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pivotTables/pivotTable1.xml" ContentType="application/vnd.openxmlformats-officedocument.spreadsheetml.pivotTable+xml"/>
  <Override PartName="/xl/drawings/drawing3.xml" ContentType="application/vnd.openxmlformats-officedocument.drawing+xml"/>
  <Override PartName="/xl/comments1.xml" ContentType="application/vnd.openxmlformats-officedocument.spreadsheetml.comments+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4.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omments3.xml" ContentType="application/vnd.openxmlformats-officedocument.spreadsheetml.comments+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pivotTables/pivotTable6.xml" ContentType="application/vnd.openxmlformats-officedocument.spreadsheetml.pivotTable+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20" yWindow="150" windowWidth="21075" windowHeight="8190"/>
  </bookViews>
  <sheets>
    <sheet name="Simple_SIDS_EpiInfo" sheetId="1" r:id="rId1"/>
    <sheet name="Regression_(no_missing)" sheetId="6" r:id="rId2"/>
    <sheet name="Gestation_descriptive" sheetId="3" r:id="rId3"/>
    <sheet name="Mother_age_descriptive" sheetId="4" r:id="rId4"/>
    <sheet name="Plot_birth_weight_mother_age" sheetId="2" r:id="rId5"/>
    <sheet name="Pivot_table" sheetId="5" r:id="rId6"/>
    <sheet name="linear_regression" sheetId="8" r:id="rId7"/>
    <sheet name="Birth_wt_descriptive" sheetId="15" r:id="rId8"/>
    <sheet name="Regression_logistic" sheetId="9" r:id="rId9"/>
    <sheet name="regression practice" sheetId="19" r:id="rId10"/>
    <sheet name="Crude Odds_ratio_Case_control" sheetId="20" r:id="rId11"/>
    <sheet name="Mantel_Haenszel_Case-Control" sheetId="12" r:id="rId12"/>
    <sheet name="Mantel_Haenszel_Relative_Risk" sheetId="13" r:id="rId13"/>
  </sheets>
  <definedNames>
    <definedName name="_xlnm._FilterDatabase" localSheetId="1" hidden="1">'Regression_(no_missing)'!$A$1:$O$1825</definedName>
    <definedName name="_xlnm._FilterDatabase" localSheetId="8" hidden="1">Regression_logistic!$A$8:$C$8</definedName>
    <definedName name="_xlnm._FilterDatabase" localSheetId="0" hidden="1">Simple_SIDS_EpiInfo!$A$1:$O$1866</definedName>
    <definedName name="solver_adj" localSheetId="8" hidden="1">Regression_logistic!$A$3:$B$3</definedName>
    <definedName name="solver_cvg" localSheetId="8" hidden="1">0.0001</definedName>
    <definedName name="solver_drv" localSheetId="8" hidden="1">2</definedName>
    <definedName name="solver_eng" localSheetId="8" hidden="1">1</definedName>
    <definedName name="solver_est" localSheetId="8" hidden="1">1</definedName>
    <definedName name="solver_itr" localSheetId="8" hidden="1">2147483647</definedName>
    <definedName name="solver_mip" localSheetId="8" hidden="1">2147483647</definedName>
    <definedName name="solver_mni" localSheetId="8" hidden="1">30</definedName>
    <definedName name="solver_mrt" localSheetId="8" hidden="1">0.075</definedName>
    <definedName name="solver_msl" localSheetId="8" hidden="1">2</definedName>
    <definedName name="solver_neg" localSheetId="8" hidden="1">1</definedName>
    <definedName name="solver_nod" localSheetId="8" hidden="1">2147483647</definedName>
    <definedName name="solver_num" localSheetId="8" hidden="1">0</definedName>
    <definedName name="solver_nwt" localSheetId="8" hidden="1">1</definedName>
    <definedName name="solver_opt" localSheetId="8" hidden="1">Regression_logistic!$F$3</definedName>
    <definedName name="solver_pre" localSheetId="8" hidden="1">0.000001</definedName>
    <definedName name="solver_rbv" localSheetId="8" hidden="1">2</definedName>
    <definedName name="solver_rlx" localSheetId="8" hidden="1">2</definedName>
    <definedName name="solver_rsd" localSheetId="8" hidden="1">0</definedName>
    <definedName name="solver_scl" localSheetId="8" hidden="1">2</definedName>
    <definedName name="solver_sho" localSheetId="8" hidden="1">2</definedName>
    <definedName name="solver_ssz" localSheetId="8" hidden="1">100</definedName>
    <definedName name="solver_tim" localSheetId="8" hidden="1">2147483647</definedName>
    <definedName name="solver_tol" localSheetId="8" hidden="1">0.01</definedName>
    <definedName name="solver_typ" localSheetId="8" hidden="1">1</definedName>
    <definedName name="solver_val" localSheetId="8" hidden="1">0</definedName>
    <definedName name="solver_ver" localSheetId="8" hidden="1">3</definedName>
  </definedNames>
  <calcPr calcId="145621"/>
  <pivotCaches>
    <pivotCache cacheId="0" r:id="rId14"/>
    <pivotCache cacheId="1" r:id="rId15"/>
  </pivotCaches>
</workbook>
</file>

<file path=xl/calcChain.xml><?xml version="1.0" encoding="utf-8"?>
<calcChain xmlns="http://schemas.openxmlformats.org/spreadsheetml/2006/main">
  <c r="M20" i="20" l="1"/>
  <c r="L20" i="20"/>
  <c r="M19" i="20"/>
  <c r="M21" i="20" s="1"/>
  <c r="L19" i="20"/>
  <c r="AP16" i="20"/>
  <c r="AO16" i="20"/>
  <c r="AN16" i="20"/>
  <c r="AD16" i="20"/>
  <c r="AP15" i="20"/>
  <c r="AO15" i="20"/>
  <c r="AN15" i="20"/>
  <c r="AD15" i="20"/>
  <c r="Y15" i="20"/>
  <c r="X15" i="20"/>
  <c r="Z15" i="20" s="1"/>
  <c r="U15" i="20"/>
  <c r="T15" i="20"/>
  <c r="V15" i="20" s="1"/>
  <c r="Q15" i="20"/>
  <c r="P15" i="20"/>
  <c r="R15" i="20" s="1"/>
  <c r="N15" i="20"/>
  <c r="AH13" i="20" s="1"/>
  <c r="M15" i="20"/>
  <c r="L15" i="20"/>
  <c r="AP14" i="20"/>
  <c r="AO14" i="20"/>
  <c r="AN14" i="20"/>
  <c r="AD14" i="20"/>
  <c r="Z14" i="20"/>
  <c r="V14" i="20"/>
  <c r="R14" i="20"/>
  <c r="N14" i="20"/>
  <c r="AP13" i="20"/>
  <c r="AO13" i="20"/>
  <c r="AN13" i="20"/>
  <c r="AE13" i="20"/>
  <c r="AD13" i="20"/>
  <c r="Z13" i="20"/>
  <c r="V13" i="20"/>
  <c r="R13" i="20"/>
  <c r="N13" i="20"/>
  <c r="AP11" i="20"/>
  <c r="AO11" i="20"/>
  <c r="AN11" i="20"/>
  <c r="AD11" i="20"/>
  <c r="AP10" i="20"/>
  <c r="AO10" i="20"/>
  <c r="AN10" i="20"/>
  <c r="AD10" i="20"/>
  <c r="Y10" i="20"/>
  <c r="X10" i="20"/>
  <c r="Z10" i="20" s="1"/>
  <c r="U10" i="20"/>
  <c r="T10" i="20"/>
  <c r="V10" i="20" s="1"/>
  <c r="Q10" i="20"/>
  <c r="R10" i="20" s="1"/>
  <c r="P10" i="20"/>
  <c r="N10" i="20"/>
  <c r="AH8" i="20" s="1"/>
  <c r="M10" i="20"/>
  <c r="L10" i="20"/>
  <c r="AP9" i="20"/>
  <c r="AO9" i="20"/>
  <c r="AN9" i="20"/>
  <c r="AD9" i="20"/>
  <c r="Z9" i="20"/>
  <c r="V9" i="20"/>
  <c r="R9" i="20"/>
  <c r="N9" i="20"/>
  <c r="AP8" i="20"/>
  <c r="AO8" i="20"/>
  <c r="AN8" i="20"/>
  <c r="AE8" i="20"/>
  <c r="AD8" i="20"/>
  <c r="Z8" i="20"/>
  <c r="V8" i="20"/>
  <c r="R8" i="20"/>
  <c r="N8" i="20"/>
  <c r="AP6" i="20"/>
  <c r="AO6" i="20"/>
  <c r="AN6" i="20"/>
  <c r="AD6" i="20"/>
  <c r="AO5" i="20"/>
  <c r="AN5" i="20"/>
  <c r="AD5" i="20"/>
  <c r="Y5" i="20"/>
  <c r="X5" i="20"/>
  <c r="Z5" i="20" s="1"/>
  <c r="U5" i="20"/>
  <c r="T5" i="20"/>
  <c r="Q5" i="20"/>
  <c r="P5" i="20"/>
  <c r="R5" i="20" s="1"/>
  <c r="M5" i="20"/>
  <c r="L5" i="20"/>
  <c r="AO4" i="20"/>
  <c r="AN4" i="20"/>
  <c r="AD4" i="20"/>
  <c r="Z4" i="20"/>
  <c r="V4" i="20"/>
  <c r="R4" i="20"/>
  <c r="N4" i="20"/>
  <c r="AO3" i="20"/>
  <c r="AN3" i="20"/>
  <c r="AD3" i="20"/>
  <c r="Z3" i="20"/>
  <c r="V3" i="20"/>
  <c r="R3" i="20"/>
  <c r="N3" i="20"/>
  <c r="V5" i="20" l="1"/>
  <c r="AG5" i="20" s="1"/>
  <c r="AH4" i="20"/>
  <c r="AG4" i="20"/>
  <c r="AD18" i="20"/>
  <c r="AF4" i="20"/>
  <c r="AM4" i="20" s="1"/>
  <c r="N5" i="20"/>
  <c r="AG3" i="20" s="1"/>
  <c r="L21" i="20"/>
  <c r="N21" i="20" s="1"/>
  <c r="AE3" i="20"/>
  <c r="N20" i="20"/>
  <c r="AI4" i="20"/>
  <c r="AK4" i="20"/>
  <c r="AC4" i="20"/>
  <c r="AG14" i="20"/>
  <c r="AF14" i="20"/>
  <c r="AE14" i="20"/>
  <c r="AH14" i="20"/>
  <c r="AG6" i="20"/>
  <c r="AF6" i="20"/>
  <c r="AE6" i="20"/>
  <c r="AH6" i="20"/>
  <c r="AE4" i="20"/>
  <c r="AG11" i="20"/>
  <c r="AF11" i="20"/>
  <c r="AE11" i="20"/>
  <c r="AH11" i="20"/>
  <c r="AE15" i="20"/>
  <c r="AH15" i="20"/>
  <c r="AG15" i="20"/>
  <c r="AF15" i="20"/>
  <c r="AE10" i="20"/>
  <c r="AH10" i="20"/>
  <c r="AG10" i="20"/>
  <c r="AF10" i="20"/>
  <c r="AG16" i="20"/>
  <c r="AF16" i="20"/>
  <c r="AE16" i="20"/>
  <c r="AH16" i="20"/>
  <c r="AE5" i="20"/>
  <c r="AH5" i="20"/>
  <c r="AF5" i="20"/>
  <c r="AG9" i="20"/>
  <c r="AF9" i="20"/>
  <c r="AE9" i="20"/>
  <c r="AH9" i="20"/>
  <c r="AF8" i="20"/>
  <c r="AF13" i="20"/>
  <c r="N19" i="20"/>
  <c r="AG8" i="20"/>
  <c r="AG13" i="20"/>
  <c r="R4" i="12"/>
  <c r="R3" i="12"/>
  <c r="AJ4" i="20" l="1"/>
  <c r="AL4" i="20" s="1"/>
  <c r="AE18" i="20"/>
  <c r="AF3" i="20"/>
  <c r="AG18" i="20"/>
  <c r="AH3" i="20"/>
  <c r="AH18" i="20" s="1"/>
  <c r="Q6" i="20"/>
  <c r="P6" i="20"/>
  <c r="AM13" i="20"/>
  <c r="AI13" i="20"/>
  <c r="AL13" i="20"/>
  <c r="AK13" i="20"/>
  <c r="AC13" i="20"/>
  <c r="AJ13" i="20"/>
  <c r="AM8" i="20"/>
  <c r="AI8" i="20"/>
  <c r="AL8" i="20"/>
  <c r="AK8" i="20"/>
  <c r="AC8" i="20"/>
  <c r="AJ8" i="20"/>
  <c r="AK6" i="20"/>
  <c r="AC6" i="20"/>
  <c r="AJ6" i="20"/>
  <c r="AM6" i="20"/>
  <c r="AI6" i="20"/>
  <c r="AL6" i="20"/>
  <c r="AK9" i="20"/>
  <c r="AC9" i="20"/>
  <c r="AJ9" i="20"/>
  <c r="AM9" i="20"/>
  <c r="AI9" i="20"/>
  <c r="AL9" i="20"/>
  <c r="AM10" i="20"/>
  <c r="AI10" i="20"/>
  <c r="AL10" i="20"/>
  <c r="AK10" i="20"/>
  <c r="AC10" i="20"/>
  <c r="AJ10" i="20"/>
  <c r="AF18" i="20"/>
  <c r="AK11" i="20"/>
  <c r="AC11" i="20"/>
  <c r="AJ11" i="20"/>
  <c r="AM11" i="20"/>
  <c r="AI11" i="20"/>
  <c r="AL11" i="20"/>
  <c r="AI5" i="20"/>
  <c r="AK5" i="20" s="1"/>
  <c r="AL5" i="20"/>
  <c r="AC5" i="20"/>
  <c r="AJ5" i="20"/>
  <c r="AM5" i="20" s="1"/>
  <c r="AK16" i="20"/>
  <c r="AC16" i="20"/>
  <c r="AJ16" i="20"/>
  <c r="AM16" i="20"/>
  <c r="AI16" i="20"/>
  <c r="AL16" i="20"/>
  <c r="AM15" i="20"/>
  <c r="AI15" i="20"/>
  <c r="AL15" i="20"/>
  <c r="AK15" i="20"/>
  <c r="AC15" i="20"/>
  <c r="AJ15" i="20"/>
  <c r="AK14" i="20"/>
  <c r="AC14" i="20"/>
  <c r="AJ14" i="20"/>
  <c r="AM14" i="20"/>
  <c r="AI14" i="20"/>
  <c r="AL14" i="20"/>
  <c r="N4" i="12"/>
  <c r="N3" i="12"/>
  <c r="AI3" i="20" l="1"/>
  <c r="AI18" i="20" s="1"/>
  <c r="AK3" i="20"/>
  <c r="AK18" i="20" s="1"/>
  <c r="AC3" i="20"/>
  <c r="AJ3" i="20"/>
  <c r="AM3" i="20" s="1"/>
  <c r="AM18" i="20" s="1"/>
  <c r="AJ18" i="20"/>
  <c r="T6" i="20"/>
  <c r="U6" i="20"/>
  <c r="L16" i="20"/>
  <c r="M16" i="20"/>
  <c r="T16" i="20"/>
  <c r="U16" i="20"/>
  <c r="Y11" i="20"/>
  <c r="X11" i="20"/>
  <c r="Q16" i="20"/>
  <c r="P16" i="20"/>
  <c r="Q11" i="20"/>
  <c r="P11" i="20"/>
  <c r="L11" i="20"/>
  <c r="M11" i="20"/>
  <c r="Y16" i="20"/>
  <c r="X16" i="20"/>
  <c r="T11" i="20"/>
  <c r="U11" i="20"/>
  <c r="M23" i="20"/>
  <c r="B87" i="20"/>
  <c r="B85" i="20"/>
  <c r="B83" i="20"/>
  <c r="B81" i="20"/>
  <c r="B79" i="20"/>
  <c r="B77" i="20"/>
  <c r="B75" i="20"/>
  <c r="B73" i="20"/>
  <c r="B71" i="20"/>
  <c r="B69" i="20"/>
  <c r="B67" i="20"/>
  <c r="B65" i="20"/>
  <c r="B63" i="20"/>
  <c r="B61" i="20"/>
  <c r="B59" i="20"/>
  <c r="B57" i="20"/>
  <c r="B55" i="20"/>
  <c r="B53" i="20"/>
  <c r="B51" i="20"/>
  <c r="B49" i="20"/>
  <c r="B47" i="20"/>
  <c r="B45" i="20"/>
  <c r="B43" i="20"/>
  <c r="B41" i="20"/>
  <c r="B39" i="20"/>
  <c r="B37" i="20"/>
  <c r="B35" i="20"/>
  <c r="B33" i="20"/>
  <c r="B31" i="20"/>
  <c r="B29" i="20"/>
  <c r="J23" i="20"/>
  <c r="R18" i="20"/>
  <c r="AF20" i="20"/>
  <c r="P18" i="20"/>
  <c r="B86" i="20"/>
  <c r="B84" i="20"/>
  <c r="B82" i="20"/>
  <c r="B80" i="20"/>
  <c r="B78" i="20"/>
  <c r="B76" i="20"/>
  <c r="B74" i="20"/>
  <c r="B72" i="20"/>
  <c r="B70" i="20"/>
  <c r="B68" i="20"/>
  <c r="B66" i="20"/>
  <c r="B64" i="20"/>
  <c r="B62" i="20"/>
  <c r="B60" i="20"/>
  <c r="B58" i="20"/>
  <c r="B56" i="20"/>
  <c r="B54" i="20"/>
  <c r="B52" i="20"/>
  <c r="B50" i="20"/>
  <c r="B48" i="20"/>
  <c r="B46" i="20"/>
  <c r="B44" i="20"/>
  <c r="B42" i="20"/>
  <c r="B40" i="20"/>
  <c r="B38" i="20"/>
  <c r="B36" i="20"/>
  <c r="B34" i="20"/>
  <c r="B32" i="20"/>
  <c r="B30" i="20"/>
  <c r="Y6" i="20"/>
  <c r="X6" i="20"/>
  <c r="J15" i="15"/>
  <c r="AL3" i="20" l="1"/>
  <c r="AL18" i="20" s="1"/>
  <c r="AF21" i="20" s="1"/>
  <c r="L6" i="20"/>
  <c r="M6" i="20"/>
  <c r="AP3" i="20"/>
  <c r="AP5" i="20"/>
  <c r="AP4" i="20"/>
  <c r="P21" i="20"/>
  <c r="P20" i="20"/>
  <c r="P19" i="20"/>
  <c r="O137" i="1"/>
  <c r="C85" i="20" l="1"/>
  <c r="C87" i="20"/>
  <c r="C55" i="20"/>
  <c r="C82" i="20"/>
  <c r="C58" i="20"/>
  <c r="C42" i="20"/>
  <c r="U20" i="20"/>
  <c r="X20" i="20"/>
  <c r="X19" i="20"/>
  <c r="C39" i="20"/>
  <c r="C79" i="20"/>
  <c r="C47" i="20"/>
  <c r="C74" i="20"/>
  <c r="C54" i="20"/>
  <c r="C38" i="20"/>
  <c r="C50" i="20"/>
  <c r="C71" i="20"/>
  <c r="C66" i="20"/>
  <c r="U21" i="20"/>
  <c r="C63" i="20"/>
  <c r="C31" i="20"/>
  <c r="C62" i="20"/>
  <c r="C46" i="20"/>
  <c r="C30" i="20"/>
  <c r="X21" i="20"/>
  <c r="C34" i="20"/>
  <c r="U19" i="20"/>
  <c r="W21" i="20" s="1"/>
  <c r="C36" i="20"/>
  <c r="C44" i="20"/>
  <c r="C52" i="20"/>
  <c r="C60" i="20"/>
  <c r="C68" i="20"/>
  <c r="C76" i="20"/>
  <c r="C84" i="20"/>
  <c r="C33" i="20"/>
  <c r="C41" i="20"/>
  <c r="C49" i="20"/>
  <c r="C57" i="20"/>
  <c r="C65" i="20"/>
  <c r="C73" i="20"/>
  <c r="C81" i="20"/>
  <c r="C70" i="20"/>
  <c r="C78" i="20"/>
  <c r="C86" i="20"/>
  <c r="C35" i="20"/>
  <c r="C43" i="20"/>
  <c r="C51" i="20"/>
  <c r="C59" i="20"/>
  <c r="C67" i="20"/>
  <c r="C75" i="20"/>
  <c r="C83" i="20"/>
  <c r="C32" i="20"/>
  <c r="C40" i="20"/>
  <c r="C48" i="20"/>
  <c r="C56" i="20"/>
  <c r="C64" i="20"/>
  <c r="C72" i="20"/>
  <c r="C80" i="20"/>
  <c r="C29" i="20"/>
  <c r="C37" i="20"/>
  <c r="C45" i="20"/>
  <c r="C53" i="20"/>
  <c r="C61" i="20"/>
  <c r="C69" i="20"/>
  <c r="C77" i="20"/>
  <c r="AP19" i="20"/>
  <c r="AP18" i="20"/>
  <c r="O3" i="6"/>
  <c r="O4" i="6"/>
  <c r="O5" i="6"/>
  <c r="O6" i="6"/>
  <c r="O7" i="6"/>
  <c r="O8" i="6"/>
  <c r="O9" i="6"/>
  <c r="O10" i="6"/>
  <c r="O11" i="6"/>
  <c r="O12" i="6"/>
  <c r="O13" i="6"/>
  <c r="O14" i="6"/>
  <c r="O15" i="6"/>
  <c r="O16" i="6"/>
  <c r="O17" i="6"/>
  <c r="O18" i="6"/>
  <c r="O19" i="6"/>
  <c r="O20" i="6"/>
  <c r="O21" i="6"/>
  <c r="O22" i="6"/>
  <c r="O23" i="6"/>
  <c r="O24" i="6"/>
  <c r="O25" i="6"/>
  <c r="O26" i="6"/>
  <c r="O27" i="6"/>
  <c r="O28" i="6"/>
  <c r="O29" i="6"/>
  <c r="O30" i="6"/>
  <c r="O31" i="6"/>
  <c r="O32" i="6"/>
  <c r="O33" i="6"/>
  <c r="O34" i="6"/>
  <c r="O35" i="6"/>
  <c r="O36" i="6"/>
  <c r="O37" i="6"/>
  <c r="O38" i="6"/>
  <c r="O39" i="6"/>
  <c r="O40" i="6"/>
  <c r="O41" i="6"/>
  <c r="O42" i="6"/>
  <c r="O43" i="6"/>
  <c r="O44" i="6"/>
  <c r="O45" i="6"/>
  <c r="O46" i="6"/>
  <c r="O47" i="6"/>
  <c r="O48" i="6"/>
  <c r="O49" i="6"/>
  <c r="O50" i="6"/>
  <c r="O51" i="6"/>
  <c r="O52" i="6"/>
  <c r="O53" i="6"/>
  <c r="O54" i="6"/>
  <c r="O55" i="6"/>
  <c r="O56" i="6"/>
  <c r="O57" i="6"/>
  <c r="O58" i="6"/>
  <c r="O59" i="6"/>
  <c r="O60" i="6"/>
  <c r="O61" i="6"/>
  <c r="O62" i="6"/>
  <c r="O63" i="6"/>
  <c r="O64" i="6"/>
  <c r="O65" i="6"/>
  <c r="O66" i="6"/>
  <c r="O67" i="6"/>
  <c r="O68" i="6"/>
  <c r="O69" i="6"/>
  <c r="O70" i="6"/>
  <c r="O71" i="6"/>
  <c r="O72" i="6"/>
  <c r="O73" i="6"/>
  <c r="O74" i="6"/>
  <c r="O75" i="6"/>
  <c r="O76" i="6"/>
  <c r="O77" i="6"/>
  <c r="O78" i="6"/>
  <c r="O79" i="6"/>
  <c r="O80" i="6"/>
  <c r="O81" i="6"/>
  <c r="O82" i="6"/>
  <c r="O83" i="6"/>
  <c r="O84" i="6"/>
  <c r="O85" i="6"/>
  <c r="O86" i="6"/>
  <c r="O87" i="6"/>
  <c r="O88" i="6"/>
  <c r="O89" i="6"/>
  <c r="O90" i="6"/>
  <c r="O91" i="6"/>
  <c r="O92" i="6"/>
  <c r="O93" i="6"/>
  <c r="O94" i="6"/>
  <c r="O95" i="6"/>
  <c r="O96" i="6"/>
  <c r="O97" i="6"/>
  <c r="O98" i="6"/>
  <c r="O99" i="6"/>
  <c r="O100" i="6"/>
  <c r="O101" i="6"/>
  <c r="O102" i="6"/>
  <c r="O103" i="6"/>
  <c r="O104" i="6"/>
  <c r="O105" i="6"/>
  <c r="O106" i="6"/>
  <c r="O107" i="6"/>
  <c r="O108" i="6"/>
  <c r="O109" i="6"/>
  <c r="O110" i="6"/>
  <c r="O111" i="6"/>
  <c r="O112" i="6"/>
  <c r="O113" i="6"/>
  <c r="O114" i="6"/>
  <c r="O115" i="6"/>
  <c r="O116" i="6"/>
  <c r="O117" i="6"/>
  <c r="O118" i="6"/>
  <c r="O119" i="6"/>
  <c r="O120" i="6"/>
  <c r="O121" i="6"/>
  <c r="O122" i="6"/>
  <c r="O123" i="6"/>
  <c r="O124" i="6"/>
  <c r="O125" i="6"/>
  <c r="O126" i="6"/>
  <c r="O127" i="6"/>
  <c r="O128" i="6"/>
  <c r="O129" i="6"/>
  <c r="O130" i="6"/>
  <c r="O131" i="6"/>
  <c r="O132" i="6"/>
  <c r="O133" i="6"/>
  <c r="O134" i="6"/>
  <c r="O135" i="6"/>
  <c r="O136" i="6"/>
  <c r="O137" i="6"/>
  <c r="O138" i="6"/>
  <c r="O139" i="6"/>
  <c r="O140" i="6"/>
  <c r="O141" i="6"/>
  <c r="O142" i="6"/>
  <c r="O143" i="6"/>
  <c r="O144" i="6"/>
  <c r="O145" i="6"/>
  <c r="O146" i="6"/>
  <c r="O147" i="6"/>
  <c r="O148" i="6"/>
  <c r="O149" i="6"/>
  <c r="O150" i="6"/>
  <c r="O151" i="6"/>
  <c r="O152" i="6"/>
  <c r="O153" i="6"/>
  <c r="O154" i="6"/>
  <c r="O155" i="6"/>
  <c r="O156" i="6"/>
  <c r="O157" i="6"/>
  <c r="O158" i="6"/>
  <c r="O159" i="6"/>
  <c r="O160" i="6"/>
  <c r="O161" i="6"/>
  <c r="O162" i="6"/>
  <c r="O163" i="6"/>
  <c r="O164" i="6"/>
  <c r="O165" i="6"/>
  <c r="O166" i="6"/>
  <c r="O167" i="6"/>
  <c r="O168" i="6"/>
  <c r="O169" i="6"/>
  <c r="O170" i="6"/>
  <c r="O171" i="6"/>
  <c r="O172" i="6"/>
  <c r="O173" i="6"/>
  <c r="O174" i="6"/>
  <c r="O175" i="6"/>
  <c r="O176" i="6"/>
  <c r="O177" i="6"/>
  <c r="O178" i="6"/>
  <c r="O179" i="6"/>
  <c r="O180" i="6"/>
  <c r="O181" i="6"/>
  <c r="O182" i="6"/>
  <c r="O183" i="6"/>
  <c r="O184" i="6"/>
  <c r="O185" i="6"/>
  <c r="O186" i="6"/>
  <c r="O187" i="6"/>
  <c r="O188" i="6"/>
  <c r="O189" i="6"/>
  <c r="O190" i="6"/>
  <c r="O191" i="6"/>
  <c r="O192" i="6"/>
  <c r="O193" i="6"/>
  <c r="O194" i="6"/>
  <c r="O195" i="6"/>
  <c r="O196" i="6"/>
  <c r="O197" i="6"/>
  <c r="O198" i="6"/>
  <c r="O199" i="6"/>
  <c r="O200" i="6"/>
  <c r="O201" i="6"/>
  <c r="O202" i="6"/>
  <c r="O203" i="6"/>
  <c r="O204" i="6"/>
  <c r="O205" i="6"/>
  <c r="O206" i="6"/>
  <c r="O207" i="6"/>
  <c r="O208" i="6"/>
  <c r="O209" i="6"/>
  <c r="O210" i="6"/>
  <c r="O211" i="6"/>
  <c r="O212" i="6"/>
  <c r="O213" i="6"/>
  <c r="O214" i="6"/>
  <c r="O215" i="6"/>
  <c r="O216" i="6"/>
  <c r="O217" i="6"/>
  <c r="O218" i="6"/>
  <c r="O219" i="6"/>
  <c r="O220" i="6"/>
  <c r="O221" i="6"/>
  <c r="O222" i="6"/>
  <c r="O223" i="6"/>
  <c r="O224" i="6"/>
  <c r="O225" i="6"/>
  <c r="O226" i="6"/>
  <c r="O227" i="6"/>
  <c r="O228" i="6"/>
  <c r="O229" i="6"/>
  <c r="O230" i="6"/>
  <c r="O231" i="6"/>
  <c r="O232" i="6"/>
  <c r="O233" i="6"/>
  <c r="O234" i="6"/>
  <c r="O235" i="6"/>
  <c r="O236" i="6"/>
  <c r="O237" i="6"/>
  <c r="O238" i="6"/>
  <c r="O239" i="6"/>
  <c r="O240" i="6"/>
  <c r="O241" i="6"/>
  <c r="O242" i="6"/>
  <c r="O243" i="6"/>
  <c r="O244" i="6"/>
  <c r="O245" i="6"/>
  <c r="O246" i="6"/>
  <c r="O247" i="6"/>
  <c r="O248" i="6"/>
  <c r="O249" i="6"/>
  <c r="O250" i="6"/>
  <c r="O251" i="6"/>
  <c r="O252" i="6"/>
  <c r="O253" i="6"/>
  <c r="O254" i="6"/>
  <c r="O255" i="6"/>
  <c r="O256" i="6"/>
  <c r="O257" i="6"/>
  <c r="O258" i="6"/>
  <c r="O259" i="6"/>
  <c r="O260" i="6"/>
  <c r="O261" i="6"/>
  <c r="O262" i="6"/>
  <c r="O263" i="6"/>
  <c r="O264" i="6"/>
  <c r="O265" i="6"/>
  <c r="O266" i="6"/>
  <c r="O267" i="6"/>
  <c r="O268" i="6"/>
  <c r="O269" i="6"/>
  <c r="O270" i="6"/>
  <c r="O271" i="6"/>
  <c r="O272" i="6"/>
  <c r="O273" i="6"/>
  <c r="O274" i="6"/>
  <c r="O275" i="6"/>
  <c r="O276" i="6"/>
  <c r="O277" i="6"/>
  <c r="O278" i="6"/>
  <c r="O279" i="6"/>
  <c r="O280" i="6"/>
  <c r="O281" i="6"/>
  <c r="O282" i="6"/>
  <c r="O283" i="6"/>
  <c r="O284" i="6"/>
  <c r="O285" i="6"/>
  <c r="O286" i="6"/>
  <c r="O287" i="6"/>
  <c r="O288" i="6"/>
  <c r="O289" i="6"/>
  <c r="O290" i="6"/>
  <c r="O291" i="6"/>
  <c r="O292" i="6"/>
  <c r="O293" i="6"/>
  <c r="O294" i="6"/>
  <c r="O295" i="6"/>
  <c r="O296" i="6"/>
  <c r="O297" i="6"/>
  <c r="O298" i="6"/>
  <c r="O299" i="6"/>
  <c r="O300" i="6"/>
  <c r="O301" i="6"/>
  <c r="O302" i="6"/>
  <c r="O303" i="6"/>
  <c r="O304" i="6"/>
  <c r="O305" i="6"/>
  <c r="O306" i="6"/>
  <c r="O307" i="6"/>
  <c r="O308" i="6"/>
  <c r="O309" i="6"/>
  <c r="O310" i="6"/>
  <c r="O311" i="6"/>
  <c r="O312" i="6"/>
  <c r="O313" i="6"/>
  <c r="O314" i="6"/>
  <c r="O315" i="6"/>
  <c r="O316" i="6"/>
  <c r="O317" i="6"/>
  <c r="O318" i="6"/>
  <c r="O319" i="6"/>
  <c r="O320" i="6"/>
  <c r="O321" i="6"/>
  <c r="O322" i="6"/>
  <c r="O323" i="6"/>
  <c r="O324" i="6"/>
  <c r="O325" i="6"/>
  <c r="O326" i="6"/>
  <c r="O327" i="6"/>
  <c r="O328" i="6"/>
  <c r="O329" i="6"/>
  <c r="O330" i="6"/>
  <c r="O331" i="6"/>
  <c r="O332" i="6"/>
  <c r="O333" i="6"/>
  <c r="O334" i="6"/>
  <c r="O335" i="6"/>
  <c r="O336" i="6"/>
  <c r="O337" i="6"/>
  <c r="O338" i="6"/>
  <c r="O339" i="6"/>
  <c r="O340" i="6"/>
  <c r="O341" i="6"/>
  <c r="O342" i="6"/>
  <c r="O343" i="6"/>
  <c r="O344" i="6"/>
  <c r="O345" i="6"/>
  <c r="O346" i="6"/>
  <c r="O347" i="6"/>
  <c r="O348" i="6"/>
  <c r="O349" i="6"/>
  <c r="O350" i="6"/>
  <c r="O351" i="6"/>
  <c r="O352" i="6"/>
  <c r="O353" i="6"/>
  <c r="O354" i="6"/>
  <c r="O355" i="6"/>
  <c r="O356" i="6"/>
  <c r="O357" i="6"/>
  <c r="O358" i="6"/>
  <c r="O359" i="6"/>
  <c r="O360" i="6"/>
  <c r="O361" i="6"/>
  <c r="O362" i="6"/>
  <c r="O363" i="6"/>
  <c r="O364" i="6"/>
  <c r="O365" i="6"/>
  <c r="O366" i="6"/>
  <c r="O367" i="6"/>
  <c r="O368" i="6"/>
  <c r="O369" i="6"/>
  <c r="O370" i="6"/>
  <c r="O371" i="6"/>
  <c r="O372" i="6"/>
  <c r="O373" i="6"/>
  <c r="O374" i="6"/>
  <c r="O375" i="6"/>
  <c r="O376" i="6"/>
  <c r="O377" i="6"/>
  <c r="O378" i="6"/>
  <c r="O379" i="6"/>
  <c r="O380" i="6"/>
  <c r="O381" i="6"/>
  <c r="O382" i="6"/>
  <c r="O383" i="6"/>
  <c r="O384" i="6"/>
  <c r="O385" i="6"/>
  <c r="O386" i="6"/>
  <c r="O387" i="6"/>
  <c r="O388" i="6"/>
  <c r="O389" i="6"/>
  <c r="O390" i="6"/>
  <c r="O391" i="6"/>
  <c r="O392" i="6"/>
  <c r="O393" i="6"/>
  <c r="O394" i="6"/>
  <c r="O395" i="6"/>
  <c r="O396" i="6"/>
  <c r="O397" i="6"/>
  <c r="O398" i="6"/>
  <c r="O399" i="6"/>
  <c r="O400" i="6"/>
  <c r="O401" i="6"/>
  <c r="O402" i="6"/>
  <c r="O403" i="6"/>
  <c r="O404" i="6"/>
  <c r="O405" i="6"/>
  <c r="O406" i="6"/>
  <c r="O407" i="6"/>
  <c r="O408" i="6"/>
  <c r="O409" i="6"/>
  <c r="O410" i="6"/>
  <c r="O411" i="6"/>
  <c r="O412" i="6"/>
  <c r="O413" i="6"/>
  <c r="O414" i="6"/>
  <c r="O415" i="6"/>
  <c r="O416" i="6"/>
  <c r="O417" i="6"/>
  <c r="O418" i="6"/>
  <c r="O419" i="6"/>
  <c r="O420" i="6"/>
  <c r="O421" i="6"/>
  <c r="O422" i="6"/>
  <c r="O423" i="6"/>
  <c r="O424" i="6"/>
  <c r="O425" i="6"/>
  <c r="O426" i="6"/>
  <c r="O427" i="6"/>
  <c r="O428" i="6"/>
  <c r="O429" i="6"/>
  <c r="O430" i="6"/>
  <c r="O431" i="6"/>
  <c r="O432" i="6"/>
  <c r="O433" i="6"/>
  <c r="O434" i="6"/>
  <c r="O435" i="6"/>
  <c r="O436" i="6"/>
  <c r="O437" i="6"/>
  <c r="O438" i="6"/>
  <c r="O439" i="6"/>
  <c r="O440" i="6"/>
  <c r="O441" i="6"/>
  <c r="O442" i="6"/>
  <c r="O443" i="6"/>
  <c r="O444" i="6"/>
  <c r="O445" i="6"/>
  <c r="O446" i="6"/>
  <c r="O447" i="6"/>
  <c r="O448" i="6"/>
  <c r="O449" i="6"/>
  <c r="O450" i="6"/>
  <c r="O451" i="6"/>
  <c r="O452" i="6"/>
  <c r="O453" i="6"/>
  <c r="O454" i="6"/>
  <c r="O455" i="6"/>
  <c r="O456" i="6"/>
  <c r="O457" i="6"/>
  <c r="O458" i="6"/>
  <c r="O459" i="6"/>
  <c r="O460" i="6"/>
  <c r="O461" i="6"/>
  <c r="O462" i="6"/>
  <c r="O463" i="6"/>
  <c r="O464" i="6"/>
  <c r="O465" i="6"/>
  <c r="O466" i="6"/>
  <c r="O467" i="6"/>
  <c r="O468" i="6"/>
  <c r="O469" i="6"/>
  <c r="O470" i="6"/>
  <c r="O471" i="6"/>
  <c r="O472" i="6"/>
  <c r="O473" i="6"/>
  <c r="O474" i="6"/>
  <c r="O475" i="6"/>
  <c r="O476" i="6"/>
  <c r="O477" i="6"/>
  <c r="O478" i="6"/>
  <c r="O479" i="6"/>
  <c r="O480" i="6"/>
  <c r="O481" i="6"/>
  <c r="O482" i="6"/>
  <c r="O483" i="6"/>
  <c r="O484" i="6"/>
  <c r="O485" i="6"/>
  <c r="O486" i="6"/>
  <c r="O487" i="6"/>
  <c r="O488" i="6"/>
  <c r="O489" i="6"/>
  <c r="O490" i="6"/>
  <c r="O491" i="6"/>
  <c r="O492" i="6"/>
  <c r="O493" i="6"/>
  <c r="O494" i="6"/>
  <c r="O495" i="6"/>
  <c r="O496" i="6"/>
  <c r="O497" i="6"/>
  <c r="O498" i="6"/>
  <c r="O499" i="6"/>
  <c r="O500" i="6"/>
  <c r="O501" i="6"/>
  <c r="O502" i="6"/>
  <c r="O503" i="6"/>
  <c r="O504" i="6"/>
  <c r="O505" i="6"/>
  <c r="O506" i="6"/>
  <c r="O507" i="6"/>
  <c r="O508" i="6"/>
  <c r="O509" i="6"/>
  <c r="O510" i="6"/>
  <c r="O511" i="6"/>
  <c r="O512" i="6"/>
  <c r="O513" i="6"/>
  <c r="O514" i="6"/>
  <c r="O515" i="6"/>
  <c r="O516" i="6"/>
  <c r="O517" i="6"/>
  <c r="O518" i="6"/>
  <c r="O519" i="6"/>
  <c r="O520" i="6"/>
  <c r="O521" i="6"/>
  <c r="O522" i="6"/>
  <c r="O523" i="6"/>
  <c r="O524" i="6"/>
  <c r="O525" i="6"/>
  <c r="O526" i="6"/>
  <c r="O527" i="6"/>
  <c r="O528" i="6"/>
  <c r="O529" i="6"/>
  <c r="O530" i="6"/>
  <c r="O531" i="6"/>
  <c r="O532" i="6"/>
  <c r="O533" i="6"/>
  <c r="O534" i="6"/>
  <c r="O535" i="6"/>
  <c r="O536" i="6"/>
  <c r="O537" i="6"/>
  <c r="O538" i="6"/>
  <c r="O539" i="6"/>
  <c r="O540" i="6"/>
  <c r="O541" i="6"/>
  <c r="O542" i="6"/>
  <c r="O543" i="6"/>
  <c r="O544" i="6"/>
  <c r="O545" i="6"/>
  <c r="O546" i="6"/>
  <c r="O547" i="6"/>
  <c r="O548" i="6"/>
  <c r="O549" i="6"/>
  <c r="O550" i="6"/>
  <c r="O551" i="6"/>
  <c r="O552" i="6"/>
  <c r="O553" i="6"/>
  <c r="O554" i="6"/>
  <c r="O555" i="6"/>
  <c r="O556" i="6"/>
  <c r="O557" i="6"/>
  <c r="O558" i="6"/>
  <c r="O559" i="6"/>
  <c r="O560" i="6"/>
  <c r="O561" i="6"/>
  <c r="O562" i="6"/>
  <c r="O563" i="6"/>
  <c r="O564" i="6"/>
  <c r="O565" i="6"/>
  <c r="O566" i="6"/>
  <c r="O567" i="6"/>
  <c r="O568" i="6"/>
  <c r="O569" i="6"/>
  <c r="O570" i="6"/>
  <c r="O571" i="6"/>
  <c r="O572" i="6"/>
  <c r="O573" i="6"/>
  <c r="O574" i="6"/>
  <c r="O575" i="6"/>
  <c r="O576" i="6"/>
  <c r="O577" i="6"/>
  <c r="O578" i="6"/>
  <c r="O579" i="6"/>
  <c r="O580" i="6"/>
  <c r="O581" i="6"/>
  <c r="O582" i="6"/>
  <c r="O583" i="6"/>
  <c r="O584" i="6"/>
  <c r="O585" i="6"/>
  <c r="O586" i="6"/>
  <c r="O587" i="6"/>
  <c r="O588" i="6"/>
  <c r="O589" i="6"/>
  <c r="O590" i="6"/>
  <c r="O591" i="6"/>
  <c r="O592" i="6"/>
  <c r="O593" i="6"/>
  <c r="O594" i="6"/>
  <c r="O595" i="6"/>
  <c r="O596" i="6"/>
  <c r="O597" i="6"/>
  <c r="O598" i="6"/>
  <c r="O599" i="6"/>
  <c r="O600" i="6"/>
  <c r="O601" i="6"/>
  <c r="O602" i="6"/>
  <c r="O603" i="6"/>
  <c r="O604" i="6"/>
  <c r="O605" i="6"/>
  <c r="O606" i="6"/>
  <c r="O607" i="6"/>
  <c r="O608" i="6"/>
  <c r="O609" i="6"/>
  <c r="O610" i="6"/>
  <c r="O611" i="6"/>
  <c r="O612" i="6"/>
  <c r="O613" i="6"/>
  <c r="O614" i="6"/>
  <c r="O615" i="6"/>
  <c r="O616" i="6"/>
  <c r="O617" i="6"/>
  <c r="O618" i="6"/>
  <c r="O619" i="6"/>
  <c r="O620" i="6"/>
  <c r="O621" i="6"/>
  <c r="O622" i="6"/>
  <c r="O623" i="6"/>
  <c r="O624" i="6"/>
  <c r="O625" i="6"/>
  <c r="O626" i="6"/>
  <c r="O627" i="6"/>
  <c r="O628" i="6"/>
  <c r="O629" i="6"/>
  <c r="O630" i="6"/>
  <c r="O631" i="6"/>
  <c r="O632" i="6"/>
  <c r="O633" i="6"/>
  <c r="O634" i="6"/>
  <c r="O635" i="6"/>
  <c r="O636" i="6"/>
  <c r="O637" i="6"/>
  <c r="O638" i="6"/>
  <c r="O639" i="6"/>
  <c r="O640" i="6"/>
  <c r="O641" i="6"/>
  <c r="O642" i="6"/>
  <c r="O643" i="6"/>
  <c r="O644" i="6"/>
  <c r="O645" i="6"/>
  <c r="O646" i="6"/>
  <c r="O647" i="6"/>
  <c r="O648" i="6"/>
  <c r="O649" i="6"/>
  <c r="O650" i="6"/>
  <c r="O651" i="6"/>
  <c r="O652" i="6"/>
  <c r="O653" i="6"/>
  <c r="O654" i="6"/>
  <c r="O655" i="6"/>
  <c r="O656" i="6"/>
  <c r="O657" i="6"/>
  <c r="O658" i="6"/>
  <c r="O659" i="6"/>
  <c r="O660" i="6"/>
  <c r="O661" i="6"/>
  <c r="O662" i="6"/>
  <c r="O663" i="6"/>
  <c r="O664" i="6"/>
  <c r="O665" i="6"/>
  <c r="O666" i="6"/>
  <c r="O667" i="6"/>
  <c r="O668" i="6"/>
  <c r="O669" i="6"/>
  <c r="O670" i="6"/>
  <c r="O671" i="6"/>
  <c r="O672" i="6"/>
  <c r="O673" i="6"/>
  <c r="O674" i="6"/>
  <c r="O675" i="6"/>
  <c r="O676" i="6"/>
  <c r="O677" i="6"/>
  <c r="O678" i="6"/>
  <c r="O679" i="6"/>
  <c r="O680" i="6"/>
  <c r="O681" i="6"/>
  <c r="O682" i="6"/>
  <c r="O683" i="6"/>
  <c r="O684" i="6"/>
  <c r="O685" i="6"/>
  <c r="O686" i="6"/>
  <c r="O687" i="6"/>
  <c r="O688" i="6"/>
  <c r="O689" i="6"/>
  <c r="O690" i="6"/>
  <c r="O691" i="6"/>
  <c r="O692" i="6"/>
  <c r="O693" i="6"/>
  <c r="O694" i="6"/>
  <c r="O695" i="6"/>
  <c r="O696" i="6"/>
  <c r="O697" i="6"/>
  <c r="O698" i="6"/>
  <c r="O699" i="6"/>
  <c r="O700" i="6"/>
  <c r="O701" i="6"/>
  <c r="O702" i="6"/>
  <c r="O703" i="6"/>
  <c r="O704" i="6"/>
  <c r="O705" i="6"/>
  <c r="O706" i="6"/>
  <c r="O707" i="6"/>
  <c r="O708" i="6"/>
  <c r="O709" i="6"/>
  <c r="O710" i="6"/>
  <c r="O711" i="6"/>
  <c r="O712" i="6"/>
  <c r="O713" i="6"/>
  <c r="O714" i="6"/>
  <c r="O715" i="6"/>
  <c r="O716" i="6"/>
  <c r="O717" i="6"/>
  <c r="O718" i="6"/>
  <c r="O719" i="6"/>
  <c r="O720" i="6"/>
  <c r="O721" i="6"/>
  <c r="O722" i="6"/>
  <c r="O723" i="6"/>
  <c r="O724" i="6"/>
  <c r="O725" i="6"/>
  <c r="O726" i="6"/>
  <c r="O727" i="6"/>
  <c r="O728" i="6"/>
  <c r="O729" i="6"/>
  <c r="O730" i="6"/>
  <c r="O731" i="6"/>
  <c r="O732" i="6"/>
  <c r="O733" i="6"/>
  <c r="O734" i="6"/>
  <c r="O735" i="6"/>
  <c r="O736" i="6"/>
  <c r="O737" i="6"/>
  <c r="O738" i="6"/>
  <c r="O739" i="6"/>
  <c r="O740" i="6"/>
  <c r="O741" i="6"/>
  <c r="O742" i="6"/>
  <c r="O743" i="6"/>
  <c r="O744" i="6"/>
  <c r="O745" i="6"/>
  <c r="O746" i="6"/>
  <c r="O747" i="6"/>
  <c r="O748" i="6"/>
  <c r="O749" i="6"/>
  <c r="O750" i="6"/>
  <c r="O751" i="6"/>
  <c r="O752" i="6"/>
  <c r="O753" i="6"/>
  <c r="O754" i="6"/>
  <c r="O755" i="6"/>
  <c r="O756" i="6"/>
  <c r="O757" i="6"/>
  <c r="O758" i="6"/>
  <c r="O759" i="6"/>
  <c r="O760" i="6"/>
  <c r="O761" i="6"/>
  <c r="O762" i="6"/>
  <c r="O763" i="6"/>
  <c r="O764" i="6"/>
  <c r="O765" i="6"/>
  <c r="O766" i="6"/>
  <c r="O767" i="6"/>
  <c r="O768" i="6"/>
  <c r="O769" i="6"/>
  <c r="O770" i="6"/>
  <c r="O771" i="6"/>
  <c r="O772" i="6"/>
  <c r="O773" i="6"/>
  <c r="O774" i="6"/>
  <c r="O775" i="6"/>
  <c r="O776" i="6"/>
  <c r="O777" i="6"/>
  <c r="O778" i="6"/>
  <c r="O779" i="6"/>
  <c r="O780" i="6"/>
  <c r="O781" i="6"/>
  <c r="O782" i="6"/>
  <c r="O783" i="6"/>
  <c r="O784" i="6"/>
  <c r="O785" i="6"/>
  <c r="O786" i="6"/>
  <c r="O787" i="6"/>
  <c r="O788" i="6"/>
  <c r="O789" i="6"/>
  <c r="O790" i="6"/>
  <c r="O791" i="6"/>
  <c r="O792" i="6"/>
  <c r="O793" i="6"/>
  <c r="O794" i="6"/>
  <c r="O795" i="6"/>
  <c r="O796" i="6"/>
  <c r="O797" i="6"/>
  <c r="O798" i="6"/>
  <c r="O799" i="6"/>
  <c r="O800" i="6"/>
  <c r="O801" i="6"/>
  <c r="O802" i="6"/>
  <c r="O803" i="6"/>
  <c r="O804" i="6"/>
  <c r="O805" i="6"/>
  <c r="O806" i="6"/>
  <c r="O807" i="6"/>
  <c r="O808" i="6"/>
  <c r="O809" i="6"/>
  <c r="O810" i="6"/>
  <c r="O811" i="6"/>
  <c r="O812" i="6"/>
  <c r="O813" i="6"/>
  <c r="O814" i="6"/>
  <c r="O815" i="6"/>
  <c r="O816" i="6"/>
  <c r="O817" i="6"/>
  <c r="O818" i="6"/>
  <c r="O819" i="6"/>
  <c r="O820" i="6"/>
  <c r="O821" i="6"/>
  <c r="O822" i="6"/>
  <c r="O823" i="6"/>
  <c r="O824" i="6"/>
  <c r="O825" i="6"/>
  <c r="O826" i="6"/>
  <c r="O827" i="6"/>
  <c r="O828" i="6"/>
  <c r="O829" i="6"/>
  <c r="O830" i="6"/>
  <c r="O831" i="6"/>
  <c r="O832" i="6"/>
  <c r="O833" i="6"/>
  <c r="O834" i="6"/>
  <c r="O835" i="6"/>
  <c r="O836" i="6"/>
  <c r="O837" i="6"/>
  <c r="O838" i="6"/>
  <c r="O839" i="6"/>
  <c r="O840" i="6"/>
  <c r="O841" i="6"/>
  <c r="O842" i="6"/>
  <c r="O843" i="6"/>
  <c r="O844" i="6"/>
  <c r="O845" i="6"/>
  <c r="O846" i="6"/>
  <c r="O847" i="6"/>
  <c r="O848" i="6"/>
  <c r="O849" i="6"/>
  <c r="O850" i="6"/>
  <c r="O851" i="6"/>
  <c r="O852" i="6"/>
  <c r="O853" i="6"/>
  <c r="O854" i="6"/>
  <c r="O855" i="6"/>
  <c r="O856" i="6"/>
  <c r="O857" i="6"/>
  <c r="O858" i="6"/>
  <c r="O859" i="6"/>
  <c r="O860" i="6"/>
  <c r="O861" i="6"/>
  <c r="O862" i="6"/>
  <c r="O863" i="6"/>
  <c r="O864" i="6"/>
  <c r="O865" i="6"/>
  <c r="O866" i="6"/>
  <c r="O867" i="6"/>
  <c r="O868" i="6"/>
  <c r="O869" i="6"/>
  <c r="O870" i="6"/>
  <c r="O871" i="6"/>
  <c r="O872" i="6"/>
  <c r="O873" i="6"/>
  <c r="O874" i="6"/>
  <c r="O875" i="6"/>
  <c r="O876" i="6"/>
  <c r="O877" i="6"/>
  <c r="O878" i="6"/>
  <c r="O879" i="6"/>
  <c r="O880" i="6"/>
  <c r="O881" i="6"/>
  <c r="O882" i="6"/>
  <c r="O883" i="6"/>
  <c r="O884" i="6"/>
  <c r="O885" i="6"/>
  <c r="O886" i="6"/>
  <c r="O887" i="6"/>
  <c r="O888" i="6"/>
  <c r="O889" i="6"/>
  <c r="O890" i="6"/>
  <c r="O891" i="6"/>
  <c r="O892" i="6"/>
  <c r="O893" i="6"/>
  <c r="O894" i="6"/>
  <c r="O895" i="6"/>
  <c r="O896" i="6"/>
  <c r="O897" i="6"/>
  <c r="O898" i="6"/>
  <c r="O899" i="6"/>
  <c r="O900" i="6"/>
  <c r="O901" i="6"/>
  <c r="O902" i="6"/>
  <c r="O903" i="6"/>
  <c r="O904" i="6"/>
  <c r="O905" i="6"/>
  <c r="O906" i="6"/>
  <c r="O907" i="6"/>
  <c r="O908" i="6"/>
  <c r="O909" i="6"/>
  <c r="O910" i="6"/>
  <c r="O911" i="6"/>
  <c r="O912" i="6"/>
  <c r="O913" i="6"/>
  <c r="O914" i="6"/>
  <c r="O915" i="6"/>
  <c r="O916" i="6"/>
  <c r="O917" i="6"/>
  <c r="O918" i="6"/>
  <c r="O919" i="6"/>
  <c r="O920" i="6"/>
  <c r="O921" i="6"/>
  <c r="O922" i="6"/>
  <c r="O923" i="6"/>
  <c r="O924" i="6"/>
  <c r="O925" i="6"/>
  <c r="O926" i="6"/>
  <c r="O927" i="6"/>
  <c r="O928" i="6"/>
  <c r="O929" i="6"/>
  <c r="O930" i="6"/>
  <c r="O931" i="6"/>
  <c r="O932" i="6"/>
  <c r="O933" i="6"/>
  <c r="O934" i="6"/>
  <c r="O935" i="6"/>
  <c r="O936" i="6"/>
  <c r="O937" i="6"/>
  <c r="O938" i="6"/>
  <c r="O939" i="6"/>
  <c r="O940" i="6"/>
  <c r="O941" i="6"/>
  <c r="O942" i="6"/>
  <c r="O943" i="6"/>
  <c r="O944" i="6"/>
  <c r="O945" i="6"/>
  <c r="O946" i="6"/>
  <c r="O947" i="6"/>
  <c r="O948" i="6"/>
  <c r="O949" i="6"/>
  <c r="O950" i="6"/>
  <c r="O951" i="6"/>
  <c r="O952" i="6"/>
  <c r="O953" i="6"/>
  <c r="O954" i="6"/>
  <c r="O955" i="6"/>
  <c r="O956" i="6"/>
  <c r="O957" i="6"/>
  <c r="O958" i="6"/>
  <c r="O959" i="6"/>
  <c r="O960" i="6"/>
  <c r="O961" i="6"/>
  <c r="O962" i="6"/>
  <c r="O963" i="6"/>
  <c r="O964" i="6"/>
  <c r="O965" i="6"/>
  <c r="O966" i="6"/>
  <c r="O967" i="6"/>
  <c r="O968" i="6"/>
  <c r="O969" i="6"/>
  <c r="O970" i="6"/>
  <c r="O971" i="6"/>
  <c r="O972" i="6"/>
  <c r="O973" i="6"/>
  <c r="O974" i="6"/>
  <c r="O975" i="6"/>
  <c r="O976" i="6"/>
  <c r="O977" i="6"/>
  <c r="O978" i="6"/>
  <c r="O979" i="6"/>
  <c r="O980" i="6"/>
  <c r="O981" i="6"/>
  <c r="O982" i="6"/>
  <c r="O983" i="6"/>
  <c r="O984" i="6"/>
  <c r="O985" i="6"/>
  <c r="O986" i="6"/>
  <c r="O987" i="6"/>
  <c r="O988" i="6"/>
  <c r="O989" i="6"/>
  <c r="O990" i="6"/>
  <c r="O991" i="6"/>
  <c r="O992" i="6"/>
  <c r="O993" i="6"/>
  <c r="O994" i="6"/>
  <c r="O995" i="6"/>
  <c r="O996" i="6"/>
  <c r="O997" i="6"/>
  <c r="O998" i="6"/>
  <c r="O999" i="6"/>
  <c r="O1000" i="6"/>
  <c r="O1001" i="6"/>
  <c r="O1002" i="6"/>
  <c r="O1003" i="6"/>
  <c r="O1004" i="6"/>
  <c r="O1005" i="6"/>
  <c r="O1006" i="6"/>
  <c r="O1007" i="6"/>
  <c r="O1008" i="6"/>
  <c r="O1009" i="6"/>
  <c r="O1010" i="6"/>
  <c r="O1011" i="6"/>
  <c r="O1012" i="6"/>
  <c r="O1013" i="6"/>
  <c r="O1014" i="6"/>
  <c r="O1015" i="6"/>
  <c r="O1016" i="6"/>
  <c r="O1017" i="6"/>
  <c r="O1018" i="6"/>
  <c r="O1019" i="6"/>
  <c r="O1020" i="6"/>
  <c r="O1021" i="6"/>
  <c r="O1022" i="6"/>
  <c r="O1023" i="6"/>
  <c r="O1024" i="6"/>
  <c r="O1025" i="6"/>
  <c r="O1026" i="6"/>
  <c r="O1027" i="6"/>
  <c r="O1028" i="6"/>
  <c r="O1029" i="6"/>
  <c r="O1030" i="6"/>
  <c r="O1031" i="6"/>
  <c r="O1032" i="6"/>
  <c r="O1033" i="6"/>
  <c r="O1034" i="6"/>
  <c r="O1035" i="6"/>
  <c r="O1036" i="6"/>
  <c r="O1037" i="6"/>
  <c r="O1038" i="6"/>
  <c r="O1039" i="6"/>
  <c r="O1040" i="6"/>
  <c r="O1041" i="6"/>
  <c r="O1042" i="6"/>
  <c r="O1043" i="6"/>
  <c r="O1044" i="6"/>
  <c r="O1045" i="6"/>
  <c r="O1046" i="6"/>
  <c r="O1047" i="6"/>
  <c r="O1048" i="6"/>
  <c r="O1049" i="6"/>
  <c r="O1050" i="6"/>
  <c r="O1051" i="6"/>
  <c r="O1052" i="6"/>
  <c r="O1053" i="6"/>
  <c r="O1054" i="6"/>
  <c r="O1055" i="6"/>
  <c r="O1056" i="6"/>
  <c r="O1057" i="6"/>
  <c r="O1058" i="6"/>
  <c r="O1059" i="6"/>
  <c r="O1060" i="6"/>
  <c r="O1061" i="6"/>
  <c r="O1062" i="6"/>
  <c r="O1063" i="6"/>
  <c r="O1064" i="6"/>
  <c r="O1065" i="6"/>
  <c r="O1066" i="6"/>
  <c r="O1067" i="6"/>
  <c r="O1068" i="6"/>
  <c r="O1069" i="6"/>
  <c r="O1070" i="6"/>
  <c r="O1071" i="6"/>
  <c r="O1072" i="6"/>
  <c r="O1073" i="6"/>
  <c r="O1074" i="6"/>
  <c r="O1075" i="6"/>
  <c r="O1076" i="6"/>
  <c r="O1077" i="6"/>
  <c r="O1078" i="6"/>
  <c r="O1079" i="6"/>
  <c r="O1080" i="6"/>
  <c r="O1081" i="6"/>
  <c r="O1082" i="6"/>
  <c r="O1083" i="6"/>
  <c r="O1084" i="6"/>
  <c r="O1085" i="6"/>
  <c r="O1086" i="6"/>
  <c r="O1087" i="6"/>
  <c r="O1088" i="6"/>
  <c r="O1089" i="6"/>
  <c r="O1090" i="6"/>
  <c r="O1091" i="6"/>
  <c r="O1092" i="6"/>
  <c r="O1093" i="6"/>
  <c r="O1094" i="6"/>
  <c r="O1095" i="6"/>
  <c r="O1096" i="6"/>
  <c r="O1097" i="6"/>
  <c r="O1098" i="6"/>
  <c r="O1099" i="6"/>
  <c r="O1100" i="6"/>
  <c r="O1101" i="6"/>
  <c r="O1102" i="6"/>
  <c r="O1103" i="6"/>
  <c r="O1104" i="6"/>
  <c r="O1105" i="6"/>
  <c r="O1106" i="6"/>
  <c r="O1107" i="6"/>
  <c r="O1108" i="6"/>
  <c r="O1109" i="6"/>
  <c r="O1110" i="6"/>
  <c r="O1111" i="6"/>
  <c r="O1112" i="6"/>
  <c r="O1113" i="6"/>
  <c r="O1114" i="6"/>
  <c r="O1115" i="6"/>
  <c r="O1116" i="6"/>
  <c r="O1117" i="6"/>
  <c r="O1118" i="6"/>
  <c r="O1119" i="6"/>
  <c r="O1120" i="6"/>
  <c r="O1121" i="6"/>
  <c r="O1122" i="6"/>
  <c r="O1123" i="6"/>
  <c r="O1124" i="6"/>
  <c r="O1125" i="6"/>
  <c r="O1126" i="6"/>
  <c r="O1127" i="6"/>
  <c r="O1128" i="6"/>
  <c r="O1129" i="6"/>
  <c r="O1130" i="6"/>
  <c r="O1131" i="6"/>
  <c r="O1132" i="6"/>
  <c r="O1133" i="6"/>
  <c r="O1134" i="6"/>
  <c r="O1135" i="6"/>
  <c r="O1136" i="6"/>
  <c r="O1137" i="6"/>
  <c r="O1138" i="6"/>
  <c r="O1139" i="6"/>
  <c r="O1140" i="6"/>
  <c r="O1141" i="6"/>
  <c r="O1142" i="6"/>
  <c r="O1143" i="6"/>
  <c r="O1144" i="6"/>
  <c r="O1145" i="6"/>
  <c r="O1146" i="6"/>
  <c r="O1147" i="6"/>
  <c r="O1148" i="6"/>
  <c r="O1149" i="6"/>
  <c r="O1150" i="6"/>
  <c r="O1151" i="6"/>
  <c r="O1152" i="6"/>
  <c r="O1153" i="6"/>
  <c r="O1154" i="6"/>
  <c r="O1155" i="6"/>
  <c r="O1156" i="6"/>
  <c r="O1157" i="6"/>
  <c r="O1158" i="6"/>
  <c r="O1159" i="6"/>
  <c r="O1160" i="6"/>
  <c r="O1161" i="6"/>
  <c r="O1162" i="6"/>
  <c r="O1163" i="6"/>
  <c r="O1164" i="6"/>
  <c r="O1165" i="6"/>
  <c r="O1166" i="6"/>
  <c r="O1167" i="6"/>
  <c r="O1168" i="6"/>
  <c r="O1169" i="6"/>
  <c r="O1170" i="6"/>
  <c r="O1171" i="6"/>
  <c r="O1172" i="6"/>
  <c r="O1173" i="6"/>
  <c r="O1174" i="6"/>
  <c r="O1175" i="6"/>
  <c r="O1176" i="6"/>
  <c r="O1177" i="6"/>
  <c r="O1178" i="6"/>
  <c r="O1179" i="6"/>
  <c r="O1180" i="6"/>
  <c r="O1181" i="6"/>
  <c r="O1182" i="6"/>
  <c r="O1183" i="6"/>
  <c r="O1184" i="6"/>
  <c r="O1185" i="6"/>
  <c r="O1186" i="6"/>
  <c r="O1187" i="6"/>
  <c r="O1188" i="6"/>
  <c r="O1189" i="6"/>
  <c r="O1190" i="6"/>
  <c r="O1191" i="6"/>
  <c r="O1192" i="6"/>
  <c r="O1193" i="6"/>
  <c r="O1194" i="6"/>
  <c r="O1195" i="6"/>
  <c r="O1196" i="6"/>
  <c r="O1197" i="6"/>
  <c r="O1198" i="6"/>
  <c r="O1199" i="6"/>
  <c r="O1200" i="6"/>
  <c r="O1201" i="6"/>
  <c r="O1202" i="6"/>
  <c r="O1203" i="6"/>
  <c r="O1204" i="6"/>
  <c r="O1205" i="6"/>
  <c r="O1206" i="6"/>
  <c r="O1207" i="6"/>
  <c r="O1208" i="6"/>
  <c r="O1209" i="6"/>
  <c r="O1210" i="6"/>
  <c r="O1211" i="6"/>
  <c r="O1212" i="6"/>
  <c r="O1213" i="6"/>
  <c r="O1214" i="6"/>
  <c r="O1215" i="6"/>
  <c r="O1216" i="6"/>
  <c r="O1217" i="6"/>
  <c r="O1218" i="6"/>
  <c r="O1219" i="6"/>
  <c r="O1220" i="6"/>
  <c r="O1221" i="6"/>
  <c r="O1222" i="6"/>
  <c r="O1223" i="6"/>
  <c r="O1224" i="6"/>
  <c r="O1225" i="6"/>
  <c r="O1226" i="6"/>
  <c r="O1227" i="6"/>
  <c r="O1228" i="6"/>
  <c r="O1229" i="6"/>
  <c r="O1230" i="6"/>
  <c r="O1231" i="6"/>
  <c r="O1232" i="6"/>
  <c r="O1233" i="6"/>
  <c r="O1234" i="6"/>
  <c r="O1235" i="6"/>
  <c r="O1236" i="6"/>
  <c r="O1237" i="6"/>
  <c r="O1238" i="6"/>
  <c r="O1239" i="6"/>
  <c r="O1240" i="6"/>
  <c r="O1241" i="6"/>
  <c r="O1242" i="6"/>
  <c r="O1243" i="6"/>
  <c r="O1244" i="6"/>
  <c r="O1245" i="6"/>
  <c r="O1246" i="6"/>
  <c r="O1247" i="6"/>
  <c r="O1248" i="6"/>
  <c r="O1249" i="6"/>
  <c r="O1250" i="6"/>
  <c r="O1251" i="6"/>
  <c r="O1252" i="6"/>
  <c r="O1253" i="6"/>
  <c r="O1254" i="6"/>
  <c r="O1255" i="6"/>
  <c r="O1256" i="6"/>
  <c r="O1257" i="6"/>
  <c r="O1258" i="6"/>
  <c r="O1259" i="6"/>
  <c r="O1260" i="6"/>
  <c r="O1261" i="6"/>
  <c r="O1262" i="6"/>
  <c r="O1263" i="6"/>
  <c r="O1264" i="6"/>
  <c r="O1265" i="6"/>
  <c r="O1266" i="6"/>
  <c r="O1267" i="6"/>
  <c r="O1268" i="6"/>
  <c r="O1269" i="6"/>
  <c r="O1270" i="6"/>
  <c r="O1271" i="6"/>
  <c r="O1272" i="6"/>
  <c r="O1273" i="6"/>
  <c r="O1274" i="6"/>
  <c r="O1275" i="6"/>
  <c r="O1276" i="6"/>
  <c r="O1277" i="6"/>
  <c r="O1278" i="6"/>
  <c r="O1279" i="6"/>
  <c r="O1280" i="6"/>
  <c r="O1281" i="6"/>
  <c r="O1282" i="6"/>
  <c r="O1283" i="6"/>
  <c r="O1284" i="6"/>
  <c r="O1285" i="6"/>
  <c r="O1286" i="6"/>
  <c r="O1287" i="6"/>
  <c r="O1288" i="6"/>
  <c r="O1289" i="6"/>
  <c r="O1290" i="6"/>
  <c r="O1291" i="6"/>
  <c r="O1292" i="6"/>
  <c r="O1293" i="6"/>
  <c r="O1294" i="6"/>
  <c r="O1295" i="6"/>
  <c r="O1296" i="6"/>
  <c r="O1297" i="6"/>
  <c r="O1298" i="6"/>
  <c r="O1299" i="6"/>
  <c r="O1300" i="6"/>
  <c r="O1301" i="6"/>
  <c r="O1302" i="6"/>
  <c r="O1303" i="6"/>
  <c r="O1304" i="6"/>
  <c r="O1305" i="6"/>
  <c r="O1306" i="6"/>
  <c r="O1307" i="6"/>
  <c r="O1308" i="6"/>
  <c r="O1309" i="6"/>
  <c r="O1310" i="6"/>
  <c r="O1311" i="6"/>
  <c r="O1312" i="6"/>
  <c r="O1313" i="6"/>
  <c r="O1314" i="6"/>
  <c r="O1315" i="6"/>
  <c r="O1316" i="6"/>
  <c r="O1317" i="6"/>
  <c r="O1318" i="6"/>
  <c r="O1319" i="6"/>
  <c r="O1320" i="6"/>
  <c r="O1321" i="6"/>
  <c r="O1322" i="6"/>
  <c r="O1323" i="6"/>
  <c r="O1324" i="6"/>
  <c r="O1325" i="6"/>
  <c r="O1326" i="6"/>
  <c r="O1327" i="6"/>
  <c r="O1328" i="6"/>
  <c r="O1329" i="6"/>
  <c r="O1330" i="6"/>
  <c r="O1331" i="6"/>
  <c r="O1332" i="6"/>
  <c r="O1333" i="6"/>
  <c r="O1334" i="6"/>
  <c r="O1335" i="6"/>
  <c r="O1336" i="6"/>
  <c r="O1337" i="6"/>
  <c r="O1338" i="6"/>
  <c r="O1339" i="6"/>
  <c r="O1340" i="6"/>
  <c r="O1341" i="6"/>
  <c r="O1342" i="6"/>
  <c r="O1343" i="6"/>
  <c r="O1344" i="6"/>
  <c r="O1345" i="6"/>
  <c r="O1346" i="6"/>
  <c r="O1347" i="6"/>
  <c r="O1348" i="6"/>
  <c r="O1349" i="6"/>
  <c r="O1350" i="6"/>
  <c r="O1351" i="6"/>
  <c r="O1352" i="6"/>
  <c r="O1353" i="6"/>
  <c r="O1354" i="6"/>
  <c r="O1355" i="6"/>
  <c r="O1356" i="6"/>
  <c r="O1357" i="6"/>
  <c r="O1358" i="6"/>
  <c r="O1359" i="6"/>
  <c r="O1360" i="6"/>
  <c r="O1361" i="6"/>
  <c r="O1362" i="6"/>
  <c r="O1363" i="6"/>
  <c r="O1364" i="6"/>
  <c r="O1365" i="6"/>
  <c r="O1366" i="6"/>
  <c r="O1367" i="6"/>
  <c r="O1368" i="6"/>
  <c r="O1369" i="6"/>
  <c r="O1370" i="6"/>
  <c r="O1371" i="6"/>
  <c r="O1372" i="6"/>
  <c r="O1373" i="6"/>
  <c r="O1374" i="6"/>
  <c r="O1375" i="6"/>
  <c r="O1376" i="6"/>
  <c r="O1377" i="6"/>
  <c r="O1378" i="6"/>
  <c r="O1379" i="6"/>
  <c r="O1380" i="6"/>
  <c r="O1381" i="6"/>
  <c r="O1382" i="6"/>
  <c r="O1383" i="6"/>
  <c r="O1384" i="6"/>
  <c r="O1385" i="6"/>
  <c r="O1386" i="6"/>
  <c r="O1387" i="6"/>
  <c r="O1388" i="6"/>
  <c r="O1389" i="6"/>
  <c r="O1390" i="6"/>
  <c r="O1391" i="6"/>
  <c r="O1392" i="6"/>
  <c r="O1393" i="6"/>
  <c r="O1394" i="6"/>
  <c r="O1395" i="6"/>
  <c r="O1396" i="6"/>
  <c r="O1397" i="6"/>
  <c r="O1398" i="6"/>
  <c r="O1399" i="6"/>
  <c r="O1400" i="6"/>
  <c r="O1401" i="6"/>
  <c r="O1402" i="6"/>
  <c r="O1403" i="6"/>
  <c r="O1404" i="6"/>
  <c r="O1405" i="6"/>
  <c r="O1406" i="6"/>
  <c r="O1407" i="6"/>
  <c r="O1408" i="6"/>
  <c r="O1409" i="6"/>
  <c r="O1410" i="6"/>
  <c r="O1411" i="6"/>
  <c r="O1412" i="6"/>
  <c r="O1413" i="6"/>
  <c r="O1414" i="6"/>
  <c r="O1415" i="6"/>
  <c r="O1416" i="6"/>
  <c r="O1417" i="6"/>
  <c r="O1418" i="6"/>
  <c r="O1419" i="6"/>
  <c r="O1420" i="6"/>
  <c r="O1421" i="6"/>
  <c r="O1422" i="6"/>
  <c r="O1423" i="6"/>
  <c r="O1424" i="6"/>
  <c r="O1425" i="6"/>
  <c r="O1426" i="6"/>
  <c r="O1427" i="6"/>
  <c r="O1428" i="6"/>
  <c r="O1429" i="6"/>
  <c r="O1430" i="6"/>
  <c r="O1431" i="6"/>
  <c r="O1432" i="6"/>
  <c r="O1433" i="6"/>
  <c r="O1434" i="6"/>
  <c r="O1435" i="6"/>
  <c r="O1436" i="6"/>
  <c r="O1437" i="6"/>
  <c r="O1438" i="6"/>
  <c r="O1439" i="6"/>
  <c r="O1440" i="6"/>
  <c r="O1441" i="6"/>
  <c r="O1442" i="6"/>
  <c r="O1443" i="6"/>
  <c r="O1444" i="6"/>
  <c r="O1445" i="6"/>
  <c r="O1446" i="6"/>
  <c r="O1447" i="6"/>
  <c r="O1448" i="6"/>
  <c r="O1449" i="6"/>
  <c r="O1450" i="6"/>
  <c r="O1451" i="6"/>
  <c r="O1452" i="6"/>
  <c r="O1453" i="6"/>
  <c r="O1454" i="6"/>
  <c r="O1455" i="6"/>
  <c r="O1456" i="6"/>
  <c r="O1457" i="6"/>
  <c r="O1458" i="6"/>
  <c r="O1459" i="6"/>
  <c r="O1460" i="6"/>
  <c r="O1461" i="6"/>
  <c r="O1462" i="6"/>
  <c r="O1463" i="6"/>
  <c r="O1464" i="6"/>
  <c r="O1465" i="6"/>
  <c r="O1466" i="6"/>
  <c r="O1467" i="6"/>
  <c r="O1468" i="6"/>
  <c r="O1469" i="6"/>
  <c r="O1470" i="6"/>
  <c r="O1471" i="6"/>
  <c r="O1472" i="6"/>
  <c r="O1473" i="6"/>
  <c r="O1474" i="6"/>
  <c r="O1475" i="6"/>
  <c r="O1476" i="6"/>
  <c r="O1477" i="6"/>
  <c r="O1478" i="6"/>
  <c r="O1479" i="6"/>
  <c r="O1480" i="6"/>
  <c r="O1481" i="6"/>
  <c r="O1482" i="6"/>
  <c r="O1483" i="6"/>
  <c r="O1484" i="6"/>
  <c r="O1485" i="6"/>
  <c r="O1486" i="6"/>
  <c r="O1487" i="6"/>
  <c r="O1488" i="6"/>
  <c r="O1489" i="6"/>
  <c r="O1490" i="6"/>
  <c r="O1491" i="6"/>
  <c r="O1492" i="6"/>
  <c r="O1493" i="6"/>
  <c r="O1494" i="6"/>
  <c r="O1495" i="6"/>
  <c r="O1496" i="6"/>
  <c r="O1497" i="6"/>
  <c r="O1498" i="6"/>
  <c r="O1499" i="6"/>
  <c r="O1500" i="6"/>
  <c r="O1501" i="6"/>
  <c r="O1502" i="6"/>
  <c r="O1503" i="6"/>
  <c r="O1504" i="6"/>
  <c r="O1505" i="6"/>
  <c r="O1506" i="6"/>
  <c r="O1507" i="6"/>
  <c r="O1508" i="6"/>
  <c r="O1509" i="6"/>
  <c r="O1510" i="6"/>
  <c r="O1511" i="6"/>
  <c r="O1512" i="6"/>
  <c r="O1513" i="6"/>
  <c r="O1514" i="6"/>
  <c r="O1515" i="6"/>
  <c r="O1516" i="6"/>
  <c r="O1517" i="6"/>
  <c r="O1518" i="6"/>
  <c r="O1519" i="6"/>
  <c r="O1520" i="6"/>
  <c r="O1521" i="6"/>
  <c r="O1522" i="6"/>
  <c r="O1523" i="6"/>
  <c r="O1524" i="6"/>
  <c r="O1525" i="6"/>
  <c r="O1526" i="6"/>
  <c r="O1527" i="6"/>
  <c r="O1528" i="6"/>
  <c r="O1529" i="6"/>
  <c r="O1530" i="6"/>
  <c r="O1531" i="6"/>
  <c r="O1532" i="6"/>
  <c r="O1533" i="6"/>
  <c r="O1534" i="6"/>
  <c r="O1535" i="6"/>
  <c r="O1536" i="6"/>
  <c r="O1537" i="6"/>
  <c r="O1538" i="6"/>
  <c r="O1539" i="6"/>
  <c r="O1540" i="6"/>
  <c r="O1541" i="6"/>
  <c r="O1542" i="6"/>
  <c r="O1543" i="6"/>
  <c r="O1544" i="6"/>
  <c r="O1545" i="6"/>
  <c r="O1546" i="6"/>
  <c r="O1547" i="6"/>
  <c r="O1548" i="6"/>
  <c r="O1549" i="6"/>
  <c r="O1550" i="6"/>
  <c r="O1551" i="6"/>
  <c r="O1552" i="6"/>
  <c r="O1553" i="6"/>
  <c r="O1554" i="6"/>
  <c r="O1555" i="6"/>
  <c r="O1556" i="6"/>
  <c r="O1557" i="6"/>
  <c r="O1558" i="6"/>
  <c r="O1559" i="6"/>
  <c r="O1560" i="6"/>
  <c r="O1561" i="6"/>
  <c r="O1562" i="6"/>
  <c r="O1563" i="6"/>
  <c r="O1564" i="6"/>
  <c r="O1565" i="6"/>
  <c r="O1566" i="6"/>
  <c r="O1567" i="6"/>
  <c r="O1568" i="6"/>
  <c r="O1569" i="6"/>
  <c r="O1570" i="6"/>
  <c r="O1571" i="6"/>
  <c r="O1572" i="6"/>
  <c r="O1573" i="6"/>
  <c r="O1574" i="6"/>
  <c r="O1575" i="6"/>
  <c r="O1576" i="6"/>
  <c r="O1577" i="6"/>
  <c r="O1578" i="6"/>
  <c r="O1579" i="6"/>
  <c r="O1580" i="6"/>
  <c r="O1581" i="6"/>
  <c r="O1582" i="6"/>
  <c r="O1583" i="6"/>
  <c r="O1584" i="6"/>
  <c r="O1585" i="6"/>
  <c r="O1586" i="6"/>
  <c r="O1587" i="6"/>
  <c r="O1588" i="6"/>
  <c r="O1589" i="6"/>
  <c r="O1590" i="6"/>
  <c r="O1591" i="6"/>
  <c r="O1592" i="6"/>
  <c r="O1593" i="6"/>
  <c r="O1594" i="6"/>
  <c r="O1595" i="6"/>
  <c r="O1596" i="6"/>
  <c r="O1597" i="6"/>
  <c r="O1598" i="6"/>
  <c r="O1599" i="6"/>
  <c r="O1600" i="6"/>
  <c r="O1601" i="6"/>
  <c r="O1602" i="6"/>
  <c r="O1603" i="6"/>
  <c r="O1604" i="6"/>
  <c r="O1605" i="6"/>
  <c r="O1606" i="6"/>
  <c r="O1607" i="6"/>
  <c r="O1608" i="6"/>
  <c r="O1609" i="6"/>
  <c r="O1610" i="6"/>
  <c r="O1611" i="6"/>
  <c r="O1612" i="6"/>
  <c r="O1613" i="6"/>
  <c r="O1614" i="6"/>
  <c r="O1615" i="6"/>
  <c r="O1616" i="6"/>
  <c r="O1617" i="6"/>
  <c r="O1618" i="6"/>
  <c r="O1619" i="6"/>
  <c r="O1620" i="6"/>
  <c r="O1621" i="6"/>
  <c r="O1622" i="6"/>
  <c r="O1623" i="6"/>
  <c r="O1624" i="6"/>
  <c r="O1625" i="6"/>
  <c r="O1626" i="6"/>
  <c r="O1627" i="6"/>
  <c r="O1628" i="6"/>
  <c r="O1629" i="6"/>
  <c r="O1630" i="6"/>
  <c r="O1631" i="6"/>
  <c r="O1632" i="6"/>
  <c r="O1633" i="6"/>
  <c r="O1634" i="6"/>
  <c r="O1635" i="6"/>
  <c r="O1636" i="6"/>
  <c r="O1637" i="6"/>
  <c r="O1638" i="6"/>
  <c r="O1639" i="6"/>
  <c r="O1640" i="6"/>
  <c r="O1641" i="6"/>
  <c r="O1642" i="6"/>
  <c r="O1643" i="6"/>
  <c r="O1644" i="6"/>
  <c r="O1645" i="6"/>
  <c r="O1646" i="6"/>
  <c r="O1647" i="6"/>
  <c r="O1648" i="6"/>
  <c r="O1649" i="6"/>
  <c r="O1650" i="6"/>
  <c r="O1651" i="6"/>
  <c r="O1652" i="6"/>
  <c r="O1653" i="6"/>
  <c r="O1654" i="6"/>
  <c r="O1655" i="6"/>
  <c r="O1656" i="6"/>
  <c r="O1657" i="6"/>
  <c r="O1658" i="6"/>
  <c r="O1659" i="6"/>
  <c r="O1660" i="6"/>
  <c r="O1661" i="6"/>
  <c r="O1662" i="6"/>
  <c r="O1663" i="6"/>
  <c r="O1664" i="6"/>
  <c r="O1665" i="6"/>
  <c r="O1666" i="6"/>
  <c r="O1667" i="6"/>
  <c r="O1668" i="6"/>
  <c r="O1669" i="6"/>
  <c r="O1670" i="6"/>
  <c r="O1671" i="6"/>
  <c r="O1672" i="6"/>
  <c r="O1673" i="6"/>
  <c r="O1674" i="6"/>
  <c r="O1675" i="6"/>
  <c r="O1676" i="6"/>
  <c r="O1677" i="6"/>
  <c r="O1678" i="6"/>
  <c r="O1679" i="6"/>
  <c r="O1680" i="6"/>
  <c r="O1681" i="6"/>
  <c r="O1682" i="6"/>
  <c r="O1683" i="6"/>
  <c r="O1684" i="6"/>
  <c r="O1685" i="6"/>
  <c r="O1686" i="6"/>
  <c r="O1687" i="6"/>
  <c r="O1688" i="6"/>
  <c r="O1689" i="6"/>
  <c r="O1690" i="6"/>
  <c r="O1691" i="6"/>
  <c r="O1692" i="6"/>
  <c r="O1693" i="6"/>
  <c r="O1694" i="6"/>
  <c r="O1695" i="6"/>
  <c r="O1696" i="6"/>
  <c r="O1697" i="6"/>
  <c r="O1698" i="6"/>
  <c r="O1699" i="6"/>
  <c r="O1700" i="6"/>
  <c r="O1701" i="6"/>
  <c r="O1702" i="6"/>
  <c r="O1703" i="6"/>
  <c r="O1704" i="6"/>
  <c r="O1705" i="6"/>
  <c r="O1706" i="6"/>
  <c r="O1707" i="6"/>
  <c r="O1708" i="6"/>
  <c r="O1709" i="6"/>
  <c r="O1710" i="6"/>
  <c r="O1711" i="6"/>
  <c r="O1712" i="6"/>
  <c r="O1713" i="6"/>
  <c r="O1714" i="6"/>
  <c r="O1715" i="6"/>
  <c r="O1716" i="6"/>
  <c r="O1717" i="6"/>
  <c r="O1718" i="6"/>
  <c r="O1719" i="6"/>
  <c r="O1720" i="6"/>
  <c r="O1721" i="6"/>
  <c r="O1722" i="6"/>
  <c r="O1723" i="6"/>
  <c r="O1724" i="6"/>
  <c r="O1725" i="6"/>
  <c r="O1726" i="6"/>
  <c r="O1727" i="6"/>
  <c r="O1728" i="6"/>
  <c r="O1729" i="6"/>
  <c r="O1730" i="6"/>
  <c r="O1731" i="6"/>
  <c r="O1732" i="6"/>
  <c r="O1733" i="6"/>
  <c r="O1734" i="6"/>
  <c r="O1735" i="6"/>
  <c r="O1736" i="6"/>
  <c r="O1737" i="6"/>
  <c r="O1738" i="6"/>
  <c r="O1739" i="6"/>
  <c r="O1740" i="6"/>
  <c r="O1741" i="6"/>
  <c r="O1742" i="6"/>
  <c r="O1743" i="6"/>
  <c r="O1744" i="6"/>
  <c r="O1745" i="6"/>
  <c r="O1746" i="6"/>
  <c r="O1747" i="6"/>
  <c r="O1748" i="6"/>
  <c r="O1749" i="6"/>
  <c r="O1750" i="6"/>
  <c r="O1751" i="6"/>
  <c r="O1752" i="6"/>
  <c r="O1753" i="6"/>
  <c r="O1754" i="6"/>
  <c r="O1755" i="6"/>
  <c r="O1756" i="6"/>
  <c r="O1757" i="6"/>
  <c r="O1758" i="6"/>
  <c r="O1759" i="6"/>
  <c r="O1760" i="6"/>
  <c r="O1761" i="6"/>
  <c r="O1762" i="6"/>
  <c r="O1763" i="6"/>
  <c r="O1764" i="6"/>
  <c r="O1765" i="6"/>
  <c r="O1766" i="6"/>
  <c r="O1767" i="6"/>
  <c r="O1768" i="6"/>
  <c r="O1769" i="6"/>
  <c r="O1770" i="6"/>
  <c r="O1771" i="6"/>
  <c r="O1772" i="6"/>
  <c r="O1773" i="6"/>
  <c r="O1774" i="6"/>
  <c r="O1775" i="6"/>
  <c r="O1776" i="6"/>
  <c r="O1777" i="6"/>
  <c r="O1778" i="6"/>
  <c r="O1779" i="6"/>
  <c r="O1780" i="6"/>
  <c r="O1781" i="6"/>
  <c r="O1782" i="6"/>
  <c r="O1783" i="6"/>
  <c r="O1784" i="6"/>
  <c r="O1785" i="6"/>
  <c r="O1786" i="6"/>
  <c r="O1787" i="6"/>
  <c r="O1788" i="6"/>
  <c r="O1789" i="6"/>
  <c r="O1790" i="6"/>
  <c r="O1791" i="6"/>
  <c r="O1792" i="6"/>
  <c r="O1793" i="6"/>
  <c r="O1794" i="6"/>
  <c r="O1795" i="6"/>
  <c r="O1796" i="6"/>
  <c r="O1797" i="6"/>
  <c r="O1798" i="6"/>
  <c r="O1799" i="6"/>
  <c r="O1800" i="6"/>
  <c r="O1801" i="6"/>
  <c r="O1802" i="6"/>
  <c r="O1803" i="6"/>
  <c r="O1804" i="6"/>
  <c r="O1805" i="6"/>
  <c r="O1806" i="6"/>
  <c r="O1807" i="6"/>
  <c r="O1808" i="6"/>
  <c r="O1809" i="6"/>
  <c r="O1810" i="6"/>
  <c r="O1811" i="6"/>
  <c r="O1812" i="6"/>
  <c r="O1813" i="6"/>
  <c r="O1814" i="6"/>
  <c r="O1815" i="6"/>
  <c r="O1816" i="6"/>
  <c r="O1817" i="6"/>
  <c r="O1818" i="6"/>
  <c r="O1819" i="6"/>
  <c r="O1820" i="6"/>
  <c r="O1821" i="6"/>
  <c r="O1822" i="6"/>
  <c r="O1823" i="6"/>
  <c r="O1824" i="6"/>
  <c r="O1825" i="6"/>
  <c r="O2" i="6"/>
  <c r="O139" i="1"/>
  <c r="O1532" i="1"/>
  <c r="O35" i="1"/>
  <c r="O1807" i="1"/>
  <c r="O1312" i="1"/>
  <c r="O577" i="1"/>
  <c r="O1598" i="1"/>
  <c r="O767" i="1"/>
  <c r="O1062" i="1"/>
  <c r="O1338" i="1"/>
  <c r="O112" i="1"/>
  <c r="O10" i="1"/>
  <c r="O9" i="1"/>
  <c r="O445" i="1"/>
  <c r="O101" i="1"/>
  <c r="O237" i="1"/>
  <c r="O738" i="1"/>
  <c r="O1259" i="1"/>
  <c r="O590" i="1"/>
  <c r="O833" i="1"/>
  <c r="O230" i="1"/>
  <c r="O393" i="1"/>
  <c r="O1266" i="1"/>
  <c r="O526" i="1"/>
  <c r="O1207" i="1"/>
  <c r="O30" i="1"/>
  <c r="O144" i="1"/>
  <c r="O274" i="1"/>
  <c r="O647" i="1"/>
  <c r="O182" i="1"/>
  <c r="O275" i="1"/>
  <c r="O53" i="1"/>
  <c r="O44" i="1"/>
  <c r="O60" i="1"/>
  <c r="O39" i="1"/>
  <c r="O103" i="1"/>
  <c r="O26" i="1"/>
  <c r="O998" i="1"/>
  <c r="O1320" i="1"/>
  <c r="O1321" i="1"/>
  <c r="O172" i="1"/>
  <c r="O276" i="1"/>
  <c r="O266" i="1"/>
  <c r="O282" i="1"/>
  <c r="O1098" i="1"/>
  <c r="O193" i="1"/>
  <c r="O82" i="1"/>
  <c r="O196" i="1"/>
  <c r="O1003" i="1"/>
  <c r="O212" i="1"/>
  <c r="O446" i="1"/>
  <c r="O234" i="1"/>
  <c r="O1541" i="1"/>
  <c r="O277" i="1"/>
  <c r="O1189" i="1"/>
  <c r="O102" i="1"/>
  <c r="O1153" i="1"/>
  <c r="O907" i="1"/>
  <c r="O1177" i="1"/>
  <c r="O1250" i="1"/>
  <c r="O1548" i="1"/>
  <c r="O1707" i="1"/>
  <c r="O739" i="1"/>
  <c r="O447" i="1"/>
  <c r="O1244" i="1"/>
  <c r="O50" i="1"/>
  <c r="O1432" i="1"/>
  <c r="O691" i="1"/>
  <c r="O578" i="1"/>
  <c r="O557" i="1"/>
  <c r="O41" i="1"/>
  <c r="O330" i="1"/>
  <c r="O52" i="1"/>
  <c r="O1012" i="1"/>
  <c r="O27" i="1"/>
  <c r="O16" i="1"/>
  <c r="O17" i="1"/>
  <c r="O1704" i="1"/>
  <c r="O1533" i="1"/>
  <c r="O544" i="1"/>
  <c r="O1224" i="1"/>
  <c r="O314" i="1"/>
  <c r="O1387" i="1"/>
  <c r="O1077" i="1"/>
  <c r="O507" i="1"/>
  <c r="O1580" i="1"/>
  <c r="O340" i="1"/>
  <c r="O967" i="1"/>
  <c r="O161" i="1"/>
  <c r="O1225" i="1"/>
  <c r="O294" i="1"/>
  <c r="O1132" i="1"/>
  <c r="O1746" i="1"/>
  <c r="O1226" i="1"/>
  <c r="O1028" i="1"/>
  <c r="O1690" i="1"/>
  <c r="O224" i="1"/>
  <c r="O1049" i="1"/>
  <c r="O56" i="1"/>
  <c r="O1860" i="1"/>
  <c r="O307" i="1"/>
  <c r="O1861" i="1"/>
  <c r="O1505" i="1"/>
  <c r="O1308" i="1"/>
  <c r="O164" i="1"/>
  <c r="O966" i="1"/>
  <c r="O85" i="1"/>
  <c r="O1646" i="1"/>
  <c r="O29" i="1"/>
  <c r="O120" i="1"/>
  <c r="O1145" i="1"/>
  <c r="O1862" i="1"/>
  <c r="O1006" i="1"/>
  <c r="O33" i="1"/>
  <c r="O1863" i="1"/>
  <c r="O114" i="1"/>
  <c r="O1864" i="1"/>
  <c r="O1161" i="1"/>
  <c r="O915" i="1"/>
  <c r="O539" i="1"/>
  <c r="O428" i="1"/>
  <c r="O1629" i="1"/>
  <c r="O1640" i="1"/>
  <c r="O1470" i="1"/>
  <c r="O580" i="1"/>
  <c r="O567" i="1"/>
  <c r="O1627" i="1"/>
  <c r="O485" i="1"/>
  <c r="O22" i="1"/>
  <c r="O1390" i="1"/>
  <c r="O1267" i="1"/>
  <c r="O533" i="1"/>
  <c r="O673" i="1"/>
  <c r="O952" i="1"/>
  <c r="O540" i="1"/>
  <c r="O861" i="1"/>
  <c r="O640" i="1"/>
  <c r="O780" i="1"/>
  <c r="O1751" i="1"/>
  <c r="O1156" i="1"/>
  <c r="O1586" i="1"/>
  <c r="O973" i="1"/>
  <c r="O553" i="1"/>
  <c r="O1139" i="1"/>
  <c r="O165" i="1"/>
  <c r="O862" i="1"/>
  <c r="O1800" i="1"/>
  <c r="O650" i="1"/>
  <c r="O62" i="1"/>
  <c r="O1839" i="1"/>
  <c r="O1323" i="1"/>
  <c r="O974" i="1"/>
  <c r="O1752" i="1"/>
  <c r="O1771" i="1"/>
  <c r="O749" i="1"/>
  <c r="O1313" i="1"/>
  <c r="O1599" i="1"/>
  <c r="O1433" i="1"/>
  <c r="O1847" i="1"/>
  <c r="O1030" i="1"/>
  <c r="O1696" i="1"/>
  <c r="O299" i="1"/>
  <c r="O37" i="1"/>
  <c r="O79" i="1"/>
  <c r="O1727" i="1"/>
  <c r="O1038" i="1"/>
  <c r="O1108" i="1"/>
  <c r="O1524" i="1"/>
  <c r="O1157" i="1"/>
  <c r="O1168" i="1"/>
  <c r="O380" i="1"/>
  <c r="O514" i="1"/>
  <c r="O1651" i="1"/>
  <c r="O811" i="1"/>
  <c r="O1354" i="1"/>
  <c r="O877" i="1"/>
  <c r="O529" i="1"/>
  <c r="O429" i="1"/>
  <c r="O1665" i="1"/>
  <c r="O581" i="1"/>
  <c r="O692" i="1"/>
  <c r="O1123" i="1"/>
  <c r="O779" i="1"/>
  <c r="O118" i="1"/>
  <c r="O1199" i="1"/>
  <c r="O1756" i="1"/>
  <c r="O1477" i="1"/>
  <c r="O1273" i="1"/>
  <c r="O587" i="1"/>
  <c r="O588" i="1"/>
  <c r="O1268" i="1"/>
  <c r="O693" i="1"/>
  <c r="O84" i="1"/>
  <c r="O1605" i="1"/>
  <c r="O1453" i="1"/>
  <c r="O541" i="1"/>
  <c r="O1675" i="1"/>
  <c r="O558" i="1"/>
  <c r="O489" i="1"/>
  <c r="O1849" i="1"/>
  <c r="O1291" i="1"/>
  <c r="O1349" i="1"/>
  <c r="O1549" i="1"/>
  <c r="O1731" i="1"/>
  <c r="O835" i="1"/>
  <c r="O651" i="1"/>
  <c r="O850" i="1"/>
  <c r="O1219" i="1"/>
  <c r="O1652" i="1"/>
  <c r="O478" i="1"/>
  <c r="O391" i="1"/>
  <c r="O678" i="1"/>
  <c r="O183" i="1"/>
  <c r="O868" i="1"/>
  <c r="O696" i="1"/>
  <c r="O1821" i="1"/>
  <c r="O456" i="1"/>
  <c r="O922" i="1"/>
  <c r="O226" i="1"/>
  <c r="O1446" i="1"/>
  <c r="O1434" i="1"/>
  <c r="O1463" i="1"/>
  <c r="O309" i="1"/>
  <c r="O1535" i="1"/>
  <c r="O1063" i="1"/>
  <c r="O1371" i="1"/>
  <c r="O1836" i="1"/>
  <c r="O1464" i="1"/>
  <c r="O371" i="1"/>
  <c r="O591" i="1"/>
  <c r="O49" i="1"/>
  <c r="O1747" i="1"/>
  <c r="O909" i="1"/>
  <c r="O448" i="1"/>
  <c r="O1697" i="1"/>
  <c r="O209" i="1"/>
  <c r="O1342" i="1"/>
  <c r="O1566" i="1"/>
  <c r="O1765" i="1"/>
  <c r="O1720" i="1"/>
  <c r="O1828" i="1"/>
  <c r="O243" i="1"/>
  <c r="O465" i="1"/>
  <c r="O310" i="1"/>
  <c r="O709" i="1"/>
  <c r="O1396" i="1"/>
  <c r="O1612" i="1"/>
  <c r="O150" i="1"/>
  <c r="O466" i="1"/>
  <c r="O1613" i="1"/>
  <c r="O1388" i="1"/>
  <c r="O1567" i="1"/>
  <c r="O1261" i="1"/>
  <c r="O628" i="1"/>
  <c r="O408" i="1"/>
  <c r="O863" i="1"/>
  <c r="O883" i="1"/>
  <c r="O311" i="1"/>
  <c r="O88" i="1"/>
  <c r="O1809" i="1"/>
  <c r="O457" i="1"/>
  <c r="O1412" i="1"/>
  <c r="O851" i="1"/>
  <c r="O348" i="1"/>
  <c r="O249" i="1"/>
  <c r="O1592" i="1"/>
  <c r="O689" i="1"/>
  <c r="O1133" i="1"/>
  <c r="O264" i="1"/>
  <c r="O1014" i="1"/>
  <c r="O1721" i="1"/>
  <c r="O1761" i="1"/>
  <c r="O960" i="1"/>
  <c r="O679" i="1"/>
  <c r="O1709" i="1"/>
  <c r="O148" i="1"/>
  <c r="O1636" i="1"/>
  <c r="O1722" i="1"/>
  <c r="O1117" i="1"/>
  <c r="O1757" i="1"/>
  <c r="O1269" i="1"/>
  <c r="O872" i="1"/>
  <c r="O770" i="1"/>
  <c r="O592" i="1"/>
  <c r="O666" i="1"/>
  <c r="O1324" i="1"/>
  <c r="O1292" i="1"/>
  <c r="O1816" i="1"/>
  <c r="O1550" i="1"/>
  <c r="O748" i="1"/>
  <c r="O716" i="1"/>
  <c r="O184" i="1"/>
  <c r="O336" i="1"/>
  <c r="O1730" i="1"/>
  <c r="O80" i="1"/>
  <c r="O449" i="1"/>
  <c r="O1551" i="1"/>
  <c r="O222" i="1"/>
  <c r="O1587" i="1"/>
  <c r="O942" i="1"/>
  <c r="O202" i="1"/>
  <c r="O1824" i="1"/>
  <c r="O317" i="1"/>
  <c r="O1739" i="1"/>
  <c r="O223" i="1"/>
  <c r="O1606" i="1"/>
  <c r="O1325" i="1"/>
  <c r="O421" i="1"/>
  <c r="O1091" i="1"/>
  <c r="O1360" i="1"/>
  <c r="O1827" i="1"/>
  <c r="O1078" i="1"/>
  <c r="O231" i="1"/>
  <c r="O916" i="1"/>
  <c r="O1262" i="1"/>
  <c r="O1810" i="1"/>
  <c r="O127" i="1"/>
  <c r="O278" i="1"/>
  <c r="O107" i="1"/>
  <c r="O1403" i="1"/>
  <c r="O1774" i="1"/>
  <c r="O502" i="1"/>
  <c r="O1574" i="1"/>
  <c r="O422" i="1"/>
  <c r="O1593" i="1"/>
  <c r="O523" i="1"/>
  <c r="O1694" i="1"/>
  <c r="O987" i="1"/>
  <c r="O1018" i="1"/>
  <c r="O1728" i="1"/>
  <c r="O1282" i="1"/>
  <c r="O394" i="1"/>
  <c r="O1314" i="1"/>
  <c r="O1666" i="1"/>
  <c r="O1210" i="1"/>
  <c r="O671" i="1"/>
  <c r="O287" i="1"/>
  <c r="O1536" i="1"/>
  <c r="O1251" i="1"/>
  <c r="O991" i="1"/>
  <c r="O604" i="1"/>
  <c r="O1525" i="1"/>
  <c r="O1787" i="1"/>
  <c r="O283" i="1"/>
  <c r="O210" i="1"/>
  <c r="O795" i="1"/>
  <c r="O1623" i="1"/>
  <c r="O968" i="1"/>
  <c r="O1637" i="1"/>
  <c r="O1118" i="1"/>
  <c r="O259" i="1"/>
  <c r="O763" i="1"/>
  <c r="O312" i="1"/>
  <c r="O1772" i="1"/>
  <c r="O99" i="1"/>
  <c r="O892" i="1"/>
  <c r="O1039" i="1"/>
  <c r="O584" i="1"/>
  <c r="O740" i="1"/>
  <c r="O1309" i="1"/>
  <c r="O1179" i="1"/>
  <c r="O981" i="1"/>
  <c r="O1200" i="1"/>
  <c r="O714" i="1"/>
  <c r="O381" i="1"/>
  <c r="O1805" i="1"/>
  <c r="O75" i="1"/>
  <c r="O961" i="1"/>
  <c r="O953" i="1"/>
  <c r="O614" i="1"/>
  <c r="O1506" i="1"/>
  <c r="O216" i="1"/>
  <c r="O1426" i="1"/>
  <c r="O503" i="1"/>
  <c r="O999" i="1"/>
  <c r="O988" i="1"/>
  <c r="O1607" i="1"/>
  <c r="O1833" i="1"/>
  <c r="O551" i="1"/>
  <c r="O1019" i="1"/>
  <c r="O1274" i="1"/>
  <c r="O771" i="1"/>
  <c r="O1698" i="1"/>
  <c r="O721" i="1"/>
  <c r="O923" i="1"/>
  <c r="O1427" i="1"/>
  <c r="O318" i="1"/>
  <c r="O1372" i="1"/>
  <c r="O596" i="1"/>
  <c r="O1040" i="1"/>
  <c r="O1526" i="1"/>
  <c r="O1507" i="1"/>
  <c r="O1380" i="1"/>
  <c r="O1471" i="1"/>
  <c r="O1781" i="1"/>
  <c r="O1407" i="1"/>
  <c r="O1557" i="1"/>
  <c r="O1798" i="1"/>
  <c r="O288" i="1"/>
  <c r="O785" i="1"/>
  <c r="O762" i="1"/>
  <c r="O1180" i="1"/>
  <c r="O116" i="1"/>
  <c r="O232" i="1"/>
  <c r="O1201" i="1"/>
  <c r="O1051" i="1"/>
  <c r="O546" i="1"/>
  <c r="O1618" i="1"/>
  <c r="O852" i="1"/>
  <c r="O722" i="1"/>
  <c r="O641" i="1"/>
  <c r="O680" i="1"/>
  <c r="O1181" i="1"/>
  <c r="O1079" i="1"/>
  <c r="O1332" i="1"/>
  <c r="O279" i="1"/>
  <c r="O128" i="1"/>
  <c r="O1158" i="1"/>
  <c r="O1614" i="1"/>
  <c r="O615" i="1"/>
  <c r="O1436" i="1"/>
  <c r="O1558" i="1"/>
  <c r="O796" i="1"/>
  <c r="O1493" i="1"/>
  <c r="O337" i="1"/>
  <c r="O1252" i="1"/>
  <c r="O395" i="1"/>
  <c r="O1435" i="1"/>
  <c r="O542" i="1"/>
  <c r="O454" i="1"/>
  <c r="O43" i="1"/>
  <c r="O1343" i="1"/>
  <c r="O616" i="1"/>
  <c r="O1619" i="1"/>
  <c r="O333" i="1"/>
  <c r="O430" i="1"/>
  <c r="O1402" i="1"/>
  <c r="O219" i="1"/>
  <c r="O1064" i="1"/>
  <c r="O1604" i="1"/>
  <c r="O1150" i="1"/>
  <c r="O484" i="1"/>
  <c r="O1482" i="1"/>
  <c r="O1456" i="1"/>
  <c r="O1632" i="1"/>
  <c r="O1543" i="1"/>
  <c r="O1508" i="1"/>
  <c r="O458" i="1"/>
  <c r="O621" i="1"/>
  <c r="O1124" i="1"/>
  <c r="O1246" i="1"/>
  <c r="O1465" i="1"/>
  <c r="O1483" i="1"/>
  <c r="O1513" i="1"/>
  <c r="O130" i="1"/>
  <c r="O843" i="1"/>
  <c r="O1129" i="1"/>
  <c r="O396" i="1"/>
  <c r="O617" i="1"/>
  <c r="O869" i="1"/>
  <c r="O244" i="1"/>
  <c r="O825" i="1"/>
  <c r="O1488" i="1"/>
  <c r="O334" i="1"/>
  <c r="O723" i="1"/>
  <c r="O1344" i="1"/>
  <c r="O1024" i="1"/>
  <c r="O1583" i="1"/>
  <c r="O933" i="1"/>
  <c r="O245" i="1"/>
  <c r="O524" i="1"/>
  <c r="O93" i="1"/>
  <c r="O92" i="1"/>
  <c r="O710" i="1"/>
  <c r="O1500" i="1"/>
  <c r="O21" i="1"/>
  <c r="O1489" i="1"/>
  <c r="O1716" i="1"/>
  <c r="O552" i="1"/>
  <c r="O185" i="1"/>
  <c r="O106" i="1"/>
  <c r="O415" i="1"/>
  <c r="O167" i="1"/>
  <c r="O1850" i="1"/>
  <c r="O479" i="1"/>
  <c r="O934" i="1"/>
  <c r="O1428" i="1"/>
  <c r="O1041" i="1"/>
  <c r="O68" i="1"/>
  <c r="O1397" i="1"/>
  <c r="O741" i="1"/>
  <c r="O1301" i="1"/>
  <c r="O1413" i="1"/>
  <c r="O1753" i="1"/>
  <c r="O149" i="1"/>
  <c r="O1404" i="1"/>
  <c r="O836" i="1"/>
  <c r="O786" i="1"/>
  <c r="O1247" i="1"/>
  <c r="O1552" i="1"/>
  <c r="O797" i="1"/>
  <c r="O969" i="1"/>
  <c r="O826" i="1"/>
  <c r="O253" i="1"/>
  <c r="O73" i="1"/>
  <c r="O1576" i="1"/>
  <c r="O423" i="1"/>
  <c r="O1345" i="1"/>
  <c r="O424" i="1"/>
  <c r="O459" i="1"/>
  <c r="O893" i="1"/>
  <c r="O238" i="1"/>
  <c r="O894" i="1"/>
  <c r="O703" i="1"/>
  <c r="O1777" i="1"/>
  <c r="O547" i="1"/>
  <c r="O1653" i="1"/>
  <c r="O19" i="1"/>
  <c r="O175" i="1"/>
  <c r="O1685" i="1"/>
  <c r="O970" i="1"/>
  <c r="O618" i="1"/>
  <c r="O1151" i="1"/>
  <c r="O131" i="1"/>
  <c r="O1851" i="1"/>
  <c r="O812" i="1"/>
  <c r="O1080" i="1"/>
  <c r="O1283" i="1"/>
  <c r="O1162" i="1"/>
  <c r="O105" i="1"/>
  <c r="O652" i="1"/>
  <c r="O653" i="1"/>
  <c r="O1713" i="1"/>
  <c r="O853" i="1"/>
  <c r="O24" i="1"/>
  <c r="O515" i="1"/>
  <c r="O1714" i="1"/>
  <c r="O431" i="1"/>
  <c r="O20" i="1"/>
  <c r="O1346" i="1"/>
  <c r="O1764" i="1"/>
  <c r="O1699" i="1"/>
  <c r="O873" i="1"/>
  <c r="O559" i="1"/>
  <c r="O178" i="1"/>
  <c r="O1620" i="1"/>
  <c r="O1758" i="1"/>
  <c r="O1220" i="1"/>
  <c r="O1520" i="1"/>
  <c r="O1155" i="1"/>
  <c r="O1284" i="1"/>
  <c r="O1315" i="1"/>
  <c r="O864" i="1"/>
  <c r="O975" i="1"/>
  <c r="O1522" i="1"/>
  <c r="O1373" i="1"/>
  <c r="O1732" i="1"/>
  <c r="O1762" i="1"/>
  <c r="O1837" i="1"/>
  <c r="O593" i="1"/>
  <c r="O1248" i="1"/>
  <c r="O1838" i="1"/>
  <c r="O629" i="1"/>
  <c r="O654" i="1"/>
  <c r="O1602" i="1"/>
  <c r="O325" i="1"/>
  <c r="O781" i="1"/>
  <c r="O1316" i="1"/>
  <c r="O1429" i="1"/>
  <c r="O1447" i="1"/>
  <c r="O1152" i="1"/>
  <c r="O1638" i="1"/>
  <c r="O203" i="1"/>
  <c r="O1733" i="1"/>
  <c r="O1702" i="1"/>
  <c r="O409" i="1"/>
  <c r="O1391" i="1"/>
  <c r="O1544" i="1"/>
  <c r="O1829" i="1"/>
  <c r="O1211" i="1"/>
  <c r="O764" i="1"/>
  <c r="O1212" i="1"/>
  <c r="O344" i="1"/>
  <c r="O798" i="1"/>
  <c r="O1042" i="1"/>
  <c r="O271" i="1"/>
  <c r="O1472" i="1"/>
  <c r="O827" i="1"/>
  <c r="O528" i="1"/>
  <c r="O1379" i="1"/>
  <c r="O1043" i="1"/>
  <c r="O108" i="1"/>
  <c r="O787" i="1"/>
  <c r="O854" i="1"/>
  <c r="O1115" i="1"/>
  <c r="O450" i="1"/>
  <c r="O1217" i="1"/>
  <c r="O217" i="1"/>
  <c r="O504" i="1"/>
  <c r="O1430" i="1"/>
  <c r="O597" i="1"/>
  <c r="O55" i="1"/>
  <c r="O467" i="1"/>
  <c r="O66" i="1"/>
  <c r="O1044" i="1"/>
  <c r="O560" i="1"/>
  <c r="O594" i="1"/>
  <c r="O1852" i="1"/>
  <c r="O1275" i="1"/>
  <c r="O772" i="1"/>
  <c r="O1490" i="1"/>
  <c r="O71" i="1"/>
  <c r="O724" i="1"/>
  <c r="O761" i="1"/>
  <c r="O1466" i="1"/>
  <c r="O1717" i="1"/>
  <c r="O935" i="1"/>
  <c r="O1853" i="1"/>
  <c r="O1854" i="1"/>
  <c r="O605" i="1"/>
  <c r="O1236" i="1"/>
  <c r="O813" i="1"/>
  <c r="O725" i="1"/>
  <c r="O685" i="1"/>
  <c r="O1789" i="1"/>
  <c r="O460" i="1"/>
  <c r="O1844" i="1"/>
  <c r="O799" i="1"/>
  <c r="O962" i="1"/>
  <c r="O54" i="1"/>
  <c r="O1249" i="1"/>
  <c r="O1855" i="1"/>
  <c r="O1856" i="1"/>
  <c r="O121" i="1"/>
  <c r="O63" i="1"/>
  <c r="O83" i="1"/>
  <c r="O1729" i="1"/>
  <c r="O159" i="1"/>
  <c r="O1661" i="1"/>
  <c r="O1270" i="1"/>
  <c r="O1568" i="1"/>
  <c r="O1237" i="1"/>
  <c r="O179" i="1"/>
  <c r="O1857" i="1"/>
  <c r="O1791" i="1"/>
  <c r="O1015" i="1"/>
  <c r="O351" i="1"/>
  <c r="O1527" i="1"/>
  <c r="O1858" i="1"/>
  <c r="O1127" i="1"/>
  <c r="O603" i="1"/>
  <c r="O300" i="1"/>
  <c r="O215" i="1"/>
  <c r="O187" i="1"/>
  <c r="O341" i="1"/>
  <c r="O1460" i="1"/>
  <c r="O1087" i="1"/>
  <c r="O442" i="1"/>
  <c r="O834" i="1"/>
  <c r="O225" i="1"/>
  <c r="O978" i="1"/>
  <c r="O1112" i="1"/>
  <c r="O472" i="1"/>
  <c r="O810" i="1"/>
  <c r="O794" i="1"/>
  <c r="O354" i="1"/>
  <c r="O1445" i="1"/>
  <c r="O634" i="1"/>
  <c r="O173" i="1"/>
  <c r="O906" i="1"/>
  <c r="O1603" i="1"/>
  <c r="O229" i="1"/>
  <c r="O170" i="1"/>
  <c r="O532" i="1"/>
  <c r="O308" i="1"/>
  <c r="O1198" i="1"/>
  <c r="O501" i="1"/>
  <c r="O95" i="1"/>
  <c r="O1635" i="1"/>
  <c r="O295" i="1"/>
  <c r="O784" i="1"/>
  <c r="O32" i="1"/>
  <c r="O235" i="1"/>
  <c r="O648" i="1"/>
  <c r="O145" i="1"/>
  <c r="O328" i="1"/>
  <c r="O979" i="1"/>
  <c r="O12" i="1"/>
  <c r="O674" i="1"/>
  <c r="O1736" i="1"/>
  <c r="O662" i="1"/>
  <c r="O768" i="1"/>
  <c r="O89" i="1"/>
  <c r="O1088" i="1"/>
  <c r="O250" i="1"/>
  <c r="O1178" i="1"/>
  <c r="O769" i="1"/>
  <c r="O1353" i="1"/>
  <c r="O1215" i="1"/>
  <c r="O1107" i="1"/>
  <c r="O512" i="1"/>
  <c r="O713" i="1"/>
  <c r="O586" i="1"/>
  <c r="O285" i="1"/>
  <c r="O195" i="1"/>
  <c r="O69" i="1"/>
  <c r="O347" i="1"/>
  <c r="O822" i="1"/>
  <c r="O729" i="1"/>
  <c r="O42" i="1"/>
  <c r="O188" i="1"/>
  <c r="O1138" i="1"/>
  <c r="O257" i="1"/>
  <c r="O1286" i="1"/>
  <c r="O117" i="1"/>
  <c r="O474" i="1"/>
  <c r="O1190" i="1"/>
  <c r="O1299" i="1"/>
  <c r="O111" i="1"/>
  <c r="O78" i="1"/>
  <c r="O34" i="1"/>
  <c r="O747" i="1"/>
  <c r="O1287" i="1"/>
  <c r="O1669" i="1"/>
  <c r="O1089" i="1"/>
  <c r="O1708" i="1"/>
  <c r="O177" i="1"/>
  <c r="O1131" i="1"/>
  <c r="O322" i="1"/>
  <c r="O96" i="1"/>
  <c r="O1693" i="1"/>
  <c r="O1235" i="1"/>
  <c r="O98" i="1"/>
  <c r="O1260" i="1"/>
  <c r="O958" i="1"/>
  <c r="O470" i="1"/>
  <c r="O418" i="1"/>
  <c r="O566" i="1"/>
  <c r="O427" i="1"/>
  <c r="O14" i="1"/>
  <c r="O70" i="1"/>
  <c r="O292" i="1"/>
  <c r="O1348" i="1"/>
  <c r="O385" i="1"/>
  <c r="O1216" i="1"/>
  <c r="O1359" i="1"/>
  <c r="O443" i="1"/>
  <c r="O166" i="1"/>
  <c r="O1364" i="1"/>
  <c r="O1256" i="1"/>
  <c r="O1232" i="1"/>
  <c r="O252" i="1"/>
  <c r="O1317" i="1"/>
  <c r="O1140" i="1"/>
  <c r="O199" i="1"/>
  <c r="O301" i="1"/>
  <c r="O814" i="1"/>
  <c r="O1081" i="1"/>
  <c r="O490" i="1"/>
  <c r="O1672" i="1"/>
  <c r="O686" i="1"/>
  <c r="O1443" i="1"/>
  <c r="O697" i="1"/>
  <c r="O1705" i="1"/>
  <c r="O1676" i="1"/>
  <c r="O554" i="1"/>
  <c r="O1569" i="1"/>
  <c r="O1545" i="1"/>
  <c r="O1092" i="1"/>
  <c r="O1339" i="1"/>
  <c r="O1020" i="1"/>
  <c r="O1830" i="1"/>
  <c r="O681" i="1"/>
  <c r="O342" i="1"/>
  <c r="O1832" i="1"/>
  <c r="O704" i="1"/>
  <c r="O1000" i="1"/>
  <c r="O1647" i="1"/>
  <c r="O778" i="1"/>
  <c r="O352" i="1"/>
  <c r="O919" i="1"/>
  <c r="O828" i="1"/>
  <c r="O1238" i="1"/>
  <c r="O800" i="1"/>
  <c r="O635" i="1"/>
  <c r="O1421" i="1"/>
  <c r="O924" i="1"/>
  <c r="O841" i="1"/>
  <c r="O46" i="1"/>
  <c r="O260" i="1"/>
  <c r="O261" i="1"/>
  <c r="O1615" i="1"/>
  <c r="O1263" i="1"/>
  <c r="O895" i="1"/>
  <c r="O1594" i="1"/>
  <c r="O667" i="1"/>
  <c r="O205" i="1"/>
  <c r="O94" i="1"/>
  <c r="O360" i="1"/>
  <c r="O200" i="1"/>
  <c r="O1141" i="1"/>
  <c r="O451" i="1"/>
  <c r="O379" i="1"/>
  <c r="O397" i="1"/>
  <c r="O1271" i="1"/>
  <c r="O742" i="1"/>
  <c r="O1792" i="1"/>
  <c r="O1392" i="1"/>
  <c r="O1414" i="1"/>
  <c r="O468" i="1"/>
  <c r="O1381" i="1"/>
  <c r="O1667" i="1"/>
  <c r="O1119" i="1"/>
  <c r="O1340" i="1"/>
  <c r="O1408" i="1"/>
  <c r="O1191" i="1"/>
  <c r="O1257" i="1"/>
  <c r="O1350" i="1"/>
  <c r="O1817" i="1"/>
  <c r="O815" i="1"/>
  <c r="O1239" i="1"/>
  <c r="O1723" i="1"/>
  <c r="O211" i="1"/>
  <c r="O1600" i="1"/>
  <c r="O844" i="1"/>
  <c r="O655" i="1"/>
  <c r="O302" i="1"/>
  <c r="O530" i="1"/>
  <c r="O1182" i="1"/>
  <c r="O1072" i="1"/>
  <c r="O419" i="1"/>
  <c r="O375" i="1"/>
  <c r="O432" i="1"/>
  <c r="O433" i="1"/>
  <c r="O416" i="1"/>
  <c r="O1467" i="1"/>
  <c r="O606" i="1"/>
  <c r="O176" i="1"/>
  <c r="O420" i="1"/>
  <c r="O303" i="1"/>
  <c r="O1790" i="1"/>
  <c r="O1639" i="1"/>
  <c r="O1227" i="1"/>
  <c r="O1130" i="1"/>
  <c r="O642" i="1"/>
  <c r="O1431" i="1"/>
  <c r="O1163" i="1"/>
  <c r="O1494" i="1"/>
  <c r="O756" i="1"/>
  <c r="O1302" i="1"/>
  <c r="O947" i="1"/>
  <c r="O829" i="1"/>
  <c r="O1052" i="1"/>
  <c r="O81" i="1"/>
  <c r="O1448" i="1"/>
  <c r="O1654" i="1"/>
  <c r="O896" i="1"/>
  <c r="O1183" i="1"/>
  <c r="O180" i="1"/>
  <c r="O361" i="1"/>
  <c r="O1484" i="1"/>
  <c r="O1125" i="1"/>
  <c r="O874" i="1"/>
  <c r="O1276" i="1"/>
  <c r="O1848" i="1"/>
  <c r="O622" i="1"/>
  <c r="O1365" i="1"/>
  <c r="O190" i="1"/>
  <c r="O1409" i="1"/>
  <c r="O1045" i="1"/>
  <c r="O963" i="1"/>
  <c r="O561" i="1"/>
  <c r="O362" i="1"/>
  <c r="O1748" i="1"/>
  <c r="O870" i="1"/>
  <c r="O1570" i="1"/>
  <c r="O289" i="1"/>
  <c r="O1437" i="1"/>
  <c r="O246" i="1"/>
  <c r="O1485" i="1"/>
  <c r="O897" i="1"/>
  <c r="O1712" i="1"/>
  <c r="O297" i="1"/>
  <c r="O1784" i="1"/>
  <c r="O598" i="1"/>
  <c r="O878" i="1"/>
  <c r="O1221" i="1"/>
  <c r="O548" i="1"/>
  <c r="O1293" i="1"/>
  <c r="O270" i="1"/>
  <c r="O1366" i="1"/>
  <c r="O948" i="1"/>
  <c r="O323" i="1"/>
  <c r="O1192" i="1"/>
  <c r="O525" i="1"/>
  <c r="O461" i="1"/>
  <c r="O765" i="1"/>
  <c r="O730" i="1"/>
  <c r="O1795" i="1"/>
  <c r="O496" i="1"/>
  <c r="O25" i="1"/>
  <c r="O562" i="1"/>
  <c r="O343" i="1"/>
  <c r="O731" i="1"/>
  <c r="O508" i="1"/>
  <c r="O805" i="1"/>
  <c r="O1305" i="1"/>
  <c r="O1294" i="1"/>
  <c r="O572" i="1"/>
  <c r="O954" i="1"/>
  <c r="O1025" i="1"/>
  <c r="O735" i="1"/>
  <c r="O682" i="1"/>
  <c r="O1065" i="1"/>
  <c r="O386" i="1"/>
  <c r="O1398" i="1"/>
  <c r="O884" i="1"/>
  <c r="O505" i="1"/>
  <c r="O823" i="1"/>
  <c r="O290" i="1"/>
  <c r="O1007" i="1"/>
  <c r="O1361" i="1"/>
  <c r="O406" i="1"/>
  <c r="O1648" i="1"/>
  <c r="O452" i="1"/>
  <c r="O1306" i="1"/>
  <c r="O455" i="1"/>
  <c r="O1169" i="1"/>
  <c r="O623" i="1"/>
  <c r="O607" i="1"/>
  <c r="O491" i="1"/>
  <c r="O1778" i="1"/>
  <c r="O1546" i="1"/>
  <c r="O1449" i="1"/>
  <c r="O943" i="1"/>
  <c r="O284" i="1"/>
  <c r="O1643" i="1"/>
  <c r="O410" i="1"/>
  <c r="O1668" i="1"/>
  <c r="O683" i="1"/>
  <c r="O910" i="1"/>
  <c r="O750" i="1"/>
  <c r="O816" i="1"/>
  <c r="O1102" i="1"/>
  <c r="O1233" i="1"/>
  <c r="O1356" i="1"/>
  <c r="O163" i="1"/>
  <c r="O717" i="1"/>
  <c r="O194" i="1"/>
  <c r="O1382" i="1"/>
  <c r="O1164" i="1"/>
  <c r="O480" i="1"/>
  <c r="O319" i="1"/>
  <c r="O568" i="1"/>
  <c r="O363" i="1"/>
  <c r="O1796" i="1"/>
  <c r="O1383" i="1"/>
  <c r="O1528" i="1"/>
  <c r="O1357" i="1"/>
  <c r="O743" i="1"/>
  <c r="O8" i="1"/>
  <c r="O1031" i="1"/>
  <c r="O1289" i="1"/>
  <c r="O1799" i="1"/>
  <c r="O1066" i="1"/>
  <c r="O936" i="1"/>
  <c r="O1053" i="1"/>
  <c r="O486" i="1"/>
  <c r="O1803" i="1"/>
  <c r="O382" i="1"/>
  <c r="O726" i="1"/>
  <c r="O1486" i="1"/>
  <c r="O992" i="1"/>
  <c r="O509" i="1"/>
  <c r="O1004" i="1"/>
  <c r="O473" i="1"/>
  <c r="O830" i="1"/>
  <c r="O1521" i="1"/>
  <c r="O1277" i="1"/>
  <c r="O1032" i="1"/>
  <c r="O898" i="1"/>
  <c r="O690" i="1"/>
  <c r="O272" i="1"/>
  <c r="O955" i="1"/>
  <c r="O817" i="1"/>
  <c r="O989" i="1"/>
  <c r="O1116" i="1"/>
  <c r="O925" i="1"/>
  <c r="O1165" i="1"/>
  <c r="O1422" i="1"/>
  <c r="O549" i="1"/>
  <c r="O1073" i="1"/>
  <c r="O1093" i="1"/>
  <c r="O1492" i="1"/>
  <c r="O376" i="1"/>
  <c r="O1326" i="1"/>
  <c r="O411" i="1"/>
  <c r="O1806" i="1"/>
  <c r="O944" i="1"/>
  <c r="O1170" i="1"/>
  <c r="O1670" i="1"/>
  <c r="O879" i="1"/>
  <c r="O293" i="1"/>
  <c r="O899" i="1"/>
  <c r="O920" i="1"/>
  <c r="O434" i="1"/>
  <c r="O900" i="1"/>
  <c r="O74" i="1"/>
  <c r="O845" i="1"/>
  <c r="O818" i="1"/>
  <c r="O304" i="1"/>
  <c r="O1823" i="1"/>
  <c r="O630" i="1"/>
  <c r="O1633" i="1"/>
  <c r="O636" i="1"/>
  <c r="O138" i="1"/>
  <c r="O1054" i="1"/>
  <c r="O718" i="1"/>
  <c r="O1682" i="1"/>
  <c r="O1454" i="1"/>
  <c r="O1804" i="1"/>
  <c r="O1650" i="1"/>
  <c r="O788" i="1"/>
  <c r="O204" i="1"/>
  <c r="O1700" i="1"/>
  <c r="O555" i="1"/>
  <c r="O160" i="1"/>
  <c r="O1240" i="1"/>
  <c r="O926" i="1"/>
  <c r="O1213" i="1"/>
  <c r="O927" i="1"/>
  <c r="O1374" i="1"/>
  <c r="O1655" i="1"/>
  <c r="O1120" i="1"/>
  <c r="O1813" i="1"/>
  <c r="O875" i="1"/>
  <c r="O782" i="1"/>
  <c r="O1424" i="1"/>
  <c r="O1333" i="1"/>
  <c r="O1228" i="1"/>
  <c r="O1184" i="1"/>
  <c r="O345" i="1"/>
  <c r="O1738" i="1"/>
  <c r="O1656" i="1"/>
  <c r="O40" i="1"/>
  <c r="O575" i="1"/>
  <c r="O329" i="1"/>
  <c r="O1021" i="1"/>
  <c r="O1109" i="1"/>
  <c r="O705" i="1"/>
  <c r="O11" i="1"/>
  <c r="O1222" i="1"/>
  <c r="O1082" i="1"/>
  <c r="O1351" i="1"/>
  <c r="O151" i="1"/>
  <c r="O1253" i="1"/>
  <c r="O806" i="1"/>
  <c r="O1577" i="1"/>
  <c r="O1185" i="1"/>
  <c r="O563" i="1"/>
  <c r="O643" i="1"/>
  <c r="O569" i="1"/>
  <c r="O917" i="1"/>
  <c r="O1029" i="1"/>
  <c r="O453" i="1"/>
  <c r="O1327" i="1"/>
  <c r="O1845" i="1"/>
  <c r="O412" i="1"/>
  <c r="O1642" i="1"/>
  <c r="O1074" i="1"/>
  <c r="O1399" i="1"/>
  <c r="O1384" i="1"/>
  <c r="O262" i="1"/>
  <c r="O694" i="1"/>
  <c r="O1783" i="1"/>
  <c r="O1814" i="1"/>
  <c r="O564" i="1"/>
  <c r="O1501" i="1"/>
  <c r="O1134" i="1"/>
  <c r="O168" i="1"/>
  <c r="O656" i="1"/>
  <c r="O1495" i="1"/>
  <c r="O1420" i="1"/>
  <c r="O387" i="1"/>
  <c r="O1701" i="1"/>
  <c r="O1571" i="1"/>
  <c r="O757" i="1"/>
  <c r="O1621" i="1"/>
  <c r="O1622" i="1"/>
  <c r="O1706" i="1"/>
  <c r="O608" i="1"/>
  <c r="O1083" i="1"/>
  <c r="O1686" i="1"/>
  <c r="O1142" i="1"/>
  <c r="O506" i="1"/>
  <c r="O1103" i="1"/>
  <c r="O595" i="1"/>
  <c r="O240" i="1"/>
  <c r="O134" i="1"/>
  <c r="O1744" i="1"/>
  <c r="O773" i="1"/>
  <c r="O1476" i="1"/>
  <c r="O928" i="1"/>
  <c r="O1389" i="1"/>
  <c r="O715" i="1"/>
  <c r="O1724" i="1"/>
  <c r="O1496" i="1"/>
  <c r="O191" i="1"/>
  <c r="O1559" i="1"/>
  <c r="O1649" i="1"/>
  <c r="O1367" i="1"/>
  <c r="O732" i="1"/>
  <c r="O1473" i="1"/>
  <c r="O807" i="1"/>
  <c r="O585" i="1"/>
  <c r="O1725" i="1"/>
  <c r="O819" i="1"/>
  <c r="O407" i="1"/>
  <c r="O631" i="1"/>
  <c r="O1572" i="1"/>
  <c r="O1584" i="1"/>
  <c r="O1820" i="1"/>
  <c r="O824" i="1"/>
  <c r="O1046" i="1"/>
  <c r="O1644" i="1"/>
  <c r="O65" i="1"/>
  <c r="O1223" i="1"/>
  <c r="O1841" i="1"/>
  <c r="O6" i="1"/>
  <c r="O7" i="1"/>
  <c r="O368" i="1"/>
  <c r="O527" i="1"/>
  <c r="O147" i="1"/>
  <c r="O1452" i="1"/>
  <c r="O914" i="1"/>
  <c r="O45" i="1"/>
  <c r="O755" i="1"/>
  <c r="O61" i="1"/>
  <c r="O236" i="1"/>
  <c r="O146" i="1"/>
  <c r="O1113" i="1"/>
  <c r="O110" i="1"/>
  <c r="O776" i="1"/>
  <c r="O1616" i="1"/>
  <c r="O1534" i="1"/>
  <c r="O980" i="1"/>
  <c r="O1154" i="1"/>
  <c r="O1099" i="1"/>
  <c r="O1556" i="1"/>
  <c r="O1208" i="1"/>
  <c r="O115" i="1"/>
  <c r="O263" i="1"/>
  <c r="O1481" i="1"/>
  <c r="O1581" i="1"/>
  <c r="O620" i="1"/>
  <c r="O298" i="1"/>
  <c r="O1831" i="1"/>
  <c r="O13" i="1"/>
  <c r="O174" i="1"/>
  <c r="O777" i="1"/>
  <c r="O227" i="1"/>
  <c r="O867" i="1"/>
  <c r="O1090" i="1"/>
  <c r="O374" i="1"/>
  <c r="O1013" i="1"/>
  <c r="O1617" i="1"/>
  <c r="O1487" i="1"/>
  <c r="O1511" i="1"/>
  <c r="O48" i="1"/>
  <c r="O133" i="1"/>
  <c r="O1517" i="1"/>
  <c r="O545" i="1"/>
  <c r="O286" i="1"/>
  <c r="O162" i="1"/>
  <c r="O1378" i="1"/>
  <c r="O695" i="1"/>
  <c r="O1322" i="1"/>
  <c r="O1770" i="1"/>
  <c r="O280" i="1"/>
  <c r="O846" i="1"/>
  <c r="O1194" i="1"/>
  <c r="O1016" i="1"/>
  <c r="O698" i="1"/>
  <c r="O1362" i="1"/>
  <c r="O1149" i="1"/>
  <c r="O1195" i="1"/>
  <c r="O855" i="1"/>
  <c r="O1763" i="1"/>
  <c r="O1680" i="1"/>
  <c r="O519" i="1"/>
  <c r="O516" i="1"/>
  <c r="O1575" i="1"/>
  <c r="O1196" i="1"/>
  <c r="O801" i="1"/>
  <c r="O435" i="1"/>
  <c r="O1514" i="1"/>
  <c r="O865" i="1"/>
  <c r="O534" i="1"/>
  <c r="O1385" i="1"/>
  <c r="O1347" i="1"/>
  <c r="O142" i="1"/>
  <c r="O644" i="1"/>
  <c r="O1497" i="1"/>
  <c r="O733" i="1"/>
  <c r="O1630" i="1"/>
  <c r="O469" i="1"/>
  <c r="O1415" i="1"/>
  <c r="O1538" i="1"/>
  <c r="O1560" i="1"/>
  <c r="O1067" i="1"/>
  <c r="O599" i="1"/>
  <c r="O1310" i="1"/>
  <c r="O1241" i="1"/>
  <c r="O86" i="1"/>
  <c r="O1172" i="1"/>
  <c r="O699" i="1"/>
  <c r="O1815" i="1"/>
  <c r="O911" i="1"/>
  <c r="O364" i="1"/>
  <c r="O976" i="1"/>
  <c r="O400" i="1"/>
  <c r="O866" i="1"/>
  <c r="O1001" i="1"/>
  <c r="O1801" i="1"/>
  <c r="O971" i="1"/>
  <c r="O51" i="1"/>
  <c r="O1355" i="1"/>
  <c r="O1468" i="1"/>
  <c r="O657" i="1"/>
  <c r="O990" i="1"/>
  <c r="O637" i="1"/>
  <c r="O1553" i="1"/>
  <c r="O481" i="1"/>
  <c r="O1202" i="1"/>
  <c r="O600" i="1"/>
  <c r="O658" i="1"/>
  <c r="O1002" i="1"/>
  <c r="O1502" i="1"/>
  <c r="O1834" i="1"/>
  <c r="O1677" i="1"/>
  <c r="O1055" i="1"/>
  <c r="O789" i="1"/>
  <c r="O711" i="1"/>
  <c r="O856" i="1"/>
  <c r="O1258" i="1"/>
  <c r="O497" i="1"/>
  <c r="O462" i="1"/>
  <c r="O1597" i="1"/>
  <c r="O1529" i="1"/>
  <c r="O736" i="1"/>
  <c r="O751" i="1"/>
  <c r="O436" i="1"/>
  <c r="O1186" i="1"/>
  <c r="O847" i="1"/>
  <c r="O498" i="1"/>
  <c r="O1328" i="1"/>
  <c r="O645" i="1"/>
  <c r="O1056" i="1"/>
  <c r="O1461" i="1"/>
  <c r="O576" i="1"/>
  <c r="O1203" i="1"/>
  <c r="O1788" i="1"/>
  <c r="O1512" i="1"/>
  <c r="O1662" i="1"/>
  <c r="O1687" i="1"/>
  <c r="O1057" i="1"/>
  <c r="O1710" i="1"/>
  <c r="O372" i="1"/>
  <c r="O1588" i="1"/>
  <c r="O1478" i="1"/>
  <c r="O1547" i="1"/>
  <c r="O1334" i="1"/>
  <c r="O531" i="1"/>
  <c r="O727" i="1"/>
  <c r="O241" i="1"/>
  <c r="O239" i="1"/>
  <c r="O982" i="1"/>
  <c r="O1329" i="1"/>
  <c r="O1843" i="1"/>
  <c r="O169" i="1"/>
  <c r="O1688" i="1"/>
  <c r="O425" i="1"/>
  <c r="O609" i="1"/>
  <c r="O1400" i="1"/>
  <c r="O774" i="1"/>
  <c r="O1530" i="1"/>
  <c r="O937" i="1"/>
  <c r="O1457" i="1"/>
  <c r="O1278" i="1"/>
  <c r="O1022" i="1"/>
  <c r="O383" i="1"/>
  <c r="O820" i="1"/>
  <c r="O929" i="1"/>
  <c r="O206" i="1"/>
  <c r="O390" i="1"/>
  <c r="O938" i="1"/>
  <c r="O1726" i="1"/>
  <c r="O624" i="1"/>
  <c r="O1554" i="1"/>
  <c r="O1058" i="1"/>
  <c r="O1561" i="1"/>
  <c r="O1047" i="1"/>
  <c r="O1773" i="1"/>
  <c r="O535" i="1"/>
  <c r="O712" i="1"/>
  <c r="O986" i="1"/>
  <c r="O1624" i="1"/>
  <c r="O1779" i="1"/>
  <c r="O857" i="1"/>
  <c r="O1204" i="1"/>
  <c r="O700" i="1"/>
  <c r="O247" i="1"/>
  <c r="O1075" i="1"/>
  <c r="O1601" i="1"/>
  <c r="O1173" i="1"/>
  <c r="O1608" i="1"/>
  <c r="O437" i="1"/>
  <c r="O1609" i="1"/>
  <c r="O1625" i="1"/>
  <c r="O945" i="1"/>
  <c r="O1171" i="1"/>
  <c r="O1084" i="1"/>
  <c r="O1034" i="1"/>
  <c r="O1780" i="1"/>
  <c r="O949" i="1"/>
  <c r="O38" i="1"/>
  <c r="O837" i="1"/>
  <c r="O1825" i="1"/>
  <c r="O1450" i="1"/>
  <c r="O858" i="1"/>
  <c r="O1768" i="1"/>
  <c r="O1059" i="1"/>
  <c r="O47" i="1"/>
  <c r="O510" i="1"/>
  <c r="O1812" i="1"/>
  <c r="O1279" i="1"/>
  <c r="O132" i="1"/>
  <c r="O1555" i="1"/>
  <c r="O946" i="1"/>
  <c r="O1375" i="1"/>
  <c r="O373" i="1"/>
  <c r="O1311" i="1"/>
  <c r="O1711" i="1"/>
  <c r="O1023" i="1"/>
  <c r="O1740" i="1"/>
  <c r="O487" i="1"/>
  <c r="O1187" i="1"/>
  <c r="O201" i="1"/>
  <c r="O1026" i="1"/>
  <c r="O1035" i="1"/>
  <c r="O687" i="1"/>
  <c r="O1718" i="1"/>
  <c r="O1410" i="1"/>
  <c r="O1797" i="1"/>
  <c r="O482" i="1"/>
  <c r="O964" i="1"/>
  <c r="O438" i="1"/>
  <c r="O1295" i="1"/>
  <c r="O1835" i="1"/>
  <c r="O1060" i="1"/>
  <c r="O100" i="1"/>
  <c r="O1205" i="1"/>
  <c r="O320" i="1"/>
  <c r="O983" i="1"/>
  <c r="O242" i="1"/>
  <c r="O1657" i="1"/>
  <c r="O1498" i="1"/>
  <c r="O233" i="1"/>
  <c r="O213" i="1"/>
  <c r="O1578" i="1"/>
  <c r="O1754" i="1"/>
  <c r="O1197" i="1"/>
  <c r="O1579" i="1"/>
  <c r="O901" i="1"/>
  <c r="O1802" i="1"/>
  <c r="O1229" i="1"/>
  <c r="O1285" i="1"/>
  <c r="O1737" i="1"/>
  <c r="O941" i="1"/>
  <c r="O135" i="1"/>
  <c r="O1135" i="1"/>
  <c r="O1703" i="1"/>
  <c r="O269" i="1"/>
  <c r="O1188" i="1"/>
  <c r="O1509" i="1"/>
  <c r="O384" i="1"/>
  <c r="O790" i="1"/>
  <c r="O939" i="1"/>
  <c r="O1689" i="1"/>
  <c r="O1148" i="1"/>
  <c r="O1438" i="1"/>
  <c r="O1174" i="1"/>
  <c r="O18" i="1"/>
  <c r="O808" i="1"/>
  <c r="O659" i="1"/>
  <c r="O802" i="1"/>
  <c r="O492" i="1"/>
  <c r="O1692" i="1"/>
  <c r="O1658" i="1"/>
  <c r="O1405" i="1"/>
  <c r="O956" i="1"/>
  <c r="O1094" i="1"/>
  <c r="O758" i="1"/>
  <c r="O957" i="1"/>
  <c r="O155" i="1"/>
  <c r="O625" i="1"/>
  <c r="O1136" i="1"/>
  <c r="O1166" i="1"/>
  <c r="O254" i="1"/>
  <c r="O1368" i="1"/>
  <c r="O1369" i="1"/>
  <c r="O1776" i="1"/>
  <c r="O91" i="1"/>
  <c r="O660" i="1"/>
  <c r="O1451" i="1"/>
  <c r="O493" i="1"/>
  <c r="O1822" i="1"/>
  <c r="O1442" i="1"/>
  <c r="O1691" i="1"/>
  <c r="O930" i="1"/>
  <c r="O1341" i="1"/>
  <c r="O1573" i="1"/>
  <c r="O521" i="1"/>
  <c r="O1719" i="1"/>
  <c r="O627" i="1"/>
  <c r="O675" i="1"/>
  <c r="O218" i="1"/>
  <c r="O57" i="1"/>
  <c r="O670" i="1"/>
  <c r="O1542" i="1"/>
  <c r="O197" i="1"/>
  <c r="O464" i="1"/>
  <c r="O1050" i="1"/>
  <c r="O153" i="1"/>
  <c r="O1037" i="1"/>
  <c r="O31" i="1"/>
  <c r="O931" i="1"/>
  <c r="O932" i="1"/>
  <c r="O579" i="1"/>
  <c r="O1401" i="1"/>
  <c r="O350" i="1"/>
  <c r="O1114" i="1"/>
  <c r="O97" i="1"/>
  <c r="O378" i="1"/>
  <c r="O734" i="1"/>
  <c r="O1518" i="1"/>
  <c r="O369" i="1"/>
  <c r="O649" i="1"/>
  <c r="O1519" i="1"/>
  <c r="O951" i="1"/>
  <c r="O198" i="1"/>
  <c r="O113" i="1"/>
  <c r="O122" i="1"/>
  <c r="O1005" i="1"/>
  <c r="O1419" i="1"/>
  <c r="O359" i="1"/>
  <c r="O192" i="1"/>
  <c r="O331" i="1"/>
  <c r="O87" i="1"/>
  <c r="O36" i="1"/>
  <c r="O315" i="1"/>
  <c r="O90" i="1"/>
  <c r="O1582" i="1"/>
  <c r="O582" i="1"/>
  <c r="O760" i="1"/>
  <c r="O228" i="1"/>
  <c r="O632" i="1"/>
  <c r="O1499" i="1"/>
  <c r="O1363" i="1"/>
  <c r="O536" i="1"/>
  <c r="O72" i="1"/>
  <c r="O601" i="1"/>
  <c r="O1335" i="1"/>
  <c r="O565" i="1"/>
  <c r="O1336" i="1"/>
  <c r="O993" i="1"/>
  <c r="O556" i="1"/>
  <c r="O1296" i="1"/>
  <c r="O1008" i="1"/>
  <c r="O1782" i="1"/>
  <c r="O701" i="1"/>
  <c r="O1645" i="1"/>
  <c r="O668" i="1"/>
  <c r="O1318" i="1"/>
  <c r="O401" i="1"/>
  <c r="O783" i="1"/>
  <c r="O984" i="1"/>
  <c r="O885" i="1"/>
  <c r="O123" i="1"/>
  <c r="O838" i="1"/>
  <c r="O752" i="1"/>
  <c r="O1749" i="1"/>
  <c r="O876" i="1"/>
  <c r="O1121" i="1"/>
  <c r="O1406" i="1"/>
  <c r="O346" i="1"/>
  <c r="O1811" i="1"/>
  <c r="O1659" i="1"/>
  <c r="O1370" i="1"/>
  <c r="O353" i="1"/>
  <c r="O1634" i="1"/>
  <c r="O1734" i="1"/>
  <c r="O1458" i="1"/>
  <c r="O1469" i="1"/>
  <c r="O214" i="1"/>
  <c r="O1303" i="1"/>
  <c r="O1264" i="1"/>
  <c r="O494" i="1"/>
  <c r="O994" i="1"/>
  <c r="O1479" i="1"/>
  <c r="O661" i="1"/>
  <c r="O1510" i="1"/>
  <c r="O1307" i="1"/>
  <c r="O1589" i="1"/>
  <c r="O1663" i="1"/>
  <c r="O520" i="1"/>
  <c r="O831" i="1"/>
  <c r="O1376" i="1"/>
  <c r="O1104" i="1"/>
  <c r="O208" i="1"/>
  <c r="O388" i="1"/>
  <c r="O886" i="1"/>
  <c r="O321" i="1"/>
  <c r="O950" i="1"/>
  <c r="O610" i="1"/>
  <c r="O207" i="1"/>
  <c r="O1280" i="1"/>
  <c r="O1678" i="1"/>
  <c r="O417" i="1"/>
  <c r="O1272" i="1"/>
  <c r="O426" i="1"/>
  <c r="O58" i="1"/>
  <c r="O64" i="1"/>
  <c r="O1673" i="1"/>
  <c r="O1352" i="1"/>
  <c r="O1159" i="1"/>
  <c r="O1745" i="1"/>
  <c r="O684" i="1"/>
  <c r="O626" i="1"/>
  <c r="O902" i="1"/>
  <c r="O1423" i="1"/>
  <c r="O832" i="1"/>
  <c r="O839" i="1"/>
  <c r="O912" i="1"/>
  <c r="O887" i="1"/>
  <c r="O646" i="1"/>
  <c r="O324" i="1"/>
  <c r="O888" i="1"/>
  <c r="O1146" i="1"/>
  <c r="O1444" i="1"/>
  <c r="O124" i="1"/>
  <c r="O1126" i="1"/>
  <c r="O574" i="1"/>
  <c r="O365" i="1"/>
  <c r="O402" i="1"/>
  <c r="O1175" i="1"/>
  <c r="O439" i="1"/>
  <c r="O1610" i="1"/>
  <c r="O1715" i="1"/>
  <c r="O1085" i="1"/>
  <c r="O1105" i="1"/>
  <c r="O392" i="1"/>
  <c r="O821" i="1"/>
  <c r="O1337" i="1"/>
  <c r="O28" i="1"/>
  <c r="O1027" i="1"/>
  <c r="O1480" i="1"/>
  <c r="O985" i="1"/>
  <c r="O744" i="1"/>
  <c r="O706" i="1"/>
  <c r="O1304" i="1"/>
  <c r="O918" i="1"/>
  <c r="O1068" i="1"/>
  <c r="O889" i="1"/>
  <c r="O737" i="1"/>
  <c r="O1297" i="1"/>
  <c r="O1679" i="1"/>
  <c r="O129" i="1"/>
  <c r="O1095" i="1"/>
  <c r="O859" i="1"/>
  <c r="O366" i="1"/>
  <c r="O440" i="1"/>
  <c r="O1741" i="1"/>
  <c r="O880" i="1"/>
  <c r="O326" i="1"/>
  <c r="O791" i="1"/>
  <c r="O1176" i="1"/>
  <c r="O377" i="1"/>
  <c r="O305" i="1"/>
  <c r="O1759" i="1"/>
  <c r="O1491" i="1"/>
  <c r="O1585" i="1"/>
  <c r="O903" i="1"/>
  <c r="O499" i="1"/>
  <c r="O273" i="1"/>
  <c r="O913" i="1"/>
  <c r="O152" i="1"/>
  <c r="O848" i="1"/>
  <c r="O1193" i="1"/>
  <c r="O1330" i="1"/>
  <c r="O1695" i="1"/>
  <c r="O965" i="1"/>
  <c r="O1048" i="1"/>
  <c r="O1214" i="1"/>
  <c r="O441" i="1"/>
  <c r="O1626" i="1"/>
  <c r="O803" i="1"/>
  <c r="O1167" i="1"/>
  <c r="O1425" i="1"/>
  <c r="O1386" i="1"/>
  <c r="O1416" i="1"/>
  <c r="O775" i="1"/>
  <c r="O181" i="1"/>
  <c r="O156" i="1"/>
  <c r="O1036" i="1"/>
  <c r="O1393" i="1"/>
  <c r="O1242" i="1"/>
  <c r="O398" i="1"/>
  <c r="O488" i="1"/>
  <c r="O638" i="1"/>
  <c r="O1069" i="1"/>
  <c r="O1681" i="1"/>
  <c r="O1735" i="1"/>
  <c r="O972" i="1"/>
  <c r="O1611" i="1"/>
  <c r="O1358" i="1"/>
  <c r="O1859" i="1"/>
  <c r="O1503" i="1"/>
  <c r="O1254" i="1"/>
  <c r="O904" i="1"/>
  <c r="O1137" i="1"/>
  <c r="O1537" i="1"/>
  <c r="O1061" i="1"/>
  <c r="O1674" i="1"/>
  <c r="O745" i="1"/>
  <c r="O1562" i="1"/>
  <c r="O1539" i="1"/>
  <c r="O1417" i="1"/>
  <c r="O1070" i="1"/>
  <c r="O1641" i="1"/>
  <c r="O1531" i="1"/>
  <c r="O1504" i="1"/>
  <c r="O959" i="1"/>
  <c r="O676" i="1"/>
  <c r="O15" i="1"/>
  <c r="O1245" i="1"/>
  <c r="O306" i="1"/>
  <c r="O1300" i="1"/>
  <c r="O1209" i="1"/>
  <c r="O389" i="1"/>
  <c r="O1128" i="1"/>
  <c r="O677" i="1"/>
  <c r="O475" i="1"/>
  <c r="O171" i="1"/>
  <c r="O513" i="1"/>
  <c r="O251" i="1"/>
  <c r="O583" i="1"/>
  <c r="O335" i="1"/>
  <c r="O77" i="1"/>
  <c r="O1808" i="1"/>
  <c r="O613" i="1"/>
  <c r="O189" i="1"/>
  <c r="O571" i="1"/>
  <c r="O370" i="1"/>
  <c r="O248" i="1"/>
  <c r="O1743" i="1"/>
  <c r="O258" i="1"/>
  <c r="O1281" i="1"/>
  <c r="O1596" i="1"/>
  <c r="O1288" i="1"/>
  <c r="O296" i="1"/>
  <c r="O476" i="1"/>
  <c r="O891" i="1"/>
  <c r="O1100" i="1"/>
  <c r="O672" i="1"/>
  <c r="O921" i="1"/>
  <c r="O355" i="1"/>
  <c r="O522" i="1"/>
  <c r="O477" i="1"/>
  <c r="O804" i="1"/>
  <c r="O327" i="1"/>
  <c r="O1147" i="1"/>
  <c r="O23" i="1"/>
  <c r="O663" i="1"/>
  <c r="O104" i="1"/>
  <c r="O1101" i="1"/>
  <c r="O267" i="1"/>
  <c r="O268" i="1"/>
  <c r="O444" i="1"/>
  <c r="O109" i="1"/>
  <c r="O708" i="1"/>
  <c r="O664" i="1"/>
  <c r="O995" i="1"/>
  <c r="O669" i="1"/>
  <c r="O517" i="1"/>
  <c r="O1009" i="1"/>
  <c r="O1076" i="1"/>
  <c r="O1826" i="1"/>
  <c r="O1096" i="1"/>
  <c r="O76" i="1"/>
  <c r="O996" i="1"/>
  <c r="O1143" i="1"/>
  <c r="O753" i="1"/>
  <c r="O1455" i="1"/>
  <c r="O157" i="1"/>
  <c r="O809" i="1"/>
  <c r="O1846" i="1"/>
  <c r="O1474" i="1"/>
  <c r="O483" i="1"/>
  <c r="O537" i="1"/>
  <c r="O1628" i="1"/>
  <c r="O1563" i="1"/>
  <c r="O1160" i="1"/>
  <c r="O126" i="1"/>
  <c r="O977" i="1"/>
  <c r="O1564" i="1"/>
  <c r="O399" i="1"/>
  <c r="O140" i="1"/>
  <c r="O158" i="1"/>
  <c r="O860" i="1"/>
  <c r="O220" i="1"/>
  <c r="O1750" i="1"/>
  <c r="O639" i="1"/>
  <c r="O1590" i="1"/>
  <c r="O495" i="1"/>
  <c r="O1017" i="1"/>
  <c r="O719" i="1"/>
  <c r="O1515" i="1"/>
  <c r="O570" i="1"/>
  <c r="O1785" i="1"/>
  <c r="O543" i="1"/>
  <c r="O1794" i="1"/>
  <c r="O842" i="1"/>
  <c r="O518" i="1"/>
  <c r="O1462" i="1"/>
  <c r="O1475" i="1"/>
  <c r="O1144" i="1"/>
  <c r="O792" i="1"/>
  <c r="O1439" i="1"/>
  <c r="O332" i="1"/>
  <c r="O367" i="1"/>
  <c r="O221" i="1"/>
  <c r="O728" i="1"/>
  <c r="O1769" i="1"/>
  <c r="O746" i="1"/>
  <c r="O602" i="1"/>
  <c r="O1086" i="1"/>
  <c r="O356" i="1"/>
  <c r="O1230" i="1"/>
  <c r="O1033" i="1"/>
  <c r="O357" i="1"/>
  <c r="O1243" i="1"/>
  <c r="O759" i="1"/>
  <c r="O255" i="1"/>
  <c r="O1683" i="1"/>
  <c r="O143" i="1"/>
  <c r="O313" i="1"/>
  <c r="O1516" i="1"/>
  <c r="O59" i="1"/>
  <c r="O688" i="1"/>
  <c r="O1595" i="1"/>
  <c r="O358" i="1"/>
  <c r="O349" i="1"/>
  <c r="O500" i="1"/>
  <c r="O1755" i="1"/>
  <c r="O1440" i="1"/>
  <c r="O1819" i="1"/>
  <c r="O754" i="1"/>
  <c r="O908" i="1"/>
  <c r="O414" i="1"/>
  <c r="O1565" i="1"/>
  <c r="O1459" i="1"/>
  <c r="O141" i="1"/>
  <c r="O1671" i="1"/>
  <c r="O849" i="1"/>
  <c r="O1840" i="1"/>
  <c r="O665" i="1"/>
  <c r="O1660" i="1"/>
  <c r="O1394" i="1"/>
  <c r="O702" i="1"/>
  <c r="O1234" i="1"/>
  <c r="O1664" i="1"/>
  <c r="O1523" i="1"/>
  <c r="O1540" i="1"/>
  <c r="O573" i="1"/>
  <c r="O766" i="1"/>
  <c r="O403" i="1"/>
  <c r="O1010" i="1"/>
  <c r="O589" i="1"/>
  <c r="O1071" i="1"/>
  <c r="O471" i="1"/>
  <c r="O707" i="1"/>
  <c r="O1631" i="1"/>
  <c r="O840" i="1"/>
  <c r="O1255" i="1"/>
  <c r="O119" i="1"/>
  <c r="O720" i="1"/>
  <c r="O940" i="1"/>
  <c r="O793" i="1"/>
  <c r="O1767" i="1"/>
  <c r="O291" i="1"/>
  <c r="O1110" i="1"/>
  <c r="O1775" i="1"/>
  <c r="O413" i="1"/>
  <c r="O1684" i="1"/>
  <c r="O463" i="1"/>
  <c r="O1377" i="1"/>
  <c r="O1766" i="1"/>
  <c r="O338" i="1"/>
  <c r="O1319" i="1"/>
  <c r="O186" i="1"/>
  <c r="O281" i="1"/>
  <c r="O905" i="1"/>
  <c r="O611" i="1"/>
  <c r="O997" i="1"/>
  <c r="O125" i="1"/>
  <c r="O1206" i="1"/>
  <c r="O1011" i="1"/>
  <c r="O1411" i="1"/>
  <c r="O619" i="1"/>
  <c r="O154" i="1"/>
  <c r="O67" i="1"/>
  <c r="O1298" i="1"/>
  <c r="O1290" i="1"/>
  <c r="O511" i="1"/>
  <c r="O538" i="1"/>
  <c r="O1591" i="1"/>
  <c r="O1231" i="1"/>
  <c r="O890" i="1"/>
  <c r="O1742" i="1"/>
  <c r="O1395" i="1"/>
  <c r="O316" i="1"/>
  <c r="O1218" i="1"/>
  <c r="O881" i="1"/>
  <c r="O1441" i="1"/>
  <c r="O633" i="1"/>
  <c r="O1786" i="1"/>
  <c r="O404" i="1"/>
  <c r="O612" i="1"/>
  <c r="O1818" i="1"/>
  <c r="O339" i="1"/>
  <c r="O1760" i="1"/>
  <c r="O550" i="1"/>
  <c r="O1842" i="1"/>
  <c r="O1265" i="1"/>
  <c r="O882" i="1"/>
  <c r="O1793" i="1"/>
  <c r="O1106" i="1"/>
  <c r="O871" i="1"/>
  <c r="O1111" i="1"/>
  <c r="O405" i="1"/>
  <c r="O1097" i="1"/>
  <c r="O1418" i="1"/>
  <c r="O256" i="1"/>
  <c r="O136" i="1"/>
  <c r="O265" i="1"/>
  <c r="O1331" i="1"/>
  <c r="O1122" i="1"/>
  <c r="E9" i="9"/>
  <c r="H5" i="9"/>
  <c r="AN15" i="9"/>
  <c r="AN13" i="9"/>
  <c r="AG15" i="9"/>
  <c r="Q10" i="9"/>
  <c r="Q11" i="9"/>
  <c r="Q12" i="9"/>
  <c r="R12" i="9" s="1"/>
  <c r="S12" i="9" s="1"/>
  <c r="T12" i="9" s="1"/>
  <c r="U12" i="9" s="1"/>
  <c r="Q13" i="9"/>
  <c r="Q14" i="9"/>
  <c r="Q15" i="9"/>
  <c r="Q16" i="9"/>
  <c r="R16" i="9" s="1"/>
  <c r="S16" i="9" s="1"/>
  <c r="T16" i="9" s="1"/>
  <c r="U16" i="9" s="1"/>
  <c r="Q17" i="9"/>
  <c r="R17" i="9" s="1"/>
  <c r="S17" i="9" s="1"/>
  <c r="T17" i="9" s="1"/>
  <c r="U17" i="9" s="1"/>
  <c r="Q18" i="9"/>
  <c r="Q19" i="9"/>
  <c r="Q20" i="9"/>
  <c r="R20" i="9" s="1"/>
  <c r="S20" i="9" s="1"/>
  <c r="T20" i="9" s="1"/>
  <c r="U20" i="9" s="1"/>
  <c r="Q21" i="9"/>
  <c r="R21" i="9" s="1"/>
  <c r="S21" i="9" s="1"/>
  <c r="T21" i="9" s="1"/>
  <c r="U21" i="9" s="1"/>
  <c r="Q22" i="9"/>
  <c r="Q23" i="9"/>
  <c r="Q24" i="9"/>
  <c r="R24" i="9" s="1"/>
  <c r="S24" i="9" s="1"/>
  <c r="T24" i="9" s="1"/>
  <c r="U24" i="9" s="1"/>
  <c r="Q25" i="9"/>
  <c r="R25" i="9" s="1"/>
  <c r="S25" i="9" s="1"/>
  <c r="T25" i="9" s="1"/>
  <c r="U25" i="9" s="1"/>
  <c r="Q26" i="9"/>
  <c r="Q27" i="9"/>
  <c r="Q28" i="9"/>
  <c r="R28" i="9" s="1"/>
  <c r="S28" i="9" s="1"/>
  <c r="T28" i="9" s="1"/>
  <c r="U28" i="9" s="1"/>
  <c r="Q29" i="9"/>
  <c r="Q30" i="9"/>
  <c r="Q31" i="9"/>
  <c r="Q32" i="9"/>
  <c r="R32" i="9" s="1"/>
  <c r="S32" i="9" s="1"/>
  <c r="T32" i="9" s="1"/>
  <c r="U32" i="9" s="1"/>
  <c r="Q33" i="9"/>
  <c r="R33" i="9" s="1"/>
  <c r="S33" i="9" s="1"/>
  <c r="T33" i="9" s="1"/>
  <c r="U33" i="9" s="1"/>
  <c r="Q34" i="9"/>
  <c r="Q35" i="9"/>
  <c r="Q36" i="9"/>
  <c r="R36" i="9" s="1"/>
  <c r="S36" i="9" s="1"/>
  <c r="T36" i="9" s="1"/>
  <c r="U36" i="9" s="1"/>
  <c r="Q37" i="9"/>
  <c r="R37" i="9" s="1"/>
  <c r="S37" i="9" s="1"/>
  <c r="T37" i="9" s="1"/>
  <c r="U37" i="9" s="1"/>
  <c r="Q38" i="9"/>
  <c r="Q39" i="9"/>
  <c r="Q40" i="9"/>
  <c r="R40" i="9" s="1"/>
  <c r="S40" i="9" s="1"/>
  <c r="T40" i="9" s="1"/>
  <c r="U40" i="9" s="1"/>
  <c r="Q41" i="9"/>
  <c r="R41" i="9" s="1"/>
  <c r="S41" i="9" s="1"/>
  <c r="T41" i="9" s="1"/>
  <c r="U41" i="9" s="1"/>
  <c r="Q42" i="9"/>
  <c r="Q43" i="9"/>
  <c r="Q44" i="9"/>
  <c r="R44" i="9" s="1"/>
  <c r="S44" i="9" s="1"/>
  <c r="T44" i="9" s="1"/>
  <c r="U44" i="9" s="1"/>
  <c r="Q45" i="9"/>
  <c r="Q46" i="9"/>
  <c r="Q47" i="9"/>
  <c r="Q48" i="9"/>
  <c r="R48" i="9" s="1"/>
  <c r="S48" i="9" s="1"/>
  <c r="T48" i="9" s="1"/>
  <c r="U48" i="9" s="1"/>
  <c r="Q49" i="9"/>
  <c r="R49" i="9" s="1"/>
  <c r="S49" i="9" s="1"/>
  <c r="T49" i="9" s="1"/>
  <c r="U49" i="9" s="1"/>
  <c r="Q50" i="9"/>
  <c r="Q51" i="9"/>
  <c r="Q52" i="9"/>
  <c r="R52" i="9" s="1"/>
  <c r="S52" i="9" s="1"/>
  <c r="T52" i="9" s="1"/>
  <c r="U52" i="9" s="1"/>
  <c r="Q53" i="9"/>
  <c r="R53" i="9" s="1"/>
  <c r="S53" i="9" s="1"/>
  <c r="T53" i="9" s="1"/>
  <c r="U53" i="9" s="1"/>
  <c r="Q54" i="9"/>
  <c r="Q55" i="9"/>
  <c r="Q56" i="9"/>
  <c r="R56" i="9" s="1"/>
  <c r="S56" i="9" s="1"/>
  <c r="T56" i="9" s="1"/>
  <c r="U56" i="9" s="1"/>
  <c r="Q57" i="9"/>
  <c r="R57" i="9" s="1"/>
  <c r="S57" i="9" s="1"/>
  <c r="T57" i="9" s="1"/>
  <c r="U57" i="9" s="1"/>
  <c r="Q58" i="9"/>
  <c r="Q59" i="9"/>
  <c r="Q60" i="9"/>
  <c r="R60" i="9" s="1"/>
  <c r="S60" i="9" s="1"/>
  <c r="T60" i="9" s="1"/>
  <c r="U60" i="9" s="1"/>
  <c r="Q61" i="9"/>
  <c r="Q62" i="9"/>
  <c r="Q63" i="9"/>
  <c r="Q64" i="9"/>
  <c r="R64" i="9" s="1"/>
  <c r="S64" i="9" s="1"/>
  <c r="T64" i="9" s="1"/>
  <c r="U64" i="9" s="1"/>
  <c r="Q65" i="9"/>
  <c r="R65" i="9" s="1"/>
  <c r="S65" i="9" s="1"/>
  <c r="T65" i="9" s="1"/>
  <c r="U65" i="9" s="1"/>
  <c r="Q66" i="9"/>
  <c r="Q67" i="9"/>
  <c r="Q68" i="9"/>
  <c r="R68" i="9" s="1"/>
  <c r="S68" i="9" s="1"/>
  <c r="T68" i="9" s="1"/>
  <c r="U68" i="9" s="1"/>
  <c r="Q69" i="9"/>
  <c r="R69" i="9" s="1"/>
  <c r="S69" i="9" s="1"/>
  <c r="T69" i="9" s="1"/>
  <c r="U69" i="9" s="1"/>
  <c r="Q70" i="9"/>
  <c r="Q71" i="9"/>
  <c r="Q72" i="9"/>
  <c r="R72" i="9" s="1"/>
  <c r="S72" i="9" s="1"/>
  <c r="T72" i="9" s="1"/>
  <c r="U72" i="9" s="1"/>
  <c r="Q73" i="9"/>
  <c r="R73" i="9" s="1"/>
  <c r="S73" i="9" s="1"/>
  <c r="T73" i="9" s="1"/>
  <c r="U73" i="9" s="1"/>
  <c r="Q74" i="9"/>
  <c r="Q75" i="9"/>
  <c r="Q76" i="9"/>
  <c r="R76" i="9" s="1"/>
  <c r="S76" i="9" s="1"/>
  <c r="T76" i="9" s="1"/>
  <c r="U76" i="9" s="1"/>
  <c r="Q77" i="9"/>
  <c r="Q78" i="9"/>
  <c r="Q79" i="9"/>
  <c r="Q80" i="9"/>
  <c r="R80" i="9" s="1"/>
  <c r="S80" i="9" s="1"/>
  <c r="T80" i="9" s="1"/>
  <c r="U80" i="9" s="1"/>
  <c r="Q81" i="9"/>
  <c r="R81" i="9" s="1"/>
  <c r="S81" i="9" s="1"/>
  <c r="T81" i="9" s="1"/>
  <c r="U81" i="9" s="1"/>
  <c r="Q82" i="9"/>
  <c r="Q83" i="9"/>
  <c r="Q84" i="9"/>
  <c r="R84" i="9" s="1"/>
  <c r="S84" i="9" s="1"/>
  <c r="T84" i="9" s="1"/>
  <c r="U84" i="9" s="1"/>
  <c r="Q85" i="9"/>
  <c r="R85" i="9" s="1"/>
  <c r="S85" i="9" s="1"/>
  <c r="T85" i="9" s="1"/>
  <c r="U85" i="9" s="1"/>
  <c r="Q86" i="9"/>
  <c r="Q87" i="9"/>
  <c r="Q88" i="9"/>
  <c r="R88" i="9" s="1"/>
  <c r="S88" i="9" s="1"/>
  <c r="T88" i="9" s="1"/>
  <c r="U88" i="9" s="1"/>
  <c r="Q89" i="9"/>
  <c r="R89" i="9" s="1"/>
  <c r="S89" i="9" s="1"/>
  <c r="T89" i="9" s="1"/>
  <c r="U89" i="9" s="1"/>
  <c r="Q90" i="9"/>
  <c r="Q91" i="9"/>
  <c r="Q92" i="9"/>
  <c r="R92" i="9" s="1"/>
  <c r="S92" i="9" s="1"/>
  <c r="T92" i="9" s="1"/>
  <c r="U92" i="9" s="1"/>
  <c r="Q93" i="9"/>
  <c r="Q94" i="9"/>
  <c r="Q95" i="9"/>
  <c r="Q96" i="9"/>
  <c r="R96" i="9" s="1"/>
  <c r="S96" i="9" s="1"/>
  <c r="T96" i="9" s="1"/>
  <c r="U96" i="9" s="1"/>
  <c r="Q97" i="9"/>
  <c r="R97" i="9" s="1"/>
  <c r="S97" i="9" s="1"/>
  <c r="T97" i="9" s="1"/>
  <c r="U97" i="9" s="1"/>
  <c r="Q98" i="9"/>
  <c r="Q99" i="9"/>
  <c r="Q100" i="9"/>
  <c r="R100" i="9" s="1"/>
  <c r="S100" i="9" s="1"/>
  <c r="T100" i="9" s="1"/>
  <c r="U100" i="9" s="1"/>
  <c r="Q101" i="9"/>
  <c r="R101" i="9" s="1"/>
  <c r="S101" i="9" s="1"/>
  <c r="T101" i="9" s="1"/>
  <c r="U101" i="9" s="1"/>
  <c r="Q102" i="9"/>
  <c r="Q103" i="9"/>
  <c r="Q104" i="9"/>
  <c r="R104" i="9" s="1"/>
  <c r="S104" i="9" s="1"/>
  <c r="T104" i="9" s="1"/>
  <c r="U104" i="9" s="1"/>
  <c r="Q105" i="9"/>
  <c r="R105" i="9" s="1"/>
  <c r="S105" i="9" s="1"/>
  <c r="T105" i="9" s="1"/>
  <c r="U105" i="9" s="1"/>
  <c r="Q106" i="9"/>
  <c r="Q107" i="9"/>
  <c r="Q108" i="9"/>
  <c r="R108" i="9" s="1"/>
  <c r="S108" i="9" s="1"/>
  <c r="T108" i="9" s="1"/>
  <c r="U108" i="9" s="1"/>
  <c r="Q109" i="9"/>
  <c r="Q110" i="9"/>
  <c r="Q111" i="9"/>
  <c r="Q112" i="9"/>
  <c r="R112" i="9" s="1"/>
  <c r="S112" i="9" s="1"/>
  <c r="T112" i="9" s="1"/>
  <c r="U112" i="9" s="1"/>
  <c r="Q113" i="9"/>
  <c r="R113" i="9" s="1"/>
  <c r="S113" i="9" s="1"/>
  <c r="T113" i="9" s="1"/>
  <c r="U113" i="9" s="1"/>
  <c r="Q114" i="9"/>
  <c r="Q115" i="9"/>
  <c r="Q116" i="9"/>
  <c r="R116" i="9" s="1"/>
  <c r="S116" i="9" s="1"/>
  <c r="T116" i="9" s="1"/>
  <c r="U116" i="9" s="1"/>
  <c r="Q117" i="9"/>
  <c r="R117" i="9" s="1"/>
  <c r="S117" i="9" s="1"/>
  <c r="T117" i="9" s="1"/>
  <c r="U117" i="9" s="1"/>
  <c r="Q118" i="9"/>
  <c r="Q119" i="9"/>
  <c r="Q120" i="9"/>
  <c r="R120" i="9" s="1"/>
  <c r="S120" i="9" s="1"/>
  <c r="T120" i="9" s="1"/>
  <c r="U120" i="9" s="1"/>
  <c r="Q121" i="9"/>
  <c r="R121" i="9" s="1"/>
  <c r="S121" i="9" s="1"/>
  <c r="T121" i="9" s="1"/>
  <c r="U121" i="9" s="1"/>
  <c r="Q122" i="9"/>
  <c r="Q123" i="9"/>
  <c r="Q124" i="9"/>
  <c r="R124" i="9" s="1"/>
  <c r="S124" i="9" s="1"/>
  <c r="T124" i="9" s="1"/>
  <c r="U124" i="9" s="1"/>
  <c r="Q125" i="9"/>
  <c r="Q126" i="9"/>
  <c r="Q127" i="9"/>
  <c r="Q128" i="9"/>
  <c r="R128" i="9" s="1"/>
  <c r="S128" i="9" s="1"/>
  <c r="T128" i="9" s="1"/>
  <c r="U128" i="9" s="1"/>
  <c r="Q129" i="9"/>
  <c r="R129" i="9" s="1"/>
  <c r="S129" i="9" s="1"/>
  <c r="T129" i="9" s="1"/>
  <c r="U129" i="9" s="1"/>
  <c r="Q130" i="9"/>
  <c r="Q131" i="9"/>
  <c r="Q132" i="9"/>
  <c r="R132" i="9" s="1"/>
  <c r="S132" i="9" s="1"/>
  <c r="T132" i="9" s="1"/>
  <c r="U132" i="9" s="1"/>
  <c r="Q133" i="9"/>
  <c r="R133" i="9" s="1"/>
  <c r="S133" i="9" s="1"/>
  <c r="T133" i="9" s="1"/>
  <c r="U133" i="9" s="1"/>
  <c r="Q134" i="9"/>
  <c r="Q135" i="9"/>
  <c r="Q136" i="9"/>
  <c r="R136" i="9" s="1"/>
  <c r="S136" i="9" s="1"/>
  <c r="T136" i="9" s="1"/>
  <c r="U136" i="9" s="1"/>
  <c r="Q137" i="9"/>
  <c r="R137" i="9" s="1"/>
  <c r="S137" i="9" s="1"/>
  <c r="T137" i="9" s="1"/>
  <c r="U137" i="9" s="1"/>
  <c r="Q138" i="9"/>
  <c r="Q139" i="9"/>
  <c r="Q140" i="9"/>
  <c r="R140" i="9" s="1"/>
  <c r="S140" i="9" s="1"/>
  <c r="T140" i="9" s="1"/>
  <c r="U140" i="9" s="1"/>
  <c r="Q141" i="9"/>
  <c r="Q142" i="9"/>
  <c r="Q143" i="9"/>
  <c r="Q144" i="9"/>
  <c r="R144" i="9" s="1"/>
  <c r="S144" i="9" s="1"/>
  <c r="T144" i="9" s="1"/>
  <c r="U144" i="9" s="1"/>
  <c r="Q145" i="9"/>
  <c r="R145" i="9" s="1"/>
  <c r="S145" i="9" s="1"/>
  <c r="T145" i="9" s="1"/>
  <c r="U145" i="9" s="1"/>
  <c r="Q146" i="9"/>
  <c r="Q147" i="9"/>
  <c r="Q148" i="9"/>
  <c r="R148" i="9" s="1"/>
  <c r="S148" i="9" s="1"/>
  <c r="T148" i="9" s="1"/>
  <c r="U148" i="9" s="1"/>
  <c r="Q149" i="9"/>
  <c r="R149" i="9" s="1"/>
  <c r="S149" i="9" s="1"/>
  <c r="T149" i="9" s="1"/>
  <c r="U149" i="9" s="1"/>
  <c r="Q150" i="9"/>
  <c r="Q151" i="9"/>
  <c r="Q152" i="9"/>
  <c r="R152" i="9" s="1"/>
  <c r="S152" i="9" s="1"/>
  <c r="T152" i="9" s="1"/>
  <c r="U152" i="9" s="1"/>
  <c r="Q153" i="9"/>
  <c r="R153" i="9" s="1"/>
  <c r="S153" i="9" s="1"/>
  <c r="T153" i="9" s="1"/>
  <c r="U153" i="9" s="1"/>
  <c r="Q154" i="9"/>
  <c r="Q155" i="9"/>
  <c r="Q156" i="9"/>
  <c r="R156" i="9" s="1"/>
  <c r="S156" i="9" s="1"/>
  <c r="T156" i="9" s="1"/>
  <c r="U156" i="9" s="1"/>
  <c r="Q157" i="9"/>
  <c r="Q158" i="9"/>
  <c r="Q159" i="9"/>
  <c r="Q160" i="9"/>
  <c r="R160" i="9" s="1"/>
  <c r="S160" i="9" s="1"/>
  <c r="T160" i="9" s="1"/>
  <c r="U160" i="9" s="1"/>
  <c r="Q161" i="9"/>
  <c r="R161" i="9" s="1"/>
  <c r="S161" i="9" s="1"/>
  <c r="T161" i="9" s="1"/>
  <c r="U161" i="9" s="1"/>
  <c r="Q162" i="9"/>
  <c r="Q163" i="9"/>
  <c r="Q164" i="9"/>
  <c r="R164" i="9" s="1"/>
  <c r="S164" i="9" s="1"/>
  <c r="T164" i="9" s="1"/>
  <c r="U164" i="9" s="1"/>
  <c r="Q165" i="9"/>
  <c r="R165" i="9" s="1"/>
  <c r="S165" i="9" s="1"/>
  <c r="T165" i="9" s="1"/>
  <c r="U165" i="9" s="1"/>
  <c r="Q166" i="9"/>
  <c r="Q167" i="9"/>
  <c r="Q168" i="9"/>
  <c r="R168" i="9" s="1"/>
  <c r="S168" i="9" s="1"/>
  <c r="T168" i="9" s="1"/>
  <c r="U168" i="9" s="1"/>
  <c r="Q169" i="9"/>
  <c r="R169" i="9" s="1"/>
  <c r="S169" i="9" s="1"/>
  <c r="T169" i="9" s="1"/>
  <c r="U169" i="9" s="1"/>
  <c r="Q170" i="9"/>
  <c r="Q171" i="9"/>
  <c r="Q172" i="9"/>
  <c r="R172" i="9" s="1"/>
  <c r="S172" i="9" s="1"/>
  <c r="T172" i="9" s="1"/>
  <c r="U172" i="9" s="1"/>
  <c r="Q173" i="9"/>
  <c r="Q174" i="9"/>
  <c r="Q175" i="9"/>
  <c r="Q176" i="9"/>
  <c r="R176" i="9" s="1"/>
  <c r="S176" i="9" s="1"/>
  <c r="T176" i="9" s="1"/>
  <c r="U176" i="9" s="1"/>
  <c r="Q177" i="9"/>
  <c r="R177" i="9" s="1"/>
  <c r="S177" i="9" s="1"/>
  <c r="T177" i="9" s="1"/>
  <c r="U177" i="9" s="1"/>
  <c r="Q178" i="9"/>
  <c r="Q179" i="9"/>
  <c r="Q180" i="9"/>
  <c r="R180" i="9" s="1"/>
  <c r="S180" i="9" s="1"/>
  <c r="T180" i="9" s="1"/>
  <c r="U180" i="9" s="1"/>
  <c r="Q181" i="9"/>
  <c r="R181" i="9" s="1"/>
  <c r="S181" i="9" s="1"/>
  <c r="T181" i="9" s="1"/>
  <c r="U181" i="9" s="1"/>
  <c r="Q182" i="9"/>
  <c r="Q183" i="9"/>
  <c r="Q184" i="9"/>
  <c r="R184" i="9" s="1"/>
  <c r="S184" i="9" s="1"/>
  <c r="T184" i="9" s="1"/>
  <c r="U184" i="9" s="1"/>
  <c r="Q185" i="9"/>
  <c r="R185" i="9" s="1"/>
  <c r="S185" i="9" s="1"/>
  <c r="T185" i="9" s="1"/>
  <c r="U185" i="9" s="1"/>
  <c r="Q186" i="9"/>
  <c r="Q187" i="9"/>
  <c r="Q188" i="9"/>
  <c r="R188" i="9" s="1"/>
  <c r="S188" i="9" s="1"/>
  <c r="T188" i="9" s="1"/>
  <c r="U188" i="9" s="1"/>
  <c r="Q189" i="9"/>
  <c r="Q190" i="9"/>
  <c r="Q191" i="9"/>
  <c r="Q192" i="9"/>
  <c r="R192" i="9" s="1"/>
  <c r="S192" i="9" s="1"/>
  <c r="T192" i="9" s="1"/>
  <c r="U192" i="9" s="1"/>
  <c r="Q193" i="9"/>
  <c r="R193" i="9" s="1"/>
  <c r="S193" i="9" s="1"/>
  <c r="T193" i="9" s="1"/>
  <c r="U193" i="9" s="1"/>
  <c r="Q194" i="9"/>
  <c r="Q195" i="9"/>
  <c r="Q196" i="9"/>
  <c r="R196" i="9" s="1"/>
  <c r="S196" i="9" s="1"/>
  <c r="T196" i="9" s="1"/>
  <c r="U196" i="9" s="1"/>
  <c r="Q197" i="9"/>
  <c r="R197" i="9" s="1"/>
  <c r="S197" i="9" s="1"/>
  <c r="T197" i="9" s="1"/>
  <c r="U197" i="9" s="1"/>
  <c r="Q198" i="9"/>
  <c r="Q199" i="9"/>
  <c r="Q200" i="9"/>
  <c r="R200" i="9" s="1"/>
  <c r="S200" i="9" s="1"/>
  <c r="T200" i="9" s="1"/>
  <c r="U200" i="9" s="1"/>
  <c r="Q201" i="9"/>
  <c r="R201" i="9" s="1"/>
  <c r="S201" i="9" s="1"/>
  <c r="T201" i="9" s="1"/>
  <c r="U201" i="9" s="1"/>
  <c r="Q202" i="9"/>
  <c r="Q203" i="9"/>
  <c r="Q204" i="9"/>
  <c r="R204" i="9" s="1"/>
  <c r="S204" i="9" s="1"/>
  <c r="T204" i="9" s="1"/>
  <c r="U204" i="9" s="1"/>
  <c r="Q205" i="9"/>
  <c r="Q206" i="9"/>
  <c r="Q207" i="9"/>
  <c r="Q208" i="9"/>
  <c r="R208" i="9" s="1"/>
  <c r="S208" i="9" s="1"/>
  <c r="T208" i="9" s="1"/>
  <c r="U208" i="9" s="1"/>
  <c r="Q209" i="9"/>
  <c r="R209" i="9" s="1"/>
  <c r="S209" i="9" s="1"/>
  <c r="T209" i="9" s="1"/>
  <c r="U209" i="9" s="1"/>
  <c r="Q210" i="9"/>
  <c r="Q211" i="9"/>
  <c r="Q212" i="9"/>
  <c r="R212" i="9" s="1"/>
  <c r="S212" i="9" s="1"/>
  <c r="T212" i="9" s="1"/>
  <c r="U212" i="9" s="1"/>
  <c r="Q213" i="9"/>
  <c r="R213" i="9" s="1"/>
  <c r="S213" i="9" s="1"/>
  <c r="T213" i="9" s="1"/>
  <c r="U213" i="9" s="1"/>
  <c r="Q214" i="9"/>
  <c r="Q215" i="9"/>
  <c r="Q216" i="9"/>
  <c r="R216" i="9" s="1"/>
  <c r="S216" i="9" s="1"/>
  <c r="T216" i="9" s="1"/>
  <c r="U216" i="9" s="1"/>
  <c r="Q217" i="9"/>
  <c r="R217" i="9" s="1"/>
  <c r="S217" i="9" s="1"/>
  <c r="T217" i="9" s="1"/>
  <c r="U217" i="9" s="1"/>
  <c r="Q218" i="9"/>
  <c r="Q219" i="9"/>
  <c r="Q220" i="9"/>
  <c r="R220" i="9" s="1"/>
  <c r="S220" i="9" s="1"/>
  <c r="T220" i="9" s="1"/>
  <c r="U220" i="9" s="1"/>
  <c r="Q221" i="9"/>
  <c r="Q222" i="9"/>
  <c r="Q223" i="9"/>
  <c r="Q224" i="9"/>
  <c r="R224" i="9" s="1"/>
  <c r="S224" i="9" s="1"/>
  <c r="T224" i="9" s="1"/>
  <c r="U224" i="9" s="1"/>
  <c r="Q225" i="9"/>
  <c r="R225" i="9" s="1"/>
  <c r="S225" i="9" s="1"/>
  <c r="T225" i="9" s="1"/>
  <c r="U225" i="9" s="1"/>
  <c r="Q226" i="9"/>
  <c r="Q227" i="9"/>
  <c r="Q228" i="9"/>
  <c r="R228" i="9" s="1"/>
  <c r="S228" i="9" s="1"/>
  <c r="T228" i="9" s="1"/>
  <c r="U228" i="9" s="1"/>
  <c r="Q229" i="9"/>
  <c r="R229" i="9" s="1"/>
  <c r="S229" i="9" s="1"/>
  <c r="T229" i="9" s="1"/>
  <c r="U229" i="9" s="1"/>
  <c r="Q230" i="9"/>
  <c r="Q231" i="9"/>
  <c r="Q232" i="9"/>
  <c r="R232" i="9" s="1"/>
  <c r="S232" i="9" s="1"/>
  <c r="T232" i="9" s="1"/>
  <c r="U232" i="9" s="1"/>
  <c r="Q233" i="9"/>
  <c r="R233" i="9" s="1"/>
  <c r="S233" i="9" s="1"/>
  <c r="T233" i="9" s="1"/>
  <c r="U233" i="9" s="1"/>
  <c r="Q234" i="9"/>
  <c r="Q235" i="9"/>
  <c r="Q236" i="9"/>
  <c r="R236" i="9" s="1"/>
  <c r="S236" i="9" s="1"/>
  <c r="T236" i="9" s="1"/>
  <c r="U236" i="9" s="1"/>
  <c r="Q237" i="9"/>
  <c r="Q238" i="9"/>
  <c r="Q239" i="9"/>
  <c r="Q240" i="9"/>
  <c r="R240" i="9" s="1"/>
  <c r="S240" i="9" s="1"/>
  <c r="T240" i="9" s="1"/>
  <c r="U240" i="9" s="1"/>
  <c r="Q241" i="9"/>
  <c r="R241" i="9" s="1"/>
  <c r="S241" i="9" s="1"/>
  <c r="T241" i="9" s="1"/>
  <c r="U241" i="9" s="1"/>
  <c r="Q242" i="9"/>
  <c r="Q243" i="9"/>
  <c r="Q244" i="9"/>
  <c r="R244" i="9" s="1"/>
  <c r="S244" i="9" s="1"/>
  <c r="T244" i="9" s="1"/>
  <c r="U244" i="9" s="1"/>
  <c r="Q245" i="9"/>
  <c r="R245" i="9" s="1"/>
  <c r="S245" i="9" s="1"/>
  <c r="T245" i="9" s="1"/>
  <c r="U245" i="9" s="1"/>
  <c r="Q246" i="9"/>
  <c r="Q247" i="9"/>
  <c r="Q248" i="9"/>
  <c r="R248" i="9" s="1"/>
  <c r="S248" i="9" s="1"/>
  <c r="T248" i="9" s="1"/>
  <c r="U248" i="9" s="1"/>
  <c r="Q249" i="9"/>
  <c r="R249" i="9" s="1"/>
  <c r="S249" i="9" s="1"/>
  <c r="T249" i="9" s="1"/>
  <c r="U249" i="9" s="1"/>
  <c r="Q250" i="9"/>
  <c r="Q251" i="9"/>
  <c r="Q252" i="9"/>
  <c r="R252" i="9" s="1"/>
  <c r="S252" i="9" s="1"/>
  <c r="T252" i="9" s="1"/>
  <c r="U252" i="9" s="1"/>
  <c r="Q253" i="9"/>
  <c r="Q254" i="9"/>
  <c r="Q255" i="9"/>
  <c r="Q256" i="9"/>
  <c r="R256" i="9" s="1"/>
  <c r="S256" i="9" s="1"/>
  <c r="T256" i="9" s="1"/>
  <c r="U256" i="9" s="1"/>
  <c r="Q257" i="9"/>
  <c r="R257" i="9" s="1"/>
  <c r="S257" i="9" s="1"/>
  <c r="T257" i="9" s="1"/>
  <c r="U257" i="9" s="1"/>
  <c r="Q258" i="9"/>
  <c r="Q259" i="9"/>
  <c r="Q260" i="9"/>
  <c r="R260" i="9" s="1"/>
  <c r="S260" i="9" s="1"/>
  <c r="T260" i="9" s="1"/>
  <c r="U260" i="9" s="1"/>
  <c r="Q261" i="9"/>
  <c r="R261" i="9" s="1"/>
  <c r="S261" i="9" s="1"/>
  <c r="T261" i="9" s="1"/>
  <c r="U261" i="9" s="1"/>
  <c r="Q262" i="9"/>
  <c r="Q263" i="9"/>
  <c r="Q264" i="9"/>
  <c r="R264" i="9" s="1"/>
  <c r="S264" i="9" s="1"/>
  <c r="T264" i="9" s="1"/>
  <c r="U264" i="9" s="1"/>
  <c r="Q265" i="9"/>
  <c r="R265" i="9" s="1"/>
  <c r="S265" i="9" s="1"/>
  <c r="T265" i="9" s="1"/>
  <c r="U265" i="9" s="1"/>
  <c r="Q266" i="9"/>
  <c r="Q267" i="9"/>
  <c r="Q268" i="9"/>
  <c r="R268" i="9" s="1"/>
  <c r="S268" i="9" s="1"/>
  <c r="T268" i="9" s="1"/>
  <c r="U268" i="9" s="1"/>
  <c r="Q269" i="9"/>
  <c r="Q270" i="9"/>
  <c r="Q271" i="9"/>
  <c r="Q272" i="9"/>
  <c r="R272" i="9" s="1"/>
  <c r="S272" i="9" s="1"/>
  <c r="T272" i="9" s="1"/>
  <c r="U272" i="9" s="1"/>
  <c r="Q273" i="9"/>
  <c r="R273" i="9" s="1"/>
  <c r="S273" i="9" s="1"/>
  <c r="T273" i="9" s="1"/>
  <c r="U273" i="9" s="1"/>
  <c r="Q274" i="9"/>
  <c r="Q275" i="9"/>
  <c r="Q276" i="9"/>
  <c r="R276" i="9" s="1"/>
  <c r="S276" i="9" s="1"/>
  <c r="T276" i="9" s="1"/>
  <c r="U276" i="9" s="1"/>
  <c r="Q277" i="9"/>
  <c r="R277" i="9" s="1"/>
  <c r="S277" i="9" s="1"/>
  <c r="T277" i="9" s="1"/>
  <c r="U277" i="9" s="1"/>
  <c r="Q278" i="9"/>
  <c r="Q279" i="9"/>
  <c r="Q280" i="9"/>
  <c r="R280" i="9" s="1"/>
  <c r="S280" i="9" s="1"/>
  <c r="T280" i="9" s="1"/>
  <c r="U280" i="9" s="1"/>
  <c r="Q281" i="9"/>
  <c r="R281" i="9" s="1"/>
  <c r="S281" i="9" s="1"/>
  <c r="T281" i="9" s="1"/>
  <c r="U281" i="9" s="1"/>
  <c r="Q282" i="9"/>
  <c r="Q283" i="9"/>
  <c r="Q284" i="9"/>
  <c r="R284" i="9" s="1"/>
  <c r="S284" i="9" s="1"/>
  <c r="T284" i="9" s="1"/>
  <c r="U284" i="9" s="1"/>
  <c r="Q285" i="9"/>
  <c r="Q286" i="9"/>
  <c r="Q287" i="9"/>
  <c r="Q288" i="9"/>
  <c r="R288" i="9" s="1"/>
  <c r="S288" i="9" s="1"/>
  <c r="T288" i="9" s="1"/>
  <c r="U288" i="9" s="1"/>
  <c r="Q289" i="9"/>
  <c r="R289" i="9" s="1"/>
  <c r="S289" i="9" s="1"/>
  <c r="T289" i="9" s="1"/>
  <c r="U289" i="9" s="1"/>
  <c r="Q290" i="9"/>
  <c r="Q291" i="9"/>
  <c r="Q292" i="9"/>
  <c r="R292" i="9" s="1"/>
  <c r="S292" i="9" s="1"/>
  <c r="T292" i="9" s="1"/>
  <c r="U292" i="9" s="1"/>
  <c r="Q293" i="9"/>
  <c r="R293" i="9" s="1"/>
  <c r="S293" i="9" s="1"/>
  <c r="T293" i="9" s="1"/>
  <c r="U293" i="9" s="1"/>
  <c r="Q294" i="9"/>
  <c r="Q295" i="9"/>
  <c r="Q296" i="9"/>
  <c r="R296" i="9" s="1"/>
  <c r="S296" i="9" s="1"/>
  <c r="T296" i="9" s="1"/>
  <c r="U296" i="9" s="1"/>
  <c r="Q297" i="9"/>
  <c r="R297" i="9" s="1"/>
  <c r="S297" i="9" s="1"/>
  <c r="T297" i="9" s="1"/>
  <c r="U297" i="9" s="1"/>
  <c r="Q298" i="9"/>
  <c r="Q299" i="9"/>
  <c r="Q300" i="9"/>
  <c r="R300" i="9" s="1"/>
  <c r="S300" i="9" s="1"/>
  <c r="T300" i="9" s="1"/>
  <c r="U300" i="9" s="1"/>
  <c r="Q301" i="9"/>
  <c r="Q302" i="9"/>
  <c r="Q303" i="9"/>
  <c r="Q304" i="9"/>
  <c r="R304" i="9" s="1"/>
  <c r="S304" i="9" s="1"/>
  <c r="T304" i="9" s="1"/>
  <c r="U304" i="9" s="1"/>
  <c r="Q305" i="9"/>
  <c r="R305" i="9" s="1"/>
  <c r="S305" i="9" s="1"/>
  <c r="T305" i="9" s="1"/>
  <c r="U305" i="9" s="1"/>
  <c r="Q306" i="9"/>
  <c r="Q307" i="9"/>
  <c r="Q308" i="9"/>
  <c r="R308" i="9" s="1"/>
  <c r="S308" i="9" s="1"/>
  <c r="T308" i="9" s="1"/>
  <c r="U308" i="9" s="1"/>
  <c r="Q309" i="9"/>
  <c r="R309" i="9" s="1"/>
  <c r="S309" i="9" s="1"/>
  <c r="T309" i="9" s="1"/>
  <c r="U309" i="9" s="1"/>
  <c r="Q310" i="9"/>
  <c r="Q311" i="9"/>
  <c r="Q312" i="9"/>
  <c r="R312" i="9" s="1"/>
  <c r="S312" i="9" s="1"/>
  <c r="T312" i="9" s="1"/>
  <c r="U312" i="9" s="1"/>
  <c r="Q313" i="9"/>
  <c r="R313" i="9" s="1"/>
  <c r="S313" i="9" s="1"/>
  <c r="T313" i="9" s="1"/>
  <c r="U313" i="9" s="1"/>
  <c r="Q314" i="9"/>
  <c r="Q315" i="9"/>
  <c r="Q316" i="9"/>
  <c r="R316" i="9" s="1"/>
  <c r="S316" i="9" s="1"/>
  <c r="T316" i="9" s="1"/>
  <c r="U316" i="9" s="1"/>
  <c r="Q317" i="9"/>
  <c r="Q318" i="9"/>
  <c r="Q319" i="9"/>
  <c r="Q320" i="9"/>
  <c r="R320" i="9" s="1"/>
  <c r="S320" i="9" s="1"/>
  <c r="T320" i="9" s="1"/>
  <c r="U320" i="9" s="1"/>
  <c r="Q321" i="9"/>
  <c r="R321" i="9" s="1"/>
  <c r="S321" i="9" s="1"/>
  <c r="T321" i="9" s="1"/>
  <c r="U321" i="9" s="1"/>
  <c r="Q322" i="9"/>
  <c r="Q323" i="9"/>
  <c r="Q324" i="9"/>
  <c r="R324" i="9" s="1"/>
  <c r="S324" i="9" s="1"/>
  <c r="T324" i="9" s="1"/>
  <c r="U324" i="9" s="1"/>
  <c r="Q325" i="9"/>
  <c r="R325" i="9" s="1"/>
  <c r="S325" i="9" s="1"/>
  <c r="T325" i="9" s="1"/>
  <c r="U325" i="9" s="1"/>
  <c r="Q326" i="9"/>
  <c r="Q327" i="9"/>
  <c r="Q328" i="9"/>
  <c r="R328" i="9" s="1"/>
  <c r="S328" i="9" s="1"/>
  <c r="T328" i="9" s="1"/>
  <c r="U328" i="9" s="1"/>
  <c r="Q329" i="9"/>
  <c r="R329" i="9" s="1"/>
  <c r="S329" i="9" s="1"/>
  <c r="T329" i="9" s="1"/>
  <c r="U329" i="9" s="1"/>
  <c r="Q330" i="9"/>
  <c r="Q331" i="9"/>
  <c r="Q332" i="9"/>
  <c r="R332" i="9" s="1"/>
  <c r="S332" i="9" s="1"/>
  <c r="T332" i="9" s="1"/>
  <c r="U332" i="9" s="1"/>
  <c r="Q333" i="9"/>
  <c r="Q334" i="9"/>
  <c r="Q335" i="9"/>
  <c r="Q336" i="9"/>
  <c r="R336" i="9" s="1"/>
  <c r="S336" i="9" s="1"/>
  <c r="T336" i="9" s="1"/>
  <c r="U336" i="9" s="1"/>
  <c r="Q337" i="9"/>
  <c r="R337" i="9" s="1"/>
  <c r="S337" i="9" s="1"/>
  <c r="T337" i="9" s="1"/>
  <c r="U337" i="9" s="1"/>
  <c r="Q338" i="9"/>
  <c r="Q339" i="9"/>
  <c r="Q340" i="9"/>
  <c r="R340" i="9" s="1"/>
  <c r="S340" i="9" s="1"/>
  <c r="T340" i="9" s="1"/>
  <c r="U340" i="9" s="1"/>
  <c r="Q341" i="9"/>
  <c r="R341" i="9" s="1"/>
  <c r="S341" i="9" s="1"/>
  <c r="T341" i="9" s="1"/>
  <c r="U341" i="9" s="1"/>
  <c r="Q342" i="9"/>
  <c r="Q343" i="9"/>
  <c r="Q344" i="9"/>
  <c r="R344" i="9" s="1"/>
  <c r="S344" i="9" s="1"/>
  <c r="T344" i="9" s="1"/>
  <c r="U344" i="9" s="1"/>
  <c r="Q345" i="9"/>
  <c r="R345" i="9" s="1"/>
  <c r="S345" i="9" s="1"/>
  <c r="T345" i="9" s="1"/>
  <c r="U345" i="9" s="1"/>
  <c r="Q346" i="9"/>
  <c r="Q347" i="9"/>
  <c r="Q348" i="9"/>
  <c r="R348" i="9" s="1"/>
  <c r="S348" i="9" s="1"/>
  <c r="T348" i="9" s="1"/>
  <c r="U348" i="9" s="1"/>
  <c r="Q349" i="9"/>
  <c r="Q350" i="9"/>
  <c r="Q351" i="9"/>
  <c r="Q352" i="9"/>
  <c r="Q353" i="9"/>
  <c r="Q354" i="9"/>
  <c r="Q355" i="9"/>
  <c r="Q356" i="9"/>
  <c r="Q357" i="9"/>
  <c r="Q358" i="9"/>
  <c r="Q359" i="9"/>
  <c r="Q360" i="9"/>
  <c r="Q361" i="9"/>
  <c r="Q362" i="9"/>
  <c r="Q363" i="9"/>
  <c r="Q364" i="9"/>
  <c r="Q365" i="9"/>
  <c r="Q366" i="9"/>
  <c r="Q367" i="9"/>
  <c r="Q368" i="9"/>
  <c r="Q369" i="9"/>
  <c r="Q370" i="9"/>
  <c r="Q371" i="9"/>
  <c r="Q372" i="9"/>
  <c r="Q373" i="9"/>
  <c r="Q374" i="9"/>
  <c r="Q375" i="9"/>
  <c r="Q376" i="9"/>
  <c r="Q377" i="9"/>
  <c r="Q378" i="9"/>
  <c r="Q379" i="9"/>
  <c r="Q380" i="9"/>
  <c r="Q381" i="9"/>
  <c r="Q382" i="9"/>
  <c r="Q383" i="9"/>
  <c r="Q384" i="9"/>
  <c r="Q385" i="9"/>
  <c r="Q386" i="9"/>
  <c r="Q387" i="9"/>
  <c r="Q388" i="9"/>
  <c r="Q389" i="9"/>
  <c r="Q390" i="9"/>
  <c r="Q391" i="9"/>
  <c r="Q392" i="9"/>
  <c r="Q393" i="9"/>
  <c r="Q394" i="9"/>
  <c r="Q395" i="9"/>
  <c r="Q396" i="9"/>
  <c r="Q397" i="9"/>
  <c r="Q398" i="9"/>
  <c r="Q399" i="9"/>
  <c r="Q400" i="9"/>
  <c r="Q401" i="9"/>
  <c r="Q402" i="9"/>
  <c r="Q403" i="9"/>
  <c r="Q404" i="9"/>
  <c r="Q405" i="9"/>
  <c r="Q406" i="9"/>
  <c r="Q407" i="9"/>
  <c r="Q408" i="9"/>
  <c r="Q409" i="9"/>
  <c r="Q410" i="9"/>
  <c r="Q411" i="9"/>
  <c r="Q412" i="9"/>
  <c r="Q413" i="9"/>
  <c r="Q414" i="9"/>
  <c r="Q415" i="9"/>
  <c r="Q416" i="9"/>
  <c r="Q417" i="9"/>
  <c r="Q418" i="9"/>
  <c r="Q419" i="9"/>
  <c r="Q420" i="9"/>
  <c r="Q421" i="9"/>
  <c r="Q422" i="9"/>
  <c r="Q423" i="9"/>
  <c r="Q424" i="9"/>
  <c r="Q425" i="9"/>
  <c r="Q426" i="9"/>
  <c r="Q427" i="9"/>
  <c r="Q428" i="9"/>
  <c r="Q429" i="9"/>
  <c r="Q430" i="9"/>
  <c r="Q431" i="9"/>
  <c r="Q432" i="9"/>
  <c r="Q433" i="9"/>
  <c r="Q434" i="9"/>
  <c r="Q435" i="9"/>
  <c r="Q436" i="9"/>
  <c r="Q437" i="9"/>
  <c r="Q438" i="9"/>
  <c r="Q439" i="9"/>
  <c r="Q440" i="9"/>
  <c r="Q441" i="9"/>
  <c r="Q442" i="9"/>
  <c r="Q443" i="9"/>
  <c r="Q444" i="9"/>
  <c r="Q445" i="9"/>
  <c r="Q446" i="9"/>
  <c r="Q447" i="9"/>
  <c r="Q448" i="9"/>
  <c r="Q449" i="9"/>
  <c r="Q450" i="9"/>
  <c r="Q451" i="9"/>
  <c r="Q452" i="9"/>
  <c r="Q453" i="9"/>
  <c r="Q454" i="9"/>
  <c r="Q455" i="9"/>
  <c r="Q456" i="9"/>
  <c r="Q457" i="9"/>
  <c r="Q458" i="9"/>
  <c r="Q459" i="9"/>
  <c r="Q460" i="9"/>
  <c r="Q461" i="9"/>
  <c r="Q462" i="9"/>
  <c r="Q463" i="9"/>
  <c r="Q464" i="9"/>
  <c r="Q465" i="9"/>
  <c r="Q466" i="9"/>
  <c r="Q467" i="9"/>
  <c r="Q468" i="9"/>
  <c r="Q469" i="9"/>
  <c r="Q470" i="9"/>
  <c r="Q471" i="9"/>
  <c r="Q472" i="9"/>
  <c r="Q473" i="9"/>
  <c r="Q474" i="9"/>
  <c r="Q475" i="9"/>
  <c r="Q476" i="9"/>
  <c r="Q477" i="9"/>
  <c r="Q478" i="9"/>
  <c r="Q479" i="9"/>
  <c r="Q480" i="9"/>
  <c r="Q481" i="9"/>
  <c r="Q482" i="9"/>
  <c r="Q483" i="9"/>
  <c r="Q484" i="9"/>
  <c r="Q485" i="9"/>
  <c r="Q486" i="9"/>
  <c r="Q487" i="9"/>
  <c r="Q488" i="9"/>
  <c r="Q489" i="9"/>
  <c r="Q490" i="9"/>
  <c r="Q491" i="9"/>
  <c r="Q492" i="9"/>
  <c r="Q493" i="9"/>
  <c r="Q494" i="9"/>
  <c r="Q495" i="9"/>
  <c r="Q496" i="9"/>
  <c r="Q497" i="9"/>
  <c r="Q498" i="9"/>
  <c r="Q499" i="9"/>
  <c r="Q500" i="9"/>
  <c r="Q501" i="9"/>
  <c r="Q502" i="9"/>
  <c r="Q503" i="9"/>
  <c r="Q504" i="9"/>
  <c r="Q505" i="9"/>
  <c r="Q506" i="9"/>
  <c r="Q507" i="9"/>
  <c r="Q508" i="9"/>
  <c r="Q509" i="9"/>
  <c r="Q510" i="9"/>
  <c r="Q511" i="9"/>
  <c r="Q512" i="9"/>
  <c r="Q513" i="9"/>
  <c r="Q514" i="9"/>
  <c r="Q515" i="9"/>
  <c r="Q516" i="9"/>
  <c r="Q517" i="9"/>
  <c r="Q518" i="9"/>
  <c r="Q519" i="9"/>
  <c r="Q520" i="9"/>
  <c r="Q521" i="9"/>
  <c r="Q522" i="9"/>
  <c r="Q523" i="9"/>
  <c r="Q524" i="9"/>
  <c r="Q525" i="9"/>
  <c r="Q526" i="9"/>
  <c r="Q527" i="9"/>
  <c r="Q528" i="9"/>
  <c r="Q529" i="9"/>
  <c r="Q530" i="9"/>
  <c r="Q531" i="9"/>
  <c r="Q532" i="9"/>
  <c r="Q533" i="9"/>
  <c r="Q534" i="9"/>
  <c r="Q535" i="9"/>
  <c r="Q536" i="9"/>
  <c r="Q537" i="9"/>
  <c r="Q538" i="9"/>
  <c r="Q539" i="9"/>
  <c r="Q540" i="9"/>
  <c r="Q541" i="9"/>
  <c r="Q542" i="9"/>
  <c r="Q543" i="9"/>
  <c r="Q544" i="9"/>
  <c r="Q545" i="9"/>
  <c r="Q546" i="9"/>
  <c r="Q547" i="9"/>
  <c r="Q548" i="9"/>
  <c r="Q549" i="9"/>
  <c r="Q550" i="9"/>
  <c r="Q551" i="9"/>
  <c r="Q552" i="9"/>
  <c r="Q553" i="9"/>
  <c r="Q554" i="9"/>
  <c r="Q555" i="9"/>
  <c r="Q556" i="9"/>
  <c r="Q557" i="9"/>
  <c r="Q558" i="9"/>
  <c r="Q559" i="9"/>
  <c r="Q560" i="9"/>
  <c r="Q561" i="9"/>
  <c r="Q562" i="9"/>
  <c r="Q563" i="9"/>
  <c r="Q564" i="9"/>
  <c r="Q565" i="9"/>
  <c r="Q566" i="9"/>
  <c r="Q567" i="9"/>
  <c r="Q568" i="9"/>
  <c r="Q569" i="9"/>
  <c r="Q570" i="9"/>
  <c r="Q571" i="9"/>
  <c r="Q572" i="9"/>
  <c r="Q573" i="9"/>
  <c r="Q574" i="9"/>
  <c r="Q575" i="9"/>
  <c r="Q576" i="9"/>
  <c r="Q577" i="9"/>
  <c r="Q578" i="9"/>
  <c r="Q579" i="9"/>
  <c r="Q580" i="9"/>
  <c r="Q581" i="9"/>
  <c r="Q582" i="9"/>
  <c r="Q583" i="9"/>
  <c r="Q584" i="9"/>
  <c r="Q585" i="9"/>
  <c r="Q586" i="9"/>
  <c r="Q587" i="9"/>
  <c r="Q588" i="9"/>
  <c r="Q589" i="9"/>
  <c r="Q590" i="9"/>
  <c r="Q591" i="9"/>
  <c r="Q592" i="9"/>
  <c r="Q593" i="9"/>
  <c r="Q594" i="9"/>
  <c r="Q595" i="9"/>
  <c r="Q596" i="9"/>
  <c r="Q597" i="9"/>
  <c r="Q598" i="9"/>
  <c r="Q599" i="9"/>
  <c r="Q600" i="9"/>
  <c r="Q601" i="9"/>
  <c r="Q602" i="9"/>
  <c r="Q603" i="9"/>
  <c r="Q604" i="9"/>
  <c r="Q605" i="9"/>
  <c r="Q606" i="9"/>
  <c r="Q607" i="9"/>
  <c r="Q608" i="9"/>
  <c r="Q609" i="9"/>
  <c r="Q610" i="9"/>
  <c r="Q611" i="9"/>
  <c r="Q612" i="9"/>
  <c r="Q613" i="9"/>
  <c r="Q614" i="9"/>
  <c r="Q615" i="9"/>
  <c r="Q616" i="9"/>
  <c r="Q617" i="9"/>
  <c r="Q618" i="9"/>
  <c r="Q619" i="9"/>
  <c r="Q620" i="9"/>
  <c r="Q621" i="9"/>
  <c r="Q622" i="9"/>
  <c r="Q623" i="9"/>
  <c r="Q624" i="9"/>
  <c r="Q625" i="9"/>
  <c r="Q626" i="9"/>
  <c r="Q627" i="9"/>
  <c r="Q628" i="9"/>
  <c r="Q629" i="9"/>
  <c r="Q630" i="9"/>
  <c r="Q631" i="9"/>
  <c r="Q632" i="9"/>
  <c r="Q633" i="9"/>
  <c r="Q634" i="9"/>
  <c r="Q635" i="9"/>
  <c r="Q636" i="9"/>
  <c r="Q637" i="9"/>
  <c r="Q638" i="9"/>
  <c r="Q639" i="9"/>
  <c r="Q640" i="9"/>
  <c r="Q641" i="9"/>
  <c r="Q642" i="9"/>
  <c r="Q643" i="9"/>
  <c r="Q644" i="9"/>
  <c r="Q645" i="9"/>
  <c r="Q646" i="9"/>
  <c r="Q647" i="9"/>
  <c r="Q648" i="9"/>
  <c r="Q649" i="9"/>
  <c r="Q650" i="9"/>
  <c r="Q651" i="9"/>
  <c r="Q652" i="9"/>
  <c r="Q653" i="9"/>
  <c r="Q654" i="9"/>
  <c r="Q655" i="9"/>
  <c r="Q656" i="9"/>
  <c r="Q657" i="9"/>
  <c r="Q658" i="9"/>
  <c r="Q659" i="9"/>
  <c r="Q660" i="9"/>
  <c r="Q661" i="9"/>
  <c r="Q662" i="9"/>
  <c r="Q663" i="9"/>
  <c r="Q664" i="9"/>
  <c r="Q665" i="9"/>
  <c r="Q666" i="9"/>
  <c r="Q667" i="9"/>
  <c r="Q668" i="9"/>
  <c r="Q669" i="9"/>
  <c r="Q670" i="9"/>
  <c r="Q671" i="9"/>
  <c r="Q672" i="9"/>
  <c r="Q673" i="9"/>
  <c r="Q674" i="9"/>
  <c r="Q675" i="9"/>
  <c r="Q676" i="9"/>
  <c r="Q677" i="9"/>
  <c r="Q678" i="9"/>
  <c r="Q679" i="9"/>
  <c r="Q680" i="9"/>
  <c r="Q681" i="9"/>
  <c r="Q682" i="9"/>
  <c r="Q683" i="9"/>
  <c r="Q684" i="9"/>
  <c r="Q685" i="9"/>
  <c r="Q686" i="9"/>
  <c r="Q687" i="9"/>
  <c r="Q688" i="9"/>
  <c r="Q689" i="9"/>
  <c r="Q690" i="9"/>
  <c r="Q691" i="9"/>
  <c r="Q692" i="9"/>
  <c r="Q693" i="9"/>
  <c r="Q694" i="9"/>
  <c r="Q695" i="9"/>
  <c r="Q696" i="9"/>
  <c r="Q697" i="9"/>
  <c r="Q698" i="9"/>
  <c r="Q699" i="9"/>
  <c r="Q700" i="9"/>
  <c r="Q701" i="9"/>
  <c r="Q702" i="9"/>
  <c r="Q703" i="9"/>
  <c r="Q704" i="9"/>
  <c r="Q705" i="9"/>
  <c r="Q706" i="9"/>
  <c r="Q707" i="9"/>
  <c r="Q708" i="9"/>
  <c r="Q709" i="9"/>
  <c r="Q710" i="9"/>
  <c r="Q711" i="9"/>
  <c r="Q712" i="9"/>
  <c r="Q713" i="9"/>
  <c r="Q714" i="9"/>
  <c r="Q715" i="9"/>
  <c r="Q716" i="9"/>
  <c r="Q717" i="9"/>
  <c r="Q718" i="9"/>
  <c r="Q719" i="9"/>
  <c r="Q720" i="9"/>
  <c r="Q721" i="9"/>
  <c r="Q722" i="9"/>
  <c r="Q723" i="9"/>
  <c r="Q724" i="9"/>
  <c r="Q725" i="9"/>
  <c r="Q726" i="9"/>
  <c r="Q727" i="9"/>
  <c r="Q728" i="9"/>
  <c r="Q729" i="9"/>
  <c r="Q730" i="9"/>
  <c r="Q731" i="9"/>
  <c r="Q732" i="9"/>
  <c r="Q733" i="9"/>
  <c r="Q734" i="9"/>
  <c r="Q735" i="9"/>
  <c r="Q736" i="9"/>
  <c r="Q737" i="9"/>
  <c r="Q738" i="9"/>
  <c r="Q739" i="9"/>
  <c r="Q740" i="9"/>
  <c r="Q741" i="9"/>
  <c r="Q742" i="9"/>
  <c r="Q743" i="9"/>
  <c r="Q744" i="9"/>
  <c r="Q745" i="9"/>
  <c r="Q746" i="9"/>
  <c r="Q747" i="9"/>
  <c r="Q748" i="9"/>
  <c r="Q749" i="9"/>
  <c r="Q750" i="9"/>
  <c r="Q751" i="9"/>
  <c r="Q752" i="9"/>
  <c r="Q753" i="9"/>
  <c r="Q754" i="9"/>
  <c r="Q755" i="9"/>
  <c r="Q756" i="9"/>
  <c r="Q757" i="9"/>
  <c r="Q758" i="9"/>
  <c r="Q759" i="9"/>
  <c r="Q760" i="9"/>
  <c r="Q761" i="9"/>
  <c r="Q762" i="9"/>
  <c r="Q763" i="9"/>
  <c r="Q764" i="9"/>
  <c r="Q765" i="9"/>
  <c r="Q766" i="9"/>
  <c r="Q767" i="9"/>
  <c r="Q768" i="9"/>
  <c r="Q769" i="9"/>
  <c r="Q770" i="9"/>
  <c r="Q771" i="9"/>
  <c r="Q772" i="9"/>
  <c r="Q773" i="9"/>
  <c r="Q774" i="9"/>
  <c r="Q775" i="9"/>
  <c r="Q776" i="9"/>
  <c r="Q777" i="9"/>
  <c r="Q778" i="9"/>
  <c r="Q779" i="9"/>
  <c r="Q780" i="9"/>
  <c r="Q781" i="9"/>
  <c r="Q782" i="9"/>
  <c r="Q783" i="9"/>
  <c r="Q784" i="9"/>
  <c r="Q785" i="9"/>
  <c r="Q786" i="9"/>
  <c r="Q787" i="9"/>
  <c r="Q788" i="9"/>
  <c r="Q789" i="9"/>
  <c r="Q790" i="9"/>
  <c r="Q791" i="9"/>
  <c r="Q792" i="9"/>
  <c r="Q793" i="9"/>
  <c r="Q794" i="9"/>
  <c r="Q795" i="9"/>
  <c r="Q796" i="9"/>
  <c r="Q797" i="9"/>
  <c r="Q798" i="9"/>
  <c r="Q799" i="9"/>
  <c r="Q800" i="9"/>
  <c r="Q801" i="9"/>
  <c r="Q802" i="9"/>
  <c r="Q803" i="9"/>
  <c r="Q804" i="9"/>
  <c r="Q805" i="9"/>
  <c r="Q806" i="9"/>
  <c r="Q807" i="9"/>
  <c r="Q808" i="9"/>
  <c r="Q809" i="9"/>
  <c r="Q810" i="9"/>
  <c r="Q811" i="9"/>
  <c r="Q812" i="9"/>
  <c r="Q813" i="9"/>
  <c r="Q814" i="9"/>
  <c r="Q815" i="9"/>
  <c r="Q816" i="9"/>
  <c r="Q817" i="9"/>
  <c r="Q818" i="9"/>
  <c r="Q819" i="9"/>
  <c r="Q820" i="9"/>
  <c r="Q821" i="9"/>
  <c r="Q822" i="9"/>
  <c r="Q823" i="9"/>
  <c r="Q824" i="9"/>
  <c r="Q825" i="9"/>
  <c r="Q826" i="9"/>
  <c r="Q827" i="9"/>
  <c r="Q828" i="9"/>
  <c r="Q829" i="9"/>
  <c r="Q830" i="9"/>
  <c r="Q831" i="9"/>
  <c r="Q832" i="9"/>
  <c r="Q833" i="9"/>
  <c r="Q834" i="9"/>
  <c r="Q835" i="9"/>
  <c r="Q836" i="9"/>
  <c r="Q837" i="9"/>
  <c r="Q838" i="9"/>
  <c r="Q839" i="9"/>
  <c r="Q840" i="9"/>
  <c r="Q841" i="9"/>
  <c r="Q842" i="9"/>
  <c r="Q843" i="9"/>
  <c r="Q844" i="9"/>
  <c r="Q845" i="9"/>
  <c r="Q846" i="9"/>
  <c r="Q847" i="9"/>
  <c r="Q848" i="9"/>
  <c r="Q849" i="9"/>
  <c r="Q850" i="9"/>
  <c r="Q851" i="9"/>
  <c r="Q852" i="9"/>
  <c r="Q853" i="9"/>
  <c r="Q854" i="9"/>
  <c r="Q855" i="9"/>
  <c r="Q856" i="9"/>
  <c r="Q857" i="9"/>
  <c r="Q858" i="9"/>
  <c r="Q859" i="9"/>
  <c r="Q860" i="9"/>
  <c r="Q861" i="9"/>
  <c r="Q862" i="9"/>
  <c r="Q863" i="9"/>
  <c r="Q864" i="9"/>
  <c r="Q865" i="9"/>
  <c r="Q866" i="9"/>
  <c r="Q867" i="9"/>
  <c r="Q868" i="9"/>
  <c r="Q869" i="9"/>
  <c r="Q870" i="9"/>
  <c r="Q871" i="9"/>
  <c r="Q872" i="9"/>
  <c r="Q873" i="9"/>
  <c r="Q874" i="9"/>
  <c r="Q875" i="9"/>
  <c r="Q876" i="9"/>
  <c r="Q877" i="9"/>
  <c r="Q878" i="9"/>
  <c r="Q879" i="9"/>
  <c r="Q880" i="9"/>
  <c r="Q881" i="9"/>
  <c r="Q882" i="9"/>
  <c r="Q883" i="9"/>
  <c r="Q884" i="9"/>
  <c r="Q885" i="9"/>
  <c r="Q886" i="9"/>
  <c r="Q887" i="9"/>
  <c r="Q888" i="9"/>
  <c r="Q889" i="9"/>
  <c r="Q890" i="9"/>
  <c r="Q891" i="9"/>
  <c r="Q892" i="9"/>
  <c r="Q893" i="9"/>
  <c r="Q894" i="9"/>
  <c r="Q895" i="9"/>
  <c r="Q896" i="9"/>
  <c r="Q897" i="9"/>
  <c r="Q898" i="9"/>
  <c r="Q899" i="9"/>
  <c r="Q900" i="9"/>
  <c r="Q901" i="9"/>
  <c r="Q902" i="9"/>
  <c r="Q903" i="9"/>
  <c r="Q904" i="9"/>
  <c r="Q905" i="9"/>
  <c r="Q906" i="9"/>
  <c r="Q907" i="9"/>
  <c r="Q908" i="9"/>
  <c r="Q909" i="9"/>
  <c r="Q910" i="9"/>
  <c r="Q911" i="9"/>
  <c r="Q912" i="9"/>
  <c r="Q913" i="9"/>
  <c r="Q914" i="9"/>
  <c r="Q915" i="9"/>
  <c r="Q916" i="9"/>
  <c r="Q917" i="9"/>
  <c r="Q918" i="9"/>
  <c r="Q919" i="9"/>
  <c r="Q920" i="9"/>
  <c r="Q921" i="9"/>
  <c r="Q922" i="9"/>
  <c r="Q923" i="9"/>
  <c r="Q924" i="9"/>
  <c r="Q925" i="9"/>
  <c r="Q926" i="9"/>
  <c r="Q927" i="9"/>
  <c r="Q928" i="9"/>
  <c r="Q929" i="9"/>
  <c r="Q930" i="9"/>
  <c r="Q931" i="9"/>
  <c r="Q932" i="9"/>
  <c r="Q933" i="9"/>
  <c r="Q934" i="9"/>
  <c r="Q935" i="9"/>
  <c r="Q936" i="9"/>
  <c r="Q937" i="9"/>
  <c r="Q938" i="9"/>
  <c r="Q939" i="9"/>
  <c r="Q940" i="9"/>
  <c r="Q941" i="9"/>
  <c r="Q942" i="9"/>
  <c r="Q943" i="9"/>
  <c r="Q944" i="9"/>
  <c r="Q945" i="9"/>
  <c r="Q946" i="9"/>
  <c r="Q947" i="9"/>
  <c r="Q948" i="9"/>
  <c r="Q949" i="9"/>
  <c r="Q950" i="9"/>
  <c r="Q951" i="9"/>
  <c r="Q952" i="9"/>
  <c r="Q953" i="9"/>
  <c r="Q954" i="9"/>
  <c r="Q955" i="9"/>
  <c r="Q956" i="9"/>
  <c r="Q957" i="9"/>
  <c r="Q958" i="9"/>
  <c r="Q959" i="9"/>
  <c r="Q960" i="9"/>
  <c r="Q961" i="9"/>
  <c r="Q962" i="9"/>
  <c r="Q963" i="9"/>
  <c r="Q964" i="9"/>
  <c r="Q965" i="9"/>
  <c r="Q966" i="9"/>
  <c r="Q967" i="9"/>
  <c r="Q968" i="9"/>
  <c r="Q969" i="9"/>
  <c r="Q970" i="9"/>
  <c r="Q971" i="9"/>
  <c r="Q972" i="9"/>
  <c r="Q973" i="9"/>
  <c r="Q974" i="9"/>
  <c r="Q975" i="9"/>
  <c r="Q976" i="9"/>
  <c r="Q977" i="9"/>
  <c r="Q978" i="9"/>
  <c r="Q979" i="9"/>
  <c r="Q980" i="9"/>
  <c r="Q981" i="9"/>
  <c r="Q982" i="9"/>
  <c r="Q983" i="9"/>
  <c r="Q984" i="9"/>
  <c r="Q985" i="9"/>
  <c r="Q986" i="9"/>
  <c r="Q987" i="9"/>
  <c r="Q988" i="9"/>
  <c r="Q989" i="9"/>
  <c r="Q990" i="9"/>
  <c r="Q991" i="9"/>
  <c r="Q992" i="9"/>
  <c r="Q993" i="9"/>
  <c r="Q994" i="9"/>
  <c r="Q995" i="9"/>
  <c r="Q996" i="9"/>
  <c r="Q997" i="9"/>
  <c r="Q998" i="9"/>
  <c r="Q999" i="9"/>
  <c r="Q1000" i="9"/>
  <c r="Q1001" i="9"/>
  <c r="Q1002" i="9"/>
  <c r="Q1003" i="9"/>
  <c r="Q1004" i="9"/>
  <c r="Q1005" i="9"/>
  <c r="Q1006" i="9"/>
  <c r="Q1007" i="9"/>
  <c r="Q1008" i="9"/>
  <c r="Q1009" i="9"/>
  <c r="Q1010" i="9"/>
  <c r="Q1011" i="9"/>
  <c r="Q1012" i="9"/>
  <c r="Q1013" i="9"/>
  <c r="Q1014" i="9"/>
  <c r="Q1015" i="9"/>
  <c r="Q1016" i="9"/>
  <c r="Q1017" i="9"/>
  <c r="Q1018" i="9"/>
  <c r="Q1019" i="9"/>
  <c r="Q1020" i="9"/>
  <c r="Q1021" i="9"/>
  <c r="Q1022" i="9"/>
  <c r="Q1023" i="9"/>
  <c r="Q1024" i="9"/>
  <c r="Q1025" i="9"/>
  <c r="Q1026" i="9"/>
  <c r="Q1027" i="9"/>
  <c r="Q1028" i="9"/>
  <c r="Q1029" i="9"/>
  <c r="Q1030" i="9"/>
  <c r="Q1031" i="9"/>
  <c r="Q1032" i="9"/>
  <c r="Q1033" i="9"/>
  <c r="Q1034" i="9"/>
  <c r="Q1035" i="9"/>
  <c r="Q1036" i="9"/>
  <c r="Q1037" i="9"/>
  <c r="Q1038" i="9"/>
  <c r="Q1039" i="9"/>
  <c r="Q1040" i="9"/>
  <c r="Q1041" i="9"/>
  <c r="Q1042" i="9"/>
  <c r="Q1043" i="9"/>
  <c r="Q1044" i="9"/>
  <c r="Q1045" i="9"/>
  <c r="Q1046" i="9"/>
  <c r="Q1047" i="9"/>
  <c r="Q1048" i="9"/>
  <c r="Q1049" i="9"/>
  <c r="Q1050" i="9"/>
  <c r="Q1051" i="9"/>
  <c r="Q1052" i="9"/>
  <c r="Q1053" i="9"/>
  <c r="Q1054" i="9"/>
  <c r="Q1055" i="9"/>
  <c r="Q1056" i="9"/>
  <c r="Q1057" i="9"/>
  <c r="Q1058" i="9"/>
  <c r="Q1059" i="9"/>
  <c r="Q1060" i="9"/>
  <c r="Q1061" i="9"/>
  <c r="Q1062" i="9"/>
  <c r="Q1063" i="9"/>
  <c r="Q1064" i="9"/>
  <c r="Q1065" i="9"/>
  <c r="Q1066" i="9"/>
  <c r="Q1067" i="9"/>
  <c r="Q1068" i="9"/>
  <c r="Q1069" i="9"/>
  <c r="Q1070" i="9"/>
  <c r="Q1071" i="9"/>
  <c r="Q1072" i="9"/>
  <c r="Q1073" i="9"/>
  <c r="Q1074" i="9"/>
  <c r="Q1075" i="9"/>
  <c r="Q1076" i="9"/>
  <c r="Q1077" i="9"/>
  <c r="Q1078" i="9"/>
  <c r="Q1079" i="9"/>
  <c r="Q1080" i="9"/>
  <c r="Q1081" i="9"/>
  <c r="Q1082" i="9"/>
  <c r="Q1083" i="9"/>
  <c r="Q1084" i="9"/>
  <c r="Q1085" i="9"/>
  <c r="Q1086" i="9"/>
  <c r="Q1087" i="9"/>
  <c r="Q1088" i="9"/>
  <c r="Q1089" i="9"/>
  <c r="Q1090" i="9"/>
  <c r="Q1091" i="9"/>
  <c r="Q1092" i="9"/>
  <c r="Q1093" i="9"/>
  <c r="Q1094" i="9"/>
  <c r="Q1095" i="9"/>
  <c r="Q1096" i="9"/>
  <c r="Q1097" i="9"/>
  <c r="Q1098" i="9"/>
  <c r="Q1099" i="9"/>
  <c r="Q1100" i="9"/>
  <c r="Q1101" i="9"/>
  <c r="Q1102" i="9"/>
  <c r="Q1103" i="9"/>
  <c r="Q1104" i="9"/>
  <c r="Q1105" i="9"/>
  <c r="Q1106" i="9"/>
  <c r="Q1107" i="9"/>
  <c r="Q1108" i="9"/>
  <c r="Q1109" i="9"/>
  <c r="Q1110" i="9"/>
  <c r="Q1111" i="9"/>
  <c r="Q1112" i="9"/>
  <c r="Q1113" i="9"/>
  <c r="Q1114" i="9"/>
  <c r="Q1115" i="9"/>
  <c r="Q1116" i="9"/>
  <c r="Q1117" i="9"/>
  <c r="Q1118" i="9"/>
  <c r="Q1119" i="9"/>
  <c r="Q1120" i="9"/>
  <c r="Q1121" i="9"/>
  <c r="Q1122" i="9"/>
  <c r="Q1123" i="9"/>
  <c r="Q1124" i="9"/>
  <c r="Q1125" i="9"/>
  <c r="Q1126" i="9"/>
  <c r="Q1127" i="9"/>
  <c r="Q1128" i="9"/>
  <c r="Q1129" i="9"/>
  <c r="Q1130" i="9"/>
  <c r="Q1131" i="9"/>
  <c r="Q1132" i="9"/>
  <c r="Q1133" i="9"/>
  <c r="Q1134" i="9"/>
  <c r="Q1135" i="9"/>
  <c r="Q1136" i="9"/>
  <c r="Q1137" i="9"/>
  <c r="Q1138" i="9"/>
  <c r="Q1139" i="9"/>
  <c r="Q1140" i="9"/>
  <c r="Q1141" i="9"/>
  <c r="Q1142" i="9"/>
  <c r="Q1143" i="9"/>
  <c r="Q1144" i="9"/>
  <c r="Q1145" i="9"/>
  <c r="Q1146" i="9"/>
  <c r="Q1147" i="9"/>
  <c r="Q1148" i="9"/>
  <c r="Q1149" i="9"/>
  <c r="Q1150" i="9"/>
  <c r="Q1151" i="9"/>
  <c r="Q1152" i="9"/>
  <c r="Q1153" i="9"/>
  <c r="Q1154" i="9"/>
  <c r="Q1155" i="9"/>
  <c r="Q1156" i="9"/>
  <c r="Q1157" i="9"/>
  <c r="Q1158" i="9"/>
  <c r="Q1159" i="9"/>
  <c r="Q1160" i="9"/>
  <c r="Q1161" i="9"/>
  <c r="Q1162" i="9"/>
  <c r="Q1163" i="9"/>
  <c r="Q1164" i="9"/>
  <c r="Q1165" i="9"/>
  <c r="Q1166" i="9"/>
  <c r="Q1167" i="9"/>
  <c r="Q1168" i="9"/>
  <c r="Q1169" i="9"/>
  <c r="Q1170" i="9"/>
  <c r="Q1171" i="9"/>
  <c r="Q1172" i="9"/>
  <c r="Q1173" i="9"/>
  <c r="Q1174" i="9"/>
  <c r="Q1175" i="9"/>
  <c r="Q1176" i="9"/>
  <c r="Q1177" i="9"/>
  <c r="Q1178" i="9"/>
  <c r="Q1179" i="9"/>
  <c r="Q1180" i="9"/>
  <c r="Q1181" i="9"/>
  <c r="Q1182" i="9"/>
  <c r="Q1183" i="9"/>
  <c r="Q1184" i="9"/>
  <c r="Q1185" i="9"/>
  <c r="Q1186" i="9"/>
  <c r="Q1187" i="9"/>
  <c r="Q1188" i="9"/>
  <c r="Q1189" i="9"/>
  <c r="Q1190" i="9"/>
  <c r="Q1191" i="9"/>
  <c r="Q1192" i="9"/>
  <c r="Q1193" i="9"/>
  <c r="Q1194" i="9"/>
  <c r="Q1195" i="9"/>
  <c r="Q1196" i="9"/>
  <c r="Q1197" i="9"/>
  <c r="Q1198" i="9"/>
  <c r="Q1199" i="9"/>
  <c r="Q1200" i="9"/>
  <c r="Q1201" i="9"/>
  <c r="Q1202" i="9"/>
  <c r="Q1203" i="9"/>
  <c r="Q1204" i="9"/>
  <c r="Q1205" i="9"/>
  <c r="Q1206" i="9"/>
  <c r="Q1207" i="9"/>
  <c r="Q1208" i="9"/>
  <c r="Q1209" i="9"/>
  <c r="Q1210" i="9"/>
  <c r="Q1211" i="9"/>
  <c r="Q1212" i="9"/>
  <c r="Q1213" i="9"/>
  <c r="Q1214" i="9"/>
  <c r="Q1215" i="9"/>
  <c r="Q1216" i="9"/>
  <c r="Q1217" i="9"/>
  <c r="Q1218" i="9"/>
  <c r="Q1219" i="9"/>
  <c r="Q1220" i="9"/>
  <c r="Q1221" i="9"/>
  <c r="Q1222" i="9"/>
  <c r="Q1223" i="9"/>
  <c r="Q1224" i="9"/>
  <c r="Q1225" i="9"/>
  <c r="Q1226" i="9"/>
  <c r="Q1227" i="9"/>
  <c r="Q1228" i="9"/>
  <c r="Q1229" i="9"/>
  <c r="Q1230" i="9"/>
  <c r="Q1231" i="9"/>
  <c r="Q1232" i="9"/>
  <c r="Q1233" i="9"/>
  <c r="Q1234" i="9"/>
  <c r="Q1235" i="9"/>
  <c r="Q1236" i="9"/>
  <c r="Q1237" i="9"/>
  <c r="Q1238" i="9"/>
  <c r="Q1239" i="9"/>
  <c r="Q1240" i="9"/>
  <c r="Q1241" i="9"/>
  <c r="Q1242" i="9"/>
  <c r="Q1243" i="9"/>
  <c r="Q1244" i="9"/>
  <c r="Q1245" i="9"/>
  <c r="Q1246" i="9"/>
  <c r="Q1247" i="9"/>
  <c r="Q1248" i="9"/>
  <c r="Q1249" i="9"/>
  <c r="Q1250" i="9"/>
  <c r="Q1251" i="9"/>
  <c r="Q1252" i="9"/>
  <c r="Q1253" i="9"/>
  <c r="Q1254" i="9"/>
  <c r="Q1255" i="9"/>
  <c r="Q1256" i="9"/>
  <c r="Q1257" i="9"/>
  <c r="Q1258" i="9"/>
  <c r="Q1259" i="9"/>
  <c r="Q1260" i="9"/>
  <c r="Q1261" i="9"/>
  <c r="Q1262" i="9"/>
  <c r="Q1263" i="9"/>
  <c r="Q1264" i="9"/>
  <c r="Q1265" i="9"/>
  <c r="Q1266" i="9"/>
  <c r="Q1267" i="9"/>
  <c r="Q1268" i="9"/>
  <c r="Q1269" i="9"/>
  <c r="Q1270" i="9"/>
  <c r="Q1271" i="9"/>
  <c r="Q1272" i="9"/>
  <c r="Q1273" i="9"/>
  <c r="Q1274" i="9"/>
  <c r="Q1275" i="9"/>
  <c r="Q1276" i="9"/>
  <c r="Q1277" i="9"/>
  <c r="Q1278" i="9"/>
  <c r="Q1279" i="9"/>
  <c r="Q1280" i="9"/>
  <c r="Q1281" i="9"/>
  <c r="Q1282" i="9"/>
  <c r="Q1283" i="9"/>
  <c r="Q1284" i="9"/>
  <c r="Q1285" i="9"/>
  <c r="Q1286" i="9"/>
  <c r="Q1287" i="9"/>
  <c r="Q1288" i="9"/>
  <c r="Q1289" i="9"/>
  <c r="Q1290" i="9"/>
  <c r="Q1291" i="9"/>
  <c r="Q1292" i="9"/>
  <c r="Q1293" i="9"/>
  <c r="Q1294" i="9"/>
  <c r="Q1295" i="9"/>
  <c r="Q1296" i="9"/>
  <c r="Q1297" i="9"/>
  <c r="Q1298" i="9"/>
  <c r="Q1299" i="9"/>
  <c r="Q1300" i="9"/>
  <c r="Q1301" i="9"/>
  <c r="Q1302" i="9"/>
  <c r="Q1303" i="9"/>
  <c r="Q1304" i="9"/>
  <c r="Q1305" i="9"/>
  <c r="Q1306" i="9"/>
  <c r="Q1307" i="9"/>
  <c r="Q1308" i="9"/>
  <c r="Q1309" i="9"/>
  <c r="Q1310" i="9"/>
  <c r="Q1311" i="9"/>
  <c r="Q1312" i="9"/>
  <c r="Q1313" i="9"/>
  <c r="Q1314" i="9"/>
  <c r="Q1315" i="9"/>
  <c r="Q1316" i="9"/>
  <c r="Q1317" i="9"/>
  <c r="Q1318" i="9"/>
  <c r="Q1319" i="9"/>
  <c r="Q1320" i="9"/>
  <c r="Q1321" i="9"/>
  <c r="Q1322" i="9"/>
  <c r="Q1323" i="9"/>
  <c r="Q1324" i="9"/>
  <c r="Q1325" i="9"/>
  <c r="Q1326" i="9"/>
  <c r="Q1327" i="9"/>
  <c r="Q1328" i="9"/>
  <c r="Q1329" i="9"/>
  <c r="Q1330" i="9"/>
  <c r="Q1331" i="9"/>
  <c r="Q1332" i="9"/>
  <c r="Q1333" i="9"/>
  <c r="Q1334" i="9"/>
  <c r="Q1335" i="9"/>
  <c r="Q1336" i="9"/>
  <c r="Q1337" i="9"/>
  <c r="Q1338" i="9"/>
  <c r="Q1339" i="9"/>
  <c r="Q1340" i="9"/>
  <c r="Q1341" i="9"/>
  <c r="Q1342" i="9"/>
  <c r="Q1343" i="9"/>
  <c r="Q1344" i="9"/>
  <c r="Q1345" i="9"/>
  <c r="Q1346" i="9"/>
  <c r="Q1347" i="9"/>
  <c r="Q1348" i="9"/>
  <c r="Q1349" i="9"/>
  <c r="Q1350" i="9"/>
  <c r="Q1351" i="9"/>
  <c r="Q1352" i="9"/>
  <c r="Q1353" i="9"/>
  <c r="Q1354" i="9"/>
  <c r="Q1355" i="9"/>
  <c r="Q1356" i="9"/>
  <c r="Q1357" i="9"/>
  <c r="Q1358" i="9"/>
  <c r="Q1359" i="9"/>
  <c r="Q1360" i="9"/>
  <c r="Q1361" i="9"/>
  <c r="Q1362" i="9"/>
  <c r="Q1363" i="9"/>
  <c r="Q1364" i="9"/>
  <c r="Q1365" i="9"/>
  <c r="Q1366" i="9"/>
  <c r="Q1367" i="9"/>
  <c r="Q1368" i="9"/>
  <c r="Q1369" i="9"/>
  <c r="Q1370" i="9"/>
  <c r="Q1371" i="9"/>
  <c r="Q1372" i="9"/>
  <c r="Q1373" i="9"/>
  <c r="Q1374" i="9"/>
  <c r="Q1375" i="9"/>
  <c r="Q1376" i="9"/>
  <c r="Q1377" i="9"/>
  <c r="Q1378" i="9"/>
  <c r="Q1379" i="9"/>
  <c r="Q1380" i="9"/>
  <c r="Q1381" i="9"/>
  <c r="Q1382" i="9"/>
  <c r="Q1383" i="9"/>
  <c r="Q1384" i="9"/>
  <c r="Q1385" i="9"/>
  <c r="Q1386" i="9"/>
  <c r="Q1387" i="9"/>
  <c r="Q1388" i="9"/>
  <c r="Q1389" i="9"/>
  <c r="Q1390" i="9"/>
  <c r="Q1391" i="9"/>
  <c r="Q1392" i="9"/>
  <c r="Q1393" i="9"/>
  <c r="Q1394" i="9"/>
  <c r="Q1395" i="9"/>
  <c r="Q1396" i="9"/>
  <c r="Q1397" i="9"/>
  <c r="Q1398" i="9"/>
  <c r="Q1399" i="9"/>
  <c r="Q1400" i="9"/>
  <c r="Q1401" i="9"/>
  <c r="Q1402" i="9"/>
  <c r="Q1403" i="9"/>
  <c r="Q1404" i="9"/>
  <c r="Q1405" i="9"/>
  <c r="Q1406" i="9"/>
  <c r="Q1407" i="9"/>
  <c r="Q1408" i="9"/>
  <c r="Q1409" i="9"/>
  <c r="Q1410" i="9"/>
  <c r="Q1411" i="9"/>
  <c r="Q1412" i="9"/>
  <c r="Q1413" i="9"/>
  <c r="Q1414" i="9"/>
  <c r="Q1415" i="9"/>
  <c r="Q1416" i="9"/>
  <c r="Q1417" i="9"/>
  <c r="Q1418" i="9"/>
  <c r="Q1419" i="9"/>
  <c r="Q1420" i="9"/>
  <c r="Q1421" i="9"/>
  <c r="Q1422" i="9"/>
  <c r="Q1423" i="9"/>
  <c r="Q1424" i="9"/>
  <c r="Q1425" i="9"/>
  <c r="Q1426" i="9"/>
  <c r="Q1427" i="9"/>
  <c r="Q1428" i="9"/>
  <c r="Q1429" i="9"/>
  <c r="Q1430" i="9"/>
  <c r="Q1431" i="9"/>
  <c r="Q1432" i="9"/>
  <c r="Q1433" i="9"/>
  <c r="Q1434" i="9"/>
  <c r="Q1435" i="9"/>
  <c r="Q1436" i="9"/>
  <c r="Q1437" i="9"/>
  <c r="Q1438" i="9"/>
  <c r="Q1439" i="9"/>
  <c r="Q1440" i="9"/>
  <c r="Q1441" i="9"/>
  <c r="Q1442" i="9"/>
  <c r="Q1443" i="9"/>
  <c r="Q1444" i="9"/>
  <c r="Q1445" i="9"/>
  <c r="Q1446" i="9"/>
  <c r="Q1447" i="9"/>
  <c r="Q1448" i="9"/>
  <c r="Q1449" i="9"/>
  <c r="Q1450" i="9"/>
  <c r="Q1451" i="9"/>
  <c r="Q1452" i="9"/>
  <c r="Q1453" i="9"/>
  <c r="Q1454" i="9"/>
  <c r="Q1455" i="9"/>
  <c r="Q1456" i="9"/>
  <c r="Q1457" i="9"/>
  <c r="Q1458" i="9"/>
  <c r="Q1459" i="9"/>
  <c r="Q1460" i="9"/>
  <c r="Q1461" i="9"/>
  <c r="Q1462" i="9"/>
  <c r="Q1463" i="9"/>
  <c r="Q1464" i="9"/>
  <c r="Q1465" i="9"/>
  <c r="Q1466" i="9"/>
  <c r="Q1467" i="9"/>
  <c r="Q1468" i="9"/>
  <c r="Q1469" i="9"/>
  <c r="Q1470" i="9"/>
  <c r="Q1471" i="9"/>
  <c r="Q1472" i="9"/>
  <c r="Q1473" i="9"/>
  <c r="Q1474" i="9"/>
  <c r="Q1475" i="9"/>
  <c r="Q1476" i="9"/>
  <c r="Q1477" i="9"/>
  <c r="Q1478" i="9"/>
  <c r="Q1479" i="9"/>
  <c r="Q1480" i="9"/>
  <c r="Q1481" i="9"/>
  <c r="Q1482" i="9"/>
  <c r="Q1483" i="9"/>
  <c r="Q1484" i="9"/>
  <c r="Q1485" i="9"/>
  <c r="Q1486" i="9"/>
  <c r="Q1487" i="9"/>
  <c r="Q1488" i="9"/>
  <c r="Q1489" i="9"/>
  <c r="Q1490" i="9"/>
  <c r="Q1491" i="9"/>
  <c r="Q1492" i="9"/>
  <c r="Q1493" i="9"/>
  <c r="Q1494" i="9"/>
  <c r="Q1495" i="9"/>
  <c r="Q1496" i="9"/>
  <c r="Q1497" i="9"/>
  <c r="Q1498" i="9"/>
  <c r="Q1499" i="9"/>
  <c r="Q1500" i="9"/>
  <c r="Q1501" i="9"/>
  <c r="Q1502" i="9"/>
  <c r="Q1503" i="9"/>
  <c r="Q1504" i="9"/>
  <c r="Q1505" i="9"/>
  <c r="Q1506" i="9"/>
  <c r="Q1507" i="9"/>
  <c r="Q1508" i="9"/>
  <c r="Q1509" i="9"/>
  <c r="Q1510" i="9"/>
  <c r="Q1511" i="9"/>
  <c r="Q1512" i="9"/>
  <c r="Q1513" i="9"/>
  <c r="Q1514" i="9"/>
  <c r="Q1515" i="9"/>
  <c r="Q1516" i="9"/>
  <c r="Q1517" i="9"/>
  <c r="Q1518" i="9"/>
  <c r="Q1519" i="9"/>
  <c r="Q1520" i="9"/>
  <c r="Q1521" i="9"/>
  <c r="Q1522" i="9"/>
  <c r="Q1523" i="9"/>
  <c r="Q1524" i="9"/>
  <c r="Q1525" i="9"/>
  <c r="Q1526" i="9"/>
  <c r="Q1527" i="9"/>
  <c r="Q1528" i="9"/>
  <c r="Q1529" i="9"/>
  <c r="Q1530" i="9"/>
  <c r="Q1531" i="9"/>
  <c r="Q1532" i="9"/>
  <c r="Q1533" i="9"/>
  <c r="Q1534" i="9"/>
  <c r="Q1535" i="9"/>
  <c r="Q1536" i="9"/>
  <c r="Q1537" i="9"/>
  <c r="Q1538" i="9"/>
  <c r="Q1539" i="9"/>
  <c r="Q1540" i="9"/>
  <c r="Q1541" i="9"/>
  <c r="Q1542" i="9"/>
  <c r="Q1543" i="9"/>
  <c r="Q1544" i="9"/>
  <c r="Q1545" i="9"/>
  <c r="Q1546" i="9"/>
  <c r="Q1547" i="9"/>
  <c r="Q1548" i="9"/>
  <c r="Q1549" i="9"/>
  <c r="Q1550" i="9"/>
  <c r="Q1551" i="9"/>
  <c r="Q1552" i="9"/>
  <c r="Q1553" i="9"/>
  <c r="Q1554" i="9"/>
  <c r="Q1555" i="9"/>
  <c r="Q1556" i="9"/>
  <c r="Q1557" i="9"/>
  <c r="Q1558" i="9"/>
  <c r="Q1559" i="9"/>
  <c r="Q1560" i="9"/>
  <c r="Q1561" i="9"/>
  <c r="Q1562" i="9"/>
  <c r="Q1563" i="9"/>
  <c r="Q1564" i="9"/>
  <c r="Q1565" i="9"/>
  <c r="Q1566" i="9"/>
  <c r="Q1567" i="9"/>
  <c r="Q1568" i="9"/>
  <c r="Q1569" i="9"/>
  <c r="Q1570" i="9"/>
  <c r="Q1571" i="9"/>
  <c r="Q1572" i="9"/>
  <c r="Q1573" i="9"/>
  <c r="Q1574" i="9"/>
  <c r="Q1575" i="9"/>
  <c r="Q1576" i="9"/>
  <c r="Q1577" i="9"/>
  <c r="Q1578" i="9"/>
  <c r="Q1579" i="9"/>
  <c r="Q1580" i="9"/>
  <c r="Q1581" i="9"/>
  <c r="Q1582" i="9"/>
  <c r="Q1583" i="9"/>
  <c r="Q1584" i="9"/>
  <c r="Q1585" i="9"/>
  <c r="Q1586" i="9"/>
  <c r="Q1587" i="9"/>
  <c r="Q1588" i="9"/>
  <c r="Q1589" i="9"/>
  <c r="Q1590" i="9"/>
  <c r="Q1591" i="9"/>
  <c r="Q1592" i="9"/>
  <c r="Q1593" i="9"/>
  <c r="Q1594" i="9"/>
  <c r="Q1595" i="9"/>
  <c r="Q1596" i="9"/>
  <c r="Q1597" i="9"/>
  <c r="Q1598" i="9"/>
  <c r="Q1599" i="9"/>
  <c r="Q1600" i="9"/>
  <c r="Q1601" i="9"/>
  <c r="Q1602" i="9"/>
  <c r="Q1603" i="9"/>
  <c r="Q1604" i="9"/>
  <c r="Q1605" i="9"/>
  <c r="Q1606" i="9"/>
  <c r="Q1607" i="9"/>
  <c r="Q1608" i="9"/>
  <c r="Q1609" i="9"/>
  <c r="Q1610" i="9"/>
  <c r="Q1611" i="9"/>
  <c r="Q1612" i="9"/>
  <c r="Q1613" i="9"/>
  <c r="Q1614" i="9"/>
  <c r="Q1615" i="9"/>
  <c r="Q1616" i="9"/>
  <c r="Q1617" i="9"/>
  <c r="Q1618" i="9"/>
  <c r="Q1619" i="9"/>
  <c r="Q1620" i="9"/>
  <c r="Q1621" i="9"/>
  <c r="Q1622" i="9"/>
  <c r="Q1623" i="9"/>
  <c r="Q1624" i="9"/>
  <c r="Q1625" i="9"/>
  <c r="Q1626" i="9"/>
  <c r="Q1627" i="9"/>
  <c r="Q1628" i="9"/>
  <c r="Q1629" i="9"/>
  <c r="Q1630" i="9"/>
  <c r="Q1631" i="9"/>
  <c r="Q1632" i="9"/>
  <c r="Q1633" i="9"/>
  <c r="Q1634" i="9"/>
  <c r="Q1635" i="9"/>
  <c r="Q1636" i="9"/>
  <c r="Q1637" i="9"/>
  <c r="Q1638" i="9"/>
  <c r="Q1639" i="9"/>
  <c r="Q1640" i="9"/>
  <c r="Q1641" i="9"/>
  <c r="Q1642" i="9"/>
  <c r="Q1643" i="9"/>
  <c r="Q1644" i="9"/>
  <c r="Q1645" i="9"/>
  <c r="Q1646" i="9"/>
  <c r="Q1647" i="9"/>
  <c r="Q1648" i="9"/>
  <c r="Q1649" i="9"/>
  <c r="Q1650" i="9"/>
  <c r="Q1651" i="9"/>
  <c r="Q1652" i="9"/>
  <c r="Q1653" i="9"/>
  <c r="Q1654" i="9"/>
  <c r="Q1655" i="9"/>
  <c r="Q1656" i="9"/>
  <c r="Q1657" i="9"/>
  <c r="Q1658" i="9"/>
  <c r="Q1659" i="9"/>
  <c r="Q1660" i="9"/>
  <c r="Q1661" i="9"/>
  <c r="Q1662" i="9"/>
  <c r="Q1663" i="9"/>
  <c r="Q1664" i="9"/>
  <c r="Q1665" i="9"/>
  <c r="Q1666" i="9"/>
  <c r="Q1667" i="9"/>
  <c r="Q1668" i="9"/>
  <c r="Q1669" i="9"/>
  <c r="Q1670" i="9"/>
  <c r="Q1671" i="9"/>
  <c r="Q1672" i="9"/>
  <c r="Q1673" i="9"/>
  <c r="Q1674" i="9"/>
  <c r="Q1675" i="9"/>
  <c r="Q1676" i="9"/>
  <c r="Q1677" i="9"/>
  <c r="Q1678" i="9"/>
  <c r="Q1679" i="9"/>
  <c r="Q1680" i="9"/>
  <c r="Q1681" i="9"/>
  <c r="Q1682" i="9"/>
  <c r="Q1683" i="9"/>
  <c r="Q1684" i="9"/>
  <c r="Q1685" i="9"/>
  <c r="Q1686" i="9"/>
  <c r="Q1687" i="9"/>
  <c r="Q1688" i="9"/>
  <c r="Q1689" i="9"/>
  <c r="Q1690" i="9"/>
  <c r="Q1691" i="9"/>
  <c r="Q1692" i="9"/>
  <c r="Q1693" i="9"/>
  <c r="Q1694" i="9"/>
  <c r="Q1695" i="9"/>
  <c r="Q1696" i="9"/>
  <c r="Q1697" i="9"/>
  <c r="Q1698" i="9"/>
  <c r="Q1699" i="9"/>
  <c r="Q1700" i="9"/>
  <c r="Q1701" i="9"/>
  <c r="Q1702" i="9"/>
  <c r="Q1703" i="9"/>
  <c r="Q1704" i="9"/>
  <c r="Q1705" i="9"/>
  <c r="Q1706" i="9"/>
  <c r="Q1707" i="9"/>
  <c r="Q1708" i="9"/>
  <c r="Q1709" i="9"/>
  <c r="Q1710" i="9"/>
  <c r="Q1711" i="9"/>
  <c r="Q1712" i="9"/>
  <c r="Q1713" i="9"/>
  <c r="Q1714" i="9"/>
  <c r="Q1715" i="9"/>
  <c r="Q1716" i="9"/>
  <c r="Q1717" i="9"/>
  <c r="Q1718" i="9"/>
  <c r="Q1719" i="9"/>
  <c r="Q1720" i="9"/>
  <c r="Q1721" i="9"/>
  <c r="Q1722" i="9"/>
  <c r="Q1723" i="9"/>
  <c r="Q1724" i="9"/>
  <c r="Q1725" i="9"/>
  <c r="Q1726" i="9"/>
  <c r="Q1727" i="9"/>
  <c r="Q1728" i="9"/>
  <c r="Q1729" i="9"/>
  <c r="Q1730" i="9"/>
  <c r="Q1731" i="9"/>
  <c r="Q1732" i="9"/>
  <c r="Q1733" i="9"/>
  <c r="Q1734" i="9"/>
  <c r="Q1735" i="9"/>
  <c r="Q1736" i="9"/>
  <c r="Q1737" i="9"/>
  <c r="Q1738" i="9"/>
  <c r="Q1739" i="9"/>
  <c r="Q1740" i="9"/>
  <c r="Q1741" i="9"/>
  <c r="Q1742" i="9"/>
  <c r="Q1743" i="9"/>
  <c r="Q1744" i="9"/>
  <c r="Q1745" i="9"/>
  <c r="Q1746" i="9"/>
  <c r="Q1747" i="9"/>
  <c r="Q1748" i="9"/>
  <c r="Q1749" i="9"/>
  <c r="Q1750" i="9"/>
  <c r="Q1751" i="9"/>
  <c r="Q1752" i="9"/>
  <c r="Q1753" i="9"/>
  <c r="Q1754" i="9"/>
  <c r="Q1755" i="9"/>
  <c r="Q1756" i="9"/>
  <c r="Q1757" i="9"/>
  <c r="Q1758" i="9"/>
  <c r="Q1759" i="9"/>
  <c r="Q1760" i="9"/>
  <c r="Q1761" i="9"/>
  <c r="Q1762" i="9"/>
  <c r="Q1763" i="9"/>
  <c r="Q1764" i="9"/>
  <c r="Q1765" i="9"/>
  <c r="Q1766" i="9"/>
  <c r="Q1767" i="9"/>
  <c r="Q1768" i="9"/>
  <c r="Q1769" i="9"/>
  <c r="Q1770" i="9"/>
  <c r="Q1771" i="9"/>
  <c r="Q1772" i="9"/>
  <c r="Q1773" i="9"/>
  <c r="Q1774" i="9"/>
  <c r="Q1775" i="9"/>
  <c r="Q1776" i="9"/>
  <c r="Q1777" i="9"/>
  <c r="Q1778" i="9"/>
  <c r="Q1779" i="9"/>
  <c r="Q1780" i="9"/>
  <c r="Q1781" i="9"/>
  <c r="Q1782" i="9"/>
  <c r="Q1783" i="9"/>
  <c r="Q1784" i="9"/>
  <c r="Q1785" i="9"/>
  <c r="Q1786" i="9"/>
  <c r="Q1787" i="9"/>
  <c r="Q1788" i="9"/>
  <c r="Q1789" i="9"/>
  <c r="Q1790" i="9"/>
  <c r="Q1791" i="9"/>
  <c r="Q1792" i="9"/>
  <c r="Q1793" i="9"/>
  <c r="Q1794" i="9"/>
  <c r="Q1795" i="9"/>
  <c r="Q1796" i="9"/>
  <c r="Q1797" i="9"/>
  <c r="Q1798" i="9"/>
  <c r="Q1799" i="9"/>
  <c r="Q1800" i="9"/>
  <c r="Q1801" i="9"/>
  <c r="Q1802" i="9"/>
  <c r="Q1803" i="9"/>
  <c r="Q1804" i="9"/>
  <c r="Q1805" i="9"/>
  <c r="Q1806" i="9"/>
  <c r="Q1807" i="9"/>
  <c r="Q1808" i="9"/>
  <c r="Q1809" i="9"/>
  <c r="Q1810" i="9"/>
  <c r="Q1811" i="9"/>
  <c r="Q1812" i="9"/>
  <c r="Q1813" i="9"/>
  <c r="Q1814" i="9"/>
  <c r="Q1815" i="9"/>
  <c r="Q1816" i="9"/>
  <c r="Q1817" i="9"/>
  <c r="Q1818" i="9"/>
  <c r="Q1819" i="9"/>
  <c r="Q1820" i="9"/>
  <c r="Q1821" i="9"/>
  <c r="Q1822" i="9"/>
  <c r="Q1823" i="9"/>
  <c r="Q1824" i="9"/>
  <c r="Q1825" i="9"/>
  <c r="Q1826" i="9"/>
  <c r="Q1827" i="9"/>
  <c r="Q1828" i="9"/>
  <c r="Q1829" i="9"/>
  <c r="Q1830" i="9"/>
  <c r="Q1831" i="9"/>
  <c r="Q1832" i="9"/>
  <c r="Q1833" i="9"/>
  <c r="Q9" i="9"/>
  <c r="R10" i="9"/>
  <c r="S10" i="9" s="1"/>
  <c r="T10" i="9" s="1"/>
  <c r="U10" i="9" s="1"/>
  <c r="R11" i="9"/>
  <c r="S11" i="9" s="1"/>
  <c r="T11" i="9" s="1"/>
  <c r="U11" i="9" s="1"/>
  <c r="R13" i="9"/>
  <c r="S13" i="9" s="1"/>
  <c r="T13" i="9" s="1"/>
  <c r="U13" i="9" s="1"/>
  <c r="R14" i="9"/>
  <c r="S14" i="9" s="1"/>
  <c r="T14" i="9" s="1"/>
  <c r="U14" i="9" s="1"/>
  <c r="R15" i="9"/>
  <c r="S15" i="9" s="1"/>
  <c r="T15" i="9" s="1"/>
  <c r="U15" i="9" s="1"/>
  <c r="R18" i="9"/>
  <c r="S18" i="9" s="1"/>
  <c r="T18" i="9" s="1"/>
  <c r="U18" i="9" s="1"/>
  <c r="R19" i="9"/>
  <c r="S19" i="9" s="1"/>
  <c r="T19" i="9" s="1"/>
  <c r="U19" i="9" s="1"/>
  <c r="R22" i="9"/>
  <c r="S22" i="9" s="1"/>
  <c r="T22" i="9" s="1"/>
  <c r="U22" i="9" s="1"/>
  <c r="R23" i="9"/>
  <c r="S23" i="9" s="1"/>
  <c r="T23" i="9" s="1"/>
  <c r="U23" i="9" s="1"/>
  <c r="R26" i="9"/>
  <c r="S26" i="9" s="1"/>
  <c r="T26" i="9" s="1"/>
  <c r="U26" i="9" s="1"/>
  <c r="R27" i="9"/>
  <c r="S27" i="9" s="1"/>
  <c r="T27" i="9" s="1"/>
  <c r="U27" i="9" s="1"/>
  <c r="R29" i="9"/>
  <c r="S29" i="9" s="1"/>
  <c r="T29" i="9" s="1"/>
  <c r="U29" i="9" s="1"/>
  <c r="R30" i="9"/>
  <c r="S30" i="9" s="1"/>
  <c r="T30" i="9" s="1"/>
  <c r="U30" i="9" s="1"/>
  <c r="R31" i="9"/>
  <c r="S31" i="9" s="1"/>
  <c r="T31" i="9" s="1"/>
  <c r="U31" i="9" s="1"/>
  <c r="R34" i="9"/>
  <c r="S34" i="9" s="1"/>
  <c r="T34" i="9" s="1"/>
  <c r="U34" i="9" s="1"/>
  <c r="R35" i="9"/>
  <c r="S35" i="9" s="1"/>
  <c r="T35" i="9" s="1"/>
  <c r="U35" i="9" s="1"/>
  <c r="R38" i="9"/>
  <c r="S38" i="9" s="1"/>
  <c r="T38" i="9" s="1"/>
  <c r="U38" i="9" s="1"/>
  <c r="R39" i="9"/>
  <c r="S39" i="9" s="1"/>
  <c r="T39" i="9" s="1"/>
  <c r="U39" i="9" s="1"/>
  <c r="R42" i="9"/>
  <c r="S42" i="9" s="1"/>
  <c r="T42" i="9" s="1"/>
  <c r="U42" i="9" s="1"/>
  <c r="R43" i="9"/>
  <c r="S43" i="9" s="1"/>
  <c r="T43" i="9" s="1"/>
  <c r="U43" i="9" s="1"/>
  <c r="R45" i="9"/>
  <c r="S45" i="9" s="1"/>
  <c r="T45" i="9" s="1"/>
  <c r="U45" i="9" s="1"/>
  <c r="R46" i="9"/>
  <c r="S46" i="9" s="1"/>
  <c r="T46" i="9" s="1"/>
  <c r="U46" i="9" s="1"/>
  <c r="R47" i="9"/>
  <c r="S47" i="9" s="1"/>
  <c r="T47" i="9" s="1"/>
  <c r="U47" i="9" s="1"/>
  <c r="R50" i="9"/>
  <c r="S50" i="9" s="1"/>
  <c r="T50" i="9" s="1"/>
  <c r="U50" i="9" s="1"/>
  <c r="R51" i="9"/>
  <c r="S51" i="9" s="1"/>
  <c r="T51" i="9" s="1"/>
  <c r="U51" i="9" s="1"/>
  <c r="R54" i="9"/>
  <c r="S54" i="9" s="1"/>
  <c r="T54" i="9" s="1"/>
  <c r="U54" i="9" s="1"/>
  <c r="R55" i="9"/>
  <c r="S55" i="9" s="1"/>
  <c r="T55" i="9" s="1"/>
  <c r="U55" i="9" s="1"/>
  <c r="R58" i="9"/>
  <c r="S58" i="9" s="1"/>
  <c r="T58" i="9" s="1"/>
  <c r="U58" i="9" s="1"/>
  <c r="R59" i="9"/>
  <c r="S59" i="9" s="1"/>
  <c r="T59" i="9" s="1"/>
  <c r="U59" i="9" s="1"/>
  <c r="R61" i="9"/>
  <c r="S61" i="9" s="1"/>
  <c r="T61" i="9" s="1"/>
  <c r="U61" i="9" s="1"/>
  <c r="R62" i="9"/>
  <c r="S62" i="9" s="1"/>
  <c r="T62" i="9" s="1"/>
  <c r="U62" i="9" s="1"/>
  <c r="R63" i="9"/>
  <c r="S63" i="9" s="1"/>
  <c r="T63" i="9" s="1"/>
  <c r="U63" i="9" s="1"/>
  <c r="R66" i="9"/>
  <c r="S66" i="9" s="1"/>
  <c r="T66" i="9" s="1"/>
  <c r="U66" i="9" s="1"/>
  <c r="R67" i="9"/>
  <c r="S67" i="9" s="1"/>
  <c r="T67" i="9" s="1"/>
  <c r="U67" i="9" s="1"/>
  <c r="R70" i="9"/>
  <c r="S70" i="9" s="1"/>
  <c r="T70" i="9" s="1"/>
  <c r="U70" i="9" s="1"/>
  <c r="R71" i="9"/>
  <c r="S71" i="9" s="1"/>
  <c r="T71" i="9" s="1"/>
  <c r="U71" i="9" s="1"/>
  <c r="R74" i="9"/>
  <c r="S74" i="9" s="1"/>
  <c r="T74" i="9" s="1"/>
  <c r="U74" i="9" s="1"/>
  <c r="R75" i="9"/>
  <c r="S75" i="9" s="1"/>
  <c r="T75" i="9" s="1"/>
  <c r="U75" i="9" s="1"/>
  <c r="R77" i="9"/>
  <c r="S77" i="9" s="1"/>
  <c r="T77" i="9" s="1"/>
  <c r="U77" i="9" s="1"/>
  <c r="R78" i="9"/>
  <c r="S78" i="9" s="1"/>
  <c r="T78" i="9" s="1"/>
  <c r="U78" i="9" s="1"/>
  <c r="R79" i="9"/>
  <c r="S79" i="9" s="1"/>
  <c r="T79" i="9" s="1"/>
  <c r="U79" i="9" s="1"/>
  <c r="R82" i="9"/>
  <c r="S82" i="9" s="1"/>
  <c r="T82" i="9" s="1"/>
  <c r="U82" i="9" s="1"/>
  <c r="R83" i="9"/>
  <c r="S83" i="9" s="1"/>
  <c r="T83" i="9" s="1"/>
  <c r="U83" i="9" s="1"/>
  <c r="R86" i="9"/>
  <c r="S86" i="9" s="1"/>
  <c r="T86" i="9" s="1"/>
  <c r="U86" i="9" s="1"/>
  <c r="R87" i="9"/>
  <c r="S87" i="9" s="1"/>
  <c r="T87" i="9" s="1"/>
  <c r="U87" i="9" s="1"/>
  <c r="R90" i="9"/>
  <c r="S90" i="9" s="1"/>
  <c r="T90" i="9" s="1"/>
  <c r="U90" i="9" s="1"/>
  <c r="R91" i="9"/>
  <c r="S91" i="9" s="1"/>
  <c r="T91" i="9" s="1"/>
  <c r="U91" i="9" s="1"/>
  <c r="R93" i="9"/>
  <c r="S93" i="9" s="1"/>
  <c r="T93" i="9" s="1"/>
  <c r="U93" i="9" s="1"/>
  <c r="R94" i="9"/>
  <c r="S94" i="9" s="1"/>
  <c r="T94" i="9" s="1"/>
  <c r="U94" i="9" s="1"/>
  <c r="R95" i="9"/>
  <c r="S95" i="9" s="1"/>
  <c r="T95" i="9" s="1"/>
  <c r="U95" i="9" s="1"/>
  <c r="R98" i="9"/>
  <c r="S98" i="9" s="1"/>
  <c r="T98" i="9" s="1"/>
  <c r="U98" i="9" s="1"/>
  <c r="R99" i="9"/>
  <c r="S99" i="9" s="1"/>
  <c r="T99" i="9" s="1"/>
  <c r="U99" i="9" s="1"/>
  <c r="R102" i="9"/>
  <c r="S102" i="9" s="1"/>
  <c r="T102" i="9" s="1"/>
  <c r="U102" i="9" s="1"/>
  <c r="R103" i="9"/>
  <c r="S103" i="9" s="1"/>
  <c r="T103" i="9" s="1"/>
  <c r="U103" i="9" s="1"/>
  <c r="R106" i="9"/>
  <c r="S106" i="9" s="1"/>
  <c r="T106" i="9" s="1"/>
  <c r="U106" i="9" s="1"/>
  <c r="R107" i="9"/>
  <c r="S107" i="9" s="1"/>
  <c r="T107" i="9" s="1"/>
  <c r="U107" i="9" s="1"/>
  <c r="R109" i="9"/>
  <c r="S109" i="9" s="1"/>
  <c r="T109" i="9" s="1"/>
  <c r="U109" i="9" s="1"/>
  <c r="R110" i="9"/>
  <c r="S110" i="9" s="1"/>
  <c r="T110" i="9" s="1"/>
  <c r="U110" i="9" s="1"/>
  <c r="R111" i="9"/>
  <c r="S111" i="9" s="1"/>
  <c r="T111" i="9" s="1"/>
  <c r="U111" i="9" s="1"/>
  <c r="R114" i="9"/>
  <c r="S114" i="9" s="1"/>
  <c r="T114" i="9" s="1"/>
  <c r="U114" i="9" s="1"/>
  <c r="R115" i="9"/>
  <c r="S115" i="9" s="1"/>
  <c r="T115" i="9" s="1"/>
  <c r="U115" i="9" s="1"/>
  <c r="R118" i="9"/>
  <c r="S118" i="9" s="1"/>
  <c r="T118" i="9" s="1"/>
  <c r="U118" i="9" s="1"/>
  <c r="R119" i="9"/>
  <c r="S119" i="9" s="1"/>
  <c r="T119" i="9" s="1"/>
  <c r="U119" i="9" s="1"/>
  <c r="R122" i="9"/>
  <c r="S122" i="9" s="1"/>
  <c r="T122" i="9" s="1"/>
  <c r="U122" i="9" s="1"/>
  <c r="R123" i="9"/>
  <c r="S123" i="9" s="1"/>
  <c r="T123" i="9" s="1"/>
  <c r="U123" i="9" s="1"/>
  <c r="R125" i="9"/>
  <c r="S125" i="9" s="1"/>
  <c r="T125" i="9" s="1"/>
  <c r="U125" i="9" s="1"/>
  <c r="R126" i="9"/>
  <c r="S126" i="9" s="1"/>
  <c r="T126" i="9" s="1"/>
  <c r="U126" i="9" s="1"/>
  <c r="R127" i="9"/>
  <c r="S127" i="9" s="1"/>
  <c r="T127" i="9" s="1"/>
  <c r="U127" i="9" s="1"/>
  <c r="R130" i="9"/>
  <c r="S130" i="9" s="1"/>
  <c r="T130" i="9" s="1"/>
  <c r="U130" i="9" s="1"/>
  <c r="R131" i="9"/>
  <c r="S131" i="9" s="1"/>
  <c r="T131" i="9" s="1"/>
  <c r="U131" i="9" s="1"/>
  <c r="R134" i="9"/>
  <c r="S134" i="9" s="1"/>
  <c r="T134" i="9" s="1"/>
  <c r="U134" i="9" s="1"/>
  <c r="R135" i="9"/>
  <c r="S135" i="9" s="1"/>
  <c r="T135" i="9" s="1"/>
  <c r="U135" i="9" s="1"/>
  <c r="R138" i="9"/>
  <c r="S138" i="9" s="1"/>
  <c r="T138" i="9" s="1"/>
  <c r="U138" i="9" s="1"/>
  <c r="R139" i="9"/>
  <c r="S139" i="9" s="1"/>
  <c r="T139" i="9" s="1"/>
  <c r="U139" i="9" s="1"/>
  <c r="R141" i="9"/>
  <c r="S141" i="9" s="1"/>
  <c r="T141" i="9" s="1"/>
  <c r="U141" i="9" s="1"/>
  <c r="R142" i="9"/>
  <c r="S142" i="9" s="1"/>
  <c r="T142" i="9" s="1"/>
  <c r="U142" i="9" s="1"/>
  <c r="R143" i="9"/>
  <c r="S143" i="9" s="1"/>
  <c r="T143" i="9" s="1"/>
  <c r="U143" i="9" s="1"/>
  <c r="R146" i="9"/>
  <c r="S146" i="9" s="1"/>
  <c r="T146" i="9" s="1"/>
  <c r="U146" i="9" s="1"/>
  <c r="R147" i="9"/>
  <c r="S147" i="9" s="1"/>
  <c r="T147" i="9" s="1"/>
  <c r="U147" i="9" s="1"/>
  <c r="R150" i="9"/>
  <c r="S150" i="9" s="1"/>
  <c r="T150" i="9" s="1"/>
  <c r="U150" i="9" s="1"/>
  <c r="R151" i="9"/>
  <c r="S151" i="9" s="1"/>
  <c r="T151" i="9" s="1"/>
  <c r="U151" i="9" s="1"/>
  <c r="R154" i="9"/>
  <c r="S154" i="9" s="1"/>
  <c r="T154" i="9" s="1"/>
  <c r="U154" i="9" s="1"/>
  <c r="R155" i="9"/>
  <c r="S155" i="9" s="1"/>
  <c r="T155" i="9" s="1"/>
  <c r="U155" i="9" s="1"/>
  <c r="R157" i="9"/>
  <c r="S157" i="9" s="1"/>
  <c r="T157" i="9" s="1"/>
  <c r="U157" i="9" s="1"/>
  <c r="R158" i="9"/>
  <c r="S158" i="9" s="1"/>
  <c r="T158" i="9" s="1"/>
  <c r="U158" i="9" s="1"/>
  <c r="R159" i="9"/>
  <c r="S159" i="9" s="1"/>
  <c r="T159" i="9" s="1"/>
  <c r="U159" i="9" s="1"/>
  <c r="R162" i="9"/>
  <c r="S162" i="9" s="1"/>
  <c r="T162" i="9" s="1"/>
  <c r="U162" i="9" s="1"/>
  <c r="R163" i="9"/>
  <c r="S163" i="9" s="1"/>
  <c r="T163" i="9" s="1"/>
  <c r="U163" i="9" s="1"/>
  <c r="R166" i="9"/>
  <c r="S166" i="9" s="1"/>
  <c r="T166" i="9" s="1"/>
  <c r="U166" i="9" s="1"/>
  <c r="R167" i="9"/>
  <c r="S167" i="9" s="1"/>
  <c r="T167" i="9" s="1"/>
  <c r="U167" i="9" s="1"/>
  <c r="R170" i="9"/>
  <c r="S170" i="9" s="1"/>
  <c r="T170" i="9" s="1"/>
  <c r="U170" i="9" s="1"/>
  <c r="R171" i="9"/>
  <c r="S171" i="9" s="1"/>
  <c r="T171" i="9" s="1"/>
  <c r="U171" i="9" s="1"/>
  <c r="R173" i="9"/>
  <c r="S173" i="9" s="1"/>
  <c r="T173" i="9" s="1"/>
  <c r="U173" i="9" s="1"/>
  <c r="R174" i="9"/>
  <c r="S174" i="9" s="1"/>
  <c r="T174" i="9" s="1"/>
  <c r="U174" i="9" s="1"/>
  <c r="R175" i="9"/>
  <c r="S175" i="9" s="1"/>
  <c r="T175" i="9" s="1"/>
  <c r="U175" i="9" s="1"/>
  <c r="R178" i="9"/>
  <c r="S178" i="9" s="1"/>
  <c r="T178" i="9" s="1"/>
  <c r="U178" i="9" s="1"/>
  <c r="R179" i="9"/>
  <c r="S179" i="9" s="1"/>
  <c r="T179" i="9" s="1"/>
  <c r="U179" i="9" s="1"/>
  <c r="R182" i="9"/>
  <c r="S182" i="9" s="1"/>
  <c r="T182" i="9" s="1"/>
  <c r="U182" i="9" s="1"/>
  <c r="R183" i="9"/>
  <c r="S183" i="9" s="1"/>
  <c r="T183" i="9" s="1"/>
  <c r="U183" i="9" s="1"/>
  <c r="R186" i="9"/>
  <c r="S186" i="9" s="1"/>
  <c r="T186" i="9" s="1"/>
  <c r="U186" i="9" s="1"/>
  <c r="R187" i="9"/>
  <c r="S187" i="9" s="1"/>
  <c r="T187" i="9" s="1"/>
  <c r="U187" i="9" s="1"/>
  <c r="R189" i="9"/>
  <c r="S189" i="9" s="1"/>
  <c r="T189" i="9" s="1"/>
  <c r="U189" i="9" s="1"/>
  <c r="R190" i="9"/>
  <c r="S190" i="9" s="1"/>
  <c r="T190" i="9" s="1"/>
  <c r="U190" i="9" s="1"/>
  <c r="R191" i="9"/>
  <c r="S191" i="9" s="1"/>
  <c r="T191" i="9" s="1"/>
  <c r="U191" i="9" s="1"/>
  <c r="R194" i="9"/>
  <c r="S194" i="9" s="1"/>
  <c r="T194" i="9" s="1"/>
  <c r="U194" i="9" s="1"/>
  <c r="R195" i="9"/>
  <c r="S195" i="9" s="1"/>
  <c r="T195" i="9" s="1"/>
  <c r="U195" i="9" s="1"/>
  <c r="R198" i="9"/>
  <c r="S198" i="9" s="1"/>
  <c r="T198" i="9" s="1"/>
  <c r="U198" i="9" s="1"/>
  <c r="R199" i="9"/>
  <c r="S199" i="9" s="1"/>
  <c r="T199" i="9" s="1"/>
  <c r="U199" i="9" s="1"/>
  <c r="R202" i="9"/>
  <c r="S202" i="9" s="1"/>
  <c r="T202" i="9" s="1"/>
  <c r="U202" i="9" s="1"/>
  <c r="R203" i="9"/>
  <c r="S203" i="9" s="1"/>
  <c r="T203" i="9" s="1"/>
  <c r="U203" i="9" s="1"/>
  <c r="R205" i="9"/>
  <c r="S205" i="9" s="1"/>
  <c r="T205" i="9" s="1"/>
  <c r="U205" i="9" s="1"/>
  <c r="R206" i="9"/>
  <c r="S206" i="9" s="1"/>
  <c r="T206" i="9" s="1"/>
  <c r="U206" i="9" s="1"/>
  <c r="R207" i="9"/>
  <c r="S207" i="9" s="1"/>
  <c r="T207" i="9" s="1"/>
  <c r="U207" i="9" s="1"/>
  <c r="R210" i="9"/>
  <c r="S210" i="9" s="1"/>
  <c r="T210" i="9" s="1"/>
  <c r="U210" i="9" s="1"/>
  <c r="R211" i="9"/>
  <c r="S211" i="9" s="1"/>
  <c r="T211" i="9" s="1"/>
  <c r="U211" i="9" s="1"/>
  <c r="R214" i="9"/>
  <c r="S214" i="9" s="1"/>
  <c r="T214" i="9" s="1"/>
  <c r="U214" i="9" s="1"/>
  <c r="R215" i="9"/>
  <c r="S215" i="9" s="1"/>
  <c r="T215" i="9" s="1"/>
  <c r="U215" i="9" s="1"/>
  <c r="R218" i="9"/>
  <c r="S218" i="9" s="1"/>
  <c r="T218" i="9" s="1"/>
  <c r="U218" i="9" s="1"/>
  <c r="R219" i="9"/>
  <c r="S219" i="9" s="1"/>
  <c r="T219" i="9" s="1"/>
  <c r="U219" i="9" s="1"/>
  <c r="R221" i="9"/>
  <c r="S221" i="9" s="1"/>
  <c r="T221" i="9" s="1"/>
  <c r="U221" i="9" s="1"/>
  <c r="R222" i="9"/>
  <c r="S222" i="9" s="1"/>
  <c r="T222" i="9" s="1"/>
  <c r="U222" i="9" s="1"/>
  <c r="R223" i="9"/>
  <c r="S223" i="9" s="1"/>
  <c r="T223" i="9" s="1"/>
  <c r="U223" i="9" s="1"/>
  <c r="R226" i="9"/>
  <c r="S226" i="9" s="1"/>
  <c r="T226" i="9" s="1"/>
  <c r="U226" i="9" s="1"/>
  <c r="R227" i="9"/>
  <c r="S227" i="9" s="1"/>
  <c r="T227" i="9" s="1"/>
  <c r="U227" i="9" s="1"/>
  <c r="R230" i="9"/>
  <c r="S230" i="9" s="1"/>
  <c r="T230" i="9" s="1"/>
  <c r="U230" i="9" s="1"/>
  <c r="R231" i="9"/>
  <c r="S231" i="9" s="1"/>
  <c r="T231" i="9" s="1"/>
  <c r="U231" i="9" s="1"/>
  <c r="R234" i="9"/>
  <c r="S234" i="9" s="1"/>
  <c r="T234" i="9" s="1"/>
  <c r="U234" i="9" s="1"/>
  <c r="R235" i="9"/>
  <c r="S235" i="9" s="1"/>
  <c r="T235" i="9" s="1"/>
  <c r="U235" i="9" s="1"/>
  <c r="R237" i="9"/>
  <c r="S237" i="9" s="1"/>
  <c r="T237" i="9" s="1"/>
  <c r="U237" i="9" s="1"/>
  <c r="R238" i="9"/>
  <c r="S238" i="9" s="1"/>
  <c r="T238" i="9" s="1"/>
  <c r="U238" i="9" s="1"/>
  <c r="R239" i="9"/>
  <c r="S239" i="9" s="1"/>
  <c r="T239" i="9" s="1"/>
  <c r="U239" i="9" s="1"/>
  <c r="R242" i="9"/>
  <c r="S242" i="9" s="1"/>
  <c r="T242" i="9" s="1"/>
  <c r="U242" i="9" s="1"/>
  <c r="R243" i="9"/>
  <c r="S243" i="9" s="1"/>
  <c r="T243" i="9" s="1"/>
  <c r="U243" i="9" s="1"/>
  <c r="R246" i="9"/>
  <c r="S246" i="9" s="1"/>
  <c r="T246" i="9" s="1"/>
  <c r="U246" i="9" s="1"/>
  <c r="R247" i="9"/>
  <c r="S247" i="9" s="1"/>
  <c r="T247" i="9" s="1"/>
  <c r="U247" i="9" s="1"/>
  <c r="R250" i="9"/>
  <c r="S250" i="9" s="1"/>
  <c r="T250" i="9" s="1"/>
  <c r="U250" i="9" s="1"/>
  <c r="R251" i="9"/>
  <c r="S251" i="9" s="1"/>
  <c r="T251" i="9" s="1"/>
  <c r="U251" i="9" s="1"/>
  <c r="R253" i="9"/>
  <c r="S253" i="9" s="1"/>
  <c r="T253" i="9" s="1"/>
  <c r="U253" i="9" s="1"/>
  <c r="R254" i="9"/>
  <c r="S254" i="9" s="1"/>
  <c r="T254" i="9" s="1"/>
  <c r="U254" i="9" s="1"/>
  <c r="R255" i="9"/>
  <c r="S255" i="9" s="1"/>
  <c r="T255" i="9" s="1"/>
  <c r="U255" i="9" s="1"/>
  <c r="R258" i="9"/>
  <c r="S258" i="9" s="1"/>
  <c r="T258" i="9" s="1"/>
  <c r="U258" i="9" s="1"/>
  <c r="R259" i="9"/>
  <c r="S259" i="9" s="1"/>
  <c r="T259" i="9" s="1"/>
  <c r="U259" i="9" s="1"/>
  <c r="R262" i="9"/>
  <c r="S262" i="9" s="1"/>
  <c r="T262" i="9" s="1"/>
  <c r="U262" i="9" s="1"/>
  <c r="R263" i="9"/>
  <c r="S263" i="9" s="1"/>
  <c r="T263" i="9" s="1"/>
  <c r="U263" i="9" s="1"/>
  <c r="R266" i="9"/>
  <c r="S266" i="9" s="1"/>
  <c r="T266" i="9" s="1"/>
  <c r="U266" i="9" s="1"/>
  <c r="R267" i="9"/>
  <c r="S267" i="9" s="1"/>
  <c r="T267" i="9" s="1"/>
  <c r="U267" i="9" s="1"/>
  <c r="R269" i="9"/>
  <c r="S269" i="9" s="1"/>
  <c r="T269" i="9" s="1"/>
  <c r="U269" i="9" s="1"/>
  <c r="R270" i="9"/>
  <c r="S270" i="9" s="1"/>
  <c r="T270" i="9" s="1"/>
  <c r="U270" i="9" s="1"/>
  <c r="R271" i="9"/>
  <c r="S271" i="9" s="1"/>
  <c r="T271" i="9" s="1"/>
  <c r="U271" i="9" s="1"/>
  <c r="R274" i="9"/>
  <c r="S274" i="9" s="1"/>
  <c r="T274" i="9" s="1"/>
  <c r="U274" i="9" s="1"/>
  <c r="R275" i="9"/>
  <c r="S275" i="9" s="1"/>
  <c r="T275" i="9" s="1"/>
  <c r="U275" i="9" s="1"/>
  <c r="R278" i="9"/>
  <c r="S278" i="9" s="1"/>
  <c r="T278" i="9" s="1"/>
  <c r="U278" i="9" s="1"/>
  <c r="R279" i="9"/>
  <c r="S279" i="9" s="1"/>
  <c r="T279" i="9" s="1"/>
  <c r="U279" i="9" s="1"/>
  <c r="R282" i="9"/>
  <c r="S282" i="9" s="1"/>
  <c r="T282" i="9" s="1"/>
  <c r="U282" i="9" s="1"/>
  <c r="R283" i="9"/>
  <c r="S283" i="9" s="1"/>
  <c r="T283" i="9" s="1"/>
  <c r="U283" i="9" s="1"/>
  <c r="R285" i="9"/>
  <c r="S285" i="9" s="1"/>
  <c r="T285" i="9" s="1"/>
  <c r="U285" i="9" s="1"/>
  <c r="R286" i="9"/>
  <c r="S286" i="9" s="1"/>
  <c r="T286" i="9" s="1"/>
  <c r="U286" i="9" s="1"/>
  <c r="R287" i="9"/>
  <c r="S287" i="9" s="1"/>
  <c r="T287" i="9" s="1"/>
  <c r="U287" i="9" s="1"/>
  <c r="R290" i="9"/>
  <c r="S290" i="9" s="1"/>
  <c r="T290" i="9" s="1"/>
  <c r="U290" i="9" s="1"/>
  <c r="R291" i="9"/>
  <c r="S291" i="9" s="1"/>
  <c r="T291" i="9" s="1"/>
  <c r="U291" i="9" s="1"/>
  <c r="R294" i="9"/>
  <c r="S294" i="9" s="1"/>
  <c r="T294" i="9" s="1"/>
  <c r="U294" i="9" s="1"/>
  <c r="R295" i="9"/>
  <c r="S295" i="9" s="1"/>
  <c r="T295" i="9" s="1"/>
  <c r="U295" i="9" s="1"/>
  <c r="R298" i="9"/>
  <c r="S298" i="9" s="1"/>
  <c r="T298" i="9" s="1"/>
  <c r="U298" i="9" s="1"/>
  <c r="R299" i="9"/>
  <c r="S299" i="9" s="1"/>
  <c r="T299" i="9" s="1"/>
  <c r="U299" i="9" s="1"/>
  <c r="R301" i="9"/>
  <c r="S301" i="9" s="1"/>
  <c r="T301" i="9" s="1"/>
  <c r="U301" i="9" s="1"/>
  <c r="R302" i="9"/>
  <c r="S302" i="9" s="1"/>
  <c r="T302" i="9" s="1"/>
  <c r="U302" i="9" s="1"/>
  <c r="R303" i="9"/>
  <c r="S303" i="9" s="1"/>
  <c r="T303" i="9" s="1"/>
  <c r="U303" i="9" s="1"/>
  <c r="R306" i="9"/>
  <c r="S306" i="9" s="1"/>
  <c r="T306" i="9" s="1"/>
  <c r="U306" i="9" s="1"/>
  <c r="R307" i="9"/>
  <c r="S307" i="9" s="1"/>
  <c r="T307" i="9" s="1"/>
  <c r="U307" i="9" s="1"/>
  <c r="R310" i="9"/>
  <c r="S310" i="9" s="1"/>
  <c r="T310" i="9" s="1"/>
  <c r="U310" i="9" s="1"/>
  <c r="R311" i="9"/>
  <c r="S311" i="9" s="1"/>
  <c r="T311" i="9" s="1"/>
  <c r="U311" i="9" s="1"/>
  <c r="R314" i="9"/>
  <c r="S314" i="9" s="1"/>
  <c r="T314" i="9" s="1"/>
  <c r="U314" i="9" s="1"/>
  <c r="R315" i="9"/>
  <c r="S315" i="9" s="1"/>
  <c r="T315" i="9" s="1"/>
  <c r="U315" i="9" s="1"/>
  <c r="R317" i="9"/>
  <c r="S317" i="9" s="1"/>
  <c r="T317" i="9" s="1"/>
  <c r="U317" i="9" s="1"/>
  <c r="R318" i="9"/>
  <c r="S318" i="9" s="1"/>
  <c r="T318" i="9" s="1"/>
  <c r="U318" i="9" s="1"/>
  <c r="R319" i="9"/>
  <c r="S319" i="9" s="1"/>
  <c r="T319" i="9" s="1"/>
  <c r="U319" i="9" s="1"/>
  <c r="R322" i="9"/>
  <c r="S322" i="9" s="1"/>
  <c r="T322" i="9" s="1"/>
  <c r="U322" i="9" s="1"/>
  <c r="R323" i="9"/>
  <c r="S323" i="9" s="1"/>
  <c r="T323" i="9" s="1"/>
  <c r="U323" i="9" s="1"/>
  <c r="R326" i="9"/>
  <c r="S326" i="9" s="1"/>
  <c r="T326" i="9" s="1"/>
  <c r="U326" i="9" s="1"/>
  <c r="R327" i="9"/>
  <c r="S327" i="9" s="1"/>
  <c r="T327" i="9" s="1"/>
  <c r="U327" i="9" s="1"/>
  <c r="R330" i="9"/>
  <c r="S330" i="9" s="1"/>
  <c r="T330" i="9" s="1"/>
  <c r="U330" i="9" s="1"/>
  <c r="R331" i="9"/>
  <c r="S331" i="9" s="1"/>
  <c r="T331" i="9" s="1"/>
  <c r="U331" i="9" s="1"/>
  <c r="R333" i="9"/>
  <c r="S333" i="9" s="1"/>
  <c r="T333" i="9" s="1"/>
  <c r="U333" i="9" s="1"/>
  <c r="R334" i="9"/>
  <c r="S334" i="9" s="1"/>
  <c r="T334" i="9" s="1"/>
  <c r="U334" i="9" s="1"/>
  <c r="R335" i="9"/>
  <c r="S335" i="9" s="1"/>
  <c r="T335" i="9" s="1"/>
  <c r="U335" i="9" s="1"/>
  <c r="R338" i="9"/>
  <c r="S338" i="9" s="1"/>
  <c r="T338" i="9" s="1"/>
  <c r="U338" i="9" s="1"/>
  <c r="R339" i="9"/>
  <c r="S339" i="9" s="1"/>
  <c r="T339" i="9" s="1"/>
  <c r="U339" i="9" s="1"/>
  <c r="R342" i="9"/>
  <c r="S342" i="9" s="1"/>
  <c r="T342" i="9" s="1"/>
  <c r="U342" i="9" s="1"/>
  <c r="R343" i="9"/>
  <c r="S343" i="9" s="1"/>
  <c r="T343" i="9" s="1"/>
  <c r="U343" i="9" s="1"/>
  <c r="R346" i="9"/>
  <c r="S346" i="9" s="1"/>
  <c r="T346" i="9" s="1"/>
  <c r="U346" i="9" s="1"/>
  <c r="R347" i="9"/>
  <c r="S347" i="9" s="1"/>
  <c r="T347" i="9" s="1"/>
  <c r="U347" i="9" s="1"/>
  <c r="R349" i="9"/>
  <c r="S349" i="9" s="1"/>
  <c r="T349" i="9" s="1"/>
  <c r="U349" i="9" s="1"/>
  <c r="R350" i="9"/>
  <c r="S350" i="9" s="1"/>
  <c r="T350" i="9" s="1"/>
  <c r="U350" i="9" s="1"/>
  <c r="R351" i="9"/>
  <c r="S351" i="9" s="1"/>
  <c r="T351" i="9" s="1"/>
  <c r="U351" i="9" s="1"/>
  <c r="R352" i="9"/>
  <c r="S352" i="9" s="1"/>
  <c r="T352" i="9" s="1"/>
  <c r="U352" i="9" s="1"/>
  <c r="R353" i="9"/>
  <c r="S353" i="9" s="1"/>
  <c r="T353" i="9" s="1"/>
  <c r="U353" i="9" s="1"/>
  <c r="R354" i="9"/>
  <c r="S354" i="9" s="1"/>
  <c r="T354" i="9" s="1"/>
  <c r="U354" i="9" s="1"/>
  <c r="R355" i="9"/>
  <c r="S355" i="9" s="1"/>
  <c r="T355" i="9" s="1"/>
  <c r="U355" i="9" s="1"/>
  <c r="R356" i="9"/>
  <c r="S356" i="9" s="1"/>
  <c r="T356" i="9" s="1"/>
  <c r="U356" i="9" s="1"/>
  <c r="R357" i="9"/>
  <c r="S357" i="9" s="1"/>
  <c r="T357" i="9" s="1"/>
  <c r="U357" i="9" s="1"/>
  <c r="R358" i="9"/>
  <c r="S358" i="9" s="1"/>
  <c r="T358" i="9" s="1"/>
  <c r="U358" i="9" s="1"/>
  <c r="R359" i="9"/>
  <c r="S359" i="9" s="1"/>
  <c r="T359" i="9" s="1"/>
  <c r="U359" i="9" s="1"/>
  <c r="R360" i="9"/>
  <c r="S360" i="9" s="1"/>
  <c r="T360" i="9" s="1"/>
  <c r="U360" i="9" s="1"/>
  <c r="R361" i="9"/>
  <c r="S361" i="9" s="1"/>
  <c r="T361" i="9" s="1"/>
  <c r="U361" i="9" s="1"/>
  <c r="R362" i="9"/>
  <c r="S362" i="9" s="1"/>
  <c r="T362" i="9" s="1"/>
  <c r="U362" i="9" s="1"/>
  <c r="R363" i="9"/>
  <c r="S363" i="9" s="1"/>
  <c r="T363" i="9" s="1"/>
  <c r="U363" i="9" s="1"/>
  <c r="R364" i="9"/>
  <c r="S364" i="9" s="1"/>
  <c r="T364" i="9" s="1"/>
  <c r="U364" i="9" s="1"/>
  <c r="R365" i="9"/>
  <c r="S365" i="9" s="1"/>
  <c r="T365" i="9" s="1"/>
  <c r="U365" i="9" s="1"/>
  <c r="R366" i="9"/>
  <c r="S366" i="9" s="1"/>
  <c r="T366" i="9" s="1"/>
  <c r="U366" i="9" s="1"/>
  <c r="R367" i="9"/>
  <c r="S367" i="9" s="1"/>
  <c r="T367" i="9" s="1"/>
  <c r="U367" i="9" s="1"/>
  <c r="R368" i="9"/>
  <c r="S368" i="9" s="1"/>
  <c r="T368" i="9" s="1"/>
  <c r="U368" i="9" s="1"/>
  <c r="R369" i="9"/>
  <c r="S369" i="9" s="1"/>
  <c r="T369" i="9" s="1"/>
  <c r="U369" i="9" s="1"/>
  <c r="R370" i="9"/>
  <c r="S370" i="9" s="1"/>
  <c r="T370" i="9" s="1"/>
  <c r="U370" i="9" s="1"/>
  <c r="R371" i="9"/>
  <c r="S371" i="9" s="1"/>
  <c r="T371" i="9" s="1"/>
  <c r="U371" i="9" s="1"/>
  <c r="R372" i="9"/>
  <c r="S372" i="9" s="1"/>
  <c r="T372" i="9" s="1"/>
  <c r="U372" i="9" s="1"/>
  <c r="R373" i="9"/>
  <c r="S373" i="9" s="1"/>
  <c r="T373" i="9" s="1"/>
  <c r="U373" i="9" s="1"/>
  <c r="R374" i="9"/>
  <c r="S374" i="9" s="1"/>
  <c r="T374" i="9" s="1"/>
  <c r="U374" i="9" s="1"/>
  <c r="R375" i="9"/>
  <c r="S375" i="9" s="1"/>
  <c r="T375" i="9" s="1"/>
  <c r="U375" i="9" s="1"/>
  <c r="R376" i="9"/>
  <c r="S376" i="9" s="1"/>
  <c r="T376" i="9" s="1"/>
  <c r="U376" i="9" s="1"/>
  <c r="R377" i="9"/>
  <c r="S377" i="9" s="1"/>
  <c r="T377" i="9" s="1"/>
  <c r="U377" i="9" s="1"/>
  <c r="R378" i="9"/>
  <c r="S378" i="9" s="1"/>
  <c r="T378" i="9" s="1"/>
  <c r="U378" i="9" s="1"/>
  <c r="R379" i="9"/>
  <c r="S379" i="9" s="1"/>
  <c r="T379" i="9" s="1"/>
  <c r="U379" i="9" s="1"/>
  <c r="R380" i="9"/>
  <c r="S380" i="9" s="1"/>
  <c r="T380" i="9" s="1"/>
  <c r="U380" i="9" s="1"/>
  <c r="R381" i="9"/>
  <c r="S381" i="9" s="1"/>
  <c r="T381" i="9" s="1"/>
  <c r="U381" i="9" s="1"/>
  <c r="R382" i="9"/>
  <c r="S382" i="9" s="1"/>
  <c r="T382" i="9" s="1"/>
  <c r="U382" i="9" s="1"/>
  <c r="R383" i="9"/>
  <c r="S383" i="9" s="1"/>
  <c r="T383" i="9" s="1"/>
  <c r="U383" i="9" s="1"/>
  <c r="R384" i="9"/>
  <c r="S384" i="9" s="1"/>
  <c r="T384" i="9" s="1"/>
  <c r="U384" i="9" s="1"/>
  <c r="R385" i="9"/>
  <c r="S385" i="9" s="1"/>
  <c r="T385" i="9" s="1"/>
  <c r="U385" i="9" s="1"/>
  <c r="R386" i="9"/>
  <c r="S386" i="9" s="1"/>
  <c r="T386" i="9" s="1"/>
  <c r="U386" i="9" s="1"/>
  <c r="R387" i="9"/>
  <c r="S387" i="9" s="1"/>
  <c r="T387" i="9" s="1"/>
  <c r="U387" i="9" s="1"/>
  <c r="R388" i="9"/>
  <c r="S388" i="9" s="1"/>
  <c r="T388" i="9" s="1"/>
  <c r="U388" i="9" s="1"/>
  <c r="R389" i="9"/>
  <c r="S389" i="9" s="1"/>
  <c r="T389" i="9" s="1"/>
  <c r="U389" i="9" s="1"/>
  <c r="R390" i="9"/>
  <c r="S390" i="9" s="1"/>
  <c r="T390" i="9" s="1"/>
  <c r="U390" i="9" s="1"/>
  <c r="R391" i="9"/>
  <c r="S391" i="9" s="1"/>
  <c r="T391" i="9" s="1"/>
  <c r="U391" i="9" s="1"/>
  <c r="R392" i="9"/>
  <c r="S392" i="9" s="1"/>
  <c r="T392" i="9" s="1"/>
  <c r="U392" i="9" s="1"/>
  <c r="R393" i="9"/>
  <c r="S393" i="9" s="1"/>
  <c r="T393" i="9" s="1"/>
  <c r="U393" i="9" s="1"/>
  <c r="R394" i="9"/>
  <c r="S394" i="9" s="1"/>
  <c r="T394" i="9" s="1"/>
  <c r="U394" i="9" s="1"/>
  <c r="R395" i="9"/>
  <c r="S395" i="9" s="1"/>
  <c r="T395" i="9" s="1"/>
  <c r="U395" i="9" s="1"/>
  <c r="R396" i="9"/>
  <c r="S396" i="9" s="1"/>
  <c r="T396" i="9" s="1"/>
  <c r="U396" i="9" s="1"/>
  <c r="R397" i="9"/>
  <c r="S397" i="9" s="1"/>
  <c r="T397" i="9" s="1"/>
  <c r="U397" i="9" s="1"/>
  <c r="R398" i="9"/>
  <c r="S398" i="9" s="1"/>
  <c r="T398" i="9" s="1"/>
  <c r="U398" i="9" s="1"/>
  <c r="R399" i="9"/>
  <c r="S399" i="9" s="1"/>
  <c r="T399" i="9" s="1"/>
  <c r="U399" i="9" s="1"/>
  <c r="R400" i="9"/>
  <c r="S400" i="9" s="1"/>
  <c r="T400" i="9" s="1"/>
  <c r="U400" i="9" s="1"/>
  <c r="R401" i="9"/>
  <c r="S401" i="9" s="1"/>
  <c r="T401" i="9" s="1"/>
  <c r="U401" i="9" s="1"/>
  <c r="R402" i="9"/>
  <c r="S402" i="9" s="1"/>
  <c r="T402" i="9" s="1"/>
  <c r="U402" i="9" s="1"/>
  <c r="R403" i="9"/>
  <c r="S403" i="9" s="1"/>
  <c r="T403" i="9" s="1"/>
  <c r="U403" i="9" s="1"/>
  <c r="R404" i="9"/>
  <c r="S404" i="9" s="1"/>
  <c r="T404" i="9" s="1"/>
  <c r="U404" i="9" s="1"/>
  <c r="R405" i="9"/>
  <c r="S405" i="9" s="1"/>
  <c r="T405" i="9" s="1"/>
  <c r="U405" i="9" s="1"/>
  <c r="R406" i="9"/>
  <c r="S406" i="9" s="1"/>
  <c r="T406" i="9" s="1"/>
  <c r="U406" i="9" s="1"/>
  <c r="R407" i="9"/>
  <c r="S407" i="9" s="1"/>
  <c r="T407" i="9" s="1"/>
  <c r="U407" i="9" s="1"/>
  <c r="R408" i="9"/>
  <c r="S408" i="9" s="1"/>
  <c r="T408" i="9" s="1"/>
  <c r="U408" i="9" s="1"/>
  <c r="R409" i="9"/>
  <c r="S409" i="9" s="1"/>
  <c r="T409" i="9" s="1"/>
  <c r="U409" i="9" s="1"/>
  <c r="R410" i="9"/>
  <c r="S410" i="9" s="1"/>
  <c r="T410" i="9" s="1"/>
  <c r="U410" i="9" s="1"/>
  <c r="R411" i="9"/>
  <c r="S411" i="9" s="1"/>
  <c r="T411" i="9" s="1"/>
  <c r="U411" i="9" s="1"/>
  <c r="R412" i="9"/>
  <c r="S412" i="9" s="1"/>
  <c r="T412" i="9" s="1"/>
  <c r="U412" i="9" s="1"/>
  <c r="R413" i="9"/>
  <c r="S413" i="9" s="1"/>
  <c r="T413" i="9" s="1"/>
  <c r="U413" i="9" s="1"/>
  <c r="R414" i="9"/>
  <c r="S414" i="9" s="1"/>
  <c r="T414" i="9" s="1"/>
  <c r="U414" i="9" s="1"/>
  <c r="R415" i="9"/>
  <c r="S415" i="9" s="1"/>
  <c r="T415" i="9" s="1"/>
  <c r="U415" i="9" s="1"/>
  <c r="R416" i="9"/>
  <c r="S416" i="9" s="1"/>
  <c r="T416" i="9" s="1"/>
  <c r="U416" i="9" s="1"/>
  <c r="R417" i="9"/>
  <c r="S417" i="9" s="1"/>
  <c r="T417" i="9" s="1"/>
  <c r="U417" i="9" s="1"/>
  <c r="R418" i="9"/>
  <c r="S418" i="9" s="1"/>
  <c r="T418" i="9" s="1"/>
  <c r="U418" i="9" s="1"/>
  <c r="R419" i="9"/>
  <c r="S419" i="9" s="1"/>
  <c r="T419" i="9" s="1"/>
  <c r="U419" i="9" s="1"/>
  <c r="R420" i="9"/>
  <c r="S420" i="9" s="1"/>
  <c r="T420" i="9" s="1"/>
  <c r="U420" i="9" s="1"/>
  <c r="R421" i="9"/>
  <c r="S421" i="9" s="1"/>
  <c r="T421" i="9" s="1"/>
  <c r="U421" i="9" s="1"/>
  <c r="R422" i="9"/>
  <c r="S422" i="9" s="1"/>
  <c r="T422" i="9" s="1"/>
  <c r="U422" i="9" s="1"/>
  <c r="R423" i="9"/>
  <c r="S423" i="9" s="1"/>
  <c r="T423" i="9" s="1"/>
  <c r="U423" i="9" s="1"/>
  <c r="R424" i="9"/>
  <c r="S424" i="9" s="1"/>
  <c r="T424" i="9" s="1"/>
  <c r="U424" i="9" s="1"/>
  <c r="R425" i="9"/>
  <c r="S425" i="9" s="1"/>
  <c r="T425" i="9" s="1"/>
  <c r="U425" i="9" s="1"/>
  <c r="R426" i="9"/>
  <c r="S426" i="9" s="1"/>
  <c r="T426" i="9" s="1"/>
  <c r="U426" i="9" s="1"/>
  <c r="R427" i="9"/>
  <c r="S427" i="9" s="1"/>
  <c r="T427" i="9" s="1"/>
  <c r="U427" i="9" s="1"/>
  <c r="R428" i="9"/>
  <c r="S428" i="9" s="1"/>
  <c r="T428" i="9" s="1"/>
  <c r="U428" i="9" s="1"/>
  <c r="R429" i="9"/>
  <c r="S429" i="9" s="1"/>
  <c r="T429" i="9" s="1"/>
  <c r="U429" i="9" s="1"/>
  <c r="R430" i="9"/>
  <c r="S430" i="9" s="1"/>
  <c r="T430" i="9" s="1"/>
  <c r="U430" i="9" s="1"/>
  <c r="R431" i="9"/>
  <c r="S431" i="9" s="1"/>
  <c r="T431" i="9" s="1"/>
  <c r="U431" i="9" s="1"/>
  <c r="R432" i="9"/>
  <c r="S432" i="9" s="1"/>
  <c r="T432" i="9" s="1"/>
  <c r="U432" i="9" s="1"/>
  <c r="R433" i="9"/>
  <c r="S433" i="9" s="1"/>
  <c r="T433" i="9" s="1"/>
  <c r="U433" i="9" s="1"/>
  <c r="R434" i="9"/>
  <c r="S434" i="9" s="1"/>
  <c r="T434" i="9" s="1"/>
  <c r="U434" i="9" s="1"/>
  <c r="R435" i="9"/>
  <c r="S435" i="9" s="1"/>
  <c r="T435" i="9" s="1"/>
  <c r="U435" i="9" s="1"/>
  <c r="R436" i="9"/>
  <c r="S436" i="9" s="1"/>
  <c r="T436" i="9" s="1"/>
  <c r="U436" i="9" s="1"/>
  <c r="R437" i="9"/>
  <c r="S437" i="9" s="1"/>
  <c r="T437" i="9" s="1"/>
  <c r="U437" i="9" s="1"/>
  <c r="R438" i="9"/>
  <c r="S438" i="9" s="1"/>
  <c r="T438" i="9" s="1"/>
  <c r="U438" i="9" s="1"/>
  <c r="R439" i="9"/>
  <c r="S439" i="9" s="1"/>
  <c r="T439" i="9" s="1"/>
  <c r="U439" i="9" s="1"/>
  <c r="R440" i="9"/>
  <c r="S440" i="9" s="1"/>
  <c r="T440" i="9" s="1"/>
  <c r="U440" i="9" s="1"/>
  <c r="R441" i="9"/>
  <c r="S441" i="9" s="1"/>
  <c r="T441" i="9" s="1"/>
  <c r="U441" i="9" s="1"/>
  <c r="R442" i="9"/>
  <c r="S442" i="9" s="1"/>
  <c r="T442" i="9" s="1"/>
  <c r="U442" i="9" s="1"/>
  <c r="R443" i="9"/>
  <c r="S443" i="9" s="1"/>
  <c r="T443" i="9" s="1"/>
  <c r="U443" i="9" s="1"/>
  <c r="R444" i="9"/>
  <c r="S444" i="9" s="1"/>
  <c r="T444" i="9" s="1"/>
  <c r="U444" i="9" s="1"/>
  <c r="R445" i="9"/>
  <c r="S445" i="9" s="1"/>
  <c r="T445" i="9" s="1"/>
  <c r="U445" i="9" s="1"/>
  <c r="R446" i="9"/>
  <c r="S446" i="9" s="1"/>
  <c r="T446" i="9" s="1"/>
  <c r="U446" i="9" s="1"/>
  <c r="R447" i="9"/>
  <c r="S447" i="9" s="1"/>
  <c r="T447" i="9" s="1"/>
  <c r="U447" i="9" s="1"/>
  <c r="R448" i="9"/>
  <c r="S448" i="9" s="1"/>
  <c r="T448" i="9" s="1"/>
  <c r="U448" i="9" s="1"/>
  <c r="R449" i="9"/>
  <c r="S449" i="9" s="1"/>
  <c r="T449" i="9" s="1"/>
  <c r="U449" i="9" s="1"/>
  <c r="R450" i="9"/>
  <c r="S450" i="9" s="1"/>
  <c r="T450" i="9" s="1"/>
  <c r="U450" i="9" s="1"/>
  <c r="R451" i="9"/>
  <c r="S451" i="9" s="1"/>
  <c r="T451" i="9" s="1"/>
  <c r="U451" i="9" s="1"/>
  <c r="R452" i="9"/>
  <c r="S452" i="9" s="1"/>
  <c r="T452" i="9" s="1"/>
  <c r="U452" i="9" s="1"/>
  <c r="R453" i="9"/>
  <c r="S453" i="9" s="1"/>
  <c r="T453" i="9" s="1"/>
  <c r="U453" i="9" s="1"/>
  <c r="R454" i="9"/>
  <c r="S454" i="9" s="1"/>
  <c r="T454" i="9" s="1"/>
  <c r="U454" i="9" s="1"/>
  <c r="R455" i="9"/>
  <c r="S455" i="9" s="1"/>
  <c r="T455" i="9" s="1"/>
  <c r="U455" i="9" s="1"/>
  <c r="R456" i="9"/>
  <c r="S456" i="9" s="1"/>
  <c r="T456" i="9" s="1"/>
  <c r="U456" i="9" s="1"/>
  <c r="R457" i="9"/>
  <c r="S457" i="9" s="1"/>
  <c r="T457" i="9" s="1"/>
  <c r="U457" i="9" s="1"/>
  <c r="R458" i="9"/>
  <c r="S458" i="9" s="1"/>
  <c r="T458" i="9" s="1"/>
  <c r="U458" i="9" s="1"/>
  <c r="R459" i="9"/>
  <c r="S459" i="9" s="1"/>
  <c r="T459" i="9" s="1"/>
  <c r="U459" i="9" s="1"/>
  <c r="R460" i="9"/>
  <c r="S460" i="9" s="1"/>
  <c r="T460" i="9" s="1"/>
  <c r="U460" i="9" s="1"/>
  <c r="R461" i="9"/>
  <c r="S461" i="9" s="1"/>
  <c r="T461" i="9" s="1"/>
  <c r="U461" i="9" s="1"/>
  <c r="R462" i="9"/>
  <c r="S462" i="9" s="1"/>
  <c r="T462" i="9" s="1"/>
  <c r="U462" i="9" s="1"/>
  <c r="R463" i="9"/>
  <c r="S463" i="9" s="1"/>
  <c r="T463" i="9" s="1"/>
  <c r="U463" i="9" s="1"/>
  <c r="R464" i="9"/>
  <c r="S464" i="9" s="1"/>
  <c r="T464" i="9" s="1"/>
  <c r="U464" i="9" s="1"/>
  <c r="R465" i="9"/>
  <c r="S465" i="9" s="1"/>
  <c r="T465" i="9" s="1"/>
  <c r="U465" i="9" s="1"/>
  <c r="R466" i="9"/>
  <c r="S466" i="9" s="1"/>
  <c r="T466" i="9" s="1"/>
  <c r="U466" i="9" s="1"/>
  <c r="R467" i="9"/>
  <c r="S467" i="9" s="1"/>
  <c r="T467" i="9" s="1"/>
  <c r="U467" i="9" s="1"/>
  <c r="R468" i="9"/>
  <c r="S468" i="9" s="1"/>
  <c r="T468" i="9" s="1"/>
  <c r="U468" i="9" s="1"/>
  <c r="R469" i="9"/>
  <c r="S469" i="9" s="1"/>
  <c r="T469" i="9" s="1"/>
  <c r="U469" i="9" s="1"/>
  <c r="R470" i="9"/>
  <c r="S470" i="9" s="1"/>
  <c r="T470" i="9" s="1"/>
  <c r="U470" i="9" s="1"/>
  <c r="R471" i="9"/>
  <c r="S471" i="9" s="1"/>
  <c r="T471" i="9" s="1"/>
  <c r="U471" i="9" s="1"/>
  <c r="R472" i="9"/>
  <c r="S472" i="9" s="1"/>
  <c r="T472" i="9" s="1"/>
  <c r="U472" i="9" s="1"/>
  <c r="R473" i="9"/>
  <c r="S473" i="9" s="1"/>
  <c r="T473" i="9" s="1"/>
  <c r="U473" i="9" s="1"/>
  <c r="R474" i="9"/>
  <c r="S474" i="9" s="1"/>
  <c r="T474" i="9" s="1"/>
  <c r="U474" i="9" s="1"/>
  <c r="R475" i="9"/>
  <c r="S475" i="9" s="1"/>
  <c r="T475" i="9" s="1"/>
  <c r="U475" i="9" s="1"/>
  <c r="R476" i="9"/>
  <c r="S476" i="9" s="1"/>
  <c r="T476" i="9" s="1"/>
  <c r="U476" i="9" s="1"/>
  <c r="R477" i="9"/>
  <c r="S477" i="9" s="1"/>
  <c r="T477" i="9" s="1"/>
  <c r="U477" i="9" s="1"/>
  <c r="R478" i="9"/>
  <c r="S478" i="9" s="1"/>
  <c r="T478" i="9" s="1"/>
  <c r="U478" i="9" s="1"/>
  <c r="R479" i="9"/>
  <c r="S479" i="9" s="1"/>
  <c r="T479" i="9" s="1"/>
  <c r="U479" i="9" s="1"/>
  <c r="R480" i="9"/>
  <c r="S480" i="9" s="1"/>
  <c r="T480" i="9" s="1"/>
  <c r="U480" i="9" s="1"/>
  <c r="R481" i="9"/>
  <c r="S481" i="9" s="1"/>
  <c r="T481" i="9" s="1"/>
  <c r="U481" i="9" s="1"/>
  <c r="R482" i="9"/>
  <c r="S482" i="9" s="1"/>
  <c r="T482" i="9" s="1"/>
  <c r="U482" i="9" s="1"/>
  <c r="R483" i="9"/>
  <c r="S483" i="9" s="1"/>
  <c r="T483" i="9" s="1"/>
  <c r="U483" i="9" s="1"/>
  <c r="R484" i="9"/>
  <c r="S484" i="9" s="1"/>
  <c r="T484" i="9" s="1"/>
  <c r="U484" i="9" s="1"/>
  <c r="R485" i="9"/>
  <c r="S485" i="9" s="1"/>
  <c r="T485" i="9" s="1"/>
  <c r="U485" i="9" s="1"/>
  <c r="R486" i="9"/>
  <c r="S486" i="9" s="1"/>
  <c r="T486" i="9" s="1"/>
  <c r="U486" i="9" s="1"/>
  <c r="R487" i="9"/>
  <c r="S487" i="9" s="1"/>
  <c r="T487" i="9" s="1"/>
  <c r="U487" i="9" s="1"/>
  <c r="R488" i="9"/>
  <c r="S488" i="9" s="1"/>
  <c r="T488" i="9" s="1"/>
  <c r="U488" i="9" s="1"/>
  <c r="R489" i="9"/>
  <c r="S489" i="9" s="1"/>
  <c r="T489" i="9" s="1"/>
  <c r="U489" i="9" s="1"/>
  <c r="R490" i="9"/>
  <c r="S490" i="9" s="1"/>
  <c r="T490" i="9" s="1"/>
  <c r="U490" i="9" s="1"/>
  <c r="R491" i="9"/>
  <c r="S491" i="9" s="1"/>
  <c r="T491" i="9" s="1"/>
  <c r="U491" i="9" s="1"/>
  <c r="R492" i="9"/>
  <c r="S492" i="9" s="1"/>
  <c r="T492" i="9" s="1"/>
  <c r="U492" i="9" s="1"/>
  <c r="R493" i="9"/>
  <c r="S493" i="9" s="1"/>
  <c r="T493" i="9" s="1"/>
  <c r="U493" i="9" s="1"/>
  <c r="R494" i="9"/>
  <c r="S494" i="9" s="1"/>
  <c r="T494" i="9" s="1"/>
  <c r="U494" i="9" s="1"/>
  <c r="R495" i="9"/>
  <c r="S495" i="9" s="1"/>
  <c r="T495" i="9" s="1"/>
  <c r="U495" i="9" s="1"/>
  <c r="R496" i="9"/>
  <c r="S496" i="9" s="1"/>
  <c r="T496" i="9" s="1"/>
  <c r="U496" i="9" s="1"/>
  <c r="R497" i="9"/>
  <c r="S497" i="9" s="1"/>
  <c r="T497" i="9" s="1"/>
  <c r="U497" i="9" s="1"/>
  <c r="R498" i="9"/>
  <c r="S498" i="9" s="1"/>
  <c r="T498" i="9" s="1"/>
  <c r="U498" i="9" s="1"/>
  <c r="R499" i="9"/>
  <c r="S499" i="9" s="1"/>
  <c r="T499" i="9" s="1"/>
  <c r="U499" i="9" s="1"/>
  <c r="R500" i="9"/>
  <c r="S500" i="9" s="1"/>
  <c r="T500" i="9" s="1"/>
  <c r="U500" i="9" s="1"/>
  <c r="R501" i="9"/>
  <c r="S501" i="9" s="1"/>
  <c r="T501" i="9" s="1"/>
  <c r="U501" i="9" s="1"/>
  <c r="R502" i="9"/>
  <c r="S502" i="9" s="1"/>
  <c r="T502" i="9" s="1"/>
  <c r="U502" i="9" s="1"/>
  <c r="R503" i="9"/>
  <c r="S503" i="9" s="1"/>
  <c r="T503" i="9" s="1"/>
  <c r="U503" i="9" s="1"/>
  <c r="R504" i="9"/>
  <c r="S504" i="9" s="1"/>
  <c r="T504" i="9" s="1"/>
  <c r="U504" i="9" s="1"/>
  <c r="R505" i="9"/>
  <c r="S505" i="9" s="1"/>
  <c r="T505" i="9" s="1"/>
  <c r="U505" i="9" s="1"/>
  <c r="R506" i="9"/>
  <c r="S506" i="9" s="1"/>
  <c r="T506" i="9" s="1"/>
  <c r="U506" i="9" s="1"/>
  <c r="R507" i="9"/>
  <c r="S507" i="9" s="1"/>
  <c r="T507" i="9" s="1"/>
  <c r="U507" i="9" s="1"/>
  <c r="R508" i="9"/>
  <c r="S508" i="9" s="1"/>
  <c r="T508" i="9" s="1"/>
  <c r="U508" i="9" s="1"/>
  <c r="R509" i="9"/>
  <c r="S509" i="9" s="1"/>
  <c r="T509" i="9" s="1"/>
  <c r="U509" i="9" s="1"/>
  <c r="R510" i="9"/>
  <c r="S510" i="9" s="1"/>
  <c r="T510" i="9" s="1"/>
  <c r="U510" i="9" s="1"/>
  <c r="R511" i="9"/>
  <c r="S511" i="9" s="1"/>
  <c r="T511" i="9" s="1"/>
  <c r="U511" i="9" s="1"/>
  <c r="R512" i="9"/>
  <c r="S512" i="9" s="1"/>
  <c r="T512" i="9" s="1"/>
  <c r="U512" i="9" s="1"/>
  <c r="R513" i="9"/>
  <c r="S513" i="9" s="1"/>
  <c r="T513" i="9" s="1"/>
  <c r="U513" i="9" s="1"/>
  <c r="R514" i="9"/>
  <c r="S514" i="9" s="1"/>
  <c r="T514" i="9" s="1"/>
  <c r="U514" i="9" s="1"/>
  <c r="R515" i="9"/>
  <c r="S515" i="9" s="1"/>
  <c r="T515" i="9" s="1"/>
  <c r="U515" i="9" s="1"/>
  <c r="R516" i="9"/>
  <c r="S516" i="9" s="1"/>
  <c r="T516" i="9" s="1"/>
  <c r="U516" i="9" s="1"/>
  <c r="R517" i="9"/>
  <c r="S517" i="9" s="1"/>
  <c r="T517" i="9" s="1"/>
  <c r="U517" i="9" s="1"/>
  <c r="R518" i="9"/>
  <c r="S518" i="9" s="1"/>
  <c r="T518" i="9" s="1"/>
  <c r="U518" i="9" s="1"/>
  <c r="R519" i="9"/>
  <c r="S519" i="9" s="1"/>
  <c r="T519" i="9" s="1"/>
  <c r="U519" i="9" s="1"/>
  <c r="R520" i="9"/>
  <c r="S520" i="9" s="1"/>
  <c r="T520" i="9" s="1"/>
  <c r="U520" i="9" s="1"/>
  <c r="R521" i="9"/>
  <c r="S521" i="9" s="1"/>
  <c r="T521" i="9" s="1"/>
  <c r="U521" i="9" s="1"/>
  <c r="R522" i="9"/>
  <c r="S522" i="9" s="1"/>
  <c r="T522" i="9" s="1"/>
  <c r="U522" i="9" s="1"/>
  <c r="R523" i="9"/>
  <c r="S523" i="9" s="1"/>
  <c r="T523" i="9" s="1"/>
  <c r="U523" i="9" s="1"/>
  <c r="R524" i="9"/>
  <c r="S524" i="9" s="1"/>
  <c r="T524" i="9" s="1"/>
  <c r="U524" i="9" s="1"/>
  <c r="R525" i="9"/>
  <c r="S525" i="9" s="1"/>
  <c r="T525" i="9" s="1"/>
  <c r="U525" i="9" s="1"/>
  <c r="R526" i="9"/>
  <c r="S526" i="9" s="1"/>
  <c r="T526" i="9" s="1"/>
  <c r="U526" i="9" s="1"/>
  <c r="R527" i="9"/>
  <c r="S527" i="9" s="1"/>
  <c r="T527" i="9" s="1"/>
  <c r="U527" i="9" s="1"/>
  <c r="R528" i="9"/>
  <c r="S528" i="9" s="1"/>
  <c r="T528" i="9" s="1"/>
  <c r="U528" i="9" s="1"/>
  <c r="R529" i="9"/>
  <c r="S529" i="9" s="1"/>
  <c r="T529" i="9" s="1"/>
  <c r="U529" i="9" s="1"/>
  <c r="R530" i="9"/>
  <c r="S530" i="9" s="1"/>
  <c r="T530" i="9" s="1"/>
  <c r="U530" i="9" s="1"/>
  <c r="R531" i="9"/>
  <c r="S531" i="9" s="1"/>
  <c r="T531" i="9" s="1"/>
  <c r="U531" i="9" s="1"/>
  <c r="R532" i="9"/>
  <c r="S532" i="9" s="1"/>
  <c r="T532" i="9" s="1"/>
  <c r="U532" i="9" s="1"/>
  <c r="R533" i="9"/>
  <c r="S533" i="9" s="1"/>
  <c r="T533" i="9" s="1"/>
  <c r="U533" i="9" s="1"/>
  <c r="R534" i="9"/>
  <c r="S534" i="9" s="1"/>
  <c r="T534" i="9" s="1"/>
  <c r="U534" i="9" s="1"/>
  <c r="R535" i="9"/>
  <c r="S535" i="9" s="1"/>
  <c r="T535" i="9" s="1"/>
  <c r="U535" i="9" s="1"/>
  <c r="R536" i="9"/>
  <c r="S536" i="9" s="1"/>
  <c r="T536" i="9" s="1"/>
  <c r="U536" i="9" s="1"/>
  <c r="R537" i="9"/>
  <c r="S537" i="9" s="1"/>
  <c r="T537" i="9" s="1"/>
  <c r="U537" i="9" s="1"/>
  <c r="R538" i="9"/>
  <c r="S538" i="9" s="1"/>
  <c r="T538" i="9" s="1"/>
  <c r="U538" i="9" s="1"/>
  <c r="R539" i="9"/>
  <c r="S539" i="9" s="1"/>
  <c r="T539" i="9" s="1"/>
  <c r="U539" i="9" s="1"/>
  <c r="R540" i="9"/>
  <c r="S540" i="9" s="1"/>
  <c r="T540" i="9" s="1"/>
  <c r="U540" i="9" s="1"/>
  <c r="R541" i="9"/>
  <c r="S541" i="9" s="1"/>
  <c r="T541" i="9" s="1"/>
  <c r="U541" i="9" s="1"/>
  <c r="R542" i="9"/>
  <c r="S542" i="9" s="1"/>
  <c r="T542" i="9" s="1"/>
  <c r="U542" i="9" s="1"/>
  <c r="R543" i="9"/>
  <c r="S543" i="9" s="1"/>
  <c r="T543" i="9" s="1"/>
  <c r="U543" i="9" s="1"/>
  <c r="R544" i="9"/>
  <c r="S544" i="9" s="1"/>
  <c r="T544" i="9" s="1"/>
  <c r="U544" i="9" s="1"/>
  <c r="R545" i="9"/>
  <c r="S545" i="9" s="1"/>
  <c r="T545" i="9" s="1"/>
  <c r="U545" i="9" s="1"/>
  <c r="R546" i="9"/>
  <c r="S546" i="9" s="1"/>
  <c r="T546" i="9" s="1"/>
  <c r="U546" i="9" s="1"/>
  <c r="R547" i="9"/>
  <c r="S547" i="9" s="1"/>
  <c r="T547" i="9" s="1"/>
  <c r="U547" i="9" s="1"/>
  <c r="R548" i="9"/>
  <c r="S548" i="9" s="1"/>
  <c r="T548" i="9" s="1"/>
  <c r="U548" i="9" s="1"/>
  <c r="R549" i="9"/>
  <c r="S549" i="9" s="1"/>
  <c r="T549" i="9" s="1"/>
  <c r="U549" i="9" s="1"/>
  <c r="R550" i="9"/>
  <c r="S550" i="9" s="1"/>
  <c r="T550" i="9" s="1"/>
  <c r="U550" i="9" s="1"/>
  <c r="R551" i="9"/>
  <c r="S551" i="9" s="1"/>
  <c r="T551" i="9" s="1"/>
  <c r="U551" i="9" s="1"/>
  <c r="R552" i="9"/>
  <c r="S552" i="9" s="1"/>
  <c r="T552" i="9" s="1"/>
  <c r="U552" i="9" s="1"/>
  <c r="R553" i="9"/>
  <c r="S553" i="9" s="1"/>
  <c r="T553" i="9" s="1"/>
  <c r="U553" i="9" s="1"/>
  <c r="R554" i="9"/>
  <c r="S554" i="9" s="1"/>
  <c r="T554" i="9" s="1"/>
  <c r="U554" i="9" s="1"/>
  <c r="R555" i="9"/>
  <c r="S555" i="9" s="1"/>
  <c r="T555" i="9" s="1"/>
  <c r="U555" i="9" s="1"/>
  <c r="R556" i="9"/>
  <c r="S556" i="9" s="1"/>
  <c r="T556" i="9" s="1"/>
  <c r="U556" i="9" s="1"/>
  <c r="R557" i="9"/>
  <c r="S557" i="9" s="1"/>
  <c r="T557" i="9" s="1"/>
  <c r="U557" i="9" s="1"/>
  <c r="R558" i="9"/>
  <c r="S558" i="9" s="1"/>
  <c r="T558" i="9" s="1"/>
  <c r="U558" i="9" s="1"/>
  <c r="R559" i="9"/>
  <c r="S559" i="9" s="1"/>
  <c r="T559" i="9" s="1"/>
  <c r="U559" i="9" s="1"/>
  <c r="R560" i="9"/>
  <c r="S560" i="9" s="1"/>
  <c r="T560" i="9" s="1"/>
  <c r="U560" i="9" s="1"/>
  <c r="R561" i="9"/>
  <c r="S561" i="9" s="1"/>
  <c r="T561" i="9" s="1"/>
  <c r="U561" i="9" s="1"/>
  <c r="R562" i="9"/>
  <c r="S562" i="9" s="1"/>
  <c r="T562" i="9" s="1"/>
  <c r="U562" i="9" s="1"/>
  <c r="R563" i="9"/>
  <c r="S563" i="9" s="1"/>
  <c r="T563" i="9" s="1"/>
  <c r="U563" i="9" s="1"/>
  <c r="R564" i="9"/>
  <c r="S564" i="9" s="1"/>
  <c r="T564" i="9" s="1"/>
  <c r="U564" i="9" s="1"/>
  <c r="R565" i="9"/>
  <c r="S565" i="9" s="1"/>
  <c r="T565" i="9" s="1"/>
  <c r="U565" i="9" s="1"/>
  <c r="R566" i="9"/>
  <c r="S566" i="9" s="1"/>
  <c r="T566" i="9" s="1"/>
  <c r="U566" i="9" s="1"/>
  <c r="R567" i="9"/>
  <c r="S567" i="9" s="1"/>
  <c r="T567" i="9" s="1"/>
  <c r="U567" i="9" s="1"/>
  <c r="R568" i="9"/>
  <c r="S568" i="9" s="1"/>
  <c r="T568" i="9" s="1"/>
  <c r="U568" i="9" s="1"/>
  <c r="R569" i="9"/>
  <c r="S569" i="9" s="1"/>
  <c r="T569" i="9" s="1"/>
  <c r="U569" i="9" s="1"/>
  <c r="R570" i="9"/>
  <c r="S570" i="9" s="1"/>
  <c r="T570" i="9" s="1"/>
  <c r="U570" i="9" s="1"/>
  <c r="R571" i="9"/>
  <c r="S571" i="9" s="1"/>
  <c r="T571" i="9" s="1"/>
  <c r="U571" i="9" s="1"/>
  <c r="R572" i="9"/>
  <c r="S572" i="9" s="1"/>
  <c r="T572" i="9" s="1"/>
  <c r="U572" i="9" s="1"/>
  <c r="R573" i="9"/>
  <c r="S573" i="9" s="1"/>
  <c r="T573" i="9" s="1"/>
  <c r="U573" i="9" s="1"/>
  <c r="R574" i="9"/>
  <c r="S574" i="9" s="1"/>
  <c r="T574" i="9" s="1"/>
  <c r="U574" i="9" s="1"/>
  <c r="R575" i="9"/>
  <c r="S575" i="9" s="1"/>
  <c r="T575" i="9" s="1"/>
  <c r="U575" i="9" s="1"/>
  <c r="R576" i="9"/>
  <c r="S576" i="9" s="1"/>
  <c r="T576" i="9" s="1"/>
  <c r="U576" i="9" s="1"/>
  <c r="R577" i="9"/>
  <c r="S577" i="9" s="1"/>
  <c r="T577" i="9" s="1"/>
  <c r="U577" i="9" s="1"/>
  <c r="R578" i="9"/>
  <c r="S578" i="9" s="1"/>
  <c r="T578" i="9" s="1"/>
  <c r="U578" i="9" s="1"/>
  <c r="R579" i="9"/>
  <c r="S579" i="9" s="1"/>
  <c r="T579" i="9" s="1"/>
  <c r="U579" i="9" s="1"/>
  <c r="R580" i="9"/>
  <c r="S580" i="9" s="1"/>
  <c r="T580" i="9" s="1"/>
  <c r="U580" i="9" s="1"/>
  <c r="R581" i="9"/>
  <c r="S581" i="9" s="1"/>
  <c r="T581" i="9" s="1"/>
  <c r="U581" i="9" s="1"/>
  <c r="R582" i="9"/>
  <c r="S582" i="9" s="1"/>
  <c r="T582" i="9" s="1"/>
  <c r="U582" i="9" s="1"/>
  <c r="R583" i="9"/>
  <c r="S583" i="9" s="1"/>
  <c r="T583" i="9" s="1"/>
  <c r="U583" i="9" s="1"/>
  <c r="R584" i="9"/>
  <c r="S584" i="9" s="1"/>
  <c r="T584" i="9" s="1"/>
  <c r="U584" i="9" s="1"/>
  <c r="R585" i="9"/>
  <c r="S585" i="9" s="1"/>
  <c r="T585" i="9" s="1"/>
  <c r="U585" i="9" s="1"/>
  <c r="R586" i="9"/>
  <c r="S586" i="9" s="1"/>
  <c r="T586" i="9" s="1"/>
  <c r="U586" i="9" s="1"/>
  <c r="R587" i="9"/>
  <c r="S587" i="9" s="1"/>
  <c r="T587" i="9" s="1"/>
  <c r="U587" i="9" s="1"/>
  <c r="R588" i="9"/>
  <c r="S588" i="9" s="1"/>
  <c r="T588" i="9" s="1"/>
  <c r="U588" i="9" s="1"/>
  <c r="R589" i="9"/>
  <c r="S589" i="9" s="1"/>
  <c r="T589" i="9" s="1"/>
  <c r="U589" i="9" s="1"/>
  <c r="R590" i="9"/>
  <c r="S590" i="9" s="1"/>
  <c r="T590" i="9" s="1"/>
  <c r="U590" i="9" s="1"/>
  <c r="R591" i="9"/>
  <c r="S591" i="9" s="1"/>
  <c r="T591" i="9" s="1"/>
  <c r="U591" i="9" s="1"/>
  <c r="R592" i="9"/>
  <c r="S592" i="9" s="1"/>
  <c r="T592" i="9" s="1"/>
  <c r="U592" i="9" s="1"/>
  <c r="R593" i="9"/>
  <c r="S593" i="9" s="1"/>
  <c r="T593" i="9" s="1"/>
  <c r="U593" i="9" s="1"/>
  <c r="R594" i="9"/>
  <c r="S594" i="9" s="1"/>
  <c r="T594" i="9" s="1"/>
  <c r="U594" i="9" s="1"/>
  <c r="R595" i="9"/>
  <c r="S595" i="9" s="1"/>
  <c r="T595" i="9" s="1"/>
  <c r="U595" i="9" s="1"/>
  <c r="R596" i="9"/>
  <c r="S596" i="9" s="1"/>
  <c r="T596" i="9" s="1"/>
  <c r="U596" i="9" s="1"/>
  <c r="R597" i="9"/>
  <c r="S597" i="9" s="1"/>
  <c r="T597" i="9" s="1"/>
  <c r="U597" i="9" s="1"/>
  <c r="R598" i="9"/>
  <c r="S598" i="9" s="1"/>
  <c r="T598" i="9" s="1"/>
  <c r="U598" i="9" s="1"/>
  <c r="R599" i="9"/>
  <c r="S599" i="9" s="1"/>
  <c r="T599" i="9" s="1"/>
  <c r="U599" i="9" s="1"/>
  <c r="R600" i="9"/>
  <c r="S600" i="9" s="1"/>
  <c r="T600" i="9" s="1"/>
  <c r="U600" i="9" s="1"/>
  <c r="R601" i="9"/>
  <c r="S601" i="9" s="1"/>
  <c r="T601" i="9" s="1"/>
  <c r="U601" i="9" s="1"/>
  <c r="R602" i="9"/>
  <c r="S602" i="9" s="1"/>
  <c r="T602" i="9" s="1"/>
  <c r="U602" i="9" s="1"/>
  <c r="R603" i="9"/>
  <c r="S603" i="9" s="1"/>
  <c r="T603" i="9" s="1"/>
  <c r="U603" i="9" s="1"/>
  <c r="R604" i="9"/>
  <c r="S604" i="9" s="1"/>
  <c r="T604" i="9" s="1"/>
  <c r="U604" i="9" s="1"/>
  <c r="R605" i="9"/>
  <c r="S605" i="9" s="1"/>
  <c r="T605" i="9" s="1"/>
  <c r="U605" i="9" s="1"/>
  <c r="R606" i="9"/>
  <c r="S606" i="9" s="1"/>
  <c r="T606" i="9" s="1"/>
  <c r="U606" i="9" s="1"/>
  <c r="R607" i="9"/>
  <c r="S607" i="9" s="1"/>
  <c r="T607" i="9" s="1"/>
  <c r="U607" i="9" s="1"/>
  <c r="R608" i="9"/>
  <c r="S608" i="9" s="1"/>
  <c r="T608" i="9" s="1"/>
  <c r="U608" i="9" s="1"/>
  <c r="R609" i="9"/>
  <c r="S609" i="9" s="1"/>
  <c r="T609" i="9" s="1"/>
  <c r="U609" i="9" s="1"/>
  <c r="R610" i="9"/>
  <c r="S610" i="9" s="1"/>
  <c r="T610" i="9" s="1"/>
  <c r="U610" i="9" s="1"/>
  <c r="R611" i="9"/>
  <c r="S611" i="9" s="1"/>
  <c r="T611" i="9" s="1"/>
  <c r="U611" i="9" s="1"/>
  <c r="R612" i="9"/>
  <c r="S612" i="9" s="1"/>
  <c r="T612" i="9" s="1"/>
  <c r="U612" i="9" s="1"/>
  <c r="R613" i="9"/>
  <c r="S613" i="9" s="1"/>
  <c r="T613" i="9" s="1"/>
  <c r="U613" i="9" s="1"/>
  <c r="R614" i="9"/>
  <c r="S614" i="9" s="1"/>
  <c r="T614" i="9" s="1"/>
  <c r="U614" i="9" s="1"/>
  <c r="R615" i="9"/>
  <c r="S615" i="9" s="1"/>
  <c r="T615" i="9" s="1"/>
  <c r="U615" i="9" s="1"/>
  <c r="R616" i="9"/>
  <c r="S616" i="9" s="1"/>
  <c r="T616" i="9" s="1"/>
  <c r="U616" i="9" s="1"/>
  <c r="R617" i="9"/>
  <c r="S617" i="9" s="1"/>
  <c r="T617" i="9" s="1"/>
  <c r="U617" i="9" s="1"/>
  <c r="R618" i="9"/>
  <c r="S618" i="9" s="1"/>
  <c r="T618" i="9" s="1"/>
  <c r="U618" i="9" s="1"/>
  <c r="R619" i="9"/>
  <c r="S619" i="9" s="1"/>
  <c r="T619" i="9" s="1"/>
  <c r="U619" i="9" s="1"/>
  <c r="R620" i="9"/>
  <c r="S620" i="9" s="1"/>
  <c r="T620" i="9" s="1"/>
  <c r="U620" i="9" s="1"/>
  <c r="R621" i="9"/>
  <c r="S621" i="9" s="1"/>
  <c r="T621" i="9" s="1"/>
  <c r="U621" i="9" s="1"/>
  <c r="R622" i="9"/>
  <c r="S622" i="9" s="1"/>
  <c r="T622" i="9" s="1"/>
  <c r="U622" i="9" s="1"/>
  <c r="R623" i="9"/>
  <c r="S623" i="9" s="1"/>
  <c r="T623" i="9" s="1"/>
  <c r="U623" i="9" s="1"/>
  <c r="R624" i="9"/>
  <c r="S624" i="9" s="1"/>
  <c r="T624" i="9" s="1"/>
  <c r="U624" i="9" s="1"/>
  <c r="R625" i="9"/>
  <c r="S625" i="9" s="1"/>
  <c r="T625" i="9" s="1"/>
  <c r="U625" i="9" s="1"/>
  <c r="R626" i="9"/>
  <c r="S626" i="9" s="1"/>
  <c r="T626" i="9" s="1"/>
  <c r="U626" i="9" s="1"/>
  <c r="R627" i="9"/>
  <c r="S627" i="9" s="1"/>
  <c r="T627" i="9" s="1"/>
  <c r="U627" i="9" s="1"/>
  <c r="R628" i="9"/>
  <c r="S628" i="9" s="1"/>
  <c r="T628" i="9" s="1"/>
  <c r="U628" i="9" s="1"/>
  <c r="R629" i="9"/>
  <c r="S629" i="9" s="1"/>
  <c r="T629" i="9" s="1"/>
  <c r="U629" i="9" s="1"/>
  <c r="R630" i="9"/>
  <c r="S630" i="9" s="1"/>
  <c r="T630" i="9" s="1"/>
  <c r="U630" i="9" s="1"/>
  <c r="R631" i="9"/>
  <c r="S631" i="9" s="1"/>
  <c r="T631" i="9" s="1"/>
  <c r="U631" i="9" s="1"/>
  <c r="R632" i="9"/>
  <c r="S632" i="9" s="1"/>
  <c r="T632" i="9" s="1"/>
  <c r="U632" i="9" s="1"/>
  <c r="R633" i="9"/>
  <c r="S633" i="9" s="1"/>
  <c r="T633" i="9" s="1"/>
  <c r="U633" i="9" s="1"/>
  <c r="R634" i="9"/>
  <c r="S634" i="9" s="1"/>
  <c r="T634" i="9" s="1"/>
  <c r="U634" i="9" s="1"/>
  <c r="R635" i="9"/>
  <c r="S635" i="9" s="1"/>
  <c r="T635" i="9" s="1"/>
  <c r="U635" i="9" s="1"/>
  <c r="R636" i="9"/>
  <c r="S636" i="9" s="1"/>
  <c r="T636" i="9" s="1"/>
  <c r="U636" i="9" s="1"/>
  <c r="R637" i="9"/>
  <c r="S637" i="9" s="1"/>
  <c r="T637" i="9" s="1"/>
  <c r="U637" i="9" s="1"/>
  <c r="R638" i="9"/>
  <c r="S638" i="9" s="1"/>
  <c r="T638" i="9" s="1"/>
  <c r="U638" i="9" s="1"/>
  <c r="R639" i="9"/>
  <c r="S639" i="9" s="1"/>
  <c r="T639" i="9" s="1"/>
  <c r="U639" i="9" s="1"/>
  <c r="R640" i="9"/>
  <c r="S640" i="9" s="1"/>
  <c r="T640" i="9" s="1"/>
  <c r="U640" i="9" s="1"/>
  <c r="R641" i="9"/>
  <c r="S641" i="9" s="1"/>
  <c r="T641" i="9" s="1"/>
  <c r="U641" i="9" s="1"/>
  <c r="R642" i="9"/>
  <c r="S642" i="9" s="1"/>
  <c r="T642" i="9" s="1"/>
  <c r="U642" i="9" s="1"/>
  <c r="R643" i="9"/>
  <c r="S643" i="9" s="1"/>
  <c r="T643" i="9" s="1"/>
  <c r="U643" i="9" s="1"/>
  <c r="R644" i="9"/>
  <c r="S644" i="9" s="1"/>
  <c r="T644" i="9" s="1"/>
  <c r="U644" i="9" s="1"/>
  <c r="R645" i="9"/>
  <c r="S645" i="9" s="1"/>
  <c r="T645" i="9" s="1"/>
  <c r="U645" i="9" s="1"/>
  <c r="R646" i="9"/>
  <c r="S646" i="9" s="1"/>
  <c r="T646" i="9" s="1"/>
  <c r="U646" i="9" s="1"/>
  <c r="R647" i="9"/>
  <c r="S647" i="9" s="1"/>
  <c r="T647" i="9" s="1"/>
  <c r="U647" i="9" s="1"/>
  <c r="R648" i="9"/>
  <c r="S648" i="9" s="1"/>
  <c r="T648" i="9" s="1"/>
  <c r="U648" i="9" s="1"/>
  <c r="R649" i="9"/>
  <c r="S649" i="9" s="1"/>
  <c r="T649" i="9" s="1"/>
  <c r="U649" i="9" s="1"/>
  <c r="R650" i="9"/>
  <c r="S650" i="9" s="1"/>
  <c r="T650" i="9" s="1"/>
  <c r="U650" i="9" s="1"/>
  <c r="R651" i="9"/>
  <c r="S651" i="9" s="1"/>
  <c r="T651" i="9" s="1"/>
  <c r="U651" i="9" s="1"/>
  <c r="R652" i="9"/>
  <c r="S652" i="9" s="1"/>
  <c r="T652" i="9" s="1"/>
  <c r="U652" i="9" s="1"/>
  <c r="R653" i="9"/>
  <c r="S653" i="9" s="1"/>
  <c r="T653" i="9" s="1"/>
  <c r="U653" i="9" s="1"/>
  <c r="R654" i="9"/>
  <c r="S654" i="9" s="1"/>
  <c r="T654" i="9" s="1"/>
  <c r="U654" i="9" s="1"/>
  <c r="R655" i="9"/>
  <c r="S655" i="9" s="1"/>
  <c r="T655" i="9" s="1"/>
  <c r="U655" i="9" s="1"/>
  <c r="R656" i="9"/>
  <c r="S656" i="9" s="1"/>
  <c r="T656" i="9" s="1"/>
  <c r="U656" i="9" s="1"/>
  <c r="R657" i="9"/>
  <c r="S657" i="9" s="1"/>
  <c r="T657" i="9" s="1"/>
  <c r="U657" i="9" s="1"/>
  <c r="R658" i="9"/>
  <c r="S658" i="9" s="1"/>
  <c r="T658" i="9" s="1"/>
  <c r="U658" i="9" s="1"/>
  <c r="R659" i="9"/>
  <c r="S659" i="9" s="1"/>
  <c r="T659" i="9" s="1"/>
  <c r="U659" i="9" s="1"/>
  <c r="R660" i="9"/>
  <c r="S660" i="9" s="1"/>
  <c r="T660" i="9" s="1"/>
  <c r="U660" i="9" s="1"/>
  <c r="R661" i="9"/>
  <c r="S661" i="9" s="1"/>
  <c r="T661" i="9" s="1"/>
  <c r="U661" i="9" s="1"/>
  <c r="R662" i="9"/>
  <c r="S662" i="9" s="1"/>
  <c r="T662" i="9" s="1"/>
  <c r="U662" i="9" s="1"/>
  <c r="R663" i="9"/>
  <c r="S663" i="9" s="1"/>
  <c r="T663" i="9" s="1"/>
  <c r="U663" i="9" s="1"/>
  <c r="R664" i="9"/>
  <c r="S664" i="9" s="1"/>
  <c r="T664" i="9" s="1"/>
  <c r="U664" i="9" s="1"/>
  <c r="R665" i="9"/>
  <c r="S665" i="9" s="1"/>
  <c r="T665" i="9" s="1"/>
  <c r="U665" i="9" s="1"/>
  <c r="R666" i="9"/>
  <c r="S666" i="9" s="1"/>
  <c r="T666" i="9" s="1"/>
  <c r="U666" i="9" s="1"/>
  <c r="R667" i="9"/>
  <c r="S667" i="9" s="1"/>
  <c r="T667" i="9" s="1"/>
  <c r="U667" i="9" s="1"/>
  <c r="R668" i="9"/>
  <c r="S668" i="9" s="1"/>
  <c r="T668" i="9" s="1"/>
  <c r="U668" i="9" s="1"/>
  <c r="R669" i="9"/>
  <c r="S669" i="9" s="1"/>
  <c r="T669" i="9" s="1"/>
  <c r="U669" i="9" s="1"/>
  <c r="R670" i="9"/>
  <c r="S670" i="9" s="1"/>
  <c r="T670" i="9" s="1"/>
  <c r="U670" i="9" s="1"/>
  <c r="R671" i="9"/>
  <c r="S671" i="9" s="1"/>
  <c r="T671" i="9" s="1"/>
  <c r="U671" i="9" s="1"/>
  <c r="R672" i="9"/>
  <c r="S672" i="9" s="1"/>
  <c r="T672" i="9" s="1"/>
  <c r="U672" i="9" s="1"/>
  <c r="R673" i="9"/>
  <c r="S673" i="9" s="1"/>
  <c r="T673" i="9" s="1"/>
  <c r="U673" i="9" s="1"/>
  <c r="R674" i="9"/>
  <c r="S674" i="9" s="1"/>
  <c r="T674" i="9" s="1"/>
  <c r="U674" i="9" s="1"/>
  <c r="R675" i="9"/>
  <c r="S675" i="9" s="1"/>
  <c r="T675" i="9" s="1"/>
  <c r="U675" i="9" s="1"/>
  <c r="R676" i="9"/>
  <c r="S676" i="9" s="1"/>
  <c r="T676" i="9" s="1"/>
  <c r="U676" i="9" s="1"/>
  <c r="R677" i="9"/>
  <c r="S677" i="9" s="1"/>
  <c r="T677" i="9" s="1"/>
  <c r="U677" i="9" s="1"/>
  <c r="R678" i="9"/>
  <c r="S678" i="9" s="1"/>
  <c r="T678" i="9" s="1"/>
  <c r="U678" i="9" s="1"/>
  <c r="R679" i="9"/>
  <c r="S679" i="9" s="1"/>
  <c r="T679" i="9" s="1"/>
  <c r="U679" i="9" s="1"/>
  <c r="R680" i="9"/>
  <c r="S680" i="9" s="1"/>
  <c r="T680" i="9" s="1"/>
  <c r="U680" i="9" s="1"/>
  <c r="R681" i="9"/>
  <c r="S681" i="9" s="1"/>
  <c r="T681" i="9" s="1"/>
  <c r="U681" i="9" s="1"/>
  <c r="R682" i="9"/>
  <c r="S682" i="9" s="1"/>
  <c r="T682" i="9" s="1"/>
  <c r="U682" i="9" s="1"/>
  <c r="R683" i="9"/>
  <c r="S683" i="9" s="1"/>
  <c r="T683" i="9" s="1"/>
  <c r="U683" i="9" s="1"/>
  <c r="R684" i="9"/>
  <c r="S684" i="9" s="1"/>
  <c r="T684" i="9" s="1"/>
  <c r="U684" i="9" s="1"/>
  <c r="R685" i="9"/>
  <c r="S685" i="9" s="1"/>
  <c r="T685" i="9" s="1"/>
  <c r="U685" i="9" s="1"/>
  <c r="R686" i="9"/>
  <c r="S686" i="9" s="1"/>
  <c r="T686" i="9" s="1"/>
  <c r="U686" i="9" s="1"/>
  <c r="R687" i="9"/>
  <c r="S687" i="9" s="1"/>
  <c r="T687" i="9" s="1"/>
  <c r="U687" i="9" s="1"/>
  <c r="R688" i="9"/>
  <c r="S688" i="9" s="1"/>
  <c r="T688" i="9" s="1"/>
  <c r="U688" i="9" s="1"/>
  <c r="R689" i="9"/>
  <c r="S689" i="9" s="1"/>
  <c r="T689" i="9" s="1"/>
  <c r="U689" i="9" s="1"/>
  <c r="R690" i="9"/>
  <c r="S690" i="9" s="1"/>
  <c r="T690" i="9" s="1"/>
  <c r="U690" i="9" s="1"/>
  <c r="R691" i="9"/>
  <c r="S691" i="9" s="1"/>
  <c r="T691" i="9" s="1"/>
  <c r="U691" i="9" s="1"/>
  <c r="R692" i="9"/>
  <c r="S692" i="9" s="1"/>
  <c r="T692" i="9" s="1"/>
  <c r="U692" i="9" s="1"/>
  <c r="R693" i="9"/>
  <c r="S693" i="9" s="1"/>
  <c r="T693" i="9" s="1"/>
  <c r="U693" i="9" s="1"/>
  <c r="R694" i="9"/>
  <c r="S694" i="9" s="1"/>
  <c r="T694" i="9" s="1"/>
  <c r="U694" i="9" s="1"/>
  <c r="R695" i="9"/>
  <c r="S695" i="9" s="1"/>
  <c r="T695" i="9" s="1"/>
  <c r="U695" i="9" s="1"/>
  <c r="R696" i="9"/>
  <c r="S696" i="9" s="1"/>
  <c r="T696" i="9" s="1"/>
  <c r="U696" i="9" s="1"/>
  <c r="R697" i="9"/>
  <c r="S697" i="9" s="1"/>
  <c r="T697" i="9" s="1"/>
  <c r="U697" i="9" s="1"/>
  <c r="R698" i="9"/>
  <c r="S698" i="9" s="1"/>
  <c r="T698" i="9" s="1"/>
  <c r="U698" i="9" s="1"/>
  <c r="R699" i="9"/>
  <c r="S699" i="9" s="1"/>
  <c r="T699" i="9" s="1"/>
  <c r="U699" i="9" s="1"/>
  <c r="R700" i="9"/>
  <c r="S700" i="9" s="1"/>
  <c r="T700" i="9" s="1"/>
  <c r="U700" i="9" s="1"/>
  <c r="R701" i="9"/>
  <c r="S701" i="9" s="1"/>
  <c r="T701" i="9" s="1"/>
  <c r="U701" i="9" s="1"/>
  <c r="R702" i="9"/>
  <c r="S702" i="9" s="1"/>
  <c r="T702" i="9" s="1"/>
  <c r="U702" i="9" s="1"/>
  <c r="R703" i="9"/>
  <c r="S703" i="9" s="1"/>
  <c r="T703" i="9" s="1"/>
  <c r="U703" i="9" s="1"/>
  <c r="R704" i="9"/>
  <c r="S704" i="9" s="1"/>
  <c r="T704" i="9" s="1"/>
  <c r="U704" i="9" s="1"/>
  <c r="R705" i="9"/>
  <c r="S705" i="9" s="1"/>
  <c r="T705" i="9" s="1"/>
  <c r="U705" i="9" s="1"/>
  <c r="R706" i="9"/>
  <c r="S706" i="9" s="1"/>
  <c r="T706" i="9" s="1"/>
  <c r="U706" i="9" s="1"/>
  <c r="R707" i="9"/>
  <c r="S707" i="9" s="1"/>
  <c r="T707" i="9" s="1"/>
  <c r="U707" i="9" s="1"/>
  <c r="R708" i="9"/>
  <c r="S708" i="9" s="1"/>
  <c r="T708" i="9" s="1"/>
  <c r="U708" i="9" s="1"/>
  <c r="R709" i="9"/>
  <c r="S709" i="9" s="1"/>
  <c r="T709" i="9" s="1"/>
  <c r="U709" i="9" s="1"/>
  <c r="R710" i="9"/>
  <c r="S710" i="9" s="1"/>
  <c r="T710" i="9" s="1"/>
  <c r="U710" i="9" s="1"/>
  <c r="R711" i="9"/>
  <c r="S711" i="9" s="1"/>
  <c r="T711" i="9" s="1"/>
  <c r="U711" i="9" s="1"/>
  <c r="R712" i="9"/>
  <c r="S712" i="9" s="1"/>
  <c r="T712" i="9" s="1"/>
  <c r="U712" i="9" s="1"/>
  <c r="R713" i="9"/>
  <c r="S713" i="9" s="1"/>
  <c r="T713" i="9" s="1"/>
  <c r="U713" i="9" s="1"/>
  <c r="R714" i="9"/>
  <c r="S714" i="9" s="1"/>
  <c r="T714" i="9" s="1"/>
  <c r="U714" i="9" s="1"/>
  <c r="R715" i="9"/>
  <c r="S715" i="9" s="1"/>
  <c r="T715" i="9" s="1"/>
  <c r="U715" i="9" s="1"/>
  <c r="R716" i="9"/>
  <c r="S716" i="9" s="1"/>
  <c r="T716" i="9" s="1"/>
  <c r="U716" i="9" s="1"/>
  <c r="R717" i="9"/>
  <c r="S717" i="9" s="1"/>
  <c r="T717" i="9" s="1"/>
  <c r="U717" i="9" s="1"/>
  <c r="R718" i="9"/>
  <c r="S718" i="9" s="1"/>
  <c r="T718" i="9" s="1"/>
  <c r="U718" i="9" s="1"/>
  <c r="R719" i="9"/>
  <c r="S719" i="9" s="1"/>
  <c r="T719" i="9" s="1"/>
  <c r="U719" i="9" s="1"/>
  <c r="R720" i="9"/>
  <c r="S720" i="9" s="1"/>
  <c r="T720" i="9" s="1"/>
  <c r="U720" i="9" s="1"/>
  <c r="R721" i="9"/>
  <c r="S721" i="9" s="1"/>
  <c r="T721" i="9" s="1"/>
  <c r="U721" i="9" s="1"/>
  <c r="R722" i="9"/>
  <c r="S722" i="9" s="1"/>
  <c r="T722" i="9" s="1"/>
  <c r="U722" i="9" s="1"/>
  <c r="R723" i="9"/>
  <c r="S723" i="9" s="1"/>
  <c r="T723" i="9" s="1"/>
  <c r="U723" i="9" s="1"/>
  <c r="R724" i="9"/>
  <c r="S724" i="9" s="1"/>
  <c r="T724" i="9" s="1"/>
  <c r="U724" i="9" s="1"/>
  <c r="R725" i="9"/>
  <c r="S725" i="9" s="1"/>
  <c r="T725" i="9" s="1"/>
  <c r="U725" i="9" s="1"/>
  <c r="R726" i="9"/>
  <c r="S726" i="9" s="1"/>
  <c r="T726" i="9" s="1"/>
  <c r="U726" i="9" s="1"/>
  <c r="R727" i="9"/>
  <c r="S727" i="9" s="1"/>
  <c r="T727" i="9" s="1"/>
  <c r="U727" i="9" s="1"/>
  <c r="R728" i="9"/>
  <c r="S728" i="9" s="1"/>
  <c r="T728" i="9" s="1"/>
  <c r="U728" i="9" s="1"/>
  <c r="R729" i="9"/>
  <c r="S729" i="9" s="1"/>
  <c r="T729" i="9" s="1"/>
  <c r="U729" i="9" s="1"/>
  <c r="R730" i="9"/>
  <c r="S730" i="9" s="1"/>
  <c r="T730" i="9" s="1"/>
  <c r="U730" i="9" s="1"/>
  <c r="R731" i="9"/>
  <c r="S731" i="9" s="1"/>
  <c r="T731" i="9" s="1"/>
  <c r="U731" i="9" s="1"/>
  <c r="R732" i="9"/>
  <c r="S732" i="9" s="1"/>
  <c r="T732" i="9" s="1"/>
  <c r="U732" i="9" s="1"/>
  <c r="R733" i="9"/>
  <c r="S733" i="9" s="1"/>
  <c r="T733" i="9" s="1"/>
  <c r="U733" i="9" s="1"/>
  <c r="R734" i="9"/>
  <c r="S734" i="9" s="1"/>
  <c r="T734" i="9" s="1"/>
  <c r="U734" i="9" s="1"/>
  <c r="R735" i="9"/>
  <c r="S735" i="9" s="1"/>
  <c r="T735" i="9" s="1"/>
  <c r="U735" i="9" s="1"/>
  <c r="R736" i="9"/>
  <c r="S736" i="9" s="1"/>
  <c r="T736" i="9" s="1"/>
  <c r="U736" i="9" s="1"/>
  <c r="R737" i="9"/>
  <c r="S737" i="9" s="1"/>
  <c r="T737" i="9" s="1"/>
  <c r="U737" i="9" s="1"/>
  <c r="R738" i="9"/>
  <c r="S738" i="9" s="1"/>
  <c r="T738" i="9" s="1"/>
  <c r="U738" i="9" s="1"/>
  <c r="R739" i="9"/>
  <c r="S739" i="9" s="1"/>
  <c r="T739" i="9" s="1"/>
  <c r="U739" i="9" s="1"/>
  <c r="R740" i="9"/>
  <c r="S740" i="9" s="1"/>
  <c r="T740" i="9" s="1"/>
  <c r="U740" i="9" s="1"/>
  <c r="R741" i="9"/>
  <c r="S741" i="9" s="1"/>
  <c r="T741" i="9" s="1"/>
  <c r="U741" i="9" s="1"/>
  <c r="R742" i="9"/>
  <c r="S742" i="9" s="1"/>
  <c r="T742" i="9" s="1"/>
  <c r="U742" i="9" s="1"/>
  <c r="R743" i="9"/>
  <c r="S743" i="9" s="1"/>
  <c r="T743" i="9" s="1"/>
  <c r="U743" i="9" s="1"/>
  <c r="R744" i="9"/>
  <c r="S744" i="9" s="1"/>
  <c r="T744" i="9" s="1"/>
  <c r="U744" i="9" s="1"/>
  <c r="R745" i="9"/>
  <c r="S745" i="9" s="1"/>
  <c r="T745" i="9" s="1"/>
  <c r="U745" i="9" s="1"/>
  <c r="R746" i="9"/>
  <c r="S746" i="9" s="1"/>
  <c r="T746" i="9" s="1"/>
  <c r="U746" i="9" s="1"/>
  <c r="R747" i="9"/>
  <c r="S747" i="9" s="1"/>
  <c r="T747" i="9" s="1"/>
  <c r="U747" i="9" s="1"/>
  <c r="R748" i="9"/>
  <c r="S748" i="9" s="1"/>
  <c r="T748" i="9" s="1"/>
  <c r="U748" i="9" s="1"/>
  <c r="R749" i="9"/>
  <c r="S749" i="9" s="1"/>
  <c r="T749" i="9" s="1"/>
  <c r="U749" i="9" s="1"/>
  <c r="R750" i="9"/>
  <c r="S750" i="9" s="1"/>
  <c r="T750" i="9" s="1"/>
  <c r="U750" i="9" s="1"/>
  <c r="R751" i="9"/>
  <c r="S751" i="9" s="1"/>
  <c r="T751" i="9" s="1"/>
  <c r="U751" i="9" s="1"/>
  <c r="R752" i="9"/>
  <c r="S752" i="9" s="1"/>
  <c r="T752" i="9" s="1"/>
  <c r="U752" i="9" s="1"/>
  <c r="R753" i="9"/>
  <c r="S753" i="9" s="1"/>
  <c r="T753" i="9" s="1"/>
  <c r="U753" i="9" s="1"/>
  <c r="R754" i="9"/>
  <c r="S754" i="9" s="1"/>
  <c r="T754" i="9" s="1"/>
  <c r="U754" i="9" s="1"/>
  <c r="R755" i="9"/>
  <c r="S755" i="9" s="1"/>
  <c r="T755" i="9" s="1"/>
  <c r="U755" i="9" s="1"/>
  <c r="R756" i="9"/>
  <c r="S756" i="9" s="1"/>
  <c r="T756" i="9" s="1"/>
  <c r="U756" i="9" s="1"/>
  <c r="R757" i="9"/>
  <c r="S757" i="9" s="1"/>
  <c r="T757" i="9" s="1"/>
  <c r="U757" i="9" s="1"/>
  <c r="R758" i="9"/>
  <c r="S758" i="9" s="1"/>
  <c r="T758" i="9" s="1"/>
  <c r="U758" i="9" s="1"/>
  <c r="R759" i="9"/>
  <c r="S759" i="9" s="1"/>
  <c r="T759" i="9" s="1"/>
  <c r="U759" i="9" s="1"/>
  <c r="R760" i="9"/>
  <c r="S760" i="9" s="1"/>
  <c r="T760" i="9" s="1"/>
  <c r="U760" i="9" s="1"/>
  <c r="R761" i="9"/>
  <c r="S761" i="9" s="1"/>
  <c r="T761" i="9" s="1"/>
  <c r="U761" i="9" s="1"/>
  <c r="R762" i="9"/>
  <c r="S762" i="9" s="1"/>
  <c r="T762" i="9" s="1"/>
  <c r="U762" i="9" s="1"/>
  <c r="R763" i="9"/>
  <c r="S763" i="9" s="1"/>
  <c r="T763" i="9" s="1"/>
  <c r="U763" i="9" s="1"/>
  <c r="R764" i="9"/>
  <c r="S764" i="9" s="1"/>
  <c r="T764" i="9" s="1"/>
  <c r="U764" i="9" s="1"/>
  <c r="R765" i="9"/>
  <c r="S765" i="9" s="1"/>
  <c r="T765" i="9" s="1"/>
  <c r="U765" i="9" s="1"/>
  <c r="R766" i="9"/>
  <c r="S766" i="9" s="1"/>
  <c r="T766" i="9" s="1"/>
  <c r="U766" i="9" s="1"/>
  <c r="R767" i="9"/>
  <c r="S767" i="9" s="1"/>
  <c r="T767" i="9" s="1"/>
  <c r="U767" i="9" s="1"/>
  <c r="R768" i="9"/>
  <c r="S768" i="9" s="1"/>
  <c r="T768" i="9" s="1"/>
  <c r="U768" i="9" s="1"/>
  <c r="R769" i="9"/>
  <c r="S769" i="9" s="1"/>
  <c r="T769" i="9" s="1"/>
  <c r="U769" i="9" s="1"/>
  <c r="R770" i="9"/>
  <c r="S770" i="9" s="1"/>
  <c r="T770" i="9" s="1"/>
  <c r="U770" i="9" s="1"/>
  <c r="R771" i="9"/>
  <c r="S771" i="9" s="1"/>
  <c r="T771" i="9" s="1"/>
  <c r="U771" i="9" s="1"/>
  <c r="R772" i="9"/>
  <c r="S772" i="9" s="1"/>
  <c r="T772" i="9" s="1"/>
  <c r="U772" i="9" s="1"/>
  <c r="R773" i="9"/>
  <c r="S773" i="9" s="1"/>
  <c r="T773" i="9" s="1"/>
  <c r="U773" i="9" s="1"/>
  <c r="R774" i="9"/>
  <c r="S774" i="9" s="1"/>
  <c r="T774" i="9" s="1"/>
  <c r="U774" i="9" s="1"/>
  <c r="R775" i="9"/>
  <c r="S775" i="9" s="1"/>
  <c r="T775" i="9" s="1"/>
  <c r="U775" i="9" s="1"/>
  <c r="R776" i="9"/>
  <c r="S776" i="9" s="1"/>
  <c r="T776" i="9" s="1"/>
  <c r="U776" i="9" s="1"/>
  <c r="R777" i="9"/>
  <c r="S777" i="9" s="1"/>
  <c r="T777" i="9" s="1"/>
  <c r="U777" i="9" s="1"/>
  <c r="R778" i="9"/>
  <c r="S778" i="9" s="1"/>
  <c r="T778" i="9" s="1"/>
  <c r="U778" i="9" s="1"/>
  <c r="R779" i="9"/>
  <c r="S779" i="9" s="1"/>
  <c r="T779" i="9" s="1"/>
  <c r="U779" i="9" s="1"/>
  <c r="R780" i="9"/>
  <c r="S780" i="9" s="1"/>
  <c r="T780" i="9" s="1"/>
  <c r="U780" i="9" s="1"/>
  <c r="R781" i="9"/>
  <c r="S781" i="9" s="1"/>
  <c r="T781" i="9" s="1"/>
  <c r="U781" i="9" s="1"/>
  <c r="R782" i="9"/>
  <c r="S782" i="9" s="1"/>
  <c r="T782" i="9" s="1"/>
  <c r="U782" i="9" s="1"/>
  <c r="R783" i="9"/>
  <c r="S783" i="9" s="1"/>
  <c r="T783" i="9" s="1"/>
  <c r="U783" i="9" s="1"/>
  <c r="R784" i="9"/>
  <c r="S784" i="9" s="1"/>
  <c r="T784" i="9" s="1"/>
  <c r="U784" i="9" s="1"/>
  <c r="R785" i="9"/>
  <c r="S785" i="9" s="1"/>
  <c r="T785" i="9" s="1"/>
  <c r="U785" i="9" s="1"/>
  <c r="R786" i="9"/>
  <c r="S786" i="9" s="1"/>
  <c r="T786" i="9" s="1"/>
  <c r="U786" i="9" s="1"/>
  <c r="R787" i="9"/>
  <c r="S787" i="9" s="1"/>
  <c r="T787" i="9" s="1"/>
  <c r="U787" i="9" s="1"/>
  <c r="R788" i="9"/>
  <c r="S788" i="9" s="1"/>
  <c r="T788" i="9" s="1"/>
  <c r="U788" i="9" s="1"/>
  <c r="R789" i="9"/>
  <c r="S789" i="9" s="1"/>
  <c r="T789" i="9" s="1"/>
  <c r="U789" i="9" s="1"/>
  <c r="R790" i="9"/>
  <c r="S790" i="9" s="1"/>
  <c r="T790" i="9" s="1"/>
  <c r="U790" i="9" s="1"/>
  <c r="R791" i="9"/>
  <c r="S791" i="9" s="1"/>
  <c r="T791" i="9" s="1"/>
  <c r="U791" i="9" s="1"/>
  <c r="R792" i="9"/>
  <c r="S792" i="9" s="1"/>
  <c r="T792" i="9" s="1"/>
  <c r="U792" i="9" s="1"/>
  <c r="R793" i="9"/>
  <c r="S793" i="9" s="1"/>
  <c r="T793" i="9" s="1"/>
  <c r="U793" i="9" s="1"/>
  <c r="R794" i="9"/>
  <c r="S794" i="9" s="1"/>
  <c r="T794" i="9" s="1"/>
  <c r="U794" i="9" s="1"/>
  <c r="R795" i="9"/>
  <c r="S795" i="9" s="1"/>
  <c r="T795" i="9" s="1"/>
  <c r="U795" i="9" s="1"/>
  <c r="R796" i="9"/>
  <c r="S796" i="9" s="1"/>
  <c r="T796" i="9" s="1"/>
  <c r="U796" i="9" s="1"/>
  <c r="R797" i="9"/>
  <c r="S797" i="9" s="1"/>
  <c r="T797" i="9" s="1"/>
  <c r="U797" i="9" s="1"/>
  <c r="R798" i="9"/>
  <c r="S798" i="9" s="1"/>
  <c r="T798" i="9" s="1"/>
  <c r="U798" i="9" s="1"/>
  <c r="R799" i="9"/>
  <c r="S799" i="9" s="1"/>
  <c r="T799" i="9" s="1"/>
  <c r="U799" i="9" s="1"/>
  <c r="R800" i="9"/>
  <c r="S800" i="9" s="1"/>
  <c r="T800" i="9" s="1"/>
  <c r="U800" i="9" s="1"/>
  <c r="R801" i="9"/>
  <c r="S801" i="9" s="1"/>
  <c r="T801" i="9" s="1"/>
  <c r="U801" i="9" s="1"/>
  <c r="R802" i="9"/>
  <c r="S802" i="9" s="1"/>
  <c r="T802" i="9" s="1"/>
  <c r="U802" i="9" s="1"/>
  <c r="R803" i="9"/>
  <c r="S803" i="9" s="1"/>
  <c r="T803" i="9" s="1"/>
  <c r="U803" i="9" s="1"/>
  <c r="R804" i="9"/>
  <c r="S804" i="9" s="1"/>
  <c r="T804" i="9" s="1"/>
  <c r="U804" i="9" s="1"/>
  <c r="R805" i="9"/>
  <c r="S805" i="9" s="1"/>
  <c r="T805" i="9" s="1"/>
  <c r="U805" i="9" s="1"/>
  <c r="R806" i="9"/>
  <c r="S806" i="9" s="1"/>
  <c r="T806" i="9" s="1"/>
  <c r="U806" i="9" s="1"/>
  <c r="R807" i="9"/>
  <c r="S807" i="9" s="1"/>
  <c r="T807" i="9" s="1"/>
  <c r="U807" i="9" s="1"/>
  <c r="R808" i="9"/>
  <c r="S808" i="9" s="1"/>
  <c r="T808" i="9" s="1"/>
  <c r="U808" i="9" s="1"/>
  <c r="R809" i="9"/>
  <c r="S809" i="9" s="1"/>
  <c r="T809" i="9" s="1"/>
  <c r="U809" i="9" s="1"/>
  <c r="R810" i="9"/>
  <c r="S810" i="9" s="1"/>
  <c r="T810" i="9" s="1"/>
  <c r="U810" i="9" s="1"/>
  <c r="R811" i="9"/>
  <c r="S811" i="9" s="1"/>
  <c r="T811" i="9" s="1"/>
  <c r="U811" i="9" s="1"/>
  <c r="R812" i="9"/>
  <c r="S812" i="9" s="1"/>
  <c r="T812" i="9" s="1"/>
  <c r="U812" i="9" s="1"/>
  <c r="R813" i="9"/>
  <c r="S813" i="9" s="1"/>
  <c r="T813" i="9" s="1"/>
  <c r="U813" i="9" s="1"/>
  <c r="R814" i="9"/>
  <c r="S814" i="9" s="1"/>
  <c r="T814" i="9" s="1"/>
  <c r="U814" i="9" s="1"/>
  <c r="R815" i="9"/>
  <c r="S815" i="9" s="1"/>
  <c r="T815" i="9" s="1"/>
  <c r="U815" i="9" s="1"/>
  <c r="R816" i="9"/>
  <c r="S816" i="9" s="1"/>
  <c r="T816" i="9" s="1"/>
  <c r="U816" i="9" s="1"/>
  <c r="R817" i="9"/>
  <c r="S817" i="9" s="1"/>
  <c r="T817" i="9" s="1"/>
  <c r="U817" i="9" s="1"/>
  <c r="R818" i="9"/>
  <c r="S818" i="9" s="1"/>
  <c r="T818" i="9" s="1"/>
  <c r="U818" i="9" s="1"/>
  <c r="R819" i="9"/>
  <c r="S819" i="9" s="1"/>
  <c r="T819" i="9" s="1"/>
  <c r="U819" i="9" s="1"/>
  <c r="R820" i="9"/>
  <c r="S820" i="9" s="1"/>
  <c r="T820" i="9" s="1"/>
  <c r="U820" i="9" s="1"/>
  <c r="R821" i="9"/>
  <c r="S821" i="9" s="1"/>
  <c r="T821" i="9" s="1"/>
  <c r="U821" i="9" s="1"/>
  <c r="R822" i="9"/>
  <c r="S822" i="9" s="1"/>
  <c r="T822" i="9" s="1"/>
  <c r="U822" i="9" s="1"/>
  <c r="R823" i="9"/>
  <c r="S823" i="9" s="1"/>
  <c r="T823" i="9" s="1"/>
  <c r="U823" i="9" s="1"/>
  <c r="R824" i="9"/>
  <c r="S824" i="9" s="1"/>
  <c r="T824" i="9" s="1"/>
  <c r="U824" i="9" s="1"/>
  <c r="R825" i="9"/>
  <c r="S825" i="9" s="1"/>
  <c r="T825" i="9" s="1"/>
  <c r="U825" i="9" s="1"/>
  <c r="R826" i="9"/>
  <c r="S826" i="9" s="1"/>
  <c r="T826" i="9" s="1"/>
  <c r="U826" i="9" s="1"/>
  <c r="R827" i="9"/>
  <c r="S827" i="9" s="1"/>
  <c r="T827" i="9" s="1"/>
  <c r="U827" i="9" s="1"/>
  <c r="R828" i="9"/>
  <c r="S828" i="9" s="1"/>
  <c r="T828" i="9" s="1"/>
  <c r="U828" i="9" s="1"/>
  <c r="R829" i="9"/>
  <c r="S829" i="9" s="1"/>
  <c r="T829" i="9" s="1"/>
  <c r="U829" i="9" s="1"/>
  <c r="R830" i="9"/>
  <c r="S830" i="9" s="1"/>
  <c r="T830" i="9" s="1"/>
  <c r="U830" i="9" s="1"/>
  <c r="R831" i="9"/>
  <c r="S831" i="9" s="1"/>
  <c r="T831" i="9" s="1"/>
  <c r="U831" i="9" s="1"/>
  <c r="R832" i="9"/>
  <c r="S832" i="9" s="1"/>
  <c r="T832" i="9" s="1"/>
  <c r="U832" i="9" s="1"/>
  <c r="R833" i="9"/>
  <c r="S833" i="9" s="1"/>
  <c r="T833" i="9" s="1"/>
  <c r="U833" i="9" s="1"/>
  <c r="R834" i="9"/>
  <c r="S834" i="9" s="1"/>
  <c r="T834" i="9" s="1"/>
  <c r="U834" i="9" s="1"/>
  <c r="R835" i="9"/>
  <c r="S835" i="9" s="1"/>
  <c r="T835" i="9" s="1"/>
  <c r="U835" i="9" s="1"/>
  <c r="R836" i="9"/>
  <c r="S836" i="9" s="1"/>
  <c r="T836" i="9" s="1"/>
  <c r="U836" i="9" s="1"/>
  <c r="R837" i="9"/>
  <c r="S837" i="9" s="1"/>
  <c r="T837" i="9" s="1"/>
  <c r="U837" i="9" s="1"/>
  <c r="R838" i="9"/>
  <c r="S838" i="9" s="1"/>
  <c r="T838" i="9" s="1"/>
  <c r="U838" i="9" s="1"/>
  <c r="R839" i="9"/>
  <c r="S839" i="9" s="1"/>
  <c r="T839" i="9" s="1"/>
  <c r="U839" i="9" s="1"/>
  <c r="R840" i="9"/>
  <c r="S840" i="9" s="1"/>
  <c r="T840" i="9" s="1"/>
  <c r="U840" i="9" s="1"/>
  <c r="R841" i="9"/>
  <c r="S841" i="9" s="1"/>
  <c r="T841" i="9" s="1"/>
  <c r="U841" i="9" s="1"/>
  <c r="R842" i="9"/>
  <c r="S842" i="9" s="1"/>
  <c r="T842" i="9" s="1"/>
  <c r="U842" i="9" s="1"/>
  <c r="R843" i="9"/>
  <c r="S843" i="9" s="1"/>
  <c r="T843" i="9" s="1"/>
  <c r="U843" i="9" s="1"/>
  <c r="R844" i="9"/>
  <c r="S844" i="9" s="1"/>
  <c r="T844" i="9" s="1"/>
  <c r="U844" i="9" s="1"/>
  <c r="R845" i="9"/>
  <c r="S845" i="9" s="1"/>
  <c r="T845" i="9" s="1"/>
  <c r="U845" i="9" s="1"/>
  <c r="R846" i="9"/>
  <c r="S846" i="9" s="1"/>
  <c r="T846" i="9" s="1"/>
  <c r="U846" i="9" s="1"/>
  <c r="R847" i="9"/>
  <c r="S847" i="9" s="1"/>
  <c r="T847" i="9" s="1"/>
  <c r="U847" i="9" s="1"/>
  <c r="R848" i="9"/>
  <c r="S848" i="9" s="1"/>
  <c r="T848" i="9" s="1"/>
  <c r="U848" i="9" s="1"/>
  <c r="R849" i="9"/>
  <c r="S849" i="9" s="1"/>
  <c r="T849" i="9" s="1"/>
  <c r="U849" i="9" s="1"/>
  <c r="R850" i="9"/>
  <c r="S850" i="9" s="1"/>
  <c r="T850" i="9" s="1"/>
  <c r="U850" i="9" s="1"/>
  <c r="R851" i="9"/>
  <c r="S851" i="9" s="1"/>
  <c r="T851" i="9" s="1"/>
  <c r="U851" i="9" s="1"/>
  <c r="R852" i="9"/>
  <c r="S852" i="9" s="1"/>
  <c r="T852" i="9" s="1"/>
  <c r="U852" i="9" s="1"/>
  <c r="R853" i="9"/>
  <c r="S853" i="9" s="1"/>
  <c r="T853" i="9" s="1"/>
  <c r="U853" i="9" s="1"/>
  <c r="R854" i="9"/>
  <c r="S854" i="9" s="1"/>
  <c r="T854" i="9" s="1"/>
  <c r="U854" i="9" s="1"/>
  <c r="R855" i="9"/>
  <c r="S855" i="9" s="1"/>
  <c r="T855" i="9" s="1"/>
  <c r="U855" i="9" s="1"/>
  <c r="R856" i="9"/>
  <c r="S856" i="9" s="1"/>
  <c r="T856" i="9" s="1"/>
  <c r="U856" i="9" s="1"/>
  <c r="R857" i="9"/>
  <c r="S857" i="9" s="1"/>
  <c r="T857" i="9" s="1"/>
  <c r="U857" i="9" s="1"/>
  <c r="R858" i="9"/>
  <c r="S858" i="9" s="1"/>
  <c r="T858" i="9" s="1"/>
  <c r="U858" i="9" s="1"/>
  <c r="R859" i="9"/>
  <c r="S859" i="9" s="1"/>
  <c r="T859" i="9" s="1"/>
  <c r="U859" i="9" s="1"/>
  <c r="R860" i="9"/>
  <c r="S860" i="9" s="1"/>
  <c r="T860" i="9" s="1"/>
  <c r="U860" i="9" s="1"/>
  <c r="R861" i="9"/>
  <c r="S861" i="9" s="1"/>
  <c r="T861" i="9" s="1"/>
  <c r="U861" i="9" s="1"/>
  <c r="R862" i="9"/>
  <c r="S862" i="9" s="1"/>
  <c r="T862" i="9" s="1"/>
  <c r="U862" i="9" s="1"/>
  <c r="R863" i="9"/>
  <c r="S863" i="9" s="1"/>
  <c r="T863" i="9" s="1"/>
  <c r="U863" i="9" s="1"/>
  <c r="R864" i="9"/>
  <c r="S864" i="9" s="1"/>
  <c r="T864" i="9" s="1"/>
  <c r="U864" i="9" s="1"/>
  <c r="R865" i="9"/>
  <c r="S865" i="9" s="1"/>
  <c r="T865" i="9" s="1"/>
  <c r="U865" i="9" s="1"/>
  <c r="R866" i="9"/>
  <c r="S866" i="9" s="1"/>
  <c r="T866" i="9" s="1"/>
  <c r="U866" i="9" s="1"/>
  <c r="R867" i="9"/>
  <c r="S867" i="9" s="1"/>
  <c r="T867" i="9" s="1"/>
  <c r="U867" i="9" s="1"/>
  <c r="R868" i="9"/>
  <c r="S868" i="9" s="1"/>
  <c r="T868" i="9" s="1"/>
  <c r="U868" i="9" s="1"/>
  <c r="R869" i="9"/>
  <c r="S869" i="9" s="1"/>
  <c r="T869" i="9" s="1"/>
  <c r="U869" i="9" s="1"/>
  <c r="R870" i="9"/>
  <c r="S870" i="9" s="1"/>
  <c r="T870" i="9" s="1"/>
  <c r="U870" i="9" s="1"/>
  <c r="R871" i="9"/>
  <c r="S871" i="9" s="1"/>
  <c r="T871" i="9" s="1"/>
  <c r="U871" i="9" s="1"/>
  <c r="R872" i="9"/>
  <c r="S872" i="9" s="1"/>
  <c r="T872" i="9" s="1"/>
  <c r="U872" i="9" s="1"/>
  <c r="R873" i="9"/>
  <c r="S873" i="9" s="1"/>
  <c r="T873" i="9" s="1"/>
  <c r="U873" i="9" s="1"/>
  <c r="R874" i="9"/>
  <c r="S874" i="9" s="1"/>
  <c r="T874" i="9" s="1"/>
  <c r="U874" i="9" s="1"/>
  <c r="R875" i="9"/>
  <c r="S875" i="9" s="1"/>
  <c r="T875" i="9" s="1"/>
  <c r="U875" i="9" s="1"/>
  <c r="R876" i="9"/>
  <c r="S876" i="9" s="1"/>
  <c r="T876" i="9" s="1"/>
  <c r="U876" i="9" s="1"/>
  <c r="R877" i="9"/>
  <c r="S877" i="9" s="1"/>
  <c r="T877" i="9" s="1"/>
  <c r="U877" i="9" s="1"/>
  <c r="R878" i="9"/>
  <c r="S878" i="9" s="1"/>
  <c r="T878" i="9" s="1"/>
  <c r="U878" i="9" s="1"/>
  <c r="R879" i="9"/>
  <c r="S879" i="9" s="1"/>
  <c r="T879" i="9" s="1"/>
  <c r="U879" i="9" s="1"/>
  <c r="R880" i="9"/>
  <c r="S880" i="9" s="1"/>
  <c r="T880" i="9" s="1"/>
  <c r="U880" i="9" s="1"/>
  <c r="R881" i="9"/>
  <c r="S881" i="9" s="1"/>
  <c r="T881" i="9" s="1"/>
  <c r="U881" i="9" s="1"/>
  <c r="R882" i="9"/>
  <c r="S882" i="9" s="1"/>
  <c r="T882" i="9" s="1"/>
  <c r="U882" i="9" s="1"/>
  <c r="R883" i="9"/>
  <c r="S883" i="9" s="1"/>
  <c r="T883" i="9" s="1"/>
  <c r="U883" i="9" s="1"/>
  <c r="R884" i="9"/>
  <c r="S884" i="9" s="1"/>
  <c r="T884" i="9" s="1"/>
  <c r="U884" i="9" s="1"/>
  <c r="R885" i="9"/>
  <c r="S885" i="9" s="1"/>
  <c r="T885" i="9" s="1"/>
  <c r="U885" i="9" s="1"/>
  <c r="R886" i="9"/>
  <c r="S886" i="9" s="1"/>
  <c r="T886" i="9" s="1"/>
  <c r="U886" i="9" s="1"/>
  <c r="R887" i="9"/>
  <c r="S887" i="9" s="1"/>
  <c r="T887" i="9" s="1"/>
  <c r="U887" i="9" s="1"/>
  <c r="R888" i="9"/>
  <c r="S888" i="9" s="1"/>
  <c r="T888" i="9" s="1"/>
  <c r="U888" i="9" s="1"/>
  <c r="R889" i="9"/>
  <c r="S889" i="9" s="1"/>
  <c r="T889" i="9" s="1"/>
  <c r="U889" i="9" s="1"/>
  <c r="R890" i="9"/>
  <c r="S890" i="9" s="1"/>
  <c r="T890" i="9" s="1"/>
  <c r="U890" i="9" s="1"/>
  <c r="R891" i="9"/>
  <c r="S891" i="9" s="1"/>
  <c r="T891" i="9" s="1"/>
  <c r="U891" i="9" s="1"/>
  <c r="R892" i="9"/>
  <c r="S892" i="9" s="1"/>
  <c r="T892" i="9" s="1"/>
  <c r="U892" i="9" s="1"/>
  <c r="R893" i="9"/>
  <c r="S893" i="9" s="1"/>
  <c r="T893" i="9" s="1"/>
  <c r="U893" i="9" s="1"/>
  <c r="R894" i="9"/>
  <c r="S894" i="9" s="1"/>
  <c r="T894" i="9" s="1"/>
  <c r="U894" i="9" s="1"/>
  <c r="R895" i="9"/>
  <c r="S895" i="9" s="1"/>
  <c r="T895" i="9" s="1"/>
  <c r="U895" i="9" s="1"/>
  <c r="R896" i="9"/>
  <c r="S896" i="9" s="1"/>
  <c r="T896" i="9" s="1"/>
  <c r="U896" i="9" s="1"/>
  <c r="R897" i="9"/>
  <c r="S897" i="9" s="1"/>
  <c r="T897" i="9" s="1"/>
  <c r="U897" i="9" s="1"/>
  <c r="R898" i="9"/>
  <c r="S898" i="9" s="1"/>
  <c r="T898" i="9" s="1"/>
  <c r="U898" i="9" s="1"/>
  <c r="R899" i="9"/>
  <c r="S899" i="9" s="1"/>
  <c r="T899" i="9" s="1"/>
  <c r="U899" i="9" s="1"/>
  <c r="R900" i="9"/>
  <c r="S900" i="9" s="1"/>
  <c r="T900" i="9" s="1"/>
  <c r="U900" i="9" s="1"/>
  <c r="R901" i="9"/>
  <c r="S901" i="9" s="1"/>
  <c r="T901" i="9" s="1"/>
  <c r="U901" i="9" s="1"/>
  <c r="R902" i="9"/>
  <c r="S902" i="9" s="1"/>
  <c r="T902" i="9" s="1"/>
  <c r="U902" i="9" s="1"/>
  <c r="R903" i="9"/>
  <c r="S903" i="9" s="1"/>
  <c r="T903" i="9" s="1"/>
  <c r="U903" i="9" s="1"/>
  <c r="R904" i="9"/>
  <c r="S904" i="9" s="1"/>
  <c r="T904" i="9" s="1"/>
  <c r="U904" i="9" s="1"/>
  <c r="R905" i="9"/>
  <c r="S905" i="9" s="1"/>
  <c r="T905" i="9" s="1"/>
  <c r="U905" i="9" s="1"/>
  <c r="R906" i="9"/>
  <c r="S906" i="9" s="1"/>
  <c r="T906" i="9" s="1"/>
  <c r="U906" i="9" s="1"/>
  <c r="R907" i="9"/>
  <c r="S907" i="9" s="1"/>
  <c r="T907" i="9" s="1"/>
  <c r="U907" i="9" s="1"/>
  <c r="R908" i="9"/>
  <c r="S908" i="9" s="1"/>
  <c r="T908" i="9" s="1"/>
  <c r="U908" i="9" s="1"/>
  <c r="R909" i="9"/>
  <c r="S909" i="9" s="1"/>
  <c r="T909" i="9" s="1"/>
  <c r="U909" i="9" s="1"/>
  <c r="R910" i="9"/>
  <c r="S910" i="9" s="1"/>
  <c r="T910" i="9" s="1"/>
  <c r="U910" i="9" s="1"/>
  <c r="R911" i="9"/>
  <c r="S911" i="9" s="1"/>
  <c r="T911" i="9" s="1"/>
  <c r="U911" i="9" s="1"/>
  <c r="R912" i="9"/>
  <c r="S912" i="9" s="1"/>
  <c r="T912" i="9" s="1"/>
  <c r="U912" i="9" s="1"/>
  <c r="R913" i="9"/>
  <c r="S913" i="9" s="1"/>
  <c r="T913" i="9" s="1"/>
  <c r="U913" i="9" s="1"/>
  <c r="R914" i="9"/>
  <c r="S914" i="9" s="1"/>
  <c r="T914" i="9" s="1"/>
  <c r="U914" i="9" s="1"/>
  <c r="R915" i="9"/>
  <c r="S915" i="9" s="1"/>
  <c r="T915" i="9" s="1"/>
  <c r="U915" i="9" s="1"/>
  <c r="R916" i="9"/>
  <c r="S916" i="9" s="1"/>
  <c r="T916" i="9" s="1"/>
  <c r="U916" i="9" s="1"/>
  <c r="R917" i="9"/>
  <c r="S917" i="9" s="1"/>
  <c r="T917" i="9" s="1"/>
  <c r="U917" i="9" s="1"/>
  <c r="R918" i="9"/>
  <c r="S918" i="9" s="1"/>
  <c r="T918" i="9" s="1"/>
  <c r="U918" i="9" s="1"/>
  <c r="R919" i="9"/>
  <c r="S919" i="9" s="1"/>
  <c r="T919" i="9" s="1"/>
  <c r="U919" i="9" s="1"/>
  <c r="R920" i="9"/>
  <c r="S920" i="9" s="1"/>
  <c r="T920" i="9" s="1"/>
  <c r="U920" i="9" s="1"/>
  <c r="R921" i="9"/>
  <c r="S921" i="9" s="1"/>
  <c r="T921" i="9" s="1"/>
  <c r="U921" i="9" s="1"/>
  <c r="R922" i="9"/>
  <c r="S922" i="9" s="1"/>
  <c r="T922" i="9" s="1"/>
  <c r="U922" i="9" s="1"/>
  <c r="R923" i="9"/>
  <c r="S923" i="9" s="1"/>
  <c r="T923" i="9" s="1"/>
  <c r="U923" i="9" s="1"/>
  <c r="R924" i="9"/>
  <c r="S924" i="9" s="1"/>
  <c r="T924" i="9" s="1"/>
  <c r="U924" i="9" s="1"/>
  <c r="R925" i="9"/>
  <c r="S925" i="9" s="1"/>
  <c r="T925" i="9" s="1"/>
  <c r="U925" i="9" s="1"/>
  <c r="R926" i="9"/>
  <c r="S926" i="9" s="1"/>
  <c r="T926" i="9" s="1"/>
  <c r="U926" i="9" s="1"/>
  <c r="R927" i="9"/>
  <c r="S927" i="9" s="1"/>
  <c r="T927" i="9" s="1"/>
  <c r="U927" i="9" s="1"/>
  <c r="R928" i="9"/>
  <c r="S928" i="9" s="1"/>
  <c r="T928" i="9" s="1"/>
  <c r="U928" i="9" s="1"/>
  <c r="R929" i="9"/>
  <c r="S929" i="9" s="1"/>
  <c r="T929" i="9" s="1"/>
  <c r="U929" i="9" s="1"/>
  <c r="R930" i="9"/>
  <c r="S930" i="9" s="1"/>
  <c r="T930" i="9" s="1"/>
  <c r="U930" i="9" s="1"/>
  <c r="R931" i="9"/>
  <c r="S931" i="9" s="1"/>
  <c r="T931" i="9" s="1"/>
  <c r="U931" i="9" s="1"/>
  <c r="R932" i="9"/>
  <c r="S932" i="9" s="1"/>
  <c r="T932" i="9" s="1"/>
  <c r="U932" i="9" s="1"/>
  <c r="R933" i="9"/>
  <c r="S933" i="9" s="1"/>
  <c r="T933" i="9" s="1"/>
  <c r="U933" i="9" s="1"/>
  <c r="R934" i="9"/>
  <c r="S934" i="9" s="1"/>
  <c r="T934" i="9" s="1"/>
  <c r="U934" i="9" s="1"/>
  <c r="R935" i="9"/>
  <c r="S935" i="9" s="1"/>
  <c r="T935" i="9" s="1"/>
  <c r="U935" i="9" s="1"/>
  <c r="R936" i="9"/>
  <c r="S936" i="9" s="1"/>
  <c r="T936" i="9" s="1"/>
  <c r="U936" i="9" s="1"/>
  <c r="R937" i="9"/>
  <c r="S937" i="9" s="1"/>
  <c r="T937" i="9" s="1"/>
  <c r="U937" i="9" s="1"/>
  <c r="R938" i="9"/>
  <c r="S938" i="9" s="1"/>
  <c r="T938" i="9" s="1"/>
  <c r="U938" i="9" s="1"/>
  <c r="R939" i="9"/>
  <c r="S939" i="9" s="1"/>
  <c r="T939" i="9" s="1"/>
  <c r="U939" i="9" s="1"/>
  <c r="R940" i="9"/>
  <c r="S940" i="9" s="1"/>
  <c r="T940" i="9" s="1"/>
  <c r="U940" i="9" s="1"/>
  <c r="R941" i="9"/>
  <c r="S941" i="9" s="1"/>
  <c r="T941" i="9" s="1"/>
  <c r="U941" i="9" s="1"/>
  <c r="R942" i="9"/>
  <c r="S942" i="9" s="1"/>
  <c r="T942" i="9" s="1"/>
  <c r="U942" i="9" s="1"/>
  <c r="R943" i="9"/>
  <c r="S943" i="9" s="1"/>
  <c r="T943" i="9" s="1"/>
  <c r="U943" i="9" s="1"/>
  <c r="R944" i="9"/>
  <c r="S944" i="9" s="1"/>
  <c r="T944" i="9" s="1"/>
  <c r="U944" i="9" s="1"/>
  <c r="R945" i="9"/>
  <c r="S945" i="9" s="1"/>
  <c r="T945" i="9" s="1"/>
  <c r="U945" i="9" s="1"/>
  <c r="R946" i="9"/>
  <c r="S946" i="9" s="1"/>
  <c r="T946" i="9" s="1"/>
  <c r="U946" i="9" s="1"/>
  <c r="R947" i="9"/>
  <c r="S947" i="9" s="1"/>
  <c r="T947" i="9" s="1"/>
  <c r="U947" i="9" s="1"/>
  <c r="R948" i="9"/>
  <c r="S948" i="9" s="1"/>
  <c r="T948" i="9" s="1"/>
  <c r="U948" i="9" s="1"/>
  <c r="R949" i="9"/>
  <c r="S949" i="9" s="1"/>
  <c r="T949" i="9" s="1"/>
  <c r="U949" i="9" s="1"/>
  <c r="R950" i="9"/>
  <c r="S950" i="9" s="1"/>
  <c r="T950" i="9" s="1"/>
  <c r="U950" i="9" s="1"/>
  <c r="R951" i="9"/>
  <c r="S951" i="9" s="1"/>
  <c r="T951" i="9" s="1"/>
  <c r="U951" i="9" s="1"/>
  <c r="R952" i="9"/>
  <c r="S952" i="9" s="1"/>
  <c r="T952" i="9" s="1"/>
  <c r="U952" i="9" s="1"/>
  <c r="R953" i="9"/>
  <c r="S953" i="9" s="1"/>
  <c r="T953" i="9" s="1"/>
  <c r="U953" i="9" s="1"/>
  <c r="R954" i="9"/>
  <c r="S954" i="9" s="1"/>
  <c r="T954" i="9" s="1"/>
  <c r="U954" i="9" s="1"/>
  <c r="R955" i="9"/>
  <c r="S955" i="9" s="1"/>
  <c r="T955" i="9" s="1"/>
  <c r="U955" i="9" s="1"/>
  <c r="R956" i="9"/>
  <c r="S956" i="9" s="1"/>
  <c r="T956" i="9" s="1"/>
  <c r="U956" i="9" s="1"/>
  <c r="R957" i="9"/>
  <c r="S957" i="9" s="1"/>
  <c r="T957" i="9" s="1"/>
  <c r="U957" i="9" s="1"/>
  <c r="R958" i="9"/>
  <c r="S958" i="9" s="1"/>
  <c r="T958" i="9" s="1"/>
  <c r="U958" i="9" s="1"/>
  <c r="R959" i="9"/>
  <c r="S959" i="9" s="1"/>
  <c r="T959" i="9" s="1"/>
  <c r="U959" i="9" s="1"/>
  <c r="R960" i="9"/>
  <c r="S960" i="9" s="1"/>
  <c r="T960" i="9" s="1"/>
  <c r="U960" i="9" s="1"/>
  <c r="R961" i="9"/>
  <c r="S961" i="9" s="1"/>
  <c r="T961" i="9" s="1"/>
  <c r="U961" i="9" s="1"/>
  <c r="R962" i="9"/>
  <c r="S962" i="9" s="1"/>
  <c r="T962" i="9" s="1"/>
  <c r="U962" i="9" s="1"/>
  <c r="R963" i="9"/>
  <c r="S963" i="9" s="1"/>
  <c r="T963" i="9" s="1"/>
  <c r="U963" i="9" s="1"/>
  <c r="R964" i="9"/>
  <c r="S964" i="9" s="1"/>
  <c r="T964" i="9" s="1"/>
  <c r="U964" i="9" s="1"/>
  <c r="R965" i="9"/>
  <c r="S965" i="9" s="1"/>
  <c r="T965" i="9" s="1"/>
  <c r="U965" i="9" s="1"/>
  <c r="R966" i="9"/>
  <c r="S966" i="9" s="1"/>
  <c r="T966" i="9" s="1"/>
  <c r="U966" i="9" s="1"/>
  <c r="R967" i="9"/>
  <c r="S967" i="9" s="1"/>
  <c r="T967" i="9" s="1"/>
  <c r="U967" i="9" s="1"/>
  <c r="R968" i="9"/>
  <c r="S968" i="9" s="1"/>
  <c r="T968" i="9" s="1"/>
  <c r="U968" i="9" s="1"/>
  <c r="R969" i="9"/>
  <c r="S969" i="9" s="1"/>
  <c r="T969" i="9" s="1"/>
  <c r="U969" i="9" s="1"/>
  <c r="R970" i="9"/>
  <c r="S970" i="9" s="1"/>
  <c r="T970" i="9" s="1"/>
  <c r="U970" i="9" s="1"/>
  <c r="R971" i="9"/>
  <c r="S971" i="9" s="1"/>
  <c r="T971" i="9" s="1"/>
  <c r="U971" i="9" s="1"/>
  <c r="R972" i="9"/>
  <c r="S972" i="9" s="1"/>
  <c r="T972" i="9" s="1"/>
  <c r="U972" i="9" s="1"/>
  <c r="R973" i="9"/>
  <c r="S973" i="9" s="1"/>
  <c r="T973" i="9" s="1"/>
  <c r="U973" i="9" s="1"/>
  <c r="R974" i="9"/>
  <c r="S974" i="9" s="1"/>
  <c r="T974" i="9" s="1"/>
  <c r="U974" i="9" s="1"/>
  <c r="R975" i="9"/>
  <c r="S975" i="9" s="1"/>
  <c r="T975" i="9" s="1"/>
  <c r="U975" i="9" s="1"/>
  <c r="R976" i="9"/>
  <c r="S976" i="9" s="1"/>
  <c r="T976" i="9" s="1"/>
  <c r="U976" i="9" s="1"/>
  <c r="R977" i="9"/>
  <c r="S977" i="9" s="1"/>
  <c r="T977" i="9" s="1"/>
  <c r="U977" i="9" s="1"/>
  <c r="R978" i="9"/>
  <c r="S978" i="9" s="1"/>
  <c r="T978" i="9" s="1"/>
  <c r="U978" i="9" s="1"/>
  <c r="R979" i="9"/>
  <c r="S979" i="9" s="1"/>
  <c r="T979" i="9" s="1"/>
  <c r="U979" i="9" s="1"/>
  <c r="R980" i="9"/>
  <c r="S980" i="9" s="1"/>
  <c r="T980" i="9" s="1"/>
  <c r="U980" i="9" s="1"/>
  <c r="R981" i="9"/>
  <c r="S981" i="9" s="1"/>
  <c r="T981" i="9" s="1"/>
  <c r="U981" i="9" s="1"/>
  <c r="R982" i="9"/>
  <c r="S982" i="9" s="1"/>
  <c r="T982" i="9" s="1"/>
  <c r="U982" i="9" s="1"/>
  <c r="R983" i="9"/>
  <c r="S983" i="9" s="1"/>
  <c r="T983" i="9" s="1"/>
  <c r="U983" i="9" s="1"/>
  <c r="R984" i="9"/>
  <c r="S984" i="9" s="1"/>
  <c r="T984" i="9" s="1"/>
  <c r="U984" i="9" s="1"/>
  <c r="R985" i="9"/>
  <c r="S985" i="9" s="1"/>
  <c r="T985" i="9" s="1"/>
  <c r="U985" i="9" s="1"/>
  <c r="R986" i="9"/>
  <c r="S986" i="9" s="1"/>
  <c r="T986" i="9" s="1"/>
  <c r="U986" i="9" s="1"/>
  <c r="R987" i="9"/>
  <c r="S987" i="9" s="1"/>
  <c r="T987" i="9" s="1"/>
  <c r="U987" i="9" s="1"/>
  <c r="R988" i="9"/>
  <c r="S988" i="9" s="1"/>
  <c r="T988" i="9" s="1"/>
  <c r="U988" i="9" s="1"/>
  <c r="R989" i="9"/>
  <c r="S989" i="9" s="1"/>
  <c r="T989" i="9" s="1"/>
  <c r="U989" i="9" s="1"/>
  <c r="R990" i="9"/>
  <c r="S990" i="9" s="1"/>
  <c r="T990" i="9" s="1"/>
  <c r="U990" i="9" s="1"/>
  <c r="R991" i="9"/>
  <c r="S991" i="9" s="1"/>
  <c r="T991" i="9" s="1"/>
  <c r="U991" i="9" s="1"/>
  <c r="R992" i="9"/>
  <c r="S992" i="9" s="1"/>
  <c r="T992" i="9" s="1"/>
  <c r="U992" i="9" s="1"/>
  <c r="R993" i="9"/>
  <c r="S993" i="9" s="1"/>
  <c r="T993" i="9" s="1"/>
  <c r="U993" i="9" s="1"/>
  <c r="R994" i="9"/>
  <c r="S994" i="9" s="1"/>
  <c r="T994" i="9" s="1"/>
  <c r="U994" i="9" s="1"/>
  <c r="R995" i="9"/>
  <c r="S995" i="9" s="1"/>
  <c r="T995" i="9" s="1"/>
  <c r="U995" i="9" s="1"/>
  <c r="R996" i="9"/>
  <c r="S996" i="9" s="1"/>
  <c r="T996" i="9" s="1"/>
  <c r="U996" i="9" s="1"/>
  <c r="R997" i="9"/>
  <c r="S997" i="9" s="1"/>
  <c r="T997" i="9" s="1"/>
  <c r="U997" i="9" s="1"/>
  <c r="R998" i="9"/>
  <c r="S998" i="9" s="1"/>
  <c r="T998" i="9" s="1"/>
  <c r="U998" i="9" s="1"/>
  <c r="R999" i="9"/>
  <c r="S999" i="9" s="1"/>
  <c r="T999" i="9" s="1"/>
  <c r="U999" i="9" s="1"/>
  <c r="R1000" i="9"/>
  <c r="S1000" i="9" s="1"/>
  <c r="T1000" i="9" s="1"/>
  <c r="U1000" i="9" s="1"/>
  <c r="R1001" i="9"/>
  <c r="S1001" i="9" s="1"/>
  <c r="T1001" i="9" s="1"/>
  <c r="U1001" i="9" s="1"/>
  <c r="R1002" i="9"/>
  <c r="S1002" i="9" s="1"/>
  <c r="T1002" i="9" s="1"/>
  <c r="U1002" i="9" s="1"/>
  <c r="R1003" i="9"/>
  <c r="S1003" i="9" s="1"/>
  <c r="T1003" i="9" s="1"/>
  <c r="U1003" i="9" s="1"/>
  <c r="R1004" i="9"/>
  <c r="S1004" i="9" s="1"/>
  <c r="T1004" i="9" s="1"/>
  <c r="U1004" i="9" s="1"/>
  <c r="R1005" i="9"/>
  <c r="S1005" i="9" s="1"/>
  <c r="T1005" i="9" s="1"/>
  <c r="U1005" i="9" s="1"/>
  <c r="R1006" i="9"/>
  <c r="S1006" i="9" s="1"/>
  <c r="T1006" i="9" s="1"/>
  <c r="U1006" i="9" s="1"/>
  <c r="R1007" i="9"/>
  <c r="S1007" i="9" s="1"/>
  <c r="T1007" i="9" s="1"/>
  <c r="U1007" i="9" s="1"/>
  <c r="R1008" i="9"/>
  <c r="S1008" i="9" s="1"/>
  <c r="T1008" i="9" s="1"/>
  <c r="U1008" i="9" s="1"/>
  <c r="R1009" i="9"/>
  <c r="S1009" i="9" s="1"/>
  <c r="T1009" i="9" s="1"/>
  <c r="U1009" i="9" s="1"/>
  <c r="R1010" i="9"/>
  <c r="S1010" i="9" s="1"/>
  <c r="T1010" i="9" s="1"/>
  <c r="U1010" i="9" s="1"/>
  <c r="R1011" i="9"/>
  <c r="S1011" i="9" s="1"/>
  <c r="T1011" i="9" s="1"/>
  <c r="U1011" i="9" s="1"/>
  <c r="R1012" i="9"/>
  <c r="S1012" i="9" s="1"/>
  <c r="T1012" i="9" s="1"/>
  <c r="U1012" i="9" s="1"/>
  <c r="R1013" i="9"/>
  <c r="S1013" i="9" s="1"/>
  <c r="T1013" i="9" s="1"/>
  <c r="U1013" i="9" s="1"/>
  <c r="R1014" i="9"/>
  <c r="S1014" i="9" s="1"/>
  <c r="T1014" i="9" s="1"/>
  <c r="U1014" i="9" s="1"/>
  <c r="R1015" i="9"/>
  <c r="S1015" i="9" s="1"/>
  <c r="T1015" i="9" s="1"/>
  <c r="U1015" i="9" s="1"/>
  <c r="R1016" i="9"/>
  <c r="S1016" i="9" s="1"/>
  <c r="T1016" i="9" s="1"/>
  <c r="U1016" i="9" s="1"/>
  <c r="R1017" i="9"/>
  <c r="S1017" i="9" s="1"/>
  <c r="T1017" i="9" s="1"/>
  <c r="U1017" i="9" s="1"/>
  <c r="R1018" i="9"/>
  <c r="S1018" i="9" s="1"/>
  <c r="T1018" i="9" s="1"/>
  <c r="U1018" i="9" s="1"/>
  <c r="R1019" i="9"/>
  <c r="S1019" i="9" s="1"/>
  <c r="T1019" i="9" s="1"/>
  <c r="U1019" i="9" s="1"/>
  <c r="R1020" i="9"/>
  <c r="S1020" i="9" s="1"/>
  <c r="T1020" i="9" s="1"/>
  <c r="U1020" i="9" s="1"/>
  <c r="R1021" i="9"/>
  <c r="S1021" i="9" s="1"/>
  <c r="T1021" i="9" s="1"/>
  <c r="U1021" i="9" s="1"/>
  <c r="R1022" i="9"/>
  <c r="S1022" i="9" s="1"/>
  <c r="T1022" i="9" s="1"/>
  <c r="U1022" i="9" s="1"/>
  <c r="R1023" i="9"/>
  <c r="S1023" i="9" s="1"/>
  <c r="T1023" i="9" s="1"/>
  <c r="U1023" i="9" s="1"/>
  <c r="R1024" i="9"/>
  <c r="S1024" i="9" s="1"/>
  <c r="T1024" i="9" s="1"/>
  <c r="U1024" i="9" s="1"/>
  <c r="R1025" i="9"/>
  <c r="S1025" i="9" s="1"/>
  <c r="T1025" i="9" s="1"/>
  <c r="U1025" i="9" s="1"/>
  <c r="R1026" i="9"/>
  <c r="S1026" i="9" s="1"/>
  <c r="T1026" i="9" s="1"/>
  <c r="U1026" i="9" s="1"/>
  <c r="R1027" i="9"/>
  <c r="S1027" i="9" s="1"/>
  <c r="T1027" i="9" s="1"/>
  <c r="U1027" i="9" s="1"/>
  <c r="R1028" i="9"/>
  <c r="S1028" i="9" s="1"/>
  <c r="T1028" i="9" s="1"/>
  <c r="U1028" i="9" s="1"/>
  <c r="R1029" i="9"/>
  <c r="S1029" i="9" s="1"/>
  <c r="T1029" i="9" s="1"/>
  <c r="U1029" i="9" s="1"/>
  <c r="R1030" i="9"/>
  <c r="S1030" i="9" s="1"/>
  <c r="T1030" i="9" s="1"/>
  <c r="U1030" i="9" s="1"/>
  <c r="R1031" i="9"/>
  <c r="S1031" i="9" s="1"/>
  <c r="T1031" i="9" s="1"/>
  <c r="U1031" i="9" s="1"/>
  <c r="R1032" i="9"/>
  <c r="S1032" i="9" s="1"/>
  <c r="T1032" i="9" s="1"/>
  <c r="U1032" i="9" s="1"/>
  <c r="R1033" i="9"/>
  <c r="S1033" i="9" s="1"/>
  <c r="T1033" i="9" s="1"/>
  <c r="U1033" i="9" s="1"/>
  <c r="R1034" i="9"/>
  <c r="S1034" i="9" s="1"/>
  <c r="T1034" i="9" s="1"/>
  <c r="U1034" i="9" s="1"/>
  <c r="R1035" i="9"/>
  <c r="S1035" i="9" s="1"/>
  <c r="T1035" i="9" s="1"/>
  <c r="U1035" i="9" s="1"/>
  <c r="R1036" i="9"/>
  <c r="S1036" i="9" s="1"/>
  <c r="T1036" i="9" s="1"/>
  <c r="U1036" i="9" s="1"/>
  <c r="R1037" i="9"/>
  <c r="S1037" i="9" s="1"/>
  <c r="T1037" i="9" s="1"/>
  <c r="U1037" i="9" s="1"/>
  <c r="R1038" i="9"/>
  <c r="S1038" i="9" s="1"/>
  <c r="T1038" i="9" s="1"/>
  <c r="U1038" i="9" s="1"/>
  <c r="R1039" i="9"/>
  <c r="S1039" i="9" s="1"/>
  <c r="T1039" i="9" s="1"/>
  <c r="U1039" i="9" s="1"/>
  <c r="R1040" i="9"/>
  <c r="S1040" i="9" s="1"/>
  <c r="T1040" i="9" s="1"/>
  <c r="U1040" i="9" s="1"/>
  <c r="R1041" i="9"/>
  <c r="S1041" i="9" s="1"/>
  <c r="T1041" i="9" s="1"/>
  <c r="U1041" i="9" s="1"/>
  <c r="R1042" i="9"/>
  <c r="S1042" i="9" s="1"/>
  <c r="T1042" i="9" s="1"/>
  <c r="U1042" i="9" s="1"/>
  <c r="R1043" i="9"/>
  <c r="S1043" i="9" s="1"/>
  <c r="T1043" i="9" s="1"/>
  <c r="U1043" i="9" s="1"/>
  <c r="R1044" i="9"/>
  <c r="S1044" i="9" s="1"/>
  <c r="T1044" i="9" s="1"/>
  <c r="U1044" i="9" s="1"/>
  <c r="R1045" i="9"/>
  <c r="S1045" i="9" s="1"/>
  <c r="T1045" i="9" s="1"/>
  <c r="U1045" i="9" s="1"/>
  <c r="R1046" i="9"/>
  <c r="S1046" i="9" s="1"/>
  <c r="T1046" i="9" s="1"/>
  <c r="U1046" i="9" s="1"/>
  <c r="R1047" i="9"/>
  <c r="S1047" i="9" s="1"/>
  <c r="T1047" i="9" s="1"/>
  <c r="U1047" i="9" s="1"/>
  <c r="R1048" i="9"/>
  <c r="S1048" i="9" s="1"/>
  <c r="T1048" i="9" s="1"/>
  <c r="U1048" i="9" s="1"/>
  <c r="R1049" i="9"/>
  <c r="S1049" i="9" s="1"/>
  <c r="T1049" i="9" s="1"/>
  <c r="U1049" i="9" s="1"/>
  <c r="R1050" i="9"/>
  <c r="S1050" i="9" s="1"/>
  <c r="T1050" i="9" s="1"/>
  <c r="U1050" i="9" s="1"/>
  <c r="R1051" i="9"/>
  <c r="S1051" i="9" s="1"/>
  <c r="T1051" i="9" s="1"/>
  <c r="U1051" i="9" s="1"/>
  <c r="R1052" i="9"/>
  <c r="S1052" i="9" s="1"/>
  <c r="T1052" i="9" s="1"/>
  <c r="U1052" i="9" s="1"/>
  <c r="R1053" i="9"/>
  <c r="S1053" i="9" s="1"/>
  <c r="T1053" i="9" s="1"/>
  <c r="U1053" i="9" s="1"/>
  <c r="R1054" i="9"/>
  <c r="S1054" i="9" s="1"/>
  <c r="T1054" i="9" s="1"/>
  <c r="U1054" i="9" s="1"/>
  <c r="R1055" i="9"/>
  <c r="S1055" i="9" s="1"/>
  <c r="T1055" i="9" s="1"/>
  <c r="U1055" i="9" s="1"/>
  <c r="R1056" i="9"/>
  <c r="S1056" i="9" s="1"/>
  <c r="T1056" i="9" s="1"/>
  <c r="U1056" i="9" s="1"/>
  <c r="R1057" i="9"/>
  <c r="S1057" i="9" s="1"/>
  <c r="T1057" i="9" s="1"/>
  <c r="U1057" i="9" s="1"/>
  <c r="R1058" i="9"/>
  <c r="S1058" i="9" s="1"/>
  <c r="T1058" i="9" s="1"/>
  <c r="U1058" i="9" s="1"/>
  <c r="R1059" i="9"/>
  <c r="S1059" i="9" s="1"/>
  <c r="T1059" i="9" s="1"/>
  <c r="U1059" i="9" s="1"/>
  <c r="R1060" i="9"/>
  <c r="S1060" i="9" s="1"/>
  <c r="T1060" i="9" s="1"/>
  <c r="U1060" i="9" s="1"/>
  <c r="R1061" i="9"/>
  <c r="S1061" i="9" s="1"/>
  <c r="T1061" i="9" s="1"/>
  <c r="U1061" i="9" s="1"/>
  <c r="R1062" i="9"/>
  <c r="S1062" i="9" s="1"/>
  <c r="T1062" i="9" s="1"/>
  <c r="U1062" i="9" s="1"/>
  <c r="R1063" i="9"/>
  <c r="S1063" i="9" s="1"/>
  <c r="T1063" i="9" s="1"/>
  <c r="U1063" i="9" s="1"/>
  <c r="R1064" i="9"/>
  <c r="S1064" i="9" s="1"/>
  <c r="T1064" i="9" s="1"/>
  <c r="U1064" i="9" s="1"/>
  <c r="R1065" i="9"/>
  <c r="S1065" i="9" s="1"/>
  <c r="T1065" i="9" s="1"/>
  <c r="U1065" i="9" s="1"/>
  <c r="R1066" i="9"/>
  <c r="S1066" i="9" s="1"/>
  <c r="T1066" i="9" s="1"/>
  <c r="U1066" i="9" s="1"/>
  <c r="R1067" i="9"/>
  <c r="S1067" i="9" s="1"/>
  <c r="T1067" i="9" s="1"/>
  <c r="U1067" i="9" s="1"/>
  <c r="R1068" i="9"/>
  <c r="S1068" i="9" s="1"/>
  <c r="T1068" i="9" s="1"/>
  <c r="U1068" i="9" s="1"/>
  <c r="R1069" i="9"/>
  <c r="S1069" i="9" s="1"/>
  <c r="T1069" i="9" s="1"/>
  <c r="U1069" i="9" s="1"/>
  <c r="R1070" i="9"/>
  <c r="S1070" i="9" s="1"/>
  <c r="T1070" i="9" s="1"/>
  <c r="U1070" i="9" s="1"/>
  <c r="R1071" i="9"/>
  <c r="S1071" i="9" s="1"/>
  <c r="T1071" i="9" s="1"/>
  <c r="U1071" i="9" s="1"/>
  <c r="R1072" i="9"/>
  <c r="S1072" i="9" s="1"/>
  <c r="T1072" i="9" s="1"/>
  <c r="U1072" i="9" s="1"/>
  <c r="R1073" i="9"/>
  <c r="S1073" i="9" s="1"/>
  <c r="T1073" i="9" s="1"/>
  <c r="U1073" i="9" s="1"/>
  <c r="R1074" i="9"/>
  <c r="S1074" i="9" s="1"/>
  <c r="T1074" i="9" s="1"/>
  <c r="U1074" i="9" s="1"/>
  <c r="R1075" i="9"/>
  <c r="S1075" i="9" s="1"/>
  <c r="T1075" i="9" s="1"/>
  <c r="U1075" i="9" s="1"/>
  <c r="R1076" i="9"/>
  <c r="S1076" i="9" s="1"/>
  <c r="T1076" i="9" s="1"/>
  <c r="U1076" i="9" s="1"/>
  <c r="R1077" i="9"/>
  <c r="S1077" i="9" s="1"/>
  <c r="T1077" i="9" s="1"/>
  <c r="U1077" i="9" s="1"/>
  <c r="R1078" i="9"/>
  <c r="S1078" i="9" s="1"/>
  <c r="T1078" i="9" s="1"/>
  <c r="U1078" i="9" s="1"/>
  <c r="R1079" i="9"/>
  <c r="S1079" i="9" s="1"/>
  <c r="T1079" i="9" s="1"/>
  <c r="U1079" i="9" s="1"/>
  <c r="R1080" i="9"/>
  <c r="S1080" i="9" s="1"/>
  <c r="T1080" i="9" s="1"/>
  <c r="U1080" i="9" s="1"/>
  <c r="R1081" i="9"/>
  <c r="S1081" i="9" s="1"/>
  <c r="T1081" i="9" s="1"/>
  <c r="U1081" i="9" s="1"/>
  <c r="R1082" i="9"/>
  <c r="S1082" i="9" s="1"/>
  <c r="T1082" i="9" s="1"/>
  <c r="U1082" i="9" s="1"/>
  <c r="R1083" i="9"/>
  <c r="S1083" i="9" s="1"/>
  <c r="T1083" i="9" s="1"/>
  <c r="U1083" i="9" s="1"/>
  <c r="R1084" i="9"/>
  <c r="S1084" i="9" s="1"/>
  <c r="T1084" i="9" s="1"/>
  <c r="U1084" i="9" s="1"/>
  <c r="R1085" i="9"/>
  <c r="S1085" i="9" s="1"/>
  <c r="T1085" i="9" s="1"/>
  <c r="U1085" i="9" s="1"/>
  <c r="R1086" i="9"/>
  <c r="S1086" i="9" s="1"/>
  <c r="T1086" i="9" s="1"/>
  <c r="U1086" i="9" s="1"/>
  <c r="R1087" i="9"/>
  <c r="S1087" i="9" s="1"/>
  <c r="T1087" i="9" s="1"/>
  <c r="U1087" i="9" s="1"/>
  <c r="R1088" i="9"/>
  <c r="S1088" i="9" s="1"/>
  <c r="T1088" i="9" s="1"/>
  <c r="U1088" i="9" s="1"/>
  <c r="R1089" i="9"/>
  <c r="S1089" i="9" s="1"/>
  <c r="T1089" i="9" s="1"/>
  <c r="U1089" i="9" s="1"/>
  <c r="R1090" i="9"/>
  <c r="S1090" i="9" s="1"/>
  <c r="T1090" i="9" s="1"/>
  <c r="U1090" i="9" s="1"/>
  <c r="R1091" i="9"/>
  <c r="S1091" i="9" s="1"/>
  <c r="T1091" i="9" s="1"/>
  <c r="U1091" i="9" s="1"/>
  <c r="R1092" i="9"/>
  <c r="S1092" i="9" s="1"/>
  <c r="T1092" i="9" s="1"/>
  <c r="U1092" i="9" s="1"/>
  <c r="R1093" i="9"/>
  <c r="S1093" i="9" s="1"/>
  <c r="T1093" i="9" s="1"/>
  <c r="U1093" i="9" s="1"/>
  <c r="R1094" i="9"/>
  <c r="S1094" i="9" s="1"/>
  <c r="T1094" i="9" s="1"/>
  <c r="U1094" i="9" s="1"/>
  <c r="R1095" i="9"/>
  <c r="S1095" i="9" s="1"/>
  <c r="T1095" i="9" s="1"/>
  <c r="U1095" i="9" s="1"/>
  <c r="R1096" i="9"/>
  <c r="S1096" i="9" s="1"/>
  <c r="T1096" i="9" s="1"/>
  <c r="U1096" i="9" s="1"/>
  <c r="R1097" i="9"/>
  <c r="S1097" i="9" s="1"/>
  <c r="T1097" i="9" s="1"/>
  <c r="U1097" i="9" s="1"/>
  <c r="R1098" i="9"/>
  <c r="S1098" i="9" s="1"/>
  <c r="T1098" i="9" s="1"/>
  <c r="U1098" i="9" s="1"/>
  <c r="R1099" i="9"/>
  <c r="S1099" i="9" s="1"/>
  <c r="T1099" i="9" s="1"/>
  <c r="U1099" i="9" s="1"/>
  <c r="R1100" i="9"/>
  <c r="S1100" i="9" s="1"/>
  <c r="T1100" i="9" s="1"/>
  <c r="U1100" i="9" s="1"/>
  <c r="R1101" i="9"/>
  <c r="S1101" i="9" s="1"/>
  <c r="T1101" i="9" s="1"/>
  <c r="U1101" i="9" s="1"/>
  <c r="R1102" i="9"/>
  <c r="S1102" i="9" s="1"/>
  <c r="T1102" i="9" s="1"/>
  <c r="U1102" i="9" s="1"/>
  <c r="R1103" i="9"/>
  <c r="S1103" i="9" s="1"/>
  <c r="T1103" i="9" s="1"/>
  <c r="U1103" i="9" s="1"/>
  <c r="R1104" i="9"/>
  <c r="S1104" i="9" s="1"/>
  <c r="T1104" i="9" s="1"/>
  <c r="U1104" i="9" s="1"/>
  <c r="R1105" i="9"/>
  <c r="S1105" i="9" s="1"/>
  <c r="T1105" i="9" s="1"/>
  <c r="U1105" i="9" s="1"/>
  <c r="R1106" i="9"/>
  <c r="S1106" i="9" s="1"/>
  <c r="T1106" i="9" s="1"/>
  <c r="U1106" i="9" s="1"/>
  <c r="R1107" i="9"/>
  <c r="S1107" i="9" s="1"/>
  <c r="T1107" i="9" s="1"/>
  <c r="U1107" i="9" s="1"/>
  <c r="R1108" i="9"/>
  <c r="S1108" i="9" s="1"/>
  <c r="T1108" i="9" s="1"/>
  <c r="U1108" i="9" s="1"/>
  <c r="R1109" i="9"/>
  <c r="S1109" i="9" s="1"/>
  <c r="T1109" i="9" s="1"/>
  <c r="U1109" i="9" s="1"/>
  <c r="R1110" i="9"/>
  <c r="S1110" i="9" s="1"/>
  <c r="T1110" i="9" s="1"/>
  <c r="U1110" i="9" s="1"/>
  <c r="R1111" i="9"/>
  <c r="S1111" i="9" s="1"/>
  <c r="T1111" i="9" s="1"/>
  <c r="U1111" i="9" s="1"/>
  <c r="R1112" i="9"/>
  <c r="S1112" i="9" s="1"/>
  <c r="T1112" i="9" s="1"/>
  <c r="U1112" i="9" s="1"/>
  <c r="R1113" i="9"/>
  <c r="S1113" i="9" s="1"/>
  <c r="T1113" i="9" s="1"/>
  <c r="U1113" i="9" s="1"/>
  <c r="R1114" i="9"/>
  <c r="S1114" i="9" s="1"/>
  <c r="T1114" i="9" s="1"/>
  <c r="U1114" i="9" s="1"/>
  <c r="R1115" i="9"/>
  <c r="S1115" i="9" s="1"/>
  <c r="T1115" i="9" s="1"/>
  <c r="U1115" i="9" s="1"/>
  <c r="R1116" i="9"/>
  <c r="S1116" i="9" s="1"/>
  <c r="T1116" i="9" s="1"/>
  <c r="U1116" i="9" s="1"/>
  <c r="R1117" i="9"/>
  <c r="S1117" i="9" s="1"/>
  <c r="T1117" i="9" s="1"/>
  <c r="U1117" i="9" s="1"/>
  <c r="R1118" i="9"/>
  <c r="S1118" i="9" s="1"/>
  <c r="T1118" i="9" s="1"/>
  <c r="U1118" i="9" s="1"/>
  <c r="R1119" i="9"/>
  <c r="S1119" i="9" s="1"/>
  <c r="T1119" i="9" s="1"/>
  <c r="U1119" i="9" s="1"/>
  <c r="R1120" i="9"/>
  <c r="S1120" i="9" s="1"/>
  <c r="T1120" i="9" s="1"/>
  <c r="U1120" i="9" s="1"/>
  <c r="R1121" i="9"/>
  <c r="S1121" i="9" s="1"/>
  <c r="T1121" i="9" s="1"/>
  <c r="U1121" i="9" s="1"/>
  <c r="R1122" i="9"/>
  <c r="S1122" i="9" s="1"/>
  <c r="T1122" i="9" s="1"/>
  <c r="U1122" i="9" s="1"/>
  <c r="R1123" i="9"/>
  <c r="S1123" i="9" s="1"/>
  <c r="T1123" i="9" s="1"/>
  <c r="U1123" i="9" s="1"/>
  <c r="R1124" i="9"/>
  <c r="S1124" i="9" s="1"/>
  <c r="T1124" i="9" s="1"/>
  <c r="U1124" i="9" s="1"/>
  <c r="R1125" i="9"/>
  <c r="S1125" i="9" s="1"/>
  <c r="T1125" i="9" s="1"/>
  <c r="U1125" i="9" s="1"/>
  <c r="R1126" i="9"/>
  <c r="S1126" i="9" s="1"/>
  <c r="T1126" i="9" s="1"/>
  <c r="U1126" i="9" s="1"/>
  <c r="R1127" i="9"/>
  <c r="S1127" i="9" s="1"/>
  <c r="T1127" i="9" s="1"/>
  <c r="U1127" i="9" s="1"/>
  <c r="R1128" i="9"/>
  <c r="S1128" i="9" s="1"/>
  <c r="T1128" i="9" s="1"/>
  <c r="U1128" i="9" s="1"/>
  <c r="R1129" i="9"/>
  <c r="S1129" i="9" s="1"/>
  <c r="T1129" i="9" s="1"/>
  <c r="U1129" i="9" s="1"/>
  <c r="R1130" i="9"/>
  <c r="S1130" i="9" s="1"/>
  <c r="T1130" i="9" s="1"/>
  <c r="U1130" i="9" s="1"/>
  <c r="R1131" i="9"/>
  <c r="S1131" i="9" s="1"/>
  <c r="T1131" i="9" s="1"/>
  <c r="U1131" i="9" s="1"/>
  <c r="R1132" i="9"/>
  <c r="S1132" i="9" s="1"/>
  <c r="T1132" i="9" s="1"/>
  <c r="U1132" i="9" s="1"/>
  <c r="R1133" i="9"/>
  <c r="S1133" i="9" s="1"/>
  <c r="T1133" i="9" s="1"/>
  <c r="U1133" i="9" s="1"/>
  <c r="R1134" i="9"/>
  <c r="S1134" i="9" s="1"/>
  <c r="T1134" i="9" s="1"/>
  <c r="U1134" i="9" s="1"/>
  <c r="R1135" i="9"/>
  <c r="S1135" i="9" s="1"/>
  <c r="T1135" i="9" s="1"/>
  <c r="U1135" i="9" s="1"/>
  <c r="R1136" i="9"/>
  <c r="S1136" i="9" s="1"/>
  <c r="T1136" i="9" s="1"/>
  <c r="U1136" i="9" s="1"/>
  <c r="R1137" i="9"/>
  <c r="S1137" i="9" s="1"/>
  <c r="T1137" i="9" s="1"/>
  <c r="U1137" i="9" s="1"/>
  <c r="R1138" i="9"/>
  <c r="S1138" i="9" s="1"/>
  <c r="T1138" i="9" s="1"/>
  <c r="U1138" i="9" s="1"/>
  <c r="R1139" i="9"/>
  <c r="S1139" i="9" s="1"/>
  <c r="T1139" i="9" s="1"/>
  <c r="U1139" i="9" s="1"/>
  <c r="R1140" i="9"/>
  <c r="S1140" i="9" s="1"/>
  <c r="T1140" i="9" s="1"/>
  <c r="U1140" i="9" s="1"/>
  <c r="R1141" i="9"/>
  <c r="S1141" i="9" s="1"/>
  <c r="T1141" i="9" s="1"/>
  <c r="U1141" i="9" s="1"/>
  <c r="R1142" i="9"/>
  <c r="S1142" i="9" s="1"/>
  <c r="T1142" i="9" s="1"/>
  <c r="U1142" i="9" s="1"/>
  <c r="R1143" i="9"/>
  <c r="S1143" i="9" s="1"/>
  <c r="T1143" i="9" s="1"/>
  <c r="U1143" i="9" s="1"/>
  <c r="R1144" i="9"/>
  <c r="S1144" i="9" s="1"/>
  <c r="T1144" i="9" s="1"/>
  <c r="U1144" i="9" s="1"/>
  <c r="R1145" i="9"/>
  <c r="S1145" i="9" s="1"/>
  <c r="T1145" i="9" s="1"/>
  <c r="U1145" i="9" s="1"/>
  <c r="R1146" i="9"/>
  <c r="S1146" i="9" s="1"/>
  <c r="T1146" i="9" s="1"/>
  <c r="U1146" i="9" s="1"/>
  <c r="R1147" i="9"/>
  <c r="S1147" i="9" s="1"/>
  <c r="T1147" i="9" s="1"/>
  <c r="U1147" i="9" s="1"/>
  <c r="R1148" i="9"/>
  <c r="S1148" i="9" s="1"/>
  <c r="T1148" i="9" s="1"/>
  <c r="U1148" i="9" s="1"/>
  <c r="R1149" i="9"/>
  <c r="S1149" i="9" s="1"/>
  <c r="T1149" i="9" s="1"/>
  <c r="U1149" i="9" s="1"/>
  <c r="R1150" i="9"/>
  <c r="S1150" i="9" s="1"/>
  <c r="T1150" i="9" s="1"/>
  <c r="U1150" i="9" s="1"/>
  <c r="R1151" i="9"/>
  <c r="S1151" i="9" s="1"/>
  <c r="T1151" i="9" s="1"/>
  <c r="U1151" i="9" s="1"/>
  <c r="R1152" i="9"/>
  <c r="S1152" i="9" s="1"/>
  <c r="T1152" i="9" s="1"/>
  <c r="U1152" i="9" s="1"/>
  <c r="R1153" i="9"/>
  <c r="S1153" i="9" s="1"/>
  <c r="T1153" i="9" s="1"/>
  <c r="U1153" i="9" s="1"/>
  <c r="R1154" i="9"/>
  <c r="S1154" i="9" s="1"/>
  <c r="T1154" i="9" s="1"/>
  <c r="U1154" i="9" s="1"/>
  <c r="R1155" i="9"/>
  <c r="S1155" i="9" s="1"/>
  <c r="T1155" i="9" s="1"/>
  <c r="U1155" i="9" s="1"/>
  <c r="R1156" i="9"/>
  <c r="S1156" i="9" s="1"/>
  <c r="T1156" i="9" s="1"/>
  <c r="U1156" i="9" s="1"/>
  <c r="R1157" i="9"/>
  <c r="S1157" i="9" s="1"/>
  <c r="T1157" i="9" s="1"/>
  <c r="U1157" i="9" s="1"/>
  <c r="R1158" i="9"/>
  <c r="S1158" i="9" s="1"/>
  <c r="T1158" i="9" s="1"/>
  <c r="U1158" i="9" s="1"/>
  <c r="R1159" i="9"/>
  <c r="S1159" i="9" s="1"/>
  <c r="T1159" i="9" s="1"/>
  <c r="U1159" i="9" s="1"/>
  <c r="R1160" i="9"/>
  <c r="S1160" i="9" s="1"/>
  <c r="T1160" i="9" s="1"/>
  <c r="U1160" i="9" s="1"/>
  <c r="R1161" i="9"/>
  <c r="S1161" i="9" s="1"/>
  <c r="T1161" i="9" s="1"/>
  <c r="U1161" i="9" s="1"/>
  <c r="R1162" i="9"/>
  <c r="S1162" i="9" s="1"/>
  <c r="T1162" i="9" s="1"/>
  <c r="U1162" i="9" s="1"/>
  <c r="R1163" i="9"/>
  <c r="S1163" i="9" s="1"/>
  <c r="T1163" i="9" s="1"/>
  <c r="U1163" i="9" s="1"/>
  <c r="R1164" i="9"/>
  <c r="S1164" i="9" s="1"/>
  <c r="T1164" i="9" s="1"/>
  <c r="U1164" i="9" s="1"/>
  <c r="R1165" i="9"/>
  <c r="S1165" i="9" s="1"/>
  <c r="T1165" i="9" s="1"/>
  <c r="U1165" i="9" s="1"/>
  <c r="R1166" i="9"/>
  <c r="S1166" i="9" s="1"/>
  <c r="T1166" i="9" s="1"/>
  <c r="U1166" i="9" s="1"/>
  <c r="R1167" i="9"/>
  <c r="S1167" i="9" s="1"/>
  <c r="T1167" i="9" s="1"/>
  <c r="U1167" i="9" s="1"/>
  <c r="R1168" i="9"/>
  <c r="S1168" i="9" s="1"/>
  <c r="T1168" i="9" s="1"/>
  <c r="U1168" i="9" s="1"/>
  <c r="R1169" i="9"/>
  <c r="S1169" i="9" s="1"/>
  <c r="T1169" i="9" s="1"/>
  <c r="U1169" i="9" s="1"/>
  <c r="R1170" i="9"/>
  <c r="S1170" i="9" s="1"/>
  <c r="T1170" i="9" s="1"/>
  <c r="U1170" i="9" s="1"/>
  <c r="R1171" i="9"/>
  <c r="S1171" i="9" s="1"/>
  <c r="T1171" i="9" s="1"/>
  <c r="U1171" i="9" s="1"/>
  <c r="R1172" i="9"/>
  <c r="S1172" i="9" s="1"/>
  <c r="T1172" i="9" s="1"/>
  <c r="U1172" i="9" s="1"/>
  <c r="R1173" i="9"/>
  <c r="S1173" i="9" s="1"/>
  <c r="T1173" i="9" s="1"/>
  <c r="U1173" i="9" s="1"/>
  <c r="R1174" i="9"/>
  <c r="S1174" i="9" s="1"/>
  <c r="T1174" i="9" s="1"/>
  <c r="U1174" i="9" s="1"/>
  <c r="R1175" i="9"/>
  <c r="S1175" i="9" s="1"/>
  <c r="T1175" i="9" s="1"/>
  <c r="U1175" i="9" s="1"/>
  <c r="R1176" i="9"/>
  <c r="S1176" i="9" s="1"/>
  <c r="T1176" i="9" s="1"/>
  <c r="U1176" i="9" s="1"/>
  <c r="R1177" i="9"/>
  <c r="S1177" i="9" s="1"/>
  <c r="T1177" i="9" s="1"/>
  <c r="U1177" i="9" s="1"/>
  <c r="R1178" i="9"/>
  <c r="S1178" i="9" s="1"/>
  <c r="T1178" i="9" s="1"/>
  <c r="U1178" i="9" s="1"/>
  <c r="R1179" i="9"/>
  <c r="S1179" i="9" s="1"/>
  <c r="T1179" i="9" s="1"/>
  <c r="U1179" i="9" s="1"/>
  <c r="R1180" i="9"/>
  <c r="S1180" i="9" s="1"/>
  <c r="T1180" i="9" s="1"/>
  <c r="U1180" i="9" s="1"/>
  <c r="R1181" i="9"/>
  <c r="S1181" i="9" s="1"/>
  <c r="T1181" i="9" s="1"/>
  <c r="U1181" i="9" s="1"/>
  <c r="R1182" i="9"/>
  <c r="S1182" i="9" s="1"/>
  <c r="T1182" i="9" s="1"/>
  <c r="U1182" i="9" s="1"/>
  <c r="R1183" i="9"/>
  <c r="S1183" i="9" s="1"/>
  <c r="T1183" i="9" s="1"/>
  <c r="U1183" i="9" s="1"/>
  <c r="R1184" i="9"/>
  <c r="S1184" i="9" s="1"/>
  <c r="T1184" i="9" s="1"/>
  <c r="U1184" i="9" s="1"/>
  <c r="R1185" i="9"/>
  <c r="S1185" i="9" s="1"/>
  <c r="T1185" i="9" s="1"/>
  <c r="U1185" i="9" s="1"/>
  <c r="R1186" i="9"/>
  <c r="S1186" i="9" s="1"/>
  <c r="T1186" i="9" s="1"/>
  <c r="U1186" i="9" s="1"/>
  <c r="R1187" i="9"/>
  <c r="S1187" i="9" s="1"/>
  <c r="T1187" i="9" s="1"/>
  <c r="U1187" i="9" s="1"/>
  <c r="R1188" i="9"/>
  <c r="S1188" i="9" s="1"/>
  <c r="T1188" i="9" s="1"/>
  <c r="U1188" i="9" s="1"/>
  <c r="R1189" i="9"/>
  <c r="S1189" i="9" s="1"/>
  <c r="T1189" i="9" s="1"/>
  <c r="U1189" i="9" s="1"/>
  <c r="R1190" i="9"/>
  <c r="S1190" i="9" s="1"/>
  <c r="T1190" i="9" s="1"/>
  <c r="U1190" i="9" s="1"/>
  <c r="R1191" i="9"/>
  <c r="S1191" i="9" s="1"/>
  <c r="T1191" i="9" s="1"/>
  <c r="U1191" i="9" s="1"/>
  <c r="R1192" i="9"/>
  <c r="S1192" i="9" s="1"/>
  <c r="T1192" i="9" s="1"/>
  <c r="U1192" i="9" s="1"/>
  <c r="R1193" i="9"/>
  <c r="S1193" i="9" s="1"/>
  <c r="T1193" i="9" s="1"/>
  <c r="U1193" i="9" s="1"/>
  <c r="R1194" i="9"/>
  <c r="S1194" i="9" s="1"/>
  <c r="T1194" i="9" s="1"/>
  <c r="U1194" i="9" s="1"/>
  <c r="R1195" i="9"/>
  <c r="S1195" i="9" s="1"/>
  <c r="T1195" i="9" s="1"/>
  <c r="U1195" i="9" s="1"/>
  <c r="R1196" i="9"/>
  <c r="S1196" i="9" s="1"/>
  <c r="T1196" i="9" s="1"/>
  <c r="U1196" i="9" s="1"/>
  <c r="R1197" i="9"/>
  <c r="S1197" i="9" s="1"/>
  <c r="T1197" i="9" s="1"/>
  <c r="U1197" i="9" s="1"/>
  <c r="R1198" i="9"/>
  <c r="S1198" i="9" s="1"/>
  <c r="T1198" i="9" s="1"/>
  <c r="U1198" i="9" s="1"/>
  <c r="R1199" i="9"/>
  <c r="S1199" i="9" s="1"/>
  <c r="T1199" i="9" s="1"/>
  <c r="U1199" i="9" s="1"/>
  <c r="R1200" i="9"/>
  <c r="S1200" i="9" s="1"/>
  <c r="T1200" i="9" s="1"/>
  <c r="U1200" i="9" s="1"/>
  <c r="R1201" i="9"/>
  <c r="S1201" i="9" s="1"/>
  <c r="T1201" i="9" s="1"/>
  <c r="U1201" i="9" s="1"/>
  <c r="R1202" i="9"/>
  <c r="S1202" i="9" s="1"/>
  <c r="T1202" i="9" s="1"/>
  <c r="U1202" i="9" s="1"/>
  <c r="R1203" i="9"/>
  <c r="S1203" i="9" s="1"/>
  <c r="T1203" i="9" s="1"/>
  <c r="U1203" i="9" s="1"/>
  <c r="R1204" i="9"/>
  <c r="S1204" i="9" s="1"/>
  <c r="T1204" i="9" s="1"/>
  <c r="U1204" i="9" s="1"/>
  <c r="R1205" i="9"/>
  <c r="S1205" i="9" s="1"/>
  <c r="T1205" i="9" s="1"/>
  <c r="U1205" i="9" s="1"/>
  <c r="R1206" i="9"/>
  <c r="S1206" i="9" s="1"/>
  <c r="T1206" i="9" s="1"/>
  <c r="U1206" i="9" s="1"/>
  <c r="R1207" i="9"/>
  <c r="S1207" i="9" s="1"/>
  <c r="T1207" i="9" s="1"/>
  <c r="U1207" i="9" s="1"/>
  <c r="R1208" i="9"/>
  <c r="S1208" i="9" s="1"/>
  <c r="T1208" i="9" s="1"/>
  <c r="U1208" i="9" s="1"/>
  <c r="R1209" i="9"/>
  <c r="S1209" i="9" s="1"/>
  <c r="T1209" i="9" s="1"/>
  <c r="U1209" i="9" s="1"/>
  <c r="R1210" i="9"/>
  <c r="S1210" i="9" s="1"/>
  <c r="T1210" i="9" s="1"/>
  <c r="U1210" i="9" s="1"/>
  <c r="R1211" i="9"/>
  <c r="S1211" i="9" s="1"/>
  <c r="T1211" i="9" s="1"/>
  <c r="U1211" i="9" s="1"/>
  <c r="R1212" i="9"/>
  <c r="S1212" i="9" s="1"/>
  <c r="T1212" i="9" s="1"/>
  <c r="U1212" i="9" s="1"/>
  <c r="R1213" i="9"/>
  <c r="S1213" i="9" s="1"/>
  <c r="T1213" i="9" s="1"/>
  <c r="U1213" i="9" s="1"/>
  <c r="R1214" i="9"/>
  <c r="S1214" i="9" s="1"/>
  <c r="T1214" i="9" s="1"/>
  <c r="U1214" i="9" s="1"/>
  <c r="R1215" i="9"/>
  <c r="S1215" i="9" s="1"/>
  <c r="T1215" i="9" s="1"/>
  <c r="U1215" i="9" s="1"/>
  <c r="R1216" i="9"/>
  <c r="S1216" i="9" s="1"/>
  <c r="T1216" i="9" s="1"/>
  <c r="U1216" i="9" s="1"/>
  <c r="R1217" i="9"/>
  <c r="S1217" i="9" s="1"/>
  <c r="T1217" i="9" s="1"/>
  <c r="U1217" i="9" s="1"/>
  <c r="R1218" i="9"/>
  <c r="S1218" i="9" s="1"/>
  <c r="T1218" i="9" s="1"/>
  <c r="U1218" i="9" s="1"/>
  <c r="R1219" i="9"/>
  <c r="S1219" i="9" s="1"/>
  <c r="T1219" i="9" s="1"/>
  <c r="U1219" i="9" s="1"/>
  <c r="R1220" i="9"/>
  <c r="S1220" i="9" s="1"/>
  <c r="T1220" i="9" s="1"/>
  <c r="U1220" i="9" s="1"/>
  <c r="R1221" i="9"/>
  <c r="S1221" i="9" s="1"/>
  <c r="T1221" i="9" s="1"/>
  <c r="U1221" i="9" s="1"/>
  <c r="R1222" i="9"/>
  <c r="S1222" i="9" s="1"/>
  <c r="T1222" i="9" s="1"/>
  <c r="U1222" i="9" s="1"/>
  <c r="R1223" i="9"/>
  <c r="S1223" i="9" s="1"/>
  <c r="T1223" i="9" s="1"/>
  <c r="U1223" i="9" s="1"/>
  <c r="R1224" i="9"/>
  <c r="S1224" i="9" s="1"/>
  <c r="T1224" i="9" s="1"/>
  <c r="U1224" i="9" s="1"/>
  <c r="R1225" i="9"/>
  <c r="S1225" i="9" s="1"/>
  <c r="T1225" i="9" s="1"/>
  <c r="U1225" i="9" s="1"/>
  <c r="R1226" i="9"/>
  <c r="S1226" i="9" s="1"/>
  <c r="T1226" i="9" s="1"/>
  <c r="U1226" i="9" s="1"/>
  <c r="R1227" i="9"/>
  <c r="S1227" i="9" s="1"/>
  <c r="T1227" i="9" s="1"/>
  <c r="U1227" i="9" s="1"/>
  <c r="R1228" i="9"/>
  <c r="S1228" i="9" s="1"/>
  <c r="T1228" i="9" s="1"/>
  <c r="U1228" i="9" s="1"/>
  <c r="R1229" i="9"/>
  <c r="S1229" i="9" s="1"/>
  <c r="T1229" i="9" s="1"/>
  <c r="U1229" i="9" s="1"/>
  <c r="R1230" i="9"/>
  <c r="S1230" i="9" s="1"/>
  <c r="T1230" i="9" s="1"/>
  <c r="U1230" i="9" s="1"/>
  <c r="R1231" i="9"/>
  <c r="S1231" i="9" s="1"/>
  <c r="T1231" i="9" s="1"/>
  <c r="U1231" i="9" s="1"/>
  <c r="R1232" i="9"/>
  <c r="S1232" i="9" s="1"/>
  <c r="T1232" i="9" s="1"/>
  <c r="U1232" i="9" s="1"/>
  <c r="R1233" i="9"/>
  <c r="S1233" i="9" s="1"/>
  <c r="T1233" i="9" s="1"/>
  <c r="U1233" i="9" s="1"/>
  <c r="R1234" i="9"/>
  <c r="S1234" i="9" s="1"/>
  <c r="T1234" i="9" s="1"/>
  <c r="U1234" i="9" s="1"/>
  <c r="R1235" i="9"/>
  <c r="S1235" i="9" s="1"/>
  <c r="T1235" i="9" s="1"/>
  <c r="U1235" i="9" s="1"/>
  <c r="R1236" i="9"/>
  <c r="S1236" i="9" s="1"/>
  <c r="T1236" i="9" s="1"/>
  <c r="U1236" i="9" s="1"/>
  <c r="R1237" i="9"/>
  <c r="S1237" i="9" s="1"/>
  <c r="T1237" i="9" s="1"/>
  <c r="U1237" i="9" s="1"/>
  <c r="R1238" i="9"/>
  <c r="S1238" i="9" s="1"/>
  <c r="T1238" i="9" s="1"/>
  <c r="U1238" i="9" s="1"/>
  <c r="R1239" i="9"/>
  <c r="S1239" i="9" s="1"/>
  <c r="T1239" i="9" s="1"/>
  <c r="U1239" i="9" s="1"/>
  <c r="R1240" i="9"/>
  <c r="S1240" i="9" s="1"/>
  <c r="T1240" i="9" s="1"/>
  <c r="U1240" i="9" s="1"/>
  <c r="R1241" i="9"/>
  <c r="S1241" i="9" s="1"/>
  <c r="T1241" i="9" s="1"/>
  <c r="U1241" i="9" s="1"/>
  <c r="R1242" i="9"/>
  <c r="S1242" i="9" s="1"/>
  <c r="T1242" i="9" s="1"/>
  <c r="U1242" i="9" s="1"/>
  <c r="R1243" i="9"/>
  <c r="S1243" i="9" s="1"/>
  <c r="T1243" i="9" s="1"/>
  <c r="U1243" i="9" s="1"/>
  <c r="R1244" i="9"/>
  <c r="S1244" i="9" s="1"/>
  <c r="T1244" i="9" s="1"/>
  <c r="U1244" i="9" s="1"/>
  <c r="R1245" i="9"/>
  <c r="S1245" i="9" s="1"/>
  <c r="T1245" i="9" s="1"/>
  <c r="U1245" i="9" s="1"/>
  <c r="R1246" i="9"/>
  <c r="S1246" i="9" s="1"/>
  <c r="T1246" i="9" s="1"/>
  <c r="U1246" i="9" s="1"/>
  <c r="R1247" i="9"/>
  <c r="S1247" i="9" s="1"/>
  <c r="T1247" i="9" s="1"/>
  <c r="U1247" i="9" s="1"/>
  <c r="R1248" i="9"/>
  <c r="S1248" i="9" s="1"/>
  <c r="T1248" i="9" s="1"/>
  <c r="U1248" i="9" s="1"/>
  <c r="R1249" i="9"/>
  <c r="S1249" i="9" s="1"/>
  <c r="T1249" i="9" s="1"/>
  <c r="U1249" i="9" s="1"/>
  <c r="R1250" i="9"/>
  <c r="S1250" i="9" s="1"/>
  <c r="T1250" i="9" s="1"/>
  <c r="U1250" i="9" s="1"/>
  <c r="R1251" i="9"/>
  <c r="S1251" i="9" s="1"/>
  <c r="T1251" i="9" s="1"/>
  <c r="U1251" i="9" s="1"/>
  <c r="R1252" i="9"/>
  <c r="S1252" i="9" s="1"/>
  <c r="T1252" i="9" s="1"/>
  <c r="U1252" i="9" s="1"/>
  <c r="R1253" i="9"/>
  <c r="S1253" i="9" s="1"/>
  <c r="T1253" i="9" s="1"/>
  <c r="U1253" i="9" s="1"/>
  <c r="R1254" i="9"/>
  <c r="S1254" i="9" s="1"/>
  <c r="T1254" i="9" s="1"/>
  <c r="U1254" i="9" s="1"/>
  <c r="R1255" i="9"/>
  <c r="S1255" i="9" s="1"/>
  <c r="T1255" i="9" s="1"/>
  <c r="U1255" i="9" s="1"/>
  <c r="R1256" i="9"/>
  <c r="S1256" i="9" s="1"/>
  <c r="T1256" i="9" s="1"/>
  <c r="U1256" i="9" s="1"/>
  <c r="R1257" i="9"/>
  <c r="S1257" i="9" s="1"/>
  <c r="T1257" i="9" s="1"/>
  <c r="U1257" i="9" s="1"/>
  <c r="R1258" i="9"/>
  <c r="S1258" i="9" s="1"/>
  <c r="T1258" i="9" s="1"/>
  <c r="U1258" i="9" s="1"/>
  <c r="R1259" i="9"/>
  <c r="S1259" i="9" s="1"/>
  <c r="T1259" i="9" s="1"/>
  <c r="U1259" i="9" s="1"/>
  <c r="R1260" i="9"/>
  <c r="S1260" i="9" s="1"/>
  <c r="T1260" i="9" s="1"/>
  <c r="U1260" i="9" s="1"/>
  <c r="R1261" i="9"/>
  <c r="S1261" i="9" s="1"/>
  <c r="T1261" i="9" s="1"/>
  <c r="U1261" i="9" s="1"/>
  <c r="R1262" i="9"/>
  <c r="S1262" i="9" s="1"/>
  <c r="T1262" i="9" s="1"/>
  <c r="U1262" i="9" s="1"/>
  <c r="R1263" i="9"/>
  <c r="S1263" i="9" s="1"/>
  <c r="T1263" i="9" s="1"/>
  <c r="U1263" i="9" s="1"/>
  <c r="R1264" i="9"/>
  <c r="S1264" i="9" s="1"/>
  <c r="T1264" i="9" s="1"/>
  <c r="U1264" i="9" s="1"/>
  <c r="R1265" i="9"/>
  <c r="S1265" i="9" s="1"/>
  <c r="T1265" i="9" s="1"/>
  <c r="U1265" i="9" s="1"/>
  <c r="R1266" i="9"/>
  <c r="S1266" i="9" s="1"/>
  <c r="T1266" i="9" s="1"/>
  <c r="U1266" i="9" s="1"/>
  <c r="R1267" i="9"/>
  <c r="S1267" i="9" s="1"/>
  <c r="T1267" i="9" s="1"/>
  <c r="U1267" i="9" s="1"/>
  <c r="R1268" i="9"/>
  <c r="S1268" i="9" s="1"/>
  <c r="T1268" i="9" s="1"/>
  <c r="U1268" i="9" s="1"/>
  <c r="R1269" i="9"/>
  <c r="S1269" i="9" s="1"/>
  <c r="T1269" i="9" s="1"/>
  <c r="U1269" i="9" s="1"/>
  <c r="R1270" i="9"/>
  <c r="S1270" i="9" s="1"/>
  <c r="T1270" i="9" s="1"/>
  <c r="U1270" i="9" s="1"/>
  <c r="R1271" i="9"/>
  <c r="S1271" i="9" s="1"/>
  <c r="T1271" i="9" s="1"/>
  <c r="U1271" i="9" s="1"/>
  <c r="R1272" i="9"/>
  <c r="S1272" i="9" s="1"/>
  <c r="T1272" i="9" s="1"/>
  <c r="U1272" i="9" s="1"/>
  <c r="R1273" i="9"/>
  <c r="S1273" i="9" s="1"/>
  <c r="T1273" i="9" s="1"/>
  <c r="U1273" i="9" s="1"/>
  <c r="R1274" i="9"/>
  <c r="S1274" i="9" s="1"/>
  <c r="T1274" i="9" s="1"/>
  <c r="U1274" i="9" s="1"/>
  <c r="R1275" i="9"/>
  <c r="S1275" i="9" s="1"/>
  <c r="T1275" i="9" s="1"/>
  <c r="U1275" i="9" s="1"/>
  <c r="R1276" i="9"/>
  <c r="S1276" i="9" s="1"/>
  <c r="T1276" i="9" s="1"/>
  <c r="U1276" i="9" s="1"/>
  <c r="R1277" i="9"/>
  <c r="S1277" i="9" s="1"/>
  <c r="T1277" i="9" s="1"/>
  <c r="U1277" i="9" s="1"/>
  <c r="R1278" i="9"/>
  <c r="S1278" i="9" s="1"/>
  <c r="T1278" i="9" s="1"/>
  <c r="U1278" i="9" s="1"/>
  <c r="R1279" i="9"/>
  <c r="S1279" i="9" s="1"/>
  <c r="T1279" i="9" s="1"/>
  <c r="U1279" i="9" s="1"/>
  <c r="R1280" i="9"/>
  <c r="S1280" i="9" s="1"/>
  <c r="T1280" i="9" s="1"/>
  <c r="U1280" i="9" s="1"/>
  <c r="R1281" i="9"/>
  <c r="S1281" i="9" s="1"/>
  <c r="T1281" i="9" s="1"/>
  <c r="U1281" i="9" s="1"/>
  <c r="R1282" i="9"/>
  <c r="S1282" i="9" s="1"/>
  <c r="T1282" i="9" s="1"/>
  <c r="U1282" i="9" s="1"/>
  <c r="R1283" i="9"/>
  <c r="S1283" i="9" s="1"/>
  <c r="T1283" i="9" s="1"/>
  <c r="U1283" i="9" s="1"/>
  <c r="R1284" i="9"/>
  <c r="S1284" i="9" s="1"/>
  <c r="T1284" i="9" s="1"/>
  <c r="U1284" i="9" s="1"/>
  <c r="R1285" i="9"/>
  <c r="S1285" i="9" s="1"/>
  <c r="T1285" i="9" s="1"/>
  <c r="U1285" i="9" s="1"/>
  <c r="R1286" i="9"/>
  <c r="S1286" i="9" s="1"/>
  <c r="T1286" i="9" s="1"/>
  <c r="U1286" i="9" s="1"/>
  <c r="R1287" i="9"/>
  <c r="S1287" i="9" s="1"/>
  <c r="T1287" i="9" s="1"/>
  <c r="U1287" i="9" s="1"/>
  <c r="R1288" i="9"/>
  <c r="S1288" i="9" s="1"/>
  <c r="T1288" i="9" s="1"/>
  <c r="U1288" i="9" s="1"/>
  <c r="R1289" i="9"/>
  <c r="S1289" i="9" s="1"/>
  <c r="T1289" i="9" s="1"/>
  <c r="U1289" i="9" s="1"/>
  <c r="R1290" i="9"/>
  <c r="S1290" i="9" s="1"/>
  <c r="T1290" i="9" s="1"/>
  <c r="U1290" i="9" s="1"/>
  <c r="R1291" i="9"/>
  <c r="S1291" i="9" s="1"/>
  <c r="T1291" i="9" s="1"/>
  <c r="U1291" i="9" s="1"/>
  <c r="R1292" i="9"/>
  <c r="S1292" i="9" s="1"/>
  <c r="T1292" i="9" s="1"/>
  <c r="U1292" i="9" s="1"/>
  <c r="R1293" i="9"/>
  <c r="S1293" i="9" s="1"/>
  <c r="T1293" i="9" s="1"/>
  <c r="U1293" i="9" s="1"/>
  <c r="R1294" i="9"/>
  <c r="S1294" i="9" s="1"/>
  <c r="T1294" i="9" s="1"/>
  <c r="U1294" i="9" s="1"/>
  <c r="R1295" i="9"/>
  <c r="S1295" i="9" s="1"/>
  <c r="T1295" i="9" s="1"/>
  <c r="U1295" i="9" s="1"/>
  <c r="R1296" i="9"/>
  <c r="S1296" i="9" s="1"/>
  <c r="T1296" i="9" s="1"/>
  <c r="U1296" i="9" s="1"/>
  <c r="R1297" i="9"/>
  <c r="S1297" i="9" s="1"/>
  <c r="T1297" i="9" s="1"/>
  <c r="U1297" i="9" s="1"/>
  <c r="R1298" i="9"/>
  <c r="S1298" i="9" s="1"/>
  <c r="T1298" i="9" s="1"/>
  <c r="U1298" i="9" s="1"/>
  <c r="R1299" i="9"/>
  <c r="S1299" i="9" s="1"/>
  <c r="T1299" i="9" s="1"/>
  <c r="U1299" i="9" s="1"/>
  <c r="R1300" i="9"/>
  <c r="S1300" i="9" s="1"/>
  <c r="T1300" i="9" s="1"/>
  <c r="U1300" i="9" s="1"/>
  <c r="R1301" i="9"/>
  <c r="S1301" i="9" s="1"/>
  <c r="T1301" i="9" s="1"/>
  <c r="U1301" i="9" s="1"/>
  <c r="R1302" i="9"/>
  <c r="S1302" i="9" s="1"/>
  <c r="T1302" i="9" s="1"/>
  <c r="U1302" i="9" s="1"/>
  <c r="R1303" i="9"/>
  <c r="S1303" i="9" s="1"/>
  <c r="T1303" i="9" s="1"/>
  <c r="U1303" i="9" s="1"/>
  <c r="R1304" i="9"/>
  <c r="S1304" i="9" s="1"/>
  <c r="T1304" i="9" s="1"/>
  <c r="U1304" i="9" s="1"/>
  <c r="R1305" i="9"/>
  <c r="S1305" i="9" s="1"/>
  <c r="T1305" i="9" s="1"/>
  <c r="U1305" i="9" s="1"/>
  <c r="R1306" i="9"/>
  <c r="S1306" i="9" s="1"/>
  <c r="T1306" i="9" s="1"/>
  <c r="U1306" i="9" s="1"/>
  <c r="R1307" i="9"/>
  <c r="S1307" i="9" s="1"/>
  <c r="T1307" i="9" s="1"/>
  <c r="U1307" i="9" s="1"/>
  <c r="R1308" i="9"/>
  <c r="S1308" i="9" s="1"/>
  <c r="T1308" i="9" s="1"/>
  <c r="U1308" i="9" s="1"/>
  <c r="R1309" i="9"/>
  <c r="S1309" i="9" s="1"/>
  <c r="T1309" i="9" s="1"/>
  <c r="U1309" i="9" s="1"/>
  <c r="R1310" i="9"/>
  <c r="S1310" i="9" s="1"/>
  <c r="T1310" i="9" s="1"/>
  <c r="U1310" i="9" s="1"/>
  <c r="R1311" i="9"/>
  <c r="S1311" i="9" s="1"/>
  <c r="T1311" i="9" s="1"/>
  <c r="U1311" i="9" s="1"/>
  <c r="R1312" i="9"/>
  <c r="S1312" i="9" s="1"/>
  <c r="T1312" i="9" s="1"/>
  <c r="U1312" i="9" s="1"/>
  <c r="R1313" i="9"/>
  <c r="S1313" i="9" s="1"/>
  <c r="T1313" i="9" s="1"/>
  <c r="U1313" i="9" s="1"/>
  <c r="R1314" i="9"/>
  <c r="S1314" i="9" s="1"/>
  <c r="T1314" i="9" s="1"/>
  <c r="U1314" i="9" s="1"/>
  <c r="R1315" i="9"/>
  <c r="S1315" i="9" s="1"/>
  <c r="T1315" i="9" s="1"/>
  <c r="U1315" i="9" s="1"/>
  <c r="R1316" i="9"/>
  <c r="S1316" i="9" s="1"/>
  <c r="T1316" i="9" s="1"/>
  <c r="U1316" i="9" s="1"/>
  <c r="R1317" i="9"/>
  <c r="S1317" i="9" s="1"/>
  <c r="T1317" i="9" s="1"/>
  <c r="U1317" i="9" s="1"/>
  <c r="R1318" i="9"/>
  <c r="S1318" i="9" s="1"/>
  <c r="T1318" i="9" s="1"/>
  <c r="U1318" i="9" s="1"/>
  <c r="R1319" i="9"/>
  <c r="S1319" i="9" s="1"/>
  <c r="T1319" i="9" s="1"/>
  <c r="U1319" i="9" s="1"/>
  <c r="R1320" i="9"/>
  <c r="S1320" i="9" s="1"/>
  <c r="T1320" i="9" s="1"/>
  <c r="U1320" i="9" s="1"/>
  <c r="R1321" i="9"/>
  <c r="S1321" i="9" s="1"/>
  <c r="T1321" i="9" s="1"/>
  <c r="U1321" i="9" s="1"/>
  <c r="R1322" i="9"/>
  <c r="S1322" i="9" s="1"/>
  <c r="T1322" i="9" s="1"/>
  <c r="U1322" i="9" s="1"/>
  <c r="R1323" i="9"/>
  <c r="S1323" i="9" s="1"/>
  <c r="T1323" i="9" s="1"/>
  <c r="U1323" i="9" s="1"/>
  <c r="R1324" i="9"/>
  <c r="S1324" i="9" s="1"/>
  <c r="T1324" i="9" s="1"/>
  <c r="U1324" i="9" s="1"/>
  <c r="R1325" i="9"/>
  <c r="S1325" i="9" s="1"/>
  <c r="T1325" i="9" s="1"/>
  <c r="U1325" i="9" s="1"/>
  <c r="R1326" i="9"/>
  <c r="S1326" i="9" s="1"/>
  <c r="T1326" i="9" s="1"/>
  <c r="U1326" i="9" s="1"/>
  <c r="R1327" i="9"/>
  <c r="S1327" i="9" s="1"/>
  <c r="T1327" i="9" s="1"/>
  <c r="U1327" i="9" s="1"/>
  <c r="R1328" i="9"/>
  <c r="S1328" i="9" s="1"/>
  <c r="T1328" i="9" s="1"/>
  <c r="U1328" i="9" s="1"/>
  <c r="R1329" i="9"/>
  <c r="S1329" i="9" s="1"/>
  <c r="T1329" i="9" s="1"/>
  <c r="U1329" i="9" s="1"/>
  <c r="R1330" i="9"/>
  <c r="S1330" i="9" s="1"/>
  <c r="T1330" i="9" s="1"/>
  <c r="U1330" i="9" s="1"/>
  <c r="R1331" i="9"/>
  <c r="S1331" i="9" s="1"/>
  <c r="T1331" i="9" s="1"/>
  <c r="U1331" i="9" s="1"/>
  <c r="R1332" i="9"/>
  <c r="S1332" i="9" s="1"/>
  <c r="T1332" i="9" s="1"/>
  <c r="U1332" i="9" s="1"/>
  <c r="R1333" i="9"/>
  <c r="S1333" i="9" s="1"/>
  <c r="T1333" i="9" s="1"/>
  <c r="U1333" i="9" s="1"/>
  <c r="R1334" i="9"/>
  <c r="S1334" i="9" s="1"/>
  <c r="T1334" i="9" s="1"/>
  <c r="U1334" i="9" s="1"/>
  <c r="R1335" i="9"/>
  <c r="S1335" i="9" s="1"/>
  <c r="T1335" i="9" s="1"/>
  <c r="U1335" i="9" s="1"/>
  <c r="R1336" i="9"/>
  <c r="S1336" i="9" s="1"/>
  <c r="T1336" i="9" s="1"/>
  <c r="U1336" i="9" s="1"/>
  <c r="R1337" i="9"/>
  <c r="S1337" i="9" s="1"/>
  <c r="T1337" i="9" s="1"/>
  <c r="U1337" i="9" s="1"/>
  <c r="R1338" i="9"/>
  <c r="S1338" i="9" s="1"/>
  <c r="T1338" i="9" s="1"/>
  <c r="U1338" i="9" s="1"/>
  <c r="R1339" i="9"/>
  <c r="S1339" i="9" s="1"/>
  <c r="T1339" i="9" s="1"/>
  <c r="U1339" i="9" s="1"/>
  <c r="R1340" i="9"/>
  <c r="S1340" i="9" s="1"/>
  <c r="T1340" i="9" s="1"/>
  <c r="U1340" i="9" s="1"/>
  <c r="R1341" i="9"/>
  <c r="S1341" i="9" s="1"/>
  <c r="T1341" i="9" s="1"/>
  <c r="U1341" i="9" s="1"/>
  <c r="R1342" i="9"/>
  <c r="S1342" i="9" s="1"/>
  <c r="T1342" i="9" s="1"/>
  <c r="U1342" i="9" s="1"/>
  <c r="R1343" i="9"/>
  <c r="S1343" i="9" s="1"/>
  <c r="T1343" i="9" s="1"/>
  <c r="U1343" i="9" s="1"/>
  <c r="R1344" i="9"/>
  <c r="S1344" i="9" s="1"/>
  <c r="T1344" i="9" s="1"/>
  <c r="U1344" i="9" s="1"/>
  <c r="R1345" i="9"/>
  <c r="S1345" i="9" s="1"/>
  <c r="T1345" i="9" s="1"/>
  <c r="U1345" i="9" s="1"/>
  <c r="R1346" i="9"/>
  <c r="S1346" i="9" s="1"/>
  <c r="T1346" i="9" s="1"/>
  <c r="U1346" i="9" s="1"/>
  <c r="R1347" i="9"/>
  <c r="S1347" i="9" s="1"/>
  <c r="T1347" i="9" s="1"/>
  <c r="U1347" i="9" s="1"/>
  <c r="R1348" i="9"/>
  <c r="S1348" i="9" s="1"/>
  <c r="T1348" i="9" s="1"/>
  <c r="U1348" i="9" s="1"/>
  <c r="R1349" i="9"/>
  <c r="S1349" i="9" s="1"/>
  <c r="T1349" i="9" s="1"/>
  <c r="U1349" i="9" s="1"/>
  <c r="R1350" i="9"/>
  <c r="S1350" i="9" s="1"/>
  <c r="T1350" i="9" s="1"/>
  <c r="U1350" i="9" s="1"/>
  <c r="R1351" i="9"/>
  <c r="S1351" i="9" s="1"/>
  <c r="T1351" i="9" s="1"/>
  <c r="U1351" i="9" s="1"/>
  <c r="R1352" i="9"/>
  <c r="S1352" i="9" s="1"/>
  <c r="T1352" i="9" s="1"/>
  <c r="U1352" i="9" s="1"/>
  <c r="R1353" i="9"/>
  <c r="S1353" i="9" s="1"/>
  <c r="T1353" i="9" s="1"/>
  <c r="U1353" i="9" s="1"/>
  <c r="R1354" i="9"/>
  <c r="S1354" i="9" s="1"/>
  <c r="T1354" i="9" s="1"/>
  <c r="U1354" i="9" s="1"/>
  <c r="R1355" i="9"/>
  <c r="S1355" i="9" s="1"/>
  <c r="T1355" i="9" s="1"/>
  <c r="U1355" i="9" s="1"/>
  <c r="R1356" i="9"/>
  <c r="S1356" i="9" s="1"/>
  <c r="T1356" i="9" s="1"/>
  <c r="U1356" i="9" s="1"/>
  <c r="R1357" i="9"/>
  <c r="S1357" i="9" s="1"/>
  <c r="T1357" i="9" s="1"/>
  <c r="U1357" i="9" s="1"/>
  <c r="R1358" i="9"/>
  <c r="S1358" i="9" s="1"/>
  <c r="T1358" i="9" s="1"/>
  <c r="U1358" i="9" s="1"/>
  <c r="R1359" i="9"/>
  <c r="S1359" i="9" s="1"/>
  <c r="T1359" i="9" s="1"/>
  <c r="U1359" i="9" s="1"/>
  <c r="R1360" i="9"/>
  <c r="S1360" i="9" s="1"/>
  <c r="T1360" i="9" s="1"/>
  <c r="U1360" i="9" s="1"/>
  <c r="R1361" i="9"/>
  <c r="S1361" i="9" s="1"/>
  <c r="T1361" i="9" s="1"/>
  <c r="U1361" i="9" s="1"/>
  <c r="R1362" i="9"/>
  <c r="S1362" i="9" s="1"/>
  <c r="T1362" i="9" s="1"/>
  <c r="U1362" i="9" s="1"/>
  <c r="R1363" i="9"/>
  <c r="S1363" i="9" s="1"/>
  <c r="T1363" i="9" s="1"/>
  <c r="U1363" i="9" s="1"/>
  <c r="R1364" i="9"/>
  <c r="S1364" i="9" s="1"/>
  <c r="T1364" i="9" s="1"/>
  <c r="U1364" i="9" s="1"/>
  <c r="R1365" i="9"/>
  <c r="S1365" i="9" s="1"/>
  <c r="T1365" i="9" s="1"/>
  <c r="U1365" i="9" s="1"/>
  <c r="R1366" i="9"/>
  <c r="S1366" i="9" s="1"/>
  <c r="T1366" i="9" s="1"/>
  <c r="U1366" i="9" s="1"/>
  <c r="R1367" i="9"/>
  <c r="S1367" i="9" s="1"/>
  <c r="T1367" i="9" s="1"/>
  <c r="U1367" i="9" s="1"/>
  <c r="R1368" i="9"/>
  <c r="S1368" i="9" s="1"/>
  <c r="T1368" i="9" s="1"/>
  <c r="U1368" i="9" s="1"/>
  <c r="R1369" i="9"/>
  <c r="S1369" i="9" s="1"/>
  <c r="T1369" i="9" s="1"/>
  <c r="U1369" i="9" s="1"/>
  <c r="R1370" i="9"/>
  <c r="S1370" i="9" s="1"/>
  <c r="T1370" i="9" s="1"/>
  <c r="U1370" i="9" s="1"/>
  <c r="R1371" i="9"/>
  <c r="S1371" i="9" s="1"/>
  <c r="T1371" i="9" s="1"/>
  <c r="U1371" i="9" s="1"/>
  <c r="R1372" i="9"/>
  <c r="S1372" i="9" s="1"/>
  <c r="T1372" i="9" s="1"/>
  <c r="U1372" i="9" s="1"/>
  <c r="R1373" i="9"/>
  <c r="S1373" i="9" s="1"/>
  <c r="T1373" i="9" s="1"/>
  <c r="U1373" i="9" s="1"/>
  <c r="R1374" i="9"/>
  <c r="S1374" i="9" s="1"/>
  <c r="T1374" i="9" s="1"/>
  <c r="U1374" i="9" s="1"/>
  <c r="R1375" i="9"/>
  <c r="S1375" i="9" s="1"/>
  <c r="T1375" i="9" s="1"/>
  <c r="U1375" i="9" s="1"/>
  <c r="R1376" i="9"/>
  <c r="S1376" i="9" s="1"/>
  <c r="T1376" i="9" s="1"/>
  <c r="U1376" i="9" s="1"/>
  <c r="R1377" i="9"/>
  <c r="S1377" i="9" s="1"/>
  <c r="T1377" i="9" s="1"/>
  <c r="U1377" i="9" s="1"/>
  <c r="R1378" i="9"/>
  <c r="S1378" i="9" s="1"/>
  <c r="T1378" i="9" s="1"/>
  <c r="U1378" i="9" s="1"/>
  <c r="R1379" i="9"/>
  <c r="S1379" i="9" s="1"/>
  <c r="T1379" i="9" s="1"/>
  <c r="U1379" i="9" s="1"/>
  <c r="R1380" i="9"/>
  <c r="S1380" i="9" s="1"/>
  <c r="T1380" i="9" s="1"/>
  <c r="U1380" i="9" s="1"/>
  <c r="R1381" i="9"/>
  <c r="S1381" i="9" s="1"/>
  <c r="T1381" i="9" s="1"/>
  <c r="U1381" i="9" s="1"/>
  <c r="R1382" i="9"/>
  <c r="S1382" i="9" s="1"/>
  <c r="T1382" i="9" s="1"/>
  <c r="U1382" i="9" s="1"/>
  <c r="R1383" i="9"/>
  <c r="S1383" i="9" s="1"/>
  <c r="T1383" i="9" s="1"/>
  <c r="U1383" i="9" s="1"/>
  <c r="R1384" i="9"/>
  <c r="S1384" i="9" s="1"/>
  <c r="T1384" i="9" s="1"/>
  <c r="U1384" i="9" s="1"/>
  <c r="R1385" i="9"/>
  <c r="S1385" i="9" s="1"/>
  <c r="T1385" i="9" s="1"/>
  <c r="U1385" i="9" s="1"/>
  <c r="R1386" i="9"/>
  <c r="S1386" i="9" s="1"/>
  <c r="T1386" i="9" s="1"/>
  <c r="U1386" i="9" s="1"/>
  <c r="R1387" i="9"/>
  <c r="S1387" i="9" s="1"/>
  <c r="T1387" i="9" s="1"/>
  <c r="U1387" i="9" s="1"/>
  <c r="R1388" i="9"/>
  <c r="S1388" i="9" s="1"/>
  <c r="T1388" i="9" s="1"/>
  <c r="U1388" i="9" s="1"/>
  <c r="R1389" i="9"/>
  <c r="S1389" i="9" s="1"/>
  <c r="T1389" i="9" s="1"/>
  <c r="U1389" i="9" s="1"/>
  <c r="R1390" i="9"/>
  <c r="S1390" i="9" s="1"/>
  <c r="T1390" i="9" s="1"/>
  <c r="U1390" i="9" s="1"/>
  <c r="R1391" i="9"/>
  <c r="S1391" i="9" s="1"/>
  <c r="T1391" i="9" s="1"/>
  <c r="U1391" i="9" s="1"/>
  <c r="R1392" i="9"/>
  <c r="S1392" i="9" s="1"/>
  <c r="T1392" i="9" s="1"/>
  <c r="U1392" i="9" s="1"/>
  <c r="R1393" i="9"/>
  <c r="S1393" i="9" s="1"/>
  <c r="T1393" i="9" s="1"/>
  <c r="U1393" i="9" s="1"/>
  <c r="R1394" i="9"/>
  <c r="S1394" i="9" s="1"/>
  <c r="T1394" i="9" s="1"/>
  <c r="U1394" i="9" s="1"/>
  <c r="R1395" i="9"/>
  <c r="S1395" i="9" s="1"/>
  <c r="T1395" i="9" s="1"/>
  <c r="U1395" i="9" s="1"/>
  <c r="R1396" i="9"/>
  <c r="S1396" i="9" s="1"/>
  <c r="T1396" i="9" s="1"/>
  <c r="U1396" i="9" s="1"/>
  <c r="R1397" i="9"/>
  <c r="S1397" i="9" s="1"/>
  <c r="T1397" i="9" s="1"/>
  <c r="U1397" i="9" s="1"/>
  <c r="R1398" i="9"/>
  <c r="S1398" i="9" s="1"/>
  <c r="T1398" i="9" s="1"/>
  <c r="U1398" i="9" s="1"/>
  <c r="R1399" i="9"/>
  <c r="S1399" i="9" s="1"/>
  <c r="T1399" i="9" s="1"/>
  <c r="U1399" i="9" s="1"/>
  <c r="R1400" i="9"/>
  <c r="S1400" i="9" s="1"/>
  <c r="T1400" i="9" s="1"/>
  <c r="U1400" i="9" s="1"/>
  <c r="R1401" i="9"/>
  <c r="S1401" i="9" s="1"/>
  <c r="T1401" i="9" s="1"/>
  <c r="U1401" i="9" s="1"/>
  <c r="R1402" i="9"/>
  <c r="S1402" i="9" s="1"/>
  <c r="T1402" i="9" s="1"/>
  <c r="U1402" i="9" s="1"/>
  <c r="R1403" i="9"/>
  <c r="S1403" i="9" s="1"/>
  <c r="T1403" i="9" s="1"/>
  <c r="U1403" i="9" s="1"/>
  <c r="R1404" i="9"/>
  <c r="S1404" i="9" s="1"/>
  <c r="T1404" i="9" s="1"/>
  <c r="U1404" i="9" s="1"/>
  <c r="R1405" i="9"/>
  <c r="S1405" i="9" s="1"/>
  <c r="T1405" i="9" s="1"/>
  <c r="U1405" i="9" s="1"/>
  <c r="R1406" i="9"/>
  <c r="S1406" i="9" s="1"/>
  <c r="T1406" i="9" s="1"/>
  <c r="U1406" i="9" s="1"/>
  <c r="R1407" i="9"/>
  <c r="S1407" i="9" s="1"/>
  <c r="T1407" i="9" s="1"/>
  <c r="U1407" i="9" s="1"/>
  <c r="R1408" i="9"/>
  <c r="S1408" i="9" s="1"/>
  <c r="T1408" i="9" s="1"/>
  <c r="U1408" i="9" s="1"/>
  <c r="R1409" i="9"/>
  <c r="S1409" i="9" s="1"/>
  <c r="T1409" i="9" s="1"/>
  <c r="U1409" i="9" s="1"/>
  <c r="R1410" i="9"/>
  <c r="S1410" i="9" s="1"/>
  <c r="T1410" i="9" s="1"/>
  <c r="U1410" i="9" s="1"/>
  <c r="R1411" i="9"/>
  <c r="S1411" i="9" s="1"/>
  <c r="T1411" i="9" s="1"/>
  <c r="U1411" i="9" s="1"/>
  <c r="R1412" i="9"/>
  <c r="S1412" i="9" s="1"/>
  <c r="T1412" i="9" s="1"/>
  <c r="U1412" i="9" s="1"/>
  <c r="R1413" i="9"/>
  <c r="S1413" i="9" s="1"/>
  <c r="T1413" i="9" s="1"/>
  <c r="U1413" i="9" s="1"/>
  <c r="R1414" i="9"/>
  <c r="S1414" i="9" s="1"/>
  <c r="T1414" i="9" s="1"/>
  <c r="U1414" i="9" s="1"/>
  <c r="R1415" i="9"/>
  <c r="S1415" i="9" s="1"/>
  <c r="T1415" i="9" s="1"/>
  <c r="U1415" i="9" s="1"/>
  <c r="R1416" i="9"/>
  <c r="S1416" i="9" s="1"/>
  <c r="T1416" i="9" s="1"/>
  <c r="U1416" i="9" s="1"/>
  <c r="R1417" i="9"/>
  <c r="S1417" i="9" s="1"/>
  <c r="T1417" i="9" s="1"/>
  <c r="U1417" i="9" s="1"/>
  <c r="R1418" i="9"/>
  <c r="S1418" i="9" s="1"/>
  <c r="T1418" i="9" s="1"/>
  <c r="U1418" i="9" s="1"/>
  <c r="R1419" i="9"/>
  <c r="S1419" i="9" s="1"/>
  <c r="T1419" i="9" s="1"/>
  <c r="U1419" i="9" s="1"/>
  <c r="R1420" i="9"/>
  <c r="S1420" i="9" s="1"/>
  <c r="T1420" i="9" s="1"/>
  <c r="U1420" i="9" s="1"/>
  <c r="R1421" i="9"/>
  <c r="S1421" i="9" s="1"/>
  <c r="T1421" i="9" s="1"/>
  <c r="U1421" i="9" s="1"/>
  <c r="R1422" i="9"/>
  <c r="S1422" i="9" s="1"/>
  <c r="T1422" i="9" s="1"/>
  <c r="U1422" i="9" s="1"/>
  <c r="R1423" i="9"/>
  <c r="S1423" i="9" s="1"/>
  <c r="T1423" i="9" s="1"/>
  <c r="U1423" i="9" s="1"/>
  <c r="R1424" i="9"/>
  <c r="S1424" i="9" s="1"/>
  <c r="T1424" i="9" s="1"/>
  <c r="U1424" i="9" s="1"/>
  <c r="R1425" i="9"/>
  <c r="S1425" i="9" s="1"/>
  <c r="T1425" i="9" s="1"/>
  <c r="U1425" i="9" s="1"/>
  <c r="R1426" i="9"/>
  <c r="S1426" i="9" s="1"/>
  <c r="T1426" i="9" s="1"/>
  <c r="U1426" i="9" s="1"/>
  <c r="R1427" i="9"/>
  <c r="S1427" i="9" s="1"/>
  <c r="T1427" i="9" s="1"/>
  <c r="U1427" i="9" s="1"/>
  <c r="R1428" i="9"/>
  <c r="S1428" i="9" s="1"/>
  <c r="T1428" i="9" s="1"/>
  <c r="U1428" i="9" s="1"/>
  <c r="R1429" i="9"/>
  <c r="S1429" i="9" s="1"/>
  <c r="T1429" i="9" s="1"/>
  <c r="U1429" i="9" s="1"/>
  <c r="R1430" i="9"/>
  <c r="S1430" i="9" s="1"/>
  <c r="T1430" i="9" s="1"/>
  <c r="U1430" i="9" s="1"/>
  <c r="R1431" i="9"/>
  <c r="S1431" i="9" s="1"/>
  <c r="T1431" i="9" s="1"/>
  <c r="U1431" i="9" s="1"/>
  <c r="R1432" i="9"/>
  <c r="S1432" i="9" s="1"/>
  <c r="T1432" i="9" s="1"/>
  <c r="U1432" i="9" s="1"/>
  <c r="R1433" i="9"/>
  <c r="S1433" i="9" s="1"/>
  <c r="T1433" i="9" s="1"/>
  <c r="U1433" i="9" s="1"/>
  <c r="R1434" i="9"/>
  <c r="S1434" i="9" s="1"/>
  <c r="T1434" i="9" s="1"/>
  <c r="U1434" i="9" s="1"/>
  <c r="R1435" i="9"/>
  <c r="S1435" i="9" s="1"/>
  <c r="T1435" i="9" s="1"/>
  <c r="U1435" i="9" s="1"/>
  <c r="R1436" i="9"/>
  <c r="S1436" i="9" s="1"/>
  <c r="T1436" i="9" s="1"/>
  <c r="U1436" i="9" s="1"/>
  <c r="R1437" i="9"/>
  <c r="S1437" i="9" s="1"/>
  <c r="T1437" i="9" s="1"/>
  <c r="U1437" i="9" s="1"/>
  <c r="R1438" i="9"/>
  <c r="S1438" i="9" s="1"/>
  <c r="T1438" i="9" s="1"/>
  <c r="U1438" i="9" s="1"/>
  <c r="R1439" i="9"/>
  <c r="S1439" i="9" s="1"/>
  <c r="T1439" i="9" s="1"/>
  <c r="U1439" i="9" s="1"/>
  <c r="R1440" i="9"/>
  <c r="S1440" i="9" s="1"/>
  <c r="T1440" i="9" s="1"/>
  <c r="U1440" i="9" s="1"/>
  <c r="R1441" i="9"/>
  <c r="S1441" i="9" s="1"/>
  <c r="T1441" i="9" s="1"/>
  <c r="U1441" i="9" s="1"/>
  <c r="R1442" i="9"/>
  <c r="S1442" i="9" s="1"/>
  <c r="T1442" i="9" s="1"/>
  <c r="U1442" i="9" s="1"/>
  <c r="R1443" i="9"/>
  <c r="S1443" i="9" s="1"/>
  <c r="T1443" i="9" s="1"/>
  <c r="U1443" i="9" s="1"/>
  <c r="R1444" i="9"/>
  <c r="S1444" i="9" s="1"/>
  <c r="T1444" i="9" s="1"/>
  <c r="U1444" i="9" s="1"/>
  <c r="R1445" i="9"/>
  <c r="S1445" i="9" s="1"/>
  <c r="T1445" i="9" s="1"/>
  <c r="U1445" i="9" s="1"/>
  <c r="R1446" i="9"/>
  <c r="S1446" i="9" s="1"/>
  <c r="T1446" i="9" s="1"/>
  <c r="U1446" i="9" s="1"/>
  <c r="R1447" i="9"/>
  <c r="S1447" i="9" s="1"/>
  <c r="T1447" i="9" s="1"/>
  <c r="U1447" i="9" s="1"/>
  <c r="R1448" i="9"/>
  <c r="S1448" i="9" s="1"/>
  <c r="T1448" i="9" s="1"/>
  <c r="U1448" i="9" s="1"/>
  <c r="R1449" i="9"/>
  <c r="S1449" i="9" s="1"/>
  <c r="T1449" i="9" s="1"/>
  <c r="U1449" i="9" s="1"/>
  <c r="R1450" i="9"/>
  <c r="S1450" i="9" s="1"/>
  <c r="T1450" i="9" s="1"/>
  <c r="U1450" i="9" s="1"/>
  <c r="R1451" i="9"/>
  <c r="S1451" i="9" s="1"/>
  <c r="T1451" i="9" s="1"/>
  <c r="U1451" i="9" s="1"/>
  <c r="R1452" i="9"/>
  <c r="S1452" i="9" s="1"/>
  <c r="T1452" i="9" s="1"/>
  <c r="U1452" i="9" s="1"/>
  <c r="R1453" i="9"/>
  <c r="S1453" i="9" s="1"/>
  <c r="T1453" i="9" s="1"/>
  <c r="U1453" i="9" s="1"/>
  <c r="R1454" i="9"/>
  <c r="S1454" i="9" s="1"/>
  <c r="T1454" i="9" s="1"/>
  <c r="U1454" i="9" s="1"/>
  <c r="R1455" i="9"/>
  <c r="S1455" i="9" s="1"/>
  <c r="T1455" i="9" s="1"/>
  <c r="U1455" i="9" s="1"/>
  <c r="R1456" i="9"/>
  <c r="S1456" i="9" s="1"/>
  <c r="T1456" i="9" s="1"/>
  <c r="U1456" i="9" s="1"/>
  <c r="R1457" i="9"/>
  <c r="S1457" i="9" s="1"/>
  <c r="T1457" i="9" s="1"/>
  <c r="U1457" i="9" s="1"/>
  <c r="R1458" i="9"/>
  <c r="S1458" i="9" s="1"/>
  <c r="T1458" i="9" s="1"/>
  <c r="U1458" i="9" s="1"/>
  <c r="R1459" i="9"/>
  <c r="S1459" i="9" s="1"/>
  <c r="T1459" i="9" s="1"/>
  <c r="U1459" i="9" s="1"/>
  <c r="R1460" i="9"/>
  <c r="S1460" i="9" s="1"/>
  <c r="T1460" i="9" s="1"/>
  <c r="U1460" i="9" s="1"/>
  <c r="R1461" i="9"/>
  <c r="S1461" i="9" s="1"/>
  <c r="T1461" i="9" s="1"/>
  <c r="U1461" i="9" s="1"/>
  <c r="R1462" i="9"/>
  <c r="S1462" i="9" s="1"/>
  <c r="T1462" i="9" s="1"/>
  <c r="U1462" i="9" s="1"/>
  <c r="R1463" i="9"/>
  <c r="S1463" i="9" s="1"/>
  <c r="T1463" i="9" s="1"/>
  <c r="U1463" i="9" s="1"/>
  <c r="R1464" i="9"/>
  <c r="S1464" i="9" s="1"/>
  <c r="T1464" i="9" s="1"/>
  <c r="U1464" i="9" s="1"/>
  <c r="R1465" i="9"/>
  <c r="S1465" i="9" s="1"/>
  <c r="T1465" i="9" s="1"/>
  <c r="U1465" i="9" s="1"/>
  <c r="R1466" i="9"/>
  <c r="S1466" i="9" s="1"/>
  <c r="T1466" i="9" s="1"/>
  <c r="U1466" i="9" s="1"/>
  <c r="R1467" i="9"/>
  <c r="S1467" i="9" s="1"/>
  <c r="T1467" i="9" s="1"/>
  <c r="U1467" i="9" s="1"/>
  <c r="R1468" i="9"/>
  <c r="S1468" i="9" s="1"/>
  <c r="T1468" i="9" s="1"/>
  <c r="U1468" i="9" s="1"/>
  <c r="R1469" i="9"/>
  <c r="S1469" i="9" s="1"/>
  <c r="T1469" i="9" s="1"/>
  <c r="U1469" i="9" s="1"/>
  <c r="R1470" i="9"/>
  <c r="S1470" i="9" s="1"/>
  <c r="T1470" i="9" s="1"/>
  <c r="U1470" i="9" s="1"/>
  <c r="R1471" i="9"/>
  <c r="S1471" i="9" s="1"/>
  <c r="T1471" i="9" s="1"/>
  <c r="U1471" i="9" s="1"/>
  <c r="R1472" i="9"/>
  <c r="S1472" i="9" s="1"/>
  <c r="T1472" i="9" s="1"/>
  <c r="U1472" i="9" s="1"/>
  <c r="R1473" i="9"/>
  <c r="S1473" i="9" s="1"/>
  <c r="T1473" i="9" s="1"/>
  <c r="U1473" i="9" s="1"/>
  <c r="R1474" i="9"/>
  <c r="S1474" i="9" s="1"/>
  <c r="T1474" i="9" s="1"/>
  <c r="U1474" i="9" s="1"/>
  <c r="R1475" i="9"/>
  <c r="S1475" i="9" s="1"/>
  <c r="T1475" i="9" s="1"/>
  <c r="U1475" i="9" s="1"/>
  <c r="R1476" i="9"/>
  <c r="S1476" i="9" s="1"/>
  <c r="T1476" i="9" s="1"/>
  <c r="U1476" i="9" s="1"/>
  <c r="R1477" i="9"/>
  <c r="S1477" i="9" s="1"/>
  <c r="T1477" i="9" s="1"/>
  <c r="U1477" i="9" s="1"/>
  <c r="R1478" i="9"/>
  <c r="S1478" i="9" s="1"/>
  <c r="T1478" i="9" s="1"/>
  <c r="U1478" i="9" s="1"/>
  <c r="R1479" i="9"/>
  <c r="S1479" i="9" s="1"/>
  <c r="T1479" i="9" s="1"/>
  <c r="U1479" i="9" s="1"/>
  <c r="R1480" i="9"/>
  <c r="S1480" i="9" s="1"/>
  <c r="T1480" i="9" s="1"/>
  <c r="U1480" i="9" s="1"/>
  <c r="R1481" i="9"/>
  <c r="S1481" i="9" s="1"/>
  <c r="T1481" i="9" s="1"/>
  <c r="U1481" i="9" s="1"/>
  <c r="R1482" i="9"/>
  <c r="S1482" i="9" s="1"/>
  <c r="T1482" i="9" s="1"/>
  <c r="U1482" i="9" s="1"/>
  <c r="R1483" i="9"/>
  <c r="S1483" i="9" s="1"/>
  <c r="T1483" i="9" s="1"/>
  <c r="U1483" i="9" s="1"/>
  <c r="R1484" i="9"/>
  <c r="S1484" i="9" s="1"/>
  <c r="T1484" i="9" s="1"/>
  <c r="U1484" i="9" s="1"/>
  <c r="R1485" i="9"/>
  <c r="S1485" i="9" s="1"/>
  <c r="T1485" i="9" s="1"/>
  <c r="U1485" i="9" s="1"/>
  <c r="R1486" i="9"/>
  <c r="S1486" i="9" s="1"/>
  <c r="T1486" i="9" s="1"/>
  <c r="U1486" i="9" s="1"/>
  <c r="R1487" i="9"/>
  <c r="S1487" i="9" s="1"/>
  <c r="T1487" i="9" s="1"/>
  <c r="U1487" i="9" s="1"/>
  <c r="R1488" i="9"/>
  <c r="S1488" i="9" s="1"/>
  <c r="T1488" i="9" s="1"/>
  <c r="U1488" i="9" s="1"/>
  <c r="R1489" i="9"/>
  <c r="S1489" i="9" s="1"/>
  <c r="T1489" i="9" s="1"/>
  <c r="U1489" i="9" s="1"/>
  <c r="R1490" i="9"/>
  <c r="S1490" i="9" s="1"/>
  <c r="T1490" i="9" s="1"/>
  <c r="U1490" i="9" s="1"/>
  <c r="R1491" i="9"/>
  <c r="S1491" i="9" s="1"/>
  <c r="T1491" i="9" s="1"/>
  <c r="U1491" i="9" s="1"/>
  <c r="R1492" i="9"/>
  <c r="S1492" i="9" s="1"/>
  <c r="T1492" i="9" s="1"/>
  <c r="U1492" i="9" s="1"/>
  <c r="R1493" i="9"/>
  <c r="S1493" i="9" s="1"/>
  <c r="T1493" i="9" s="1"/>
  <c r="U1493" i="9" s="1"/>
  <c r="R1494" i="9"/>
  <c r="S1494" i="9" s="1"/>
  <c r="T1494" i="9" s="1"/>
  <c r="U1494" i="9" s="1"/>
  <c r="R1495" i="9"/>
  <c r="S1495" i="9" s="1"/>
  <c r="T1495" i="9" s="1"/>
  <c r="U1495" i="9" s="1"/>
  <c r="R1496" i="9"/>
  <c r="S1496" i="9" s="1"/>
  <c r="T1496" i="9" s="1"/>
  <c r="U1496" i="9" s="1"/>
  <c r="R1497" i="9"/>
  <c r="S1497" i="9" s="1"/>
  <c r="T1497" i="9" s="1"/>
  <c r="U1497" i="9" s="1"/>
  <c r="R1498" i="9"/>
  <c r="S1498" i="9" s="1"/>
  <c r="T1498" i="9" s="1"/>
  <c r="U1498" i="9" s="1"/>
  <c r="R1499" i="9"/>
  <c r="S1499" i="9" s="1"/>
  <c r="T1499" i="9" s="1"/>
  <c r="U1499" i="9" s="1"/>
  <c r="R1500" i="9"/>
  <c r="S1500" i="9" s="1"/>
  <c r="T1500" i="9" s="1"/>
  <c r="U1500" i="9" s="1"/>
  <c r="R1501" i="9"/>
  <c r="S1501" i="9" s="1"/>
  <c r="T1501" i="9" s="1"/>
  <c r="U1501" i="9" s="1"/>
  <c r="R1502" i="9"/>
  <c r="S1502" i="9" s="1"/>
  <c r="T1502" i="9" s="1"/>
  <c r="U1502" i="9" s="1"/>
  <c r="R1503" i="9"/>
  <c r="S1503" i="9" s="1"/>
  <c r="T1503" i="9" s="1"/>
  <c r="U1503" i="9" s="1"/>
  <c r="R1504" i="9"/>
  <c r="S1504" i="9" s="1"/>
  <c r="T1504" i="9" s="1"/>
  <c r="U1504" i="9" s="1"/>
  <c r="R1505" i="9"/>
  <c r="S1505" i="9" s="1"/>
  <c r="T1505" i="9" s="1"/>
  <c r="U1505" i="9" s="1"/>
  <c r="R1506" i="9"/>
  <c r="S1506" i="9" s="1"/>
  <c r="T1506" i="9" s="1"/>
  <c r="U1506" i="9" s="1"/>
  <c r="R1507" i="9"/>
  <c r="S1507" i="9" s="1"/>
  <c r="T1507" i="9" s="1"/>
  <c r="U1507" i="9" s="1"/>
  <c r="R1508" i="9"/>
  <c r="S1508" i="9" s="1"/>
  <c r="T1508" i="9" s="1"/>
  <c r="U1508" i="9" s="1"/>
  <c r="R1509" i="9"/>
  <c r="S1509" i="9" s="1"/>
  <c r="T1509" i="9" s="1"/>
  <c r="U1509" i="9" s="1"/>
  <c r="R1510" i="9"/>
  <c r="S1510" i="9" s="1"/>
  <c r="T1510" i="9" s="1"/>
  <c r="U1510" i="9" s="1"/>
  <c r="R1511" i="9"/>
  <c r="S1511" i="9" s="1"/>
  <c r="T1511" i="9" s="1"/>
  <c r="U1511" i="9" s="1"/>
  <c r="R1512" i="9"/>
  <c r="S1512" i="9" s="1"/>
  <c r="T1512" i="9" s="1"/>
  <c r="U1512" i="9" s="1"/>
  <c r="R1513" i="9"/>
  <c r="S1513" i="9" s="1"/>
  <c r="T1513" i="9" s="1"/>
  <c r="U1513" i="9" s="1"/>
  <c r="R1514" i="9"/>
  <c r="S1514" i="9" s="1"/>
  <c r="T1514" i="9" s="1"/>
  <c r="U1514" i="9" s="1"/>
  <c r="R1515" i="9"/>
  <c r="S1515" i="9" s="1"/>
  <c r="T1515" i="9" s="1"/>
  <c r="U1515" i="9" s="1"/>
  <c r="R1516" i="9"/>
  <c r="S1516" i="9" s="1"/>
  <c r="T1516" i="9" s="1"/>
  <c r="U1516" i="9" s="1"/>
  <c r="R1517" i="9"/>
  <c r="S1517" i="9" s="1"/>
  <c r="T1517" i="9" s="1"/>
  <c r="U1517" i="9" s="1"/>
  <c r="R1518" i="9"/>
  <c r="S1518" i="9" s="1"/>
  <c r="T1518" i="9" s="1"/>
  <c r="U1518" i="9" s="1"/>
  <c r="R1519" i="9"/>
  <c r="S1519" i="9" s="1"/>
  <c r="T1519" i="9" s="1"/>
  <c r="U1519" i="9" s="1"/>
  <c r="R1520" i="9"/>
  <c r="S1520" i="9" s="1"/>
  <c r="T1520" i="9" s="1"/>
  <c r="U1520" i="9" s="1"/>
  <c r="R1521" i="9"/>
  <c r="S1521" i="9" s="1"/>
  <c r="T1521" i="9" s="1"/>
  <c r="U1521" i="9" s="1"/>
  <c r="R1522" i="9"/>
  <c r="S1522" i="9" s="1"/>
  <c r="T1522" i="9" s="1"/>
  <c r="U1522" i="9" s="1"/>
  <c r="R1523" i="9"/>
  <c r="S1523" i="9" s="1"/>
  <c r="T1523" i="9" s="1"/>
  <c r="U1523" i="9" s="1"/>
  <c r="R1524" i="9"/>
  <c r="S1524" i="9" s="1"/>
  <c r="T1524" i="9" s="1"/>
  <c r="U1524" i="9" s="1"/>
  <c r="R1525" i="9"/>
  <c r="S1525" i="9" s="1"/>
  <c r="T1525" i="9" s="1"/>
  <c r="U1525" i="9" s="1"/>
  <c r="R1526" i="9"/>
  <c r="S1526" i="9" s="1"/>
  <c r="T1526" i="9" s="1"/>
  <c r="U1526" i="9" s="1"/>
  <c r="R1527" i="9"/>
  <c r="S1527" i="9" s="1"/>
  <c r="T1527" i="9" s="1"/>
  <c r="U1527" i="9" s="1"/>
  <c r="R1528" i="9"/>
  <c r="S1528" i="9" s="1"/>
  <c r="T1528" i="9" s="1"/>
  <c r="U1528" i="9" s="1"/>
  <c r="R1529" i="9"/>
  <c r="S1529" i="9" s="1"/>
  <c r="T1529" i="9" s="1"/>
  <c r="U1529" i="9" s="1"/>
  <c r="R1530" i="9"/>
  <c r="S1530" i="9" s="1"/>
  <c r="T1530" i="9" s="1"/>
  <c r="U1530" i="9" s="1"/>
  <c r="R1531" i="9"/>
  <c r="S1531" i="9" s="1"/>
  <c r="T1531" i="9" s="1"/>
  <c r="U1531" i="9" s="1"/>
  <c r="R1532" i="9"/>
  <c r="S1532" i="9" s="1"/>
  <c r="T1532" i="9" s="1"/>
  <c r="U1532" i="9" s="1"/>
  <c r="R1533" i="9"/>
  <c r="S1533" i="9" s="1"/>
  <c r="T1533" i="9" s="1"/>
  <c r="U1533" i="9" s="1"/>
  <c r="R1534" i="9"/>
  <c r="S1534" i="9" s="1"/>
  <c r="T1534" i="9" s="1"/>
  <c r="U1534" i="9" s="1"/>
  <c r="R1535" i="9"/>
  <c r="S1535" i="9" s="1"/>
  <c r="T1535" i="9" s="1"/>
  <c r="U1535" i="9" s="1"/>
  <c r="R1536" i="9"/>
  <c r="S1536" i="9" s="1"/>
  <c r="T1536" i="9" s="1"/>
  <c r="U1536" i="9" s="1"/>
  <c r="R1537" i="9"/>
  <c r="S1537" i="9" s="1"/>
  <c r="T1537" i="9" s="1"/>
  <c r="U1537" i="9" s="1"/>
  <c r="R1538" i="9"/>
  <c r="S1538" i="9" s="1"/>
  <c r="T1538" i="9" s="1"/>
  <c r="U1538" i="9" s="1"/>
  <c r="R1539" i="9"/>
  <c r="S1539" i="9" s="1"/>
  <c r="T1539" i="9" s="1"/>
  <c r="U1539" i="9" s="1"/>
  <c r="R1540" i="9"/>
  <c r="S1540" i="9" s="1"/>
  <c r="T1540" i="9" s="1"/>
  <c r="U1540" i="9" s="1"/>
  <c r="R1541" i="9"/>
  <c r="S1541" i="9" s="1"/>
  <c r="T1541" i="9" s="1"/>
  <c r="U1541" i="9" s="1"/>
  <c r="R1542" i="9"/>
  <c r="S1542" i="9" s="1"/>
  <c r="T1542" i="9" s="1"/>
  <c r="U1542" i="9" s="1"/>
  <c r="R1543" i="9"/>
  <c r="S1543" i="9" s="1"/>
  <c r="T1543" i="9" s="1"/>
  <c r="U1543" i="9" s="1"/>
  <c r="R1544" i="9"/>
  <c r="S1544" i="9" s="1"/>
  <c r="T1544" i="9" s="1"/>
  <c r="U1544" i="9" s="1"/>
  <c r="R1545" i="9"/>
  <c r="S1545" i="9" s="1"/>
  <c r="T1545" i="9" s="1"/>
  <c r="U1545" i="9" s="1"/>
  <c r="R1546" i="9"/>
  <c r="S1546" i="9" s="1"/>
  <c r="T1546" i="9" s="1"/>
  <c r="U1546" i="9" s="1"/>
  <c r="R1547" i="9"/>
  <c r="S1547" i="9" s="1"/>
  <c r="T1547" i="9" s="1"/>
  <c r="U1547" i="9" s="1"/>
  <c r="R1548" i="9"/>
  <c r="S1548" i="9" s="1"/>
  <c r="T1548" i="9" s="1"/>
  <c r="U1548" i="9" s="1"/>
  <c r="R1549" i="9"/>
  <c r="S1549" i="9" s="1"/>
  <c r="T1549" i="9" s="1"/>
  <c r="U1549" i="9" s="1"/>
  <c r="R1550" i="9"/>
  <c r="S1550" i="9" s="1"/>
  <c r="T1550" i="9" s="1"/>
  <c r="U1550" i="9" s="1"/>
  <c r="R1551" i="9"/>
  <c r="S1551" i="9" s="1"/>
  <c r="T1551" i="9" s="1"/>
  <c r="U1551" i="9" s="1"/>
  <c r="R1552" i="9"/>
  <c r="S1552" i="9" s="1"/>
  <c r="T1552" i="9" s="1"/>
  <c r="U1552" i="9" s="1"/>
  <c r="R1553" i="9"/>
  <c r="S1553" i="9" s="1"/>
  <c r="T1553" i="9" s="1"/>
  <c r="U1553" i="9" s="1"/>
  <c r="R1554" i="9"/>
  <c r="S1554" i="9" s="1"/>
  <c r="T1554" i="9" s="1"/>
  <c r="U1554" i="9" s="1"/>
  <c r="R1555" i="9"/>
  <c r="S1555" i="9" s="1"/>
  <c r="T1555" i="9" s="1"/>
  <c r="U1555" i="9" s="1"/>
  <c r="R1556" i="9"/>
  <c r="S1556" i="9" s="1"/>
  <c r="T1556" i="9" s="1"/>
  <c r="U1556" i="9" s="1"/>
  <c r="R1557" i="9"/>
  <c r="S1557" i="9" s="1"/>
  <c r="T1557" i="9" s="1"/>
  <c r="U1557" i="9" s="1"/>
  <c r="R1558" i="9"/>
  <c r="S1558" i="9" s="1"/>
  <c r="T1558" i="9" s="1"/>
  <c r="U1558" i="9" s="1"/>
  <c r="R1559" i="9"/>
  <c r="S1559" i="9" s="1"/>
  <c r="T1559" i="9" s="1"/>
  <c r="U1559" i="9" s="1"/>
  <c r="R1560" i="9"/>
  <c r="S1560" i="9" s="1"/>
  <c r="T1560" i="9" s="1"/>
  <c r="U1560" i="9" s="1"/>
  <c r="R1561" i="9"/>
  <c r="S1561" i="9" s="1"/>
  <c r="T1561" i="9" s="1"/>
  <c r="U1561" i="9" s="1"/>
  <c r="R1562" i="9"/>
  <c r="S1562" i="9" s="1"/>
  <c r="T1562" i="9" s="1"/>
  <c r="U1562" i="9" s="1"/>
  <c r="R1563" i="9"/>
  <c r="S1563" i="9" s="1"/>
  <c r="T1563" i="9" s="1"/>
  <c r="U1563" i="9" s="1"/>
  <c r="R1564" i="9"/>
  <c r="S1564" i="9" s="1"/>
  <c r="T1564" i="9" s="1"/>
  <c r="U1564" i="9" s="1"/>
  <c r="R1565" i="9"/>
  <c r="S1565" i="9" s="1"/>
  <c r="T1565" i="9" s="1"/>
  <c r="U1565" i="9" s="1"/>
  <c r="R1566" i="9"/>
  <c r="S1566" i="9" s="1"/>
  <c r="T1566" i="9" s="1"/>
  <c r="U1566" i="9" s="1"/>
  <c r="R1567" i="9"/>
  <c r="S1567" i="9" s="1"/>
  <c r="T1567" i="9" s="1"/>
  <c r="U1567" i="9" s="1"/>
  <c r="R1568" i="9"/>
  <c r="S1568" i="9" s="1"/>
  <c r="T1568" i="9" s="1"/>
  <c r="U1568" i="9" s="1"/>
  <c r="R1569" i="9"/>
  <c r="S1569" i="9" s="1"/>
  <c r="T1569" i="9" s="1"/>
  <c r="U1569" i="9" s="1"/>
  <c r="R1570" i="9"/>
  <c r="S1570" i="9" s="1"/>
  <c r="T1570" i="9" s="1"/>
  <c r="U1570" i="9" s="1"/>
  <c r="R1571" i="9"/>
  <c r="S1571" i="9" s="1"/>
  <c r="T1571" i="9" s="1"/>
  <c r="U1571" i="9" s="1"/>
  <c r="R1572" i="9"/>
  <c r="S1572" i="9" s="1"/>
  <c r="T1572" i="9" s="1"/>
  <c r="U1572" i="9" s="1"/>
  <c r="R1573" i="9"/>
  <c r="S1573" i="9" s="1"/>
  <c r="T1573" i="9" s="1"/>
  <c r="U1573" i="9" s="1"/>
  <c r="R1574" i="9"/>
  <c r="S1574" i="9" s="1"/>
  <c r="T1574" i="9" s="1"/>
  <c r="U1574" i="9" s="1"/>
  <c r="R1575" i="9"/>
  <c r="S1575" i="9" s="1"/>
  <c r="T1575" i="9" s="1"/>
  <c r="U1575" i="9" s="1"/>
  <c r="R1576" i="9"/>
  <c r="S1576" i="9" s="1"/>
  <c r="T1576" i="9" s="1"/>
  <c r="U1576" i="9" s="1"/>
  <c r="R1577" i="9"/>
  <c r="S1577" i="9" s="1"/>
  <c r="T1577" i="9" s="1"/>
  <c r="U1577" i="9" s="1"/>
  <c r="R1578" i="9"/>
  <c r="S1578" i="9" s="1"/>
  <c r="T1578" i="9" s="1"/>
  <c r="U1578" i="9" s="1"/>
  <c r="R1579" i="9"/>
  <c r="S1579" i="9" s="1"/>
  <c r="T1579" i="9" s="1"/>
  <c r="U1579" i="9" s="1"/>
  <c r="R1580" i="9"/>
  <c r="S1580" i="9" s="1"/>
  <c r="T1580" i="9" s="1"/>
  <c r="U1580" i="9" s="1"/>
  <c r="R1581" i="9"/>
  <c r="S1581" i="9" s="1"/>
  <c r="T1581" i="9" s="1"/>
  <c r="U1581" i="9" s="1"/>
  <c r="R1582" i="9"/>
  <c r="S1582" i="9" s="1"/>
  <c r="T1582" i="9" s="1"/>
  <c r="U1582" i="9" s="1"/>
  <c r="R1583" i="9"/>
  <c r="S1583" i="9" s="1"/>
  <c r="T1583" i="9" s="1"/>
  <c r="U1583" i="9" s="1"/>
  <c r="R1584" i="9"/>
  <c r="S1584" i="9" s="1"/>
  <c r="T1584" i="9" s="1"/>
  <c r="U1584" i="9" s="1"/>
  <c r="R1585" i="9"/>
  <c r="S1585" i="9" s="1"/>
  <c r="T1585" i="9" s="1"/>
  <c r="U1585" i="9" s="1"/>
  <c r="R1586" i="9"/>
  <c r="S1586" i="9" s="1"/>
  <c r="T1586" i="9" s="1"/>
  <c r="U1586" i="9" s="1"/>
  <c r="R1587" i="9"/>
  <c r="S1587" i="9" s="1"/>
  <c r="T1587" i="9" s="1"/>
  <c r="U1587" i="9" s="1"/>
  <c r="R1588" i="9"/>
  <c r="S1588" i="9" s="1"/>
  <c r="T1588" i="9" s="1"/>
  <c r="U1588" i="9" s="1"/>
  <c r="R1589" i="9"/>
  <c r="S1589" i="9" s="1"/>
  <c r="T1589" i="9" s="1"/>
  <c r="U1589" i="9" s="1"/>
  <c r="R1590" i="9"/>
  <c r="S1590" i="9" s="1"/>
  <c r="T1590" i="9" s="1"/>
  <c r="U1590" i="9" s="1"/>
  <c r="R1591" i="9"/>
  <c r="S1591" i="9" s="1"/>
  <c r="T1591" i="9" s="1"/>
  <c r="U1591" i="9" s="1"/>
  <c r="R1592" i="9"/>
  <c r="S1592" i="9" s="1"/>
  <c r="T1592" i="9" s="1"/>
  <c r="U1592" i="9" s="1"/>
  <c r="R1593" i="9"/>
  <c r="S1593" i="9" s="1"/>
  <c r="T1593" i="9" s="1"/>
  <c r="U1593" i="9" s="1"/>
  <c r="R1594" i="9"/>
  <c r="S1594" i="9" s="1"/>
  <c r="T1594" i="9" s="1"/>
  <c r="U1594" i="9" s="1"/>
  <c r="R1595" i="9"/>
  <c r="S1595" i="9" s="1"/>
  <c r="T1595" i="9" s="1"/>
  <c r="U1595" i="9" s="1"/>
  <c r="R1596" i="9"/>
  <c r="S1596" i="9" s="1"/>
  <c r="T1596" i="9" s="1"/>
  <c r="U1596" i="9" s="1"/>
  <c r="R1597" i="9"/>
  <c r="S1597" i="9" s="1"/>
  <c r="T1597" i="9" s="1"/>
  <c r="U1597" i="9" s="1"/>
  <c r="R1598" i="9"/>
  <c r="S1598" i="9" s="1"/>
  <c r="T1598" i="9" s="1"/>
  <c r="U1598" i="9" s="1"/>
  <c r="R1599" i="9"/>
  <c r="S1599" i="9" s="1"/>
  <c r="T1599" i="9" s="1"/>
  <c r="U1599" i="9" s="1"/>
  <c r="R1600" i="9"/>
  <c r="S1600" i="9" s="1"/>
  <c r="T1600" i="9" s="1"/>
  <c r="U1600" i="9" s="1"/>
  <c r="R1601" i="9"/>
  <c r="S1601" i="9" s="1"/>
  <c r="T1601" i="9" s="1"/>
  <c r="U1601" i="9" s="1"/>
  <c r="R1602" i="9"/>
  <c r="S1602" i="9" s="1"/>
  <c r="T1602" i="9" s="1"/>
  <c r="U1602" i="9" s="1"/>
  <c r="R1603" i="9"/>
  <c r="S1603" i="9" s="1"/>
  <c r="T1603" i="9" s="1"/>
  <c r="U1603" i="9" s="1"/>
  <c r="R1604" i="9"/>
  <c r="S1604" i="9" s="1"/>
  <c r="T1604" i="9" s="1"/>
  <c r="U1604" i="9" s="1"/>
  <c r="R1605" i="9"/>
  <c r="S1605" i="9" s="1"/>
  <c r="T1605" i="9" s="1"/>
  <c r="U1605" i="9" s="1"/>
  <c r="R1606" i="9"/>
  <c r="S1606" i="9" s="1"/>
  <c r="T1606" i="9" s="1"/>
  <c r="U1606" i="9" s="1"/>
  <c r="R1607" i="9"/>
  <c r="S1607" i="9" s="1"/>
  <c r="T1607" i="9" s="1"/>
  <c r="U1607" i="9" s="1"/>
  <c r="R1608" i="9"/>
  <c r="S1608" i="9" s="1"/>
  <c r="T1608" i="9" s="1"/>
  <c r="U1608" i="9" s="1"/>
  <c r="R1609" i="9"/>
  <c r="S1609" i="9" s="1"/>
  <c r="T1609" i="9" s="1"/>
  <c r="U1609" i="9" s="1"/>
  <c r="R1610" i="9"/>
  <c r="S1610" i="9" s="1"/>
  <c r="T1610" i="9" s="1"/>
  <c r="U1610" i="9" s="1"/>
  <c r="R1611" i="9"/>
  <c r="S1611" i="9" s="1"/>
  <c r="T1611" i="9" s="1"/>
  <c r="U1611" i="9" s="1"/>
  <c r="R1612" i="9"/>
  <c r="S1612" i="9" s="1"/>
  <c r="T1612" i="9" s="1"/>
  <c r="U1612" i="9" s="1"/>
  <c r="R1613" i="9"/>
  <c r="S1613" i="9" s="1"/>
  <c r="T1613" i="9" s="1"/>
  <c r="U1613" i="9" s="1"/>
  <c r="R1614" i="9"/>
  <c r="S1614" i="9" s="1"/>
  <c r="T1614" i="9" s="1"/>
  <c r="U1614" i="9" s="1"/>
  <c r="R1615" i="9"/>
  <c r="S1615" i="9" s="1"/>
  <c r="T1615" i="9" s="1"/>
  <c r="U1615" i="9" s="1"/>
  <c r="R1616" i="9"/>
  <c r="S1616" i="9" s="1"/>
  <c r="T1616" i="9" s="1"/>
  <c r="U1616" i="9" s="1"/>
  <c r="R1617" i="9"/>
  <c r="S1617" i="9" s="1"/>
  <c r="T1617" i="9" s="1"/>
  <c r="U1617" i="9" s="1"/>
  <c r="R1618" i="9"/>
  <c r="S1618" i="9" s="1"/>
  <c r="T1618" i="9" s="1"/>
  <c r="U1618" i="9" s="1"/>
  <c r="R1619" i="9"/>
  <c r="S1619" i="9" s="1"/>
  <c r="T1619" i="9" s="1"/>
  <c r="U1619" i="9" s="1"/>
  <c r="R1620" i="9"/>
  <c r="S1620" i="9" s="1"/>
  <c r="T1620" i="9" s="1"/>
  <c r="U1620" i="9" s="1"/>
  <c r="R1621" i="9"/>
  <c r="S1621" i="9" s="1"/>
  <c r="T1621" i="9" s="1"/>
  <c r="U1621" i="9" s="1"/>
  <c r="R1622" i="9"/>
  <c r="S1622" i="9" s="1"/>
  <c r="T1622" i="9" s="1"/>
  <c r="U1622" i="9" s="1"/>
  <c r="R1623" i="9"/>
  <c r="S1623" i="9" s="1"/>
  <c r="T1623" i="9" s="1"/>
  <c r="U1623" i="9" s="1"/>
  <c r="R1624" i="9"/>
  <c r="S1624" i="9" s="1"/>
  <c r="T1624" i="9" s="1"/>
  <c r="U1624" i="9" s="1"/>
  <c r="R1625" i="9"/>
  <c r="S1625" i="9" s="1"/>
  <c r="T1625" i="9" s="1"/>
  <c r="U1625" i="9" s="1"/>
  <c r="R1626" i="9"/>
  <c r="S1626" i="9" s="1"/>
  <c r="T1626" i="9" s="1"/>
  <c r="U1626" i="9" s="1"/>
  <c r="R1627" i="9"/>
  <c r="S1627" i="9" s="1"/>
  <c r="T1627" i="9" s="1"/>
  <c r="U1627" i="9" s="1"/>
  <c r="R1628" i="9"/>
  <c r="S1628" i="9" s="1"/>
  <c r="T1628" i="9" s="1"/>
  <c r="U1628" i="9" s="1"/>
  <c r="R1629" i="9"/>
  <c r="S1629" i="9" s="1"/>
  <c r="T1629" i="9" s="1"/>
  <c r="U1629" i="9" s="1"/>
  <c r="R1630" i="9"/>
  <c r="S1630" i="9" s="1"/>
  <c r="T1630" i="9" s="1"/>
  <c r="U1630" i="9" s="1"/>
  <c r="R1631" i="9"/>
  <c r="S1631" i="9" s="1"/>
  <c r="T1631" i="9" s="1"/>
  <c r="U1631" i="9" s="1"/>
  <c r="R1632" i="9"/>
  <c r="S1632" i="9" s="1"/>
  <c r="T1632" i="9" s="1"/>
  <c r="U1632" i="9" s="1"/>
  <c r="R1633" i="9"/>
  <c r="S1633" i="9" s="1"/>
  <c r="T1633" i="9" s="1"/>
  <c r="U1633" i="9" s="1"/>
  <c r="R1634" i="9"/>
  <c r="S1634" i="9" s="1"/>
  <c r="T1634" i="9" s="1"/>
  <c r="U1634" i="9" s="1"/>
  <c r="R1635" i="9"/>
  <c r="S1635" i="9" s="1"/>
  <c r="T1635" i="9" s="1"/>
  <c r="U1635" i="9" s="1"/>
  <c r="R1636" i="9"/>
  <c r="S1636" i="9" s="1"/>
  <c r="T1636" i="9" s="1"/>
  <c r="U1636" i="9" s="1"/>
  <c r="R1637" i="9"/>
  <c r="S1637" i="9" s="1"/>
  <c r="T1637" i="9" s="1"/>
  <c r="U1637" i="9" s="1"/>
  <c r="R1638" i="9"/>
  <c r="S1638" i="9" s="1"/>
  <c r="T1638" i="9" s="1"/>
  <c r="U1638" i="9" s="1"/>
  <c r="R1639" i="9"/>
  <c r="S1639" i="9" s="1"/>
  <c r="T1639" i="9" s="1"/>
  <c r="U1639" i="9" s="1"/>
  <c r="R1640" i="9"/>
  <c r="S1640" i="9" s="1"/>
  <c r="T1640" i="9" s="1"/>
  <c r="U1640" i="9" s="1"/>
  <c r="R1641" i="9"/>
  <c r="S1641" i="9" s="1"/>
  <c r="T1641" i="9" s="1"/>
  <c r="U1641" i="9" s="1"/>
  <c r="R1642" i="9"/>
  <c r="S1642" i="9" s="1"/>
  <c r="T1642" i="9" s="1"/>
  <c r="U1642" i="9" s="1"/>
  <c r="R1643" i="9"/>
  <c r="S1643" i="9" s="1"/>
  <c r="T1643" i="9" s="1"/>
  <c r="U1643" i="9" s="1"/>
  <c r="R1644" i="9"/>
  <c r="S1644" i="9" s="1"/>
  <c r="T1644" i="9" s="1"/>
  <c r="U1644" i="9" s="1"/>
  <c r="R1645" i="9"/>
  <c r="S1645" i="9" s="1"/>
  <c r="T1645" i="9" s="1"/>
  <c r="U1645" i="9" s="1"/>
  <c r="R1646" i="9"/>
  <c r="S1646" i="9" s="1"/>
  <c r="T1646" i="9" s="1"/>
  <c r="U1646" i="9" s="1"/>
  <c r="R1647" i="9"/>
  <c r="S1647" i="9" s="1"/>
  <c r="T1647" i="9" s="1"/>
  <c r="U1647" i="9" s="1"/>
  <c r="R1648" i="9"/>
  <c r="S1648" i="9" s="1"/>
  <c r="T1648" i="9" s="1"/>
  <c r="U1648" i="9" s="1"/>
  <c r="R1649" i="9"/>
  <c r="S1649" i="9" s="1"/>
  <c r="T1649" i="9" s="1"/>
  <c r="U1649" i="9" s="1"/>
  <c r="R1650" i="9"/>
  <c r="S1650" i="9" s="1"/>
  <c r="T1650" i="9" s="1"/>
  <c r="U1650" i="9" s="1"/>
  <c r="R1651" i="9"/>
  <c r="S1651" i="9" s="1"/>
  <c r="T1651" i="9" s="1"/>
  <c r="U1651" i="9" s="1"/>
  <c r="R1652" i="9"/>
  <c r="S1652" i="9" s="1"/>
  <c r="T1652" i="9" s="1"/>
  <c r="U1652" i="9" s="1"/>
  <c r="R1653" i="9"/>
  <c r="S1653" i="9" s="1"/>
  <c r="T1653" i="9" s="1"/>
  <c r="U1653" i="9" s="1"/>
  <c r="R1654" i="9"/>
  <c r="S1654" i="9" s="1"/>
  <c r="T1654" i="9" s="1"/>
  <c r="U1654" i="9" s="1"/>
  <c r="R1655" i="9"/>
  <c r="S1655" i="9" s="1"/>
  <c r="T1655" i="9" s="1"/>
  <c r="U1655" i="9" s="1"/>
  <c r="R1656" i="9"/>
  <c r="S1656" i="9" s="1"/>
  <c r="T1656" i="9" s="1"/>
  <c r="U1656" i="9" s="1"/>
  <c r="R1657" i="9"/>
  <c r="S1657" i="9" s="1"/>
  <c r="T1657" i="9" s="1"/>
  <c r="U1657" i="9" s="1"/>
  <c r="R1658" i="9"/>
  <c r="S1658" i="9" s="1"/>
  <c r="T1658" i="9" s="1"/>
  <c r="U1658" i="9" s="1"/>
  <c r="R1659" i="9"/>
  <c r="S1659" i="9" s="1"/>
  <c r="T1659" i="9" s="1"/>
  <c r="U1659" i="9" s="1"/>
  <c r="R1660" i="9"/>
  <c r="S1660" i="9" s="1"/>
  <c r="T1660" i="9" s="1"/>
  <c r="U1660" i="9" s="1"/>
  <c r="R1661" i="9"/>
  <c r="S1661" i="9" s="1"/>
  <c r="T1661" i="9" s="1"/>
  <c r="U1661" i="9" s="1"/>
  <c r="R1662" i="9"/>
  <c r="S1662" i="9" s="1"/>
  <c r="T1662" i="9" s="1"/>
  <c r="U1662" i="9" s="1"/>
  <c r="R1663" i="9"/>
  <c r="S1663" i="9" s="1"/>
  <c r="T1663" i="9" s="1"/>
  <c r="U1663" i="9" s="1"/>
  <c r="R1664" i="9"/>
  <c r="S1664" i="9" s="1"/>
  <c r="T1664" i="9" s="1"/>
  <c r="U1664" i="9" s="1"/>
  <c r="R1665" i="9"/>
  <c r="S1665" i="9" s="1"/>
  <c r="T1665" i="9" s="1"/>
  <c r="U1665" i="9" s="1"/>
  <c r="R1666" i="9"/>
  <c r="S1666" i="9" s="1"/>
  <c r="T1666" i="9" s="1"/>
  <c r="U1666" i="9" s="1"/>
  <c r="R1667" i="9"/>
  <c r="S1667" i="9" s="1"/>
  <c r="T1667" i="9" s="1"/>
  <c r="U1667" i="9" s="1"/>
  <c r="R1668" i="9"/>
  <c r="S1668" i="9" s="1"/>
  <c r="T1668" i="9" s="1"/>
  <c r="U1668" i="9" s="1"/>
  <c r="R1669" i="9"/>
  <c r="S1669" i="9" s="1"/>
  <c r="T1669" i="9" s="1"/>
  <c r="U1669" i="9" s="1"/>
  <c r="R1670" i="9"/>
  <c r="S1670" i="9" s="1"/>
  <c r="T1670" i="9" s="1"/>
  <c r="U1670" i="9" s="1"/>
  <c r="R1671" i="9"/>
  <c r="S1671" i="9" s="1"/>
  <c r="T1671" i="9" s="1"/>
  <c r="U1671" i="9" s="1"/>
  <c r="R1672" i="9"/>
  <c r="S1672" i="9" s="1"/>
  <c r="T1672" i="9" s="1"/>
  <c r="U1672" i="9" s="1"/>
  <c r="R1673" i="9"/>
  <c r="S1673" i="9" s="1"/>
  <c r="T1673" i="9" s="1"/>
  <c r="U1673" i="9" s="1"/>
  <c r="R1674" i="9"/>
  <c r="S1674" i="9" s="1"/>
  <c r="T1674" i="9" s="1"/>
  <c r="U1674" i="9" s="1"/>
  <c r="R1675" i="9"/>
  <c r="S1675" i="9" s="1"/>
  <c r="T1675" i="9" s="1"/>
  <c r="U1675" i="9" s="1"/>
  <c r="R1676" i="9"/>
  <c r="S1676" i="9" s="1"/>
  <c r="T1676" i="9" s="1"/>
  <c r="U1676" i="9" s="1"/>
  <c r="R1677" i="9"/>
  <c r="S1677" i="9" s="1"/>
  <c r="T1677" i="9" s="1"/>
  <c r="U1677" i="9" s="1"/>
  <c r="R1678" i="9"/>
  <c r="S1678" i="9" s="1"/>
  <c r="T1678" i="9" s="1"/>
  <c r="U1678" i="9" s="1"/>
  <c r="R1679" i="9"/>
  <c r="S1679" i="9" s="1"/>
  <c r="T1679" i="9" s="1"/>
  <c r="U1679" i="9" s="1"/>
  <c r="R1680" i="9"/>
  <c r="S1680" i="9" s="1"/>
  <c r="T1680" i="9" s="1"/>
  <c r="U1680" i="9" s="1"/>
  <c r="R1681" i="9"/>
  <c r="S1681" i="9" s="1"/>
  <c r="T1681" i="9" s="1"/>
  <c r="U1681" i="9" s="1"/>
  <c r="R1682" i="9"/>
  <c r="S1682" i="9" s="1"/>
  <c r="T1682" i="9" s="1"/>
  <c r="U1682" i="9" s="1"/>
  <c r="R1683" i="9"/>
  <c r="S1683" i="9" s="1"/>
  <c r="T1683" i="9" s="1"/>
  <c r="U1683" i="9" s="1"/>
  <c r="R1684" i="9"/>
  <c r="S1684" i="9" s="1"/>
  <c r="T1684" i="9" s="1"/>
  <c r="U1684" i="9" s="1"/>
  <c r="R1685" i="9"/>
  <c r="S1685" i="9" s="1"/>
  <c r="T1685" i="9" s="1"/>
  <c r="U1685" i="9" s="1"/>
  <c r="R1686" i="9"/>
  <c r="S1686" i="9" s="1"/>
  <c r="T1686" i="9" s="1"/>
  <c r="U1686" i="9" s="1"/>
  <c r="R1687" i="9"/>
  <c r="S1687" i="9" s="1"/>
  <c r="T1687" i="9" s="1"/>
  <c r="U1687" i="9" s="1"/>
  <c r="R1688" i="9"/>
  <c r="S1688" i="9" s="1"/>
  <c r="T1688" i="9" s="1"/>
  <c r="U1688" i="9" s="1"/>
  <c r="R1689" i="9"/>
  <c r="S1689" i="9" s="1"/>
  <c r="T1689" i="9" s="1"/>
  <c r="U1689" i="9" s="1"/>
  <c r="R1690" i="9"/>
  <c r="S1690" i="9" s="1"/>
  <c r="T1690" i="9" s="1"/>
  <c r="U1690" i="9" s="1"/>
  <c r="R1691" i="9"/>
  <c r="S1691" i="9" s="1"/>
  <c r="T1691" i="9" s="1"/>
  <c r="U1691" i="9" s="1"/>
  <c r="R1692" i="9"/>
  <c r="S1692" i="9" s="1"/>
  <c r="T1692" i="9" s="1"/>
  <c r="U1692" i="9" s="1"/>
  <c r="R1693" i="9"/>
  <c r="S1693" i="9" s="1"/>
  <c r="T1693" i="9" s="1"/>
  <c r="U1693" i="9" s="1"/>
  <c r="R1694" i="9"/>
  <c r="S1694" i="9" s="1"/>
  <c r="T1694" i="9" s="1"/>
  <c r="U1694" i="9" s="1"/>
  <c r="R1695" i="9"/>
  <c r="S1695" i="9" s="1"/>
  <c r="T1695" i="9" s="1"/>
  <c r="U1695" i="9" s="1"/>
  <c r="R1696" i="9"/>
  <c r="S1696" i="9" s="1"/>
  <c r="T1696" i="9" s="1"/>
  <c r="U1696" i="9" s="1"/>
  <c r="R1697" i="9"/>
  <c r="S1697" i="9" s="1"/>
  <c r="T1697" i="9" s="1"/>
  <c r="U1697" i="9" s="1"/>
  <c r="R1698" i="9"/>
  <c r="S1698" i="9" s="1"/>
  <c r="T1698" i="9" s="1"/>
  <c r="U1698" i="9" s="1"/>
  <c r="R1699" i="9"/>
  <c r="S1699" i="9" s="1"/>
  <c r="T1699" i="9" s="1"/>
  <c r="U1699" i="9" s="1"/>
  <c r="R1700" i="9"/>
  <c r="S1700" i="9" s="1"/>
  <c r="T1700" i="9" s="1"/>
  <c r="U1700" i="9" s="1"/>
  <c r="R1701" i="9"/>
  <c r="S1701" i="9" s="1"/>
  <c r="T1701" i="9" s="1"/>
  <c r="U1701" i="9" s="1"/>
  <c r="R1702" i="9"/>
  <c r="S1702" i="9" s="1"/>
  <c r="T1702" i="9" s="1"/>
  <c r="U1702" i="9" s="1"/>
  <c r="R1703" i="9"/>
  <c r="S1703" i="9" s="1"/>
  <c r="T1703" i="9" s="1"/>
  <c r="U1703" i="9" s="1"/>
  <c r="R1704" i="9"/>
  <c r="S1704" i="9" s="1"/>
  <c r="T1704" i="9" s="1"/>
  <c r="U1704" i="9" s="1"/>
  <c r="R1705" i="9"/>
  <c r="S1705" i="9" s="1"/>
  <c r="T1705" i="9" s="1"/>
  <c r="U1705" i="9" s="1"/>
  <c r="R1706" i="9"/>
  <c r="S1706" i="9" s="1"/>
  <c r="T1706" i="9" s="1"/>
  <c r="U1706" i="9" s="1"/>
  <c r="R1707" i="9"/>
  <c r="S1707" i="9" s="1"/>
  <c r="T1707" i="9" s="1"/>
  <c r="U1707" i="9" s="1"/>
  <c r="R1708" i="9"/>
  <c r="S1708" i="9" s="1"/>
  <c r="T1708" i="9" s="1"/>
  <c r="U1708" i="9" s="1"/>
  <c r="R1709" i="9"/>
  <c r="S1709" i="9" s="1"/>
  <c r="T1709" i="9" s="1"/>
  <c r="U1709" i="9" s="1"/>
  <c r="R1710" i="9"/>
  <c r="S1710" i="9" s="1"/>
  <c r="T1710" i="9" s="1"/>
  <c r="U1710" i="9" s="1"/>
  <c r="R1711" i="9"/>
  <c r="S1711" i="9" s="1"/>
  <c r="T1711" i="9" s="1"/>
  <c r="U1711" i="9" s="1"/>
  <c r="R1712" i="9"/>
  <c r="S1712" i="9" s="1"/>
  <c r="T1712" i="9" s="1"/>
  <c r="U1712" i="9" s="1"/>
  <c r="R1713" i="9"/>
  <c r="S1713" i="9" s="1"/>
  <c r="T1713" i="9" s="1"/>
  <c r="U1713" i="9" s="1"/>
  <c r="R1714" i="9"/>
  <c r="S1714" i="9" s="1"/>
  <c r="T1714" i="9" s="1"/>
  <c r="U1714" i="9" s="1"/>
  <c r="R1715" i="9"/>
  <c r="S1715" i="9" s="1"/>
  <c r="T1715" i="9" s="1"/>
  <c r="U1715" i="9" s="1"/>
  <c r="R1716" i="9"/>
  <c r="S1716" i="9" s="1"/>
  <c r="T1716" i="9" s="1"/>
  <c r="U1716" i="9" s="1"/>
  <c r="R1717" i="9"/>
  <c r="S1717" i="9" s="1"/>
  <c r="T1717" i="9" s="1"/>
  <c r="U1717" i="9" s="1"/>
  <c r="R1718" i="9"/>
  <c r="S1718" i="9" s="1"/>
  <c r="T1718" i="9" s="1"/>
  <c r="U1718" i="9" s="1"/>
  <c r="R1719" i="9"/>
  <c r="S1719" i="9" s="1"/>
  <c r="T1719" i="9" s="1"/>
  <c r="U1719" i="9" s="1"/>
  <c r="R1720" i="9"/>
  <c r="S1720" i="9" s="1"/>
  <c r="T1720" i="9" s="1"/>
  <c r="U1720" i="9" s="1"/>
  <c r="R1721" i="9"/>
  <c r="S1721" i="9" s="1"/>
  <c r="T1721" i="9" s="1"/>
  <c r="U1721" i="9" s="1"/>
  <c r="R1722" i="9"/>
  <c r="S1722" i="9" s="1"/>
  <c r="T1722" i="9" s="1"/>
  <c r="U1722" i="9" s="1"/>
  <c r="R1723" i="9"/>
  <c r="S1723" i="9" s="1"/>
  <c r="T1723" i="9" s="1"/>
  <c r="U1723" i="9" s="1"/>
  <c r="R1724" i="9"/>
  <c r="S1724" i="9" s="1"/>
  <c r="T1724" i="9" s="1"/>
  <c r="U1724" i="9" s="1"/>
  <c r="R1725" i="9"/>
  <c r="S1725" i="9" s="1"/>
  <c r="T1725" i="9" s="1"/>
  <c r="U1725" i="9" s="1"/>
  <c r="R1726" i="9"/>
  <c r="S1726" i="9" s="1"/>
  <c r="T1726" i="9" s="1"/>
  <c r="U1726" i="9" s="1"/>
  <c r="R1727" i="9"/>
  <c r="S1727" i="9" s="1"/>
  <c r="T1727" i="9" s="1"/>
  <c r="U1727" i="9" s="1"/>
  <c r="R1728" i="9"/>
  <c r="S1728" i="9" s="1"/>
  <c r="T1728" i="9" s="1"/>
  <c r="U1728" i="9" s="1"/>
  <c r="R1729" i="9"/>
  <c r="S1729" i="9" s="1"/>
  <c r="T1729" i="9" s="1"/>
  <c r="U1729" i="9" s="1"/>
  <c r="R1730" i="9"/>
  <c r="S1730" i="9" s="1"/>
  <c r="T1730" i="9" s="1"/>
  <c r="U1730" i="9" s="1"/>
  <c r="R1731" i="9"/>
  <c r="S1731" i="9" s="1"/>
  <c r="T1731" i="9" s="1"/>
  <c r="U1731" i="9" s="1"/>
  <c r="R1732" i="9"/>
  <c r="S1732" i="9" s="1"/>
  <c r="T1732" i="9" s="1"/>
  <c r="U1732" i="9" s="1"/>
  <c r="R1733" i="9"/>
  <c r="S1733" i="9" s="1"/>
  <c r="T1733" i="9" s="1"/>
  <c r="U1733" i="9" s="1"/>
  <c r="R1734" i="9"/>
  <c r="S1734" i="9" s="1"/>
  <c r="T1734" i="9" s="1"/>
  <c r="U1734" i="9" s="1"/>
  <c r="R1735" i="9"/>
  <c r="S1735" i="9" s="1"/>
  <c r="T1735" i="9" s="1"/>
  <c r="U1735" i="9" s="1"/>
  <c r="R1736" i="9"/>
  <c r="S1736" i="9" s="1"/>
  <c r="T1736" i="9" s="1"/>
  <c r="U1736" i="9" s="1"/>
  <c r="R1737" i="9"/>
  <c r="S1737" i="9" s="1"/>
  <c r="T1737" i="9" s="1"/>
  <c r="U1737" i="9" s="1"/>
  <c r="R1738" i="9"/>
  <c r="S1738" i="9" s="1"/>
  <c r="T1738" i="9" s="1"/>
  <c r="U1738" i="9" s="1"/>
  <c r="R1739" i="9"/>
  <c r="S1739" i="9" s="1"/>
  <c r="T1739" i="9" s="1"/>
  <c r="U1739" i="9" s="1"/>
  <c r="R1740" i="9"/>
  <c r="S1740" i="9" s="1"/>
  <c r="T1740" i="9" s="1"/>
  <c r="U1740" i="9" s="1"/>
  <c r="R1741" i="9"/>
  <c r="S1741" i="9" s="1"/>
  <c r="T1741" i="9" s="1"/>
  <c r="U1741" i="9" s="1"/>
  <c r="R1742" i="9"/>
  <c r="S1742" i="9" s="1"/>
  <c r="T1742" i="9" s="1"/>
  <c r="U1742" i="9" s="1"/>
  <c r="R1743" i="9"/>
  <c r="S1743" i="9" s="1"/>
  <c r="T1743" i="9" s="1"/>
  <c r="U1743" i="9" s="1"/>
  <c r="R1744" i="9"/>
  <c r="S1744" i="9" s="1"/>
  <c r="T1744" i="9" s="1"/>
  <c r="U1744" i="9" s="1"/>
  <c r="R1745" i="9"/>
  <c r="S1745" i="9" s="1"/>
  <c r="T1745" i="9" s="1"/>
  <c r="U1745" i="9" s="1"/>
  <c r="R1746" i="9"/>
  <c r="S1746" i="9" s="1"/>
  <c r="T1746" i="9" s="1"/>
  <c r="U1746" i="9" s="1"/>
  <c r="R1747" i="9"/>
  <c r="S1747" i="9" s="1"/>
  <c r="T1747" i="9" s="1"/>
  <c r="U1747" i="9" s="1"/>
  <c r="R1748" i="9"/>
  <c r="S1748" i="9" s="1"/>
  <c r="T1748" i="9" s="1"/>
  <c r="U1748" i="9" s="1"/>
  <c r="R1749" i="9"/>
  <c r="S1749" i="9" s="1"/>
  <c r="T1749" i="9" s="1"/>
  <c r="U1749" i="9" s="1"/>
  <c r="R1750" i="9"/>
  <c r="S1750" i="9" s="1"/>
  <c r="T1750" i="9" s="1"/>
  <c r="U1750" i="9" s="1"/>
  <c r="R1751" i="9"/>
  <c r="S1751" i="9" s="1"/>
  <c r="T1751" i="9" s="1"/>
  <c r="U1751" i="9" s="1"/>
  <c r="R1752" i="9"/>
  <c r="S1752" i="9" s="1"/>
  <c r="T1752" i="9" s="1"/>
  <c r="U1752" i="9" s="1"/>
  <c r="R1753" i="9"/>
  <c r="S1753" i="9" s="1"/>
  <c r="T1753" i="9" s="1"/>
  <c r="U1753" i="9" s="1"/>
  <c r="R1754" i="9"/>
  <c r="S1754" i="9" s="1"/>
  <c r="T1754" i="9" s="1"/>
  <c r="U1754" i="9" s="1"/>
  <c r="R1755" i="9"/>
  <c r="S1755" i="9" s="1"/>
  <c r="T1755" i="9" s="1"/>
  <c r="U1755" i="9" s="1"/>
  <c r="R1756" i="9"/>
  <c r="S1756" i="9" s="1"/>
  <c r="T1756" i="9" s="1"/>
  <c r="U1756" i="9" s="1"/>
  <c r="R1757" i="9"/>
  <c r="S1757" i="9" s="1"/>
  <c r="T1757" i="9" s="1"/>
  <c r="U1757" i="9" s="1"/>
  <c r="R1758" i="9"/>
  <c r="S1758" i="9" s="1"/>
  <c r="T1758" i="9" s="1"/>
  <c r="U1758" i="9" s="1"/>
  <c r="R1759" i="9"/>
  <c r="S1759" i="9" s="1"/>
  <c r="T1759" i="9" s="1"/>
  <c r="U1759" i="9" s="1"/>
  <c r="R1760" i="9"/>
  <c r="S1760" i="9" s="1"/>
  <c r="T1760" i="9" s="1"/>
  <c r="U1760" i="9" s="1"/>
  <c r="R1761" i="9"/>
  <c r="S1761" i="9" s="1"/>
  <c r="T1761" i="9" s="1"/>
  <c r="U1761" i="9" s="1"/>
  <c r="R1762" i="9"/>
  <c r="S1762" i="9" s="1"/>
  <c r="T1762" i="9" s="1"/>
  <c r="U1762" i="9" s="1"/>
  <c r="R1763" i="9"/>
  <c r="S1763" i="9" s="1"/>
  <c r="T1763" i="9" s="1"/>
  <c r="U1763" i="9" s="1"/>
  <c r="R1764" i="9"/>
  <c r="S1764" i="9" s="1"/>
  <c r="T1764" i="9" s="1"/>
  <c r="U1764" i="9" s="1"/>
  <c r="R1765" i="9"/>
  <c r="S1765" i="9" s="1"/>
  <c r="T1765" i="9" s="1"/>
  <c r="U1765" i="9" s="1"/>
  <c r="R1766" i="9"/>
  <c r="S1766" i="9" s="1"/>
  <c r="T1766" i="9" s="1"/>
  <c r="U1766" i="9" s="1"/>
  <c r="R1767" i="9"/>
  <c r="S1767" i="9" s="1"/>
  <c r="T1767" i="9" s="1"/>
  <c r="U1767" i="9" s="1"/>
  <c r="R1768" i="9"/>
  <c r="S1768" i="9" s="1"/>
  <c r="T1768" i="9" s="1"/>
  <c r="U1768" i="9" s="1"/>
  <c r="R1769" i="9"/>
  <c r="S1769" i="9" s="1"/>
  <c r="T1769" i="9" s="1"/>
  <c r="U1769" i="9" s="1"/>
  <c r="R1770" i="9"/>
  <c r="S1770" i="9" s="1"/>
  <c r="T1770" i="9" s="1"/>
  <c r="U1770" i="9" s="1"/>
  <c r="R1771" i="9"/>
  <c r="S1771" i="9" s="1"/>
  <c r="T1771" i="9" s="1"/>
  <c r="U1771" i="9" s="1"/>
  <c r="R1772" i="9"/>
  <c r="S1772" i="9" s="1"/>
  <c r="T1772" i="9" s="1"/>
  <c r="U1772" i="9" s="1"/>
  <c r="R1773" i="9"/>
  <c r="S1773" i="9" s="1"/>
  <c r="T1773" i="9" s="1"/>
  <c r="U1773" i="9" s="1"/>
  <c r="R1774" i="9"/>
  <c r="S1774" i="9" s="1"/>
  <c r="T1774" i="9" s="1"/>
  <c r="U1774" i="9" s="1"/>
  <c r="R1775" i="9"/>
  <c r="S1775" i="9" s="1"/>
  <c r="T1775" i="9" s="1"/>
  <c r="U1775" i="9" s="1"/>
  <c r="R1776" i="9"/>
  <c r="S1776" i="9" s="1"/>
  <c r="T1776" i="9" s="1"/>
  <c r="U1776" i="9" s="1"/>
  <c r="R1777" i="9"/>
  <c r="S1777" i="9" s="1"/>
  <c r="T1777" i="9" s="1"/>
  <c r="U1777" i="9" s="1"/>
  <c r="R1778" i="9"/>
  <c r="S1778" i="9" s="1"/>
  <c r="T1778" i="9" s="1"/>
  <c r="U1778" i="9" s="1"/>
  <c r="R1779" i="9"/>
  <c r="S1779" i="9" s="1"/>
  <c r="T1779" i="9" s="1"/>
  <c r="U1779" i="9" s="1"/>
  <c r="R1780" i="9"/>
  <c r="S1780" i="9" s="1"/>
  <c r="T1780" i="9" s="1"/>
  <c r="U1780" i="9" s="1"/>
  <c r="R1781" i="9"/>
  <c r="S1781" i="9" s="1"/>
  <c r="T1781" i="9" s="1"/>
  <c r="U1781" i="9" s="1"/>
  <c r="R1782" i="9"/>
  <c r="S1782" i="9" s="1"/>
  <c r="T1782" i="9" s="1"/>
  <c r="U1782" i="9" s="1"/>
  <c r="R1783" i="9"/>
  <c r="S1783" i="9" s="1"/>
  <c r="T1783" i="9" s="1"/>
  <c r="U1783" i="9" s="1"/>
  <c r="R1784" i="9"/>
  <c r="S1784" i="9" s="1"/>
  <c r="T1784" i="9" s="1"/>
  <c r="U1784" i="9" s="1"/>
  <c r="R1785" i="9"/>
  <c r="S1785" i="9" s="1"/>
  <c r="T1785" i="9" s="1"/>
  <c r="U1785" i="9" s="1"/>
  <c r="R1786" i="9"/>
  <c r="S1786" i="9" s="1"/>
  <c r="T1786" i="9" s="1"/>
  <c r="U1786" i="9" s="1"/>
  <c r="R1787" i="9"/>
  <c r="S1787" i="9" s="1"/>
  <c r="T1787" i="9" s="1"/>
  <c r="U1787" i="9" s="1"/>
  <c r="R1788" i="9"/>
  <c r="S1788" i="9" s="1"/>
  <c r="T1788" i="9" s="1"/>
  <c r="U1788" i="9" s="1"/>
  <c r="R1789" i="9"/>
  <c r="S1789" i="9" s="1"/>
  <c r="T1789" i="9" s="1"/>
  <c r="U1789" i="9" s="1"/>
  <c r="R1790" i="9"/>
  <c r="S1790" i="9" s="1"/>
  <c r="T1790" i="9" s="1"/>
  <c r="U1790" i="9" s="1"/>
  <c r="R1791" i="9"/>
  <c r="S1791" i="9" s="1"/>
  <c r="T1791" i="9" s="1"/>
  <c r="U1791" i="9" s="1"/>
  <c r="R1792" i="9"/>
  <c r="S1792" i="9" s="1"/>
  <c r="T1792" i="9" s="1"/>
  <c r="U1792" i="9" s="1"/>
  <c r="R1793" i="9"/>
  <c r="S1793" i="9" s="1"/>
  <c r="T1793" i="9" s="1"/>
  <c r="U1793" i="9" s="1"/>
  <c r="R1794" i="9"/>
  <c r="S1794" i="9" s="1"/>
  <c r="T1794" i="9" s="1"/>
  <c r="U1794" i="9" s="1"/>
  <c r="R1795" i="9"/>
  <c r="S1795" i="9" s="1"/>
  <c r="T1795" i="9" s="1"/>
  <c r="U1795" i="9" s="1"/>
  <c r="R1796" i="9"/>
  <c r="S1796" i="9" s="1"/>
  <c r="T1796" i="9" s="1"/>
  <c r="U1796" i="9" s="1"/>
  <c r="R1797" i="9"/>
  <c r="S1797" i="9" s="1"/>
  <c r="T1797" i="9" s="1"/>
  <c r="U1797" i="9" s="1"/>
  <c r="R1798" i="9"/>
  <c r="S1798" i="9" s="1"/>
  <c r="T1798" i="9" s="1"/>
  <c r="U1798" i="9" s="1"/>
  <c r="R1799" i="9"/>
  <c r="S1799" i="9" s="1"/>
  <c r="T1799" i="9" s="1"/>
  <c r="U1799" i="9" s="1"/>
  <c r="R1800" i="9"/>
  <c r="S1800" i="9" s="1"/>
  <c r="T1800" i="9" s="1"/>
  <c r="U1800" i="9" s="1"/>
  <c r="R1801" i="9"/>
  <c r="S1801" i="9" s="1"/>
  <c r="T1801" i="9" s="1"/>
  <c r="U1801" i="9" s="1"/>
  <c r="R1802" i="9"/>
  <c r="S1802" i="9" s="1"/>
  <c r="T1802" i="9" s="1"/>
  <c r="U1802" i="9" s="1"/>
  <c r="R1803" i="9"/>
  <c r="S1803" i="9" s="1"/>
  <c r="T1803" i="9" s="1"/>
  <c r="U1803" i="9" s="1"/>
  <c r="R1804" i="9"/>
  <c r="S1804" i="9" s="1"/>
  <c r="T1804" i="9" s="1"/>
  <c r="U1804" i="9" s="1"/>
  <c r="R1805" i="9"/>
  <c r="S1805" i="9" s="1"/>
  <c r="T1805" i="9" s="1"/>
  <c r="U1805" i="9" s="1"/>
  <c r="R1806" i="9"/>
  <c r="S1806" i="9" s="1"/>
  <c r="T1806" i="9" s="1"/>
  <c r="U1806" i="9" s="1"/>
  <c r="R1807" i="9"/>
  <c r="S1807" i="9" s="1"/>
  <c r="T1807" i="9" s="1"/>
  <c r="U1807" i="9" s="1"/>
  <c r="R1808" i="9"/>
  <c r="S1808" i="9" s="1"/>
  <c r="T1808" i="9" s="1"/>
  <c r="U1808" i="9" s="1"/>
  <c r="R1809" i="9"/>
  <c r="S1809" i="9" s="1"/>
  <c r="T1809" i="9" s="1"/>
  <c r="U1809" i="9" s="1"/>
  <c r="R1810" i="9"/>
  <c r="S1810" i="9" s="1"/>
  <c r="T1810" i="9" s="1"/>
  <c r="U1810" i="9" s="1"/>
  <c r="R1811" i="9"/>
  <c r="S1811" i="9" s="1"/>
  <c r="T1811" i="9" s="1"/>
  <c r="U1811" i="9" s="1"/>
  <c r="R1812" i="9"/>
  <c r="S1812" i="9" s="1"/>
  <c r="T1812" i="9" s="1"/>
  <c r="U1812" i="9" s="1"/>
  <c r="R1813" i="9"/>
  <c r="S1813" i="9" s="1"/>
  <c r="T1813" i="9" s="1"/>
  <c r="U1813" i="9" s="1"/>
  <c r="R1814" i="9"/>
  <c r="S1814" i="9" s="1"/>
  <c r="T1814" i="9" s="1"/>
  <c r="U1814" i="9" s="1"/>
  <c r="R1815" i="9"/>
  <c r="S1815" i="9" s="1"/>
  <c r="T1815" i="9" s="1"/>
  <c r="U1815" i="9" s="1"/>
  <c r="R1816" i="9"/>
  <c r="S1816" i="9" s="1"/>
  <c r="T1816" i="9" s="1"/>
  <c r="U1816" i="9" s="1"/>
  <c r="R1817" i="9"/>
  <c r="S1817" i="9" s="1"/>
  <c r="T1817" i="9" s="1"/>
  <c r="U1817" i="9" s="1"/>
  <c r="R1818" i="9"/>
  <c r="S1818" i="9" s="1"/>
  <c r="T1818" i="9" s="1"/>
  <c r="U1818" i="9" s="1"/>
  <c r="R1819" i="9"/>
  <c r="S1819" i="9" s="1"/>
  <c r="T1819" i="9" s="1"/>
  <c r="U1819" i="9" s="1"/>
  <c r="R1820" i="9"/>
  <c r="S1820" i="9" s="1"/>
  <c r="T1820" i="9" s="1"/>
  <c r="U1820" i="9" s="1"/>
  <c r="R1821" i="9"/>
  <c r="S1821" i="9" s="1"/>
  <c r="T1821" i="9" s="1"/>
  <c r="U1821" i="9" s="1"/>
  <c r="R1822" i="9"/>
  <c r="S1822" i="9" s="1"/>
  <c r="T1822" i="9" s="1"/>
  <c r="U1822" i="9" s="1"/>
  <c r="R1823" i="9"/>
  <c r="S1823" i="9" s="1"/>
  <c r="T1823" i="9" s="1"/>
  <c r="U1823" i="9" s="1"/>
  <c r="R1824" i="9"/>
  <c r="S1824" i="9" s="1"/>
  <c r="T1824" i="9" s="1"/>
  <c r="U1824" i="9" s="1"/>
  <c r="R1825" i="9"/>
  <c r="S1825" i="9" s="1"/>
  <c r="T1825" i="9" s="1"/>
  <c r="U1825" i="9" s="1"/>
  <c r="R1826" i="9"/>
  <c r="S1826" i="9" s="1"/>
  <c r="T1826" i="9" s="1"/>
  <c r="U1826" i="9" s="1"/>
  <c r="R1827" i="9"/>
  <c r="S1827" i="9" s="1"/>
  <c r="T1827" i="9" s="1"/>
  <c r="U1827" i="9" s="1"/>
  <c r="R1828" i="9"/>
  <c r="S1828" i="9" s="1"/>
  <c r="T1828" i="9" s="1"/>
  <c r="U1828" i="9" s="1"/>
  <c r="R1829" i="9"/>
  <c r="S1829" i="9" s="1"/>
  <c r="T1829" i="9" s="1"/>
  <c r="U1829" i="9" s="1"/>
  <c r="R1830" i="9"/>
  <c r="S1830" i="9" s="1"/>
  <c r="T1830" i="9" s="1"/>
  <c r="U1830" i="9" s="1"/>
  <c r="R1831" i="9"/>
  <c r="S1831" i="9" s="1"/>
  <c r="T1831" i="9" s="1"/>
  <c r="U1831" i="9" s="1"/>
  <c r="R1832" i="9"/>
  <c r="S1832" i="9" s="1"/>
  <c r="T1832" i="9" s="1"/>
  <c r="U1832" i="9" s="1"/>
  <c r="R1833" i="9"/>
  <c r="S1833" i="9" s="1"/>
  <c r="T1833" i="9" s="1"/>
  <c r="U1833" i="9" s="1"/>
  <c r="R9" i="9"/>
  <c r="S9" i="9" s="1"/>
  <c r="T9" i="9" s="1"/>
  <c r="U9" i="9" s="1"/>
  <c r="K10" i="9"/>
  <c r="L10" i="9" s="1"/>
  <c r="M10" i="9" s="1"/>
  <c r="N10" i="9" s="1"/>
  <c r="O10" i="9" s="1"/>
  <c r="K11" i="9"/>
  <c r="L11" i="9" s="1"/>
  <c r="M11" i="9" s="1"/>
  <c r="N11" i="9" s="1"/>
  <c r="O11" i="9" s="1"/>
  <c r="K12" i="9"/>
  <c r="L12" i="9" s="1"/>
  <c r="M12" i="9" s="1"/>
  <c r="N12" i="9" s="1"/>
  <c r="O12" i="9" s="1"/>
  <c r="K13" i="9"/>
  <c r="L13" i="9" s="1"/>
  <c r="M13" i="9" s="1"/>
  <c r="N13" i="9" s="1"/>
  <c r="O13" i="9" s="1"/>
  <c r="K14" i="9"/>
  <c r="L14" i="9" s="1"/>
  <c r="M14" i="9" s="1"/>
  <c r="N14" i="9" s="1"/>
  <c r="O14" i="9" s="1"/>
  <c r="K15" i="9"/>
  <c r="L15" i="9" s="1"/>
  <c r="M15" i="9" s="1"/>
  <c r="N15" i="9" s="1"/>
  <c r="O15" i="9" s="1"/>
  <c r="K16" i="9"/>
  <c r="L16" i="9" s="1"/>
  <c r="M16" i="9" s="1"/>
  <c r="N16" i="9" s="1"/>
  <c r="O16" i="9" s="1"/>
  <c r="K17" i="9"/>
  <c r="L17" i="9" s="1"/>
  <c r="M17" i="9" s="1"/>
  <c r="N17" i="9" s="1"/>
  <c r="O17" i="9" s="1"/>
  <c r="K18" i="9"/>
  <c r="L18" i="9" s="1"/>
  <c r="M18" i="9" s="1"/>
  <c r="N18" i="9" s="1"/>
  <c r="O18" i="9" s="1"/>
  <c r="K19" i="9"/>
  <c r="L19" i="9" s="1"/>
  <c r="M19" i="9" s="1"/>
  <c r="N19" i="9" s="1"/>
  <c r="O19" i="9" s="1"/>
  <c r="K20" i="9"/>
  <c r="L20" i="9" s="1"/>
  <c r="M20" i="9" s="1"/>
  <c r="N20" i="9" s="1"/>
  <c r="O20" i="9" s="1"/>
  <c r="K21" i="9"/>
  <c r="L21" i="9" s="1"/>
  <c r="M21" i="9" s="1"/>
  <c r="N21" i="9" s="1"/>
  <c r="O21" i="9" s="1"/>
  <c r="K22" i="9"/>
  <c r="L22" i="9" s="1"/>
  <c r="M22" i="9" s="1"/>
  <c r="N22" i="9" s="1"/>
  <c r="O22" i="9" s="1"/>
  <c r="K23" i="9"/>
  <c r="L23" i="9" s="1"/>
  <c r="M23" i="9" s="1"/>
  <c r="N23" i="9" s="1"/>
  <c r="O23" i="9" s="1"/>
  <c r="K24" i="9"/>
  <c r="L24" i="9" s="1"/>
  <c r="M24" i="9" s="1"/>
  <c r="N24" i="9" s="1"/>
  <c r="O24" i="9" s="1"/>
  <c r="K25" i="9"/>
  <c r="L25" i="9" s="1"/>
  <c r="M25" i="9" s="1"/>
  <c r="N25" i="9" s="1"/>
  <c r="O25" i="9" s="1"/>
  <c r="K26" i="9"/>
  <c r="L26" i="9" s="1"/>
  <c r="M26" i="9" s="1"/>
  <c r="N26" i="9" s="1"/>
  <c r="O26" i="9" s="1"/>
  <c r="K27" i="9"/>
  <c r="L27" i="9" s="1"/>
  <c r="M27" i="9" s="1"/>
  <c r="N27" i="9" s="1"/>
  <c r="O27" i="9" s="1"/>
  <c r="K28" i="9"/>
  <c r="L28" i="9" s="1"/>
  <c r="M28" i="9" s="1"/>
  <c r="N28" i="9" s="1"/>
  <c r="O28" i="9" s="1"/>
  <c r="K29" i="9"/>
  <c r="L29" i="9" s="1"/>
  <c r="M29" i="9" s="1"/>
  <c r="N29" i="9" s="1"/>
  <c r="O29" i="9" s="1"/>
  <c r="K30" i="9"/>
  <c r="L30" i="9" s="1"/>
  <c r="M30" i="9" s="1"/>
  <c r="N30" i="9" s="1"/>
  <c r="O30" i="9" s="1"/>
  <c r="K31" i="9"/>
  <c r="L31" i="9" s="1"/>
  <c r="M31" i="9" s="1"/>
  <c r="N31" i="9" s="1"/>
  <c r="O31" i="9" s="1"/>
  <c r="K32" i="9"/>
  <c r="L32" i="9" s="1"/>
  <c r="M32" i="9" s="1"/>
  <c r="N32" i="9" s="1"/>
  <c r="O32" i="9" s="1"/>
  <c r="K33" i="9"/>
  <c r="L33" i="9" s="1"/>
  <c r="M33" i="9" s="1"/>
  <c r="N33" i="9" s="1"/>
  <c r="O33" i="9" s="1"/>
  <c r="K34" i="9"/>
  <c r="L34" i="9" s="1"/>
  <c r="M34" i="9" s="1"/>
  <c r="N34" i="9" s="1"/>
  <c r="O34" i="9" s="1"/>
  <c r="K35" i="9"/>
  <c r="L35" i="9" s="1"/>
  <c r="M35" i="9" s="1"/>
  <c r="N35" i="9" s="1"/>
  <c r="O35" i="9" s="1"/>
  <c r="K36" i="9"/>
  <c r="L36" i="9" s="1"/>
  <c r="M36" i="9" s="1"/>
  <c r="N36" i="9" s="1"/>
  <c r="O36" i="9" s="1"/>
  <c r="K37" i="9"/>
  <c r="L37" i="9" s="1"/>
  <c r="M37" i="9" s="1"/>
  <c r="N37" i="9" s="1"/>
  <c r="O37" i="9" s="1"/>
  <c r="K38" i="9"/>
  <c r="L38" i="9" s="1"/>
  <c r="M38" i="9" s="1"/>
  <c r="N38" i="9" s="1"/>
  <c r="O38" i="9" s="1"/>
  <c r="K39" i="9"/>
  <c r="L39" i="9" s="1"/>
  <c r="M39" i="9" s="1"/>
  <c r="N39" i="9" s="1"/>
  <c r="O39" i="9" s="1"/>
  <c r="K40" i="9"/>
  <c r="L40" i="9" s="1"/>
  <c r="M40" i="9" s="1"/>
  <c r="N40" i="9" s="1"/>
  <c r="O40" i="9" s="1"/>
  <c r="K41" i="9"/>
  <c r="L41" i="9" s="1"/>
  <c r="M41" i="9" s="1"/>
  <c r="N41" i="9" s="1"/>
  <c r="O41" i="9" s="1"/>
  <c r="K42" i="9"/>
  <c r="L42" i="9" s="1"/>
  <c r="M42" i="9" s="1"/>
  <c r="N42" i="9" s="1"/>
  <c r="O42" i="9" s="1"/>
  <c r="K43" i="9"/>
  <c r="L43" i="9" s="1"/>
  <c r="M43" i="9" s="1"/>
  <c r="N43" i="9" s="1"/>
  <c r="O43" i="9" s="1"/>
  <c r="K44" i="9"/>
  <c r="L44" i="9" s="1"/>
  <c r="M44" i="9" s="1"/>
  <c r="N44" i="9" s="1"/>
  <c r="O44" i="9" s="1"/>
  <c r="K45" i="9"/>
  <c r="L45" i="9" s="1"/>
  <c r="M45" i="9" s="1"/>
  <c r="N45" i="9" s="1"/>
  <c r="O45" i="9" s="1"/>
  <c r="K46" i="9"/>
  <c r="L46" i="9" s="1"/>
  <c r="M46" i="9" s="1"/>
  <c r="N46" i="9" s="1"/>
  <c r="O46" i="9" s="1"/>
  <c r="K47" i="9"/>
  <c r="L47" i="9" s="1"/>
  <c r="M47" i="9" s="1"/>
  <c r="N47" i="9" s="1"/>
  <c r="O47" i="9" s="1"/>
  <c r="K48" i="9"/>
  <c r="L48" i="9" s="1"/>
  <c r="M48" i="9" s="1"/>
  <c r="N48" i="9" s="1"/>
  <c r="O48" i="9" s="1"/>
  <c r="K49" i="9"/>
  <c r="L49" i="9" s="1"/>
  <c r="M49" i="9" s="1"/>
  <c r="N49" i="9" s="1"/>
  <c r="O49" i="9" s="1"/>
  <c r="K50" i="9"/>
  <c r="L50" i="9" s="1"/>
  <c r="M50" i="9" s="1"/>
  <c r="N50" i="9" s="1"/>
  <c r="O50" i="9" s="1"/>
  <c r="K51" i="9"/>
  <c r="L51" i="9" s="1"/>
  <c r="M51" i="9" s="1"/>
  <c r="N51" i="9" s="1"/>
  <c r="O51" i="9" s="1"/>
  <c r="K52" i="9"/>
  <c r="L52" i="9" s="1"/>
  <c r="M52" i="9" s="1"/>
  <c r="N52" i="9" s="1"/>
  <c r="O52" i="9" s="1"/>
  <c r="K53" i="9"/>
  <c r="L53" i="9" s="1"/>
  <c r="M53" i="9" s="1"/>
  <c r="N53" i="9" s="1"/>
  <c r="O53" i="9" s="1"/>
  <c r="K54" i="9"/>
  <c r="L54" i="9" s="1"/>
  <c r="M54" i="9" s="1"/>
  <c r="N54" i="9" s="1"/>
  <c r="O54" i="9" s="1"/>
  <c r="K55" i="9"/>
  <c r="L55" i="9" s="1"/>
  <c r="M55" i="9" s="1"/>
  <c r="N55" i="9" s="1"/>
  <c r="O55" i="9" s="1"/>
  <c r="K56" i="9"/>
  <c r="L56" i="9" s="1"/>
  <c r="M56" i="9" s="1"/>
  <c r="N56" i="9" s="1"/>
  <c r="O56" i="9" s="1"/>
  <c r="K57" i="9"/>
  <c r="L57" i="9" s="1"/>
  <c r="M57" i="9" s="1"/>
  <c r="N57" i="9" s="1"/>
  <c r="O57" i="9" s="1"/>
  <c r="K58" i="9"/>
  <c r="L58" i="9" s="1"/>
  <c r="M58" i="9" s="1"/>
  <c r="N58" i="9" s="1"/>
  <c r="O58" i="9" s="1"/>
  <c r="K59" i="9"/>
  <c r="L59" i="9" s="1"/>
  <c r="M59" i="9" s="1"/>
  <c r="N59" i="9" s="1"/>
  <c r="O59" i="9" s="1"/>
  <c r="K60" i="9"/>
  <c r="L60" i="9" s="1"/>
  <c r="M60" i="9" s="1"/>
  <c r="N60" i="9" s="1"/>
  <c r="O60" i="9" s="1"/>
  <c r="K61" i="9"/>
  <c r="L61" i="9" s="1"/>
  <c r="M61" i="9" s="1"/>
  <c r="N61" i="9" s="1"/>
  <c r="O61" i="9" s="1"/>
  <c r="K62" i="9"/>
  <c r="L62" i="9" s="1"/>
  <c r="M62" i="9" s="1"/>
  <c r="N62" i="9" s="1"/>
  <c r="O62" i="9" s="1"/>
  <c r="K63" i="9"/>
  <c r="L63" i="9" s="1"/>
  <c r="M63" i="9" s="1"/>
  <c r="N63" i="9" s="1"/>
  <c r="O63" i="9" s="1"/>
  <c r="K64" i="9"/>
  <c r="L64" i="9" s="1"/>
  <c r="M64" i="9" s="1"/>
  <c r="N64" i="9" s="1"/>
  <c r="O64" i="9" s="1"/>
  <c r="K65" i="9"/>
  <c r="L65" i="9" s="1"/>
  <c r="M65" i="9" s="1"/>
  <c r="N65" i="9" s="1"/>
  <c r="O65" i="9" s="1"/>
  <c r="K66" i="9"/>
  <c r="L66" i="9" s="1"/>
  <c r="M66" i="9" s="1"/>
  <c r="N66" i="9" s="1"/>
  <c r="O66" i="9" s="1"/>
  <c r="K67" i="9"/>
  <c r="L67" i="9" s="1"/>
  <c r="M67" i="9" s="1"/>
  <c r="N67" i="9" s="1"/>
  <c r="O67" i="9" s="1"/>
  <c r="K68" i="9"/>
  <c r="L68" i="9" s="1"/>
  <c r="M68" i="9" s="1"/>
  <c r="N68" i="9" s="1"/>
  <c r="O68" i="9" s="1"/>
  <c r="K69" i="9"/>
  <c r="L69" i="9" s="1"/>
  <c r="M69" i="9" s="1"/>
  <c r="N69" i="9" s="1"/>
  <c r="O69" i="9" s="1"/>
  <c r="K70" i="9"/>
  <c r="L70" i="9" s="1"/>
  <c r="M70" i="9" s="1"/>
  <c r="N70" i="9" s="1"/>
  <c r="O70" i="9" s="1"/>
  <c r="K71" i="9"/>
  <c r="L71" i="9" s="1"/>
  <c r="M71" i="9" s="1"/>
  <c r="N71" i="9" s="1"/>
  <c r="O71" i="9" s="1"/>
  <c r="K72" i="9"/>
  <c r="L72" i="9" s="1"/>
  <c r="M72" i="9" s="1"/>
  <c r="N72" i="9" s="1"/>
  <c r="O72" i="9" s="1"/>
  <c r="K73" i="9"/>
  <c r="L73" i="9" s="1"/>
  <c r="M73" i="9" s="1"/>
  <c r="N73" i="9" s="1"/>
  <c r="O73" i="9" s="1"/>
  <c r="K74" i="9"/>
  <c r="L74" i="9" s="1"/>
  <c r="M74" i="9" s="1"/>
  <c r="N74" i="9" s="1"/>
  <c r="O74" i="9" s="1"/>
  <c r="K75" i="9"/>
  <c r="L75" i="9" s="1"/>
  <c r="M75" i="9" s="1"/>
  <c r="N75" i="9" s="1"/>
  <c r="O75" i="9" s="1"/>
  <c r="K76" i="9"/>
  <c r="L76" i="9" s="1"/>
  <c r="M76" i="9" s="1"/>
  <c r="N76" i="9" s="1"/>
  <c r="O76" i="9" s="1"/>
  <c r="K77" i="9"/>
  <c r="L77" i="9" s="1"/>
  <c r="M77" i="9" s="1"/>
  <c r="N77" i="9" s="1"/>
  <c r="O77" i="9" s="1"/>
  <c r="K78" i="9"/>
  <c r="L78" i="9" s="1"/>
  <c r="M78" i="9" s="1"/>
  <c r="N78" i="9" s="1"/>
  <c r="O78" i="9" s="1"/>
  <c r="K79" i="9"/>
  <c r="L79" i="9" s="1"/>
  <c r="M79" i="9" s="1"/>
  <c r="N79" i="9" s="1"/>
  <c r="O79" i="9" s="1"/>
  <c r="K80" i="9"/>
  <c r="L80" i="9" s="1"/>
  <c r="M80" i="9" s="1"/>
  <c r="N80" i="9" s="1"/>
  <c r="O80" i="9" s="1"/>
  <c r="K81" i="9"/>
  <c r="L81" i="9" s="1"/>
  <c r="M81" i="9" s="1"/>
  <c r="N81" i="9" s="1"/>
  <c r="O81" i="9" s="1"/>
  <c r="K82" i="9"/>
  <c r="L82" i="9" s="1"/>
  <c r="M82" i="9" s="1"/>
  <c r="N82" i="9" s="1"/>
  <c r="O82" i="9" s="1"/>
  <c r="K83" i="9"/>
  <c r="L83" i="9" s="1"/>
  <c r="M83" i="9" s="1"/>
  <c r="N83" i="9" s="1"/>
  <c r="O83" i="9" s="1"/>
  <c r="K84" i="9"/>
  <c r="L84" i="9" s="1"/>
  <c r="M84" i="9" s="1"/>
  <c r="N84" i="9" s="1"/>
  <c r="O84" i="9" s="1"/>
  <c r="K85" i="9"/>
  <c r="L85" i="9" s="1"/>
  <c r="M85" i="9" s="1"/>
  <c r="N85" i="9" s="1"/>
  <c r="O85" i="9" s="1"/>
  <c r="K86" i="9"/>
  <c r="L86" i="9" s="1"/>
  <c r="M86" i="9" s="1"/>
  <c r="N86" i="9" s="1"/>
  <c r="O86" i="9" s="1"/>
  <c r="K87" i="9"/>
  <c r="L87" i="9" s="1"/>
  <c r="M87" i="9" s="1"/>
  <c r="N87" i="9" s="1"/>
  <c r="O87" i="9" s="1"/>
  <c r="K88" i="9"/>
  <c r="L88" i="9" s="1"/>
  <c r="M88" i="9" s="1"/>
  <c r="N88" i="9" s="1"/>
  <c r="O88" i="9" s="1"/>
  <c r="K89" i="9"/>
  <c r="L89" i="9" s="1"/>
  <c r="M89" i="9" s="1"/>
  <c r="N89" i="9" s="1"/>
  <c r="O89" i="9" s="1"/>
  <c r="K90" i="9"/>
  <c r="L90" i="9" s="1"/>
  <c r="M90" i="9" s="1"/>
  <c r="N90" i="9" s="1"/>
  <c r="O90" i="9" s="1"/>
  <c r="K91" i="9"/>
  <c r="L91" i="9" s="1"/>
  <c r="M91" i="9" s="1"/>
  <c r="N91" i="9" s="1"/>
  <c r="O91" i="9" s="1"/>
  <c r="K92" i="9"/>
  <c r="L92" i="9" s="1"/>
  <c r="M92" i="9" s="1"/>
  <c r="N92" i="9" s="1"/>
  <c r="O92" i="9" s="1"/>
  <c r="K93" i="9"/>
  <c r="L93" i="9" s="1"/>
  <c r="M93" i="9" s="1"/>
  <c r="N93" i="9" s="1"/>
  <c r="O93" i="9" s="1"/>
  <c r="K94" i="9"/>
  <c r="L94" i="9" s="1"/>
  <c r="M94" i="9" s="1"/>
  <c r="N94" i="9" s="1"/>
  <c r="O94" i="9" s="1"/>
  <c r="K95" i="9"/>
  <c r="L95" i="9" s="1"/>
  <c r="M95" i="9" s="1"/>
  <c r="N95" i="9" s="1"/>
  <c r="O95" i="9" s="1"/>
  <c r="K96" i="9"/>
  <c r="L96" i="9" s="1"/>
  <c r="M96" i="9" s="1"/>
  <c r="N96" i="9" s="1"/>
  <c r="O96" i="9" s="1"/>
  <c r="K97" i="9"/>
  <c r="L97" i="9" s="1"/>
  <c r="M97" i="9" s="1"/>
  <c r="N97" i="9" s="1"/>
  <c r="O97" i="9" s="1"/>
  <c r="K98" i="9"/>
  <c r="L98" i="9" s="1"/>
  <c r="M98" i="9" s="1"/>
  <c r="N98" i="9" s="1"/>
  <c r="O98" i="9" s="1"/>
  <c r="K99" i="9"/>
  <c r="L99" i="9" s="1"/>
  <c r="M99" i="9" s="1"/>
  <c r="N99" i="9" s="1"/>
  <c r="O99" i="9" s="1"/>
  <c r="K100" i="9"/>
  <c r="L100" i="9" s="1"/>
  <c r="M100" i="9" s="1"/>
  <c r="N100" i="9" s="1"/>
  <c r="O100" i="9" s="1"/>
  <c r="K101" i="9"/>
  <c r="L101" i="9" s="1"/>
  <c r="M101" i="9" s="1"/>
  <c r="N101" i="9" s="1"/>
  <c r="O101" i="9" s="1"/>
  <c r="K102" i="9"/>
  <c r="L102" i="9" s="1"/>
  <c r="M102" i="9" s="1"/>
  <c r="N102" i="9" s="1"/>
  <c r="O102" i="9" s="1"/>
  <c r="K103" i="9"/>
  <c r="L103" i="9" s="1"/>
  <c r="M103" i="9" s="1"/>
  <c r="N103" i="9" s="1"/>
  <c r="O103" i="9" s="1"/>
  <c r="K104" i="9"/>
  <c r="L104" i="9" s="1"/>
  <c r="M104" i="9" s="1"/>
  <c r="N104" i="9" s="1"/>
  <c r="O104" i="9" s="1"/>
  <c r="K105" i="9"/>
  <c r="L105" i="9" s="1"/>
  <c r="M105" i="9" s="1"/>
  <c r="N105" i="9" s="1"/>
  <c r="O105" i="9" s="1"/>
  <c r="K106" i="9"/>
  <c r="L106" i="9" s="1"/>
  <c r="M106" i="9" s="1"/>
  <c r="N106" i="9" s="1"/>
  <c r="O106" i="9" s="1"/>
  <c r="K107" i="9"/>
  <c r="L107" i="9" s="1"/>
  <c r="M107" i="9" s="1"/>
  <c r="N107" i="9" s="1"/>
  <c r="O107" i="9" s="1"/>
  <c r="K108" i="9"/>
  <c r="L108" i="9" s="1"/>
  <c r="M108" i="9" s="1"/>
  <c r="N108" i="9" s="1"/>
  <c r="O108" i="9" s="1"/>
  <c r="K109" i="9"/>
  <c r="L109" i="9" s="1"/>
  <c r="M109" i="9" s="1"/>
  <c r="N109" i="9" s="1"/>
  <c r="O109" i="9" s="1"/>
  <c r="K110" i="9"/>
  <c r="L110" i="9" s="1"/>
  <c r="M110" i="9" s="1"/>
  <c r="N110" i="9" s="1"/>
  <c r="O110" i="9" s="1"/>
  <c r="K111" i="9"/>
  <c r="L111" i="9" s="1"/>
  <c r="M111" i="9" s="1"/>
  <c r="N111" i="9" s="1"/>
  <c r="O111" i="9" s="1"/>
  <c r="K112" i="9"/>
  <c r="L112" i="9" s="1"/>
  <c r="M112" i="9" s="1"/>
  <c r="N112" i="9" s="1"/>
  <c r="O112" i="9" s="1"/>
  <c r="K113" i="9"/>
  <c r="L113" i="9" s="1"/>
  <c r="M113" i="9" s="1"/>
  <c r="N113" i="9" s="1"/>
  <c r="O113" i="9" s="1"/>
  <c r="K114" i="9"/>
  <c r="L114" i="9" s="1"/>
  <c r="M114" i="9" s="1"/>
  <c r="N114" i="9" s="1"/>
  <c r="O114" i="9" s="1"/>
  <c r="K115" i="9"/>
  <c r="L115" i="9" s="1"/>
  <c r="M115" i="9" s="1"/>
  <c r="N115" i="9" s="1"/>
  <c r="O115" i="9" s="1"/>
  <c r="K116" i="9"/>
  <c r="L116" i="9" s="1"/>
  <c r="M116" i="9" s="1"/>
  <c r="N116" i="9" s="1"/>
  <c r="O116" i="9" s="1"/>
  <c r="K117" i="9"/>
  <c r="L117" i="9" s="1"/>
  <c r="M117" i="9" s="1"/>
  <c r="N117" i="9" s="1"/>
  <c r="O117" i="9" s="1"/>
  <c r="K118" i="9"/>
  <c r="L118" i="9" s="1"/>
  <c r="M118" i="9" s="1"/>
  <c r="N118" i="9" s="1"/>
  <c r="O118" i="9" s="1"/>
  <c r="K119" i="9"/>
  <c r="L119" i="9" s="1"/>
  <c r="M119" i="9" s="1"/>
  <c r="N119" i="9" s="1"/>
  <c r="O119" i="9" s="1"/>
  <c r="K120" i="9"/>
  <c r="L120" i="9" s="1"/>
  <c r="M120" i="9" s="1"/>
  <c r="N120" i="9" s="1"/>
  <c r="O120" i="9" s="1"/>
  <c r="K121" i="9"/>
  <c r="L121" i="9" s="1"/>
  <c r="M121" i="9" s="1"/>
  <c r="N121" i="9" s="1"/>
  <c r="O121" i="9" s="1"/>
  <c r="K122" i="9"/>
  <c r="L122" i="9" s="1"/>
  <c r="M122" i="9" s="1"/>
  <c r="N122" i="9" s="1"/>
  <c r="O122" i="9" s="1"/>
  <c r="K123" i="9"/>
  <c r="L123" i="9" s="1"/>
  <c r="M123" i="9" s="1"/>
  <c r="N123" i="9" s="1"/>
  <c r="O123" i="9" s="1"/>
  <c r="K124" i="9"/>
  <c r="L124" i="9" s="1"/>
  <c r="M124" i="9" s="1"/>
  <c r="N124" i="9" s="1"/>
  <c r="O124" i="9" s="1"/>
  <c r="K125" i="9"/>
  <c r="L125" i="9" s="1"/>
  <c r="M125" i="9" s="1"/>
  <c r="N125" i="9" s="1"/>
  <c r="O125" i="9" s="1"/>
  <c r="K126" i="9"/>
  <c r="L126" i="9" s="1"/>
  <c r="M126" i="9" s="1"/>
  <c r="N126" i="9" s="1"/>
  <c r="O126" i="9" s="1"/>
  <c r="K127" i="9"/>
  <c r="L127" i="9" s="1"/>
  <c r="M127" i="9" s="1"/>
  <c r="N127" i="9" s="1"/>
  <c r="O127" i="9" s="1"/>
  <c r="K128" i="9"/>
  <c r="L128" i="9" s="1"/>
  <c r="M128" i="9" s="1"/>
  <c r="N128" i="9" s="1"/>
  <c r="O128" i="9" s="1"/>
  <c r="K129" i="9"/>
  <c r="L129" i="9" s="1"/>
  <c r="M129" i="9" s="1"/>
  <c r="N129" i="9" s="1"/>
  <c r="O129" i="9" s="1"/>
  <c r="K130" i="9"/>
  <c r="L130" i="9" s="1"/>
  <c r="M130" i="9" s="1"/>
  <c r="N130" i="9" s="1"/>
  <c r="O130" i="9" s="1"/>
  <c r="K131" i="9"/>
  <c r="L131" i="9" s="1"/>
  <c r="M131" i="9" s="1"/>
  <c r="N131" i="9" s="1"/>
  <c r="O131" i="9" s="1"/>
  <c r="K132" i="9"/>
  <c r="L132" i="9" s="1"/>
  <c r="M132" i="9" s="1"/>
  <c r="N132" i="9" s="1"/>
  <c r="O132" i="9" s="1"/>
  <c r="K133" i="9"/>
  <c r="L133" i="9" s="1"/>
  <c r="M133" i="9" s="1"/>
  <c r="N133" i="9" s="1"/>
  <c r="O133" i="9" s="1"/>
  <c r="K134" i="9"/>
  <c r="L134" i="9" s="1"/>
  <c r="M134" i="9" s="1"/>
  <c r="N134" i="9" s="1"/>
  <c r="O134" i="9" s="1"/>
  <c r="K135" i="9"/>
  <c r="L135" i="9" s="1"/>
  <c r="M135" i="9" s="1"/>
  <c r="N135" i="9" s="1"/>
  <c r="O135" i="9" s="1"/>
  <c r="K136" i="9"/>
  <c r="L136" i="9" s="1"/>
  <c r="M136" i="9" s="1"/>
  <c r="N136" i="9" s="1"/>
  <c r="O136" i="9" s="1"/>
  <c r="K137" i="9"/>
  <c r="L137" i="9" s="1"/>
  <c r="M137" i="9" s="1"/>
  <c r="N137" i="9" s="1"/>
  <c r="O137" i="9" s="1"/>
  <c r="K138" i="9"/>
  <c r="L138" i="9" s="1"/>
  <c r="M138" i="9" s="1"/>
  <c r="N138" i="9" s="1"/>
  <c r="O138" i="9" s="1"/>
  <c r="K139" i="9"/>
  <c r="L139" i="9" s="1"/>
  <c r="M139" i="9" s="1"/>
  <c r="N139" i="9" s="1"/>
  <c r="O139" i="9" s="1"/>
  <c r="K140" i="9"/>
  <c r="L140" i="9" s="1"/>
  <c r="M140" i="9" s="1"/>
  <c r="N140" i="9" s="1"/>
  <c r="O140" i="9" s="1"/>
  <c r="K141" i="9"/>
  <c r="L141" i="9" s="1"/>
  <c r="M141" i="9" s="1"/>
  <c r="N141" i="9" s="1"/>
  <c r="O141" i="9" s="1"/>
  <c r="K142" i="9"/>
  <c r="L142" i="9" s="1"/>
  <c r="M142" i="9" s="1"/>
  <c r="N142" i="9" s="1"/>
  <c r="O142" i="9" s="1"/>
  <c r="K143" i="9"/>
  <c r="L143" i="9" s="1"/>
  <c r="M143" i="9" s="1"/>
  <c r="N143" i="9" s="1"/>
  <c r="O143" i="9" s="1"/>
  <c r="K144" i="9"/>
  <c r="L144" i="9" s="1"/>
  <c r="M144" i="9" s="1"/>
  <c r="N144" i="9" s="1"/>
  <c r="O144" i="9" s="1"/>
  <c r="K145" i="9"/>
  <c r="L145" i="9" s="1"/>
  <c r="M145" i="9" s="1"/>
  <c r="N145" i="9" s="1"/>
  <c r="O145" i="9" s="1"/>
  <c r="K146" i="9"/>
  <c r="L146" i="9" s="1"/>
  <c r="M146" i="9" s="1"/>
  <c r="N146" i="9" s="1"/>
  <c r="O146" i="9" s="1"/>
  <c r="K147" i="9"/>
  <c r="L147" i="9" s="1"/>
  <c r="M147" i="9" s="1"/>
  <c r="N147" i="9" s="1"/>
  <c r="O147" i="9" s="1"/>
  <c r="K148" i="9"/>
  <c r="L148" i="9" s="1"/>
  <c r="M148" i="9" s="1"/>
  <c r="N148" i="9" s="1"/>
  <c r="O148" i="9" s="1"/>
  <c r="K149" i="9"/>
  <c r="L149" i="9" s="1"/>
  <c r="M149" i="9" s="1"/>
  <c r="N149" i="9" s="1"/>
  <c r="O149" i="9" s="1"/>
  <c r="K150" i="9"/>
  <c r="L150" i="9" s="1"/>
  <c r="M150" i="9" s="1"/>
  <c r="N150" i="9" s="1"/>
  <c r="O150" i="9" s="1"/>
  <c r="K151" i="9"/>
  <c r="L151" i="9" s="1"/>
  <c r="M151" i="9" s="1"/>
  <c r="N151" i="9" s="1"/>
  <c r="O151" i="9" s="1"/>
  <c r="K152" i="9"/>
  <c r="L152" i="9" s="1"/>
  <c r="M152" i="9" s="1"/>
  <c r="N152" i="9" s="1"/>
  <c r="O152" i="9" s="1"/>
  <c r="K153" i="9"/>
  <c r="L153" i="9" s="1"/>
  <c r="M153" i="9" s="1"/>
  <c r="N153" i="9" s="1"/>
  <c r="O153" i="9" s="1"/>
  <c r="K154" i="9"/>
  <c r="L154" i="9" s="1"/>
  <c r="M154" i="9" s="1"/>
  <c r="N154" i="9" s="1"/>
  <c r="O154" i="9" s="1"/>
  <c r="K155" i="9"/>
  <c r="L155" i="9" s="1"/>
  <c r="M155" i="9" s="1"/>
  <c r="N155" i="9" s="1"/>
  <c r="O155" i="9" s="1"/>
  <c r="K156" i="9"/>
  <c r="L156" i="9" s="1"/>
  <c r="M156" i="9" s="1"/>
  <c r="N156" i="9" s="1"/>
  <c r="O156" i="9" s="1"/>
  <c r="K157" i="9"/>
  <c r="L157" i="9" s="1"/>
  <c r="M157" i="9" s="1"/>
  <c r="N157" i="9" s="1"/>
  <c r="O157" i="9" s="1"/>
  <c r="K158" i="9"/>
  <c r="L158" i="9" s="1"/>
  <c r="M158" i="9" s="1"/>
  <c r="N158" i="9" s="1"/>
  <c r="O158" i="9" s="1"/>
  <c r="K159" i="9"/>
  <c r="L159" i="9" s="1"/>
  <c r="M159" i="9" s="1"/>
  <c r="N159" i="9" s="1"/>
  <c r="O159" i="9" s="1"/>
  <c r="K160" i="9"/>
  <c r="L160" i="9" s="1"/>
  <c r="M160" i="9" s="1"/>
  <c r="N160" i="9" s="1"/>
  <c r="O160" i="9" s="1"/>
  <c r="K161" i="9"/>
  <c r="L161" i="9" s="1"/>
  <c r="M161" i="9" s="1"/>
  <c r="N161" i="9" s="1"/>
  <c r="O161" i="9" s="1"/>
  <c r="K162" i="9"/>
  <c r="L162" i="9" s="1"/>
  <c r="M162" i="9" s="1"/>
  <c r="N162" i="9" s="1"/>
  <c r="O162" i="9" s="1"/>
  <c r="K163" i="9"/>
  <c r="L163" i="9" s="1"/>
  <c r="M163" i="9" s="1"/>
  <c r="N163" i="9" s="1"/>
  <c r="O163" i="9" s="1"/>
  <c r="K164" i="9"/>
  <c r="L164" i="9" s="1"/>
  <c r="M164" i="9" s="1"/>
  <c r="N164" i="9" s="1"/>
  <c r="O164" i="9" s="1"/>
  <c r="K165" i="9"/>
  <c r="L165" i="9" s="1"/>
  <c r="M165" i="9" s="1"/>
  <c r="N165" i="9" s="1"/>
  <c r="O165" i="9" s="1"/>
  <c r="K166" i="9"/>
  <c r="L166" i="9" s="1"/>
  <c r="M166" i="9" s="1"/>
  <c r="N166" i="9" s="1"/>
  <c r="O166" i="9" s="1"/>
  <c r="K167" i="9"/>
  <c r="L167" i="9" s="1"/>
  <c r="M167" i="9" s="1"/>
  <c r="N167" i="9" s="1"/>
  <c r="O167" i="9" s="1"/>
  <c r="K168" i="9"/>
  <c r="L168" i="9" s="1"/>
  <c r="M168" i="9" s="1"/>
  <c r="N168" i="9" s="1"/>
  <c r="O168" i="9" s="1"/>
  <c r="K169" i="9"/>
  <c r="L169" i="9" s="1"/>
  <c r="M169" i="9" s="1"/>
  <c r="N169" i="9" s="1"/>
  <c r="O169" i="9" s="1"/>
  <c r="K170" i="9"/>
  <c r="L170" i="9" s="1"/>
  <c r="M170" i="9" s="1"/>
  <c r="N170" i="9" s="1"/>
  <c r="O170" i="9" s="1"/>
  <c r="K171" i="9"/>
  <c r="L171" i="9" s="1"/>
  <c r="M171" i="9" s="1"/>
  <c r="N171" i="9" s="1"/>
  <c r="O171" i="9" s="1"/>
  <c r="K172" i="9"/>
  <c r="L172" i="9" s="1"/>
  <c r="M172" i="9" s="1"/>
  <c r="N172" i="9" s="1"/>
  <c r="O172" i="9" s="1"/>
  <c r="K173" i="9"/>
  <c r="L173" i="9" s="1"/>
  <c r="M173" i="9" s="1"/>
  <c r="N173" i="9" s="1"/>
  <c r="O173" i="9" s="1"/>
  <c r="K174" i="9"/>
  <c r="L174" i="9" s="1"/>
  <c r="M174" i="9" s="1"/>
  <c r="N174" i="9" s="1"/>
  <c r="O174" i="9" s="1"/>
  <c r="K175" i="9"/>
  <c r="L175" i="9" s="1"/>
  <c r="M175" i="9" s="1"/>
  <c r="N175" i="9" s="1"/>
  <c r="O175" i="9" s="1"/>
  <c r="K176" i="9"/>
  <c r="L176" i="9" s="1"/>
  <c r="M176" i="9" s="1"/>
  <c r="N176" i="9" s="1"/>
  <c r="O176" i="9" s="1"/>
  <c r="K177" i="9"/>
  <c r="L177" i="9" s="1"/>
  <c r="M177" i="9" s="1"/>
  <c r="N177" i="9" s="1"/>
  <c r="O177" i="9" s="1"/>
  <c r="K178" i="9"/>
  <c r="L178" i="9" s="1"/>
  <c r="M178" i="9" s="1"/>
  <c r="N178" i="9" s="1"/>
  <c r="O178" i="9" s="1"/>
  <c r="K179" i="9"/>
  <c r="L179" i="9" s="1"/>
  <c r="M179" i="9" s="1"/>
  <c r="N179" i="9" s="1"/>
  <c r="O179" i="9" s="1"/>
  <c r="K180" i="9"/>
  <c r="L180" i="9" s="1"/>
  <c r="M180" i="9" s="1"/>
  <c r="N180" i="9" s="1"/>
  <c r="O180" i="9" s="1"/>
  <c r="K181" i="9"/>
  <c r="L181" i="9" s="1"/>
  <c r="M181" i="9" s="1"/>
  <c r="N181" i="9" s="1"/>
  <c r="O181" i="9" s="1"/>
  <c r="K182" i="9"/>
  <c r="L182" i="9" s="1"/>
  <c r="M182" i="9" s="1"/>
  <c r="N182" i="9" s="1"/>
  <c r="O182" i="9" s="1"/>
  <c r="K183" i="9"/>
  <c r="L183" i="9" s="1"/>
  <c r="M183" i="9" s="1"/>
  <c r="N183" i="9" s="1"/>
  <c r="O183" i="9" s="1"/>
  <c r="K184" i="9"/>
  <c r="L184" i="9" s="1"/>
  <c r="M184" i="9" s="1"/>
  <c r="N184" i="9" s="1"/>
  <c r="O184" i="9" s="1"/>
  <c r="K185" i="9"/>
  <c r="L185" i="9" s="1"/>
  <c r="M185" i="9" s="1"/>
  <c r="N185" i="9" s="1"/>
  <c r="O185" i="9" s="1"/>
  <c r="K186" i="9"/>
  <c r="L186" i="9" s="1"/>
  <c r="M186" i="9" s="1"/>
  <c r="N186" i="9" s="1"/>
  <c r="O186" i="9" s="1"/>
  <c r="K187" i="9"/>
  <c r="L187" i="9" s="1"/>
  <c r="M187" i="9" s="1"/>
  <c r="N187" i="9" s="1"/>
  <c r="O187" i="9" s="1"/>
  <c r="K188" i="9"/>
  <c r="L188" i="9" s="1"/>
  <c r="M188" i="9" s="1"/>
  <c r="N188" i="9" s="1"/>
  <c r="O188" i="9" s="1"/>
  <c r="K189" i="9"/>
  <c r="L189" i="9" s="1"/>
  <c r="M189" i="9" s="1"/>
  <c r="N189" i="9" s="1"/>
  <c r="O189" i="9" s="1"/>
  <c r="K190" i="9"/>
  <c r="L190" i="9" s="1"/>
  <c r="M190" i="9" s="1"/>
  <c r="N190" i="9" s="1"/>
  <c r="O190" i="9" s="1"/>
  <c r="K191" i="9"/>
  <c r="L191" i="9" s="1"/>
  <c r="M191" i="9" s="1"/>
  <c r="N191" i="9" s="1"/>
  <c r="O191" i="9" s="1"/>
  <c r="K192" i="9"/>
  <c r="L192" i="9" s="1"/>
  <c r="M192" i="9" s="1"/>
  <c r="N192" i="9" s="1"/>
  <c r="O192" i="9" s="1"/>
  <c r="K193" i="9"/>
  <c r="L193" i="9" s="1"/>
  <c r="M193" i="9" s="1"/>
  <c r="N193" i="9" s="1"/>
  <c r="O193" i="9" s="1"/>
  <c r="K194" i="9"/>
  <c r="L194" i="9" s="1"/>
  <c r="M194" i="9" s="1"/>
  <c r="N194" i="9" s="1"/>
  <c r="O194" i="9" s="1"/>
  <c r="K195" i="9"/>
  <c r="L195" i="9" s="1"/>
  <c r="M195" i="9" s="1"/>
  <c r="N195" i="9" s="1"/>
  <c r="O195" i="9" s="1"/>
  <c r="K196" i="9"/>
  <c r="L196" i="9" s="1"/>
  <c r="M196" i="9" s="1"/>
  <c r="N196" i="9" s="1"/>
  <c r="O196" i="9" s="1"/>
  <c r="K197" i="9"/>
  <c r="L197" i="9" s="1"/>
  <c r="M197" i="9" s="1"/>
  <c r="N197" i="9" s="1"/>
  <c r="O197" i="9" s="1"/>
  <c r="K198" i="9"/>
  <c r="L198" i="9" s="1"/>
  <c r="M198" i="9" s="1"/>
  <c r="N198" i="9" s="1"/>
  <c r="O198" i="9" s="1"/>
  <c r="K199" i="9"/>
  <c r="L199" i="9" s="1"/>
  <c r="M199" i="9" s="1"/>
  <c r="N199" i="9" s="1"/>
  <c r="O199" i="9" s="1"/>
  <c r="K200" i="9"/>
  <c r="L200" i="9" s="1"/>
  <c r="M200" i="9" s="1"/>
  <c r="N200" i="9" s="1"/>
  <c r="O200" i="9" s="1"/>
  <c r="K201" i="9"/>
  <c r="L201" i="9" s="1"/>
  <c r="M201" i="9" s="1"/>
  <c r="N201" i="9" s="1"/>
  <c r="O201" i="9" s="1"/>
  <c r="K202" i="9"/>
  <c r="L202" i="9" s="1"/>
  <c r="M202" i="9" s="1"/>
  <c r="N202" i="9" s="1"/>
  <c r="O202" i="9" s="1"/>
  <c r="K203" i="9"/>
  <c r="L203" i="9" s="1"/>
  <c r="M203" i="9" s="1"/>
  <c r="N203" i="9" s="1"/>
  <c r="O203" i="9" s="1"/>
  <c r="K204" i="9"/>
  <c r="L204" i="9" s="1"/>
  <c r="M204" i="9" s="1"/>
  <c r="N204" i="9" s="1"/>
  <c r="O204" i="9" s="1"/>
  <c r="K205" i="9"/>
  <c r="L205" i="9" s="1"/>
  <c r="M205" i="9" s="1"/>
  <c r="N205" i="9" s="1"/>
  <c r="O205" i="9" s="1"/>
  <c r="K206" i="9"/>
  <c r="L206" i="9" s="1"/>
  <c r="M206" i="9" s="1"/>
  <c r="N206" i="9" s="1"/>
  <c r="O206" i="9" s="1"/>
  <c r="K207" i="9"/>
  <c r="L207" i="9" s="1"/>
  <c r="M207" i="9" s="1"/>
  <c r="N207" i="9" s="1"/>
  <c r="O207" i="9" s="1"/>
  <c r="K208" i="9"/>
  <c r="L208" i="9" s="1"/>
  <c r="M208" i="9" s="1"/>
  <c r="N208" i="9" s="1"/>
  <c r="O208" i="9" s="1"/>
  <c r="K209" i="9"/>
  <c r="L209" i="9" s="1"/>
  <c r="M209" i="9" s="1"/>
  <c r="N209" i="9" s="1"/>
  <c r="O209" i="9" s="1"/>
  <c r="K210" i="9"/>
  <c r="L210" i="9" s="1"/>
  <c r="M210" i="9" s="1"/>
  <c r="N210" i="9" s="1"/>
  <c r="O210" i="9" s="1"/>
  <c r="K211" i="9"/>
  <c r="L211" i="9" s="1"/>
  <c r="M211" i="9" s="1"/>
  <c r="N211" i="9" s="1"/>
  <c r="O211" i="9" s="1"/>
  <c r="K212" i="9"/>
  <c r="L212" i="9" s="1"/>
  <c r="M212" i="9" s="1"/>
  <c r="N212" i="9" s="1"/>
  <c r="O212" i="9" s="1"/>
  <c r="K213" i="9"/>
  <c r="L213" i="9" s="1"/>
  <c r="M213" i="9" s="1"/>
  <c r="N213" i="9" s="1"/>
  <c r="O213" i="9" s="1"/>
  <c r="K214" i="9"/>
  <c r="L214" i="9" s="1"/>
  <c r="M214" i="9" s="1"/>
  <c r="N214" i="9" s="1"/>
  <c r="O214" i="9" s="1"/>
  <c r="K215" i="9"/>
  <c r="L215" i="9" s="1"/>
  <c r="M215" i="9" s="1"/>
  <c r="N215" i="9" s="1"/>
  <c r="O215" i="9" s="1"/>
  <c r="K216" i="9"/>
  <c r="L216" i="9" s="1"/>
  <c r="M216" i="9" s="1"/>
  <c r="N216" i="9" s="1"/>
  <c r="O216" i="9" s="1"/>
  <c r="K217" i="9"/>
  <c r="L217" i="9" s="1"/>
  <c r="M217" i="9" s="1"/>
  <c r="N217" i="9" s="1"/>
  <c r="O217" i="9" s="1"/>
  <c r="K218" i="9"/>
  <c r="L218" i="9" s="1"/>
  <c r="M218" i="9" s="1"/>
  <c r="N218" i="9" s="1"/>
  <c r="O218" i="9" s="1"/>
  <c r="K219" i="9"/>
  <c r="L219" i="9" s="1"/>
  <c r="M219" i="9" s="1"/>
  <c r="N219" i="9" s="1"/>
  <c r="O219" i="9" s="1"/>
  <c r="K220" i="9"/>
  <c r="L220" i="9" s="1"/>
  <c r="M220" i="9" s="1"/>
  <c r="N220" i="9" s="1"/>
  <c r="O220" i="9" s="1"/>
  <c r="K221" i="9"/>
  <c r="L221" i="9" s="1"/>
  <c r="M221" i="9" s="1"/>
  <c r="N221" i="9" s="1"/>
  <c r="O221" i="9" s="1"/>
  <c r="K222" i="9"/>
  <c r="L222" i="9" s="1"/>
  <c r="M222" i="9" s="1"/>
  <c r="N222" i="9" s="1"/>
  <c r="O222" i="9" s="1"/>
  <c r="K223" i="9"/>
  <c r="L223" i="9" s="1"/>
  <c r="M223" i="9" s="1"/>
  <c r="N223" i="9" s="1"/>
  <c r="O223" i="9" s="1"/>
  <c r="K224" i="9"/>
  <c r="L224" i="9" s="1"/>
  <c r="M224" i="9" s="1"/>
  <c r="N224" i="9" s="1"/>
  <c r="O224" i="9" s="1"/>
  <c r="K225" i="9"/>
  <c r="L225" i="9" s="1"/>
  <c r="M225" i="9" s="1"/>
  <c r="N225" i="9" s="1"/>
  <c r="O225" i="9" s="1"/>
  <c r="K226" i="9"/>
  <c r="L226" i="9" s="1"/>
  <c r="M226" i="9" s="1"/>
  <c r="N226" i="9" s="1"/>
  <c r="O226" i="9" s="1"/>
  <c r="K227" i="9"/>
  <c r="L227" i="9" s="1"/>
  <c r="M227" i="9" s="1"/>
  <c r="N227" i="9" s="1"/>
  <c r="O227" i="9" s="1"/>
  <c r="K228" i="9"/>
  <c r="L228" i="9" s="1"/>
  <c r="M228" i="9" s="1"/>
  <c r="N228" i="9" s="1"/>
  <c r="O228" i="9" s="1"/>
  <c r="K229" i="9"/>
  <c r="L229" i="9" s="1"/>
  <c r="M229" i="9" s="1"/>
  <c r="N229" i="9" s="1"/>
  <c r="O229" i="9" s="1"/>
  <c r="K230" i="9"/>
  <c r="L230" i="9" s="1"/>
  <c r="M230" i="9" s="1"/>
  <c r="N230" i="9" s="1"/>
  <c r="O230" i="9" s="1"/>
  <c r="K231" i="9"/>
  <c r="L231" i="9" s="1"/>
  <c r="M231" i="9" s="1"/>
  <c r="N231" i="9" s="1"/>
  <c r="O231" i="9" s="1"/>
  <c r="K232" i="9"/>
  <c r="L232" i="9" s="1"/>
  <c r="M232" i="9" s="1"/>
  <c r="N232" i="9" s="1"/>
  <c r="O232" i="9" s="1"/>
  <c r="K233" i="9"/>
  <c r="L233" i="9" s="1"/>
  <c r="M233" i="9" s="1"/>
  <c r="N233" i="9" s="1"/>
  <c r="O233" i="9" s="1"/>
  <c r="K234" i="9"/>
  <c r="L234" i="9" s="1"/>
  <c r="M234" i="9" s="1"/>
  <c r="N234" i="9" s="1"/>
  <c r="O234" i="9" s="1"/>
  <c r="K235" i="9"/>
  <c r="L235" i="9" s="1"/>
  <c r="M235" i="9" s="1"/>
  <c r="N235" i="9" s="1"/>
  <c r="O235" i="9" s="1"/>
  <c r="K236" i="9"/>
  <c r="L236" i="9" s="1"/>
  <c r="M236" i="9" s="1"/>
  <c r="N236" i="9" s="1"/>
  <c r="O236" i="9" s="1"/>
  <c r="K237" i="9"/>
  <c r="L237" i="9" s="1"/>
  <c r="M237" i="9" s="1"/>
  <c r="N237" i="9" s="1"/>
  <c r="O237" i="9" s="1"/>
  <c r="K238" i="9"/>
  <c r="L238" i="9" s="1"/>
  <c r="M238" i="9" s="1"/>
  <c r="N238" i="9" s="1"/>
  <c r="O238" i="9" s="1"/>
  <c r="K239" i="9"/>
  <c r="L239" i="9" s="1"/>
  <c r="M239" i="9" s="1"/>
  <c r="N239" i="9" s="1"/>
  <c r="O239" i="9" s="1"/>
  <c r="K240" i="9"/>
  <c r="L240" i="9" s="1"/>
  <c r="M240" i="9" s="1"/>
  <c r="N240" i="9" s="1"/>
  <c r="O240" i="9" s="1"/>
  <c r="K241" i="9"/>
  <c r="L241" i="9" s="1"/>
  <c r="M241" i="9" s="1"/>
  <c r="N241" i="9" s="1"/>
  <c r="O241" i="9" s="1"/>
  <c r="K242" i="9"/>
  <c r="L242" i="9" s="1"/>
  <c r="M242" i="9" s="1"/>
  <c r="N242" i="9" s="1"/>
  <c r="O242" i="9" s="1"/>
  <c r="K243" i="9"/>
  <c r="L243" i="9" s="1"/>
  <c r="M243" i="9" s="1"/>
  <c r="N243" i="9" s="1"/>
  <c r="O243" i="9" s="1"/>
  <c r="K244" i="9"/>
  <c r="L244" i="9" s="1"/>
  <c r="M244" i="9" s="1"/>
  <c r="N244" i="9" s="1"/>
  <c r="O244" i="9" s="1"/>
  <c r="K245" i="9"/>
  <c r="L245" i="9" s="1"/>
  <c r="M245" i="9" s="1"/>
  <c r="N245" i="9" s="1"/>
  <c r="O245" i="9" s="1"/>
  <c r="K246" i="9"/>
  <c r="L246" i="9" s="1"/>
  <c r="M246" i="9" s="1"/>
  <c r="N246" i="9" s="1"/>
  <c r="O246" i="9" s="1"/>
  <c r="K247" i="9"/>
  <c r="L247" i="9" s="1"/>
  <c r="M247" i="9" s="1"/>
  <c r="N247" i="9" s="1"/>
  <c r="O247" i="9" s="1"/>
  <c r="K248" i="9"/>
  <c r="L248" i="9" s="1"/>
  <c r="M248" i="9" s="1"/>
  <c r="N248" i="9" s="1"/>
  <c r="O248" i="9" s="1"/>
  <c r="K249" i="9"/>
  <c r="L249" i="9" s="1"/>
  <c r="M249" i="9" s="1"/>
  <c r="N249" i="9" s="1"/>
  <c r="O249" i="9" s="1"/>
  <c r="K250" i="9"/>
  <c r="L250" i="9" s="1"/>
  <c r="M250" i="9" s="1"/>
  <c r="N250" i="9" s="1"/>
  <c r="O250" i="9" s="1"/>
  <c r="K251" i="9"/>
  <c r="L251" i="9" s="1"/>
  <c r="M251" i="9" s="1"/>
  <c r="N251" i="9" s="1"/>
  <c r="O251" i="9" s="1"/>
  <c r="K252" i="9"/>
  <c r="L252" i="9" s="1"/>
  <c r="M252" i="9" s="1"/>
  <c r="N252" i="9" s="1"/>
  <c r="O252" i="9" s="1"/>
  <c r="K253" i="9"/>
  <c r="L253" i="9" s="1"/>
  <c r="M253" i="9" s="1"/>
  <c r="N253" i="9" s="1"/>
  <c r="O253" i="9" s="1"/>
  <c r="K254" i="9"/>
  <c r="L254" i="9" s="1"/>
  <c r="M254" i="9" s="1"/>
  <c r="N254" i="9" s="1"/>
  <c r="O254" i="9" s="1"/>
  <c r="K255" i="9"/>
  <c r="L255" i="9" s="1"/>
  <c r="M255" i="9" s="1"/>
  <c r="N255" i="9" s="1"/>
  <c r="O255" i="9" s="1"/>
  <c r="K256" i="9"/>
  <c r="L256" i="9" s="1"/>
  <c r="M256" i="9" s="1"/>
  <c r="N256" i="9" s="1"/>
  <c r="O256" i="9" s="1"/>
  <c r="K257" i="9"/>
  <c r="L257" i="9" s="1"/>
  <c r="M257" i="9" s="1"/>
  <c r="N257" i="9" s="1"/>
  <c r="O257" i="9" s="1"/>
  <c r="K258" i="9"/>
  <c r="L258" i="9" s="1"/>
  <c r="M258" i="9" s="1"/>
  <c r="N258" i="9" s="1"/>
  <c r="O258" i="9" s="1"/>
  <c r="K259" i="9"/>
  <c r="L259" i="9" s="1"/>
  <c r="M259" i="9" s="1"/>
  <c r="N259" i="9" s="1"/>
  <c r="O259" i="9" s="1"/>
  <c r="K260" i="9"/>
  <c r="L260" i="9" s="1"/>
  <c r="M260" i="9" s="1"/>
  <c r="N260" i="9" s="1"/>
  <c r="O260" i="9" s="1"/>
  <c r="K261" i="9"/>
  <c r="L261" i="9" s="1"/>
  <c r="M261" i="9" s="1"/>
  <c r="N261" i="9" s="1"/>
  <c r="O261" i="9" s="1"/>
  <c r="K262" i="9"/>
  <c r="L262" i="9" s="1"/>
  <c r="M262" i="9" s="1"/>
  <c r="N262" i="9" s="1"/>
  <c r="O262" i="9" s="1"/>
  <c r="K263" i="9"/>
  <c r="L263" i="9" s="1"/>
  <c r="M263" i="9" s="1"/>
  <c r="N263" i="9" s="1"/>
  <c r="O263" i="9" s="1"/>
  <c r="K264" i="9"/>
  <c r="L264" i="9" s="1"/>
  <c r="M264" i="9" s="1"/>
  <c r="N264" i="9" s="1"/>
  <c r="O264" i="9" s="1"/>
  <c r="K265" i="9"/>
  <c r="L265" i="9" s="1"/>
  <c r="M265" i="9" s="1"/>
  <c r="N265" i="9" s="1"/>
  <c r="O265" i="9" s="1"/>
  <c r="K266" i="9"/>
  <c r="L266" i="9" s="1"/>
  <c r="M266" i="9" s="1"/>
  <c r="N266" i="9" s="1"/>
  <c r="O266" i="9" s="1"/>
  <c r="K267" i="9"/>
  <c r="L267" i="9" s="1"/>
  <c r="M267" i="9" s="1"/>
  <c r="N267" i="9" s="1"/>
  <c r="O267" i="9" s="1"/>
  <c r="K268" i="9"/>
  <c r="L268" i="9" s="1"/>
  <c r="M268" i="9" s="1"/>
  <c r="N268" i="9" s="1"/>
  <c r="O268" i="9" s="1"/>
  <c r="K269" i="9"/>
  <c r="L269" i="9" s="1"/>
  <c r="M269" i="9" s="1"/>
  <c r="N269" i="9" s="1"/>
  <c r="O269" i="9" s="1"/>
  <c r="K270" i="9"/>
  <c r="L270" i="9" s="1"/>
  <c r="M270" i="9" s="1"/>
  <c r="N270" i="9" s="1"/>
  <c r="O270" i="9" s="1"/>
  <c r="K271" i="9"/>
  <c r="L271" i="9" s="1"/>
  <c r="M271" i="9" s="1"/>
  <c r="N271" i="9" s="1"/>
  <c r="O271" i="9" s="1"/>
  <c r="K272" i="9"/>
  <c r="L272" i="9" s="1"/>
  <c r="M272" i="9" s="1"/>
  <c r="N272" i="9" s="1"/>
  <c r="O272" i="9" s="1"/>
  <c r="K273" i="9"/>
  <c r="L273" i="9" s="1"/>
  <c r="M273" i="9" s="1"/>
  <c r="N273" i="9" s="1"/>
  <c r="O273" i="9" s="1"/>
  <c r="K274" i="9"/>
  <c r="L274" i="9" s="1"/>
  <c r="M274" i="9" s="1"/>
  <c r="N274" i="9" s="1"/>
  <c r="O274" i="9" s="1"/>
  <c r="K275" i="9"/>
  <c r="L275" i="9" s="1"/>
  <c r="M275" i="9" s="1"/>
  <c r="N275" i="9" s="1"/>
  <c r="O275" i="9" s="1"/>
  <c r="K276" i="9"/>
  <c r="L276" i="9" s="1"/>
  <c r="M276" i="9" s="1"/>
  <c r="N276" i="9" s="1"/>
  <c r="O276" i="9" s="1"/>
  <c r="K277" i="9"/>
  <c r="L277" i="9" s="1"/>
  <c r="M277" i="9" s="1"/>
  <c r="N277" i="9" s="1"/>
  <c r="O277" i="9" s="1"/>
  <c r="K278" i="9"/>
  <c r="L278" i="9" s="1"/>
  <c r="M278" i="9" s="1"/>
  <c r="N278" i="9" s="1"/>
  <c r="O278" i="9" s="1"/>
  <c r="K279" i="9"/>
  <c r="L279" i="9" s="1"/>
  <c r="M279" i="9" s="1"/>
  <c r="N279" i="9" s="1"/>
  <c r="O279" i="9" s="1"/>
  <c r="K280" i="9"/>
  <c r="L280" i="9" s="1"/>
  <c r="M280" i="9" s="1"/>
  <c r="N280" i="9" s="1"/>
  <c r="O280" i="9" s="1"/>
  <c r="K281" i="9"/>
  <c r="L281" i="9" s="1"/>
  <c r="M281" i="9" s="1"/>
  <c r="N281" i="9" s="1"/>
  <c r="O281" i="9" s="1"/>
  <c r="K282" i="9"/>
  <c r="L282" i="9" s="1"/>
  <c r="M282" i="9" s="1"/>
  <c r="N282" i="9" s="1"/>
  <c r="O282" i="9" s="1"/>
  <c r="K283" i="9"/>
  <c r="L283" i="9" s="1"/>
  <c r="M283" i="9" s="1"/>
  <c r="N283" i="9" s="1"/>
  <c r="O283" i="9" s="1"/>
  <c r="K284" i="9"/>
  <c r="L284" i="9" s="1"/>
  <c r="M284" i="9" s="1"/>
  <c r="N284" i="9" s="1"/>
  <c r="O284" i="9" s="1"/>
  <c r="K285" i="9"/>
  <c r="L285" i="9" s="1"/>
  <c r="M285" i="9" s="1"/>
  <c r="N285" i="9" s="1"/>
  <c r="O285" i="9" s="1"/>
  <c r="K286" i="9"/>
  <c r="L286" i="9" s="1"/>
  <c r="M286" i="9" s="1"/>
  <c r="N286" i="9" s="1"/>
  <c r="O286" i="9" s="1"/>
  <c r="K287" i="9"/>
  <c r="L287" i="9" s="1"/>
  <c r="M287" i="9" s="1"/>
  <c r="N287" i="9" s="1"/>
  <c r="O287" i="9" s="1"/>
  <c r="K288" i="9"/>
  <c r="L288" i="9" s="1"/>
  <c r="M288" i="9" s="1"/>
  <c r="N288" i="9" s="1"/>
  <c r="O288" i="9" s="1"/>
  <c r="K289" i="9"/>
  <c r="L289" i="9" s="1"/>
  <c r="M289" i="9" s="1"/>
  <c r="N289" i="9" s="1"/>
  <c r="O289" i="9" s="1"/>
  <c r="K290" i="9"/>
  <c r="L290" i="9" s="1"/>
  <c r="M290" i="9" s="1"/>
  <c r="N290" i="9" s="1"/>
  <c r="O290" i="9" s="1"/>
  <c r="K291" i="9"/>
  <c r="L291" i="9" s="1"/>
  <c r="M291" i="9" s="1"/>
  <c r="N291" i="9" s="1"/>
  <c r="O291" i="9" s="1"/>
  <c r="K292" i="9"/>
  <c r="L292" i="9" s="1"/>
  <c r="M292" i="9" s="1"/>
  <c r="N292" i="9" s="1"/>
  <c r="O292" i="9" s="1"/>
  <c r="K293" i="9"/>
  <c r="L293" i="9" s="1"/>
  <c r="M293" i="9" s="1"/>
  <c r="N293" i="9" s="1"/>
  <c r="O293" i="9" s="1"/>
  <c r="K294" i="9"/>
  <c r="L294" i="9" s="1"/>
  <c r="M294" i="9" s="1"/>
  <c r="N294" i="9" s="1"/>
  <c r="O294" i="9" s="1"/>
  <c r="K295" i="9"/>
  <c r="L295" i="9" s="1"/>
  <c r="M295" i="9" s="1"/>
  <c r="N295" i="9" s="1"/>
  <c r="O295" i="9" s="1"/>
  <c r="K296" i="9"/>
  <c r="L296" i="9" s="1"/>
  <c r="M296" i="9" s="1"/>
  <c r="N296" i="9" s="1"/>
  <c r="O296" i="9" s="1"/>
  <c r="K297" i="9"/>
  <c r="L297" i="9" s="1"/>
  <c r="M297" i="9" s="1"/>
  <c r="N297" i="9" s="1"/>
  <c r="O297" i="9" s="1"/>
  <c r="K298" i="9"/>
  <c r="L298" i="9" s="1"/>
  <c r="M298" i="9" s="1"/>
  <c r="N298" i="9" s="1"/>
  <c r="O298" i="9" s="1"/>
  <c r="K299" i="9"/>
  <c r="L299" i="9" s="1"/>
  <c r="M299" i="9" s="1"/>
  <c r="N299" i="9" s="1"/>
  <c r="O299" i="9" s="1"/>
  <c r="K300" i="9"/>
  <c r="L300" i="9" s="1"/>
  <c r="M300" i="9" s="1"/>
  <c r="N300" i="9" s="1"/>
  <c r="O300" i="9" s="1"/>
  <c r="K301" i="9"/>
  <c r="L301" i="9" s="1"/>
  <c r="M301" i="9" s="1"/>
  <c r="N301" i="9" s="1"/>
  <c r="O301" i="9" s="1"/>
  <c r="K302" i="9"/>
  <c r="L302" i="9" s="1"/>
  <c r="M302" i="9" s="1"/>
  <c r="N302" i="9" s="1"/>
  <c r="O302" i="9" s="1"/>
  <c r="K303" i="9"/>
  <c r="L303" i="9" s="1"/>
  <c r="M303" i="9" s="1"/>
  <c r="N303" i="9" s="1"/>
  <c r="O303" i="9" s="1"/>
  <c r="K304" i="9"/>
  <c r="L304" i="9" s="1"/>
  <c r="M304" i="9" s="1"/>
  <c r="N304" i="9" s="1"/>
  <c r="O304" i="9" s="1"/>
  <c r="K305" i="9"/>
  <c r="L305" i="9" s="1"/>
  <c r="M305" i="9" s="1"/>
  <c r="N305" i="9" s="1"/>
  <c r="O305" i="9" s="1"/>
  <c r="K306" i="9"/>
  <c r="L306" i="9" s="1"/>
  <c r="M306" i="9" s="1"/>
  <c r="N306" i="9" s="1"/>
  <c r="O306" i="9" s="1"/>
  <c r="K307" i="9"/>
  <c r="L307" i="9" s="1"/>
  <c r="M307" i="9" s="1"/>
  <c r="N307" i="9" s="1"/>
  <c r="O307" i="9" s="1"/>
  <c r="K308" i="9"/>
  <c r="L308" i="9" s="1"/>
  <c r="M308" i="9" s="1"/>
  <c r="N308" i="9" s="1"/>
  <c r="O308" i="9" s="1"/>
  <c r="K309" i="9"/>
  <c r="L309" i="9" s="1"/>
  <c r="M309" i="9" s="1"/>
  <c r="N309" i="9" s="1"/>
  <c r="O309" i="9" s="1"/>
  <c r="K310" i="9"/>
  <c r="L310" i="9" s="1"/>
  <c r="M310" i="9" s="1"/>
  <c r="N310" i="9" s="1"/>
  <c r="O310" i="9" s="1"/>
  <c r="K311" i="9"/>
  <c r="L311" i="9" s="1"/>
  <c r="M311" i="9" s="1"/>
  <c r="N311" i="9" s="1"/>
  <c r="O311" i="9" s="1"/>
  <c r="K312" i="9"/>
  <c r="L312" i="9" s="1"/>
  <c r="M312" i="9" s="1"/>
  <c r="N312" i="9" s="1"/>
  <c r="O312" i="9" s="1"/>
  <c r="K313" i="9"/>
  <c r="L313" i="9" s="1"/>
  <c r="M313" i="9" s="1"/>
  <c r="N313" i="9" s="1"/>
  <c r="O313" i="9" s="1"/>
  <c r="K314" i="9"/>
  <c r="L314" i="9" s="1"/>
  <c r="M314" i="9" s="1"/>
  <c r="N314" i="9" s="1"/>
  <c r="O314" i="9" s="1"/>
  <c r="K315" i="9"/>
  <c r="L315" i="9" s="1"/>
  <c r="M315" i="9" s="1"/>
  <c r="N315" i="9" s="1"/>
  <c r="O315" i="9" s="1"/>
  <c r="K316" i="9"/>
  <c r="L316" i="9" s="1"/>
  <c r="M316" i="9" s="1"/>
  <c r="N316" i="9" s="1"/>
  <c r="O316" i="9" s="1"/>
  <c r="K317" i="9"/>
  <c r="L317" i="9" s="1"/>
  <c r="M317" i="9" s="1"/>
  <c r="N317" i="9" s="1"/>
  <c r="O317" i="9" s="1"/>
  <c r="K318" i="9"/>
  <c r="L318" i="9" s="1"/>
  <c r="M318" i="9" s="1"/>
  <c r="N318" i="9" s="1"/>
  <c r="O318" i="9" s="1"/>
  <c r="K319" i="9"/>
  <c r="L319" i="9" s="1"/>
  <c r="M319" i="9" s="1"/>
  <c r="N319" i="9" s="1"/>
  <c r="O319" i="9" s="1"/>
  <c r="K320" i="9"/>
  <c r="L320" i="9" s="1"/>
  <c r="M320" i="9" s="1"/>
  <c r="N320" i="9" s="1"/>
  <c r="O320" i="9" s="1"/>
  <c r="K321" i="9"/>
  <c r="L321" i="9" s="1"/>
  <c r="M321" i="9" s="1"/>
  <c r="N321" i="9" s="1"/>
  <c r="O321" i="9" s="1"/>
  <c r="K322" i="9"/>
  <c r="L322" i="9" s="1"/>
  <c r="M322" i="9" s="1"/>
  <c r="N322" i="9" s="1"/>
  <c r="O322" i="9" s="1"/>
  <c r="K323" i="9"/>
  <c r="L323" i="9" s="1"/>
  <c r="M323" i="9" s="1"/>
  <c r="N323" i="9" s="1"/>
  <c r="O323" i="9" s="1"/>
  <c r="K324" i="9"/>
  <c r="L324" i="9" s="1"/>
  <c r="M324" i="9" s="1"/>
  <c r="N324" i="9" s="1"/>
  <c r="O324" i="9" s="1"/>
  <c r="K325" i="9"/>
  <c r="L325" i="9" s="1"/>
  <c r="M325" i="9" s="1"/>
  <c r="N325" i="9" s="1"/>
  <c r="O325" i="9" s="1"/>
  <c r="K326" i="9"/>
  <c r="L326" i="9" s="1"/>
  <c r="M326" i="9" s="1"/>
  <c r="N326" i="9" s="1"/>
  <c r="O326" i="9" s="1"/>
  <c r="K327" i="9"/>
  <c r="L327" i="9" s="1"/>
  <c r="M327" i="9" s="1"/>
  <c r="N327" i="9" s="1"/>
  <c r="O327" i="9" s="1"/>
  <c r="K328" i="9"/>
  <c r="L328" i="9" s="1"/>
  <c r="M328" i="9" s="1"/>
  <c r="N328" i="9" s="1"/>
  <c r="O328" i="9" s="1"/>
  <c r="K329" i="9"/>
  <c r="L329" i="9" s="1"/>
  <c r="M329" i="9" s="1"/>
  <c r="N329" i="9" s="1"/>
  <c r="O329" i="9" s="1"/>
  <c r="K330" i="9"/>
  <c r="L330" i="9" s="1"/>
  <c r="M330" i="9" s="1"/>
  <c r="N330" i="9" s="1"/>
  <c r="O330" i="9" s="1"/>
  <c r="K331" i="9"/>
  <c r="L331" i="9" s="1"/>
  <c r="M331" i="9" s="1"/>
  <c r="N331" i="9" s="1"/>
  <c r="O331" i="9" s="1"/>
  <c r="K332" i="9"/>
  <c r="L332" i="9" s="1"/>
  <c r="M332" i="9" s="1"/>
  <c r="N332" i="9" s="1"/>
  <c r="O332" i="9" s="1"/>
  <c r="K333" i="9"/>
  <c r="L333" i="9" s="1"/>
  <c r="M333" i="9" s="1"/>
  <c r="N333" i="9" s="1"/>
  <c r="O333" i="9" s="1"/>
  <c r="K334" i="9"/>
  <c r="L334" i="9" s="1"/>
  <c r="M334" i="9" s="1"/>
  <c r="N334" i="9" s="1"/>
  <c r="O334" i="9" s="1"/>
  <c r="K335" i="9"/>
  <c r="L335" i="9" s="1"/>
  <c r="M335" i="9" s="1"/>
  <c r="N335" i="9" s="1"/>
  <c r="O335" i="9" s="1"/>
  <c r="K336" i="9"/>
  <c r="L336" i="9" s="1"/>
  <c r="M336" i="9" s="1"/>
  <c r="N336" i="9" s="1"/>
  <c r="O336" i="9" s="1"/>
  <c r="K337" i="9"/>
  <c r="L337" i="9" s="1"/>
  <c r="M337" i="9" s="1"/>
  <c r="N337" i="9" s="1"/>
  <c r="O337" i="9" s="1"/>
  <c r="K338" i="9"/>
  <c r="L338" i="9" s="1"/>
  <c r="M338" i="9" s="1"/>
  <c r="N338" i="9" s="1"/>
  <c r="O338" i="9" s="1"/>
  <c r="K339" i="9"/>
  <c r="L339" i="9" s="1"/>
  <c r="M339" i="9" s="1"/>
  <c r="N339" i="9" s="1"/>
  <c r="O339" i="9" s="1"/>
  <c r="K340" i="9"/>
  <c r="L340" i="9" s="1"/>
  <c r="M340" i="9" s="1"/>
  <c r="N340" i="9" s="1"/>
  <c r="O340" i="9" s="1"/>
  <c r="K341" i="9"/>
  <c r="L341" i="9" s="1"/>
  <c r="M341" i="9" s="1"/>
  <c r="N341" i="9" s="1"/>
  <c r="O341" i="9" s="1"/>
  <c r="K342" i="9"/>
  <c r="L342" i="9" s="1"/>
  <c r="M342" i="9" s="1"/>
  <c r="N342" i="9" s="1"/>
  <c r="O342" i="9" s="1"/>
  <c r="K343" i="9"/>
  <c r="L343" i="9" s="1"/>
  <c r="M343" i="9" s="1"/>
  <c r="N343" i="9" s="1"/>
  <c r="O343" i="9" s="1"/>
  <c r="K344" i="9"/>
  <c r="L344" i="9" s="1"/>
  <c r="M344" i="9" s="1"/>
  <c r="N344" i="9" s="1"/>
  <c r="O344" i="9" s="1"/>
  <c r="K345" i="9"/>
  <c r="L345" i="9" s="1"/>
  <c r="M345" i="9" s="1"/>
  <c r="N345" i="9" s="1"/>
  <c r="O345" i="9" s="1"/>
  <c r="K346" i="9"/>
  <c r="L346" i="9" s="1"/>
  <c r="M346" i="9" s="1"/>
  <c r="N346" i="9" s="1"/>
  <c r="O346" i="9" s="1"/>
  <c r="K347" i="9"/>
  <c r="L347" i="9" s="1"/>
  <c r="M347" i="9" s="1"/>
  <c r="N347" i="9" s="1"/>
  <c r="O347" i="9" s="1"/>
  <c r="K348" i="9"/>
  <c r="L348" i="9" s="1"/>
  <c r="M348" i="9" s="1"/>
  <c r="N348" i="9" s="1"/>
  <c r="O348" i="9" s="1"/>
  <c r="K349" i="9"/>
  <c r="L349" i="9" s="1"/>
  <c r="M349" i="9" s="1"/>
  <c r="N349" i="9" s="1"/>
  <c r="O349" i="9" s="1"/>
  <c r="K350" i="9"/>
  <c r="L350" i="9" s="1"/>
  <c r="M350" i="9" s="1"/>
  <c r="N350" i="9" s="1"/>
  <c r="O350" i="9" s="1"/>
  <c r="K351" i="9"/>
  <c r="L351" i="9" s="1"/>
  <c r="M351" i="9" s="1"/>
  <c r="N351" i="9" s="1"/>
  <c r="O351" i="9" s="1"/>
  <c r="K352" i="9"/>
  <c r="L352" i="9" s="1"/>
  <c r="M352" i="9" s="1"/>
  <c r="N352" i="9" s="1"/>
  <c r="O352" i="9" s="1"/>
  <c r="K353" i="9"/>
  <c r="L353" i="9" s="1"/>
  <c r="M353" i="9" s="1"/>
  <c r="N353" i="9" s="1"/>
  <c r="O353" i="9" s="1"/>
  <c r="K354" i="9"/>
  <c r="L354" i="9" s="1"/>
  <c r="M354" i="9" s="1"/>
  <c r="N354" i="9" s="1"/>
  <c r="O354" i="9" s="1"/>
  <c r="K355" i="9"/>
  <c r="L355" i="9" s="1"/>
  <c r="M355" i="9" s="1"/>
  <c r="N355" i="9" s="1"/>
  <c r="O355" i="9" s="1"/>
  <c r="K356" i="9"/>
  <c r="L356" i="9" s="1"/>
  <c r="M356" i="9" s="1"/>
  <c r="N356" i="9" s="1"/>
  <c r="O356" i="9" s="1"/>
  <c r="K357" i="9"/>
  <c r="L357" i="9" s="1"/>
  <c r="M357" i="9" s="1"/>
  <c r="N357" i="9" s="1"/>
  <c r="O357" i="9" s="1"/>
  <c r="K358" i="9"/>
  <c r="L358" i="9" s="1"/>
  <c r="M358" i="9" s="1"/>
  <c r="N358" i="9" s="1"/>
  <c r="O358" i="9" s="1"/>
  <c r="K359" i="9"/>
  <c r="L359" i="9" s="1"/>
  <c r="M359" i="9" s="1"/>
  <c r="N359" i="9" s="1"/>
  <c r="O359" i="9" s="1"/>
  <c r="K360" i="9"/>
  <c r="L360" i="9" s="1"/>
  <c r="M360" i="9" s="1"/>
  <c r="N360" i="9" s="1"/>
  <c r="O360" i="9" s="1"/>
  <c r="K361" i="9"/>
  <c r="L361" i="9" s="1"/>
  <c r="M361" i="9" s="1"/>
  <c r="N361" i="9" s="1"/>
  <c r="O361" i="9" s="1"/>
  <c r="K362" i="9"/>
  <c r="L362" i="9" s="1"/>
  <c r="M362" i="9" s="1"/>
  <c r="N362" i="9" s="1"/>
  <c r="O362" i="9" s="1"/>
  <c r="K363" i="9"/>
  <c r="L363" i="9" s="1"/>
  <c r="M363" i="9" s="1"/>
  <c r="N363" i="9" s="1"/>
  <c r="O363" i="9" s="1"/>
  <c r="K364" i="9"/>
  <c r="L364" i="9" s="1"/>
  <c r="M364" i="9" s="1"/>
  <c r="N364" i="9" s="1"/>
  <c r="O364" i="9" s="1"/>
  <c r="K365" i="9"/>
  <c r="L365" i="9" s="1"/>
  <c r="M365" i="9" s="1"/>
  <c r="N365" i="9" s="1"/>
  <c r="O365" i="9" s="1"/>
  <c r="K366" i="9"/>
  <c r="L366" i="9" s="1"/>
  <c r="M366" i="9" s="1"/>
  <c r="N366" i="9" s="1"/>
  <c r="O366" i="9" s="1"/>
  <c r="K367" i="9"/>
  <c r="L367" i="9" s="1"/>
  <c r="M367" i="9" s="1"/>
  <c r="N367" i="9" s="1"/>
  <c r="O367" i="9" s="1"/>
  <c r="K368" i="9"/>
  <c r="L368" i="9" s="1"/>
  <c r="M368" i="9" s="1"/>
  <c r="N368" i="9" s="1"/>
  <c r="O368" i="9" s="1"/>
  <c r="K369" i="9"/>
  <c r="L369" i="9" s="1"/>
  <c r="M369" i="9" s="1"/>
  <c r="N369" i="9" s="1"/>
  <c r="O369" i="9" s="1"/>
  <c r="K370" i="9"/>
  <c r="L370" i="9" s="1"/>
  <c r="M370" i="9" s="1"/>
  <c r="N370" i="9" s="1"/>
  <c r="O370" i="9" s="1"/>
  <c r="K371" i="9"/>
  <c r="L371" i="9" s="1"/>
  <c r="M371" i="9" s="1"/>
  <c r="N371" i="9" s="1"/>
  <c r="O371" i="9" s="1"/>
  <c r="K372" i="9"/>
  <c r="L372" i="9" s="1"/>
  <c r="M372" i="9" s="1"/>
  <c r="N372" i="9" s="1"/>
  <c r="O372" i="9" s="1"/>
  <c r="K373" i="9"/>
  <c r="L373" i="9" s="1"/>
  <c r="M373" i="9" s="1"/>
  <c r="N373" i="9" s="1"/>
  <c r="O373" i="9" s="1"/>
  <c r="K374" i="9"/>
  <c r="L374" i="9" s="1"/>
  <c r="M374" i="9" s="1"/>
  <c r="N374" i="9" s="1"/>
  <c r="O374" i="9" s="1"/>
  <c r="K375" i="9"/>
  <c r="L375" i="9" s="1"/>
  <c r="M375" i="9" s="1"/>
  <c r="N375" i="9" s="1"/>
  <c r="O375" i="9" s="1"/>
  <c r="K376" i="9"/>
  <c r="L376" i="9" s="1"/>
  <c r="M376" i="9" s="1"/>
  <c r="N376" i="9" s="1"/>
  <c r="O376" i="9" s="1"/>
  <c r="K377" i="9"/>
  <c r="L377" i="9" s="1"/>
  <c r="M377" i="9" s="1"/>
  <c r="N377" i="9" s="1"/>
  <c r="O377" i="9" s="1"/>
  <c r="K378" i="9"/>
  <c r="L378" i="9" s="1"/>
  <c r="M378" i="9" s="1"/>
  <c r="N378" i="9" s="1"/>
  <c r="O378" i="9" s="1"/>
  <c r="K379" i="9"/>
  <c r="L379" i="9" s="1"/>
  <c r="M379" i="9" s="1"/>
  <c r="N379" i="9" s="1"/>
  <c r="O379" i="9" s="1"/>
  <c r="K380" i="9"/>
  <c r="L380" i="9" s="1"/>
  <c r="M380" i="9" s="1"/>
  <c r="N380" i="9" s="1"/>
  <c r="O380" i="9" s="1"/>
  <c r="K381" i="9"/>
  <c r="L381" i="9" s="1"/>
  <c r="M381" i="9" s="1"/>
  <c r="N381" i="9" s="1"/>
  <c r="O381" i="9" s="1"/>
  <c r="K382" i="9"/>
  <c r="L382" i="9" s="1"/>
  <c r="M382" i="9" s="1"/>
  <c r="N382" i="9" s="1"/>
  <c r="O382" i="9" s="1"/>
  <c r="K383" i="9"/>
  <c r="L383" i="9" s="1"/>
  <c r="M383" i="9" s="1"/>
  <c r="N383" i="9" s="1"/>
  <c r="O383" i="9" s="1"/>
  <c r="K384" i="9"/>
  <c r="L384" i="9" s="1"/>
  <c r="M384" i="9" s="1"/>
  <c r="N384" i="9" s="1"/>
  <c r="O384" i="9" s="1"/>
  <c r="K385" i="9"/>
  <c r="L385" i="9" s="1"/>
  <c r="M385" i="9" s="1"/>
  <c r="N385" i="9" s="1"/>
  <c r="O385" i="9" s="1"/>
  <c r="K386" i="9"/>
  <c r="L386" i="9" s="1"/>
  <c r="M386" i="9" s="1"/>
  <c r="N386" i="9" s="1"/>
  <c r="O386" i="9" s="1"/>
  <c r="K387" i="9"/>
  <c r="L387" i="9" s="1"/>
  <c r="M387" i="9" s="1"/>
  <c r="N387" i="9" s="1"/>
  <c r="O387" i="9" s="1"/>
  <c r="K388" i="9"/>
  <c r="L388" i="9" s="1"/>
  <c r="M388" i="9" s="1"/>
  <c r="N388" i="9" s="1"/>
  <c r="O388" i="9" s="1"/>
  <c r="K389" i="9"/>
  <c r="L389" i="9" s="1"/>
  <c r="M389" i="9" s="1"/>
  <c r="N389" i="9" s="1"/>
  <c r="O389" i="9" s="1"/>
  <c r="K390" i="9"/>
  <c r="L390" i="9" s="1"/>
  <c r="M390" i="9" s="1"/>
  <c r="N390" i="9" s="1"/>
  <c r="O390" i="9" s="1"/>
  <c r="K391" i="9"/>
  <c r="L391" i="9" s="1"/>
  <c r="M391" i="9" s="1"/>
  <c r="N391" i="9" s="1"/>
  <c r="O391" i="9" s="1"/>
  <c r="K392" i="9"/>
  <c r="L392" i="9" s="1"/>
  <c r="M392" i="9" s="1"/>
  <c r="N392" i="9" s="1"/>
  <c r="O392" i="9" s="1"/>
  <c r="K393" i="9"/>
  <c r="L393" i="9" s="1"/>
  <c r="M393" i="9" s="1"/>
  <c r="N393" i="9" s="1"/>
  <c r="O393" i="9" s="1"/>
  <c r="K394" i="9"/>
  <c r="L394" i="9" s="1"/>
  <c r="M394" i="9" s="1"/>
  <c r="N394" i="9" s="1"/>
  <c r="O394" i="9" s="1"/>
  <c r="K395" i="9"/>
  <c r="L395" i="9" s="1"/>
  <c r="M395" i="9" s="1"/>
  <c r="N395" i="9" s="1"/>
  <c r="O395" i="9" s="1"/>
  <c r="K396" i="9"/>
  <c r="L396" i="9" s="1"/>
  <c r="M396" i="9" s="1"/>
  <c r="N396" i="9" s="1"/>
  <c r="O396" i="9" s="1"/>
  <c r="K397" i="9"/>
  <c r="L397" i="9" s="1"/>
  <c r="M397" i="9" s="1"/>
  <c r="N397" i="9" s="1"/>
  <c r="O397" i="9" s="1"/>
  <c r="K398" i="9"/>
  <c r="L398" i="9" s="1"/>
  <c r="M398" i="9" s="1"/>
  <c r="N398" i="9" s="1"/>
  <c r="O398" i="9" s="1"/>
  <c r="K399" i="9"/>
  <c r="L399" i="9" s="1"/>
  <c r="M399" i="9" s="1"/>
  <c r="N399" i="9" s="1"/>
  <c r="O399" i="9" s="1"/>
  <c r="K400" i="9"/>
  <c r="L400" i="9" s="1"/>
  <c r="M400" i="9" s="1"/>
  <c r="N400" i="9" s="1"/>
  <c r="O400" i="9" s="1"/>
  <c r="K401" i="9"/>
  <c r="L401" i="9" s="1"/>
  <c r="M401" i="9" s="1"/>
  <c r="N401" i="9" s="1"/>
  <c r="O401" i="9" s="1"/>
  <c r="K402" i="9"/>
  <c r="L402" i="9" s="1"/>
  <c r="M402" i="9" s="1"/>
  <c r="N402" i="9" s="1"/>
  <c r="O402" i="9" s="1"/>
  <c r="K403" i="9"/>
  <c r="L403" i="9" s="1"/>
  <c r="M403" i="9" s="1"/>
  <c r="N403" i="9" s="1"/>
  <c r="O403" i="9" s="1"/>
  <c r="K404" i="9"/>
  <c r="L404" i="9" s="1"/>
  <c r="M404" i="9" s="1"/>
  <c r="N404" i="9" s="1"/>
  <c r="O404" i="9" s="1"/>
  <c r="K405" i="9"/>
  <c r="L405" i="9" s="1"/>
  <c r="M405" i="9" s="1"/>
  <c r="N405" i="9" s="1"/>
  <c r="O405" i="9" s="1"/>
  <c r="K406" i="9"/>
  <c r="L406" i="9" s="1"/>
  <c r="M406" i="9" s="1"/>
  <c r="N406" i="9" s="1"/>
  <c r="O406" i="9" s="1"/>
  <c r="K407" i="9"/>
  <c r="L407" i="9" s="1"/>
  <c r="M407" i="9" s="1"/>
  <c r="N407" i="9" s="1"/>
  <c r="O407" i="9" s="1"/>
  <c r="K408" i="9"/>
  <c r="L408" i="9" s="1"/>
  <c r="M408" i="9" s="1"/>
  <c r="N408" i="9" s="1"/>
  <c r="O408" i="9" s="1"/>
  <c r="K409" i="9"/>
  <c r="L409" i="9" s="1"/>
  <c r="M409" i="9" s="1"/>
  <c r="N409" i="9" s="1"/>
  <c r="O409" i="9" s="1"/>
  <c r="K410" i="9"/>
  <c r="L410" i="9" s="1"/>
  <c r="M410" i="9" s="1"/>
  <c r="N410" i="9" s="1"/>
  <c r="O410" i="9" s="1"/>
  <c r="K411" i="9"/>
  <c r="L411" i="9" s="1"/>
  <c r="M411" i="9" s="1"/>
  <c r="N411" i="9" s="1"/>
  <c r="O411" i="9" s="1"/>
  <c r="K412" i="9"/>
  <c r="L412" i="9" s="1"/>
  <c r="M412" i="9" s="1"/>
  <c r="N412" i="9" s="1"/>
  <c r="O412" i="9" s="1"/>
  <c r="K413" i="9"/>
  <c r="L413" i="9" s="1"/>
  <c r="M413" i="9" s="1"/>
  <c r="N413" i="9" s="1"/>
  <c r="O413" i="9" s="1"/>
  <c r="K414" i="9"/>
  <c r="L414" i="9" s="1"/>
  <c r="M414" i="9" s="1"/>
  <c r="N414" i="9" s="1"/>
  <c r="O414" i="9" s="1"/>
  <c r="K415" i="9"/>
  <c r="L415" i="9" s="1"/>
  <c r="M415" i="9" s="1"/>
  <c r="N415" i="9" s="1"/>
  <c r="O415" i="9" s="1"/>
  <c r="K416" i="9"/>
  <c r="L416" i="9" s="1"/>
  <c r="M416" i="9" s="1"/>
  <c r="N416" i="9" s="1"/>
  <c r="O416" i="9" s="1"/>
  <c r="K417" i="9"/>
  <c r="L417" i="9" s="1"/>
  <c r="M417" i="9" s="1"/>
  <c r="N417" i="9" s="1"/>
  <c r="O417" i="9" s="1"/>
  <c r="K418" i="9"/>
  <c r="L418" i="9" s="1"/>
  <c r="M418" i="9" s="1"/>
  <c r="N418" i="9" s="1"/>
  <c r="O418" i="9" s="1"/>
  <c r="K419" i="9"/>
  <c r="L419" i="9" s="1"/>
  <c r="M419" i="9" s="1"/>
  <c r="N419" i="9" s="1"/>
  <c r="O419" i="9" s="1"/>
  <c r="K420" i="9"/>
  <c r="L420" i="9" s="1"/>
  <c r="M420" i="9" s="1"/>
  <c r="N420" i="9" s="1"/>
  <c r="O420" i="9" s="1"/>
  <c r="K421" i="9"/>
  <c r="L421" i="9" s="1"/>
  <c r="M421" i="9" s="1"/>
  <c r="N421" i="9" s="1"/>
  <c r="O421" i="9" s="1"/>
  <c r="K422" i="9"/>
  <c r="L422" i="9" s="1"/>
  <c r="M422" i="9" s="1"/>
  <c r="N422" i="9" s="1"/>
  <c r="O422" i="9" s="1"/>
  <c r="K423" i="9"/>
  <c r="L423" i="9" s="1"/>
  <c r="M423" i="9" s="1"/>
  <c r="N423" i="9" s="1"/>
  <c r="O423" i="9" s="1"/>
  <c r="K424" i="9"/>
  <c r="L424" i="9" s="1"/>
  <c r="M424" i="9" s="1"/>
  <c r="N424" i="9" s="1"/>
  <c r="O424" i="9" s="1"/>
  <c r="K425" i="9"/>
  <c r="L425" i="9" s="1"/>
  <c r="M425" i="9" s="1"/>
  <c r="N425" i="9" s="1"/>
  <c r="O425" i="9" s="1"/>
  <c r="K426" i="9"/>
  <c r="L426" i="9" s="1"/>
  <c r="M426" i="9" s="1"/>
  <c r="N426" i="9" s="1"/>
  <c r="O426" i="9" s="1"/>
  <c r="K427" i="9"/>
  <c r="L427" i="9" s="1"/>
  <c r="M427" i="9" s="1"/>
  <c r="N427" i="9" s="1"/>
  <c r="O427" i="9" s="1"/>
  <c r="K428" i="9"/>
  <c r="L428" i="9" s="1"/>
  <c r="M428" i="9" s="1"/>
  <c r="N428" i="9" s="1"/>
  <c r="O428" i="9" s="1"/>
  <c r="K429" i="9"/>
  <c r="L429" i="9" s="1"/>
  <c r="M429" i="9" s="1"/>
  <c r="N429" i="9" s="1"/>
  <c r="O429" i="9" s="1"/>
  <c r="K430" i="9"/>
  <c r="L430" i="9" s="1"/>
  <c r="M430" i="9" s="1"/>
  <c r="N430" i="9" s="1"/>
  <c r="O430" i="9" s="1"/>
  <c r="K431" i="9"/>
  <c r="L431" i="9" s="1"/>
  <c r="M431" i="9" s="1"/>
  <c r="N431" i="9" s="1"/>
  <c r="O431" i="9" s="1"/>
  <c r="K432" i="9"/>
  <c r="L432" i="9" s="1"/>
  <c r="M432" i="9" s="1"/>
  <c r="N432" i="9" s="1"/>
  <c r="O432" i="9" s="1"/>
  <c r="K433" i="9"/>
  <c r="L433" i="9" s="1"/>
  <c r="M433" i="9" s="1"/>
  <c r="N433" i="9" s="1"/>
  <c r="O433" i="9" s="1"/>
  <c r="K434" i="9"/>
  <c r="L434" i="9" s="1"/>
  <c r="M434" i="9" s="1"/>
  <c r="N434" i="9" s="1"/>
  <c r="O434" i="9" s="1"/>
  <c r="K435" i="9"/>
  <c r="L435" i="9" s="1"/>
  <c r="M435" i="9" s="1"/>
  <c r="N435" i="9" s="1"/>
  <c r="O435" i="9" s="1"/>
  <c r="K436" i="9"/>
  <c r="L436" i="9" s="1"/>
  <c r="M436" i="9" s="1"/>
  <c r="N436" i="9" s="1"/>
  <c r="O436" i="9" s="1"/>
  <c r="K437" i="9"/>
  <c r="L437" i="9" s="1"/>
  <c r="M437" i="9" s="1"/>
  <c r="N437" i="9" s="1"/>
  <c r="O437" i="9" s="1"/>
  <c r="K438" i="9"/>
  <c r="L438" i="9" s="1"/>
  <c r="M438" i="9" s="1"/>
  <c r="N438" i="9" s="1"/>
  <c r="O438" i="9" s="1"/>
  <c r="K439" i="9"/>
  <c r="L439" i="9" s="1"/>
  <c r="M439" i="9" s="1"/>
  <c r="N439" i="9" s="1"/>
  <c r="O439" i="9" s="1"/>
  <c r="K440" i="9"/>
  <c r="L440" i="9" s="1"/>
  <c r="M440" i="9" s="1"/>
  <c r="N440" i="9" s="1"/>
  <c r="O440" i="9" s="1"/>
  <c r="K441" i="9"/>
  <c r="L441" i="9" s="1"/>
  <c r="M441" i="9" s="1"/>
  <c r="N441" i="9" s="1"/>
  <c r="O441" i="9" s="1"/>
  <c r="K442" i="9"/>
  <c r="L442" i="9" s="1"/>
  <c r="M442" i="9" s="1"/>
  <c r="N442" i="9" s="1"/>
  <c r="O442" i="9" s="1"/>
  <c r="K443" i="9"/>
  <c r="L443" i="9" s="1"/>
  <c r="M443" i="9" s="1"/>
  <c r="N443" i="9" s="1"/>
  <c r="O443" i="9" s="1"/>
  <c r="K444" i="9"/>
  <c r="L444" i="9" s="1"/>
  <c r="M444" i="9" s="1"/>
  <c r="N444" i="9" s="1"/>
  <c r="O444" i="9" s="1"/>
  <c r="K445" i="9"/>
  <c r="L445" i="9" s="1"/>
  <c r="M445" i="9" s="1"/>
  <c r="N445" i="9" s="1"/>
  <c r="O445" i="9" s="1"/>
  <c r="K446" i="9"/>
  <c r="L446" i="9" s="1"/>
  <c r="M446" i="9" s="1"/>
  <c r="N446" i="9" s="1"/>
  <c r="O446" i="9" s="1"/>
  <c r="K447" i="9"/>
  <c r="L447" i="9" s="1"/>
  <c r="M447" i="9" s="1"/>
  <c r="N447" i="9" s="1"/>
  <c r="O447" i="9" s="1"/>
  <c r="K448" i="9"/>
  <c r="L448" i="9" s="1"/>
  <c r="M448" i="9" s="1"/>
  <c r="N448" i="9" s="1"/>
  <c r="O448" i="9" s="1"/>
  <c r="K449" i="9"/>
  <c r="L449" i="9" s="1"/>
  <c r="M449" i="9" s="1"/>
  <c r="N449" i="9" s="1"/>
  <c r="O449" i="9" s="1"/>
  <c r="K450" i="9"/>
  <c r="L450" i="9" s="1"/>
  <c r="M450" i="9" s="1"/>
  <c r="N450" i="9" s="1"/>
  <c r="O450" i="9" s="1"/>
  <c r="K451" i="9"/>
  <c r="L451" i="9" s="1"/>
  <c r="M451" i="9" s="1"/>
  <c r="N451" i="9" s="1"/>
  <c r="O451" i="9" s="1"/>
  <c r="K452" i="9"/>
  <c r="L452" i="9" s="1"/>
  <c r="M452" i="9" s="1"/>
  <c r="N452" i="9" s="1"/>
  <c r="O452" i="9" s="1"/>
  <c r="K453" i="9"/>
  <c r="L453" i="9" s="1"/>
  <c r="M453" i="9" s="1"/>
  <c r="N453" i="9" s="1"/>
  <c r="O453" i="9" s="1"/>
  <c r="K454" i="9"/>
  <c r="L454" i="9" s="1"/>
  <c r="M454" i="9" s="1"/>
  <c r="N454" i="9" s="1"/>
  <c r="O454" i="9" s="1"/>
  <c r="K455" i="9"/>
  <c r="L455" i="9" s="1"/>
  <c r="M455" i="9" s="1"/>
  <c r="N455" i="9" s="1"/>
  <c r="O455" i="9" s="1"/>
  <c r="K456" i="9"/>
  <c r="L456" i="9" s="1"/>
  <c r="M456" i="9" s="1"/>
  <c r="N456" i="9" s="1"/>
  <c r="O456" i="9" s="1"/>
  <c r="K457" i="9"/>
  <c r="L457" i="9" s="1"/>
  <c r="M457" i="9" s="1"/>
  <c r="N457" i="9" s="1"/>
  <c r="O457" i="9" s="1"/>
  <c r="K458" i="9"/>
  <c r="L458" i="9" s="1"/>
  <c r="M458" i="9" s="1"/>
  <c r="N458" i="9" s="1"/>
  <c r="O458" i="9" s="1"/>
  <c r="K459" i="9"/>
  <c r="L459" i="9" s="1"/>
  <c r="M459" i="9" s="1"/>
  <c r="N459" i="9" s="1"/>
  <c r="O459" i="9" s="1"/>
  <c r="K460" i="9"/>
  <c r="L460" i="9" s="1"/>
  <c r="M460" i="9" s="1"/>
  <c r="N460" i="9" s="1"/>
  <c r="O460" i="9" s="1"/>
  <c r="K461" i="9"/>
  <c r="L461" i="9" s="1"/>
  <c r="M461" i="9" s="1"/>
  <c r="N461" i="9" s="1"/>
  <c r="O461" i="9" s="1"/>
  <c r="K462" i="9"/>
  <c r="L462" i="9" s="1"/>
  <c r="M462" i="9" s="1"/>
  <c r="N462" i="9" s="1"/>
  <c r="O462" i="9" s="1"/>
  <c r="K463" i="9"/>
  <c r="L463" i="9" s="1"/>
  <c r="M463" i="9" s="1"/>
  <c r="N463" i="9" s="1"/>
  <c r="O463" i="9" s="1"/>
  <c r="K464" i="9"/>
  <c r="L464" i="9" s="1"/>
  <c r="M464" i="9" s="1"/>
  <c r="N464" i="9" s="1"/>
  <c r="O464" i="9" s="1"/>
  <c r="K465" i="9"/>
  <c r="L465" i="9" s="1"/>
  <c r="M465" i="9" s="1"/>
  <c r="N465" i="9" s="1"/>
  <c r="O465" i="9" s="1"/>
  <c r="K466" i="9"/>
  <c r="L466" i="9" s="1"/>
  <c r="M466" i="9" s="1"/>
  <c r="N466" i="9" s="1"/>
  <c r="O466" i="9" s="1"/>
  <c r="K467" i="9"/>
  <c r="L467" i="9" s="1"/>
  <c r="M467" i="9" s="1"/>
  <c r="N467" i="9" s="1"/>
  <c r="O467" i="9" s="1"/>
  <c r="K468" i="9"/>
  <c r="L468" i="9" s="1"/>
  <c r="M468" i="9" s="1"/>
  <c r="N468" i="9" s="1"/>
  <c r="O468" i="9" s="1"/>
  <c r="K469" i="9"/>
  <c r="L469" i="9" s="1"/>
  <c r="M469" i="9" s="1"/>
  <c r="N469" i="9" s="1"/>
  <c r="O469" i="9" s="1"/>
  <c r="K470" i="9"/>
  <c r="L470" i="9" s="1"/>
  <c r="M470" i="9" s="1"/>
  <c r="N470" i="9" s="1"/>
  <c r="O470" i="9" s="1"/>
  <c r="K471" i="9"/>
  <c r="L471" i="9" s="1"/>
  <c r="M471" i="9" s="1"/>
  <c r="N471" i="9" s="1"/>
  <c r="O471" i="9" s="1"/>
  <c r="K472" i="9"/>
  <c r="L472" i="9" s="1"/>
  <c r="M472" i="9" s="1"/>
  <c r="N472" i="9" s="1"/>
  <c r="O472" i="9" s="1"/>
  <c r="K473" i="9"/>
  <c r="L473" i="9" s="1"/>
  <c r="M473" i="9" s="1"/>
  <c r="N473" i="9" s="1"/>
  <c r="O473" i="9" s="1"/>
  <c r="K474" i="9"/>
  <c r="L474" i="9" s="1"/>
  <c r="M474" i="9" s="1"/>
  <c r="N474" i="9" s="1"/>
  <c r="O474" i="9" s="1"/>
  <c r="K475" i="9"/>
  <c r="L475" i="9" s="1"/>
  <c r="M475" i="9" s="1"/>
  <c r="N475" i="9" s="1"/>
  <c r="O475" i="9" s="1"/>
  <c r="K476" i="9"/>
  <c r="L476" i="9" s="1"/>
  <c r="M476" i="9" s="1"/>
  <c r="N476" i="9" s="1"/>
  <c r="O476" i="9" s="1"/>
  <c r="K477" i="9"/>
  <c r="L477" i="9" s="1"/>
  <c r="M477" i="9" s="1"/>
  <c r="N477" i="9" s="1"/>
  <c r="O477" i="9" s="1"/>
  <c r="K478" i="9"/>
  <c r="L478" i="9" s="1"/>
  <c r="M478" i="9" s="1"/>
  <c r="N478" i="9" s="1"/>
  <c r="O478" i="9" s="1"/>
  <c r="K479" i="9"/>
  <c r="L479" i="9" s="1"/>
  <c r="M479" i="9" s="1"/>
  <c r="N479" i="9" s="1"/>
  <c r="O479" i="9" s="1"/>
  <c r="K480" i="9"/>
  <c r="L480" i="9" s="1"/>
  <c r="M480" i="9" s="1"/>
  <c r="N480" i="9" s="1"/>
  <c r="O480" i="9" s="1"/>
  <c r="K481" i="9"/>
  <c r="L481" i="9" s="1"/>
  <c r="M481" i="9" s="1"/>
  <c r="N481" i="9" s="1"/>
  <c r="O481" i="9" s="1"/>
  <c r="K482" i="9"/>
  <c r="L482" i="9" s="1"/>
  <c r="M482" i="9" s="1"/>
  <c r="N482" i="9" s="1"/>
  <c r="O482" i="9" s="1"/>
  <c r="K483" i="9"/>
  <c r="L483" i="9" s="1"/>
  <c r="M483" i="9" s="1"/>
  <c r="N483" i="9" s="1"/>
  <c r="O483" i="9" s="1"/>
  <c r="K484" i="9"/>
  <c r="L484" i="9" s="1"/>
  <c r="M484" i="9" s="1"/>
  <c r="N484" i="9" s="1"/>
  <c r="O484" i="9" s="1"/>
  <c r="K485" i="9"/>
  <c r="L485" i="9" s="1"/>
  <c r="M485" i="9" s="1"/>
  <c r="N485" i="9" s="1"/>
  <c r="O485" i="9" s="1"/>
  <c r="K486" i="9"/>
  <c r="L486" i="9" s="1"/>
  <c r="M486" i="9" s="1"/>
  <c r="N486" i="9" s="1"/>
  <c r="O486" i="9" s="1"/>
  <c r="K487" i="9"/>
  <c r="L487" i="9" s="1"/>
  <c r="M487" i="9" s="1"/>
  <c r="N487" i="9" s="1"/>
  <c r="O487" i="9" s="1"/>
  <c r="K488" i="9"/>
  <c r="L488" i="9" s="1"/>
  <c r="M488" i="9" s="1"/>
  <c r="N488" i="9" s="1"/>
  <c r="O488" i="9" s="1"/>
  <c r="K489" i="9"/>
  <c r="L489" i="9" s="1"/>
  <c r="M489" i="9" s="1"/>
  <c r="N489" i="9" s="1"/>
  <c r="O489" i="9" s="1"/>
  <c r="K490" i="9"/>
  <c r="L490" i="9" s="1"/>
  <c r="M490" i="9" s="1"/>
  <c r="N490" i="9" s="1"/>
  <c r="O490" i="9" s="1"/>
  <c r="K491" i="9"/>
  <c r="L491" i="9" s="1"/>
  <c r="M491" i="9" s="1"/>
  <c r="N491" i="9" s="1"/>
  <c r="O491" i="9" s="1"/>
  <c r="K492" i="9"/>
  <c r="L492" i="9" s="1"/>
  <c r="M492" i="9" s="1"/>
  <c r="N492" i="9" s="1"/>
  <c r="O492" i="9" s="1"/>
  <c r="K493" i="9"/>
  <c r="L493" i="9" s="1"/>
  <c r="M493" i="9" s="1"/>
  <c r="N493" i="9" s="1"/>
  <c r="O493" i="9" s="1"/>
  <c r="K494" i="9"/>
  <c r="L494" i="9" s="1"/>
  <c r="M494" i="9" s="1"/>
  <c r="N494" i="9" s="1"/>
  <c r="O494" i="9" s="1"/>
  <c r="K495" i="9"/>
  <c r="L495" i="9" s="1"/>
  <c r="M495" i="9" s="1"/>
  <c r="N495" i="9" s="1"/>
  <c r="O495" i="9" s="1"/>
  <c r="K496" i="9"/>
  <c r="L496" i="9" s="1"/>
  <c r="M496" i="9" s="1"/>
  <c r="N496" i="9" s="1"/>
  <c r="O496" i="9" s="1"/>
  <c r="K497" i="9"/>
  <c r="L497" i="9" s="1"/>
  <c r="M497" i="9" s="1"/>
  <c r="N497" i="9" s="1"/>
  <c r="O497" i="9" s="1"/>
  <c r="K498" i="9"/>
  <c r="L498" i="9" s="1"/>
  <c r="M498" i="9" s="1"/>
  <c r="N498" i="9" s="1"/>
  <c r="O498" i="9" s="1"/>
  <c r="K499" i="9"/>
  <c r="L499" i="9" s="1"/>
  <c r="M499" i="9" s="1"/>
  <c r="N499" i="9" s="1"/>
  <c r="O499" i="9" s="1"/>
  <c r="K500" i="9"/>
  <c r="L500" i="9" s="1"/>
  <c r="M500" i="9" s="1"/>
  <c r="N500" i="9" s="1"/>
  <c r="O500" i="9" s="1"/>
  <c r="K501" i="9"/>
  <c r="L501" i="9" s="1"/>
  <c r="M501" i="9" s="1"/>
  <c r="N501" i="9" s="1"/>
  <c r="O501" i="9" s="1"/>
  <c r="K502" i="9"/>
  <c r="L502" i="9" s="1"/>
  <c r="M502" i="9" s="1"/>
  <c r="N502" i="9" s="1"/>
  <c r="O502" i="9" s="1"/>
  <c r="K503" i="9"/>
  <c r="L503" i="9" s="1"/>
  <c r="M503" i="9" s="1"/>
  <c r="N503" i="9" s="1"/>
  <c r="O503" i="9" s="1"/>
  <c r="K504" i="9"/>
  <c r="L504" i="9" s="1"/>
  <c r="M504" i="9" s="1"/>
  <c r="N504" i="9" s="1"/>
  <c r="O504" i="9" s="1"/>
  <c r="K505" i="9"/>
  <c r="L505" i="9" s="1"/>
  <c r="M505" i="9" s="1"/>
  <c r="N505" i="9" s="1"/>
  <c r="O505" i="9" s="1"/>
  <c r="K506" i="9"/>
  <c r="L506" i="9" s="1"/>
  <c r="M506" i="9" s="1"/>
  <c r="N506" i="9" s="1"/>
  <c r="O506" i="9" s="1"/>
  <c r="K507" i="9"/>
  <c r="L507" i="9" s="1"/>
  <c r="M507" i="9" s="1"/>
  <c r="N507" i="9" s="1"/>
  <c r="O507" i="9" s="1"/>
  <c r="K508" i="9"/>
  <c r="L508" i="9" s="1"/>
  <c r="M508" i="9" s="1"/>
  <c r="N508" i="9" s="1"/>
  <c r="O508" i="9" s="1"/>
  <c r="K509" i="9"/>
  <c r="L509" i="9" s="1"/>
  <c r="M509" i="9" s="1"/>
  <c r="N509" i="9" s="1"/>
  <c r="O509" i="9" s="1"/>
  <c r="K510" i="9"/>
  <c r="L510" i="9" s="1"/>
  <c r="M510" i="9" s="1"/>
  <c r="N510" i="9" s="1"/>
  <c r="O510" i="9" s="1"/>
  <c r="K511" i="9"/>
  <c r="L511" i="9" s="1"/>
  <c r="M511" i="9" s="1"/>
  <c r="N511" i="9" s="1"/>
  <c r="O511" i="9" s="1"/>
  <c r="K512" i="9"/>
  <c r="L512" i="9" s="1"/>
  <c r="M512" i="9" s="1"/>
  <c r="N512" i="9" s="1"/>
  <c r="O512" i="9" s="1"/>
  <c r="K513" i="9"/>
  <c r="L513" i="9" s="1"/>
  <c r="M513" i="9" s="1"/>
  <c r="N513" i="9" s="1"/>
  <c r="O513" i="9" s="1"/>
  <c r="K514" i="9"/>
  <c r="L514" i="9" s="1"/>
  <c r="M514" i="9" s="1"/>
  <c r="N514" i="9" s="1"/>
  <c r="O514" i="9" s="1"/>
  <c r="K515" i="9"/>
  <c r="L515" i="9" s="1"/>
  <c r="M515" i="9" s="1"/>
  <c r="N515" i="9" s="1"/>
  <c r="O515" i="9" s="1"/>
  <c r="K516" i="9"/>
  <c r="L516" i="9" s="1"/>
  <c r="M516" i="9" s="1"/>
  <c r="N516" i="9" s="1"/>
  <c r="O516" i="9" s="1"/>
  <c r="K517" i="9"/>
  <c r="L517" i="9" s="1"/>
  <c r="M517" i="9" s="1"/>
  <c r="N517" i="9" s="1"/>
  <c r="O517" i="9" s="1"/>
  <c r="K518" i="9"/>
  <c r="L518" i="9" s="1"/>
  <c r="M518" i="9" s="1"/>
  <c r="N518" i="9" s="1"/>
  <c r="O518" i="9" s="1"/>
  <c r="K519" i="9"/>
  <c r="L519" i="9" s="1"/>
  <c r="M519" i="9" s="1"/>
  <c r="N519" i="9" s="1"/>
  <c r="O519" i="9" s="1"/>
  <c r="K520" i="9"/>
  <c r="L520" i="9" s="1"/>
  <c r="M520" i="9" s="1"/>
  <c r="N520" i="9" s="1"/>
  <c r="O520" i="9" s="1"/>
  <c r="K521" i="9"/>
  <c r="L521" i="9" s="1"/>
  <c r="M521" i="9" s="1"/>
  <c r="N521" i="9" s="1"/>
  <c r="O521" i="9" s="1"/>
  <c r="K522" i="9"/>
  <c r="L522" i="9" s="1"/>
  <c r="M522" i="9" s="1"/>
  <c r="N522" i="9" s="1"/>
  <c r="O522" i="9" s="1"/>
  <c r="K523" i="9"/>
  <c r="L523" i="9" s="1"/>
  <c r="M523" i="9" s="1"/>
  <c r="N523" i="9" s="1"/>
  <c r="O523" i="9" s="1"/>
  <c r="K524" i="9"/>
  <c r="L524" i="9" s="1"/>
  <c r="M524" i="9" s="1"/>
  <c r="N524" i="9" s="1"/>
  <c r="O524" i="9" s="1"/>
  <c r="K525" i="9"/>
  <c r="L525" i="9" s="1"/>
  <c r="M525" i="9" s="1"/>
  <c r="N525" i="9" s="1"/>
  <c r="O525" i="9" s="1"/>
  <c r="K526" i="9"/>
  <c r="L526" i="9" s="1"/>
  <c r="M526" i="9" s="1"/>
  <c r="N526" i="9" s="1"/>
  <c r="O526" i="9" s="1"/>
  <c r="K527" i="9"/>
  <c r="L527" i="9" s="1"/>
  <c r="M527" i="9" s="1"/>
  <c r="N527" i="9" s="1"/>
  <c r="O527" i="9" s="1"/>
  <c r="K528" i="9"/>
  <c r="L528" i="9" s="1"/>
  <c r="M528" i="9" s="1"/>
  <c r="N528" i="9" s="1"/>
  <c r="O528" i="9" s="1"/>
  <c r="K529" i="9"/>
  <c r="L529" i="9" s="1"/>
  <c r="M529" i="9" s="1"/>
  <c r="N529" i="9" s="1"/>
  <c r="O529" i="9" s="1"/>
  <c r="K530" i="9"/>
  <c r="L530" i="9" s="1"/>
  <c r="M530" i="9" s="1"/>
  <c r="N530" i="9" s="1"/>
  <c r="O530" i="9" s="1"/>
  <c r="K531" i="9"/>
  <c r="L531" i="9" s="1"/>
  <c r="M531" i="9" s="1"/>
  <c r="N531" i="9" s="1"/>
  <c r="O531" i="9" s="1"/>
  <c r="K532" i="9"/>
  <c r="L532" i="9" s="1"/>
  <c r="M532" i="9" s="1"/>
  <c r="N532" i="9" s="1"/>
  <c r="O532" i="9" s="1"/>
  <c r="K533" i="9"/>
  <c r="L533" i="9" s="1"/>
  <c r="M533" i="9" s="1"/>
  <c r="N533" i="9" s="1"/>
  <c r="O533" i="9" s="1"/>
  <c r="K534" i="9"/>
  <c r="L534" i="9" s="1"/>
  <c r="M534" i="9" s="1"/>
  <c r="N534" i="9" s="1"/>
  <c r="O534" i="9" s="1"/>
  <c r="K535" i="9"/>
  <c r="L535" i="9" s="1"/>
  <c r="M535" i="9" s="1"/>
  <c r="N535" i="9" s="1"/>
  <c r="O535" i="9" s="1"/>
  <c r="K536" i="9"/>
  <c r="L536" i="9" s="1"/>
  <c r="M536" i="9" s="1"/>
  <c r="N536" i="9" s="1"/>
  <c r="O536" i="9" s="1"/>
  <c r="K537" i="9"/>
  <c r="L537" i="9" s="1"/>
  <c r="M537" i="9" s="1"/>
  <c r="N537" i="9" s="1"/>
  <c r="O537" i="9" s="1"/>
  <c r="K538" i="9"/>
  <c r="L538" i="9" s="1"/>
  <c r="M538" i="9" s="1"/>
  <c r="N538" i="9" s="1"/>
  <c r="O538" i="9" s="1"/>
  <c r="K539" i="9"/>
  <c r="L539" i="9" s="1"/>
  <c r="M539" i="9" s="1"/>
  <c r="N539" i="9" s="1"/>
  <c r="O539" i="9" s="1"/>
  <c r="K540" i="9"/>
  <c r="L540" i="9" s="1"/>
  <c r="M540" i="9" s="1"/>
  <c r="N540" i="9" s="1"/>
  <c r="O540" i="9" s="1"/>
  <c r="K541" i="9"/>
  <c r="L541" i="9" s="1"/>
  <c r="M541" i="9" s="1"/>
  <c r="N541" i="9" s="1"/>
  <c r="O541" i="9" s="1"/>
  <c r="K542" i="9"/>
  <c r="L542" i="9" s="1"/>
  <c r="M542" i="9" s="1"/>
  <c r="N542" i="9" s="1"/>
  <c r="O542" i="9" s="1"/>
  <c r="K543" i="9"/>
  <c r="L543" i="9" s="1"/>
  <c r="M543" i="9" s="1"/>
  <c r="N543" i="9" s="1"/>
  <c r="O543" i="9" s="1"/>
  <c r="K544" i="9"/>
  <c r="L544" i="9" s="1"/>
  <c r="M544" i="9" s="1"/>
  <c r="N544" i="9" s="1"/>
  <c r="O544" i="9" s="1"/>
  <c r="K545" i="9"/>
  <c r="L545" i="9" s="1"/>
  <c r="M545" i="9" s="1"/>
  <c r="N545" i="9" s="1"/>
  <c r="O545" i="9" s="1"/>
  <c r="K546" i="9"/>
  <c r="L546" i="9" s="1"/>
  <c r="M546" i="9" s="1"/>
  <c r="N546" i="9" s="1"/>
  <c r="O546" i="9" s="1"/>
  <c r="K547" i="9"/>
  <c r="L547" i="9" s="1"/>
  <c r="M547" i="9" s="1"/>
  <c r="N547" i="9" s="1"/>
  <c r="O547" i="9" s="1"/>
  <c r="K548" i="9"/>
  <c r="L548" i="9" s="1"/>
  <c r="M548" i="9" s="1"/>
  <c r="N548" i="9" s="1"/>
  <c r="O548" i="9" s="1"/>
  <c r="K549" i="9"/>
  <c r="L549" i="9" s="1"/>
  <c r="M549" i="9" s="1"/>
  <c r="N549" i="9" s="1"/>
  <c r="O549" i="9" s="1"/>
  <c r="K550" i="9"/>
  <c r="L550" i="9" s="1"/>
  <c r="M550" i="9" s="1"/>
  <c r="N550" i="9" s="1"/>
  <c r="O550" i="9" s="1"/>
  <c r="K551" i="9"/>
  <c r="L551" i="9" s="1"/>
  <c r="M551" i="9" s="1"/>
  <c r="N551" i="9" s="1"/>
  <c r="O551" i="9" s="1"/>
  <c r="K552" i="9"/>
  <c r="L552" i="9" s="1"/>
  <c r="M552" i="9" s="1"/>
  <c r="N552" i="9" s="1"/>
  <c r="O552" i="9" s="1"/>
  <c r="K553" i="9"/>
  <c r="L553" i="9" s="1"/>
  <c r="M553" i="9" s="1"/>
  <c r="N553" i="9" s="1"/>
  <c r="O553" i="9" s="1"/>
  <c r="K554" i="9"/>
  <c r="L554" i="9" s="1"/>
  <c r="M554" i="9" s="1"/>
  <c r="N554" i="9" s="1"/>
  <c r="O554" i="9" s="1"/>
  <c r="K555" i="9"/>
  <c r="L555" i="9" s="1"/>
  <c r="M555" i="9" s="1"/>
  <c r="N555" i="9" s="1"/>
  <c r="O555" i="9" s="1"/>
  <c r="K556" i="9"/>
  <c r="L556" i="9" s="1"/>
  <c r="M556" i="9" s="1"/>
  <c r="N556" i="9" s="1"/>
  <c r="O556" i="9" s="1"/>
  <c r="K557" i="9"/>
  <c r="L557" i="9" s="1"/>
  <c r="M557" i="9" s="1"/>
  <c r="N557" i="9" s="1"/>
  <c r="O557" i="9" s="1"/>
  <c r="K558" i="9"/>
  <c r="L558" i="9" s="1"/>
  <c r="M558" i="9" s="1"/>
  <c r="N558" i="9" s="1"/>
  <c r="O558" i="9" s="1"/>
  <c r="K559" i="9"/>
  <c r="L559" i="9" s="1"/>
  <c r="M559" i="9" s="1"/>
  <c r="N559" i="9" s="1"/>
  <c r="O559" i="9" s="1"/>
  <c r="K560" i="9"/>
  <c r="L560" i="9" s="1"/>
  <c r="M560" i="9" s="1"/>
  <c r="N560" i="9" s="1"/>
  <c r="O560" i="9" s="1"/>
  <c r="K561" i="9"/>
  <c r="L561" i="9" s="1"/>
  <c r="M561" i="9" s="1"/>
  <c r="N561" i="9" s="1"/>
  <c r="O561" i="9" s="1"/>
  <c r="K562" i="9"/>
  <c r="L562" i="9" s="1"/>
  <c r="M562" i="9" s="1"/>
  <c r="N562" i="9" s="1"/>
  <c r="O562" i="9" s="1"/>
  <c r="K563" i="9"/>
  <c r="L563" i="9" s="1"/>
  <c r="M563" i="9" s="1"/>
  <c r="N563" i="9" s="1"/>
  <c r="O563" i="9" s="1"/>
  <c r="K564" i="9"/>
  <c r="L564" i="9" s="1"/>
  <c r="M564" i="9" s="1"/>
  <c r="N564" i="9" s="1"/>
  <c r="O564" i="9" s="1"/>
  <c r="K565" i="9"/>
  <c r="L565" i="9" s="1"/>
  <c r="M565" i="9" s="1"/>
  <c r="N565" i="9" s="1"/>
  <c r="O565" i="9" s="1"/>
  <c r="K566" i="9"/>
  <c r="L566" i="9" s="1"/>
  <c r="M566" i="9" s="1"/>
  <c r="N566" i="9" s="1"/>
  <c r="O566" i="9" s="1"/>
  <c r="K567" i="9"/>
  <c r="L567" i="9" s="1"/>
  <c r="M567" i="9" s="1"/>
  <c r="N567" i="9" s="1"/>
  <c r="O567" i="9" s="1"/>
  <c r="K568" i="9"/>
  <c r="L568" i="9" s="1"/>
  <c r="M568" i="9" s="1"/>
  <c r="N568" i="9" s="1"/>
  <c r="O568" i="9" s="1"/>
  <c r="K569" i="9"/>
  <c r="L569" i="9" s="1"/>
  <c r="M569" i="9" s="1"/>
  <c r="N569" i="9" s="1"/>
  <c r="O569" i="9" s="1"/>
  <c r="K570" i="9"/>
  <c r="L570" i="9" s="1"/>
  <c r="M570" i="9" s="1"/>
  <c r="N570" i="9" s="1"/>
  <c r="O570" i="9" s="1"/>
  <c r="K571" i="9"/>
  <c r="L571" i="9" s="1"/>
  <c r="M571" i="9" s="1"/>
  <c r="N571" i="9" s="1"/>
  <c r="O571" i="9" s="1"/>
  <c r="K572" i="9"/>
  <c r="L572" i="9" s="1"/>
  <c r="M572" i="9" s="1"/>
  <c r="N572" i="9" s="1"/>
  <c r="O572" i="9" s="1"/>
  <c r="K573" i="9"/>
  <c r="L573" i="9" s="1"/>
  <c r="M573" i="9" s="1"/>
  <c r="N573" i="9" s="1"/>
  <c r="O573" i="9" s="1"/>
  <c r="K574" i="9"/>
  <c r="L574" i="9" s="1"/>
  <c r="M574" i="9" s="1"/>
  <c r="N574" i="9" s="1"/>
  <c r="O574" i="9" s="1"/>
  <c r="K575" i="9"/>
  <c r="L575" i="9" s="1"/>
  <c r="M575" i="9" s="1"/>
  <c r="N575" i="9" s="1"/>
  <c r="O575" i="9" s="1"/>
  <c r="K576" i="9"/>
  <c r="L576" i="9" s="1"/>
  <c r="M576" i="9" s="1"/>
  <c r="N576" i="9" s="1"/>
  <c r="O576" i="9" s="1"/>
  <c r="K577" i="9"/>
  <c r="L577" i="9" s="1"/>
  <c r="M577" i="9" s="1"/>
  <c r="N577" i="9" s="1"/>
  <c r="O577" i="9" s="1"/>
  <c r="K578" i="9"/>
  <c r="L578" i="9" s="1"/>
  <c r="M578" i="9" s="1"/>
  <c r="N578" i="9" s="1"/>
  <c r="O578" i="9" s="1"/>
  <c r="K579" i="9"/>
  <c r="L579" i="9" s="1"/>
  <c r="M579" i="9" s="1"/>
  <c r="N579" i="9" s="1"/>
  <c r="O579" i="9" s="1"/>
  <c r="K580" i="9"/>
  <c r="L580" i="9" s="1"/>
  <c r="M580" i="9" s="1"/>
  <c r="N580" i="9" s="1"/>
  <c r="O580" i="9" s="1"/>
  <c r="K581" i="9"/>
  <c r="L581" i="9" s="1"/>
  <c r="M581" i="9" s="1"/>
  <c r="N581" i="9" s="1"/>
  <c r="O581" i="9" s="1"/>
  <c r="K582" i="9"/>
  <c r="L582" i="9" s="1"/>
  <c r="M582" i="9" s="1"/>
  <c r="N582" i="9" s="1"/>
  <c r="O582" i="9" s="1"/>
  <c r="K583" i="9"/>
  <c r="L583" i="9" s="1"/>
  <c r="M583" i="9" s="1"/>
  <c r="N583" i="9" s="1"/>
  <c r="O583" i="9" s="1"/>
  <c r="K584" i="9"/>
  <c r="L584" i="9" s="1"/>
  <c r="M584" i="9" s="1"/>
  <c r="N584" i="9" s="1"/>
  <c r="O584" i="9" s="1"/>
  <c r="K585" i="9"/>
  <c r="L585" i="9" s="1"/>
  <c r="M585" i="9" s="1"/>
  <c r="N585" i="9" s="1"/>
  <c r="O585" i="9" s="1"/>
  <c r="K586" i="9"/>
  <c r="L586" i="9" s="1"/>
  <c r="M586" i="9" s="1"/>
  <c r="N586" i="9" s="1"/>
  <c r="O586" i="9" s="1"/>
  <c r="K587" i="9"/>
  <c r="L587" i="9" s="1"/>
  <c r="M587" i="9" s="1"/>
  <c r="N587" i="9" s="1"/>
  <c r="O587" i="9" s="1"/>
  <c r="K588" i="9"/>
  <c r="L588" i="9" s="1"/>
  <c r="M588" i="9" s="1"/>
  <c r="N588" i="9" s="1"/>
  <c r="O588" i="9" s="1"/>
  <c r="K589" i="9"/>
  <c r="L589" i="9" s="1"/>
  <c r="M589" i="9" s="1"/>
  <c r="N589" i="9" s="1"/>
  <c r="O589" i="9" s="1"/>
  <c r="K590" i="9"/>
  <c r="L590" i="9" s="1"/>
  <c r="M590" i="9" s="1"/>
  <c r="N590" i="9" s="1"/>
  <c r="O590" i="9" s="1"/>
  <c r="K591" i="9"/>
  <c r="L591" i="9" s="1"/>
  <c r="M591" i="9" s="1"/>
  <c r="N591" i="9" s="1"/>
  <c r="O591" i="9" s="1"/>
  <c r="K592" i="9"/>
  <c r="L592" i="9" s="1"/>
  <c r="M592" i="9" s="1"/>
  <c r="N592" i="9" s="1"/>
  <c r="O592" i="9" s="1"/>
  <c r="K593" i="9"/>
  <c r="L593" i="9" s="1"/>
  <c r="M593" i="9" s="1"/>
  <c r="N593" i="9" s="1"/>
  <c r="O593" i="9" s="1"/>
  <c r="K594" i="9"/>
  <c r="L594" i="9" s="1"/>
  <c r="M594" i="9" s="1"/>
  <c r="N594" i="9" s="1"/>
  <c r="O594" i="9" s="1"/>
  <c r="K595" i="9"/>
  <c r="L595" i="9" s="1"/>
  <c r="M595" i="9" s="1"/>
  <c r="N595" i="9" s="1"/>
  <c r="O595" i="9" s="1"/>
  <c r="K596" i="9"/>
  <c r="L596" i="9" s="1"/>
  <c r="M596" i="9" s="1"/>
  <c r="N596" i="9" s="1"/>
  <c r="O596" i="9" s="1"/>
  <c r="K597" i="9"/>
  <c r="L597" i="9" s="1"/>
  <c r="M597" i="9" s="1"/>
  <c r="N597" i="9" s="1"/>
  <c r="O597" i="9" s="1"/>
  <c r="K598" i="9"/>
  <c r="L598" i="9" s="1"/>
  <c r="M598" i="9" s="1"/>
  <c r="N598" i="9" s="1"/>
  <c r="O598" i="9" s="1"/>
  <c r="K599" i="9"/>
  <c r="L599" i="9" s="1"/>
  <c r="M599" i="9" s="1"/>
  <c r="N599" i="9" s="1"/>
  <c r="O599" i="9" s="1"/>
  <c r="K600" i="9"/>
  <c r="L600" i="9" s="1"/>
  <c r="M600" i="9" s="1"/>
  <c r="N600" i="9" s="1"/>
  <c r="O600" i="9" s="1"/>
  <c r="K601" i="9"/>
  <c r="L601" i="9" s="1"/>
  <c r="M601" i="9" s="1"/>
  <c r="N601" i="9" s="1"/>
  <c r="O601" i="9" s="1"/>
  <c r="K602" i="9"/>
  <c r="L602" i="9" s="1"/>
  <c r="M602" i="9" s="1"/>
  <c r="N602" i="9" s="1"/>
  <c r="O602" i="9" s="1"/>
  <c r="K603" i="9"/>
  <c r="L603" i="9" s="1"/>
  <c r="M603" i="9" s="1"/>
  <c r="N603" i="9" s="1"/>
  <c r="O603" i="9" s="1"/>
  <c r="K604" i="9"/>
  <c r="L604" i="9" s="1"/>
  <c r="M604" i="9" s="1"/>
  <c r="N604" i="9" s="1"/>
  <c r="O604" i="9" s="1"/>
  <c r="K605" i="9"/>
  <c r="L605" i="9" s="1"/>
  <c r="M605" i="9" s="1"/>
  <c r="N605" i="9" s="1"/>
  <c r="O605" i="9" s="1"/>
  <c r="K606" i="9"/>
  <c r="L606" i="9" s="1"/>
  <c r="M606" i="9" s="1"/>
  <c r="N606" i="9" s="1"/>
  <c r="O606" i="9" s="1"/>
  <c r="K607" i="9"/>
  <c r="L607" i="9" s="1"/>
  <c r="M607" i="9" s="1"/>
  <c r="N607" i="9" s="1"/>
  <c r="O607" i="9" s="1"/>
  <c r="K608" i="9"/>
  <c r="L608" i="9" s="1"/>
  <c r="M608" i="9" s="1"/>
  <c r="N608" i="9" s="1"/>
  <c r="O608" i="9" s="1"/>
  <c r="K609" i="9"/>
  <c r="L609" i="9" s="1"/>
  <c r="M609" i="9" s="1"/>
  <c r="N609" i="9" s="1"/>
  <c r="O609" i="9" s="1"/>
  <c r="K610" i="9"/>
  <c r="L610" i="9" s="1"/>
  <c r="M610" i="9" s="1"/>
  <c r="N610" i="9" s="1"/>
  <c r="O610" i="9" s="1"/>
  <c r="K611" i="9"/>
  <c r="L611" i="9" s="1"/>
  <c r="M611" i="9" s="1"/>
  <c r="N611" i="9" s="1"/>
  <c r="O611" i="9" s="1"/>
  <c r="K612" i="9"/>
  <c r="L612" i="9" s="1"/>
  <c r="M612" i="9" s="1"/>
  <c r="N612" i="9" s="1"/>
  <c r="O612" i="9" s="1"/>
  <c r="K613" i="9"/>
  <c r="L613" i="9" s="1"/>
  <c r="M613" i="9" s="1"/>
  <c r="N613" i="9" s="1"/>
  <c r="O613" i="9" s="1"/>
  <c r="K614" i="9"/>
  <c r="L614" i="9" s="1"/>
  <c r="M614" i="9" s="1"/>
  <c r="N614" i="9" s="1"/>
  <c r="O614" i="9" s="1"/>
  <c r="K615" i="9"/>
  <c r="L615" i="9" s="1"/>
  <c r="M615" i="9" s="1"/>
  <c r="N615" i="9" s="1"/>
  <c r="O615" i="9" s="1"/>
  <c r="K616" i="9"/>
  <c r="L616" i="9" s="1"/>
  <c r="M616" i="9" s="1"/>
  <c r="N616" i="9" s="1"/>
  <c r="O616" i="9" s="1"/>
  <c r="K617" i="9"/>
  <c r="L617" i="9" s="1"/>
  <c r="M617" i="9" s="1"/>
  <c r="N617" i="9" s="1"/>
  <c r="O617" i="9" s="1"/>
  <c r="K618" i="9"/>
  <c r="L618" i="9" s="1"/>
  <c r="M618" i="9" s="1"/>
  <c r="N618" i="9" s="1"/>
  <c r="O618" i="9" s="1"/>
  <c r="K619" i="9"/>
  <c r="L619" i="9" s="1"/>
  <c r="M619" i="9" s="1"/>
  <c r="N619" i="9" s="1"/>
  <c r="O619" i="9" s="1"/>
  <c r="K620" i="9"/>
  <c r="L620" i="9" s="1"/>
  <c r="M620" i="9" s="1"/>
  <c r="N620" i="9" s="1"/>
  <c r="O620" i="9" s="1"/>
  <c r="K621" i="9"/>
  <c r="L621" i="9" s="1"/>
  <c r="M621" i="9" s="1"/>
  <c r="N621" i="9" s="1"/>
  <c r="O621" i="9" s="1"/>
  <c r="K622" i="9"/>
  <c r="L622" i="9" s="1"/>
  <c r="M622" i="9" s="1"/>
  <c r="N622" i="9" s="1"/>
  <c r="O622" i="9" s="1"/>
  <c r="K623" i="9"/>
  <c r="L623" i="9" s="1"/>
  <c r="M623" i="9" s="1"/>
  <c r="N623" i="9" s="1"/>
  <c r="O623" i="9" s="1"/>
  <c r="K624" i="9"/>
  <c r="L624" i="9" s="1"/>
  <c r="M624" i="9" s="1"/>
  <c r="N624" i="9" s="1"/>
  <c r="O624" i="9" s="1"/>
  <c r="K625" i="9"/>
  <c r="L625" i="9" s="1"/>
  <c r="M625" i="9" s="1"/>
  <c r="N625" i="9" s="1"/>
  <c r="O625" i="9" s="1"/>
  <c r="K626" i="9"/>
  <c r="L626" i="9" s="1"/>
  <c r="M626" i="9" s="1"/>
  <c r="N626" i="9" s="1"/>
  <c r="O626" i="9" s="1"/>
  <c r="K627" i="9"/>
  <c r="L627" i="9" s="1"/>
  <c r="M627" i="9" s="1"/>
  <c r="N627" i="9" s="1"/>
  <c r="O627" i="9" s="1"/>
  <c r="K628" i="9"/>
  <c r="L628" i="9" s="1"/>
  <c r="M628" i="9" s="1"/>
  <c r="N628" i="9" s="1"/>
  <c r="O628" i="9" s="1"/>
  <c r="K629" i="9"/>
  <c r="L629" i="9" s="1"/>
  <c r="M629" i="9" s="1"/>
  <c r="N629" i="9" s="1"/>
  <c r="O629" i="9" s="1"/>
  <c r="K630" i="9"/>
  <c r="L630" i="9" s="1"/>
  <c r="M630" i="9" s="1"/>
  <c r="N630" i="9" s="1"/>
  <c r="O630" i="9" s="1"/>
  <c r="K631" i="9"/>
  <c r="L631" i="9" s="1"/>
  <c r="M631" i="9" s="1"/>
  <c r="N631" i="9" s="1"/>
  <c r="O631" i="9" s="1"/>
  <c r="K632" i="9"/>
  <c r="L632" i="9" s="1"/>
  <c r="M632" i="9" s="1"/>
  <c r="N632" i="9" s="1"/>
  <c r="O632" i="9" s="1"/>
  <c r="K633" i="9"/>
  <c r="L633" i="9" s="1"/>
  <c r="M633" i="9" s="1"/>
  <c r="N633" i="9" s="1"/>
  <c r="O633" i="9" s="1"/>
  <c r="K634" i="9"/>
  <c r="L634" i="9" s="1"/>
  <c r="M634" i="9" s="1"/>
  <c r="N634" i="9" s="1"/>
  <c r="O634" i="9" s="1"/>
  <c r="K635" i="9"/>
  <c r="L635" i="9" s="1"/>
  <c r="M635" i="9" s="1"/>
  <c r="N635" i="9" s="1"/>
  <c r="O635" i="9" s="1"/>
  <c r="K636" i="9"/>
  <c r="L636" i="9" s="1"/>
  <c r="M636" i="9" s="1"/>
  <c r="N636" i="9" s="1"/>
  <c r="O636" i="9" s="1"/>
  <c r="K637" i="9"/>
  <c r="L637" i="9" s="1"/>
  <c r="M637" i="9" s="1"/>
  <c r="N637" i="9" s="1"/>
  <c r="O637" i="9" s="1"/>
  <c r="K638" i="9"/>
  <c r="L638" i="9" s="1"/>
  <c r="M638" i="9" s="1"/>
  <c r="N638" i="9" s="1"/>
  <c r="O638" i="9" s="1"/>
  <c r="K639" i="9"/>
  <c r="L639" i="9" s="1"/>
  <c r="M639" i="9" s="1"/>
  <c r="N639" i="9" s="1"/>
  <c r="O639" i="9" s="1"/>
  <c r="K640" i="9"/>
  <c r="L640" i="9" s="1"/>
  <c r="M640" i="9" s="1"/>
  <c r="N640" i="9" s="1"/>
  <c r="O640" i="9" s="1"/>
  <c r="K641" i="9"/>
  <c r="L641" i="9" s="1"/>
  <c r="M641" i="9" s="1"/>
  <c r="N641" i="9" s="1"/>
  <c r="O641" i="9" s="1"/>
  <c r="K642" i="9"/>
  <c r="L642" i="9" s="1"/>
  <c r="M642" i="9" s="1"/>
  <c r="N642" i="9" s="1"/>
  <c r="O642" i="9" s="1"/>
  <c r="K643" i="9"/>
  <c r="L643" i="9" s="1"/>
  <c r="M643" i="9" s="1"/>
  <c r="N643" i="9" s="1"/>
  <c r="O643" i="9" s="1"/>
  <c r="K644" i="9"/>
  <c r="L644" i="9" s="1"/>
  <c r="M644" i="9" s="1"/>
  <c r="N644" i="9" s="1"/>
  <c r="O644" i="9" s="1"/>
  <c r="K645" i="9"/>
  <c r="L645" i="9" s="1"/>
  <c r="M645" i="9" s="1"/>
  <c r="N645" i="9" s="1"/>
  <c r="O645" i="9" s="1"/>
  <c r="K646" i="9"/>
  <c r="L646" i="9" s="1"/>
  <c r="M646" i="9" s="1"/>
  <c r="N646" i="9" s="1"/>
  <c r="O646" i="9" s="1"/>
  <c r="K647" i="9"/>
  <c r="L647" i="9" s="1"/>
  <c r="M647" i="9" s="1"/>
  <c r="N647" i="9" s="1"/>
  <c r="O647" i="9" s="1"/>
  <c r="K648" i="9"/>
  <c r="L648" i="9" s="1"/>
  <c r="M648" i="9" s="1"/>
  <c r="N648" i="9" s="1"/>
  <c r="O648" i="9" s="1"/>
  <c r="K649" i="9"/>
  <c r="L649" i="9" s="1"/>
  <c r="M649" i="9" s="1"/>
  <c r="N649" i="9" s="1"/>
  <c r="O649" i="9" s="1"/>
  <c r="K650" i="9"/>
  <c r="L650" i="9" s="1"/>
  <c r="M650" i="9" s="1"/>
  <c r="N650" i="9" s="1"/>
  <c r="O650" i="9" s="1"/>
  <c r="K651" i="9"/>
  <c r="L651" i="9" s="1"/>
  <c r="M651" i="9" s="1"/>
  <c r="N651" i="9" s="1"/>
  <c r="O651" i="9" s="1"/>
  <c r="K652" i="9"/>
  <c r="L652" i="9" s="1"/>
  <c r="M652" i="9" s="1"/>
  <c r="N652" i="9" s="1"/>
  <c r="O652" i="9" s="1"/>
  <c r="K653" i="9"/>
  <c r="L653" i="9" s="1"/>
  <c r="M653" i="9" s="1"/>
  <c r="N653" i="9" s="1"/>
  <c r="O653" i="9" s="1"/>
  <c r="K654" i="9"/>
  <c r="L654" i="9" s="1"/>
  <c r="M654" i="9" s="1"/>
  <c r="N654" i="9" s="1"/>
  <c r="O654" i="9" s="1"/>
  <c r="K655" i="9"/>
  <c r="L655" i="9" s="1"/>
  <c r="M655" i="9" s="1"/>
  <c r="N655" i="9" s="1"/>
  <c r="O655" i="9" s="1"/>
  <c r="K656" i="9"/>
  <c r="L656" i="9" s="1"/>
  <c r="M656" i="9" s="1"/>
  <c r="N656" i="9" s="1"/>
  <c r="O656" i="9" s="1"/>
  <c r="K657" i="9"/>
  <c r="L657" i="9" s="1"/>
  <c r="M657" i="9" s="1"/>
  <c r="N657" i="9" s="1"/>
  <c r="O657" i="9" s="1"/>
  <c r="K658" i="9"/>
  <c r="L658" i="9" s="1"/>
  <c r="M658" i="9" s="1"/>
  <c r="N658" i="9" s="1"/>
  <c r="O658" i="9" s="1"/>
  <c r="K659" i="9"/>
  <c r="L659" i="9" s="1"/>
  <c r="M659" i="9" s="1"/>
  <c r="N659" i="9" s="1"/>
  <c r="O659" i="9" s="1"/>
  <c r="K660" i="9"/>
  <c r="L660" i="9" s="1"/>
  <c r="M660" i="9" s="1"/>
  <c r="N660" i="9" s="1"/>
  <c r="O660" i="9" s="1"/>
  <c r="K661" i="9"/>
  <c r="L661" i="9" s="1"/>
  <c r="M661" i="9" s="1"/>
  <c r="N661" i="9" s="1"/>
  <c r="O661" i="9" s="1"/>
  <c r="K662" i="9"/>
  <c r="L662" i="9" s="1"/>
  <c r="M662" i="9" s="1"/>
  <c r="N662" i="9" s="1"/>
  <c r="O662" i="9" s="1"/>
  <c r="K663" i="9"/>
  <c r="L663" i="9" s="1"/>
  <c r="M663" i="9" s="1"/>
  <c r="N663" i="9" s="1"/>
  <c r="O663" i="9" s="1"/>
  <c r="K664" i="9"/>
  <c r="L664" i="9" s="1"/>
  <c r="M664" i="9" s="1"/>
  <c r="N664" i="9" s="1"/>
  <c r="O664" i="9" s="1"/>
  <c r="K665" i="9"/>
  <c r="L665" i="9" s="1"/>
  <c r="M665" i="9" s="1"/>
  <c r="N665" i="9" s="1"/>
  <c r="O665" i="9" s="1"/>
  <c r="K666" i="9"/>
  <c r="L666" i="9" s="1"/>
  <c r="M666" i="9" s="1"/>
  <c r="N666" i="9" s="1"/>
  <c r="O666" i="9" s="1"/>
  <c r="K667" i="9"/>
  <c r="L667" i="9" s="1"/>
  <c r="M667" i="9" s="1"/>
  <c r="N667" i="9" s="1"/>
  <c r="O667" i="9" s="1"/>
  <c r="K668" i="9"/>
  <c r="L668" i="9" s="1"/>
  <c r="M668" i="9" s="1"/>
  <c r="N668" i="9" s="1"/>
  <c r="O668" i="9" s="1"/>
  <c r="K669" i="9"/>
  <c r="L669" i="9" s="1"/>
  <c r="M669" i="9" s="1"/>
  <c r="N669" i="9" s="1"/>
  <c r="O669" i="9" s="1"/>
  <c r="K670" i="9"/>
  <c r="L670" i="9" s="1"/>
  <c r="M670" i="9" s="1"/>
  <c r="N670" i="9" s="1"/>
  <c r="O670" i="9" s="1"/>
  <c r="K671" i="9"/>
  <c r="L671" i="9" s="1"/>
  <c r="M671" i="9" s="1"/>
  <c r="N671" i="9" s="1"/>
  <c r="O671" i="9" s="1"/>
  <c r="K672" i="9"/>
  <c r="L672" i="9" s="1"/>
  <c r="M672" i="9" s="1"/>
  <c r="N672" i="9" s="1"/>
  <c r="O672" i="9" s="1"/>
  <c r="K673" i="9"/>
  <c r="L673" i="9" s="1"/>
  <c r="M673" i="9" s="1"/>
  <c r="N673" i="9" s="1"/>
  <c r="O673" i="9" s="1"/>
  <c r="K674" i="9"/>
  <c r="L674" i="9" s="1"/>
  <c r="M674" i="9" s="1"/>
  <c r="N674" i="9" s="1"/>
  <c r="O674" i="9" s="1"/>
  <c r="K675" i="9"/>
  <c r="L675" i="9" s="1"/>
  <c r="M675" i="9" s="1"/>
  <c r="N675" i="9" s="1"/>
  <c r="O675" i="9" s="1"/>
  <c r="K676" i="9"/>
  <c r="L676" i="9" s="1"/>
  <c r="M676" i="9" s="1"/>
  <c r="N676" i="9" s="1"/>
  <c r="O676" i="9" s="1"/>
  <c r="K677" i="9"/>
  <c r="L677" i="9" s="1"/>
  <c r="M677" i="9" s="1"/>
  <c r="N677" i="9" s="1"/>
  <c r="O677" i="9" s="1"/>
  <c r="K678" i="9"/>
  <c r="L678" i="9" s="1"/>
  <c r="M678" i="9" s="1"/>
  <c r="N678" i="9" s="1"/>
  <c r="O678" i="9" s="1"/>
  <c r="K679" i="9"/>
  <c r="L679" i="9" s="1"/>
  <c r="M679" i="9" s="1"/>
  <c r="N679" i="9" s="1"/>
  <c r="O679" i="9" s="1"/>
  <c r="K680" i="9"/>
  <c r="L680" i="9" s="1"/>
  <c r="M680" i="9" s="1"/>
  <c r="N680" i="9" s="1"/>
  <c r="O680" i="9" s="1"/>
  <c r="K681" i="9"/>
  <c r="L681" i="9" s="1"/>
  <c r="M681" i="9" s="1"/>
  <c r="N681" i="9" s="1"/>
  <c r="O681" i="9" s="1"/>
  <c r="K682" i="9"/>
  <c r="L682" i="9" s="1"/>
  <c r="M682" i="9" s="1"/>
  <c r="N682" i="9" s="1"/>
  <c r="O682" i="9" s="1"/>
  <c r="K683" i="9"/>
  <c r="L683" i="9" s="1"/>
  <c r="M683" i="9" s="1"/>
  <c r="N683" i="9" s="1"/>
  <c r="O683" i="9" s="1"/>
  <c r="K684" i="9"/>
  <c r="L684" i="9" s="1"/>
  <c r="M684" i="9" s="1"/>
  <c r="N684" i="9" s="1"/>
  <c r="O684" i="9" s="1"/>
  <c r="K685" i="9"/>
  <c r="L685" i="9" s="1"/>
  <c r="M685" i="9" s="1"/>
  <c r="N685" i="9" s="1"/>
  <c r="O685" i="9" s="1"/>
  <c r="K686" i="9"/>
  <c r="L686" i="9" s="1"/>
  <c r="M686" i="9" s="1"/>
  <c r="N686" i="9" s="1"/>
  <c r="O686" i="9" s="1"/>
  <c r="K687" i="9"/>
  <c r="L687" i="9" s="1"/>
  <c r="M687" i="9" s="1"/>
  <c r="N687" i="9" s="1"/>
  <c r="O687" i="9" s="1"/>
  <c r="K688" i="9"/>
  <c r="L688" i="9" s="1"/>
  <c r="M688" i="9" s="1"/>
  <c r="N688" i="9" s="1"/>
  <c r="O688" i="9" s="1"/>
  <c r="K689" i="9"/>
  <c r="L689" i="9" s="1"/>
  <c r="M689" i="9" s="1"/>
  <c r="N689" i="9" s="1"/>
  <c r="O689" i="9" s="1"/>
  <c r="K690" i="9"/>
  <c r="L690" i="9" s="1"/>
  <c r="M690" i="9" s="1"/>
  <c r="N690" i="9" s="1"/>
  <c r="O690" i="9" s="1"/>
  <c r="K691" i="9"/>
  <c r="L691" i="9" s="1"/>
  <c r="M691" i="9" s="1"/>
  <c r="N691" i="9" s="1"/>
  <c r="O691" i="9" s="1"/>
  <c r="K692" i="9"/>
  <c r="L692" i="9" s="1"/>
  <c r="M692" i="9" s="1"/>
  <c r="N692" i="9" s="1"/>
  <c r="O692" i="9" s="1"/>
  <c r="K693" i="9"/>
  <c r="L693" i="9" s="1"/>
  <c r="M693" i="9" s="1"/>
  <c r="N693" i="9" s="1"/>
  <c r="O693" i="9" s="1"/>
  <c r="K694" i="9"/>
  <c r="L694" i="9" s="1"/>
  <c r="M694" i="9" s="1"/>
  <c r="N694" i="9" s="1"/>
  <c r="O694" i="9" s="1"/>
  <c r="K695" i="9"/>
  <c r="L695" i="9" s="1"/>
  <c r="M695" i="9" s="1"/>
  <c r="N695" i="9" s="1"/>
  <c r="O695" i="9" s="1"/>
  <c r="K696" i="9"/>
  <c r="L696" i="9" s="1"/>
  <c r="M696" i="9" s="1"/>
  <c r="N696" i="9" s="1"/>
  <c r="O696" i="9" s="1"/>
  <c r="K697" i="9"/>
  <c r="L697" i="9" s="1"/>
  <c r="M697" i="9" s="1"/>
  <c r="N697" i="9" s="1"/>
  <c r="O697" i="9" s="1"/>
  <c r="K698" i="9"/>
  <c r="L698" i="9" s="1"/>
  <c r="M698" i="9" s="1"/>
  <c r="N698" i="9" s="1"/>
  <c r="O698" i="9" s="1"/>
  <c r="K699" i="9"/>
  <c r="L699" i="9" s="1"/>
  <c r="M699" i="9" s="1"/>
  <c r="N699" i="9" s="1"/>
  <c r="O699" i="9" s="1"/>
  <c r="K700" i="9"/>
  <c r="L700" i="9" s="1"/>
  <c r="M700" i="9" s="1"/>
  <c r="N700" i="9" s="1"/>
  <c r="O700" i="9" s="1"/>
  <c r="K701" i="9"/>
  <c r="L701" i="9" s="1"/>
  <c r="M701" i="9" s="1"/>
  <c r="N701" i="9" s="1"/>
  <c r="O701" i="9" s="1"/>
  <c r="K702" i="9"/>
  <c r="L702" i="9" s="1"/>
  <c r="M702" i="9" s="1"/>
  <c r="N702" i="9" s="1"/>
  <c r="O702" i="9" s="1"/>
  <c r="K703" i="9"/>
  <c r="L703" i="9" s="1"/>
  <c r="M703" i="9" s="1"/>
  <c r="N703" i="9" s="1"/>
  <c r="O703" i="9" s="1"/>
  <c r="K704" i="9"/>
  <c r="L704" i="9" s="1"/>
  <c r="M704" i="9" s="1"/>
  <c r="N704" i="9" s="1"/>
  <c r="O704" i="9" s="1"/>
  <c r="K705" i="9"/>
  <c r="L705" i="9" s="1"/>
  <c r="M705" i="9" s="1"/>
  <c r="N705" i="9" s="1"/>
  <c r="O705" i="9" s="1"/>
  <c r="K706" i="9"/>
  <c r="L706" i="9" s="1"/>
  <c r="M706" i="9" s="1"/>
  <c r="N706" i="9" s="1"/>
  <c r="O706" i="9" s="1"/>
  <c r="K707" i="9"/>
  <c r="L707" i="9" s="1"/>
  <c r="M707" i="9" s="1"/>
  <c r="N707" i="9" s="1"/>
  <c r="O707" i="9" s="1"/>
  <c r="K708" i="9"/>
  <c r="L708" i="9" s="1"/>
  <c r="M708" i="9" s="1"/>
  <c r="N708" i="9" s="1"/>
  <c r="O708" i="9" s="1"/>
  <c r="K709" i="9"/>
  <c r="L709" i="9" s="1"/>
  <c r="M709" i="9" s="1"/>
  <c r="N709" i="9" s="1"/>
  <c r="O709" i="9" s="1"/>
  <c r="K710" i="9"/>
  <c r="L710" i="9" s="1"/>
  <c r="M710" i="9" s="1"/>
  <c r="N710" i="9" s="1"/>
  <c r="O710" i="9" s="1"/>
  <c r="K711" i="9"/>
  <c r="L711" i="9" s="1"/>
  <c r="M711" i="9" s="1"/>
  <c r="N711" i="9" s="1"/>
  <c r="O711" i="9" s="1"/>
  <c r="K712" i="9"/>
  <c r="L712" i="9" s="1"/>
  <c r="M712" i="9" s="1"/>
  <c r="N712" i="9" s="1"/>
  <c r="O712" i="9" s="1"/>
  <c r="K713" i="9"/>
  <c r="L713" i="9" s="1"/>
  <c r="M713" i="9" s="1"/>
  <c r="N713" i="9" s="1"/>
  <c r="O713" i="9" s="1"/>
  <c r="K714" i="9"/>
  <c r="L714" i="9" s="1"/>
  <c r="M714" i="9" s="1"/>
  <c r="N714" i="9" s="1"/>
  <c r="O714" i="9" s="1"/>
  <c r="K715" i="9"/>
  <c r="L715" i="9" s="1"/>
  <c r="M715" i="9" s="1"/>
  <c r="N715" i="9" s="1"/>
  <c r="O715" i="9" s="1"/>
  <c r="K716" i="9"/>
  <c r="L716" i="9" s="1"/>
  <c r="M716" i="9" s="1"/>
  <c r="N716" i="9" s="1"/>
  <c r="O716" i="9" s="1"/>
  <c r="K717" i="9"/>
  <c r="L717" i="9" s="1"/>
  <c r="M717" i="9" s="1"/>
  <c r="N717" i="9" s="1"/>
  <c r="O717" i="9" s="1"/>
  <c r="K718" i="9"/>
  <c r="L718" i="9" s="1"/>
  <c r="M718" i="9" s="1"/>
  <c r="N718" i="9" s="1"/>
  <c r="O718" i="9" s="1"/>
  <c r="K719" i="9"/>
  <c r="L719" i="9" s="1"/>
  <c r="M719" i="9" s="1"/>
  <c r="N719" i="9" s="1"/>
  <c r="O719" i="9" s="1"/>
  <c r="K720" i="9"/>
  <c r="L720" i="9" s="1"/>
  <c r="M720" i="9" s="1"/>
  <c r="N720" i="9" s="1"/>
  <c r="O720" i="9" s="1"/>
  <c r="K721" i="9"/>
  <c r="L721" i="9" s="1"/>
  <c r="M721" i="9" s="1"/>
  <c r="N721" i="9" s="1"/>
  <c r="O721" i="9" s="1"/>
  <c r="K722" i="9"/>
  <c r="L722" i="9" s="1"/>
  <c r="M722" i="9" s="1"/>
  <c r="N722" i="9" s="1"/>
  <c r="O722" i="9" s="1"/>
  <c r="K723" i="9"/>
  <c r="L723" i="9" s="1"/>
  <c r="M723" i="9" s="1"/>
  <c r="N723" i="9" s="1"/>
  <c r="O723" i="9" s="1"/>
  <c r="K724" i="9"/>
  <c r="L724" i="9" s="1"/>
  <c r="M724" i="9" s="1"/>
  <c r="N724" i="9" s="1"/>
  <c r="O724" i="9" s="1"/>
  <c r="K725" i="9"/>
  <c r="L725" i="9" s="1"/>
  <c r="M725" i="9" s="1"/>
  <c r="N725" i="9" s="1"/>
  <c r="O725" i="9" s="1"/>
  <c r="K726" i="9"/>
  <c r="L726" i="9" s="1"/>
  <c r="M726" i="9" s="1"/>
  <c r="N726" i="9" s="1"/>
  <c r="O726" i="9" s="1"/>
  <c r="K727" i="9"/>
  <c r="L727" i="9" s="1"/>
  <c r="M727" i="9" s="1"/>
  <c r="N727" i="9" s="1"/>
  <c r="O727" i="9" s="1"/>
  <c r="K728" i="9"/>
  <c r="L728" i="9" s="1"/>
  <c r="M728" i="9" s="1"/>
  <c r="N728" i="9" s="1"/>
  <c r="O728" i="9" s="1"/>
  <c r="K729" i="9"/>
  <c r="L729" i="9" s="1"/>
  <c r="M729" i="9" s="1"/>
  <c r="N729" i="9" s="1"/>
  <c r="O729" i="9" s="1"/>
  <c r="K730" i="9"/>
  <c r="L730" i="9" s="1"/>
  <c r="M730" i="9" s="1"/>
  <c r="N730" i="9" s="1"/>
  <c r="O730" i="9" s="1"/>
  <c r="K731" i="9"/>
  <c r="L731" i="9" s="1"/>
  <c r="M731" i="9" s="1"/>
  <c r="N731" i="9" s="1"/>
  <c r="O731" i="9" s="1"/>
  <c r="K732" i="9"/>
  <c r="L732" i="9" s="1"/>
  <c r="M732" i="9" s="1"/>
  <c r="N732" i="9" s="1"/>
  <c r="O732" i="9" s="1"/>
  <c r="K733" i="9"/>
  <c r="L733" i="9" s="1"/>
  <c r="M733" i="9" s="1"/>
  <c r="N733" i="9" s="1"/>
  <c r="O733" i="9" s="1"/>
  <c r="K734" i="9"/>
  <c r="L734" i="9" s="1"/>
  <c r="M734" i="9" s="1"/>
  <c r="N734" i="9" s="1"/>
  <c r="O734" i="9" s="1"/>
  <c r="K735" i="9"/>
  <c r="L735" i="9" s="1"/>
  <c r="M735" i="9" s="1"/>
  <c r="N735" i="9" s="1"/>
  <c r="O735" i="9" s="1"/>
  <c r="K736" i="9"/>
  <c r="L736" i="9" s="1"/>
  <c r="M736" i="9" s="1"/>
  <c r="N736" i="9" s="1"/>
  <c r="O736" i="9" s="1"/>
  <c r="K737" i="9"/>
  <c r="L737" i="9" s="1"/>
  <c r="M737" i="9" s="1"/>
  <c r="N737" i="9" s="1"/>
  <c r="O737" i="9" s="1"/>
  <c r="K738" i="9"/>
  <c r="L738" i="9" s="1"/>
  <c r="M738" i="9" s="1"/>
  <c r="N738" i="9" s="1"/>
  <c r="O738" i="9" s="1"/>
  <c r="K739" i="9"/>
  <c r="L739" i="9" s="1"/>
  <c r="M739" i="9" s="1"/>
  <c r="N739" i="9" s="1"/>
  <c r="O739" i="9" s="1"/>
  <c r="K740" i="9"/>
  <c r="L740" i="9" s="1"/>
  <c r="M740" i="9" s="1"/>
  <c r="N740" i="9" s="1"/>
  <c r="O740" i="9" s="1"/>
  <c r="K741" i="9"/>
  <c r="L741" i="9" s="1"/>
  <c r="M741" i="9" s="1"/>
  <c r="N741" i="9" s="1"/>
  <c r="O741" i="9" s="1"/>
  <c r="K742" i="9"/>
  <c r="L742" i="9" s="1"/>
  <c r="M742" i="9" s="1"/>
  <c r="N742" i="9" s="1"/>
  <c r="O742" i="9" s="1"/>
  <c r="K743" i="9"/>
  <c r="L743" i="9" s="1"/>
  <c r="M743" i="9" s="1"/>
  <c r="N743" i="9" s="1"/>
  <c r="O743" i="9" s="1"/>
  <c r="K744" i="9"/>
  <c r="L744" i="9" s="1"/>
  <c r="M744" i="9" s="1"/>
  <c r="N744" i="9" s="1"/>
  <c r="O744" i="9" s="1"/>
  <c r="K745" i="9"/>
  <c r="L745" i="9" s="1"/>
  <c r="M745" i="9" s="1"/>
  <c r="N745" i="9" s="1"/>
  <c r="O745" i="9" s="1"/>
  <c r="K746" i="9"/>
  <c r="L746" i="9" s="1"/>
  <c r="M746" i="9" s="1"/>
  <c r="N746" i="9" s="1"/>
  <c r="O746" i="9" s="1"/>
  <c r="K747" i="9"/>
  <c r="L747" i="9" s="1"/>
  <c r="M747" i="9" s="1"/>
  <c r="N747" i="9" s="1"/>
  <c r="O747" i="9" s="1"/>
  <c r="K748" i="9"/>
  <c r="L748" i="9" s="1"/>
  <c r="M748" i="9" s="1"/>
  <c r="N748" i="9" s="1"/>
  <c r="O748" i="9" s="1"/>
  <c r="K749" i="9"/>
  <c r="L749" i="9" s="1"/>
  <c r="M749" i="9" s="1"/>
  <c r="N749" i="9" s="1"/>
  <c r="O749" i="9" s="1"/>
  <c r="K750" i="9"/>
  <c r="L750" i="9" s="1"/>
  <c r="M750" i="9" s="1"/>
  <c r="N750" i="9" s="1"/>
  <c r="O750" i="9" s="1"/>
  <c r="K751" i="9"/>
  <c r="L751" i="9" s="1"/>
  <c r="M751" i="9" s="1"/>
  <c r="N751" i="9" s="1"/>
  <c r="O751" i="9" s="1"/>
  <c r="K752" i="9"/>
  <c r="L752" i="9" s="1"/>
  <c r="M752" i="9" s="1"/>
  <c r="N752" i="9" s="1"/>
  <c r="O752" i="9" s="1"/>
  <c r="K753" i="9"/>
  <c r="L753" i="9" s="1"/>
  <c r="M753" i="9" s="1"/>
  <c r="N753" i="9" s="1"/>
  <c r="O753" i="9" s="1"/>
  <c r="K754" i="9"/>
  <c r="L754" i="9" s="1"/>
  <c r="M754" i="9" s="1"/>
  <c r="N754" i="9" s="1"/>
  <c r="O754" i="9" s="1"/>
  <c r="K755" i="9"/>
  <c r="L755" i="9" s="1"/>
  <c r="M755" i="9" s="1"/>
  <c r="N755" i="9" s="1"/>
  <c r="O755" i="9" s="1"/>
  <c r="K756" i="9"/>
  <c r="L756" i="9" s="1"/>
  <c r="M756" i="9" s="1"/>
  <c r="N756" i="9" s="1"/>
  <c r="O756" i="9" s="1"/>
  <c r="K757" i="9"/>
  <c r="L757" i="9" s="1"/>
  <c r="M757" i="9" s="1"/>
  <c r="N757" i="9" s="1"/>
  <c r="O757" i="9" s="1"/>
  <c r="K758" i="9"/>
  <c r="L758" i="9" s="1"/>
  <c r="M758" i="9" s="1"/>
  <c r="N758" i="9" s="1"/>
  <c r="O758" i="9" s="1"/>
  <c r="K759" i="9"/>
  <c r="L759" i="9" s="1"/>
  <c r="M759" i="9" s="1"/>
  <c r="N759" i="9" s="1"/>
  <c r="O759" i="9" s="1"/>
  <c r="K760" i="9"/>
  <c r="L760" i="9" s="1"/>
  <c r="M760" i="9" s="1"/>
  <c r="N760" i="9" s="1"/>
  <c r="O760" i="9" s="1"/>
  <c r="K761" i="9"/>
  <c r="L761" i="9" s="1"/>
  <c r="M761" i="9" s="1"/>
  <c r="N761" i="9" s="1"/>
  <c r="O761" i="9" s="1"/>
  <c r="K762" i="9"/>
  <c r="L762" i="9" s="1"/>
  <c r="M762" i="9" s="1"/>
  <c r="N762" i="9" s="1"/>
  <c r="O762" i="9" s="1"/>
  <c r="K763" i="9"/>
  <c r="L763" i="9" s="1"/>
  <c r="M763" i="9" s="1"/>
  <c r="N763" i="9" s="1"/>
  <c r="O763" i="9" s="1"/>
  <c r="K764" i="9"/>
  <c r="L764" i="9" s="1"/>
  <c r="M764" i="9" s="1"/>
  <c r="N764" i="9" s="1"/>
  <c r="O764" i="9" s="1"/>
  <c r="K765" i="9"/>
  <c r="L765" i="9" s="1"/>
  <c r="M765" i="9" s="1"/>
  <c r="N765" i="9" s="1"/>
  <c r="O765" i="9" s="1"/>
  <c r="K766" i="9"/>
  <c r="L766" i="9" s="1"/>
  <c r="M766" i="9" s="1"/>
  <c r="N766" i="9" s="1"/>
  <c r="O766" i="9" s="1"/>
  <c r="K767" i="9"/>
  <c r="L767" i="9" s="1"/>
  <c r="M767" i="9" s="1"/>
  <c r="N767" i="9" s="1"/>
  <c r="O767" i="9" s="1"/>
  <c r="K768" i="9"/>
  <c r="L768" i="9" s="1"/>
  <c r="M768" i="9" s="1"/>
  <c r="N768" i="9" s="1"/>
  <c r="O768" i="9" s="1"/>
  <c r="K769" i="9"/>
  <c r="L769" i="9" s="1"/>
  <c r="M769" i="9" s="1"/>
  <c r="N769" i="9" s="1"/>
  <c r="O769" i="9" s="1"/>
  <c r="K770" i="9"/>
  <c r="L770" i="9" s="1"/>
  <c r="M770" i="9" s="1"/>
  <c r="N770" i="9" s="1"/>
  <c r="O770" i="9" s="1"/>
  <c r="K771" i="9"/>
  <c r="L771" i="9" s="1"/>
  <c r="M771" i="9" s="1"/>
  <c r="N771" i="9" s="1"/>
  <c r="O771" i="9" s="1"/>
  <c r="K772" i="9"/>
  <c r="L772" i="9" s="1"/>
  <c r="M772" i="9" s="1"/>
  <c r="N772" i="9" s="1"/>
  <c r="O772" i="9" s="1"/>
  <c r="K773" i="9"/>
  <c r="L773" i="9" s="1"/>
  <c r="M773" i="9" s="1"/>
  <c r="N773" i="9" s="1"/>
  <c r="O773" i="9" s="1"/>
  <c r="K774" i="9"/>
  <c r="L774" i="9" s="1"/>
  <c r="M774" i="9" s="1"/>
  <c r="N774" i="9" s="1"/>
  <c r="O774" i="9" s="1"/>
  <c r="K775" i="9"/>
  <c r="L775" i="9" s="1"/>
  <c r="M775" i="9" s="1"/>
  <c r="N775" i="9" s="1"/>
  <c r="O775" i="9" s="1"/>
  <c r="K776" i="9"/>
  <c r="L776" i="9" s="1"/>
  <c r="M776" i="9" s="1"/>
  <c r="N776" i="9" s="1"/>
  <c r="O776" i="9" s="1"/>
  <c r="K777" i="9"/>
  <c r="L777" i="9" s="1"/>
  <c r="M777" i="9" s="1"/>
  <c r="N777" i="9" s="1"/>
  <c r="O777" i="9" s="1"/>
  <c r="K778" i="9"/>
  <c r="L778" i="9" s="1"/>
  <c r="M778" i="9" s="1"/>
  <c r="N778" i="9" s="1"/>
  <c r="O778" i="9" s="1"/>
  <c r="K779" i="9"/>
  <c r="L779" i="9" s="1"/>
  <c r="M779" i="9" s="1"/>
  <c r="N779" i="9" s="1"/>
  <c r="O779" i="9" s="1"/>
  <c r="K780" i="9"/>
  <c r="L780" i="9" s="1"/>
  <c r="M780" i="9" s="1"/>
  <c r="N780" i="9" s="1"/>
  <c r="O780" i="9" s="1"/>
  <c r="K781" i="9"/>
  <c r="L781" i="9" s="1"/>
  <c r="M781" i="9" s="1"/>
  <c r="N781" i="9" s="1"/>
  <c r="O781" i="9" s="1"/>
  <c r="K782" i="9"/>
  <c r="L782" i="9" s="1"/>
  <c r="M782" i="9" s="1"/>
  <c r="N782" i="9" s="1"/>
  <c r="O782" i="9" s="1"/>
  <c r="K783" i="9"/>
  <c r="L783" i="9" s="1"/>
  <c r="M783" i="9" s="1"/>
  <c r="N783" i="9" s="1"/>
  <c r="O783" i="9" s="1"/>
  <c r="K784" i="9"/>
  <c r="L784" i="9" s="1"/>
  <c r="M784" i="9" s="1"/>
  <c r="N784" i="9" s="1"/>
  <c r="O784" i="9" s="1"/>
  <c r="K785" i="9"/>
  <c r="L785" i="9" s="1"/>
  <c r="M785" i="9" s="1"/>
  <c r="N785" i="9" s="1"/>
  <c r="O785" i="9" s="1"/>
  <c r="K786" i="9"/>
  <c r="L786" i="9" s="1"/>
  <c r="M786" i="9" s="1"/>
  <c r="N786" i="9" s="1"/>
  <c r="O786" i="9" s="1"/>
  <c r="K787" i="9"/>
  <c r="L787" i="9" s="1"/>
  <c r="M787" i="9" s="1"/>
  <c r="N787" i="9" s="1"/>
  <c r="O787" i="9" s="1"/>
  <c r="K788" i="9"/>
  <c r="L788" i="9" s="1"/>
  <c r="M788" i="9" s="1"/>
  <c r="N788" i="9" s="1"/>
  <c r="O788" i="9" s="1"/>
  <c r="K789" i="9"/>
  <c r="L789" i="9" s="1"/>
  <c r="M789" i="9" s="1"/>
  <c r="N789" i="9" s="1"/>
  <c r="O789" i="9" s="1"/>
  <c r="K790" i="9"/>
  <c r="L790" i="9" s="1"/>
  <c r="M790" i="9" s="1"/>
  <c r="N790" i="9" s="1"/>
  <c r="O790" i="9" s="1"/>
  <c r="K791" i="9"/>
  <c r="L791" i="9" s="1"/>
  <c r="M791" i="9" s="1"/>
  <c r="N791" i="9" s="1"/>
  <c r="O791" i="9" s="1"/>
  <c r="K792" i="9"/>
  <c r="L792" i="9" s="1"/>
  <c r="M792" i="9" s="1"/>
  <c r="N792" i="9" s="1"/>
  <c r="O792" i="9" s="1"/>
  <c r="K793" i="9"/>
  <c r="L793" i="9" s="1"/>
  <c r="M793" i="9" s="1"/>
  <c r="N793" i="9" s="1"/>
  <c r="O793" i="9" s="1"/>
  <c r="K794" i="9"/>
  <c r="L794" i="9" s="1"/>
  <c r="M794" i="9" s="1"/>
  <c r="N794" i="9" s="1"/>
  <c r="O794" i="9" s="1"/>
  <c r="K795" i="9"/>
  <c r="L795" i="9" s="1"/>
  <c r="M795" i="9" s="1"/>
  <c r="N795" i="9" s="1"/>
  <c r="O795" i="9" s="1"/>
  <c r="K796" i="9"/>
  <c r="L796" i="9" s="1"/>
  <c r="M796" i="9" s="1"/>
  <c r="N796" i="9" s="1"/>
  <c r="O796" i="9" s="1"/>
  <c r="K797" i="9"/>
  <c r="L797" i="9" s="1"/>
  <c r="M797" i="9" s="1"/>
  <c r="N797" i="9" s="1"/>
  <c r="O797" i="9" s="1"/>
  <c r="K798" i="9"/>
  <c r="L798" i="9" s="1"/>
  <c r="M798" i="9" s="1"/>
  <c r="N798" i="9" s="1"/>
  <c r="O798" i="9" s="1"/>
  <c r="K799" i="9"/>
  <c r="L799" i="9" s="1"/>
  <c r="M799" i="9" s="1"/>
  <c r="N799" i="9" s="1"/>
  <c r="O799" i="9" s="1"/>
  <c r="K800" i="9"/>
  <c r="L800" i="9" s="1"/>
  <c r="M800" i="9" s="1"/>
  <c r="N800" i="9" s="1"/>
  <c r="O800" i="9" s="1"/>
  <c r="K801" i="9"/>
  <c r="L801" i="9" s="1"/>
  <c r="M801" i="9" s="1"/>
  <c r="N801" i="9" s="1"/>
  <c r="O801" i="9" s="1"/>
  <c r="K802" i="9"/>
  <c r="L802" i="9" s="1"/>
  <c r="M802" i="9" s="1"/>
  <c r="N802" i="9" s="1"/>
  <c r="O802" i="9" s="1"/>
  <c r="K803" i="9"/>
  <c r="L803" i="9" s="1"/>
  <c r="M803" i="9" s="1"/>
  <c r="N803" i="9" s="1"/>
  <c r="O803" i="9" s="1"/>
  <c r="K804" i="9"/>
  <c r="L804" i="9" s="1"/>
  <c r="M804" i="9" s="1"/>
  <c r="N804" i="9" s="1"/>
  <c r="O804" i="9" s="1"/>
  <c r="K805" i="9"/>
  <c r="L805" i="9" s="1"/>
  <c r="M805" i="9" s="1"/>
  <c r="N805" i="9" s="1"/>
  <c r="O805" i="9" s="1"/>
  <c r="K806" i="9"/>
  <c r="L806" i="9" s="1"/>
  <c r="M806" i="9" s="1"/>
  <c r="N806" i="9" s="1"/>
  <c r="O806" i="9" s="1"/>
  <c r="K807" i="9"/>
  <c r="L807" i="9" s="1"/>
  <c r="M807" i="9" s="1"/>
  <c r="N807" i="9" s="1"/>
  <c r="O807" i="9" s="1"/>
  <c r="K808" i="9"/>
  <c r="L808" i="9" s="1"/>
  <c r="M808" i="9" s="1"/>
  <c r="N808" i="9" s="1"/>
  <c r="O808" i="9" s="1"/>
  <c r="K809" i="9"/>
  <c r="L809" i="9" s="1"/>
  <c r="M809" i="9" s="1"/>
  <c r="N809" i="9" s="1"/>
  <c r="O809" i="9" s="1"/>
  <c r="K810" i="9"/>
  <c r="L810" i="9" s="1"/>
  <c r="M810" i="9" s="1"/>
  <c r="N810" i="9" s="1"/>
  <c r="O810" i="9" s="1"/>
  <c r="K811" i="9"/>
  <c r="L811" i="9" s="1"/>
  <c r="M811" i="9" s="1"/>
  <c r="N811" i="9" s="1"/>
  <c r="O811" i="9" s="1"/>
  <c r="K812" i="9"/>
  <c r="L812" i="9" s="1"/>
  <c r="M812" i="9" s="1"/>
  <c r="N812" i="9" s="1"/>
  <c r="O812" i="9" s="1"/>
  <c r="K813" i="9"/>
  <c r="L813" i="9" s="1"/>
  <c r="M813" i="9" s="1"/>
  <c r="N813" i="9" s="1"/>
  <c r="O813" i="9" s="1"/>
  <c r="K814" i="9"/>
  <c r="L814" i="9" s="1"/>
  <c r="M814" i="9" s="1"/>
  <c r="N814" i="9" s="1"/>
  <c r="O814" i="9" s="1"/>
  <c r="K815" i="9"/>
  <c r="L815" i="9" s="1"/>
  <c r="M815" i="9" s="1"/>
  <c r="N815" i="9" s="1"/>
  <c r="O815" i="9" s="1"/>
  <c r="K816" i="9"/>
  <c r="L816" i="9" s="1"/>
  <c r="M816" i="9" s="1"/>
  <c r="N816" i="9" s="1"/>
  <c r="O816" i="9" s="1"/>
  <c r="K817" i="9"/>
  <c r="L817" i="9" s="1"/>
  <c r="M817" i="9" s="1"/>
  <c r="N817" i="9" s="1"/>
  <c r="O817" i="9" s="1"/>
  <c r="K818" i="9"/>
  <c r="L818" i="9" s="1"/>
  <c r="M818" i="9" s="1"/>
  <c r="N818" i="9" s="1"/>
  <c r="O818" i="9" s="1"/>
  <c r="K819" i="9"/>
  <c r="L819" i="9" s="1"/>
  <c r="M819" i="9" s="1"/>
  <c r="N819" i="9" s="1"/>
  <c r="O819" i="9" s="1"/>
  <c r="K820" i="9"/>
  <c r="L820" i="9" s="1"/>
  <c r="M820" i="9" s="1"/>
  <c r="N820" i="9" s="1"/>
  <c r="O820" i="9" s="1"/>
  <c r="K821" i="9"/>
  <c r="L821" i="9" s="1"/>
  <c r="M821" i="9" s="1"/>
  <c r="N821" i="9" s="1"/>
  <c r="O821" i="9" s="1"/>
  <c r="K822" i="9"/>
  <c r="L822" i="9" s="1"/>
  <c r="M822" i="9" s="1"/>
  <c r="N822" i="9" s="1"/>
  <c r="O822" i="9" s="1"/>
  <c r="K823" i="9"/>
  <c r="L823" i="9" s="1"/>
  <c r="M823" i="9" s="1"/>
  <c r="N823" i="9" s="1"/>
  <c r="O823" i="9" s="1"/>
  <c r="K824" i="9"/>
  <c r="L824" i="9" s="1"/>
  <c r="M824" i="9" s="1"/>
  <c r="N824" i="9" s="1"/>
  <c r="O824" i="9" s="1"/>
  <c r="K825" i="9"/>
  <c r="L825" i="9" s="1"/>
  <c r="M825" i="9" s="1"/>
  <c r="N825" i="9" s="1"/>
  <c r="O825" i="9" s="1"/>
  <c r="K826" i="9"/>
  <c r="L826" i="9" s="1"/>
  <c r="M826" i="9" s="1"/>
  <c r="N826" i="9" s="1"/>
  <c r="O826" i="9" s="1"/>
  <c r="K827" i="9"/>
  <c r="L827" i="9" s="1"/>
  <c r="M827" i="9" s="1"/>
  <c r="N827" i="9" s="1"/>
  <c r="O827" i="9" s="1"/>
  <c r="K828" i="9"/>
  <c r="L828" i="9" s="1"/>
  <c r="M828" i="9" s="1"/>
  <c r="N828" i="9" s="1"/>
  <c r="O828" i="9" s="1"/>
  <c r="K829" i="9"/>
  <c r="L829" i="9" s="1"/>
  <c r="M829" i="9" s="1"/>
  <c r="N829" i="9" s="1"/>
  <c r="O829" i="9" s="1"/>
  <c r="K830" i="9"/>
  <c r="L830" i="9" s="1"/>
  <c r="M830" i="9" s="1"/>
  <c r="N830" i="9" s="1"/>
  <c r="O830" i="9" s="1"/>
  <c r="K831" i="9"/>
  <c r="L831" i="9" s="1"/>
  <c r="M831" i="9" s="1"/>
  <c r="N831" i="9" s="1"/>
  <c r="O831" i="9" s="1"/>
  <c r="K832" i="9"/>
  <c r="L832" i="9" s="1"/>
  <c r="M832" i="9" s="1"/>
  <c r="N832" i="9" s="1"/>
  <c r="O832" i="9" s="1"/>
  <c r="K833" i="9"/>
  <c r="L833" i="9" s="1"/>
  <c r="M833" i="9" s="1"/>
  <c r="N833" i="9" s="1"/>
  <c r="O833" i="9" s="1"/>
  <c r="K834" i="9"/>
  <c r="L834" i="9" s="1"/>
  <c r="M834" i="9" s="1"/>
  <c r="N834" i="9" s="1"/>
  <c r="O834" i="9" s="1"/>
  <c r="K835" i="9"/>
  <c r="L835" i="9" s="1"/>
  <c r="M835" i="9" s="1"/>
  <c r="N835" i="9" s="1"/>
  <c r="O835" i="9" s="1"/>
  <c r="K836" i="9"/>
  <c r="L836" i="9" s="1"/>
  <c r="M836" i="9" s="1"/>
  <c r="N836" i="9" s="1"/>
  <c r="O836" i="9" s="1"/>
  <c r="K837" i="9"/>
  <c r="L837" i="9" s="1"/>
  <c r="M837" i="9" s="1"/>
  <c r="N837" i="9" s="1"/>
  <c r="O837" i="9" s="1"/>
  <c r="K838" i="9"/>
  <c r="L838" i="9" s="1"/>
  <c r="M838" i="9" s="1"/>
  <c r="N838" i="9" s="1"/>
  <c r="O838" i="9" s="1"/>
  <c r="K839" i="9"/>
  <c r="L839" i="9" s="1"/>
  <c r="M839" i="9" s="1"/>
  <c r="N839" i="9" s="1"/>
  <c r="O839" i="9" s="1"/>
  <c r="K840" i="9"/>
  <c r="L840" i="9" s="1"/>
  <c r="M840" i="9" s="1"/>
  <c r="N840" i="9" s="1"/>
  <c r="O840" i="9" s="1"/>
  <c r="K841" i="9"/>
  <c r="L841" i="9" s="1"/>
  <c r="M841" i="9" s="1"/>
  <c r="N841" i="9" s="1"/>
  <c r="O841" i="9" s="1"/>
  <c r="K842" i="9"/>
  <c r="L842" i="9" s="1"/>
  <c r="M842" i="9" s="1"/>
  <c r="N842" i="9" s="1"/>
  <c r="O842" i="9" s="1"/>
  <c r="K843" i="9"/>
  <c r="L843" i="9" s="1"/>
  <c r="M843" i="9" s="1"/>
  <c r="N843" i="9" s="1"/>
  <c r="O843" i="9" s="1"/>
  <c r="K844" i="9"/>
  <c r="L844" i="9" s="1"/>
  <c r="M844" i="9" s="1"/>
  <c r="N844" i="9" s="1"/>
  <c r="O844" i="9" s="1"/>
  <c r="K845" i="9"/>
  <c r="L845" i="9" s="1"/>
  <c r="M845" i="9" s="1"/>
  <c r="N845" i="9" s="1"/>
  <c r="O845" i="9" s="1"/>
  <c r="K846" i="9"/>
  <c r="L846" i="9" s="1"/>
  <c r="M846" i="9" s="1"/>
  <c r="N846" i="9" s="1"/>
  <c r="O846" i="9" s="1"/>
  <c r="K847" i="9"/>
  <c r="L847" i="9" s="1"/>
  <c r="M847" i="9" s="1"/>
  <c r="N847" i="9" s="1"/>
  <c r="O847" i="9" s="1"/>
  <c r="K848" i="9"/>
  <c r="L848" i="9" s="1"/>
  <c r="M848" i="9" s="1"/>
  <c r="N848" i="9" s="1"/>
  <c r="O848" i="9" s="1"/>
  <c r="K849" i="9"/>
  <c r="L849" i="9" s="1"/>
  <c r="M849" i="9" s="1"/>
  <c r="N849" i="9" s="1"/>
  <c r="O849" i="9" s="1"/>
  <c r="K850" i="9"/>
  <c r="L850" i="9" s="1"/>
  <c r="M850" i="9" s="1"/>
  <c r="N850" i="9" s="1"/>
  <c r="O850" i="9" s="1"/>
  <c r="K851" i="9"/>
  <c r="L851" i="9" s="1"/>
  <c r="M851" i="9" s="1"/>
  <c r="N851" i="9" s="1"/>
  <c r="O851" i="9" s="1"/>
  <c r="K852" i="9"/>
  <c r="L852" i="9" s="1"/>
  <c r="M852" i="9" s="1"/>
  <c r="N852" i="9" s="1"/>
  <c r="O852" i="9" s="1"/>
  <c r="K853" i="9"/>
  <c r="L853" i="9" s="1"/>
  <c r="M853" i="9" s="1"/>
  <c r="N853" i="9" s="1"/>
  <c r="O853" i="9" s="1"/>
  <c r="K854" i="9"/>
  <c r="L854" i="9" s="1"/>
  <c r="M854" i="9" s="1"/>
  <c r="N854" i="9" s="1"/>
  <c r="O854" i="9" s="1"/>
  <c r="K855" i="9"/>
  <c r="L855" i="9" s="1"/>
  <c r="M855" i="9" s="1"/>
  <c r="N855" i="9" s="1"/>
  <c r="O855" i="9" s="1"/>
  <c r="K856" i="9"/>
  <c r="L856" i="9" s="1"/>
  <c r="M856" i="9" s="1"/>
  <c r="N856" i="9" s="1"/>
  <c r="O856" i="9" s="1"/>
  <c r="K857" i="9"/>
  <c r="L857" i="9" s="1"/>
  <c r="M857" i="9" s="1"/>
  <c r="N857" i="9" s="1"/>
  <c r="O857" i="9" s="1"/>
  <c r="K858" i="9"/>
  <c r="L858" i="9" s="1"/>
  <c r="M858" i="9" s="1"/>
  <c r="N858" i="9" s="1"/>
  <c r="O858" i="9" s="1"/>
  <c r="K859" i="9"/>
  <c r="L859" i="9" s="1"/>
  <c r="M859" i="9" s="1"/>
  <c r="N859" i="9" s="1"/>
  <c r="O859" i="9" s="1"/>
  <c r="K860" i="9"/>
  <c r="L860" i="9" s="1"/>
  <c r="M860" i="9" s="1"/>
  <c r="N860" i="9" s="1"/>
  <c r="O860" i="9" s="1"/>
  <c r="K861" i="9"/>
  <c r="L861" i="9" s="1"/>
  <c r="M861" i="9" s="1"/>
  <c r="N861" i="9" s="1"/>
  <c r="O861" i="9" s="1"/>
  <c r="K862" i="9"/>
  <c r="L862" i="9" s="1"/>
  <c r="M862" i="9" s="1"/>
  <c r="N862" i="9" s="1"/>
  <c r="O862" i="9" s="1"/>
  <c r="K863" i="9"/>
  <c r="L863" i="9" s="1"/>
  <c r="M863" i="9" s="1"/>
  <c r="N863" i="9" s="1"/>
  <c r="O863" i="9" s="1"/>
  <c r="K864" i="9"/>
  <c r="L864" i="9" s="1"/>
  <c r="M864" i="9" s="1"/>
  <c r="N864" i="9" s="1"/>
  <c r="O864" i="9" s="1"/>
  <c r="K865" i="9"/>
  <c r="L865" i="9" s="1"/>
  <c r="M865" i="9" s="1"/>
  <c r="N865" i="9" s="1"/>
  <c r="O865" i="9" s="1"/>
  <c r="K866" i="9"/>
  <c r="L866" i="9" s="1"/>
  <c r="M866" i="9" s="1"/>
  <c r="N866" i="9" s="1"/>
  <c r="O866" i="9" s="1"/>
  <c r="K867" i="9"/>
  <c r="L867" i="9" s="1"/>
  <c r="M867" i="9" s="1"/>
  <c r="N867" i="9" s="1"/>
  <c r="O867" i="9" s="1"/>
  <c r="K868" i="9"/>
  <c r="L868" i="9" s="1"/>
  <c r="M868" i="9" s="1"/>
  <c r="N868" i="9" s="1"/>
  <c r="O868" i="9" s="1"/>
  <c r="K869" i="9"/>
  <c r="L869" i="9" s="1"/>
  <c r="M869" i="9" s="1"/>
  <c r="N869" i="9" s="1"/>
  <c r="O869" i="9" s="1"/>
  <c r="K870" i="9"/>
  <c r="L870" i="9" s="1"/>
  <c r="M870" i="9" s="1"/>
  <c r="N870" i="9" s="1"/>
  <c r="O870" i="9" s="1"/>
  <c r="K871" i="9"/>
  <c r="L871" i="9" s="1"/>
  <c r="M871" i="9" s="1"/>
  <c r="N871" i="9" s="1"/>
  <c r="O871" i="9" s="1"/>
  <c r="K872" i="9"/>
  <c r="L872" i="9" s="1"/>
  <c r="M872" i="9" s="1"/>
  <c r="N872" i="9" s="1"/>
  <c r="O872" i="9" s="1"/>
  <c r="K873" i="9"/>
  <c r="L873" i="9" s="1"/>
  <c r="M873" i="9" s="1"/>
  <c r="N873" i="9" s="1"/>
  <c r="O873" i="9" s="1"/>
  <c r="K874" i="9"/>
  <c r="L874" i="9" s="1"/>
  <c r="M874" i="9" s="1"/>
  <c r="N874" i="9" s="1"/>
  <c r="O874" i="9" s="1"/>
  <c r="K875" i="9"/>
  <c r="L875" i="9" s="1"/>
  <c r="M875" i="9" s="1"/>
  <c r="N875" i="9" s="1"/>
  <c r="O875" i="9" s="1"/>
  <c r="K876" i="9"/>
  <c r="L876" i="9" s="1"/>
  <c r="M876" i="9" s="1"/>
  <c r="N876" i="9" s="1"/>
  <c r="O876" i="9" s="1"/>
  <c r="K877" i="9"/>
  <c r="L877" i="9" s="1"/>
  <c r="M877" i="9" s="1"/>
  <c r="N877" i="9" s="1"/>
  <c r="O877" i="9" s="1"/>
  <c r="K878" i="9"/>
  <c r="L878" i="9" s="1"/>
  <c r="M878" i="9" s="1"/>
  <c r="N878" i="9" s="1"/>
  <c r="O878" i="9" s="1"/>
  <c r="K879" i="9"/>
  <c r="L879" i="9" s="1"/>
  <c r="M879" i="9" s="1"/>
  <c r="N879" i="9" s="1"/>
  <c r="O879" i="9" s="1"/>
  <c r="K880" i="9"/>
  <c r="L880" i="9" s="1"/>
  <c r="M880" i="9" s="1"/>
  <c r="N880" i="9" s="1"/>
  <c r="O880" i="9" s="1"/>
  <c r="K881" i="9"/>
  <c r="L881" i="9" s="1"/>
  <c r="M881" i="9" s="1"/>
  <c r="N881" i="9" s="1"/>
  <c r="O881" i="9" s="1"/>
  <c r="K882" i="9"/>
  <c r="L882" i="9" s="1"/>
  <c r="M882" i="9" s="1"/>
  <c r="N882" i="9" s="1"/>
  <c r="O882" i="9" s="1"/>
  <c r="K883" i="9"/>
  <c r="L883" i="9" s="1"/>
  <c r="M883" i="9" s="1"/>
  <c r="N883" i="9" s="1"/>
  <c r="O883" i="9" s="1"/>
  <c r="K884" i="9"/>
  <c r="L884" i="9" s="1"/>
  <c r="M884" i="9" s="1"/>
  <c r="N884" i="9" s="1"/>
  <c r="O884" i="9" s="1"/>
  <c r="K885" i="9"/>
  <c r="L885" i="9" s="1"/>
  <c r="M885" i="9" s="1"/>
  <c r="N885" i="9" s="1"/>
  <c r="O885" i="9" s="1"/>
  <c r="K886" i="9"/>
  <c r="L886" i="9" s="1"/>
  <c r="M886" i="9" s="1"/>
  <c r="N886" i="9" s="1"/>
  <c r="O886" i="9" s="1"/>
  <c r="K887" i="9"/>
  <c r="L887" i="9" s="1"/>
  <c r="M887" i="9" s="1"/>
  <c r="N887" i="9" s="1"/>
  <c r="O887" i="9" s="1"/>
  <c r="K888" i="9"/>
  <c r="L888" i="9" s="1"/>
  <c r="M888" i="9" s="1"/>
  <c r="N888" i="9" s="1"/>
  <c r="O888" i="9" s="1"/>
  <c r="K889" i="9"/>
  <c r="L889" i="9" s="1"/>
  <c r="M889" i="9" s="1"/>
  <c r="N889" i="9" s="1"/>
  <c r="O889" i="9" s="1"/>
  <c r="K890" i="9"/>
  <c r="L890" i="9" s="1"/>
  <c r="M890" i="9" s="1"/>
  <c r="N890" i="9" s="1"/>
  <c r="O890" i="9" s="1"/>
  <c r="K891" i="9"/>
  <c r="L891" i="9" s="1"/>
  <c r="M891" i="9" s="1"/>
  <c r="N891" i="9" s="1"/>
  <c r="O891" i="9" s="1"/>
  <c r="K892" i="9"/>
  <c r="L892" i="9" s="1"/>
  <c r="M892" i="9" s="1"/>
  <c r="N892" i="9" s="1"/>
  <c r="O892" i="9" s="1"/>
  <c r="K893" i="9"/>
  <c r="L893" i="9" s="1"/>
  <c r="M893" i="9" s="1"/>
  <c r="N893" i="9" s="1"/>
  <c r="O893" i="9" s="1"/>
  <c r="K894" i="9"/>
  <c r="L894" i="9" s="1"/>
  <c r="M894" i="9" s="1"/>
  <c r="N894" i="9" s="1"/>
  <c r="O894" i="9" s="1"/>
  <c r="K895" i="9"/>
  <c r="L895" i="9" s="1"/>
  <c r="M895" i="9" s="1"/>
  <c r="N895" i="9" s="1"/>
  <c r="O895" i="9" s="1"/>
  <c r="K896" i="9"/>
  <c r="L896" i="9" s="1"/>
  <c r="M896" i="9" s="1"/>
  <c r="N896" i="9" s="1"/>
  <c r="O896" i="9" s="1"/>
  <c r="K897" i="9"/>
  <c r="L897" i="9" s="1"/>
  <c r="M897" i="9" s="1"/>
  <c r="N897" i="9" s="1"/>
  <c r="O897" i="9" s="1"/>
  <c r="K898" i="9"/>
  <c r="L898" i="9" s="1"/>
  <c r="M898" i="9" s="1"/>
  <c r="N898" i="9" s="1"/>
  <c r="O898" i="9" s="1"/>
  <c r="K899" i="9"/>
  <c r="L899" i="9" s="1"/>
  <c r="M899" i="9" s="1"/>
  <c r="N899" i="9" s="1"/>
  <c r="O899" i="9" s="1"/>
  <c r="K900" i="9"/>
  <c r="L900" i="9" s="1"/>
  <c r="M900" i="9" s="1"/>
  <c r="N900" i="9" s="1"/>
  <c r="O900" i="9" s="1"/>
  <c r="K901" i="9"/>
  <c r="L901" i="9" s="1"/>
  <c r="M901" i="9" s="1"/>
  <c r="N901" i="9" s="1"/>
  <c r="O901" i="9" s="1"/>
  <c r="K902" i="9"/>
  <c r="L902" i="9" s="1"/>
  <c r="M902" i="9" s="1"/>
  <c r="N902" i="9" s="1"/>
  <c r="O902" i="9" s="1"/>
  <c r="K903" i="9"/>
  <c r="L903" i="9" s="1"/>
  <c r="M903" i="9" s="1"/>
  <c r="N903" i="9" s="1"/>
  <c r="O903" i="9" s="1"/>
  <c r="K904" i="9"/>
  <c r="L904" i="9" s="1"/>
  <c r="M904" i="9" s="1"/>
  <c r="N904" i="9" s="1"/>
  <c r="O904" i="9" s="1"/>
  <c r="K905" i="9"/>
  <c r="L905" i="9" s="1"/>
  <c r="M905" i="9" s="1"/>
  <c r="N905" i="9" s="1"/>
  <c r="O905" i="9" s="1"/>
  <c r="K906" i="9"/>
  <c r="L906" i="9" s="1"/>
  <c r="M906" i="9" s="1"/>
  <c r="N906" i="9" s="1"/>
  <c r="O906" i="9" s="1"/>
  <c r="K907" i="9"/>
  <c r="L907" i="9" s="1"/>
  <c r="M907" i="9" s="1"/>
  <c r="N907" i="9" s="1"/>
  <c r="O907" i="9" s="1"/>
  <c r="K908" i="9"/>
  <c r="L908" i="9" s="1"/>
  <c r="M908" i="9" s="1"/>
  <c r="N908" i="9" s="1"/>
  <c r="O908" i="9" s="1"/>
  <c r="K909" i="9"/>
  <c r="L909" i="9" s="1"/>
  <c r="M909" i="9" s="1"/>
  <c r="N909" i="9" s="1"/>
  <c r="O909" i="9" s="1"/>
  <c r="K910" i="9"/>
  <c r="L910" i="9" s="1"/>
  <c r="M910" i="9" s="1"/>
  <c r="N910" i="9" s="1"/>
  <c r="O910" i="9" s="1"/>
  <c r="K911" i="9"/>
  <c r="L911" i="9" s="1"/>
  <c r="M911" i="9" s="1"/>
  <c r="N911" i="9" s="1"/>
  <c r="O911" i="9" s="1"/>
  <c r="K912" i="9"/>
  <c r="L912" i="9" s="1"/>
  <c r="M912" i="9" s="1"/>
  <c r="N912" i="9" s="1"/>
  <c r="O912" i="9" s="1"/>
  <c r="K913" i="9"/>
  <c r="L913" i="9" s="1"/>
  <c r="M913" i="9" s="1"/>
  <c r="N913" i="9" s="1"/>
  <c r="O913" i="9" s="1"/>
  <c r="K914" i="9"/>
  <c r="L914" i="9" s="1"/>
  <c r="M914" i="9" s="1"/>
  <c r="N914" i="9" s="1"/>
  <c r="O914" i="9" s="1"/>
  <c r="K915" i="9"/>
  <c r="L915" i="9" s="1"/>
  <c r="M915" i="9" s="1"/>
  <c r="N915" i="9" s="1"/>
  <c r="O915" i="9" s="1"/>
  <c r="K916" i="9"/>
  <c r="L916" i="9" s="1"/>
  <c r="M916" i="9" s="1"/>
  <c r="N916" i="9" s="1"/>
  <c r="O916" i="9" s="1"/>
  <c r="K917" i="9"/>
  <c r="L917" i="9" s="1"/>
  <c r="M917" i="9" s="1"/>
  <c r="N917" i="9" s="1"/>
  <c r="O917" i="9" s="1"/>
  <c r="K918" i="9"/>
  <c r="L918" i="9" s="1"/>
  <c r="M918" i="9" s="1"/>
  <c r="N918" i="9" s="1"/>
  <c r="O918" i="9" s="1"/>
  <c r="K919" i="9"/>
  <c r="L919" i="9" s="1"/>
  <c r="M919" i="9" s="1"/>
  <c r="N919" i="9" s="1"/>
  <c r="O919" i="9" s="1"/>
  <c r="K920" i="9"/>
  <c r="L920" i="9" s="1"/>
  <c r="M920" i="9" s="1"/>
  <c r="N920" i="9" s="1"/>
  <c r="O920" i="9" s="1"/>
  <c r="K921" i="9"/>
  <c r="L921" i="9" s="1"/>
  <c r="M921" i="9" s="1"/>
  <c r="N921" i="9" s="1"/>
  <c r="O921" i="9" s="1"/>
  <c r="K922" i="9"/>
  <c r="L922" i="9" s="1"/>
  <c r="M922" i="9" s="1"/>
  <c r="N922" i="9" s="1"/>
  <c r="O922" i="9" s="1"/>
  <c r="K923" i="9"/>
  <c r="L923" i="9" s="1"/>
  <c r="M923" i="9" s="1"/>
  <c r="N923" i="9" s="1"/>
  <c r="O923" i="9" s="1"/>
  <c r="K924" i="9"/>
  <c r="L924" i="9" s="1"/>
  <c r="M924" i="9" s="1"/>
  <c r="N924" i="9" s="1"/>
  <c r="O924" i="9" s="1"/>
  <c r="K925" i="9"/>
  <c r="L925" i="9" s="1"/>
  <c r="M925" i="9" s="1"/>
  <c r="N925" i="9" s="1"/>
  <c r="O925" i="9" s="1"/>
  <c r="K926" i="9"/>
  <c r="L926" i="9" s="1"/>
  <c r="M926" i="9" s="1"/>
  <c r="N926" i="9" s="1"/>
  <c r="O926" i="9" s="1"/>
  <c r="K927" i="9"/>
  <c r="L927" i="9" s="1"/>
  <c r="M927" i="9" s="1"/>
  <c r="N927" i="9" s="1"/>
  <c r="O927" i="9" s="1"/>
  <c r="K928" i="9"/>
  <c r="L928" i="9" s="1"/>
  <c r="M928" i="9" s="1"/>
  <c r="N928" i="9" s="1"/>
  <c r="O928" i="9" s="1"/>
  <c r="K929" i="9"/>
  <c r="L929" i="9" s="1"/>
  <c r="M929" i="9" s="1"/>
  <c r="N929" i="9" s="1"/>
  <c r="O929" i="9" s="1"/>
  <c r="K930" i="9"/>
  <c r="L930" i="9" s="1"/>
  <c r="M930" i="9" s="1"/>
  <c r="N930" i="9" s="1"/>
  <c r="O930" i="9" s="1"/>
  <c r="K931" i="9"/>
  <c r="L931" i="9" s="1"/>
  <c r="M931" i="9" s="1"/>
  <c r="N931" i="9" s="1"/>
  <c r="O931" i="9" s="1"/>
  <c r="K932" i="9"/>
  <c r="L932" i="9" s="1"/>
  <c r="M932" i="9" s="1"/>
  <c r="N932" i="9" s="1"/>
  <c r="O932" i="9" s="1"/>
  <c r="K933" i="9"/>
  <c r="L933" i="9" s="1"/>
  <c r="M933" i="9" s="1"/>
  <c r="N933" i="9" s="1"/>
  <c r="O933" i="9" s="1"/>
  <c r="K934" i="9"/>
  <c r="L934" i="9" s="1"/>
  <c r="M934" i="9" s="1"/>
  <c r="N934" i="9" s="1"/>
  <c r="O934" i="9" s="1"/>
  <c r="K935" i="9"/>
  <c r="L935" i="9" s="1"/>
  <c r="M935" i="9" s="1"/>
  <c r="N935" i="9" s="1"/>
  <c r="O935" i="9" s="1"/>
  <c r="K936" i="9"/>
  <c r="L936" i="9" s="1"/>
  <c r="M936" i="9" s="1"/>
  <c r="N936" i="9" s="1"/>
  <c r="O936" i="9" s="1"/>
  <c r="K937" i="9"/>
  <c r="L937" i="9" s="1"/>
  <c r="M937" i="9" s="1"/>
  <c r="N937" i="9" s="1"/>
  <c r="O937" i="9" s="1"/>
  <c r="K938" i="9"/>
  <c r="L938" i="9" s="1"/>
  <c r="M938" i="9" s="1"/>
  <c r="N938" i="9" s="1"/>
  <c r="O938" i="9" s="1"/>
  <c r="K939" i="9"/>
  <c r="L939" i="9" s="1"/>
  <c r="M939" i="9" s="1"/>
  <c r="N939" i="9" s="1"/>
  <c r="O939" i="9" s="1"/>
  <c r="K940" i="9"/>
  <c r="L940" i="9" s="1"/>
  <c r="M940" i="9" s="1"/>
  <c r="N940" i="9" s="1"/>
  <c r="O940" i="9" s="1"/>
  <c r="K941" i="9"/>
  <c r="L941" i="9" s="1"/>
  <c r="M941" i="9" s="1"/>
  <c r="N941" i="9" s="1"/>
  <c r="O941" i="9" s="1"/>
  <c r="K942" i="9"/>
  <c r="L942" i="9" s="1"/>
  <c r="M942" i="9" s="1"/>
  <c r="N942" i="9" s="1"/>
  <c r="O942" i="9" s="1"/>
  <c r="K943" i="9"/>
  <c r="L943" i="9" s="1"/>
  <c r="M943" i="9" s="1"/>
  <c r="N943" i="9" s="1"/>
  <c r="O943" i="9" s="1"/>
  <c r="K944" i="9"/>
  <c r="L944" i="9" s="1"/>
  <c r="M944" i="9" s="1"/>
  <c r="N944" i="9" s="1"/>
  <c r="O944" i="9" s="1"/>
  <c r="K945" i="9"/>
  <c r="L945" i="9" s="1"/>
  <c r="M945" i="9" s="1"/>
  <c r="N945" i="9" s="1"/>
  <c r="O945" i="9" s="1"/>
  <c r="K946" i="9"/>
  <c r="L946" i="9" s="1"/>
  <c r="M946" i="9" s="1"/>
  <c r="N946" i="9" s="1"/>
  <c r="O946" i="9" s="1"/>
  <c r="K947" i="9"/>
  <c r="L947" i="9" s="1"/>
  <c r="M947" i="9" s="1"/>
  <c r="N947" i="9" s="1"/>
  <c r="O947" i="9" s="1"/>
  <c r="K948" i="9"/>
  <c r="L948" i="9" s="1"/>
  <c r="M948" i="9" s="1"/>
  <c r="N948" i="9" s="1"/>
  <c r="O948" i="9" s="1"/>
  <c r="K949" i="9"/>
  <c r="L949" i="9" s="1"/>
  <c r="M949" i="9" s="1"/>
  <c r="N949" i="9" s="1"/>
  <c r="O949" i="9" s="1"/>
  <c r="K950" i="9"/>
  <c r="L950" i="9" s="1"/>
  <c r="M950" i="9" s="1"/>
  <c r="N950" i="9" s="1"/>
  <c r="O950" i="9" s="1"/>
  <c r="K951" i="9"/>
  <c r="L951" i="9" s="1"/>
  <c r="M951" i="9" s="1"/>
  <c r="N951" i="9" s="1"/>
  <c r="O951" i="9" s="1"/>
  <c r="K952" i="9"/>
  <c r="L952" i="9" s="1"/>
  <c r="M952" i="9" s="1"/>
  <c r="N952" i="9" s="1"/>
  <c r="O952" i="9" s="1"/>
  <c r="K953" i="9"/>
  <c r="L953" i="9" s="1"/>
  <c r="M953" i="9" s="1"/>
  <c r="N953" i="9" s="1"/>
  <c r="O953" i="9" s="1"/>
  <c r="K954" i="9"/>
  <c r="L954" i="9" s="1"/>
  <c r="M954" i="9" s="1"/>
  <c r="N954" i="9" s="1"/>
  <c r="O954" i="9" s="1"/>
  <c r="K955" i="9"/>
  <c r="L955" i="9" s="1"/>
  <c r="M955" i="9" s="1"/>
  <c r="N955" i="9" s="1"/>
  <c r="O955" i="9" s="1"/>
  <c r="K956" i="9"/>
  <c r="L956" i="9" s="1"/>
  <c r="M956" i="9" s="1"/>
  <c r="N956" i="9" s="1"/>
  <c r="O956" i="9" s="1"/>
  <c r="K957" i="9"/>
  <c r="L957" i="9" s="1"/>
  <c r="M957" i="9" s="1"/>
  <c r="N957" i="9" s="1"/>
  <c r="O957" i="9" s="1"/>
  <c r="K958" i="9"/>
  <c r="L958" i="9" s="1"/>
  <c r="M958" i="9" s="1"/>
  <c r="N958" i="9" s="1"/>
  <c r="O958" i="9" s="1"/>
  <c r="K959" i="9"/>
  <c r="L959" i="9" s="1"/>
  <c r="M959" i="9" s="1"/>
  <c r="N959" i="9" s="1"/>
  <c r="O959" i="9" s="1"/>
  <c r="K960" i="9"/>
  <c r="L960" i="9" s="1"/>
  <c r="M960" i="9" s="1"/>
  <c r="N960" i="9" s="1"/>
  <c r="O960" i="9" s="1"/>
  <c r="K961" i="9"/>
  <c r="L961" i="9" s="1"/>
  <c r="M961" i="9" s="1"/>
  <c r="N961" i="9" s="1"/>
  <c r="O961" i="9" s="1"/>
  <c r="K962" i="9"/>
  <c r="L962" i="9" s="1"/>
  <c r="M962" i="9" s="1"/>
  <c r="N962" i="9" s="1"/>
  <c r="O962" i="9" s="1"/>
  <c r="K963" i="9"/>
  <c r="L963" i="9" s="1"/>
  <c r="M963" i="9" s="1"/>
  <c r="N963" i="9" s="1"/>
  <c r="O963" i="9" s="1"/>
  <c r="K964" i="9"/>
  <c r="L964" i="9" s="1"/>
  <c r="M964" i="9" s="1"/>
  <c r="N964" i="9" s="1"/>
  <c r="O964" i="9" s="1"/>
  <c r="K965" i="9"/>
  <c r="L965" i="9" s="1"/>
  <c r="M965" i="9" s="1"/>
  <c r="N965" i="9" s="1"/>
  <c r="O965" i="9" s="1"/>
  <c r="K966" i="9"/>
  <c r="L966" i="9" s="1"/>
  <c r="M966" i="9" s="1"/>
  <c r="N966" i="9" s="1"/>
  <c r="O966" i="9" s="1"/>
  <c r="K967" i="9"/>
  <c r="L967" i="9" s="1"/>
  <c r="M967" i="9" s="1"/>
  <c r="N967" i="9" s="1"/>
  <c r="O967" i="9" s="1"/>
  <c r="K968" i="9"/>
  <c r="L968" i="9" s="1"/>
  <c r="M968" i="9" s="1"/>
  <c r="N968" i="9" s="1"/>
  <c r="O968" i="9" s="1"/>
  <c r="K969" i="9"/>
  <c r="L969" i="9" s="1"/>
  <c r="M969" i="9" s="1"/>
  <c r="N969" i="9" s="1"/>
  <c r="O969" i="9" s="1"/>
  <c r="K970" i="9"/>
  <c r="L970" i="9" s="1"/>
  <c r="M970" i="9" s="1"/>
  <c r="N970" i="9" s="1"/>
  <c r="O970" i="9" s="1"/>
  <c r="K971" i="9"/>
  <c r="L971" i="9" s="1"/>
  <c r="M971" i="9" s="1"/>
  <c r="N971" i="9" s="1"/>
  <c r="O971" i="9" s="1"/>
  <c r="K972" i="9"/>
  <c r="L972" i="9" s="1"/>
  <c r="M972" i="9" s="1"/>
  <c r="N972" i="9" s="1"/>
  <c r="O972" i="9" s="1"/>
  <c r="K973" i="9"/>
  <c r="L973" i="9" s="1"/>
  <c r="M973" i="9" s="1"/>
  <c r="N973" i="9" s="1"/>
  <c r="O973" i="9" s="1"/>
  <c r="K974" i="9"/>
  <c r="L974" i="9" s="1"/>
  <c r="M974" i="9" s="1"/>
  <c r="N974" i="9" s="1"/>
  <c r="O974" i="9" s="1"/>
  <c r="K975" i="9"/>
  <c r="L975" i="9" s="1"/>
  <c r="M975" i="9" s="1"/>
  <c r="N975" i="9" s="1"/>
  <c r="O975" i="9" s="1"/>
  <c r="K976" i="9"/>
  <c r="L976" i="9" s="1"/>
  <c r="M976" i="9" s="1"/>
  <c r="N976" i="9" s="1"/>
  <c r="O976" i="9" s="1"/>
  <c r="K977" i="9"/>
  <c r="L977" i="9" s="1"/>
  <c r="M977" i="9" s="1"/>
  <c r="N977" i="9" s="1"/>
  <c r="O977" i="9" s="1"/>
  <c r="K978" i="9"/>
  <c r="L978" i="9" s="1"/>
  <c r="M978" i="9" s="1"/>
  <c r="N978" i="9" s="1"/>
  <c r="O978" i="9" s="1"/>
  <c r="K979" i="9"/>
  <c r="L979" i="9" s="1"/>
  <c r="M979" i="9" s="1"/>
  <c r="N979" i="9" s="1"/>
  <c r="O979" i="9" s="1"/>
  <c r="K980" i="9"/>
  <c r="L980" i="9" s="1"/>
  <c r="M980" i="9" s="1"/>
  <c r="N980" i="9" s="1"/>
  <c r="O980" i="9" s="1"/>
  <c r="K981" i="9"/>
  <c r="L981" i="9" s="1"/>
  <c r="M981" i="9" s="1"/>
  <c r="N981" i="9" s="1"/>
  <c r="O981" i="9" s="1"/>
  <c r="K982" i="9"/>
  <c r="L982" i="9" s="1"/>
  <c r="M982" i="9" s="1"/>
  <c r="N982" i="9" s="1"/>
  <c r="O982" i="9" s="1"/>
  <c r="K983" i="9"/>
  <c r="L983" i="9" s="1"/>
  <c r="M983" i="9" s="1"/>
  <c r="N983" i="9" s="1"/>
  <c r="O983" i="9" s="1"/>
  <c r="K984" i="9"/>
  <c r="L984" i="9" s="1"/>
  <c r="M984" i="9" s="1"/>
  <c r="N984" i="9" s="1"/>
  <c r="O984" i="9" s="1"/>
  <c r="K985" i="9"/>
  <c r="L985" i="9" s="1"/>
  <c r="M985" i="9" s="1"/>
  <c r="N985" i="9" s="1"/>
  <c r="O985" i="9" s="1"/>
  <c r="K986" i="9"/>
  <c r="L986" i="9" s="1"/>
  <c r="M986" i="9" s="1"/>
  <c r="N986" i="9" s="1"/>
  <c r="O986" i="9" s="1"/>
  <c r="K987" i="9"/>
  <c r="L987" i="9" s="1"/>
  <c r="M987" i="9" s="1"/>
  <c r="N987" i="9" s="1"/>
  <c r="O987" i="9" s="1"/>
  <c r="K988" i="9"/>
  <c r="L988" i="9" s="1"/>
  <c r="M988" i="9" s="1"/>
  <c r="N988" i="9" s="1"/>
  <c r="O988" i="9" s="1"/>
  <c r="K989" i="9"/>
  <c r="L989" i="9" s="1"/>
  <c r="M989" i="9" s="1"/>
  <c r="N989" i="9" s="1"/>
  <c r="O989" i="9" s="1"/>
  <c r="K990" i="9"/>
  <c r="L990" i="9" s="1"/>
  <c r="M990" i="9" s="1"/>
  <c r="N990" i="9" s="1"/>
  <c r="O990" i="9" s="1"/>
  <c r="K991" i="9"/>
  <c r="L991" i="9" s="1"/>
  <c r="M991" i="9" s="1"/>
  <c r="N991" i="9" s="1"/>
  <c r="O991" i="9" s="1"/>
  <c r="K992" i="9"/>
  <c r="L992" i="9" s="1"/>
  <c r="M992" i="9" s="1"/>
  <c r="N992" i="9" s="1"/>
  <c r="O992" i="9" s="1"/>
  <c r="K993" i="9"/>
  <c r="L993" i="9" s="1"/>
  <c r="M993" i="9" s="1"/>
  <c r="N993" i="9" s="1"/>
  <c r="O993" i="9" s="1"/>
  <c r="K994" i="9"/>
  <c r="L994" i="9" s="1"/>
  <c r="M994" i="9" s="1"/>
  <c r="N994" i="9" s="1"/>
  <c r="O994" i="9" s="1"/>
  <c r="K995" i="9"/>
  <c r="L995" i="9" s="1"/>
  <c r="M995" i="9" s="1"/>
  <c r="N995" i="9" s="1"/>
  <c r="O995" i="9" s="1"/>
  <c r="K996" i="9"/>
  <c r="L996" i="9" s="1"/>
  <c r="M996" i="9" s="1"/>
  <c r="N996" i="9" s="1"/>
  <c r="O996" i="9" s="1"/>
  <c r="K997" i="9"/>
  <c r="L997" i="9" s="1"/>
  <c r="M997" i="9" s="1"/>
  <c r="N997" i="9" s="1"/>
  <c r="O997" i="9" s="1"/>
  <c r="K998" i="9"/>
  <c r="L998" i="9" s="1"/>
  <c r="M998" i="9" s="1"/>
  <c r="N998" i="9" s="1"/>
  <c r="O998" i="9" s="1"/>
  <c r="K999" i="9"/>
  <c r="L999" i="9" s="1"/>
  <c r="M999" i="9" s="1"/>
  <c r="N999" i="9" s="1"/>
  <c r="O999" i="9" s="1"/>
  <c r="K1000" i="9"/>
  <c r="L1000" i="9" s="1"/>
  <c r="M1000" i="9" s="1"/>
  <c r="N1000" i="9" s="1"/>
  <c r="O1000" i="9" s="1"/>
  <c r="K1001" i="9"/>
  <c r="L1001" i="9" s="1"/>
  <c r="M1001" i="9" s="1"/>
  <c r="N1001" i="9" s="1"/>
  <c r="O1001" i="9" s="1"/>
  <c r="K1002" i="9"/>
  <c r="L1002" i="9" s="1"/>
  <c r="M1002" i="9" s="1"/>
  <c r="N1002" i="9" s="1"/>
  <c r="O1002" i="9" s="1"/>
  <c r="K1003" i="9"/>
  <c r="L1003" i="9" s="1"/>
  <c r="M1003" i="9" s="1"/>
  <c r="N1003" i="9" s="1"/>
  <c r="O1003" i="9" s="1"/>
  <c r="K1004" i="9"/>
  <c r="L1004" i="9" s="1"/>
  <c r="M1004" i="9" s="1"/>
  <c r="N1004" i="9" s="1"/>
  <c r="O1004" i="9" s="1"/>
  <c r="K1005" i="9"/>
  <c r="L1005" i="9" s="1"/>
  <c r="M1005" i="9" s="1"/>
  <c r="N1005" i="9" s="1"/>
  <c r="O1005" i="9" s="1"/>
  <c r="K1006" i="9"/>
  <c r="L1006" i="9" s="1"/>
  <c r="M1006" i="9" s="1"/>
  <c r="N1006" i="9" s="1"/>
  <c r="O1006" i="9" s="1"/>
  <c r="K1007" i="9"/>
  <c r="L1007" i="9" s="1"/>
  <c r="M1007" i="9" s="1"/>
  <c r="N1007" i="9" s="1"/>
  <c r="O1007" i="9" s="1"/>
  <c r="K1008" i="9"/>
  <c r="L1008" i="9" s="1"/>
  <c r="M1008" i="9" s="1"/>
  <c r="N1008" i="9" s="1"/>
  <c r="O1008" i="9" s="1"/>
  <c r="K1009" i="9"/>
  <c r="L1009" i="9" s="1"/>
  <c r="M1009" i="9" s="1"/>
  <c r="N1009" i="9" s="1"/>
  <c r="O1009" i="9" s="1"/>
  <c r="K1010" i="9"/>
  <c r="L1010" i="9" s="1"/>
  <c r="M1010" i="9" s="1"/>
  <c r="N1010" i="9" s="1"/>
  <c r="O1010" i="9" s="1"/>
  <c r="K1011" i="9"/>
  <c r="L1011" i="9" s="1"/>
  <c r="M1011" i="9" s="1"/>
  <c r="N1011" i="9" s="1"/>
  <c r="O1011" i="9" s="1"/>
  <c r="K1012" i="9"/>
  <c r="L1012" i="9" s="1"/>
  <c r="M1012" i="9" s="1"/>
  <c r="N1012" i="9" s="1"/>
  <c r="O1012" i="9" s="1"/>
  <c r="K1013" i="9"/>
  <c r="L1013" i="9" s="1"/>
  <c r="M1013" i="9" s="1"/>
  <c r="N1013" i="9" s="1"/>
  <c r="O1013" i="9" s="1"/>
  <c r="K1014" i="9"/>
  <c r="L1014" i="9" s="1"/>
  <c r="M1014" i="9" s="1"/>
  <c r="N1014" i="9" s="1"/>
  <c r="O1014" i="9" s="1"/>
  <c r="K1015" i="9"/>
  <c r="L1015" i="9" s="1"/>
  <c r="M1015" i="9" s="1"/>
  <c r="N1015" i="9" s="1"/>
  <c r="O1015" i="9" s="1"/>
  <c r="K1016" i="9"/>
  <c r="L1016" i="9" s="1"/>
  <c r="M1016" i="9" s="1"/>
  <c r="N1016" i="9" s="1"/>
  <c r="O1016" i="9" s="1"/>
  <c r="K1017" i="9"/>
  <c r="L1017" i="9" s="1"/>
  <c r="M1017" i="9" s="1"/>
  <c r="N1017" i="9" s="1"/>
  <c r="O1017" i="9" s="1"/>
  <c r="K1018" i="9"/>
  <c r="L1018" i="9" s="1"/>
  <c r="M1018" i="9" s="1"/>
  <c r="N1018" i="9" s="1"/>
  <c r="O1018" i="9" s="1"/>
  <c r="K1019" i="9"/>
  <c r="L1019" i="9" s="1"/>
  <c r="M1019" i="9" s="1"/>
  <c r="N1019" i="9" s="1"/>
  <c r="O1019" i="9" s="1"/>
  <c r="K1020" i="9"/>
  <c r="L1020" i="9" s="1"/>
  <c r="M1020" i="9" s="1"/>
  <c r="N1020" i="9" s="1"/>
  <c r="O1020" i="9" s="1"/>
  <c r="K1021" i="9"/>
  <c r="L1021" i="9" s="1"/>
  <c r="M1021" i="9" s="1"/>
  <c r="N1021" i="9" s="1"/>
  <c r="O1021" i="9" s="1"/>
  <c r="K1022" i="9"/>
  <c r="L1022" i="9" s="1"/>
  <c r="M1022" i="9" s="1"/>
  <c r="N1022" i="9" s="1"/>
  <c r="O1022" i="9" s="1"/>
  <c r="K1023" i="9"/>
  <c r="L1023" i="9" s="1"/>
  <c r="M1023" i="9" s="1"/>
  <c r="N1023" i="9" s="1"/>
  <c r="O1023" i="9" s="1"/>
  <c r="K1024" i="9"/>
  <c r="L1024" i="9" s="1"/>
  <c r="M1024" i="9" s="1"/>
  <c r="N1024" i="9" s="1"/>
  <c r="O1024" i="9" s="1"/>
  <c r="K1025" i="9"/>
  <c r="L1025" i="9" s="1"/>
  <c r="M1025" i="9" s="1"/>
  <c r="N1025" i="9" s="1"/>
  <c r="O1025" i="9" s="1"/>
  <c r="K1026" i="9"/>
  <c r="L1026" i="9" s="1"/>
  <c r="M1026" i="9" s="1"/>
  <c r="N1026" i="9" s="1"/>
  <c r="O1026" i="9" s="1"/>
  <c r="K1027" i="9"/>
  <c r="L1027" i="9" s="1"/>
  <c r="M1027" i="9" s="1"/>
  <c r="N1027" i="9" s="1"/>
  <c r="O1027" i="9" s="1"/>
  <c r="K1028" i="9"/>
  <c r="L1028" i="9" s="1"/>
  <c r="M1028" i="9" s="1"/>
  <c r="N1028" i="9" s="1"/>
  <c r="O1028" i="9" s="1"/>
  <c r="K1029" i="9"/>
  <c r="L1029" i="9" s="1"/>
  <c r="M1029" i="9" s="1"/>
  <c r="N1029" i="9" s="1"/>
  <c r="O1029" i="9" s="1"/>
  <c r="K1030" i="9"/>
  <c r="L1030" i="9" s="1"/>
  <c r="M1030" i="9" s="1"/>
  <c r="N1030" i="9" s="1"/>
  <c r="O1030" i="9" s="1"/>
  <c r="K1031" i="9"/>
  <c r="L1031" i="9" s="1"/>
  <c r="M1031" i="9" s="1"/>
  <c r="N1031" i="9" s="1"/>
  <c r="O1031" i="9" s="1"/>
  <c r="K1032" i="9"/>
  <c r="L1032" i="9" s="1"/>
  <c r="M1032" i="9" s="1"/>
  <c r="N1032" i="9" s="1"/>
  <c r="O1032" i="9" s="1"/>
  <c r="K1033" i="9"/>
  <c r="L1033" i="9" s="1"/>
  <c r="M1033" i="9" s="1"/>
  <c r="N1033" i="9" s="1"/>
  <c r="O1033" i="9" s="1"/>
  <c r="K1034" i="9"/>
  <c r="L1034" i="9" s="1"/>
  <c r="M1034" i="9" s="1"/>
  <c r="N1034" i="9" s="1"/>
  <c r="O1034" i="9" s="1"/>
  <c r="K1035" i="9"/>
  <c r="L1035" i="9" s="1"/>
  <c r="M1035" i="9" s="1"/>
  <c r="N1035" i="9" s="1"/>
  <c r="O1035" i="9" s="1"/>
  <c r="K1036" i="9"/>
  <c r="L1036" i="9" s="1"/>
  <c r="M1036" i="9" s="1"/>
  <c r="N1036" i="9" s="1"/>
  <c r="O1036" i="9" s="1"/>
  <c r="K1037" i="9"/>
  <c r="L1037" i="9" s="1"/>
  <c r="M1037" i="9" s="1"/>
  <c r="N1037" i="9" s="1"/>
  <c r="O1037" i="9" s="1"/>
  <c r="K1038" i="9"/>
  <c r="L1038" i="9" s="1"/>
  <c r="M1038" i="9" s="1"/>
  <c r="N1038" i="9" s="1"/>
  <c r="O1038" i="9" s="1"/>
  <c r="K1039" i="9"/>
  <c r="L1039" i="9" s="1"/>
  <c r="M1039" i="9" s="1"/>
  <c r="N1039" i="9" s="1"/>
  <c r="O1039" i="9" s="1"/>
  <c r="K1040" i="9"/>
  <c r="L1040" i="9" s="1"/>
  <c r="M1040" i="9" s="1"/>
  <c r="N1040" i="9" s="1"/>
  <c r="O1040" i="9" s="1"/>
  <c r="K1041" i="9"/>
  <c r="L1041" i="9" s="1"/>
  <c r="M1041" i="9" s="1"/>
  <c r="N1041" i="9" s="1"/>
  <c r="O1041" i="9" s="1"/>
  <c r="K1042" i="9"/>
  <c r="L1042" i="9" s="1"/>
  <c r="M1042" i="9" s="1"/>
  <c r="N1042" i="9" s="1"/>
  <c r="O1042" i="9" s="1"/>
  <c r="K1043" i="9"/>
  <c r="L1043" i="9" s="1"/>
  <c r="M1043" i="9" s="1"/>
  <c r="N1043" i="9" s="1"/>
  <c r="O1043" i="9" s="1"/>
  <c r="K1044" i="9"/>
  <c r="L1044" i="9" s="1"/>
  <c r="M1044" i="9" s="1"/>
  <c r="N1044" i="9" s="1"/>
  <c r="O1044" i="9" s="1"/>
  <c r="K1045" i="9"/>
  <c r="L1045" i="9" s="1"/>
  <c r="M1045" i="9" s="1"/>
  <c r="N1045" i="9" s="1"/>
  <c r="O1045" i="9" s="1"/>
  <c r="K1046" i="9"/>
  <c r="L1046" i="9" s="1"/>
  <c r="M1046" i="9" s="1"/>
  <c r="N1046" i="9" s="1"/>
  <c r="O1046" i="9" s="1"/>
  <c r="K1047" i="9"/>
  <c r="L1047" i="9" s="1"/>
  <c r="M1047" i="9" s="1"/>
  <c r="N1047" i="9" s="1"/>
  <c r="O1047" i="9" s="1"/>
  <c r="K1048" i="9"/>
  <c r="L1048" i="9" s="1"/>
  <c r="M1048" i="9" s="1"/>
  <c r="N1048" i="9" s="1"/>
  <c r="O1048" i="9" s="1"/>
  <c r="K1049" i="9"/>
  <c r="L1049" i="9" s="1"/>
  <c r="M1049" i="9" s="1"/>
  <c r="N1049" i="9" s="1"/>
  <c r="O1049" i="9" s="1"/>
  <c r="K1050" i="9"/>
  <c r="L1050" i="9" s="1"/>
  <c r="M1050" i="9" s="1"/>
  <c r="N1050" i="9" s="1"/>
  <c r="O1050" i="9" s="1"/>
  <c r="K1051" i="9"/>
  <c r="L1051" i="9" s="1"/>
  <c r="M1051" i="9" s="1"/>
  <c r="N1051" i="9" s="1"/>
  <c r="O1051" i="9" s="1"/>
  <c r="K1052" i="9"/>
  <c r="L1052" i="9" s="1"/>
  <c r="M1052" i="9" s="1"/>
  <c r="N1052" i="9" s="1"/>
  <c r="O1052" i="9" s="1"/>
  <c r="K1053" i="9"/>
  <c r="L1053" i="9" s="1"/>
  <c r="M1053" i="9" s="1"/>
  <c r="N1053" i="9" s="1"/>
  <c r="O1053" i="9" s="1"/>
  <c r="K1054" i="9"/>
  <c r="L1054" i="9" s="1"/>
  <c r="M1054" i="9" s="1"/>
  <c r="N1054" i="9" s="1"/>
  <c r="O1054" i="9" s="1"/>
  <c r="K1055" i="9"/>
  <c r="L1055" i="9" s="1"/>
  <c r="M1055" i="9" s="1"/>
  <c r="N1055" i="9" s="1"/>
  <c r="O1055" i="9" s="1"/>
  <c r="K1056" i="9"/>
  <c r="L1056" i="9" s="1"/>
  <c r="M1056" i="9" s="1"/>
  <c r="N1056" i="9" s="1"/>
  <c r="O1056" i="9" s="1"/>
  <c r="K1057" i="9"/>
  <c r="L1057" i="9" s="1"/>
  <c r="M1057" i="9" s="1"/>
  <c r="N1057" i="9" s="1"/>
  <c r="O1057" i="9" s="1"/>
  <c r="K1058" i="9"/>
  <c r="L1058" i="9" s="1"/>
  <c r="M1058" i="9" s="1"/>
  <c r="N1058" i="9" s="1"/>
  <c r="O1058" i="9" s="1"/>
  <c r="K1059" i="9"/>
  <c r="L1059" i="9" s="1"/>
  <c r="M1059" i="9" s="1"/>
  <c r="N1059" i="9" s="1"/>
  <c r="O1059" i="9" s="1"/>
  <c r="K1060" i="9"/>
  <c r="L1060" i="9" s="1"/>
  <c r="M1060" i="9" s="1"/>
  <c r="N1060" i="9" s="1"/>
  <c r="O1060" i="9" s="1"/>
  <c r="K1061" i="9"/>
  <c r="L1061" i="9" s="1"/>
  <c r="M1061" i="9" s="1"/>
  <c r="N1061" i="9" s="1"/>
  <c r="O1061" i="9" s="1"/>
  <c r="K1062" i="9"/>
  <c r="L1062" i="9" s="1"/>
  <c r="M1062" i="9" s="1"/>
  <c r="N1062" i="9" s="1"/>
  <c r="O1062" i="9" s="1"/>
  <c r="K1063" i="9"/>
  <c r="L1063" i="9" s="1"/>
  <c r="M1063" i="9" s="1"/>
  <c r="N1063" i="9" s="1"/>
  <c r="O1063" i="9" s="1"/>
  <c r="K1064" i="9"/>
  <c r="L1064" i="9" s="1"/>
  <c r="M1064" i="9" s="1"/>
  <c r="N1064" i="9" s="1"/>
  <c r="O1064" i="9" s="1"/>
  <c r="K1065" i="9"/>
  <c r="L1065" i="9" s="1"/>
  <c r="M1065" i="9" s="1"/>
  <c r="N1065" i="9" s="1"/>
  <c r="O1065" i="9" s="1"/>
  <c r="K1066" i="9"/>
  <c r="L1066" i="9" s="1"/>
  <c r="M1066" i="9" s="1"/>
  <c r="N1066" i="9" s="1"/>
  <c r="O1066" i="9" s="1"/>
  <c r="K1067" i="9"/>
  <c r="L1067" i="9" s="1"/>
  <c r="M1067" i="9" s="1"/>
  <c r="N1067" i="9" s="1"/>
  <c r="O1067" i="9" s="1"/>
  <c r="K1068" i="9"/>
  <c r="L1068" i="9" s="1"/>
  <c r="M1068" i="9" s="1"/>
  <c r="N1068" i="9" s="1"/>
  <c r="O1068" i="9" s="1"/>
  <c r="K1069" i="9"/>
  <c r="L1069" i="9" s="1"/>
  <c r="M1069" i="9" s="1"/>
  <c r="N1069" i="9" s="1"/>
  <c r="O1069" i="9" s="1"/>
  <c r="K1070" i="9"/>
  <c r="L1070" i="9" s="1"/>
  <c r="M1070" i="9" s="1"/>
  <c r="N1070" i="9" s="1"/>
  <c r="O1070" i="9" s="1"/>
  <c r="K1071" i="9"/>
  <c r="L1071" i="9" s="1"/>
  <c r="M1071" i="9" s="1"/>
  <c r="N1071" i="9" s="1"/>
  <c r="O1071" i="9" s="1"/>
  <c r="K1072" i="9"/>
  <c r="L1072" i="9" s="1"/>
  <c r="M1072" i="9" s="1"/>
  <c r="N1072" i="9" s="1"/>
  <c r="O1072" i="9" s="1"/>
  <c r="K1073" i="9"/>
  <c r="L1073" i="9" s="1"/>
  <c r="M1073" i="9" s="1"/>
  <c r="N1073" i="9" s="1"/>
  <c r="O1073" i="9" s="1"/>
  <c r="K1074" i="9"/>
  <c r="L1074" i="9" s="1"/>
  <c r="M1074" i="9" s="1"/>
  <c r="N1074" i="9" s="1"/>
  <c r="O1074" i="9" s="1"/>
  <c r="K1075" i="9"/>
  <c r="L1075" i="9" s="1"/>
  <c r="M1075" i="9" s="1"/>
  <c r="N1075" i="9" s="1"/>
  <c r="O1075" i="9" s="1"/>
  <c r="K1076" i="9"/>
  <c r="L1076" i="9" s="1"/>
  <c r="M1076" i="9" s="1"/>
  <c r="N1076" i="9" s="1"/>
  <c r="O1076" i="9" s="1"/>
  <c r="K1077" i="9"/>
  <c r="L1077" i="9" s="1"/>
  <c r="M1077" i="9" s="1"/>
  <c r="N1077" i="9" s="1"/>
  <c r="O1077" i="9" s="1"/>
  <c r="K1078" i="9"/>
  <c r="L1078" i="9" s="1"/>
  <c r="M1078" i="9" s="1"/>
  <c r="N1078" i="9" s="1"/>
  <c r="O1078" i="9" s="1"/>
  <c r="K1079" i="9"/>
  <c r="L1079" i="9" s="1"/>
  <c r="M1079" i="9" s="1"/>
  <c r="N1079" i="9" s="1"/>
  <c r="O1079" i="9" s="1"/>
  <c r="K1080" i="9"/>
  <c r="L1080" i="9" s="1"/>
  <c r="M1080" i="9" s="1"/>
  <c r="N1080" i="9" s="1"/>
  <c r="O1080" i="9" s="1"/>
  <c r="K1081" i="9"/>
  <c r="L1081" i="9" s="1"/>
  <c r="M1081" i="9" s="1"/>
  <c r="N1081" i="9" s="1"/>
  <c r="O1081" i="9" s="1"/>
  <c r="K1082" i="9"/>
  <c r="L1082" i="9" s="1"/>
  <c r="M1082" i="9" s="1"/>
  <c r="N1082" i="9" s="1"/>
  <c r="O1082" i="9" s="1"/>
  <c r="K1083" i="9"/>
  <c r="L1083" i="9" s="1"/>
  <c r="M1083" i="9" s="1"/>
  <c r="N1083" i="9" s="1"/>
  <c r="O1083" i="9" s="1"/>
  <c r="K1084" i="9"/>
  <c r="L1084" i="9" s="1"/>
  <c r="M1084" i="9" s="1"/>
  <c r="N1084" i="9" s="1"/>
  <c r="O1084" i="9" s="1"/>
  <c r="K1085" i="9"/>
  <c r="L1085" i="9" s="1"/>
  <c r="M1085" i="9" s="1"/>
  <c r="N1085" i="9" s="1"/>
  <c r="O1085" i="9" s="1"/>
  <c r="K1086" i="9"/>
  <c r="L1086" i="9" s="1"/>
  <c r="M1086" i="9" s="1"/>
  <c r="N1086" i="9" s="1"/>
  <c r="O1086" i="9" s="1"/>
  <c r="K1087" i="9"/>
  <c r="L1087" i="9" s="1"/>
  <c r="M1087" i="9" s="1"/>
  <c r="N1087" i="9" s="1"/>
  <c r="O1087" i="9" s="1"/>
  <c r="K1088" i="9"/>
  <c r="L1088" i="9" s="1"/>
  <c r="M1088" i="9" s="1"/>
  <c r="N1088" i="9" s="1"/>
  <c r="O1088" i="9" s="1"/>
  <c r="K1089" i="9"/>
  <c r="L1089" i="9" s="1"/>
  <c r="M1089" i="9" s="1"/>
  <c r="N1089" i="9" s="1"/>
  <c r="O1089" i="9" s="1"/>
  <c r="K1090" i="9"/>
  <c r="L1090" i="9" s="1"/>
  <c r="M1090" i="9" s="1"/>
  <c r="N1090" i="9" s="1"/>
  <c r="O1090" i="9" s="1"/>
  <c r="K1091" i="9"/>
  <c r="L1091" i="9" s="1"/>
  <c r="M1091" i="9" s="1"/>
  <c r="N1091" i="9" s="1"/>
  <c r="O1091" i="9" s="1"/>
  <c r="K1092" i="9"/>
  <c r="L1092" i="9" s="1"/>
  <c r="M1092" i="9" s="1"/>
  <c r="N1092" i="9" s="1"/>
  <c r="O1092" i="9" s="1"/>
  <c r="K1093" i="9"/>
  <c r="L1093" i="9" s="1"/>
  <c r="M1093" i="9" s="1"/>
  <c r="N1093" i="9" s="1"/>
  <c r="O1093" i="9" s="1"/>
  <c r="K1094" i="9"/>
  <c r="L1094" i="9" s="1"/>
  <c r="M1094" i="9" s="1"/>
  <c r="N1094" i="9" s="1"/>
  <c r="O1094" i="9" s="1"/>
  <c r="K1095" i="9"/>
  <c r="L1095" i="9" s="1"/>
  <c r="M1095" i="9" s="1"/>
  <c r="N1095" i="9" s="1"/>
  <c r="O1095" i="9" s="1"/>
  <c r="K1096" i="9"/>
  <c r="L1096" i="9" s="1"/>
  <c r="M1096" i="9" s="1"/>
  <c r="N1096" i="9" s="1"/>
  <c r="O1096" i="9" s="1"/>
  <c r="K1097" i="9"/>
  <c r="L1097" i="9" s="1"/>
  <c r="M1097" i="9" s="1"/>
  <c r="N1097" i="9" s="1"/>
  <c r="O1097" i="9" s="1"/>
  <c r="K1098" i="9"/>
  <c r="L1098" i="9" s="1"/>
  <c r="M1098" i="9" s="1"/>
  <c r="N1098" i="9" s="1"/>
  <c r="O1098" i="9" s="1"/>
  <c r="K1099" i="9"/>
  <c r="L1099" i="9" s="1"/>
  <c r="M1099" i="9" s="1"/>
  <c r="N1099" i="9" s="1"/>
  <c r="O1099" i="9" s="1"/>
  <c r="K1100" i="9"/>
  <c r="L1100" i="9" s="1"/>
  <c r="M1100" i="9" s="1"/>
  <c r="N1100" i="9" s="1"/>
  <c r="O1100" i="9" s="1"/>
  <c r="K1101" i="9"/>
  <c r="L1101" i="9" s="1"/>
  <c r="M1101" i="9" s="1"/>
  <c r="N1101" i="9" s="1"/>
  <c r="O1101" i="9" s="1"/>
  <c r="K1102" i="9"/>
  <c r="L1102" i="9" s="1"/>
  <c r="M1102" i="9" s="1"/>
  <c r="N1102" i="9" s="1"/>
  <c r="O1102" i="9" s="1"/>
  <c r="K1103" i="9"/>
  <c r="L1103" i="9" s="1"/>
  <c r="M1103" i="9" s="1"/>
  <c r="N1103" i="9" s="1"/>
  <c r="O1103" i="9" s="1"/>
  <c r="K1104" i="9"/>
  <c r="L1104" i="9" s="1"/>
  <c r="M1104" i="9" s="1"/>
  <c r="N1104" i="9" s="1"/>
  <c r="O1104" i="9" s="1"/>
  <c r="K1105" i="9"/>
  <c r="L1105" i="9" s="1"/>
  <c r="M1105" i="9" s="1"/>
  <c r="N1105" i="9" s="1"/>
  <c r="O1105" i="9" s="1"/>
  <c r="K1106" i="9"/>
  <c r="L1106" i="9" s="1"/>
  <c r="M1106" i="9" s="1"/>
  <c r="N1106" i="9" s="1"/>
  <c r="O1106" i="9" s="1"/>
  <c r="K1107" i="9"/>
  <c r="L1107" i="9" s="1"/>
  <c r="M1107" i="9" s="1"/>
  <c r="N1107" i="9" s="1"/>
  <c r="O1107" i="9" s="1"/>
  <c r="K1108" i="9"/>
  <c r="L1108" i="9" s="1"/>
  <c r="M1108" i="9" s="1"/>
  <c r="N1108" i="9" s="1"/>
  <c r="O1108" i="9" s="1"/>
  <c r="K1109" i="9"/>
  <c r="L1109" i="9" s="1"/>
  <c r="M1109" i="9" s="1"/>
  <c r="N1109" i="9" s="1"/>
  <c r="O1109" i="9" s="1"/>
  <c r="K1110" i="9"/>
  <c r="L1110" i="9" s="1"/>
  <c r="M1110" i="9" s="1"/>
  <c r="N1110" i="9" s="1"/>
  <c r="O1110" i="9" s="1"/>
  <c r="K1111" i="9"/>
  <c r="L1111" i="9" s="1"/>
  <c r="M1111" i="9" s="1"/>
  <c r="N1111" i="9" s="1"/>
  <c r="O1111" i="9" s="1"/>
  <c r="K1112" i="9"/>
  <c r="L1112" i="9" s="1"/>
  <c r="M1112" i="9" s="1"/>
  <c r="N1112" i="9" s="1"/>
  <c r="O1112" i="9" s="1"/>
  <c r="K1113" i="9"/>
  <c r="L1113" i="9" s="1"/>
  <c r="M1113" i="9" s="1"/>
  <c r="N1113" i="9" s="1"/>
  <c r="O1113" i="9" s="1"/>
  <c r="K1114" i="9"/>
  <c r="L1114" i="9" s="1"/>
  <c r="M1114" i="9" s="1"/>
  <c r="N1114" i="9" s="1"/>
  <c r="O1114" i="9" s="1"/>
  <c r="K1115" i="9"/>
  <c r="L1115" i="9" s="1"/>
  <c r="M1115" i="9" s="1"/>
  <c r="N1115" i="9" s="1"/>
  <c r="O1115" i="9" s="1"/>
  <c r="K1116" i="9"/>
  <c r="L1116" i="9" s="1"/>
  <c r="M1116" i="9" s="1"/>
  <c r="N1116" i="9" s="1"/>
  <c r="O1116" i="9" s="1"/>
  <c r="K1117" i="9"/>
  <c r="L1117" i="9" s="1"/>
  <c r="M1117" i="9" s="1"/>
  <c r="N1117" i="9" s="1"/>
  <c r="O1117" i="9" s="1"/>
  <c r="K1118" i="9"/>
  <c r="L1118" i="9" s="1"/>
  <c r="M1118" i="9" s="1"/>
  <c r="N1118" i="9" s="1"/>
  <c r="O1118" i="9" s="1"/>
  <c r="K1119" i="9"/>
  <c r="L1119" i="9" s="1"/>
  <c r="M1119" i="9" s="1"/>
  <c r="N1119" i="9" s="1"/>
  <c r="O1119" i="9" s="1"/>
  <c r="K1120" i="9"/>
  <c r="L1120" i="9" s="1"/>
  <c r="M1120" i="9" s="1"/>
  <c r="N1120" i="9" s="1"/>
  <c r="O1120" i="9" s="1"/>
  <c r="K1121" i="9"/>
  <c r="L1121" i="9" s="1"/>
  <c r="M1121" i="9" s="1"/>
  <c r="N1121" i="9" s="1"/>
  <c r="O1121" i="9" s="1"/>
  <c r="K1122" i="9"/>
  <c r="L1122" i="9" s="1"/>
  <c r="M1122" i="9" s="1"/>
  <c r="N1122" i="9" s="1"/>
  <c r="O1122" i="9" s="1"/>
  <c r="K1123" i="9"/>
  <c r="L1123" i="9" s="1"/>
  <c r="M1123" i="9" s="1"/>
  <c r="N1123" i="9" s="1"/>
  <c r="O1123" i="9" s="1"/>
  <c r="K1124" i="9"/>
  <c r="L1124" i="9" s="1"/>
  <c r="M1124" i="9" s="1"/>
  <c r="N1124" i="9" s="1"/>
  <c r="O1124" i="9" s="1"/>
  <c r="K1125" i="9"/>
  <c r="L1125" i="9" s="1"/>
  <c r="M1125" i="9" s="1"/>
  <c r="N1125" i="9" s="1"/>
  <c r="O1125" i="9" s="1"/>
  <c r="K1126" i="9"/>
  <c r="L1126" i="9" s="1"/>
  <c r="M1126" i="9" s="1"/>
  <c r="N1126" i="9" s="1"/>
  <c r="O1126" i="9" s="1"/>
  <c r="K1127" i="9"/>
  <c r="L1127" i="9" s="1"/>
  <c r="M1127" i="9" s="1"/>
  <c r="N1127" i="9" s="1"/>
  <c r="O1127" i="9" s="1"/>
  <c r="K1128" i="9"/>
  <c r="L1128" i="9" s="1"/>
  <c r="M1128" i="9" s="1"/>
  <c r="N1128" i="9" s="1"/>
  <c r="O1128" i="9" s="1"/>
  <c r="K1129" i="9"/>
  <c r="L1129" i="9" s="1"/>
  <c r="M1129" i="9" s="1"/>
  <c r="N1129" i="9" s="1"/>
  <c r="O1129" i="9" s="1"/>
  <c r="K1130" i="9"/>
  <c r="L1130" i="9" s="1"/>
  <c r="M1130" i="9" s="1"/>
  <c r="N1130" i="9" s="1"/>
  <c r="O1130" i="9" s="1"/>
  <c r="K1131" i="9"/>
  <c r="L1131" i="9" s="1"/>
  <c r="M1131" i="9" s="1"/>
  <c r="N1131" i="9" s="1"/>
  <c r="O1131" i="9" s="1"/>
  <c r="K1132" i="9"/>
  <c r="L1132" i="9" s="1"/>
  <c r="M1132" i="9" s="1"/>
  <c r="N1132" i="9" s="1"/>
  <c r="O1132" i="9" s="1"/>
  <c r="K1133" i="9"/>
  <c r="L1133" i="9" s="1"/>
  <c r="M1133" i="9" s="1"/>
  <c r="N1133" i="9" s="1"/>
  <c r="O1133" i="9" s="1"/>
  <c r="K1134" i="9"/>
  <c r="L1134" i="9" s="1"/>
  <c r="M1134" i="9" s="1"/>
  <c r="N1134" i="9" s="1"/>
  <c r="O1134" i="9" s="1"/>
  <c r="K1135" i="9"/>
  <c r="L1135" i="9" s="1"/>
  <c r="M1135" i="9" s="1"/>
  <c r="N1135" i="9" s="1"/>
  <c r="O1135" i="9" s="1"/>
  <c r="K1136" i="9"/>
  <c r="L1136" i="9" s="1"/>
  <c r="M1136" i="9" s="1"/>
  <c r="N1136" i="9" s="1"/>
  <c r="O1136" i="9" s="1"/>
  <c r="K1137" i="9"/>
  <c r="L1137" i="9" s="1"/>
  <c r="M1137" i="9" s="1"/>
  <c r="N1137" i="9" s="1"/>
  <c r="O1137" i="9" s="1"/>
  <c r="K1138" i="9"/>
  <c r="L1138" i="9" s="1"/>
  <c r="M1138" i="9" s="1"/>
  <c r="N1138" i="9" s="1"/>
  <c r="O1138" i="9" s="1"/>
  <c r="K1139" i="9"/>
  <c r="L1139" i="9" s="1"/>
  <c r="M1139" i="9" s="1"/>
  <c r="N1139" i="9" s="1"/>
  <c r="O1139" i="9" s="1"/>
  <c r="K1140" i="9"/>
  <c r="L1140" i="9" s="1"/>
  <c r="M1140" i="9" s="1"/>
  <c r="N1140" i="9" s="1"/>
  <c r="O1140" i="9" s="1"/>
  <c r="K1141" i="9"/>
  <c r="L1141" i="9" s="1"/>
  <c r="M1141" i="9" s="1"/>
  <c r="N1141" i="9" s="1"/>
  <c r="O1141" i="9" s="1"/>
  <c r="K1142" i="9"/>
  <c r="L1142" i="9" s="1"/>
  <c r="M1142" i="9" s="1"/>
  <c r="N1142" i="9" s="1"/>
  <c r="O1142" i="9" s="1"/>
  <c r="K1143" i="9"/>
  <c r="L1143" i="9" s="1"/>
  <c r="M1143" i="9" s="1"/>
  <c r="N1143" i="9" s="1"/>
  <c r="O1143" i="9" s="1"/>
  <c r="K1144" i="9"/>
  <c r="L1144" i="9" s="1"/>
  <c r="M1144" i="9" s="1"/>
  <c r="N1144" i="9" s="1"/>
  <c r="O1144" i="9" s="1"/>
  <c r="K1145" i="9"/>
  <c r="L1145" i="9" s="1"/>
  <c r="M1145" i="9" s="1"/>
  <c r="N1145" i="9" s="1"/>
  <c r="O1145" i="9" s="1"/>
  <c r="K1146" i="9"/>
  <c r="L1146" i="9" s="1"/>
  <c r="M1146" i="9" s="1"/>
  <c r="N1146" i="9" s="1"/>
  <c r="O1146" i="9" s="1"/>
  <c r="K1147" i="9"/>
  <c r="L1147" i="9" s="1"/>
  <c r="M1147" i="9" s="1"/>
  <c r="N1147" i="9" s="1"/>
  <c r="O1147" i="9" s="1"/>
  <c r="K1148" i="9"/>
  <c r="L1148" i="9" s="1"/>
  <c r="M1148" i="9" s="1"/>
  <c r="N1148" i="9" s="1"/>
  <c r="O1148" i="9" s="1"/>
  <c r="K1149" i="9"/>
  <c r="L1149" i="9" s="1"/>
  <c r="M1149" i="9" s="1"/>
  <c r="N1149" i="9" s="1"/>
  <c r="O1149" i="9" s="1"/>
  <c r="K1150" i="9"/>
  <c r="L1150" i="9" s="1"/>
  <c r="M1150" i="9" s="1"/>
  <c r="N1150" i="9" s="1"/>
  <c r="O1150" i="9" s="1"/>
  <c r="K1151" i="9"/>
  <c r="L1151" i="9" s="1"/>
  <c r="M1151" i="9" s="1"/>
  <c r="N1151" i="9" s="1"/>
  <c r="O1151" i="9" s="1"/>
  <c r="K1152" i="9"/>
  <c r="L1152" i="9" s="1"/>
  <c r="M1152" i="9" s="1"/>
  <c r="N1152" i="9" s="1"/>
  <c r="O1152" i="9" s="1"/>
  <c r="K1153" i="9"/>
  <c r="L1153" i="9" s="1"/>
  <c r="M1153" i="9" s="1"/>
  <c r="N1153" i="9" s="1"/>
  <c r="O1153" i="9" s="1"/>
  <c r="K1154" i="9"/>
  <c r="L1154" i="9" s="1"/>
  <c r="M1154" i="9" s="1"/>
  <c r="N1154" i="9" s="1"/>
  <c r="O1154" i="9" s="1"/>
  <c r="K1155" i="9"/>
  <c r="L1155" i="9" s="1"/>
  <c r="M1155" i="9" s="1"/>
  <c r="N1155" i="9" s="1"/>
  <c r="O1155" i="9" s="1"/>
  <c r="K1156" i="9"/>
  <c r="L1156" i="9" s="1"/>
  <c r="M1156" i="9" s="1"/>
  <c r="N1156" i="9" s="1"/>
  <c r="O1156" i="9" s="1"/>
  <c r="K1157" i="9"/>
  <c r="L1157" i="9" s="1"/>
  <c r="M1157" i="9" s="1"/>
  <c r="N1157" i="9" s="1"/>
  <c r="O1157" i="9" s="1"/>
  <c r="K1158" i="9"/>
  <c r="L1158" i="9" s="1"/>
  <c r="M1158" i="9" s="1"/>
  <c r="N1158" i="9" s="1"/>
  <c r="O1158" i="9" s="1"/>
  <c r="K1159" i="9"/>
  <c r="L1159" i="9" s="1"/>
  <c r="M1159" i="9" s="1"/>
  <c r="N1159" i="9" s="1"/>
  <c r="O1159" i="9" s="1"/>
  <c r="K1160" i="9"/>
  <c r="L1160" i="9" s="1"/>
  <c r="M1160" i="9" s="1"/>
  <c r="N1160" i="9" s="1"/>
  <c r="O1160" i="9" s="1"/>
  <c r="K1161" i="9"/>
  <c r="L1161" i="9" s="1"/>
  <c r="M1161" i="9" s="1"/>
  <c r="N1161" i="9" s="1"/>
  <c r="O1161" i="9" s="1"/>
  <c r="K1162" i="9"/>
  <c r="L1162" i="9" s="1"/>
  <c r="M1162" i="9" s="1"/>
  <c r="N1162" i="9" s="1"/>
  <c r="O1162" i="9" s="1"/>
  <c r="K1163" i="9"/>
  <c r="L1163" i="9" s="1"/>
  <c r="M1163" i="9" s="1"/>
  <c r="N1163" i="9" s="1"/>
  <c r="O1163" i="9" s="1"/>
  <c r="K1164" i="9"/>
  <c r="L1164" i="9" s="1"/>
  <c r="M1164" i="9" s="1"/>
  <c r="N1164" i="9" s="1"/>
  <c r="O1164" i="9" s="1"/>
  <c r="K1165" i="9"/>
  <c r="L1165" i="9" s="1"/>
  <c r="M1165" i="9" s="1"/>
  <c r="N1165" i="9" s="1"/>
  <c r="O1165" i="9" s="1"/>
  <c r="K1166" i="9"/>
  <c r="L1166" i="9" s="1"/>
  <c r="M1166" i="9" s="1"/>
  <c r="N1166" i="9" s="1"/>
  <c r="O1166" i="9" s="1"/>
  <c r="K1167" i="9"/>
  <c r="L1167" i="9" s="1"/>
  <c r="M1167" i="9" s="1"/>
  <c r="N1167" i="9" s="1"/>
  <c r="O1167" i="9" s="1"/>
  <c r="K1168" i="9"/>
  <c r="L1168" i="9" s="1"/>
  <c r="M1168" i="9" s="1"/>
  <c r="N1168" i="9" s="1"/>
  <c r="O1168" i="9" s="1"/>
  <c r="K1169" i="9"/>
  <c r="L1169" i="9" s="1"/>
  <c r="M1169" i="9" s="1"/>
  <c r="N1169" i="9" s="1"/>
  <c r="O1169" i="9" s="1"/>
  <c r="K1170" i="9"/>
  <c r="L1170" i="9" s="1"/>
  <c r="M1170" i="9" s="1"/>
  <c r="N1170" i="9" s="1"/>
  <c r="O1170" i="9" s="1"/>
  <c r="K1171" i="9"/>
  <c r="L1171" i="9" s="1"/>
  <c r="M1171" i="9" s="1"/>
  <c r="N1171" i="9" s="1"/>
  <c r="O1171" i="9" s="1"/>
  <c r="K1172" i="9"/>
  <c r="L1172" i="9" s="1"/>
  <c r="M1172" i="9" s="1"/>
  <c r="N1172" i="9" s="1"/>
  <c r="O1172" i="9" s="1"/>
  <c r="K1173" i="9"/>
  <c r="L1173" i="9" s="1"/>
  <c r="M1173" i="9" s="1"/>
  <c r="N1173" i="9" s="1"/>
  <c r="O1173" i="9" s="1"/>
  <c r="K1174" i="9"/>
  <c r="L1174" i="9" s="1"/>
  <c r="M1174" i="9" s="1"/>
  <c r="N1174" i="9" s="1"/>
  <c r="O1174" i="9" s="1"/>
  <c r="K1175" i="9"/>
  <c r="L1175" i="9" s="1"/>
  <c r="M1175" i="9" s="1"/>
  <c r="N1175" i="9" s="1"/>
  <c r="O1175" i="9" s="1"/>
  <c r="K1176" i="9"/>
  <c r="L1176" i="9" s="1"/>
  <c r="M1176" i="9" s="1"/>
  <c r="N1176" i="9" s="1"/>
  <c r="O1176" i="9" s="1"/>
  <c r="K1177" i="9"/>
  <c r="L1177" i="9" s="1"/>
  <c r="M1177" i="9" s="1"/>
  <c r="N1177" i="9" s="1"/>
  <c r="O1177" i="9" s="1"/>
  <c r="K1178" i="9"/>
  <c r="L1178" i="9" s="1"/>
  <c r="M1178" i="9" s="1"/>
  <c r="N1178" i="9" s="1"/>
  <c r="O1178" i="9" s="1"/>
  <c r="K1179" i="9"/>
  <c r="L1179" i="9" s="1"/>
  <c r="M1179" i="9" s="1"/>
  <c r="N1179" i="9" s="1"/>
  <c r="O1179" i="9" s="1"/>
  <c r="K1180" i="9"/>
  <c r="L1180" i="9" s="1"/>
  <c r="M1180" i="9" s="1"/>
  <c r="N1180" i="9" s="1"/>
  <c r="O1180" i="9" s="1"/>
  <c r="K1181" i="9"/>
  <c r="L1181" i="9" s="1"/>
  <c r="M1181" i="9" s="1"/>
  <c r="N1181" i="9" s="1"/>
  <c r="O1181" i="9" s="1"/>
  <c r="K1182" i="9"/>
  <c r="L1182" i="9" s="1"/>
  <c r="M1182" i="9" s="1"/>
  <c r="N1182" i="9" s="1"/>
  <c r="O1182" i="9" s="1"/>
  <c r="K1183" i="9"/>
  <c r="L1183" i="9" s="1"/>
  <c r="M1183" i="9" s="1"/>
  <c r="N1183" i="9" s="1"/>
  <c r="O1183" i="9" s="1"/>
  <c r="K1184" i="9"/>
  <c r="L1184" i="9" s="1"/>
  <c r="M1184" i="9" s="1"/>
  <c r="N1184" i="9" s="1"/>
  <c r="O1184" i="9" s="1"/>
  <c r="K1185" i="9"/>
  <c r="L1185" i="9" s="1"/>
  <c r="M1185" i="9" s="1"/>
  <c r="N1185" i="9" s="1"/>
  <c r="O1185" i="9" s="1"/>
  <c r="K1186" i="9"/>
  <c r="L1186" i="9" s="1"/>
  <c r="M1186" i="9" s="1"/>
  <c r="N1186" i="9" s="1"/>
  <c r="O1186" i="9" s="1"/>
  <c r="K1187" i="9"/>
  <c r="L1187" i="9" s="1"/>
  <c r="M1187" i="9" s="1"/>
  <c r="N1187" i="9" s="1"/>
  <c r="O1187" i="9" s="1"/>
  <c r="K1188" i="9"/>
  <c r="L1188" i="9" s="1"/>
  <c r="M1188" i="9" s="1"/>
  <c r="N1188" i="9" s="1"/>
  <c r="O1188" i="9" s="1"/>
  <c r="K1189" i="9"/>
  <c r="L1189" i="9" s="1"/>
  <c r="M1189" i="9" s="1"/>
  <c r="N1189" i="9" s="1"/>
  <c r="O1189" i="9" s="1"/>
  <c r="K1190" i="9"/>
  <c r="L1190" i="9" s="1"/>
  <c r="M1190" i="9" s="1"/>
  <c r="N1190" i="9" s="1"/>
  <c r="O1190" i="9" s="1"/>
  <c r="K1191" i="9"/>
  <c r="L1191" i="9" s="1"/>
  <c r="M1191" i="9" s="1"/>
  <c r="N1191" i="9" s="1"/>
  <c r="O1191" i="9" s="1"/>
  <c r="K1192" i="9"/>
  <c r="L1192" i="9" s="1"/>
  <c r="M1192" i="9" s="1"/>
  <c r="N1192" i="9" s="1"/>
  <c r="O1192" i="9" s="1"/>
  <c r="K1193" i="9"/>
  <c r="L1193" i="9" s="1"/>
  <c r="M1193" i="9" s="1"/>
  <c r="N1193" i="9" s="1"/>
  <c r="O1193" i="9" s="1"/>
  <c r="K1194" i="9"/>
  <c r="L1194" i="9" s="1"/>
  <c r="M1194" i="9" s="1"/>
  <c r="N1194" i="9" s="1"/>
  <c r="O1194" i="9" s="1"/>
  <c r="K1195" i="9"/>
  <c r="L1195" i="9" s="1"/>
  <c r="M1195" i="9" s="1"/>
  <c r="N1195" i="9" s="1"/>
  <c r="O1195" i="9" s="1"/>
  <c r="K1196" i="9"/>
  <c r="L1196" i="9" s="1"/>
  <c r="M1196" i="9" s="1"/>
  <c r="N1196" i="9" s="1"/>
  <c r="O1196" i="9" s="1"/>
  <c r="K1197" i="9"/>
  <c r="L1197" i="9" s="1"/>
  <c r="M1197" i="9" s="1"/>
  <c r="N1197" i="9" s="1"/>
  <c r="O1197" i="9" s="1"/>
  <c r="K1198" i="9"/>
  <c r="L1198" i="9" s="1"/>
  <c r="M1198" i="9" s="1"/>
  <c r="N1198" i="9" s="1"/>
  <c r="O1198" i="9" s="1"/>
  <c r="K1199" i="9"/>
  <c r="L1199" i="9" s="1"/>
  <c r="M1199" i="9" s="1"/>
  <c r="N1199" i="9" s="1"/>
  <c r="O1199" i="9" s="1"/>
  <c r="K1200" i="9"/>
  <c r="L1200" i="9" s="1"/>
  <c r="M1200" i="9" s="1"/>
  <c r="N1200" i="9" s="1"/>
  <c r="O1200" i="9" s="1"/>
  <c r="K1201" i="9"/>
  <c r="L1201" i="9" s="1"/>
  <c r="M1201" i="9" s="1"/>
  <c r="N1201" i="9" s="1"/>
  <c r="O1201" i="9" s="1"/>
  <c r="K1202" i="9"/>
  <c r="L1202" i="9" s="1"/>
  <c r="M1202" i="9" s="1"/>
  <c r="N1202" i="9" s="1"/>
  <c r="O1202" i="9" s="1"/>
  <c r="K1203" i="9"/>
  <c r="L1203" i="9" s="1"/>
  <c r="M1203" i="9" s="1"/>
  <c r="N1203" i="9" s="1"/>
  <c r="O1203" i="9" s="1"/>
  <c r="K1204" i="9"/>
  <c r="L1204" i="9" s="1"/>
  <c r="M1204" i="9" s="1"/>
  <c r="N1204" i="9" s="1"/>
  <c r="O1204" i="9" s="1"/>
  <c r="K1205" i="9"/>
  <c r="L1205" i="9" s="1"/>
  <c r="M1205" i="9" s="1"/>
  <c r="N1205" i="9" s="1"/>
  <c r="O1205" i="9" s="1"/>
  <c r="K1206" i="9"/>
  <c r="L1206" i="9" s="1"/>
  <c r="M1206" i="9" s="1"/>
  <c r="N1206" i="9" s="1"/>
  <c r="O1206" i="9" s="1"/>
  <c r="K1207" i="9"/>
  <c r="L1207" i="9" s="1"/>
  <c r="M1207" i="9" s="1"/>
  <c r="N1207" i="9" s="1"/>
  <c r="O1207" i="9" s="1"/>
  <c r="K1208" i="9"/>
  <c r="L1208" i="9" s="1"/>
  <c r="M1208" i="9" s="1"/>
  <c r="N1208" i="9" s="1"/>
  <c r="O1208" i="9" s="1"/>
  <c r="K1209" i="9"/>
  <c r="L1209" i="9" s="1"/>
  <c r="M1209" i="9" s="1"/>
  <c r="N1209" i="9" s="1"/>
  <c r="O1209" i="9" s="1"/>
  <c r="K1210" i="9"/>
  <c r="L1210" i="9" s="1"/>
  <c r="M1210" i="9" s="1"/>
  <c r="N1210" i="9" s="1"/>
  <c r="O1210" i="9" s="1"/>
  <c r="K1211" i="9"/>
  <c r="L1211" i="9" s="1"/>
  <c r="M1211" i="9" s="1"/>
  <c r="N1211" i="9" s="1"/>
  <c r="O1211" i="9" s="1"/>
  <c r="K1212" i="9"/>
  <c r="L1212" i="9" s="1"/>
  <c r="M1212" i="9" s="1"/>
  <c r="N1212" i="9" s="1"/>
  <c r="O1212" i="9" s="1"/>
  <c r="K1213" i="9"/>
  <c r="L1213" i="9" s="1"/>
  <c r="M1213" i="9" s="1"/>
  <c r="N1213" i="9" s="1"/>
  <c r="O1213" i="9" s="1"/>
  <c r="K1214" i="9"/>
  <c r="L1214" i="9" s="1"/>
  <c r="M1214" i="9" s="1"/>
  <c r="N1214" i="9" s="1"/>
  <c r="O1214" i="9" s="1"/>
  <c r="K1215" i="9"/>
  <c r="L1215" i="9" s="1"/>
  <c r="M1215" i="9" s="1"/>
  <c r="N1215" i="9" s="1"/>
  <c r="O1215" i="9" s="1"/>
  <c r="K1216" i="9"/>
  <c r="L1216" i="9" s="1"/>
  <c r="M1216" i="9" s="1"/>
  <c r="N1216" i="9" s="1"/>
  <c r="O1216" i="9" s="1"/>
  <c r="K1217" i="9"/>
  <c r="L1217" i="9" s="1"/>
  <c r="M1217" i="9" s="1"/>
  <c r="N1217" i="9" s="1"/>
  <c r="O1217" i="9" s="1"/>
  <c r="K1218" i="9"/>
  <c r="L1218" i="9" s="1"/>
  <c r="M1218" i="9" s="1"/>
  <c r="N1218" i="9" s="1"/>
  <c r="O1218" i="9" s="1"/>
  <c r="K1219" i="9"/>
  <c r="L1219" i="9" s="1"/>
  <c r="M1219" i="9" s="1"/>
  <c r="N1219" i="9" s="1"/>
  <c r="O1219" i="9" s="1"/>
  <c r="K1220" i="9"/>
  <c r="L1220" i="9" s="1"/>
  <c r="M1220" i="9" s="1"/>
  <c r="N1220" i="9" s="1"/>
  <c r="O1220" i="9" s="1"/>
  <c r="K1221" i="9"/>
  <c r="L1221" i="9" s="1"/>
  <c r="M1221" i="9" s="1"/>
  <c r="N1221" i="9" s="1"/>
  <c r="O1221" i="9" s="1"/>
  <c r="K1222" i="9"/>
  <c r="L1222" i="9" s="1"/>
  <c r="M1222" i="9" s="1"/>
  <c r="N1222" i="9" s="1"/>
  <c r="O1222" i="9" s="1"/>
  <c r="K1223" i="9"/>
  <c r="L1223" i="9" s="1"/>
  <c r="M1223" i="9" s="1"/>
  <c r="N1223" i="9" s="1"/>
  <c r="O1223" i="9" s="1"/>
  <c r="K1224" i="9"/>
  <c r="L1224" i="9" s="1"/>
  <c r="M1224" i="9" s="1"/>
  <c r="N1224" i="9" s="1"/>
  <c r="O1224" i="9" s="1"/>
  <c r="K1225" i="9"/>
  <c r="L1225" i="9" s="1"/>
  <c r="M1225" i="9" s="1"/>
  <c r="N1225" i="9" s="1"/>
  <c r="O1225" i="9" s="1"/>
  <c r="K1226" i="9"/>
  <c r="L1226" i="9" s="1"/>
  <c r="M1226" i="9" s="1"/>
  <c r="N1226" i="9" s="1"/>
  <c r="O1226" i="9" s="1"/>
  <c r="K1227" i="9"/>
  <c r="L1227" i="9" s="1"/>
  <c r="M1227" i="9" s="1"/>
  <c r="N1227" i="9" s="1"/>
  <c r="O1227" i="9" s="1"/>
  <c r="K1228" i="9"/>
  <c r="L1228" i="9" s="1"/>
  <c r="M1228" i="9" s="1"/>
  <c r="N1228" i="9" s="1"/>
  <c r="O1228" i="9" s="1"/>
  <c r="K1229" i="9"/>
  <c r="L1229" i="9" s="1"/>
  <c r="M1229" i="9" s="1"/>
  <c r="N1229" i="9" s="1"/>
  <c r="O1229" i="9" s="1"/>
  <c r="K1230" i="9"/>
  <c r="L1230" i="9" s="1"/>
  <c r="M1230" i="9" s="1"/>
  <c r="N1230" i="9" s="1"/>
  <c r="O1230" i="9" s="1"/>
  <c r="K1231" i="9"/>
  <c r="L1231" i="9" s="1"/>
  <c r="M1231" i="9" s="1"/>
  <c r="N1231" i="9" s="1"/>
  <c r="O1231" i="9" s="1"/>
  <c r="K1232" i="9"/>
  <c r="L1232" i="9" s="1"/>
  <c r="M1232" i="9" s="1"/>
  <c r="N1232" i="9" s="1"/>
  <c r="O1232" i="9" s="1"/>
  <c r="K1233" i="9"/>
  <c r="L1233" i="9" s="1"/>
  <c r="M1233" i="9" s="1"/>
  <c r="N1233" i="9" s="1"/>
  <c r="O1233" i="9" s="1"/>
  <c r="K1234" i="9"/>
  <c r="L1234" i="9" s="1"/>
  <c r="M1234" i="9" s="1"/>
  <c r="N1234" i="9" s="1"/>
  <c r="O1234" i="9" s="1"/>
  <c r="K1235" i="9"/>
  <c r="L1235" i="9" s="1"/>
  <c r="M1235" i="9" s="1"/>
  <c r="N1235" i="9" s="1"/>
  <c r="O1235" i="9" s="1"/>
  <c r="K1236" i="9"/>
  <c r="L1236" i="9" s="1"/>
  <c r="M1236" i="9" s="1"/>
  <c r="N1236" i="9" s="1"/>
  <c r="O1236" i="9" s="1"/>
  <c r="K1237" i="9"/>
  <c r="L1237" i="9" s="1"/>
  <c r="M1237" i="9" s="1"/>
  <c r="N1237" i="9" s="1"/>
  <c r="O1237" i="9" s="1"/>
  <c r="K1238" i="9"/>
  <c r="L1238" i="9" s="1"/>
  <c r="M1238" i="9" s="1"/>
  <c r="N1238" i="9" s="1"/>
  <c r="O1238" i="9" s="1"/>
  <c r="K1239" i="9"/>
  <c r="L1239" i="9" s="1"/>
  <c r="M1239" i="9" s="1"/>
  <c r="N1239" i="9" s="1"/>
  <c r="O1239" i="9" s="1"/>
  <c r="K1240" i="9"/>
  <c r="L1240" i="9" s="1"/>
  <c r="M1240" i="9" s="1"/>
  <c r="N1240" i="9" s="1"/>
  <c r="O1240" i="9" s="1"/>
  <c r="K1241" i="9"/>
  <c r="L1241" i="9" s="1"/>
  <c r="M1241" i="9" s="1"/>
  <c r="N1241" i="9" s="1"/>
  <c r="O1241" i="9" s="1"/>
  <c r="K1242" i="9"/>
  <c r="L1242" i="9" s="1"/>
  <c r="M1242" i="9" s="1"/>
  <c r="N1242" i="9" s="1"/>
  <c r="O1242" i="9" s="1"/>
  <c r="K1243" i="9"/>
  <c r="L1243" i="9" s="1"/>
  <c r="M1243" i="9" s="1"/>
  <c r="N1243" i="9" s="1"/>
  <c r="O1243" i="9" s="1"/>
  <c r="K1244" i="9"/>
  <c r="L1244" i="9" s="1"/>
  <c r="M1244" i="9" s="1"/>
  <c r="N1244" i="9" s="1"/>
  <c r="O1244" i="9" s="1"/>
  <c r="K1245" i="9"/>
  <c r="L1245" i="9" s="1"/>
  <c r="M1245" i="9" s="1"/>
  <c r="N1245" i="9" s="1"/>
  <c r="O1245" i="9" s="1"/>
  <c r="K1246" i="9"/>
  <c r="L1246" i="9" s="1"/>
  <c r="M1246" i="9" s="1"/>
  <c r="N1246" i="9" s="1"/>
  <c r="O1246" i="9" s="1"/>
  <c r="K1247" i="9"/>
  <c r="L1247" i="9" s="1"/>
  <c r="M1247" i="9" s="1"/>
  <c r="N1247" i="9" s="1"/>
  <c r="O1247" i="9" s="1"/>
  <c r="K1248" i="9"/>
  <c r="L1248" i="9" s="1"/>
  <c r="M1248" i="9" s="1"/>
  <c r="N1248" i="9" s="1"/>
  <c r="O1248" i="9" s="1"/>
  <c r="K1249" i="9"/>
  <c r="L1249" i="9" s="1"/>
  <c r="M1249" i="9" s="1"/>
  <c r="N1249" i="9" s="1"/>
  <c r="O1249" i="9" s="1"/>
  <c r="K1250" i="9"/>
  <c r="L1250" i="9" s="1"/>
  <c r="M1250" i="9" s="1"/>
  <c r="N1250" i="9" s="1"/>
  <c r="O1250" i="9" s="1"/>
  <c r="K1251" i="9"/>
  <c r="L1251" i="9" s="1"/>
  <c r="M1251" i="9" s="1"/>
  <c r="N1251" i="9" s="1"/>
  <c r="O1251" i="9" s="1"/>
  <c r="K1252" i="9"/>
  <c r="L1252" i="9" s="1"/>
  <c r="M1252" i="9" s="1"/>
  <c r="N1252" i="9" s="1"/>
  <c r="O1252" i="9" s="1"/>
  <c r="K1253" i="9"/>
  <c r="L1253" i="9" s="1"/>
  <c r="M1253" i="9" s="1"/>
  <c r="N1253" i="9" s="1"/>
  <c r="O1253" i="9" s="1"/>
  <c r="K1254" i="9"/>
  <c r="L1254" i="9" s="1"/>
  <c r="M1254" i="9" s="1"/>
  <c r="N1254" i="9" s="1"/>
  <c r="O1254" i="9" s="1"/>
  <c r="K1255" i="9"/>
  <c r="L1255" i="9" s="1"/>
  <c r="M1255" i="9" s="1"/>
  <c r="N1255" i="9" s="1"/>
  <c r="O1255" i="9" s="1"/>
  <c r="K1256" i="9"/>
  <c r="L1256" i="9" s="1"/>
  <c r="M1256" i="9" s="1"/>
  <c r="N1256" i="9" s="1"/>
  <c r="O1256" i="9" s="1"/>
  <c r="K1257" i="9"/>
  <c r="L1257" i="9" s="1"/>
  <c r="M1257" i="9" s="1"/>
  <c r="N1257" i="9" s="1"/>
  <c r="O1257" i="9" s="1"/>
  <c r="K1258" i="9"/>
  <c r="L1258" i="9" s="1"/>
  <c r="M1258" i="9" s="1"/>
  <c r="N1258" i="9" s="1"/>
  <c r="O1258" i="9" s="1"/>
  <c r="K1259" i="9"/>
  <c r="L1259" i="9" s="1"/>
  <c r="M1259" i="9" s="1"/>
  <c r="N1259" i="9" s="1"/>
  <c r="O1259" i="9" s="1"/>
  <c r="K1260" i="9"/>
  <c r="L1260" i="9" s="1"/>
  <c r="M1260" i="9" s="1"/>
  <c r="N1260" i="9" s="1"/>
  <c r="O1260" i="9" s="1"/>
  <c r="K1261" i="9"/>
  <c r="L1261" i="9" s="1"/>
  <c r="M1261" i="9" s="1"/>
  <c r="N1261" i="9" s="1"/>
  <c r="O1261" i="9" s="1"/>
  <c r="K1262" i="9"/>
  <c r="L1262" i="9" s="1"/>
  <c r="M1262" i="9" s="1"/>
  <c r="N1262" i="9" s="1"/>
  <c r="O1262" i="9" s="1"/>
  <c r="K1263" i="9"/>
  <c r="L1263" i="9" s="1"/>
  <c r="M1263" i="9" s="1"/>
  <c r="N1263" i="9" s="1"/>
  <c r="O1263" i="9" s="1"/>
  <c r="K1264" i="9"/>
  <c r="L1264" i="9" s="1"/>
  <c r="M1264" i="9" s="1"/>
  <c r="N1264" i="9" s="1"/>
  <c r="O1264" i="9" s="1"/>
  <c r="K1265" i="9"/>
  <c r="L1265" i="9" s="1"/>
  <c r="M1265" i="9" s="1"/>
  <c r="N1265" i="9" s="1"/>
  <c r="O1265" i="9" s="1"/>
  <c r="K1266" i="9"/>
  <c r="L1266" i="9" s="1"/>
  <c r="M1266" i="9" s="1"/>
  <c r="N1266" i="9" s="1"/>
  <c r="O1266" i="9" s="1"/>
  <c r="K1267" i="9"/>
  <c r="L1267" i="9" s="1"/>
  <c r="M1267" i="9" s="1"/>
  <c r="N1267" i="9" s="1"/>
  <c r="O1267" i="9" s="1"/>
  <c r="K1268" i="9"/>
  <c r="L1268" i="9" s="1"/>
  <c r="M1268" i="9" s="1"/>
  <c r="N1268" i="9" s="1"/>
  <c r="O1268" i="9" s="1"/>
  <c r="K1269" i="9"/>
  <c r="L1269" i="9" s="1"/>
  <c r="M1269" i="9" s="1"/>
  <c r="N1269" i="9" s="1"/>
  <c r="O1269" i="9" s="1"/>
  <c r="K1270" i="9"/>
  <c r="L1270" i="9" s="1"/>
  <c r="M1270" i="9" s="1"/>
  <c r="N1270" i="9" s="1"/>
  <c r="O1270" i="9" s="1"/>
  <c r="K1271" i="9"/>
  <c r="L1271" i="9" s="1"/>
  <c r="M1271" i="9" s="1"/>
  <c r="N1271" i="9" s="1"/>
  <c r="O1271" i="9" s="1"/>
  <c r="K1272" i="9"/>
  <c r="L1272" i="9" s="1"/>
  <c r="M1272" i="9" s="1"/>
  <c r="N1272" i="9" s="1"/>
  <c r="O1272" i="9" s="1"/>
  <c r="K1273" i="9"/>
  <c r="L1273" i="9" s="1"/>
  <c r="M1273" i="9" s="1"/>
  <c r="N1273" i="9" s="1"/>
  <c r="O1273" i="9" s="1"/>
  <c r="K1274" i="9"/>
  <c r="L1274" i="9" s="1"/>
  <c r="M1274" i="9" s="1"/>
  <c r="N1274" i="9" s="1"/>
  <c r="O1274" i="9" s="1"/>
  <c r="K1275" i="9"/>
  <c r="L1275" i="9" s="1"/>
  <c r="M1275" i="9" s="1"/>
  <c r="N1275" i="9" s="1"/>
  <c r="O1275" i="9" s="1"/>
  <c r="K1276" i="9"/>
  <c r="L1276" i="9" s="1"/>
  <c r="M1276" i="9" s="1"/>
  <c r="N1276" i="9" s="1"/>
  <c r="O1276" i="9" s="1"/>
  <c r="K1277" i="9"/>
  <c r="L1277" i="9" s="1"/>
  <c r="M1277" i="9" s="1"/>
  <c r="N1277" i="9" s="1"/>
  <c r="O1277" i="9" s="1"/>
  <c r="K1278" i="9"/>
  <c r="L1278" i="9" s="1"/>
  <c r="M1278" i="9" s="1"/>
  <c r="N1278" i="9" s="1"/>
  <c r="O1278" i="9" s="1"/>
  <c r="K1279" i="9"/>
  <c r="L1279" i="9" s="1"/>
  <c r="M1279" i="9" s="1"/>
  <c r="N1279" i="9" s="1"/>
  <c r="O1279" i="9" s="1"/>
  <c r="K1280" i="9"/>
  <c r="L1280" i="9" s="1"/>
  <c r="M1280" i="9" s="1"/>
  <c r="N1280" i="9" s="1"/>
  <c r="O1280" i="9" s="1"/>
  <c r="K1281" i="9"/>
  <c r="L1281" i="9" s="1"/>
  <c r="M1281" i="9" s="1"/>
  <c r="N1281" i="9" s="1"/>
  <c r="O1281" i="9" s="1"/>
  <c r="K1282" i="9"/>
  <c r="L1282" i="9" s="1"/>
  <c r="M1282" i="9" s="1"/>
  <c r="N1282" i="9" s="1"/>
  <c r="O1282" i="9" s="1"/>
  <c r="K1283" i="9"/>
  <c r="L1283" i="9" s="1"/>
  <c r="M1283" i="9" s="1"/>
  <c r="N1283" i="9" s="1"/>
  <c r="O1283" i="9" s="1"/>
  <c r="K1284" i="9"/>
  <c r="L1284" i="9" s="1"/>
  <c r="M1284" i="9" s="1"/>
  <c r="N1284" i="9" s="1"/>
  <c r="O1284" i="9" s="1"/>
  <c r="K1285" i="9"/>
  <c r="L1285" i="9" s="1"/>
  <c r="M1285" i="9" s="1"/>
  <c r="N1285" i="9" s="1"/>
  <c r="O1285" i="9" s="1"/>
  <c r="K1286" i="9"/>
  <c r="L1286" i="9" s="1"/>
  <c r="M1286" i="9" s="1"/>
  <c r="N1286" i="9" s="1"/>
  <c r="O1286" i="9" s="1"/>
  <c r="K1287" i="9"/>
  <c r="L1287" i="9" s="1"/>
  <c r="M1287" i="9" s="1"/>
  <c r="N1287" i="9" s="1"/>
  <c r="O1287" i="9" s="1"/>
  <c r="K1288" i="9"/>
  <c r="L1288" i="9" s="1"/>
  <c r="M1288" i="9" s="1"/>
  <c r="N1288" i="9" s="1"/>
  <c r="O1288" i="9" s="1"/>
  <c r="K1289" i="9"/>
  <c r="L1289" i="9" s="1"/>
  <c r="M1289" i="9" s="1"/>
  <c r="N1289" i="9" s="1"/>
  <c r="O1289" i="9" s="1"/>
  <c r="K1290" i="9"/>
  <c r="L1290" i="9" s="1"/>
  <c r="M1290" i="9" s="1"/>
  <c r="N1290" i="9" s="1"/>
  <c r="O1290" i="9" s="1"/>
  <c r="K1291" i="9"/>
  <c r="L1291" i="9" s="1"/>
  <c r="M1291" i="9" s="1"/>
  <c r="N1291" i="9" s="1"/>
  <c r="O1291" i="9" s="1"/>
  <c r="K1292" i="9"/>
  <c r="L1292" i="9" s="1"/>
  <c r="M1292" i="9" s="1"/>
  <c r="N1292" i="9" s="1"/>
  <c r="O1292" i="9" s="1"/>
  <c r="K1293" i="9"/>
  <c r="L1293" i="9" s="1"/>
  <c r="M1293" i="9" s="1"/>
  <c r="N1293" i="9" s="1"/>
  <c r="O1293" i="9" s="1"/>
  <c r="K1294" i="9"/>
  <c r="L1294" i="9" s="1"/>
  <c r="M1294" i="9" s="1"/>
  <c r="N1294" i="9" s="1"/>
  <c r="O1294" i="9" s="1"/>
  <c r="K1295" i="9"/>
  <c r="L1295" i="9" s="1"/>
  <c r="M1295" i="9" s="1"/>
  <c r="N1295" i="9" s="1"/>
  <c r="O1295" i="9" s="1"/>
  <c r="K1296" i="9"/>
  <c r="L1296" i="9" s="1"/>
  <c r="M1296" i="9" s="1"/>
  <c r="N1296" i="9" s="1"/>
  <c r="O1296" i="9" s="1"/>
  <c r="K1297" i="9"/>
  <c r="L1297" i="9" s="1"/>
  <c r="M1297" i="9" s="1"/>
  <c r="N1297" i="9" s="1"/>
  <c r="O1297" i="9" s="1"/>
  <c r="K1298" i="9"/>
  <c r="L1298" i="9" s="1"/>
  <c r="M1298" i="9" s="1"/>
  <c r="N1298" i="9" s="1"/>
  <c r="O1298" i="9" s="1"/>
  <c r="K1299" i="9"/>
  <c r="L1299" i="9" s="1"/>
  <c r="M1299" i="9" s="1"/>
  <c r="N1299" i="9" s="1"/>
  <c r="O1299" i="9" s="1"/>
  <c r="K1300" i="9"/>
  <c r="L1300" i="9" s="1"/>
  <c r="M1300" i="9" s="1"/>
  <c r="N1300" i="9" s="1"/>
  <c r="O1300" i="9" s="1"/>
  <c r="K1301" i="9"/>
  <c r="L1301" i="9" s="1"/>
  <c r="M1301" i="9" s="1"/>
  <c r="N1301" i="9" s="1"/>
  <c r="O1301" i="9" s="1"/>
  <c r="K1302" i="9"/>
  <c r="L1302" i="9" s="1"/>
  <c r="M1302" i="9" s="1"/>
  <c r="N1302" i="9" s="1"/>
  <c r="O1302" i="9" s="1"/>
  <c r="K1303" i="9"/>
  <c r="L1303" i="9" s="1"/>
  <c r="M1303" i="9" s="1"/>
  <c r="N1303" i="9" s="1"/>
  <c r="O1303" i="9" s="1"/>
  <c r="K1304" i="9"/>
  <c r="L1304" i="9" s="1"/>
  <c r="M1304" i="9" s="1"/>
  <c r="N1304" i="9" s="1"/>
  <c r="O1304" i="9" s="1"/>
  <c r="K1305" i="9"/>
  <c r="L1305" i="9" s="1"/>
  <c r="M1305" i="9" s="1"/>
  <c r="N1305" i="9" s="1"/>
  <c r="O1305" i="9" s="1"/>
  <c r="K1306" i="9"/>
  <c r="L1306" i="9" s="1"/>
  <c r="M1306" i="9" s="1"/>
  <c r="N1306" i="9" s="1"/>
  <c r="O1306" i="9" s="1"/>
  <c r="K1307" i="9"/>
  <c r="L1307" i="9" s="1"/>
  <c r="M1307" i="9" s="1"/>
  <c r="N1307" i="9" s="1"/>
  <c r="O1307" i="9" s="1"/>
  <c r="K1308" i="9"/>
  <c r="L1308" i="9" s="1"/>
  <c r="M1308" i="9" s="1"/>
  <c r="N1308" i="9" s="1"/>
  <c r="O1308" i="9" s="1"/>
  <c r="K1309" i="9"/>
  <c r="L1309" i="9" s="1"/>
  <c r="M1309" i="9" s="1"/>
  <c r="N1309" i="9" s="1"/>
  <c r="O1309" i="9" s="1"/>
  <c r="K1310" i="9"/>
  <c r="L1310" i="9" s="1"/>
  <c r="M1310" i="9" s="1"/>
  <c r="N1310" i="9" s="1"/>
  <c r="O1310" i="9" s="1"/>
  <c r="K1311" i="9"/>
  <c r="L1311" i="9" s="1"/>
  <c r="M1311" i="9" s="1"/>
  <c r="N1311" i="9" s="1"/>
  <c r="O1311" i="9" s="1"/>
  <c r="K1312" i="9"/>
  <c r="L1312" i="9" s="1"/>
  <c r="M1312" i="9" s="1"/>
  <c r="N1312" i="9" s="1"/>
  <c r="O1312" i="9" s="1"/>
  <c r="K1313" i="9"/>
  <c r="L1313" i="9" s="1"/>
  <c r="M1313" i="9" s="1"/>
  <c r="N1313" i="9" s="1"/>
  <c r="O1313" i="9" s="1"/>
  <c r="K1314" i="9"/>
  <c r="L1314" i="9" s="1"/>
  <c r="M1314" i="9" s="1"/>
  <c r="N1314" i="9" s="1"/>
  <c r="O1314" i="9" s="1"/>
  <c r="K1315" i="9"/>
  <c r="L1315" i="9" s="1"/>
  <c r="M1315" i="9" s="1"/>
  <c r="N1315" i="9" s="1"/>
  <c r="O1315" i="9" s="1"/>
  <c r="K1316" i="9"/>
  <c r="L1316" i="9" s="1"/>
  <c r="M1316" i="9" s="1"/>
  <c r="N1316" i="9" s="1"/>
  <c r="O1316" i="9" s="1"/>
  <c r="K1317" i="9"/>
  <c r="L1317" i="9" s="1"/>
  <c r="M1317" i="9" s="1"/>
  <c r="N1317" i="9" s="1"/>
  <c r="O1317" i="9" s="1"/>
  <c r="K1318" i="9"/>
  <c r="L1318" i="9" s="1"/>
  <c r="M1318" i="9" s="1"/>
  <c r="N1318" i="9" s="1"/>
  <c r="O1318" i="9" s="1"/>
  <c r="K1319" i="9"/>
  <c r="L1319" i="9" s="1"/>
  <c r="M1319" i="9" s="1"/>
  <c r="N1319" i="9" s="1"/>
  <c r="O1319" i="9" s="1"/>
  <c r="K1320" i="9"/>
  <c r="L1320" i="9" s="1"/>
  <c r="M1320" i="9" s="1"/>
  <c r="N1320" i="9" s="1"/>
  <c r="O1320" i="9" s="1"/>
  <c r="K1321" i="9"/>
  <c r="L1321" i="9" s="1"/>
  <c r="M1321" i="9" s="1"/>
  <c r="N1321" i="9" s="1"/>
  <c r="O1321" i="9" s="1"/>
  <c r="K1322" i="9"/>
  <c r="L1322" i="9" s="1"/>
  <c r="M1322" i="9" s="1"/>
  <c r="N1322" i="9" s="1"/>
  <c r="O1322" i="9" s="1"/>
  <c r="K1323" i="9"/>
  <c r="L1323" i="9" s="1"/>
  <c r="M1323" i="9" s="1"/>
  <c r="N1323" i="9" s="1"/>
  <c r="O1323" i="9" s="1"/>
  <c r="K1324" i="9"/>
  <c r="L1324" i="9" s="1"/>
  <c r="M1324" i="9" s="1"/>
  <c r="N1324" i="9" s="1"/>
  <c r="O1324" i="9" s="1"/>
  <c r="K1325" i="9"/>
  <c r="L1325" i="9" s="1"/>
  <c r="M1325" i="9" s="1"/>
  <c r="N1325" i="9" s="1"/>
  <c r="O1325" i="9" s="1"/>
  <c r="K1326" i="9"/>
  <c r="L1326" i="9" s="1"/>
  <c r="M1326" i="9" s="1"/>
  <c r="N1326" i="9" s="1"/>
  <c r="O1326" i="9" s="1"/>
  <c r="K1327" i="9"/>
  <c r="L1327" i="9" s="1"/>
  <c r="M1327" i="9" s="1"/>
  <c r="N1327" i="9" s="1"/>
  <c r="O1327" i="9" s="1"/>
  <c r="K1328" i="9"/>
  <c r="L1328" i="9" s="1"/>
  <c r="M1328" i="9" s="1"/>
  <c r="N1328" i="9" s="1"/>
  <c r="O1328" i="9" s="1"/>
  <c r="K1329" i="9"/>
  <c r="L1329" i="9" s="1"/>
  <c r="M1329" i="9" s="1"/>
  <c r="N1329" i="9" s="1"/>
  <c r="O1329" i="9" s="1"/>
  <c r="K1330" i="9"/>
  <c r="L1330" i="9" s="1"/>
  <c r="M1330" i="9" s="1"/>
  <c r="N1330" i="9" s="1"/>
  <c r="O1330" i="9" s="1"/>
  <c r="K1331" i="9"/>
  <c r="L1331" i="9" s="1"/>
  <c r="M1331" i="9" s="1"/>
  <c r="N1331" i="9" s="1"/>
  <c r="O1331" i="9" s="1"/>
  <c r="K1332" i="9"/>
  <c r="L1332" i="9" s="1"/>
  <c r="M1332" i="9" s="1"/>
  <c r="N1332" i="9" s="1"/>
  <c r="O1332" i="9" s="1"/>
  <c r="K1333" i="9"/>
  <c r="L1333" i="9" s="1"/>
  <c r="M1333" i="9" s="1"/>
  <c r="N1333" i="9" s="1"/>
  <c r="O1333" i="9" s="1"/>
  <c r="K1334" i="9"/>
  <c r="L1334" i="9" s="1"/>
  <c r="M1334" i="9" s="1"/>
  <c r="N1334" i="9" s="1"/>
  <c r="O1334" i="9" s="1"/>
  <c r="K1335" i="9"/>
  <c r="L1335" i="9" s="1"/>
  <c r="M1335" i="9" s="1"/>
  <c r="N1335" i="9" s="1"/>
  <c r="O1335" i="9" s="1"/>
  <c r="K1336" i="9"/>
  <c r="L1336" i="9" s="1"/>
  <c r="M1336" i="9" s="1"/>
  <c r="N1336" i="9" s="1"/>
  <c r="O1336" i="9" s="1"/>
  <c r="K1337" i="9"/>
  <c r="L1337" i="9" s="1"/>
  <c r="M1337" i="9" s="1"/>
  <c r="N1337" i="9" s="1"/>
  <c r="O1337" i="9" s="1"/>
  <c r="K1338" i="9"/>
  <c r="L1338" i="9" s="1"/>
  <c r="M1338" i="9" s="1"/>
  <c r="N1338" i="9" s="1"/>
  <c r="O1338" i="9" s="1"/>
  <c r="K1339" i="9"/>
  <c r="L1339" i="9" s="1"/>
  <c r="M1339" i="9" s="1"/>
  <c r="N1339" i="9" s="1"/>
  <c r="O1339" i="9" s="1"/>
  <c r="K1340" i="9"/>
  <c r="L1340" i="9" s="1"/>
  <c r="M1340" i="9" s="1"/>
  <c r="N1340" i="9" s="1"/>
  <c r="O1340" i="9" s="1"/>
  <c r="K1341" i="9"/>
  <c r="L1341" i="9" s="1"/>
  <c r="M1341" i="9" s="1"/>
  <c r="N1341" i="9" s="1"/>
  <c r="O1341" i="9" s="1"/>
  <c r="K1342" i="9"/>
  <c r="L1342" i="9" s="1"/>
  <c r="M1342" i="9" s="1"/>
  <c r="N1342" i="9" s="1"/>
  <c r="O1342" i="9" s="1"/>
  <c r="K1343" i="9"/>
  <c r="L1343" i="9" s="1"/>
  <c r="M1343" i="9" s="1"/>
  <c r="N1343" i="9" s="1"/>
  <c r="O1343" i="9" s="1"/>
  <c r="K1344" i="9"/>
  <c r="L1344" i="9" s="1"/>
  <c r="M1344" i="9" s="1"/>
  <c r="N1344" i="9" s="1"/>
  <c r="O1344" i="9" s="1"/>
  <c r="K1345" i="9"/>
  <c r="L1345" i="9" s="1"/>
  <c r="M1345" i="9" s="1"/>
  <c r="N1345" i="9" s="1"/>
  <c r="O1345" i="9" s="1"/>
  <c r="K1346" i="9"/>
  <c r="L1346" i="9" s="1"/>
  <c r="M1346" i="9" s="1"/>
  <c r="N1346" i="9" s="1"/>
  <c r="O1346" i="9" s="1"/>
  <c r="K1347" i="9"/>
  <c r="L1347" i="9" s="1"/>
  <c r="M1347" i="9" s="1"/>
  <c r="N1347" i="9" s="1"/>
  <c r="O1347" i="9" s="1"/>
  <c r="K1348" i="9"/>
  <c r="L1348" i="9" s="1"/>
  <c r="M1348" i="9" s="1"/>
  <c r="N1348" i="9" s="1"/>
  <c r="O1348" i="9" s="1"/>
  <c r="K1349" i="9"/>
  <c r="L1349" i="9" s="1"/>
  <c r="M1349" i="9" s="1"/>
  <c r="N1349" i="9" s="1"/>
  <c r="O1349" i="9" s="1"/>
  <c r="K1350" i="9"/>
  <c r="L1350" i="9" s="1"/>
  <c r="M1350" i="9" s="1"/>
  <c r="N1350" i="9" s="1"/>
  <c r="O1350" i="9" s="1"/>
  <c r="K1351" i="9"/>
  <c r="L1351" i="9" s="1"/>
  <c r="M1351" i="9" s="1"/>
  <c r="N1351" i="9" s="1"/>
  <c r="O1351" i="9" s="1"/>
  <c r="K1352" i="9"/>
  <c r="L1352" i="9" s="1"/>
  <c r="M1352" i="9" s="1"/>
  <c r="N1352" i="9" s="1"/>
  <c r="O1352" i="9" s="1"/>
  <c r="K1353" i="9"/>
  <c r="L1353" i="9" s="1"/>
  <c r="M1353" i="9" s="1"/>
  <c r="N1353" i="9" s="1"/>
  <c r="O1353" i="9" s="1"/>
  <c r="K1354" i="9"/>
  <c r="L1354" i="9" s="1"/>
  <c r="M1354" i="9" s="1"/>
  <c r="N1354" i="9" s="1"/>
  <c r="O1354" i="9" s="1"/>
  <c r="K1355" i="9"/>
  <c r="L1355" i="9" s="1"/>
  <c r="M1355" i="9" s="1"/>
  <c r="N1355" i="9" s="1"/>
  <c r="O1355" i="9" s="1"/>
  <c r="K1356" i="9"/>
  <c r="L1356" i="9" s="1"/>
  <c r="M1356" i="9" s="1"/>
  <c r="N1356" i="9" s="1"/>
  <c r="O1356" i="9" s="1"/>
  <c r="K1357" i="9"/>
  <c r="L1357" i="9" s="1"/>
  <c r="M1357" i="9" s="1"/>
  <c r="N1357" i="9" s="1"/>
  <c r="O1357" i="9" s="1"/>
  <c r="K1358" i="9"/>
  <c r="L1358" i="9" s="1"/>
  <c r="M1358" i="9" s="1"/>
  <c r="N1358" i="9" s="1"/>
  <c r="O1358" i="9" s="1"/>
  <c r="K1359" i="9"/>
  <c r="L1359" i="9" s="1"/>
  <c r="M1359" i="9" s="1"/>
  <c r="N1359" i="9" s="1"/>
  <c r="O1359" i="9" s="1"/>
  <c r="K1360" i="9"/>
  <c r="L1360" i="9" s="1"/>
  <c r="M1360" i="9" s="1"/>
  <c r="N1360" i="9" s="1"/>
  <c r="O1360" i="9" s="1"/>
  <c r="K1361" i="9"/>
  <c r="L1361" i="9" s="1"/>
  <c r="M1361" i="9" s="1"/>
  <c r="N1361" i="9" s="1"/>
  <c r="O1361" i="9" s="1"/>
  <c r="K1362" i="9"/>
  <c r="L1362" i="9" s="1"/>
  <c r="M1362" i="9" s="1"/>
  <c r="N1362" i="9" s="1"/>
  <c r="O1362" i="9" s="1"/>
  <c r="K1363" i="9"/>
  <c r="L1363" i="9" s="1"/>
  <c r="M1363" i="9" s="1"/>
  <c r="N1363" i="9" s="1"/>
  <c r="O1363" i="9" s="1"/>
  <c r="K1364" i="9"/>
  <c r="L1364" i="9" s="1"/>
  <c r="M1364" i="9" s="1"/>
  <c r="N1364" i="9" s="1"/>
  <c r="O1364" i="9" s="1"/>
  <c r="K1365" i="9"/>
  <c r="L1365" i="9" s="1"/>
  <c r="M1365" i="9" s="1"/>
  <c r="N1365" i="9" s="1"/>
  <c r="O1365" i="9" s="1"/>
  <c r="K1366" i="9"/>
  <c r="L1366" i="9" s="1"/>
  <c r="M1366" i="9" s="1"/>
  <c r="N1366" i="9" s="1"/>
  <c r="O1366" i="9" s="1"/>
  <c r="K1367" i="9"/>
  <c r="L1367" i="9" s="1"/>
  <c r="M1367" i="9" s="1"/>
  <c r="N1367" i="9" s="1"/>
  <c r="O1367" i="9" s="1"/>
  <c r="K1368" i="9"/>
  <c r="L1368" i="9" s="1"/>
  <c r="M1368" i="9" s="1"/>
  <c r="N1368" i="9" s="1"/>
  <c r="O1368" i="9" s="1"/>
  <c r="K1369" i="9"/>
  <c r="L1369" i="9" s="1"/>
  <c r="M1369" i="9" s="1"/>
  <c r="N1369" i="9" s="1"/>
  <c r="O1369" i="9" s="1"/>
  <c r="K1370" i="9"/>
  <c r="L1370" i="9" s="1"/>
  <c r="M1370" i="9" s="1"/>
  <c r="N1370" i="9" s="1"/>
  <c r="O1370" i="9" s="1"/>
  <c r="K1371" i="9"/>
  <c r="L1371" i="9" s="1"/>
  <c r="M1371" i="9" s="1"/>
  <c r="N1371" i="9" s="1"/>
  <c r="O1371" i="9" s="1"/>
  <c r="K1372" i="9"/>
  <c r="L1372" i="9" s="1"/>
  <c r="M1372" i="9" s="1"/>
  <c r="N1372" i="9" s="1"/>
  <c r="O1372" i="9" s="1"/>
  <c r="K1373" i="9"/>
  <c r="L1373" i="9" s="1"/>
  <c r="M1373" i="9" s="1"/>
  <c r="N1373" i="9" s="1"/>
  <c r="O1373" i="9" s="1"/>
  <c r="K1374" i="9"/>
  <c r="L1374" i="9" s="1"/>
  <c r="M1374" i="9" s="1"/>
  <c r="N1374" i="9" s="1"/>
  <c r="O1374" i="9" s="1"/>
  <c r="K1375" i="9"/>
  <c r="L1375" i="9" s="1"/>
  <c r="M1375" i="9" s="1"/>
  <c r="N1375" i="9" s="1"/>
  <c r="O1375" i="9" s="1"/>
  <c r="K1376" i="9"/>
  <c r="L1376" i="9" s="1"/>
  <c r="M1376" i="9" s="1"/>
  <c r="N1376" i="9" s="1"/>
  <c r="O1376" i="9" s="1"/>
  <c r="K1377" i="9"/>
  <c r="L1377" i="9" s="1"/>
  <c r="M1377" i="9" s="1"/>
  <c r="N1377" i="9" s="1"/>
  <c r="O1377" i="9" s="1"/>
  <c r="K1378" i="9"/>
  <c r="L1378" i="9" s="1"/>
  <c r="M1378" i="9" s="1"/>
  <c r="N1378" i="9" s="1"/>
  <c r="O1378" i="9" s="1"/>
  <c r="K1379" i="9"/>
  <c r="L1379" i="9" s="1"/>
  <c r="M1379" i="9" s="1"/>
  <c r="N1379" i="9" s="1"/>
  <c r="O1379" i="9" s="1"/>
  <c r="K1380" i="9"/>
  <c r="L1380" i="9" s="1"/>
  <c r="M1380" i="9" s="1"/>
  <c r="N1380" i="9" s="1"/>
  <c r="O1380" i="9" s="1"/>
  <c r="K1381" i="9"/>
  <c r="L1381" i="9" s="1"/>
  <c r="M1381" i="9" s="1"/>
  <c r="N1381" i="9" s="1"/>
  <c r="O1381" i="9" s="1"/>
  <c r="K1382" i="9"/>
  <c r="L1382" i="9" s="1"/>
  <c r="M1382" i="9" s="1"/>
  <c r="N1382" i="9" s="1"/>
  <c r="O1382" i="9" s="1"/>
  <c r="K1383" i="9"/>
  <c r="L1383" i="9" s="1"/>
  <c r="M1383" i="9" s="1"/>
  <c r="N1383" i="9" s="1"/>
  <c r="O1383" i="9" s="1"/>
  <c r="K1384" i="9"/>
  <c r="L1384" i="9" s="1"/>
  <c r="M1384" i="9" s="1"/>
  <c r="N1384" i="9" s="1"/>
  <c r="O1384" i="9" s="1"/>
  <c r="K1385" i="9"/>
  <c r="L1385" i="9" s="1"/>
  <c r="M1385" i="9" s="1"/>
  <c r="N1385" i="9" s="1"/>
  <c r="O1385" i="9" s="1"/>
  <c r="K1386" i="9"/>
  <c r="L1386" i="9" s="1"/>
  <c r="M1386" i="9" s="1"/>
  <c r="N1386" i="9" s="1"/>
  <c r="O1386" i="9" s="1"/>
  <c r="K1387" i="9"/>
  <c r="L1387" i="9" s="1"/>
  <c r="M1387" i="9" s="1"/>
  <c r="N1387" i="9" s="1"/>
  <c r="O1387" i="9" s="1"/>
  <c r="K1388" i="9"/>
  <c r="L1388" i="9" s="1"/>
  <c r="M1388" i="9" s="1"/>
  <c r="N1388" i="9" s="1"/>
  <c r="O1388" i="9" s="1"/>
  <c r="K1389" i="9"/>
  <c r="L1389" i="9" s="1"/>
  <c r="M1389" i="9" s="1"/>
  <c r="N1389" i="9" s="1"/>
  <c r="O1389" i="9" s="1"/>
  <c r="K1390" i="9"/>
  <c r="L1390" i="9" s="1"/>
  <c r="M1390" i="9" s="1"/>
  <c r="N1390" i="9" s="1"/>
  <c r="O1390" i="9" s="1"/>
  <c r="K1391" i="9"/>
  <c r="L1391" i="9" s="1"/>
  <c r="M1391" i="9" s="1"/>
  <c r="N1391" i="9" s="1"/>
  <c r="O1391" i="9" s="1"/>
  <c r="K1392" i="9"/>
  <c r="L1392" i="9" s="1"/>
  <c r="M1392" i="9" s="1"/>
  <c r="N1392" i="9" s="1"/>
  <c r="O1392" i="9" s="1"/>
  <c r="K1393" i="9"/>
  <c r="L1393" i="9" s="1"/>
  <c r="M1393" i="9" s="1"/>
  <c r="N1393" i="9" s="1"/>
  <c r="O1393" i="9" s="1"/>
  <c r="K1394" i="9"/>
  <c r="L1394" i="9" s="1"/>
  <c r="M1394" i="9" s="1"/>
  <c r="N1394" i="9" s="1"/>
  <c r="O1394" i="9" s="1"/>
  <c r="K1395" i="9"/>
  <c r="L1395" i="9" s="1"/>
  <c r="M1395" i="9" s="1"/>
  <c r="N1395" i="9" s="1"/>
  <c r="O1395" i="9" s="1"/>
  <c r="K1396" i="9"/>
  <c r="L1396" i="9" s="1"/>
  <c r="M1396" i="9" s="1"/>
  <c r="N1396" i="9" s="1"/>
  <c r="O1396" i="9" s="1"/>
  <c r="K1397" i="9"/>
  <c r="L1397" i="9" s="1"/>
  <c r="M1397" i="9" s="1"/>
  <c r="N1397" i="9" s="1"/>
  <c r="O1397" i="9" s="1"/>
  <c r="K1398" i="9"/>
  <c r="L1398" i="9" s="1"/>
  <c r="M1398" i="9" s="1"/>
  <c r="N1398" i="9" s="1"/>
  <c r="O1398" i="9" s="1"/>
  <c r="K1399" i="9"/>
  <c r="L1399" i="9" s="1"/>
  <c r="M1399" i="9" s="1"/>
  <c r="N1399" i="9" s="1"/>
  <c r="O1399" i="9" s="1"/>
  <c r="K1400" i="9"/>
  <c r="L1400" i="9" s="1"/>
  <c r="M1400" i="9" s="1"/>
  <c r="N1400" i="9" s="1"/>
  <c r="O1400" i="9" s="1"/>
  <c r="K1401" i="9"/>
  <c r="L1401" i="9" s="1"/>
  <c r="M1401" i="9" s="1"/>
  <c r="N1401" i="9" s="1"/>
  <c r="O1401" i="9" s="1"/>
  <c r="K1402" i="9"/>
  <c r="L1402" i="9" s="1"/>
  <c r="M1402" i="9" s="1"/>
  <c r="N1402" i="9" s="1"/>
  <c r="O1402" i="9" s="1"/>
  <c r="K1403" i="9"/>
  <c r="L1403" i="9" s="1"/>
  <c r="M1403" i="9" s="1"/>
  <c r="N1403" i="9" s="1"/>
  <c r="O1403" i="9" s="1"/>
  <c r="K1404" i="9"/>
  <c r="L1404" i="9" s="1"/>
  <c r="M1404" i="9" s="1"/>
  <c r="N1404" i="9" s="1"/>
  <c r="O1404" i="9" s="1"/>
  <c r="K1405" i="9"/>
  <c r="L1405" i="9" s="1"/>
  <c r="M1405" i="9" s="1"/>
  <c r="N1405" i="9" s="1"/>
  <c r="O1405" i="9" s="1"/>
  <c r="K1406" i="9"/>
  <c r="L1406" i="9" s="1"/>
  <c r="M1406" i="9" s="1"/>
  <c r="N1406" i="9" s="1"/>
  <c r="O1406" i="9" s="1"/>
  <c r="K1407" i="9"/>
  <c r="L1407" i="9" s="1"/>
  <c r="M1407" i="9" s="1"/>
  <c r="N1407" i="9" s="1"/>
  <c r="O1407" i="9" s="1"/>
  <c r="K1408" i="9"/>
  <c r="L1408" i="9" s="1"/>
  <c r="M1408" i="9" s="1"/>
  <c r="N1408" i="9" s="1"/>
  <c r="O1408" i="9" s="1"/>
  <c r="K1409" i="9"/>
  <c r="L1409" i="9" s="1"/>
  <c r="M1409" i="9" s="1"/>
  <c r="N1409" i="9" s="1"/>
  <c r="O1409" i="9" s="1"/>
  <c r="K1410" i="9"/>
  <c r="L1410" i="9" s="1"/>
  <c r="M1410" i="9" s="1"/>
  <c r="N1410" i="9" s="1"/>
  <c r="O1410" i="9" s="1"/>
  <c r="K1411" i="9"/>
  <c r="L1411" i="9" s="1"/>
  <c r="M1411" i="9" s="1"/>
  <c r="N1411" i="9" s="1"/>
  <c r="O1411" i="9" s="1"/>
  <c r="K1412" i="9"/>
  <c r="L1412" i="9" s="1"/>
  <c r="M1412" i="9" s="1"/>
  <c r="N1412" i="9" s="1"/>
  <c r="O1412" i="9" s="1"/>
  <c r="K1413" i="9"/>
  <c r="L1413" i="9" s="1"/>
  <c r="M1413" i="9" s="1"/>
  <c r="N1413" i="9" s="1"/>
  <c r="O1413" i="9" s="1"/>
  <c r="K1414" i="9"/>
  <c r="L1414" i="9" s="1"/>
  <c r="M1414" i="9" s="1"/>
  <c r="N1414" i="9" s="1"/>
  <c r="O1414" i="9" s="1"/>
  <c r="K1415" i="9"/>
  <c r="L1415" i="9" s="1"/>
  <c r="M1415" i="9" s="1"/>
  <c r="N1415" i="9" s="1"/>
  <c r="O1415" i="9" s="1"/>
  <c r="K1416" i="9"/>
  <c r="L1416" i="9" s="1"/>
  <c r="M1416" i="9" s="1"/>
  <c r="N1416" i="9" s="1"/>
  <c r="O1416" i="9" s="1"/>
  <c r="K1417" i="9"/>
  <c r="L1417" i="9" s="1"/>
  <c r="M1417" i="9" s="1"/>
  <c r="N1417" i="9" s="1"/>
  <c r="O1417" i="9" s="1"/>
  <c r="K1418" i="9"/>
  <c r="L1418" i="9" s="1"/>
  <c r="M1418" i="9" s="1"/>
  <c r="N1418" i="9" s="1"/>
  <c r="O1418" i="9" s="1"/>
  <c r="K1419" i="9"/>
  <c r="L1419" i="9" s="1"/>
  <c r="M1419" i="9" s="1"/>
  <c r="N1419" i="9" s="1"/>
  <c r="O1419" i="9" s="1"/>
  <c r="K1420" i="9"/>
  <c r="L1420" i="9" s="1"/>
  <c r="M1420" i="9" s="1"/>
  <c r="N1420" i="9" s="1"/>
  <c r="O1420" i="9" s="1"/>
  <c r="K1421" i="9"/>
  <c r="L1421" i="9" s="1"/>
  <c r="M1421" i="9" s="1"/>
  <c r="N1421" i="9" s="1"/>
  <c r="O1421" i="9" s="1"/>
  <c r="K1422" i="9"/>
  <c r="L1422" i="9" s="1"/>
  <c r="M1422" i="9" s="1"/>
  <c r="N1422" i="9" s="1"/>
  <c r="O1422" i="9" s="1"/>
  <c r="K1423" i="9"/>
  <c r="L1423" i="9" s="1"/>
  <c r="M1423" i="9" s="1"/>
  <c r="N1423" i="9" s="1"/>
  <c r="O1423" i="9" s="1"/>
  <c r="K1424" i="9"/>
  <c r="L1424" i="9" s="1"/>
  <c r="M1424" i="9" s="1"/>
  <c r="N1424" i="9" s="1"/>
  <c r="O1424" i="9" s="1"/>
  <c r="K1425" i="9"/>
  <c r="L1425" i="9" s="1"/>
  <c r="M1425" i="9" s="1"/>
  <c r="N1425" i="9" s="1"/>
  <c r="O1425" i="9" s="1"/>
  <c r="K1426" i="9"/>
  <c r="L1426" i="9" s="1"/>
  <c r="M1426" i="9" s="1"/>
  <c r="N1426" i="9" s="1"/>
  <c r="O1426" i="9" s="1"/>
  <c r="K1427" i="9"/>
  <c r="L1427" i="9" s="1"/>
  <c r="M1427" i="9" s="1"/>
  <c r="N1427" i="9" s="1"/>
  <c r="O1427" i="9" s="1"/>
  <c r="K1428" i="9"/>
  <c r="L1428" i="9" s="1"/>
  <c r="M1428" i="9" s="1"/>
  <c r="N1428" i="9" s="1"/>
  <c r="O1428" i="9" s="1"/>
  <c r="K1429" i="9"/>
  <c r="L1429" i="9" s="1"/>
  <c r="M1429" i="9" s="1"/>
  <c r="N1429" i="9" s="1"/>
  <c r="O1429" i="9" s="1"/>
  <c r="K1430" i="9"/>
  <c r="L1430" i="9" s="1"/>
  <c r="M1430" i="9" s="1"/>
  <c r="N1430" i="9" s="1"/>
  <c r="O1430" i="9" s="1"/>
  <c r="K1431" i="9"/>
  <c r="L1431" i="9" s="1"/>
  <c r="M1431" i="9" s="1"/>
  <c r="N1431" i="9" s="1"/>
  <c r="O1431" i="9" s="1"/>
  <c r="K1432" i="9"/>
  <c r="L1432" i="9" s="1"/>
  <c r="M1432" i="9" s="1"/>
  <c r="N1432" i="9" s="1"/>
  <c r="O1432" i="9" s="1"/>
  <c r="K1433" i="9"/>
  <c r="L1433" i="9" s="1"/>
  <c r="M1433" i="9" s="1"/>
  <c r="N1433" i="9" s="1"/>
  <c r="O1433" i="9" s="1"/>
  <c r="K1434" i="9"/>
  <c r="L1434" i="9" s="1"/>
  <c r="M1434" i="9" s="1"/>
  <c r="N1434" i="9" s="1"/>
  <c r="O1434" i="9" s="1"/>
  <c r="K1435" i="9"/>
  <c r="L1435" i="9" s="1"/>
  <c r="M1435" i="9" s="1"/>
  <c r="N1435" i="9" s="1"/>
  <c r="O1435" i="9" s="1"/>
  <c r="K1436" i="9"/>
  <c r="L1436" i="9" s="1"/>
  <c r="M1436" i="9" s="1"/>
  <c r="N1436" i="9" s="1"/>
  <c r="O1436" i="9" s="1"/>
  <c r="K1437" i="9"/>
  <c r="L1437" i="9" s="1"/>
  <c r="M1437" i="9" s="1"/>
  <c r="N1437" i="9" s="1"/>
  <c r="O1437" i="9" s="1"/>
  <c r="K1438" i="9"/>
  <c r="L1438" i="9" s="1"/>
  <c r="M1438" i="9" s="1"/>
  <c r="N1438" i="9" s="1"/>
  <c r="O1438" i="9" s="1"/>
  <c r="K1439" i="9"/>
  <c r="L1439" i="9" s="1"/>
  <c r="M1439" i="9" s="1"/>
  <c r="N1439" i="9" s="1"/>
  <c r="O1439" i="9" s="1"/>
  <c r="K1440" i="9"/>
  <c r="L1440" i="9" s="1"/>
  <c r="M1440" i="9" s="1"/>
  <c r="N1440" i="9" s="1"/>
  <c r="O1440" i="9" s="1"/>
  <c r="K1441" i="9"/>
  <c r="L1441" i="9" s="1"/>
  <c r="M1441" i="9" s="1"/>
  <c r="N1441" i="9" s="1"/>
  <c r="O1441" i="9" s="1"/>
  <c r="K1442" i="9"/>
  <c r="L1442" i="9" s="1"/>
  <c r="M1442" i="9" s="1"/>
  <c r="N1442" i="9" s="1"/>
  <c r="O1442" i="9" s="1"/>
  <c r="K1443" i="9"/>
  <c r="L1443" i="9" s="1"/>
  <c r="M1443" i="9" s="1"/>
  <c r="N1443" i="9" s="1"/>
  <c r="O1443" i="9" s="1"/>
  <c r="K1444" i="9"/>
  <c r="L1444" i="9" s="1"/>
  <c r="M1444" i="9" s="1"/>
  <c r="N1444" i="9" s="1"/>
  <c r="O1444" i="9" s="1"/>
  <c r="K1445" i="9"/>
  <c r="L1445" i="9" s="1"/>
  <c r="M1445" i="9" s="1"/>
  <c r="N1445" i="9" s="1"/>
  <c r="O1445" i="9" s="1"/>
  <c r="K1446" i="9"/>
  <c r="L1446" i="9" s="1"/>
  <c r="M1446" i="9" s="1"/>
  <c r="N1446" i="9" s="1"/>
  <c r="O1446" i="9" s="1"/>
  <c r="K1447" i="9"/>
  <c r="L1447" i="9" s="1"/>
  <c r="M1447" i="9" s="1"/>
  <c r="N1447" i="9" s="1"/>
  <c r="O1447" i="9" s="1"/>
  <c r="K1448" i="9"/>
  <c r="L1448" i="9" s="1"/>
  <c r="M1448" i="9" s="1"/>
  <c r="N1448" i="9" s="1"/>
  <c r="O1448" i="9" s="1"/>
  <c r="K1449" i="9"/>
  <c r="L1449" i="9" s="1"/>
  <c r="M1449" i="9" s="1"/>
  <c r="N1449" i="9" s="1"/>
  <c r="O1449" i="9" s="1"/>
  <c r="K1450" i="9"/>
  <c r="L1450" i="9" s="1"/>
  <c r="M1450" i="9" s="1"/>
  <c r="N1450" i="9" s="1"/>
  <c r="O1450" i="9" s="1"/>
  <c r="K1451" i="9"/>
  <c r="L1451" i="9" s="1"/>
  <c r="M1451" i="9" s="1"/>
  <c r="N1451" i="9" s="1"/>
  <c r="O1451" i="9" s="1"/>
  <c r="K1452" i="9"/>
  <c r="L1452" i="9" s="1"/>
  <c r="M1452" i="9" s="1"/>
  <c r="N1452" i="9" s="1"/>
  <c r="O1452" i="9" s="1"/>
  <c r="K1453" i="9"/>
  <c r="L1453" i="9" s="1"/>
  <c r="M1453" i="9" s="1"/>
  <c r="N1453" i="9" s="1"/>
  <c r="O1453" i="9" s="1"/>
  <c r="K1454" i="9"/>
  <c r="L1454" i="9" s="1"/>
  <c r="M1454" i="9" s="1"/>
  <c r="N1454" i="9" s="1"/>
  <c r="O1454" i="9" s="1"/>
  <c r="K1455" i="9"/>
  <c r="L1455" i="9" s="1"/>
  <c r="M1455" i="9" s="1"/>
  <c r="N1455" i="9" s="1"/>
  <c r="O1455" i="9" s="1"/>
  <c r="K1456" i="9"/>
  <c r="L1456" i="9" s="1"/>
  <c r="M1456" i="9" s="1"/>
  <c r="N1456" i="9" s="1"/>
  <c r="O1456" i="9" s="1"/>
  <c r="K1457" i="9"/>
  <c r="L1457" i="9" s="1"/>
  <c r="M1457" i="9" s="1"/>
  <c r="N1457" i="9" s="1"/>
  <c r="O1457" i="9" s="1"/>
  <c r="K1458" i="9"/>
  <c r="L1458" i="9" s="1"/>
  <c r="M1458" i="9" s="1"/>
  <c r="N1458" i="9" s="1"/>
  <c r="O1458" i="9" s="1"/>
  <c r="K1459" i="9"/>
  <c r="L1459" i="9" s="1"/>
  <c r="M1459" i="9" s="1"/>
  <c r="N1459" i="9" s="1"/>
  <c r="O1459" i="9" s="1"/>
  <c r="K1460" i="9"/>
  <c r="L1460" i="9" s="1"/>
  <c r="M1460" i="9" s="1"/>
  <c r="N1460" i="9" s="1"/>
  <c r="O1460" i="9" s="1"/>
  <c r="K1461" i="9"/>
  <c r="L1461" i="9" s="1"/>
  <c r="M1461" i="9" s="1"/>
  <c r="N1461" i="9" s="1"/>
  <c r="O1461" i="9" s="1"/>
  <c r="K1462" i="9"/>
  <c r="L1462" i="9" s="1"/>
  <c r="M1462" i="9" s="1"/>
  <c r="N1462" i="9" s="1"/>
  <c r="O1462" i="9" s="1"/>
  <c r="K1463" i="9"/>
  <c r="L1463" i="9" s="1"/>
  <c r="M1463" i="9" s="1"/>
  <c r="N1463" i="9" s="1"/>
  <c r="O1463" i="9" s="1"/>
  <c r="K1464" i="9"/>
  <c r="L1464" i="9" s="1"/>
  <c r="M1464" i="9" s="1"/>
  <c r="N1464" i="9" s="1"/>
  <c r="O1464" i="9" s="1"/>
  <c r="K1465" i="9"/>
  <c r="L1465" i="9" s="1"/>
  <c r="M1465" i="9" s="1"/>
  <c r="N1465" i="9" s="1"/>
  <c r="O1465" i="9" s="1"/>
  <c r="K1466" i="9"/>
  <c r="L1466" i="9" s="1"/>
  <c r="M1466" i="9" s="1"/>
  <c r="N1466" i="9" s="1"/>
  <c r="O1466" i="9" s="1"/>
  <c r="K1467" i="9"/>
  <c r="L1467" i="9" s="1"/>
  <c r="M1467" i="9" s="1"/>
  <c r="N1467" i="9" s="1"/>
  <c r="O1467" i="9" s="1"/>
  <c r="K1468" i="9"/>
  <c r="L1468" i="9" s="1"/>
  <c r="M1468" i="9" s="1"/>
  <c r="N1468" i="9" s="1"/>
  <c r="O1468" i="9" s="1"/>
  <c r="K1469" i="9"/>
  <c r="L1469" i="9" s="1"/>
  <c r="M1469" i="9" s="1"/>
  <c r="N1469" i="9" s="1"/>
  <c r="O1469" i="9" s="1"/>
  <c r="K1470" i="9"/>
  <c r="L1470" i="9" s="1"/>
  <c r="M1470" i="9" s="1"/>
  <c r="N1470" i="9" s="1"/>
  <c r="O1470" i="9" s="1"/>
  <c r="K1471" i="9"/>
  <c r="L1471" i="9" s="1"/>
  <c r="M1471" i="9" s="1"/>
  <c r="N1471" i="9" s="1"/>
  <c r="O1471" i="9" s="1"/>
  <c r="K1472" i="9"/>
  <c r="L1472" i="9" s="1"/>
  <c r="M1472" i="9" s="1"/>
  <c r="N1472" i="9" s="1"/>
  <c r="O1472" i="9" s="1"/>
  <c r="K1473" i="9"/>
  <c r="L1473" i="9" s="1"/>
  <c r="M1473" i="9" s="1"/>
  <c r="N1473" i="9" s="1"/>
  <c r="O1473" i="9" s="1"/>
  <c r="K1474" i="9"/>
  <c r="L1474" i="9" s="1"/>
  <c r="M1474" i="9" s="1"/>
  <c r="N1474" i="9" s="1"/>
  <c r="O1474" i="9" s="1"/>
  <c r="K1475" i="9"/>
  <c r="L1475" i="9" s="1"/>
  <c r="M1475" i="9" s="1"/>
  <c r="N1475" i="9" s="1"/>
  <c r="O1475" i="9" s="1"/>
  <c r="K1476" i="9"/>
  <c r="L1476" i="9" s="1"/>
  <c r="M1476" i="9" s="1"/>
  <c r="N1476" i="9" s="1"/>
  <c r="O1476" i="9" s="1"/>
  <c r="K1477" i="9"/>
  <c r="L1477" i="9" s="1"/>
  <c r="M1477" i="9" s="1"/>
  <c r="N1477" i="9" s="1"/>
  <c r="O1477" i="9" s="1"/>
  <c r="K1478" i="9"/>
  <c r="L1478" i="9" s="1"/>
  <c r="M1478" i="9" s="1"/>
  <c r="N1478" i="9" s="1"/>
  <c r="O1478" i="9" s="1"/>
  <c r="K1479" i="9"/>
  <c r="L1479" i="9" s="1"/>
  <c r="M1479" i="9" s="1"/>
  <c r="N1479" i="9" s="1"/>
  <c r="O1479" i="9" s="1"/>
  <c r="K1480" i="9"/>
  <c r="L1480" i="9" s="1"/>
  <c r="M1480" i="9" s="1"/>
  <c r="N1480" i="9" s="1"/>
  <c r="O1480" i="9" s="1"/>
  <c r="K1481" i="9"/>
  <c r="L1481" i="9" s="1"/>
  <c r="M1481" i="9" s="1"/>
  <c r="N1481" i="9" s="1"/>
  <c r="O1481" i="9" s="1"/>
  <c r="K1482" i="9"/>
  <c r="L1482" i="9" s="1"/>
  <c r="M1482" i="9" s="1"/>
  <c r="N1482" i="9" s="1"/>
  <c r="O1482" i="9" s="1"/>
  <c r="K1483" i="9"/>
  <c r="L1483" i="9" s="1"/>
  <c r="M1483" i="9" s="1"/>
  <c r="N1483" i="9" s="1"/>
  <c r="O1483" i="9" s="1"/>
  <c r="K1484" i="9"/>
  <c r="L1484" i="9" s="1"/>
  <c r="M1484" i="9" s="1"/>
  <c r="N1484" i="9" s="1"/>
  <c r="O1484" i="9" s="1"/>
  <c r="K1485" i="9"/>
  <c r="L1485" i="9" s="1"/>
  <c r="M1485" i="9" s="1"/>
  <c r="N1485" i="9" s="1"/>
  <c r="O1485" i="9" s="1"/>
  <c r="K1486" i="9"/>
  <c r="L1486" i="9" s="1"/>
  <c r="M1486" i="9" s="1"/>
  <c r="N1486" i="9" s="1"/>
  <c r="O1486" i="9" s="1"/>
  <c r="K1487" i="9"/>
  <c r="L1487" i="9" s="1"/>
  <c r="M1487" i="9" s="1"/>
  <c r="N1487" i="9" s="1"/>
  <c r="O1487" i="9" s="1"/>
  <c r="K1488" i="9"/>
  <c r="L1488" i="9" s="1"/>
  <c r="M1488" i="9" s="1"/>
  <c r="N1488" i="9" s="1"/>
  <c r="O1488" i="9" s="1"/>
  <c r="K1489" i="9"/>
  <c r="L1489" i="9" s="1"/>
  <c r="M1489" i="9" s="1"/>
  <c r="N1489" i="9" s="1"/>
  <c r="O1489" i="9" s="1"/>
  <c r="K1490" i="9"/>
  <c r="L1490" i="9" s="1"/>
  <c r="M1490" i="9" s="1"/>
  <c r="N1490" i="9" s="1"/>
  <c r="O1490" i="9" s="1"/>
  <c r="K1491" i="9"/>
  <c r="L1491" i="9" s="1"/>
  <c r="M1491" i="9" s="1"/>
  <c r="N1491" i="9" s="1"/>
  <c r="O1491" i="9" s="1"/>
  <c r="K1492" i="9"/>
  <c r="L1492" i="9" s="1"/>
  <c r="M1492" i="9" s="1"/>
  <c r="N1492" i="9" s="1"/>
  <c r="O1492" i="9" s="1"/>
  <c r="K1493" i="9"/>
  <c r="L1493" i="9" s="1"/>
  <c r="M1493" i="9" s="1"/>
  <c r="N1493" i="9" s="1"/>
  <c r="O1493" i="9" s="1"/>
  <c r="K1494" i="9"/>
  <c r="L1494" i="9" s="1"/>
  <c r="M1494" i="9" s="1"/>
  <c r="N1494" i="9" s="1"/>
  <c r="O1494" i="9" s="1"/>
  <c r="K1495" i="9"/>
  <c r="L1495" i="9" s="1"/>
  <c r="M1495" i="9" s="1"/>
  <c r="N1495" i="9" s="1"/>
  <c r="O1495" i="9" s="1"/>
  <c r="K1496" i="9"/>
  <c r="L1496" i="9" s="1"/>
  <c r="M1496" i="9" s="1"/>
  <c r="N1496" i="9" s="1"/>
  <c r="O1496" i="9" s="1"/>
  <c r="K1497" i="9"/>
  <c r="L1497" i="9" s="1"/>
  <c r="M1497" i="9" s="1"/>
  <c r="N1497" i="9" s="1"/>
  <c r="O1497" i="9" s="1"/>
  <c r="K1498" i="9"/>
  <c r="L1498" i="9" s="1"/>
  <c r="M1498" i="9" s="1"/>
  <c r="N1498" i="9" s="1"/>
  <c r="O1498" i="9" s="1"/>
  <c r="K1499" i="9"/>
  <c r="L1499" i="9" s="1"/>
  <c r="M1499" i="9" s="1"/>
  <c r="N1499" i="9" s="1"/>
  <c r="O1499" i="9" s="1"/>
  <c r="K1500" i="9"/>
  <c r="L1500" i="9" s="1"/>
  <c r="M1500" i="9" s="1"/>
  <c r="N1500" i="9" s="1"/>
  <c r="O1500" i="9" s="1"/>
  <c r="K1501" i="9"/>
  <c r="L1501" i="9" s="1"/>
  <c r="M1501" i="9" s="1"/>
  <c r="N1501" i="9" s="1"/>
  <c r="O1501" i="9" s="1"/>
  <c r="K1502" i="9"/>
  <c r="L1502" i="9" s="1"/>
  <c r="M1502" i="9" s="1"/>
  <c r="N1502" i="9" s="1"/>
  <c r="O1502" i="9" s="1"/>
  <c r="K1503" i="9"/>
  <c r="L1503" i="9" s="1"/>
  <c r="M1503" i="9" s="1"/>
  <c r="N1503" i="9" s="1"/>
  <c r="O1503" i="9" s="1"/>
  <c r="K1504" i="9"/>
  <c r="L1504" i="9" s="1"/>
  <c r="M1504" i="9" s="1"/>
  <c r="N1504" i="9" s="1"/>
  <c r="O1504" i="9" s="1"/>
  <c r="K1505" i="9"/>
  <c r="L1505" i="9" s="1"/>
  <c r="M1505" i="9" s="1"/>
  <c r="N1505" i="9" s="1"/>
  <c r="O1505" i="9" s="1"/>
  <c r="K1506" i="9"/>
  <c r="L1506" i="9" s="1"/>
  <c r="M1506" i="9" s="1"/>
  <c r="N1506" i="9" s="1"/>
  <c r="O1506" i="9" s="1"/>
  <c r="K1507" i="9"/>
  <c r="L1507" i="9" s="1"/>
  <c r="M1507" i="9" s="1"/>
  <c r="N1507" i="9" s="1"/>
  <c r="O1507" i="9" s="1"/>
  <c r="K1508" i="9"/>
  <c r="L1508" i="9" s="1"/>
  <c r="M1508" i="9" s="1"/>
  <c r="N1508" i="9" s="1"/>
  <c r="O1508" i="9" s="1"/>
  <c r="K1509" i="9"/>
  <c r="L1509" i="9" s="1"/>
  <c r="M1509" i="9" s="1"/>
  <c r="N1509" i="9" s="1"/>
  <c r="O1509" i="9" s="1"/>
  <c r="K1510" i="9"/>
  <c r="L1510" i="9" s="1"/>
  <c r="M1510" i="9" s="1"/>
  <c r="N1510" i="9" s="1"/>
  <c r="O1510" i="9" s="1"/>
  <c r="K1511" i="9"/>
  <c r="L1511" i="9" s="1"/>
  <c r="M1511" i="9" s="1"/>
  <c r="N1511" i="9" s="1"/>
  <c r="O1511" i="9" s="1"/>
  <c r="K1512" i="9"/>
  <c r="L1512" i="9" s="1"/>
  <c r="M1512" i="9" s="1"/>
  <c r="N1512" i="9" s="1"/>
  <c r="O1512" i="9" s="1"/>
  <c r="K1513" i="9"/>
  <c r="L1513" i="9" s="1"/>
  <c r="M1513" i="9" s="1"/>
  <c r="N1513" i="9" s="1"/>
  <c r="O1513" i="9" s="1"/>
  <c r="K1514" i="9"/>
  <c r="L1514" i="9" s="1"/>
  <c r="M1514" i="9" s="1"/>
  <c r="N1514" i="9" s="1"/>
  <c r="O1514" i="9" s="1"/>
  <c r="K1515" i="9"/>
  <c r="L1515" i="9" s="1"/>
  <c r="M1515" i="9" s="1"/>
  <c r="N1515" i="9" s="1"/>
  <c r="O1515" i="9" s="1"/>
  <c r="K1516" i="9"/>
  <c r="L1516" i="9" s="1"/>
  <c r="M1516" i="9" s="1"/>
  <c r="N1516" i="9" s="1"/>
  <c r="O1516" i="9" s="1"/>
  <c r="K1517" i="9"/>
  <c r="L1517" i="9" s="1"/>
  <c r="M1517" i="9" s="1"/>
  <c r="N1517" i="9" s="1"/>
  <c r="O1517" i="9" s="1"/>
  <c r="K1518" i="9"/>
  <c r="L1518" i="9" s="1"/>
  <c r="M1518" i="9" s="1"/>
  <c r="N1518" i="9" s="1"/>
  <c r="O1518" i="9" s="1"/>
  <c r="K1519" i="9"/>
  <c r="L1519" i="9" s="1"/>
  <c r="M1519" i="9" s="1"/>
  <c r="N1519" i="9" s="1"/>
  <c r="O1519" i="9" s="1"/>
  <c r="K1520" i="9"/>
  <c r="L1520" i="9" s="1"/>
  <c r="M1520" i="9" s="1"/>
  <c r="N1520" i="9" s="1"/>
  <c r="O1520" i="9" s="1"/>
  <c r="K1521" i="9"/>
  <c r="L1521" i="9" s="1"/>
  <c r="M1521" i="9" s="1"/>
  <c r="N1521" i="9" s="1"/>
  <c r="O1521" i="9" s="1"/>
  <c r="K1522" i="9"/>
  <c r="L1522" i="9" s="1"/>
  <c r="M1522" i="9" s="1"/>
  <c r="N1522" i="9" s="1"/>
  <c r="O1522" i="9" s="1"/>
  <c r="K1523" i="9"/>
  <c r="L1523" i="9" s="1"/>
  <c r="M1523" i="9" s="1"/>
  <c r="N1523" i="9" s="1"/>
  <c r="O1523" i="9" s="1"/>
  <c r="K1524" i="9"/>
  <c r="L1524" i="9" s="1"/>
  <c r="M1524" i="9" s="1"/>
  <c r="N1524" i="9" s="1"/>
  <c r="O1524" i="9" s="1"/>
  <c r="K1525" i="9"/>
  <c r="L1525" i="9" s="1"/>
  <c r="M1525" i="9" s="1"/>
  <c r="N1525" i="9" s="1"/>
  <c r="O1525" i="9" s="1"/>
  <c r="K1526" i="9"/>
  <c r="L1526" i="9" s="1"/>
  <c r="M1526" i="9" s="1"/>
  <c r="N1526" i="9" s="1"/>
  <c r="O1526" i="9" s="1"/>
  <c r="K1527" i="9"/>
  <c r="L1527" i="9" s="1"/>
  <c r="M1527" i="9" s="1"/>
  <c r="N1527" i="9" s="1"/>
  <c r="O1527" i="9" s="1"/>
  <c r="K1528" i="9"/>
  <c r="L1528" i="9" s="1"/>
  <c r="M1528" i="9" s="1"/>
  <c r="N1528" i="9" s="1"/>
  <c r="O1528" i="9" s="1"/>
  <c r="K1529" i="9"/>
  <c r="L1529" i="9" s="1"/>
  <c r="M1529" i="9" s="1"/>
  <c r="N1529" i="9" s="1"/>
  <c r="O1529" i="9" s="1"/>
  <c r="K1530" i="9"/>
  <c r="L1530" i="9" s="1"/>
  <c r="M1530" i="9" s="1"/>
  <c r="N1530" i="9" s="1"/>
  <c r="O1530" i="9" s="1"/>
  <c r="K1531" i="9"/>
  <c r="L1531" i="9" s="1"/>
  <c r="M1531" i="9" s="1"/>
  <c r="N1531" i="9" s="1"/>
  <c r="O1531" i="9" s="1"/>
  <c r="K1532" i="9"/>
  <c r="L1532" i="9" s="1"/>
  <c r="M1532" i="9" s="1"/>
  <c r="N1532" i="9" s="1"/>
  <c r="O1532" i="9" s="1"/>
  <c r="K1533" i="9"/>
  <c r="L1533" i="9" s="1"/>
  <c r="M1533" i="9" s="1"/>
  <c r="N1533" i="9" s="1"/>
  <c r="O1533" i="9" s="1"/>
  <c r="K1534" i="9"/>
  <c r="L1534" i="9" s="1"/>
  <c r="M1534" i="9" s="1"/>
  <c r="N1534" i="9" s="1"/>
  <c r="O1534" i="9" s="1"/>
  <c r="K1535" i="9"/>
  <c r="L1535" i="9" s="1"/>
  <c r="M1535" i="9" s="1"/>
  <c r="N1535" i="9" s="1"/>
  <c r="O1535" i="9" s="1"/>
  <c r="K1536" i="9"/>
  <c r="L1536" i="9" s="1"/>
  <c r="M1536" i="9" s="1"/>
  <c r="N1536" i="9" s="1"/>
  <c r="O1536" i="9" s="1"/>
  <c r="K1537" i="9"/>
  <c r="L1537" i="9" s="1"/>
  <c r="M1537" i="9" s="1"/>
  <c r="N1537" i="9" s="1"/>
  <c r="O1537" i="9" s="1"/>
  <c r="K1538" i="9"/>
  <c r="L1538" i="9" s="1"/>
  <c r="M1538" i="9" s="1"/>
  <c r="N1538" i="9" s="1"/>
  <c r="O1538" i="9" s="1"/>
  <c r="K1539" i="9"/>
  <c r="L1539" i="9" s="1"/>
  <c r="M1539" i="9" s="1"/>
  <c r="N1539" i="9" s="1"/>
  <c r="O1539" i="9" s="1"/>
  <c r="K1540" i="9"/>
  <c r="L1540" i="9" s="1"/>
  <c r="M1540" i="9" s="1"/>
  <c r="N1540" i="9" s="1"/>
  <c r="O1540" i="9" s="1"/>
  <c r="K1541" i="9"/>
  <c r="L1541" i="9" s="1"/>
  <c r="M1541" i="9" s="1"/>
  <c r="N1541" i="9" s="1"/>
  <c r="O1541" i="9" s="1"/>
  <c r="K1542" i="9"/>
  <c r="L1542" i="9" s="1"/>
  <c r="M1542" i="9" s="1"/>
  <c r="N1542" i="9" s="1"/>
  <c r="O1542" i="9" s="1"/>
  <c r="K1543" i="9"/>
  <c r="L1543" i="9" s="1"/>
  <c r="M1543" i="9" s="1"/>
  <c r="N1543" i="9" s="1"/>
  <c r="O1543" i="9" s="1"/>
  <c r="K1544" i="9"/>
  <c r="L1544" i="9" s="1"/>
  <c r="M1544" i="9" s="1"/>
  <c r="N1544" i="9" s="1"/>
  <c r="O1544" i="9" s="1"/>
  <c r="K1545" i="9"/>
  <c r="L1545" i="9" s="1"/>
  <c r="M1545" i="9" s="1"/>
  <c r="N1545" i="9" s="1"/>
  <c r="O1545" i="9" s="1"/>
  <c r="K1546" i="9"/>
  <c r="L1546" i="9" s="1"/>
  <c r="M1546" i="9" s="1"/>
  <c r="N1546" i="9" s="1"/>
  <c r="O1546" i="9" s="1"/>
  <c r="K1547" i="9"/>
  <c r="L1547" i="9" s="1"/>
  <c r="M1547" i="9" s="1"/>
  <c r="N1547" i="9" s="1"/>
  <c r="O1547" i="9" s="1"/>
  <c r="K1548" i="9"/>
  <c r="L1548" i="9" s="1"/>
  <c r="M1548" i="9" s="1"/>
  <c r="N1548" i="9" s="1"/>
  <c r="O1548" i="9" s="1"/>
  <c r="K1549" i="9"/>
  <c r="L1549" i="9" s="1"/>
  <c r="M1549" i="9" s="1"/>
  <c r="N1549" i="9" s="1"/>
  <c r="O1549" i="9" s="1"/>
  <c r="K1550" i="9"/>
  <c r="L1550" i="9" s="1"/>
  <c r="M1550" i="9" s="1"/>
  <c r="N1550" i="9" s="1"/>
  <c r="O1550" i="9" s="1"/>
  <c r="K1551" i="9"/>
  <c r="L1551" i="9" s="1"/>
  <c r="M1551" i="9" s="1"/>
  <c r="N1551" i="9" s="1"/>
  <c r="O1551" i="9" s="1"/>
  <c r="K1552" i="9"/>
  <c r="L1552" i="9" s="1"/>
  <c r="M1552" i="9" s="1"/>
  <c r="N1552" i="9" s="1"/>
  <c r="O1552" i="9" s="1"/>
  <c r="K1553" i="9"/>
  <c r="L1553" i="9" s="1"/>
  <c r="M1553" i="9" s="1"/>
  <c r="N1553" i="9" s="1"/>
  <c r="O1553" i="9" s="1"/>
  <c r="K1554" i="9"/>
  <c r="L1554" i="9" s="1"/>
  <c r="M1554" i="9" s="1"/>
  <c r="N1554" i="9" s="1"/>
  <c r="O1554" i="9" s="1"/>
  <c r="K1555" i="9"/>
  <c r="L1555" i="9" s="1"/>
  <c r="M1555" i="9" s="1"/>
  <c r="N1555" i="9" s="1"/>
  <c r="O1555" i="9" s="1"/>
  <c r="K1556" i="9"/>
  <c r="L1556" i="9" s="1"/>
  <c r="M1556" i="9" s="1"/>
  <c r="N1556" i="9" s="1"/>
  <c r="O1556" i="9" s="1"/>
  <c r="K1557" i="9"/>
  <c r="L1557" i="9" s="1"/>
  <c r="M1557" i="9" s="1"/>
  <c r="N1557" i="9" s="1"/>
  <c r="O1557" i="9" s="1"/>
  <c r="K1558" i="9"/>
  <c r="L1558" i="9" s="1"/>
  <c r="M1558" i="9" s="1"/>
  <c r="N1558" i="9" s="1"/>
  <c r="O1558" i="9" s="1"/>
  <c r="K1559" i="9"/>
  <c r="L1559" i="9" s="1"/>
  <c r="M1559" i="9" s="1"/>
  <c r="N1559" i="9" s="1"/>
  <c r="O1559" i="9" s="1"/>
  <c r="K1560" i="9"/>
  <c r="L1560" i="9" s="1"/>
  <c r="M1560" i="9" s="1"/>
  <c r="N1560" i="9" s="1"/>
  <c r="O1560" i="9" s="1"/>
  <c r="K1561" i="9"/>
  <c r="L1561" i="9" s="1"/>
  <c r="M1561" i="9" s="1"/>
  <c r="N1561" i="9" s="1"/>
  <c r="O1561" i="9" s="1"/>
  <c r="K1562" i="9"/>
  <c r="L1562" i="9" s="1"/>
  <c r="M1562" i="9" s="1"/>
  <c r="N1562" i="9" s="1"/>
  <c r="O1562" i="9" s="1"/>
  <c r="K1563" i="9"/>
  <c r="L1563" i="9" s="1"/>
  <c r="M1563" i="9" s="1"/>
  <c r="N1563" i="9" s="1"/>
  <c r="O1563" i="9" s="1"/>
  <c r="K1564" i="9"/>
  <c r="L1564" i="9" s="1"/>
  <c r="M1564" i="9" s="1"/>
  <c r="N1564" i="9" s="1"/>
  <c r="O1564" i="9" s="1"/>
  <c r="K1565" i="9"/>
  <c r="L1565" i="9" s="1"/>
  <c r="M1565" i="9" s="1"/>
  <c r="N1565" i="9" s="1"/>
  <c r="O1565" i="9" s="1"/>
  <c r="K1566" i="9"/>
  <c r="L1566" i="9" s="1"/>
  <c r="M1566" i="9" s="1"/>
  <c r="N1566" i="9" s="1"/>
  <c r="O1566" i="9" s="1"/>
  <c r="K1567" i="9"/>
  <c r="L1567" i="9" s="1"/>
  <c r="M1567" i="9" s="1"/>
  <c r="N1567" i="9" s="1"/>
  <c r="O1567" i="9" s="1"/>
  <c r="K1568" i="9"/>
  <c r="L1568" i="9" s="1"/>
  <c r="M1568" i="9" s="1"/>
  <c r="N1568" i="9" s="1"/>
  <c r="O1568" i="9" s="1"/>
  <c r="K1569" i="9"/>
  <c r="L1569" i="9" s="1"/>
  <c r="M1569" i="9" s="1"/>
  <c r="N1569" i="9" s="1"/>
  <c r="O1569" i="9" s="1"/>
  <c r="K1570" i="9"/>
  <c r="L1570" i="9" s="1"/>
  <c r="M1570" i="9" s="1"/>
  <c r="N1570" i="9" s="1"/>
  <c r="O1570" i="9" s="1"/>
  <c r="K1571" i="9"/>
  <c r="L1571" i="9" s="1"/>
  <c r="M1571" i="9" s="1"/>
  <c r="N1571" i="9" s="1"/>
  <c r="O1571" i="9" s="1"/>
  <c r="K1572" i="9"/>
  <c r="L1572" i="9" s="1"/>
  <c r="M1572" i="9" s="1"/>
  <c r="N1572" i="9" s="1"/>
  <c r="O1572" i="9" s="1"/>
  <c r="K1573" i="9"/>
  <c r="L1573" i="9" s="1"/>
  <c r="M1573" i="9" s="1"/>
  <c r="N1573" i="9" s="1"/>
  <c r="O1573" i="9" s="1"/>
  <c r="K1574" i="9"/>
  <c r="L1574" i="9" s="1"/>
  <c r="M1574" i="9" s="1"/>
  <c r="N1574" i="9" s="1"/>
  <c r="O1574" i="9" s="1"/>
  <c r="K1575" i="9"/>
  <c r="L1575" i="9" s="1"/>
  <c r="M1575" i="9" s="1"/>
  <c r="N1575" i="9" s="1"/>
  <c r="O1575" i="9" s="1"/>
  <c r="K1576" i="9"/>
  <c r="L1576" i="9" s="1"/>
  <c r="M1576" i="9" s="1"/>
  <c r="N1576" i="9" s="1"/>
  <c r="O1576" i="9" s="1"/>
  <c r="K1577" i="9"/>
  <c r="L1577" i="9" s="1"/>
  <c r="M1577" i="9" s="1"/>
  <c r="N1577" i="9" s="1"/>
  <c r="O1577" i="9" s="1"/>
  <c r="K1578" i="9"/>
  <c r="L1578" i="9" s="1"/>
  <c r="M1578" i="9" s="1"/>
  <c r="N1578" i="9" s="1"/>
  <c r="O1578" i="9" s="1"/>
  <c r="K1579" i="9"/>
  <c r="L1579" i="9" s="1"/>
  <c r="M1579" i="9" s="1"/>
  <c r="N1579" i="9" s="1"/>
  <c r="O1579" i="9" s="1"/>
  <c r="K1580" i="9"/>
  <c r="L1580" i="9" s="1"/>
  <c r="M1580" i="9" s="1"/>
  <c r="N1580" i="9" s="1"/>
  <c r="O1580" i="9" s="1"/>
  <c r="K1581" i="9"/>
  <c r="L1581" i="9" s="1"/>
  <c r="M1581" i="9" s="1"/>
  <c r="N1581" i="9" s="1"/>
  <c r="O1581" i="9" s="1"/>
  <c r="K1582" i="9"/>
  <c r="L1582" i="9" s="1"/>
  <c r="M1582" i="9" s="1"/>
  <c r="N1582" i="9" s="1"/>
  <c r="O1582" i="9" s="1"/>
  <c r="K1583" i="9"/>
  <c r="L1583" i="9" s="1"/>
  <c r="M1583" i="9" s="1"/>
  <c r="N1583" i="9" s="1"/>
  <c r="O1583" i="9" s="1"/>
  <c r="K1584" i="9"/>
  <c r="L1584" i="9" s="1"/>
  <c r="M1584" i="9" s="1"/>
  <c r="N1584" i="9" s="1"/>
  <c r="O1584" i="9" s="1"/>
  <c r="K1585" i="9"/>
  <c r="L1585" i="9" s="1"/>
  <c r="M1585" i="9" s="1"/>
  <c r="N1585" i="9" s="1"/>
  <c r="O1585" i="9" s="1"/>
  <c r="K1586" i="9"/>
  <c r="L1586" i="9" s="1"/>
  <c r="M1586" i="9" s="1"/>
  <c r="N1586" i="9" s="1"/>
  <c r="O1586" i="9" s="1"/>
  <c r="K1587" i="9"/>
  <c r="L1587" i="9" s="1"/>
  <c r="M1587" i="9" s="1"/>
  <c r="N1587" i="9" s="1"/>
  <c r="O1587" i="9" s="1"/>
  <c r="K1588" i="9"/>
  <c r="L1588" i="9" s="1"/>
  <c r="M1588" i="9" s="1"/>
  <c r="N1588" i="9" s="1"/>
  <c r="O1588" i="9" s="1"/>
  <c r="K1589" i="9"/>
  <c r="L1589" i="9" s="1"/>
  <c r="M1589" i="9" s="1"/>
  <c r="N1589" i="9" s="1"/>
  <c r="O1589" i="9" s="1"/>
  <c r="K1590" i="9"/>
  <c r="L1590" i="9" s="1"/>
  <c r="M1590" i="9" s="1"/>
  <c r="N1590" i="9" s="1"/>
  <c r="O1590" i="9" s="1"/>
  <c r="K1591" i="9"/>
  <c r="L1591" i="9" s="1"/>
  <c r="M1591" i="9" s="1"/>
  <c r="N1591" i="9" s="1"/>
  <c r="O1591" i="9" s="1"/>
  <c r="K1592" i="9"/>
  <c r="L1592" i="9" s="1"/>
  <c r="M1592" i="9" s="1"/>
  <c r="N1592" i="9" s="1"/>
  <c r="O1592" i="9" s="1"/>
  <c r="K1593" i="9"/>
  <c r="L1593" i="9" s="1"/>
  <c r="M1593" i="9" s="1"/>
  <c r="N1593" i="9" s="1"/>
  <c r="O1593" i="9" s="1"/>
  <c r="K1594" i="9"/>
  <c r="L1594" i="9" s="1"/>
  <c r="M1594" i="9" s="1"/>
  <c r="N1594" i="9" s="1"/>
  <c r="O1594" i="9" s="1"/>
  <c r="K1595" i="9"/>
  <c r="L1595" i="9" s="1"/>
  <c r="M1595" i="9" s="1"/>
  <c r="N1595" i="9" s="1"/>
  <c r="O1595" i="9" s="1"/>
  <c r="K1596" i="9"/>
  <c r="L1596" i="9" s="1"/>
  <c r="M1596" i="9" s="1"/>
  <c r="N1596" i="9" s="1"/>
  <c r="O1596" i="9" s="1"/>
  <c r="K1597" i="9"/>
  <c r="L1597" i="9" s="1"/>
  <c r="M1597" i="9" s="1"/>
  <c r="N1597" i="9" s="1"/>
  <c r="O1597" i="9" s="1"/>
  <c r="K1598" i="9"/>
  <c r="L1598" i="9" s="1"/>
  <c r="M1598" i="9" s="1"/>
  <c r="N1598" i="9" s="1"/>
  <c r="O1598" i="9" s="1"/>
  <c r="K1599" i="9"/>
  <c r="L1599" i="9" s="1"/>
  <c r="M1599" i="9" s="1"/>
  <c r="N1599" i="9" s="1"/>
  <c r="O1599" i="9" s="1"/>
  <c r="K1600" i="9"/>
  <c r="L1600" i="9" s="1"/>
  <c r="M1600" i="9" s="1"/>
  <c r="N1600" i="9" s="1"/>
  <c r="O1600" i="9" s="1"/>
  <c r="K1601" i="9"/>
  <c r="L1601" i="9" s="1"/>
  <c r="M1601" i="9" s="1"/>
  <c r="N1601" i="9" s="1"/>
  <c r="O1601" i="9" s="1"/>
  <c r="K1602" i="9"/>
  <c r="L1602" i="9" s="1"/>
  <c r="M1602" i="9" s="1"/>
  <c r="N1602" i="9" s="1"/>
  <c r="O1602" i="9" s="1"/>
  <c r="K1603" i="9"/>
  <c r="L1603" i="9" s="1"/>
  <c r="M1603" i="9" s="1"/>
  <c r="N1603" i="9" s="1"/>
  <c r="O1603" i="9" s="1"/>
  <c r="K1604" i="9"/>
  <c r="L1604" i="9" s="1"/>
  <c r="M1604" i="9" s="1"/>
  <c r="N1604" i="9" s="1"/>
  <c r="O1604" i="9" s="1"/>
  <c r="K1605" i="9"/>
  <c r="L1605" i="9" s="1"/>
  <c r="M1605" i="9" s="1"/>
  <c r="N1605" i="9" s="1"/>
  <c r="O1605" i="9" s="1"/>
  <c r="K1606" i="9"/>
  <c r="L1606" i="9" s="1"/>
  <c r="M1606" i="9" s="1"/>
  <c r="N1606" i="9" s="1"/>
  <c r="O1606" i="9" s="1"/>
  <c r="K1607" i="9"/>
  <c r="L1607" i="9" s="1"/>
  <c r="M1607" i="9" s="1"/>
  <c r="N1607" i="9" s="1"/>
  <c r="O1607" i="9" s="1"/>
  <c r="K1608" i="9"/>
  <c r="L1608" i="9" s="1"/>
  <c r="M1608" i="9" s="1"/>
  <c r="N1608" i="9" s="1"/>
  <c r="O1608" i="9" s="1"/>
  <c r="K1609" i="9"/>
  <c r="L1609" i="9" s="1"/>
  <c r="M1609" i="9" s="1"/>
  <c r="N1609" i="9" s="1"/>
  <c r="O1609" i="9" s="1"/>
  <c r="K1610" i="9"/>
  <c r="L1610" i="9" s="1"/>
  <c r="M1610" i="9" s="1"/>
  <c r="N1610" i="9" s="1"/>
  <c r="O1610" i="9" s="1"/>
  <c r="K1611" i="9"/>
  <c r="L1611" i="9" s="1"/>
  <c r="M1611" i="9" s="1"/>
  <c r="N1611" i="9" s="1"/>
  <c r="O1611" i="9" s="1"/>
  <c r="K1612" i="9"/>
  <c r="L1612" i="9" s="1"/>
  <c r="M1612" i="9" s="1"/>
  <c r="N1612" i="9" s="1"/>
  <c r="O1612" i="9" s="1"/>
  <c r="K1613" i="9"/>
  <c r="L1613" i="9" s="1"/>
  <c r="M1613" i="9" s="1"/>
  <c r="N1613" i="9" s="1"/>
  <c r="O1613" i="9" s="1"/>
  <c r="K1614" i="9"/>
  <c r="L1614" i="9" s="1"/>
  <c r="M1614" i="9" s="1"/>
  <c r="N1614" i="9" s="1"/>
  <c r="O1614" i="9" s="1"/>
  <c r="K1615" i="9"/>
  <c r="L1615" i="9" s="1"/>
  <c r="M1615" i="9" s="1"/>
  <c r="N1615" i="9" s="1"/>
  <c r="O1615" i="9" s="1"/>
  <c r="K1616" i="9"/>
  <c r="L1616" i="9" s="1"/>
  <c r="M1616" i="9" s="1"/>
  <c r="N1616" i="9" s="1"/>
  <c r="O1616" i="9" s="1"/>
  <c r="K1617" i="9"/>
  <c r="L1617" i="9" s="1"/>
  <c r="M1617" i="9" s="1"/>
  <c r="N1617" i="9" s="1"/>
  <c r="O1617" i="9" s="1"/>
  <c r="K1618" i="9"/>
  <c r="L1618" i="9" s="1"/>
  <c r="M1618" i="9" s="1"/>
  <c r="N1618" i="9" s="1"/>
  <c r="O1618" i="9" s="1"/>
  <c r="K1619" i="9"/>
  <c r="L1619" i="9" s="1"/>
  <c r="M1619" i="9" s="1"/>
  <c r="N1619" i="9" s="1"/>
  <c r="O1619" i="9" s="1"/>
  <c r="K1620" i="9"/>
  <c r="L1620" i="9" s="1"/>
  <c r="M1620" i="9" s="1"/>
  <c r="N1620" i="9" s="1"/>
  <c r="O1620" i="9" s="1"/>
  <c r="K1621" i="9"/>
  <c r="L1621" i="9" s="1"/>
  <c r="M1621" i="9" s="1"/>
  <c r="N1621" i="9" s="1"/>
  <c r="O1621" i="9" s="1"/>
  <c r="K1622" i="9"/>
  <c r="L1622" i="9" s="1"/>
  <c r="M1622" i="9" s="1"/>
  <c r="N1622" i="9" s="1"/>
  <c r="O1622" i="9" s="1"/>
  <c r="K1623" i="9"/>
  <c r="L1623" i="9" s="1"/>
  <c r="M1623" i="9" s="1"/>
  <c r="N1623" i="9" s="1"/>
  <c r="O1623" i="9" s="1"/>
  <c r="K1624" i="9"/>
  <c r="L1624" i="9" s="1"/>
  <c r="M1624" i="9" s="1"/>
  <c r="N1624" i="9" s="1"/>
  <c r="O1624" i="9" s="1"/>
  <c r="K1625" i="9"/>
  <c r="L1625" i="9" s="1"/>
  <c r="M1625" i="9" s="1"/>
  <c r="N1625" i="9" s="1"/>
  <c r="O1625" i="9" s="1"/>
  <c r="K1626" i="9"/>
  <c r="L1626" i="9" s="1"/>
  <c r="M1626" i="9" s="1"/>
  <c r="N1626" i="9" s="1"/>
  <c r="O1626" i="9" s="1"/>
  <c r="K1627" i="9"/>
  <c r="L1627" i="9" s="1"/>
  <c r="M1627" i="9" s="1"/>
  <c r="N1627" i="9" s="1"/>
  <c r="O1627" i="9" s="1"/>
  <c r="K1628" i="9"/>
  <c r="L1628" i="9" s="1"/>
  <c r="M1628" i="9" s="1"/>
  <c r="N1628" i="9" s="1"/>
  <c r="O1628" i="9" s="1"/>
  <c r="K1629" i="9"/>
  <c r="L1629" i="9" s="1"/>
  <c r="M1629" i="9" s="1"/>
  <c r="N1629" i="9" s="1"/>
  <c r="O1629" i="9" s="1"/>
  <c r="K1630" i="9"/>
  <c r="L1630" i="9" s="1"/>
  <c r="M1630" i="9" s="1"/>
  <c r="N1630" i="9" s="1"/>
  <c r="O1630" i="9" s="1"/>
  <c r="K1631" i="9"/>
  <c r="L1631" i="9" s="1"/>
  <c r="M1631" i="9" s="1"/>
  <c r="N1631" i="9" s="1"/>
  <c r="O1631" i="9" s="1"/>
  <c r="K1632" i="9"/>
  <c r="L1632" i="9" s="1"/>
  <c r="M1632" i="9" s="1"/>
  <c r="N1632" i="9" s="1"/>
  <c r="O1632" i="9" s="1"/>
  <c r="K1633" i="9"/>
  <c r="L1633" i="9" s="1"/>
  <c r="M1633" i="9" s="1"/>
  <c r="N1633" i="9" s="1"/>
  <c r="O1633" i="9" s="1"/>
  <c r="K1634" i="9"/>
  <c r="L1634" i="9" s="1"/>
  <c r="M1634" i="9" s="1"/>
  <c r="N1634" i="9" s="1"/>
  <c r="O1634" i="9" s="1"/>
  <c r="K1635" i="9"/>
  <c r="L1635" i="9" s="1"/>
  <c r="M1635" i="9" s="1"/>
  <c r="N1635" i="9" s="1"/>
  <c r="O1635" i="9" s="1"/>
  <c r="K1636" i="9"/>
  <c r="L1636" i="9" s="1"/>
  <c r="M1636" i="9" s="1"/>
  <c r="N1636" i="9" s="1"/>
  <c r="O1636" i="9" s="1"/>
  <c r="K1637" i="9"/>
  <c r="L1637" i="9" s="1"/>
  <c r="M1637" i="9" s="1"/>
  <c r="N1637" i="9" s="1"/>
  <c r="O1637" i="9" s="1"/>
  <c r="K1638" i="9"/>
  <c r="L1638" i="9" s="1"/>
  <c r="M1638" i="9" s="1"/>
  <c r="N1638" i="9" s="1"/>
  <c r="O1638" i="9" s="1"/>
  <c r="K1639" i="9"/>
  <c r="L1639" i="9" s="1"/>
  <c r="M1639" i="9" s="1"/>
  <c r="N1639" i="9" s="1"/>
  <c r="O1639" i="9" s="1"/>
  <c r="K1640" i="9"/>
  <c r="L1640" i="9" s="1"/>
  <c r="M1640" i="9" s="1"/>
  <c r="N1640" i="9" s="1"/>
  <c r="O1640" i="9" s="1"/>
  <c r="K1641" i="9"/>
  <c r="L1641" i="9" s="1"/>
  <c r="M1641" i="9" s="1"/>
  <c r="N1641" i="9" s="1"/>
  <c r="O1641" i="9" s="1"/>
  <c r="K1642" i="9"/>
  <c r="L1642" i="9" s="1"/>
  <c r="M1642" i="9" s="1"/>
  <c r="N1642" i="9" s="1"/>
  <c r="O1642" i="9" s="1"/>
  <c r="K1643" i="9"/>
  <c r="L1643" i="9" s="1"/>
  <c r="M1643" i="9" s="1"/>
  <c r="N1643" i="9" s="1"/>
  <c r="O1643" i="9" s="1"/>
  <c r="K1644" i="9"/>
  <c r="L1644" i="9" s="1"/>
  <c r="M1644" i="9" s="1"/>
  <c r="N1644" i="9" s="1"/>
  <c r="O1644" i="9" s="1"/>
  <c r="K1645" i="9"/>
  <c r="L1645" i="9" s="1"/>
  <c r="M1645" i="9" s="1"/>
  <c r="N1645" i="9" s="1"/>
  <c r="O1645" i="9" s="1"/>
  <c r="K1646" i="9"/>
  <c r="L1646" i="9" s="1"/>
  <c r="M1646" i="9" s="1"/>
  <c r="N1646" i="9" s="1"/>
  <c r="O1646" i="9" s="1"/>
  <c r="K1647" i="9"/>
  <c r="L1647" i="9" s="1"/>
  <c r="M1647" i="9" s="1"/>
  <c r="N1647" i="9" s="1"/>
  <c r="O1647" i="9" s="1"/>
  <c r="K1648" i="9"/>
  <c r="L1648" i="9" s="1"/>
  <c r="M1648" i="9" s="1"/>
  <c r="N1648" i="9" s="1"/>
  <c r="O1648" i="9" s="1"/>
  <c r="K1649" i="9"/>
  <c r="L1649" i="9" s="1"/>
  <c r="M1649" i="9" s="1"/>
  <c r="N1649" i="9" s="1"/>
  <c r="O1649" i="9" s="1"/>
  <c r="K1650" i="9"/>
  <c r="L1650" i="9" s="1"/>
  <c r="M1650" i="9" s="1"/>
  <c r="N1650" i="9" s="1"/>
  <c r="O1650" i="9" s="1"/>
  <c r="K1651" i="9"/>
  <c r="L1651" i="9" s="1"/>
  <c r="M1651" i="9" s="1"/>
  <c r="N1651" i="9" s="1"/>
  <c r="O1651" i="9" s="1"/>
  <c r="K1652" i="9"/>
  <c r="L1652" i="9" s="1"/>
  <c r="M1652" i="9" s="1"/>
  <c r="N1652" i="9" s="1"/>
  <c r="O1652" i="9" s="1"/>
  <c r="K1653" i="9"/>
  <c r="L1653" i="9" s="1"/>
  <c r="M1653" i="9" s="1"/>
  <c r="N1653" i="9" s="1"/>
  <c r="O1653" i="9" s="1"/>
  <c r="K1654" i="9"/>
  <c r="L1654" i="9" s="1"/>
  <c r="M1654" i="9" s="1"/>
  <c r="N1654" i="9" s="1"/>
  <c r="O1654" i="9" s="1"/>
  <c r="K1655" i="9"/>
  <c r="L1655" i="9" s="1"/>
  <c r="M1655" i="9" s="1"/>
  <c r="N1655" i="9" s="1"/>
  <c r="O1655" i="9" s="1"/>
  <c r="K1656" i="9"/>
  <c r="L1656" i="9" s="1"/>
  <c r="M1656" i="9" s="1"/>
  <c r="N1656" i="9" s="1"/>
  <c r="O1656" i="9" s="1"/>
  <c r="K1657" i="9"/>
  <c r="L1657" i="9" s="1"/>
  <c r="M1657" i="9" s="1"/>
  <c r="N1657" i="9" s="1"/>
  <c r="O1657" i="9" s="1"/>
  <c r="K1658" i="9"/>
  <c r="L1658" i="9" s="1"/>
  <c r="M1658" i="9" s="1"/>
  <c r="N1658" i="9" s="1"/>
  <c r="O1658" i="9" s="1"/>
  <c r="K1659" i="9"/>
  <c r="L1659" i="9" s="1"/>
  <c r="M1659" i="9" s="1"/>
  <c r="N1659" i="9" s="1"/>
  <c r="O1659" i="9" s="1"/>
  <c r="K1660" i="9"/>
  <c r="L1660" i="9" s="1"/>
  <c r="M1660" i="9" s="1"/>
  <c r="N1660" i="9" s="1"/>
  <c r="O1660" i="9" s="1"/>
  <c r="K1661" i="9"/>
  <c r="L1661" i="9" s="1"/>
  <c r="M1661" i="9" s="1"/>
  <c r="N1661" i="9" s="1"/>
  <c r="O1661" i="9" s="1"/>
  <c r="K1662" i="9"/>
  <c r="L1662" i="9" s="1"/>
  <c r="M1662" i="9" s="1"/>
  <c r="N1662" i="9" s="1"/>
  <c r="O1662" i="9" s="1"/>
  <c r="K1663" i="9"/>
  <c r="L1663" i="9" s="1"/>
  <c r="M1663" i="9" s="1"/>
  <c r="N1663" i="9" s="1"/>
  <c r="O1663" i="9" s="1"/>
  <c r="K1664" i="9"/>
  <c r="L1664" i="9" s="1"/>
  <c r="M1664" i="9" s="1"/>
  <c r="N1664" i="9" s="1"/>
  <c r="O1664" i="9" s="1"/>
  <c r="K1665" i="9"/>
  <c r="L1665" i="9" s="1"/>
  <c r="M1665" i="9" s="1"/>
  <c r="N1665" i="9" s="1"/>
  <c r="O1665" i="9" s="1"/>
  <c r="K1666" i="9"/>
  <c r="L1666" i="9" s="1"/>
  <c r="M1666" i="9" s="1"/>
  <c r="N1666" i="9" s="1"/>
  <c r="O1666" i="9" s="1"/>
  <c r="K1667" i="9"/>
  <c r="L1667" i="9" s="1"/>
  <c r="M1667" i="9" s="1"/>
  <c r="N1667" i="9" s="1"/>
  <c r="O1667" i="9" s="1"/>
  <c r="K1668" i="9"/>
  <c r="L1668" i="9" s="1"/>
  <c r="M1668" i="9" s="1"/>
  <c r="N1668" i="9" s="1"/>
  <c r="O1668" i="9" s="1"/>
  <c r="K1669" i="9"/>
  <c r="L1669" i="9" s="1"/>
  <c r="M1669" i="9" s="1"/>
  <c r="N1669" i="9" s="1"/>
  <c r="O1669" i="9" s="1"/>
  <c r="K1670" i="9"/>
  <c r="L1670" i="9" s="1"/>
  <c r="M1670" i="9" s="1"/>
  <c r="N1670" i="9" s="1"/>
  <c r="O1670" i="9" s="1"/>
  <c r="K1671" i="9"/>
  <c r="L1671" i="9" s="1"/>
  <c r="M1671" i="9" s="1"/>
  <c r="N1671" i="9" s="1"/>
  <c r="O1671" i="9" s="1"/>
  <c r="K1672" i="9"/>
  <c r="L1672" i="9" s="1"/>
  <c r="M1672" i="9" s="1"/>
  <c r="N1672" i="9" s="1"/>
  <c r="O1672" i="9" s="1"/>
  <c r="K1673" i="9"/>
  <c r="L1673" i="9" s="1"/>
  <c r="M1673" i="9" s="1"/>
  <c r="N1673" i="9" s="1"/>
  <c r="O1673" i="9" s="1"/>
  <c r="K1674" i="9"/>
  <c r="L1674" i="9" s="1"/>
  <c r="M1674" i="9" s="1"/>
  <c r="N1674" i="9" s="1"/>
  <c r="O1674" i="9" s="1"/>
  <c r="K1675" i="9"/>
  <c r="L1675" i="9" s="1"/>
  <c r="M1675" i="9" s="1"/>
  <c r="N1675" i="9" s="1"/>
  <c r="O1675" i="9" s="1"/>
  <c r="K1676" i="9"/>
  <c r="L1676" i="9" s="1"/>
  <c r="M1676" i="9" s="1"/>
  <c r="N1676" i="9" s="1"/>
  <c r="O1676" i="9" s="1"/>
  <c r="K1677" i="9"/>
  <c r="L1677" i="9" s="1"/>
  <c r="M1677" i="9" s="1"/>
  <c r="N1677" i="9" s="1"/>
  <c r="O1677" i="9" s="1"/>
  <c r="K1678" i="9"/>
  <c r="L1678" i="9" s="1"/>
  <c r="M1678" i="9" s="1"/>
  <c r="N1678" i="9" s="1"/>
  <c r="O1678" i="9" s="1"/>
  <c r="K1679" i="9"/>
  <c r="L1679" i="9" s="1"/>
  <c r="M1679" i="9" s="1"/>
  <c r="N1679" i="9" s="1"/>
  <c r="O1679" i="9" s="1"/>
  <c r="K1680" i="9"/>
  <c r="L1680" i="9" s="1"/>
  <c r="M1680" i="9" s="1"/>
  <c r="N1680" i="9" s="1"/>
  <c r="O1680" i="9" s="1"/>
  <c r="K1681" i="9"/>
  <c r="L1681" i="9" s="1"/>
  <c r="M1681" i="9" s="1"/>
  <c r="N1681" i="9" s="1"/>
  <c r="O1681" i="9" s="1"/>
  <c r="K1682" i="9"/>
  <c r="L1682" i="9" s="1"/>
  <c r="M1682" i="9" s="1"/>
  <c r="N1682" i="9" s="1"/>
  <c r="O1682" i="9" s="1"/>
  <c r="K1683" i="9"/>
  <c r="L1683" i="9" s="1"/>
  <c r="M1683" i="9" s="1"/>
  <c r="N1683" i="9" s="1"/>
  <c r="O1683" i="9" s="1"/>
  <c r="K1684" i="9"/>
  <c r="L1684" i="9" s="1"/>
  <c r="M1684" i="9" s="1"/>
  <c r="N1684" i="9" s="1"/>
  <c r="O1684" i="9" s="1"/>
  <c r="K1685" i="9"/>
  <c r="L1685" i="9" s="1"/>
  <c r="M1685" i="9" s="1"/>
  <c r="N1685" i="9" s="1"/>
  <c r="O1685" i="9" s="1"/>
  <c r="K1686" i="9"/>
  <c r="L1686" i="9" s="1"/>
  <c r="M1686" i="9" s="1"/>
  <c r="N1686" i="9" s="1"/>
  <c r="O1686" i="9" s="1"/>
  <c r="K1687" i="9"/>
  <c r="L1687" i="9" s="1"/>
  <c r="M1687" i="9" s="1"/>
  <c r="N1687" i="9" s="1"/>
  <c r="O1687" i="9" s="1"/>
  <c r="K1688" i="9"/>
  <c r="L1688" i="9" s="1"/>
  <c r="M1688" i="9" s="1"/>
  <c r="N1688" i="9" s="1"/>
  <c r="O1688" i="9" s="1"/>
  <c r="K1689" i="9"/>
  <c r="L1689" i="9" s="1"/>
  <c r="M1689" i="9" s="1"/>
  <c r="N1689" i="9" s="1"/>
  <c r="O1689" i="9" s="1"/>
  <c r="K1690" i="9"/>
  <c r="L1690" i="9" s="1"/>
  <c r="M1690" i="9" s="1"/>
  <c r="N1690" i="9" s="1"/>
  <c r="O1690" i="9" s="1"/>
  <c r="K1691" i="9"/>
  <c r="L1691" i="9" s="1"/>
  <c r="M1691" i="9" s="1"/>
  <c r="N1691" i="9" s="1"/>
  <c r="O1691" i="9" s="1"/>
  <c r="K1692" i="9"/>
  <c r="L1692" i="9" s="1"/>
  <c r="M1692" i="9" s="1"/>
  <c r="N1692" i="9" s="1"/>
  <c r="O1692" i="9" s="1"/>
  <c r="K1693" i="9"/>
  <c r="L1693" i="9" s="1"/>
  <c r="M1693" i="9" s="1"/>
  <c r="N1693" i="9" s="1"/>
  <c r="O1693" i="9" s="1"/>
  <c r="K1694" i="9"/>
  <c r="L1694" i="9" s="1"/>
  <c r="M1694" i="9" s="1"/>
  <c r="N1694" i="9" s="1"/>
  <c r="O1694" i="9" s="1"/>
  <c r="K1695" i="9"/>
  <c r="L1695" i="9" s="1"/>
  <c r="M1695" i="9" s="1"/>
  <c r="N1695" i="9" s="1"/>
  <c r="O1695" i="9" s="1"/>
  <c r="K1696" i="9"/>
  <c r="L1696" i="9" s="1"/>
  <c r="M1696" i="9" s="1"/>
  <c r="N1696" i="9" s="1"/>
  <c r="O1696" i="9" s="1"/>
  <c r="K1697" i="9"/>
  <c r="L1697" i="9" s="1"/>
  <c r="M1697" i="9" s="1"/>
  <c r="N1697" i="9" s="1"/>
  <c r="O1697" i="9" s="1"/>
  <c r="K1698" i="9"/>
  <c r="L1698" i="9" s="1"/>
  <c r="M1698" i="9" s="1"/>
  <c r="N1698" i="9" s="1"/>
  <c r="O1698" i="9" s="1"/>
  <c r="K1699" i="9"/>
  <c r="L1699" i="9" s="1"/>
  <c r="M1699" i="9" s="1"/>
  <c r="N1699" i="9" s="1"/>
  <c r="O1699" i="9" s="1"/>
  <c r="K1700" i="9"/>
  <c r="L1700" i="9" s="1"/>
  <c r="M1700" i="9" s="1"/>
  <c r="N1700" i="9" s="1"/>
  <c r="O1700" i="9" s="1"/>
  <c r="K1701" i="9"/>
  <c r="L1701" i="9" s="1"/>
  <c r="M1701" i="9" s="1"/>
  <c r="N1701" i="9" s="1"/>
  <c r="O1701" i="9" s="1"/>
  <c r="K1702" i="9"/>
  <c r="L1702" i="9" s="1"/>
  <c r="M1702" i="9" s="1"/>
  <c r="N1702" i="9" s="1"/>
  <c r="O1702" i="9" s="1"/>
  <c r="K1703" i="9"/>
  <c r="L1703" i="9" s="1"/>
  <c r="M1703" i="9" s="1"/>
  <c r="N1703" i="9" s="1"/>
  <c r="O1703" i="9" s="1"/>
  <c r="K1704" i="9"/>
  <c r="L1704" i="9" s="1"/>
  <c r="M1704" i="9" s="1"/>
  <c r="N1704" i="9" s="1"/>
  <c r="O1704" i="9" s="1"/>
  <c r="K1705" i="9"/>
  <c r="L1705" i="9" s="1"/>
  <c r="M1705" i="9" s="1"/>
  <c r="N1705" i="9" s="1"/>
  <c r="O1705" i="9" s="1"/>
  <c r="K1706" i="9"/>
  <c r="L1706" i="9" s="1"/>
  <c r="M1706" i="9" s="1"/>
  <c r="N1706" i="9" s="1"/>
  <c r="O1706" i="9" s="1"/>
  <c r="K1707" i="9"/>
  <c r="L1707" i="9" s="1"/>
  <c r="M1707" i="9" s="1"/>
  <c r="N1707" i="9" s="1"/>
  <c r="O1707" i="9" s="1"/>
  <c r="K1708" i="9"/>
  <c r="L1708" i="9" s="1"/>
  <c r="M1708" i="9" s="1"/>
  <c r="N1708" i="9" s="1"/>
  <c r="O1708" i="9" s="1"/>
  <c r="K1709" i="9"/>
  <c r="L1709" i="9" s="1"/>
  <c r="M1709" i="9" s="1"/>
  <c r="N1709" i="9" s="1"/>
  <c r="O1709" i="9" s="1"/>
  <c r="K1710" i="9"/>
  <c r="L1710" i="9" s="1"/>
  <c r="M1710" i="9" s="1"/>
  <c r="N1710" i="9" s="1"/>
  <c r="O1710" i="9" s="1"/>
  <c r="K1711" i="9"/>
  <c r="L1711" i="9" s="1"/>
  <c r="M1711" i="9" s="1"/>
  <c r="N1711" i="9" s="1"/>
  <c r="O1711" i="9" s="1"/>
  <c r="K1712" i="9"/>
  <c r="L1712" i="9" s="1"/>
  <c r="M1712" i="9" s="1"/>
  <c r="N1712" i="9" s="1"/>
  <c r="O1712" i="9" s="1"/>
  <c r="K1713" i="9"/>
  <c r="L1713" i="9" s="1"/>
  <c r="M1713" i="9" s="1"/>
  <c r="N1713" i="9" s="1"/>
  <c r="O1713" i="9" s="1"/>
  <c r="K1714" i="9"/>
  <c r="L1714" i="9" s="1"/>
  <c r="M1714" i="9" s="1"/>
  <c r="N1714" i="9" s="1"/>
  <c r="O1714" i="9" s="1"/>
  <c r="K1715" i="9"/>
  <c r="L1715" i="9" s="1"/>
  <c r="M1715" i="9" s="1"/>
  <c r="N1715" i="9" s="1"/>
  <c r="O1715" i="9" s="1"/>
  <c r="K1716" i="9"/>
  <c r="L1716" i="9" s="1"/>
  <c r="M1716" i="9" s="1"/>
  <c r="N1716" i="9" s="1"/>
  <c r="O1716" i="9" s="1"/>
  <c r="K1717" i="9"/>
  <c r="L1717" i="9" s="1"/>
  <c r="M1717" i="9" s="1"/>
  <c r="N1717" i="9" s="1"/>
  <c r="O1717" i="9" s="1"/>
  <c r="K1718" i="9"/>
  <c r="L1718" i="9" s="1"/>
  <c r="M1718" i="9" s="1"/>
  <c r="N1718" i="9" s="1"/>
  <c r="O1718" i="9" s="1"/>
  <c r="K1719" i="9"/>
  <c r="L1719" i="9" s="1"/>
  <c r="M1719" i="9" s="1"/>
  <c r="N1719" i="9" s="1"/>
  <c r="O1719" i="9" s="1"/>
  <c r="K1720" i="9"/>
  <c r="L1720" i="9" s="1"/>
  <c r="M1720" i="9" s="1"/>
  <c r="N1720" i="9" s="1"/>
  <c r="O1720" i="9" s="1"/>
  <c r="K1721" i="9"/>
  <c r="L1721" i="9" s="1"/>
  <c r="M1721" i="9" s="1"/>
  <c r="N1721" i="9" s="1"/>
  <c r="O1721" i="9" s="1"/>
  <c r="K1722" i="9"/>
  <c r="L1722" i="9" s="1"/>
  <c r="M1722" i="9" s="1"/>
  <c r="N1722" i="9" s="1"/>
  <c r="O1722" i="9" s="1"/>
  <c r="K1723" i="9"/>
  <c r="L1723" i="9" s="1"/>
  <c r="M1723" i="9" s="1"/>
  <c r="N1723" i="9" s="1"/>
  <c r="O1723" i="9" s="1"/>
  <c r="K1724" i="9"/>
  <c r="L1724" i="9" s="1"/>
  <c r="M1724" i="9" s="1"/>
  <c r="N1724" i="9" s="1"/>
  <c r="O1724" i="9" s="1"/>
  <c r="K1725" i="9"/>
  <c r="L1725" i="9" s="1"/>
  <c r="M1725" i="9" s="1"/>
  <c r="N1725" i="9" s="1"/>
  <c r="O1725" i="9" s="1"/>
  <c r="K1726" i="9"/>
  <c r="L1726" i="9" s="1"/>
  <c r="M1726" i="9" s="1"/>
  <c r="N1726" i="9" s="1"/>
  <c r="O1726" i="9" s="1"/>
  <c r="K1727" i="9"/>
  <c r="L1727" i="9" s="1"/>
  <c r="M1727" i="9" s="1"/>
  <c r="N1727" i="9" s="1"/>
  <c r="O1727" i="9" s="1"/>
  <c r="K1728" i="9"/>
  <c r="L1728" i="9" s="1"/>
  <c r="M1728" i="9" s="1"/>
  <c r="N1728" i="9" s="1"/>
  <c r="O1728" i="9" s="1"/>
  <c r="K1729" i="9"/>
  <c r="L1729" i="9" s="1"/>
  <c r="M1729" i="9" s="1"/>
  <c r="N1729" i="9" s="1"/>
  <c r="O1729" i="9" s="1"/>
  <c r="K1730" i="9"/>
  <c r="L1730" i="9" s="1"/>
  <c r="M1730" i="9" s="1"/>
  <c r="N1730" i="9" s="1"/>
  <c r="O1730" i="9" s="1"/>
  <c r="K1731" i="9"/>
  <c r="L1731" i="9" s="1"/>
  <c r="M1731" i="9" s="1"/>
  <c r="N1731" i="9" s="1"/>
  <c r="O1731" i="9" s="1"/>
  <c r="K1732" i="9"/>
  <c r="L1732" i="9" s="1"/>
  <c r="M1732" i="9" s="1"/>
  <c r="N1732" i="9" s="1"/>
  <c r="O1732" i="9" s="1"/>
  <c r="K1733" i="9"/>
  <c r="L1733" i="9" s="1"/>
  <c r="M1733" i="9" s="1"/>
  <c r="N1733" i="9" s="1"/>
  <c r="O1733" i="9" s="1"/>
  <c r="K1734" i="9"/>
  <c r="L1734" i="9" s="1"/>
  <c r="M1734" i="9" s="1"/>
  <c r="N1734" i="9" s="1"/>
  <c r="O1734" i="9" s="1"/>
  <c r="K1735" i="9"/>
  <c r="L1735" i="9" s="1"/>
  <c r="M1735" i="9" s="1"/>
  <c r="N1735" i="9" s="1"/>
  <c r="O1735" i="9" s="1"/>
  <c r="K1736" i="9"/>
  <c r="L1736" i="9" s="1"/>
  <c r="M1736" i="9" s="1"/>
  <c r="N1736" i="9" s="1"/>
  <c r="O1736" i="9" s="1"/>
  <c r="K1737" i="9"/>
  <c r="L1737" i="9" s="1"/>
  <c r="M1737" i="9" s="1"/>
  <c r="N1737" i="9" s="1"/>
  <c r="O1737" i="9" s="1"/>
  <c r="K1738" i="9"/>
  <c r="L1738" i="9" s="1"/>
  <c r="M1738" i="9" s="1"/>
  <c r="N1738" i="9" s="1"/>
  <c r="O1738" i="9" s="1"/>
  <c r="K1739" i="9"/>
  <c r="L1739" i="9" s="1"/>
  <c r="M1739" i="9" s="1"/>
  <c r="N1739" i="9" s="1"/>
  <c r="O1739" i="9" s="1"/>
  <c r="K1740" i="9"/>
  <c r="L1740" i="9" s="1"/>
  <c r="M1740" i="9" s="1"/>
  <c r="N1740" i="9" s="1"/>
  <c r="O1740" i="9" s="1"/>
  <c r="K1741" i="9"/>
  <c r="L1741" i="9" s="1"/>
  <c r="M1741" i="9" s="1"/>
  <c r="N1741" i="9" s="1"/>
  <c r="O1741" i="9" s="1"/>
  <c r="K1742" i="9"/>
  <c r="L1742" i="9" s="1"/>
  <c r="M1742" i="9" s="1"/>
  <c r="N1742" i="9" s="1"/>
  <c r="O1742" i="9" s="1"/>
  <c r="K1743" i="9"/>
  <c r="L1743" i="9" s="1"/>
  <c r="M1743" i="9" s="1"/>
  <c r="N1743" i="9" s="1"/>
  <c r="O1743" i="9" s="1"/>
  <c r="K1744" i="9"/>
  <c r="L1744" i="9" s="1"/>
  <c r="M1744" i="9" s="1"/>
  <c r="N1744" i="9" s="1"/>
  <c r="O1744" i="9" s="1"/>
  <c r="K1745" i="9"/>
  <c r="L1745" i="9" s="1"/>
  <c r="M1745" i="9" s="1"/>
  <c r="N1745" i="9" s="1"/>
  <c r="O1745" i="9" s="1"/>
  <c r="K1746" i="9"/>
  <c r="L1746" i="9" s="1"/>
  <c r="M1746" i="9" s="1"/>
  <c r="N1746" i="9" s="1"/>
  <c r="O1746" i="9" s="1"/>
  <c r="K1747" i="9"/>
  <c r="L1747" i="9" s="1"/>
  <c r="M1747" i="9" s="1"/>
  <c r="N1747" i="9" s="1"/>
  <c r="O1747" i="9" s="1"/>
  <c r="K1748" i="9"/>
  <c r="L1748" i="9" s="1"/>
  <c r="M1748" i="9" s="1"/>
  <c r="N1748" i="9" s="1"/>
  <c r="O1748" i="9" s="1"/>
  <c r="K1749" i="9"/>
  <c r="L1749" i="9" s="1"/>
  <c r="M1749" i="9" s="1"/>
  <c r="N1749" i="9" s="1"/>
  <c r="O1749" i="9" s="1"/>
  <c r="K1750" i="9"/>
  <c r="L1750" i="9" s="1"/>
  <c r="M1750" i="9" s="1"/>
  <c r="N1750" i="9" s="1"/>
  <c r="O1750" i="9" s="1"/>
  <c r="K1751" i="9"/>
  <c r="L1751" i="9" s="1"/>
  <c r="M1751" i="9" s="1"/>
  <c r="N1751" i="9" s="1"/>
  <c r="O1751" i="9" s="1"/>
  <c r="K1752" i="9"/>
  <c r="L1752" i="9" s="1"/>
  <c r="M1752" i="9" s="1"/>
  <c r="N1752" i="9" s="1"/>
  <c r="O1752" i="9" s="1"/>
  <c r="K1753" i="9"/>
  <c r="L1753" i="9" s="1"/>
  <c r="M1753" i="9" s="1"/>
  <c r="N1753" i="9" s="1"/>
  <c r="O1753" i="9" s="1"/>
  <c r="K1754" i="9"/>
  <c r="L1754" i="9" s="1"/>
  <c r="M1754" i="9" s="1"/>
  <c r="N1754" i="9" s="1"/>
  <c r="O1754" i="9" s="1"/>
  <c r="K1755" i="9"/>
  <c r="L1755" i="9" s="1"/>
  <c r="M1755" i="9" s="1"/>
  <c r="N1755" i="9" s="1"/>
  <c r="O1755" i="9" s="1"/>
  <c r="K1756" i="9"/>
  <c r="L1756" i="9" s="1"/>
  <c r="M1756" i="9" s="1"/>
  <c r="N1756" i="9" s="1"/>
  <c r="O1756" i="9" s="1"/>
  <c r="K1757" i="9"/>
  <c r="L1757" i="9" s="1"/>
  <c r="M1757" i="9" s="1"/>
  <c r="N1757" i="9" s="1"/>
  <c r="O1757" i="9" s="1"/>
  <c r="K1758" i="9"/>
  <c r="L1758" i="9" s="1"/>
  <c r="M1758" i="9" s="1"/>
  <c r="N1758" i="9" s="1"/>
  <c r="O1758" i="9" s="1"/>
  <c r="K1759" i="9"/>
  <c r="L1759" i="9" s="1"/>
  <c r="M1759" i="9" s="1"/>
  <c r="N1759" i="9" s="1"/>
  <c r="O1759" i="9" s="1"/>
  <c r="K1760" i="9"/>
  <c r="L1760" i="9" s="1"/>
  <c r="M1760" i="9" s="1"/>
  <c r="N1760" i="9" s="1"/>
  <c r="O1760" i="9" s="1"/>
  <c r="K1761" i="9"/>
  <c r="L1761" i="9" s="1"/>
  <c r="M1761" i="9" s="1"/>
  <c r="N1761" i="9" s="1"/>
  <c r="O1761" i="9" s="1"/>
  <c r="K1762" i="9"/>
  <c r="L1762" i="9" s="1"/>
  <c r="M1762" i="9" s="1"/>
  <c r="N1762" i="9" s="1"/>
  <c r="O1762" i="9" s="1"/>
  <c r="K1763" i="9"/>
  <c r="L1763" i="9" s="1"/>
  <c r="M1763" i="9" s="1"/>
  <c r="N1763" i="9" s="1"/>
  <c r="O1763" i="9" s="1"/>
  <c r="K1764" i="9"/>
  <c r="L1764" i="9" s="1"/>
  <c r="M1764" i="9" s="1"/>
  <c r="N1764" i="9" s="1"/>
  <c r="O1764" i="9" s="1"/>
  <c r="K1765" i="9"/>
  <c r="L1765" i="9" s="1"/>
  <c r="M1765" i="9" s="1"/>
  <c r="N1765" i="9" s="1"/>
  <c r="O1765" i="9" s="1"/>
  <c r="K1766" i="9"/>
  <c r="L1766" i="9" s="1"/>
  <c r="M1766" i="9" s="1"/>
  <c r="N1766" i="9" s="1"/>
  <c r="O1766" i="9" s="1"/>
  <c r="K1767" i="9"/>
  <c r="L1767" i="9" s="1"/>
  <c r="M1767" i="9" s="1"/>
  <c r="N1767" i="9" s="1"/>
  <c r="O1767" i="9" s="1"/>
  <c r="K1768" i="9"/>
  <c r="L1768" i="9" s="1"/>
  <c r="M1768" i="9" s="1"/>
  <c r="N1768" i="9" s="1"/>
  <c r="O1768" i="9" s="1"/>
  <c r="K1769" i="9"/>
  <c r="L1769" i="9" s="1"/>
  <c r="M1769" i="9" s="1"/>
  <c r="N1769" i="9" s="1"/>
  <c r="O1769" i="9" s="1"/>
  <c r="K1770" i="9"/>
  <c r="L1770" i="9" s="1"/>
  <c r="M1770" i="9" s="1"/>
  <c r="N1770" i="9" s="1"/>
  <c r="O1770" i="9" s="1"/>
  <c r="K1771" i="9"/>
  <c r="L1771" i="9" s="1"/>
  <c r="M1771" i="9" s="1"/>
  <c r="N1771" i="9" s="1"/>
  <c r="O1771" i="9" s="1"/>
  <c r="K1772" i="9"/>
  <c r="L1772" i="9" s="1"/>
  <c r="M1772" i="9" s="1"/>
  <c r="N1772" i="9" s="1"/>
  <c r="O1772" i="9" s="1"/>
  <c r="K1773" i="9"/>
  <c r="L1773" i="9" s="1"/>
  <c r="M1773" i="9" s="1"/>
  <c r="N1773" i="9" s="1"/>
  <c r="O1773" i="9" s="1"/>
  <c r="K1774" i="9"/>
  <c r="L1774" i="9" s="1"/>
  <c r="M1774" i="9" s="1"/>
  <c r="N1774" i="9" s="1"/>
  <c r="O1774" i="9" s="1"/>
  <c r="K1775" i="9"/>
  <c r="L1775" i="9" s="1"/>
  <c r="M1775" i="9" s="1"/>
  <c r="N1775" i="9" s="1"/>
  <c r="O1775" i="9" s="1"/>
  <c r="K1776" i="9"/>
  <c r="L1776" i="9" s="1"/>
  <c r="M1776" i="9" s="1"/>
  <c r="N1776" i="9" s="1"/>
  <c r="O1776" i="9" s="1"/>
  <c r="K1777" i="9"/>
  <c r="L1777" i="9" s="1"/>
  <c r="M1777" i="9" s="1"/>
  <c r="N1777" i="9" s="1"/>
  <c r="O1777" i="9" s="1"/>
  <c r="K1778" i="9"/>
  <c r="L1778" i="9" s="1"/>
  <c r="M1778" i="9" s="1"/>
  <c r="N1778" i="9" s="1"/>
  <c r="O1778" i="9" s="1"/>
  <c r="K1779" i="9"/>
  <c r="L1779" i="9" s="1"/>
  <c r="M1779" i="9" s="1"/>
  <c r="N1779" i="9" s="1"/>
  <c r="O1779" i="9" s="1"/>
  <c r="K1780" i="9"/>
  <c r="L1780" i="9" s="1"/>
  <c r="M1780" i="9" s="1"/>
  <c r="N1780" i="9" s="1"/>
  <c r="O1780" i="9" s="1"/>
  <c r="K1781" i="9"/>
  <c r="L1781" i="9" s="1"/>
  <c r="M1781" i="9" s="1"/>
  <c r="N1781" i="9" s="1"/>
  <c r="O1781" i="9" s="1"/>
  <c r="K1782" i="9"/>
  <c r="L1782" i="9" s="1"/>
  <c r="M1782" i="9" s="1"/>
  <c r="N1782" i="9" s="1"/>
  <c r="O1782" i="9" s="1"/>
  <c r="K1783" i="9"/>
  <c r="L1783" i="9" s="1"/>
  <c r="M1783" i="9" s="1"/>
  <c r="N1783" i="9" s="1"/>
  <c r="O1783" i="9" s="1"/>
  <c r="K1784" i="9"/>
  <c r="L1784" i="9" s="1"/>
  <c r="M1784" i="9" s="1"/>
  <c r="N1784" i="9" s="1"/>
  <c r="O1784" i="9" s="1"/>
  <c r="K1785" i="9"/>
  <c r="L1785" i="9" s="1"/>
  <c r="M1785" i="9" s="1"/>
  <c r="N1785" i="9" s="1"/>
  <c r="O1785" i="9" s="1"/>
  <c r="K1786" i="9"/>
  <c r="L1786" i="9" s="1"/>
  <c r="M1786" i="9" s="1"/>
  <c r="N1786" i="9" s="1"/>
  <c r="O1786" i="9" s="1"/>
  <c r="K1787" i="9"/>
  <c r="L1787" i="9" s="1"/>
  <c r="M1787" i="9" s="1"/>
  <c r="N1787" i="9" s="1"/>
  <c r="O1787" i="9" s="1"/>
  <c r="K1788" i="9"/>
  <c r="L1788" i="9" s="1"/>
  <c r="M1788" i="9" s="1"/>
  <c r="N1788" i="9" s="1"/>
  <c r="O1788" i="9" s="1"/>
  <c r="K1789" i="9"/>
  <c r="L1789" i="9" s="1"/>
  <c r="M1789" i="9" s="1"/>
  <c r="N1789" i="9" s="1"/>
  <c r="O1789" i="9" s="1"/>
  <c r="K1790" i="9"/>
  <c r="L1790" i="9" s="1"/>
  <c r="M1790" i="9" s="1"/>
  <c r="N1790" i="9" s="1"/>
  <c r="O1790" i="9" s="1"/>
  <c r="K1791" i="9"/>
  <c r="L1791" i="9" s="1"/>
  <c r="M1791" i="9" s="1"/>
  <c r="N1791" i="9" s="1"/>
  <c r="O1791" i="9" s="1"/>
  <c r="K1792" i="9"/>
  <c r="L1792" i="9" s="1"/>
  <c r="M1792" i="9" s="1"/>
  <c r="N1792" i="9" s="1"/>
  <c r="O1792" i="9" s="1"/>
  <c r="K1793" i="9"/>
  <c r="L1793" i="9" s="1"/>
  <c r="M1793" i="9" s="1"/>
  <c r="N1793" i="9" s="1"/>
  <c r="O1793" i="9" s="1"/>
  <c r="K1794" i="9"/>
  <c r="L1794" i="9" s="1"/>
  <c r="M1794" i="9" s="1"/>
  <c r="N1794" i="9" s="1"/>
  <c r="O1794" i="9" s="1"/>
  <c r="K1795" i="9"/>
  <c r="L1795" i="9" s="1"/>
  <c r="M1795" i="9" s="1"/>
  <c r="N1795" i="9" s="1"/>
  <c r="O1795" i="9" s="1"/>
  <c r="K1796" i="9"/>
  <c r="L1796" i="9" s="1"/>
  <c r="M1796" i="9" s="1"/>
  <c r="N1796" i="9" s="1"/>
  <c r="O1796" i="9" s="1"/>
  <c r="K1797" i="9"/>
  <c r="L1797" i="9" s="1"/>
  <c r="M1797" i="9" s="1"/>
  <c r="N1797" i="9" s="1"/>
  <c r="O1797" i="9" s="1"/>
  <c r="K1798" i="9"/>
  <c r="L1798" i="9" s="1"/>
  <c r="M1798" i="9" s="1"/>
  <c r="N1798" i="9" s="1"/>
  <c r="O1798" i="9" s="1"/>
  <c r="K1799" i="9"/>
  <c r="L1799" i="9" s="1"/>
  <c r="M1799" i="9" s="1"/>
  <c r="N1799" i="9" s="1"/>
  <c r="O1799" i="9" s="1"/>
  <c r="K1800" i="9"/>
  <c r="L1800" i="9" s="1"/>
  <c r="M1800" i="9" s="1"/>
  <c r="N1800" i="9" s="1"/>
  <c r="O1800" i="9" s="1"/>
  <c r="K1801" i="9"/>
  <c r="L1801" i="9" s="1"/>
  <c r="M1801" i="9" s="1"/>
  <c r="N1801" i="9" s="1"/>
  <c r="O1801" i="9" s="1"/>
  <c r="K1802" i="9"/>
  <c r="L1802" i="9" s="1"/>
  <c r="M1802" i="9" s="1"/>
  <c r="N1802" i="9" s="1"/>
  <c r="O1802" i="9" s="1"/>
  <c r="K1803" i="9"/>
  <c r="L1803" i="9" s="1"/>
  <c r="M1803" i="9" s="1"/>
  <c r="N1803" i="9" s="1"/>
  <c r="O1803" i="9" s="1"/>
  <c r="K1804" i="9"/>
  <c r="L1804" i="9" s="1"/>
  <c r="M1804" i="9" s="1"/>
  <c r="N1804" i="9" s="1"/>
  <c r="O1804" i="9" s="1"/>
  <c r="K1805" i="9"/>
  <c r="L1805" i="9" s="1"/>
  <c r="M1805" i="9" s="1"/>
  <c r="N1805" i="9" s="1"/>
  <c r="O1805" i="9" s="1"/>
  <c r="K1806" i="9"/>
  <c r="L1806" i="9" s="1"/>
  <c r="M1806" i="9" s="1"/>
  <c r="N1806" i="9" s="1"/>
  <c r="O1806" i="9" s="1"/>
  <c r="K1807" i="9"/>
  <c r="L1807" i="9" s="1"/>
  <c r="M1807" i="9" s="1"/>
  <c r="N1807" i="9" s="1"/>
  <c r="O1807" i="9" s="1"/>
  <c r="K1808" i="9"/>
  <c r="L1808" i="9" s="1"/>
  <c r="M1808" i="9" s="1"/>
  <c r="N1808" i="9" s="1"/>
  <c r="O1808" i="9" s="1"/>
  <c r="K1809" i="9"/>
  <c r="L1809" i="9" s="1"/>
  <c r="M1809" i="9" s="1"/>
  <c r="N1809" i="9" s="1"/>
  <c r="O1809" i="9" s="1"/>
  <c r="K1810" i="9"/>
  <c r="L1810" i="9" s="1"/>
  <c r="M1810" i="9" s="1"/>
  <c r="N1810" i="9" s="1"/>
  <c r="O1810" i="9" s="1"/>
  <c r="K1811" i="9"/>
  <c r="L1811" i="9" s="1"/>
  <c r="M1811" i="9" s="1"/>
  <c r="N1811" i="9" s="1"/>
  <c r="O1811" i="9" s="1"/>
  <c r="K1812" i="9"/>
  <c r="L1812" i="9" s="1"/>
  <c r="M1812" i="9" s="1"/>
  <c r="N1812" i="9" s="1"/>
  <c r="O1812" i="9" s="1"/>
  <c r="K1813" i="9"/>
  <c r="L1813" i="9" s="1"/>
  <c r="M1813" i="9" s="1"/>
  <c r="N1813" i="9" s="1"/>
  <c r="O1813" i="9" s="1"/>
  <c r="K1814" i="9"/>
  <c r="L1814" i="9" s="1"/>
  <c r="M1814" i="9" s="1"/>
  <c r="N1814" i="9" s="1"/>
  <c r="O1814" i="9" s="1"/>
  <c r="K1815" i="9"/>
  <c r="L1815" i="9" s="1"/>
  <c r="M1815" i="9" s="1"/>
  <c r="N1815" i="9" s="1"/>
  <c r="O1815" i="9" s="1"/>
  <c r="K1816" i="9"/>
  <c r="L1816" i="9" s="1"/>
  <c r="M1816" i="9" s="1"/>
  <c r="N1816" i="9" s="1"/>
  <c r="O1816" i="9" s="1"/>
  <c r="K1817" i="9"/>
  <c r="L1817" i="9" s="1"/>
  <c r="M1817" i="9" s="1"/>
  <c r="N1817" i="9" s="1"/>
  <c r="O1817" i="9" s="1"/>
  <c r="K1818" i="9"/>
  <c r="L1818" i="9" s="1"/>
  <c r="M1818" i="9" s="1"/>
  <c r="N1818" i="9" s="1"/>
  <c r="O1818" i="9" s="1"/>
  <c r="K1819" i="9"/>
  <c r="L1819" i="9" s="1"/>
  <c r="M1819" i="9" s="1"/>
  <c r="N1819" i="9" s="1"/>
  <c r="O1819" i="9" s="1"/>
  <c r="K1820" i="9"/>
  <c r="L1820" i="9" s="1"/>
  <c r="M1820" i="9" s="1"/>
  <c r="N1820" i="9" s="1"/>
  <c r="O1820" i="9" s="1"/>
  <c r="K1821" i="9"/>
  <c r="L1821" i="9" s="1"/>
  <c r="M1821" i="9" s="1"/>
  <c r="N1821" i="9" s="1"/>
  <c r="O1821" i="9" s="1"/>
  <c r="K1822" i="9"/>
  <c r="L1822" i="9" s="1"/>
  <c r="M1822" i="9" s="1"/>
  <c r="N1822" i="9" s="1"/>
  <c r="O1822" i="9" s="1"/>
  <c r="K1823" i="9"/>
  <c r="L1823" i="9" s="1"/>
  <c r="M1823" i="9" s="1"/>
  <c r="N1823" i="9" s="1"/>
  <c r="O1823" i="9" s="1"/>
  <c r="K1824" i="9"/>
  <c r="L1824" i="9" s="1"/>
  <c r="M1824" i="9" s="1"/>
  <c r="N1824" i="9" s="1"/>
  <c r="O1824" i="9" s="1"/>
  <c r="K1825" i="9"/>
  <c r="L1825" i="9" s="1"/>
  <c r="M1825" i="9" s="1"/>
  <c r="N1825" i="9" s="1"/>
  <c r="O1825" i="9" s="1"/>
  <c r="K1826" i="9"/>
  <c r="L1826" i="9" s="1"/>
  <c r="M1826" i="9" s="1"/>
  <c r="N1826" i="9" s="1"/>
  <c r="O1826" i="9" s="1"/>
  <c r="K1827" i="9"/>
  <c r="L1827" i="9" s="1"/>
  <c r="M1827" i="9" s="1"/>
  <c r="N1827" i="9" s="1"/>
  <c r="O1827" i="9" s="1"/>
  <c r="K1828" i="9"/>
  <c r="L1828" i="9" s="1"/>
  <c r="M1828" i="9" s="1"/>
  <c r="N1828" i="9" s="1"/>
  <c r="O1828" i="9" s="1"/>
  <c r="K1829" i="9"/>
  <c r="L1829" i="9" s="1"/>
  <c r="M1829" i="9" s="1"/>
  <c r="N1829" i="9" s="1"/>
  <c r="O1829" i="9" s="1"/>
  <c r="K1830" i="9"/>
  <c r="L1830" i="9" s="1"/>
  <c r="M1830" i="9" s="1"/>
  <c r="N1830" i="9" s="1"/>
  <c r="O1830" i="9" s="1"/>
  <c r="K1831" i="9"/>
  <c r="L1831" i="9" s="1"/>
  <c r="M1831" i="9" s="1"/>
  <c r="N1831" i="9" s="1"/>
  <c r="O1831" i="9" s="1"/>
  <c r="K1832" i="9"/>
  <c r="L1832" i="9" s="1"/>
  <c r="M1832" i="9" s="1"/>
  <c r="N1832" i="9" s="1"/>
  <c r="O1832" i="9" s="1"/>
  <c r="K1833" i="9"/>
  <c r="L1833" i="9" s="1"/>
  <c r="M1833" i="9" s="1"/>
  <c r="N1833" i="9" s="1"/>
  <c r="O1833" i="9" s="1"/>
  <c r="AN11" i="9"/>
  <c r="AG11" i="9"/>
  <c r="E10" i="9"/>
  <c r="F10" i="9" s="1"/>
  <c r="G10" i="9" s="1"/>
  <c r="H10" i="9" s="1"/>
  <c r="I10" i="9" s="1"/>
  <c r="E11" i="9"/>
  <c r="F11" i="9" s="1"/>
  <c r="G11" i="9" s="1"/>
  <c r="H11" i="9" s="1"/>
  <c r="I11" i="9" s="1"/>
  <c r="E12" i="9"/>
  <c r="F12" i="9" s="1"/>
  <c r="G12" i="9" s="1"/>
  <c r="H12" i="9" s="1"/>
  <c r="I12" i="9" s="1"/>
  <c r="E13" i="9"/>
  <c r="F13" i="9" s="1"/>
  <c r="G13" i="9" s="1"/>
  <c r="H13" i="9" s="1"/>
  <c r="I13" i="9" s="1"/>
  <c r="E14" i="9"/>
  <c r="F14" i="9" s="1"/>
  <c r="G14" i="9" s="1"/>
  <c r="H14" i="9" s="1"/>
  <c r="I14" i="9" s="1"/>
  <c r="E15" i="9"/>
  <c r="F15" i="9" s="1"/>
  <c r="G15" i="9" s="1"/>
  <c r="H15" i="9" s="1"/>
  <c r="I15" i="9" s="1"/>
  <c r="E16" i="9"/>
  <c r="F16" i="9" s="1"/>
  <c r="G16" i="9" s="1"/>
  <c r="H16" i="9" s="1"/>
  <c r="I16" i="9" s="1"/>
  <c r="E17" i="9"/>
  <c r="F17" i="9" s="1"/>
  <c r="G17" i="9" s="1"/>
  <c r="H17" i="9" s="1"/>
  <c r="I17" i="9" s="1"/>
  <c r="E18" i="9"/>
  <c r="F18" i="9" s="1"/>
  <c r="G18" i="9" s="1"/>
  <c r="H18" i="9" s="1"/>
  <c r="I18" i="9" s="1"/>
  <c r="E19" i="9"/>
  <c r="F19" i="9" s="1"/>
  <c r="G19" i="9" s="1"/>
  <c r="H19" i="9" s="1"/>
  <c r="I19" i="9" s="1"/>
  <c r="E20" i="9"/>
  <c r="F20" i="9" s="1"/>
  <c r="G20" i="9" s="1"/>
  <c r="H20" i="9" s="1"/>
  <c r="I20" i="9" s="1"/>
  <c r="E21" i="9"/>
  <c r="F21" i="9" s="1"/>
  <c r="G21" i="9" s="1"/>
  <c r="H21" i="9" s="1"/>
  <c r="I21" i="9" s="1"/>
  <c r="E22" i="9"/>
  <c r="F22" i="9" s="1"/>
  <c r="G22" i="9" s="1"/>
  <c r="H22" i="9" s="1"/>
  <c r="I22" i="9" s="1"/>
  <c r="E23" i="9"/>
  <c r="F23" i="9" s="1"/>
  <c r="G23" i="9" s="1"/>
  <c r="H23" i="9" s="1"/>
  <c r="I23" i="9" s="1"/>
  <c r="E24" i="9"/>
  <c r="F24" i="9" s="1"/>
  <c r="G24" i="9" s="1"/>
  <c r="H24" i="9" s="1"/>
  <c r="I24" i="9" s="1"/>
  <c r="E25" i="9"/>
  <c r="F25" i="9" s="1"/>
  <c r="G25" i="9" s="1"/>
  <c r="H25" i="9" s="1"/>
  <c r="I25" i="9" s="1"/>
  <c r="E26" i="9"/>
  <c r="F26" i="9" s="1"/>
  <c r="G26" i="9" s="1"/>
  <c r="H26" i="9" s="1"/>
  <c r="I26" i="9" s="1"/>
  <c r="E27" i="9"/>
  <c r="F27" i="9" s="1"/>
  <c r="G27" i="9" s="1"/>
  <c r="H27" i="9" s="1"/>
  <c r="I27" i="9" s="1"/>
  <c r="E28" i="9"/>
  <c r="F28" i="9" s="1"/>
  <c r="G28" i="9" s="1"/>
  <c r="H28" i="9" s="1"/>
  <c r="I28" i="9" s="1"/>
  <c r="E29" i="9"/>
  <c r="F29" i="9" s="1"/>
  <c r="G29" i="9" s="1"/>
  <c r="H29" i="9" s="1"/>
  <c r="I29" i="9" s="1"/>
  <c r="E30" i="9"/>
  <c r="F30" i="9" s="1"/>
  <c r="G30" i="9" s="1"/>
  <c r="H30" i="9" s="1"/>
  <c r="I30" i="9" s="1"/>
  <c r="E31" i="9"/>
  <c r="F31" i="9" s="1"/>
  <c r="G31" i="9" s="1"/>
  <c r="H31" i="9" s="1"/>
  <c r="I31" i="9" s="1"/>
  <c r="E32" i="9"/>
  <c r="F32" i="9" s="1"/>
  <c r="G32" i="9" s="1"/>
  <c r="H32" i="9" s="1"/>
  <c r="I32" i="9" s="1"/>
  <c r="E33" i="9"/>
  <c r="F33" i="9" s="1"/>
  <c r="G33" i="9" s="1"/>
  <c r="H33" i="9" s="1"/>
  <c r="I33" i="9" s="1"/>
  <c r="E34" i="9"/>
  <c r="F34" i="9" s="1"/>
  <c r="G34" i="9" s="1"/>
  <c r="H34" i="9" s="1"/>
  <c r="I34" i="9" s="1"/>
  <c r="E35" i="9"/>
  <c r="F35" i="9" s="1"/>
  <c r="G35" i="9" s="1"/>
  <c r="H35" i="9" s="1"/>
  <c r="I35" i="9" s="1"/>
  <c r="E36" i="9"/>
  <c r="F36" i="9" s="1"/>
  <c r="G36" i="9" s="1"/>
  <c r="H36" i="9" s="1"/>
  <c r="I36" i="9" s="1"/>
  <c r="E37" i="9"/>
  <c r="F37" i="9" s="1"/>
  <c r="G37" i="9" s="1"/>
  <c r="H37" i="9" s="1"/>
  <c r="I37" i="9" s="1"/>
  <c r="E38" i="9"/>
  <c r="F38" i="9" s="1"/>
  <c r="G38" i="9" s="1"/>
  <c r="H38" i="9" s="1"/>
  <c r="I38" i="9" s="1"/>
  <c r="E39" i="9"/>
  <c r="F39" i="9" s="1"/>
  <c r="G39" i="9" s="1"/>
  <c r="H39" i="9" s="1"/>
  <c r="I39" i="9" s="1"/>
  <c r="E40" i="9"/>
  <c r="F40" i="9" s="1"/>
  <c r="G40" i="9" s="1"/>
  <c r="H40" i="9" s="1"/>
  <c r="I40" i="9" s="1"/>
  <c r="E41" i="9"/>
  <c r="F41" i="9" s="1"/>
  <c r="G41" i="9" s="1"/>
  <c r="H41" i="9" s="1"/>
  <c r="I41" i="9" s="1"/>
  <c r="E42" i="9"/>
  <c r="F42" i="9" s="1"/>
  <c r="G42" i="9" s="1"/>
  <c r="H42" i="9" s="1"/>
  <c r="I42" i="9" s="1"/>
  <c r="E43" i="9"/>
  <c r="F43" i="9" s="1"/>
  <c r="G43" i="9" s="1"/>
  <c r="H43" i="9" s="1"/>
  <c r="I43" i="9" s="1"/>
  <c r="E44" i="9"/>
  <c r="F44" i="9" s="1"/>
  <c r="G44" i="9" s="1"/>
  <c r="H44" i="9" s="1"/>
  <c r="I44" i="9" s="1"/>
  <c r="E45" i="9"/>
  <c r="F45" i="9" s="1"/>
  <c r="G45" i="9" s="1"/>
  <c r="H45" i="9" s="1"/>
  <c r="I45" i="9" s="1"/>
  <c r="E46" i="9"/>
  <c r="F46" i="9" s="1"/>
  <c r="G46" i="9" s="1"/>
  <c r="H46" i="9" s="1"/>
  <c r="I46" i="9" s="1"/>
  <c r="E47" i="9"/>
  <c r="F47" i="9" s="1"/>
  <c r="G47" i="9" s="1"/>
  <c r="H47" i="9" s="1"/>
  <c r="I47" i="9" s="1"/>
  <c r="E48" i="9"/>
  <c r="F48" i="9" s="1"/>
  <c r="G48" i="9" s="1"/>
  <c r="H48" i="9" s="1"/>
  <c r="I48" i="9" s="1"/>
  <c r="E49" i="9"/>
  <c r="F49" i="9" s="1"/>
  <c r="G49" i="9" s="1"/>
  <c r="H49" i="9" s="1"/>
  <c r="I49" i="9" s="1"/>
  <c r="E50" i="9"/>
  <c r="F50" i="9" s="1"/>
  <c r="G50" i="9" s="1"/>
  <c r="H50" i="9" s="1"/>
  <c r="I50" i="9" s="1"/>
  <c r="E51" i="9"/>
  <c r="F51" i="9" s="1"/>
  <c r="G51" i="9" s="1"/>
  <c r="H51" i="9" s="1"/>
  <c r="I51" i="9" s="1"/>
  <c r="E52" i="9"/>
  <c r="F52" i="9" s="1"/>
  <c r="G52" i="9" s="1"/>
  <c r="H52" i="9" s="1"/>
  <c r="I52" i="9" s="1"/>
  <c r="E53" i="9"/>
  <c r="F53" i="9" s="1"/>
  <c r="G53" i="9" s="1"/>
  <c r="H53" i="9" s="1"/>
  <c r="I53" i="9" s="1"/>
  <c r="E54" i="9"/>
  <c r="F54" i="9" s="1"/>
  <c r="G54" i="9" s="1"/>
  <c r="H54" i="9" s="1"/>
  <c r="I54" i="9" s="1"/>
  <c r="E55" i="9"/>
  <c r="F55" i="9" s="1"/>
  <c r="G55" i="9" s="1"/>
  <c r="H55" i="9" s="1"/>
  <c r="I55" i="9" s="1"/>
  <c r="E56" i="9"/>
  <c r="F56" i="9" s="1"/>
  <c r="G56" i="9" s="1"/>
  <c r="H56" i="9" s="1"/>
  <c r="I56" i="9" s="1"/>
  <c r="E57" i="9"/>
  <c r="F57" i="9" s="1"/>
  <c r="G57" i="9" s="1"/>
  <c r="H57" i="9" s="1"/>
  <c r="I57" i="9" s="1"/>
  <c r="E58" i="9"/>
  <c r="F58" i="9" s="1"/>
  <c r="G58" i="9" s="1"/>
  <c r="H58" i="9" s="1"/>
  <c r="I58" i="9" s="1"/>
  <c r="E59" i="9"/>
  <c r="F59" i="9" s="1"/>
  <c r="G59" i="9" s="1"/>
  <c r="H59" i="9" s="1"/>
  <c r="I59" i="9" s="1"/>
  <c r="E60" i="9"/>
  <c r="F60" i="9" s="1"/>
  <c r="G60" i="9" s="1"/>
  <c r="H60" i="9" s="1"/>
  <c r="I60" i="9" s="1"/>
  <c r="E61" i="9"/>
  <c r="F61" i="9" s="1"/>
  <c r="G61" i="9" s="1"/>
  <c r="H61" i="9" s="1"/>
  <c r="I61" i="9" s="1"/>
  <c r="E62" i="9"/>
  <c r="F62" i="9" s="1"/>
  <c r="G62" i="9" s="1"/>
  <c r="H62" i="9" s="1"/>
  <c r="I62" i="9" s="1"/>
  <c r="E63" i="9"/>
  <c r="F63" i="9" s="1"/>
  <c r="G63" i="9" s="1"/>
  <c r="H63" i="9" s="1"/>
  <c r="I63" i="9" s="1"/>
  <c r="E64" i="9"/>
  <c r="F64" i="9" s="1"/>
  <c r="G64" i="9" s="1"/>
  <c r="H64" i="9" s="1"/>
  <c r="I64" i="9" s="1"/>
  <c r="E65" i="9"/>
  <c r="F65" i="9" s="1"/>
  <c r="G65" i="9" s="1"/>
  <c r="H65" i="9" s="1"/>
  <c r="I65" i="9" s="1"/>
  <c r="E66" i="9"/>
  <c r="F66" i="9" s="1"/>
  <c r="G66" i="9" s="1"/>
  <c r="H66" i="9" s="1"/>
  <c r="I66" i="9" s="1"/>
  <c r="E67" i="9"/>
  <c r="F67" i="9" s="1"/>
  <c r="G67" i="9" s="1"/>
  <c r="H67" i="9" s="1"/>
  <c r="I67" i="9" s="1"/>
  <c r="E68" i="9"/>
  <c r="F68" i="9" s="1"/>
  <c r="G68" i="9" s="1"/>
  <c r="H68" i="9" s="1"/>
  <c r="I68" i="9" s="1"/>
  <c r="E69" i="9"/>
  <c r="F69" i="9" s="1"/>
  <c r="G69" i="9" s="1"/>
  <c r="H69" i="9" s="1"/>
  <c r="I69" i="9" s="1"/>
  <c r="E70" i="9"/>
  <c r="F70" i="9" s="1"/>
  <c r="G70" i="9" s="1"/>
  <c r="H70" i="9" s="1"/>
  <c r="I70" i="9" s="1"/>
  <c r="E71" i="9"/>
  <c r="F71" i="9" s="1"/>
  <c r="G71" i="9" s="1"/>
  <c r="H71" i="9" s="1"/>
  <c r="I71" i="9" s="1"/>
  <c r="E72" i="9"/>
  <c r="F72" i="9" s="1"/>
  <c r="G72" i="9" s="1"/>
  <c r="H72" i="9" s="1"/>
  <c r="I72" i="9" s="1"/>
  <c r="E73" i="9"/>
  <c r="F73" i="9" s="1"/>
  <c r="G73" i="9" s="1"/>
  <c r="H73" i="9" s="1"/>
  <c r="I73" i="9" s="1"/>
  <c r="E74" i="9"/>
  <c r="F74" i="9" s="1"/>
  <c r="G74" i="9" s="1"/>
  <c r="H74" i="9" s="1"/>
  <c r="I74" i="9" s="1"/>
  <c r="E75" i="9"/>
  <c r="F75" i="9" s="1"/>
  <c r="G75" i="9" s="1"/>
  <c r="H75" i="9" s="1"/>
  <c r="I75" i="9" s="1"/>
  <c r="E76" i="9"/>
  <c r="F76" i="9" s="1"/>
  <c r="G76" i="9" s="1"/>
  <c r="H76" i="9" s="1"/>
  <c r="I76" i="9" s="1"/>
  <c r="E77" i="9"/>
  <c r="F77" i="9" s="1"/>
  <c r="G77" i="9" s="1"/>
  <c r="H77" i="9" s="1"/>
  <c r="I77" i="9" s="1"/>
  <c r="E78" i="9"/>
  <c r="F78" i="9" s="1"/>
  <c r="G78" i="9" s="1"/>
  <c r="H78" i="9" s="1"/>
  <c r="I78" i="9" s="1"/>
  <c r="E79" i="9"/>
  <c r="F79" i="9" s="1"/>
  <c r="G79" i="9" s="1"/>
  <c r="H79" i="9" s="1"/>
  <c r="I79" i="9" s="1"/>
  <c r="E80" i="9"/>
  <c r="F80" i="9" s="1"/>
  <c r="G80" i="9" s="1"/>
  <c r="H80" i="9" s="1"/>
  <c r="I80" i="9" s="1"/>
  <c r="E81" i="9"/>
  <c r="F81" i="9" s="1"/>
  <c r="G81" i="9" s="1"/>
  <c r="H81" i="9" s="1"/>
  <c r="I81" i="9" s="1"/>
  <c r="E82" i="9"/>
  <c r="F82" i="9" s="1"/>
  <c r="G82" i="9" s="1"/>
  <c r="H82" i="9" s="1"/>
  <c r="I82" i="9" s="1"/>
  <c r="E83" i="9"/>
  <c r="F83" i="9" s="1"/>
  <c r="G83" i="9" s="1"/>
  <c r="H83" i="9" s="1"/>
  <c r="I83" i="9" s="1"/>
  <c r="E84" i="9"/>
  <c r="F84" i="9" s="1"/>
  <c r="G84" i="9" s="1"/>
  <c r="H84" i="9" s="1"/>
  <c r="I84" i="9" s="1"/>
  <c r="E85" i="9"/>
  <c r="F85" i="9" s="1"/>
  <c r="G85" i="9" s="1"/>
  <c r="H85" i="9" s="1"/>
  <c r="I85" i="9" s="1"/>
  <c r="E86" i="9"/>
  <c r="F86" i="9" s="1"/>
  <c r="G86" i="9" s="1"/>
  <c r="H86" i="9" s="1"/>
  <c r="I86" i="9" s="1"/>
  <c r="E87" i="9"/>
  <c r="F87" i="9" s="1"/>
  <c r="G87" i="9" s="1"/>
  <c r="H87" i="9" s="1"/>
  <c r="I87" i="9" s="1"/>
  <c r="E88" i="9"/>
  <c r="F88" i="9" s="1"/>
  <c r="G88" i="9" s="1"/>
  <c r="H88" i="9" s="1"/>
  <c r="I88" i="9" s="1"/>
  <c r="E89" i="9"/>
  <c r="F89" i="9" s="1"/>
  <c r="G89" i="9" s="1"/>
  <c r="H89" i="9" s="1"/>
  <c r="I89" i="9" s="1"/>
  <c r="E90" i="9"/>
  <c r="F90" i="9" s="1"/>
  <c r="G90" i="9" s="1"/>
  <c r="H90" i="9" s="1"/>
  <c r="I90" i="9" s="1"/>
  <c r="E91" i="9"/>
  <c r="F91" i="9" s="1"/>
  <c r="G91" i="9" s="1"/>
  <c r="H91" i="9" s="1"/>
  <c r="I91" i="9" s="1"/>
  <c r="E92" i="9"/>
  <c r="F92" i="9" s="1"/>
  <c r="G92" i="9" s="1"/>
  <c r="H92" i="9" s="1"/>
  <c r="I92" i="9" s="1"/>
  <c r="E93" i="9"/>
  <c r="F93" i="9" s="1"/>
  <c r="G93" i="9" s="1"/>
  <c r="H93" i="9" s="1"/>
  <c r="I93" i="9" s="1"/>
  <c r="E94" i="9"/>
  <c r="F94" i="9" s="1"/>
  <c r="G94" i="9" s="1"/>
  <c r="H94" i="9" s="1"/>
  <c r="I94" i="9" s="1"/>
  <c r="E95" i="9"/>
  <c r="F95" i="9" s="1"/>
  <c r="G95" i="9" s="1"/>
  <c r="H95" i="9" s="1"/>
  <c r="I95" i="9" s="1"/>
  <c r="E96" i="9"/>
  <c r="F96" i="9" s="1"/>
  <c r="G96" i="9" s="1"/>
  <c r="H96" i="9" s="1"/>
  <c r="I96" i="9" s="1"/>
  <c r="E97" i="9"/>
  <c r="F97" i="9" s="1"/>
  <c r="G97" i="9" s="1"/>
  <c r="H97" i="9" s="1"/>
  <c r="I97" i="9" s="1"/>
  <c r="E98" i="9"/>
  <c r="F98" i="9" s="1"/>
  <c r="G98" i="9" s="1"/>
  <c r="H98" i="9" s="1"/>
  <c r="I98" i="9" s="1"/>
  <c r="E99" i="9"/>
  <c r="F99" i="9" s="1"/>
  <c r="G99" i="9" s="1"/>
  <c r="H99" i="9" s="1"/>
  <c r="I99" i="9" s="1"/>
  <c r="E100" i="9"/>
  <c r="F100" i="9" s="1"/>
  <c r="G100" i="9" s="1"/>
  <c r="H100" i="9" s="1"/>
  <c r="I100" i="9" s="1"/>
  <c r="E101" i="9"/>
  <c r="F101" i="9" s="1"/>
  <c r="G101" i="9" s="1"/>
  <c r="H101" i="9" s="1"/>
  <c r="I101" i="9" s="1"/>
  <c r="E102" i="9"/>
  <c r="F102" i="9" s="1"/>
  <c r="G102" i="9" s="1"/>
  <c r="H102" i="9" s="1"/>
  <c r="I102" i="9" s="1"/>
  <c r="E103" i="9"/>
  <c r="F103" i="9" s="1"/>
  <c r="G103" i="9" s="1"/>
  <c r="H103" i="9" s="1"/>
  <c r="I103" i="9" s="1"/>
  <c r="E104" i="9"/>
  <c r="F104" i="9" s="1"/>
  <c r="G104" i="9" s="1"/>
  <c r="H104" i="9" s="1"/>
  <c r="I104" i="9" s="1"/>
  <c r="E105" i="9"/>
  <c r="F105" i="9" s="1"/>
  <c r="G105" i="9" s="1"/>
  <c r="H105" i="9" s="1"/>
  <c r="I105" i="9" s="1"/>
  <c r="E106" i="9"/>
  <c r="F106" i="9" s="1"/>
  <c r="G106" i="9" s="1"/>
  <c r="H106" i="9" s="1"/>
  <c r="I106" i="9" s="1"/>
  <c r="E107" i="9"/>
  <c r="F107" i="9" s="1"/>
  <c r="G107" i="9" s="1"/>
  <c r="H107" i="9" s="1"/>
  <c r="I107" i="9" s="1"/>
  <c r="E108" i="9"/>
  <c r="F108" i="9" s="1"/>
  <c r="G108" i="9" s="1"/>
  <c r="H108" i="9" s="1"/>
  <c r="I108" i="9" s="1"/>
  <c r="E109" i="9"/>
  <c r="F109" i="9" s="1"/>
  <c r="G109" i="9" s="1"/>
  <c r="H109" i="9" s="1"/>
  <c r="I109" i="9" s="1"/>
  <c r="E110" i="9"/>
  <c r="F110" i="9" s="1"/>
  <c r="G110" i="9" s="1"/>
  <c r="H110" i="9" s="1"/>
  <c r="I110" i="9" s="1"/>
  <c r="E111" i="9"/>
  <c r="F111" i="9" s="1"/>
  <c r="G111" i="9" s="1"/>
  <c r="H111" i="9" s="1"/>
  <c r="I111" i="9" s="1"/>
  <c r="E112" i="9"/>
  <c r="F112" i="9" s="1"/>
  <c r="G112" i="9" s="1"/>
  <c r="H112" i="9" s="1"/>
  <c r="I112" i="9" s="1"/>
  <c r="E113" i="9"/>
  <c r="F113" i="9" s="1"/>
  <c r="G113" i="9" s="1"/>
  <c r="H113" i="9" s="1"/>
  <c r="I113" i="9" s="1"/>
  <c r="E114" i="9"/>
  <c r="F114" i="9" s="1"/>
  <c r="G114" i="9" s="1"/>
  <c r="H114" i="9" s="1"/>
  <c r="I114" i="9" s="1"/>
  <c r="E115" i="9"/>
  <c r="F115" i="9" s="1"/>
  <c r="G115" i="9" s="1"/>
  <c r="H115" i="9" s="1"/>
  <c r="I115" i="9" s="1"/>
  <c r="E116" i="9"/>
  <c r="F116" i="9" s="1"/>
  <c r="G116" i="9" s="1"/>
  <c r="H116" i="9" s="1"/>
  <c r="I116" i="9" s="1"/>
  <c r="E117" i="9"/>
  <c r="F117" i="9" s="1"/>
  <c r="G117" i="9" s="1"/>
  <c r="H117" i="9" s="1"/>
  <c r="I117" i="9" s="1"/>
  <c r="E118" i="9"/>
  <c r="F118" i="9" s="1"/>
  <c r="G118" i="9" s="1"/>
  <c r="H118" i="9" s="1"/>
  <c r="I118" i="9" s="1"/>
  <c r="E119" i="9"/>
  <c r="F119" i="9" s="1"/>
  <c r="G119" i="9" s="1"/>
  <c r="H119" i="9" s="1"/>
  <c r="I119" i="9" s="1"/>
  <c r="E120" i="9"/>
  <c r="F120" i="9" s="1"/>
  <c r="G120" i="9" s="1"/>
  <c r="H120" i="9" s="1"/>
  <c r="I120" i="9" s="1"/>
  <c r="E121" i="9"/>
  <c r="F121" i="9" s="1"/>
  <c r="G121" i="9" s="1"/>
  <c r="H121" i="9" s="1"/>
  <c r="I121" i="9" s="1"/>
  <c r="E122" i="9"/>
  <c r="F122" i="9" s="1"/>
  <c r="G122" i="9" s="1"/>
  <c r="H122" i="9" s="1"/>
  <c r="I122" i="9" s="1"/>
  <c r="E123" i="9"/>
  <c r="F123" i="9" s="1"/>
  <c r="G123" i="9" s="1"/>
  <c r="H123" i="9" s="1"/>
  <c r="I123" i="9" s="1"/>
  <c r="E124" i="9"/>
  <c r="F124" i="9" s="1"/>
  <c r="G124" i="9" s="1"/>
  <c r="H124" i="9" s="1"/>
  <c r="I124" i="9" s="1"/>
  <c r="E125" i="9"/>
  <c r="F125" i="9" s="1"/>
  <c r="G125" i="9" s="1"/>
  <c r="H125" i="9" s="1"/>
  <c r="I125" i="9" s="1"/>
  <c r="E126" i="9"/>
  <c r="F126" i="9" s="1"/>
  <c r="G126" i="9" s="1"/>
  <c r="H126" i="9" s="1"/>
  <c r="I126" i="9" s="1"/>
  <c r="E127" i="9"/>
  <c r="F127" i="9" s="1"/>
  <c r="G127" i="9" s="1"/>
  <c r="H127" i="9" s="1"/>
  <c r="I127" i="9" s="1"/>
  <c r="E128" i="9"/>
  <c r="F128" i="9" s="1"/>
  <c r="G128" i="9" s="1"/>
  <c r="H128" i="9" s="1"/>
  <c r="I128" i="9" s="1"/>
  <c r="E129" i="9"/>
  <c r="F129" i="9" s="1"/>
  <c r="G129" i="9" s="1"/>
  <c r="H129" i="9" s="1"/>
  <c r="I129" i="9" s="1"/>
  <c r="E130" i="9"/>
  <c r="F130" i="9" s="1"/>
  <c r="G130" i="9" s="1"/>
  <c r="H130" i="9" s="1"/>
  <c r="I130" i="9" s="1"/>
  <c r="E131" i="9"/>
  <c r="F131" i="9" s="1"/>
  <c r="G131" i="9" s="1"/>
  <c r="H131" i="9" s="1"/>
  <c r="I131" i="9" s="1"/>
  <c r="E132" i="9"/>
  <c r="F132" i="9" s="1"/>
  <c r="G132" i="9" s="1"/>
  <c r="H132" i="9" s="1"/>
  <c r="I132" i="9" s="1"/>
  <c r="E133" i="9"/>
  <c r="F133" i="9" s="1"/>
  <c r="G133" i="9" s="1"/>
  <c r="H133" i="9" s="1"/>
  <c r="I133" i="9" s="1"/>
  <c r="E134" i="9"/>
  <c r="F134" i="9" s="1"/>
  <c r="G134" i="9" s="1"/>
  <c r="H134" i="9" s="1"/>
  <c r="I134" i="9" s="1"/>
  <c r="E135" i="9"/>
  <c r="F135" i="9" s="1"/>
  <c r="G135" i="9" s="1"/>
  <c r="H135" i="9" s="1"/>
  <c r="I135" i="9" s="1"/>
  <c r="E136" i="9"/>
  <c r="F136" i="9" s="1"/>
  <c r="G136" i="9" s="1"/>
  <c r="H136" i="9" s="1"/>
  <c r="I136" i="9" s="1"/>
  <c r="E137" i="9"/>
  <c r="F137" i="9" s="1"/>
  <c r="G137" i="9" s="1"/>
  <c r="H137" i="9" s="1"/>
  <c r="I137" i="9" s="1"/>
  <c r="E138" i="9"/>
  <c r="F138" i="9" s="1"/>
  <c r="G138" i="9" s="1"/>
  <c r="H138" i="9" s="1"/>
  <c r="I138" i="9" s="1"/>
  <c r="E139" i="9"/>
  <c r="F139" i="9" s="1"/>
  <c r="G139" i="9" s="1"/>
  <c r="H139" i="9" s="1"/>
  <c r="I139" i="9" s="1"/>
  <c r="E140" i="9"/>
  <c r="F140" i="9" s="1"/>
  <c r="G140" i="9" s="1"/>
  <c r="H140" i="9" s="1"/>
  <c r="I140" i="9" s="1"/>
  <c r="E141" i="9"/>
  <c r="F141" i="9" s="1"/>
  <c r="G141" i="9" s="1"/>
  <c r="H141" i="9" s="1"/>
  <c r="I141" i="9" s="1"/>
  <c r="E142" i="9"/>
  <c r="F142" i="9" s="1"/>
  <c r="G142" i="9" s="1"/>
  <c r="H142" i="9" s="1"/>
  <c r="I142" i="9" s="1"/>
  <c r="E143" i="9"/>
  <c r="F143" i="9" s="1"/>
  <c r="G143" i="9" s="1"/>
  <c r="H143" i="9" s="1"/>
  <c r="I143" i="9" s="1"/>
  <c r="E144" i="9"/>
  <c r="F144" i="9" s="1"/>
  <c r="G144" i="9" s="1"/>
  <c r="H144" i="9" s="1"/>
  <c r="I144" i="9" s="1"/>
  <c r="E145" i="9"/>
  <c r="F145" i="9" s="1"/>
  <c r="G145" i="9" s="1"/>
  <c r="H145" i="9" s="1"/>
  <c r="I145" i="9" s="1"/>
  <c r="E146" i="9"/>
  <c r="F146" i="9" s="1"/>
  <c r="G146" i="9" s="1"/>
  <c r="H146" i="9" s="1"/>
  <c r="I146" i="9" s="1"/>
  <c r="E147" i="9"/>
  <c r="F147" i="9" s="1"/>
  <c r="G147" i="9" s="1"/>
  <c r="H147" i="9" s="1"/>
  <c r="I147" i="9" s="1"/>
  <c r="E148" i="9"/>
  <c r="F148" i="9" s="1"/>
  <c r="G148" i="9" s="1"/>
  <c r="H148" i="9" s="1"/>
  <c r="I148" i="9" s="1"/>
  <c r="E149" i="9"/>
  <c r="F149" i="9" s="1"/>
  <c r="G149" i="9" s="1"/>
  <c r="H149" i="9" s="1"/>
  <c r="I149" i="9" s="1"/>
  <c r="E150" i="9"/>
  <c r="F150" i="9" s="1"/>
  <c r="G150" i="9" s="1"/>
  <c r="H150" i="9" s="1"/>
  <c r="I150" i="9" s="1"/>
  <c r="E151" i="9"/>
  <c r="F151" i="9" s="1"/>
  <c r="G151" i="9" s="1"/>
  <c r="H151" i="9" s="1"/>
  <c r="I151" i="9" s="1"/>
  <c r="E152" i="9"/>
  <c r="F152" i="9" s="1"/>
  <c r="G152" i="9" s="1"/>
  <c r="H152" i="9" s="1"/>
  <c r="I152" i="9" s="1"/>
  <c r="E153" i="9"/>
  <c r="F153" i="9" s="1"/>
  <c r="G153" i="9" s="1"/>
  <c r="H153" i="9" s="1"/>
  <c r="I153" i="9" s="1"/>
  <c r="E154" i="9"/>
  <c r="F154" i="9" s="1"/>
  <c r="G154" i="9" s="1"/>
  <c r="H154" i="9" s="1"/>
  <c r="I154" i="9" s="1"/>
  <c r="E155" i="9"/>
  <c r="F155" i="9" s="1"/>
  <c r="G155" i="9" s="1"/>
  <c r="H155" i="9" s="1"/>
  <c r="I155" i="9" s="1"/>
  <c r="E156" i="9"/>
  <c r="F156" i="9" s="1"/>
  <c r="G156" i="9" s="1"/>
  <c r="H156" i="9" s="1"/>
  <c r="I156" i="9" s="1"/>
  <c r="E157" i="9"/>
  <c r="F157" i="9" s="1"/>
  <c r="G157" i="9" s="1"/>
  <c r="H157" i="9" s="1"/>
  <c r="I157" i="9" s="1"/>
  <c r="E158" i="9"/>
  <c r="F158" i="9" s="1"/>
  <c r="G158" i="9" s="1"/>
  <c r="H158" i="9" s="1"/>
  <c r="I158" i="9" s="1"/>
  <c r="E159" i="9"/>
  <c r="F159" i="9" s="1"/>
  <c r="G159" i="9" s="1"/>
  <c r="H159" i="9" s="1"/>
  <c r="I159" i="9" s="1"/>
  <c r="E160" i="9"/>
  <c r="F160" i="9" s="1"/>
  <c r="G160" i="9" s="1"/>
  <c r="H160" i="9" s="1"/>
  <c r="I160" i="9" s="1"/>
  <c r="E161" i="9"/>
  <c r="F161" i="9" s="1"/>
  <c r="G161" i="9" s="1"/>
  <c r="H161" i="9" s="1"/>
  <c r="I161" i="9" s="1"/>
  <c r="E162" i="9"/>
  <c r="F162" i="9" s="1"/>
  <c r="G162" i="9" s="1"/>
  <c r="H162" i="9" s="1"/>
  <c r="I162" i="9" s="1"/>
  <c r="E163" i="9"/>
  <c r="F163" i="9" s="1"/>
  <c r="G163" i="9" s="1"/>
  <c r="H163" i="9" s="1"/>
  <c r="I163" i="9" s="1"/>
  <c r="E164" i="9"/>
  <c r="F164" i="9" s="1"/>
  <c r="G164" i="9" s="1"/>
  <c r="H164" i="9" s="1"/>
  <c r="I164" i="9" s="1"/>
  <c r="E165" i="9"/>
  <c r="F165" i="9" s="1"/>
  <c r="G165" i="9" s="1"/>
  <c r="H165" i="9" s="1"/>
  <c r="I165" i="9" s="1"/>
  <c r="E166" i="9"/>
  <c r="F166" i="9" s="1"/>
  <c r="G166" i="9" s="1"/>
  <c r="H166" i="9" s="1"/>
  <c r="I166" i="9" s="1"/>
  <c r="E167" i="9"/>
  <c r="F167" i="9" s="1"/>
  <c r="G167" i="9" s="1"/>
  <c r="H167" i="9" s="1"/>
  <c r="I167" i="9" s="1"/>
  <c r="E168" i="9"/>
  <c r="F168" i="9" s="1"/>
  <c r="G168" i="9" s="1"/>
  <c r="H168" i="9" s="1"/>
  <c r="I168" i="9" s="1"/>
  <c r="E169" i="9"/>
  <c r="F169" i="9" s="1"/>
  <c r="G169" i="9" s="1"/>
  <c r="H169" i="9" s="1"/>
  <c r="I169" i="9" s="1"/>
  <c r="E170" i="9"/>
  <c r="F170" i="9" s="1"/>
  <c r="G170" i="9" s="1"/>
  <c r="H170" i="9" s="1"/>
  <c r="I170" i="9" s="1"/>
  <c r="E171" i="9"/>
  <c r="F171" i="9" s="1"/>
  <c r="G171" i="9" s="1"/>
  <c r="H171" i="9" s="1"/>
  <c r="I171" i="9" s="1"/>
  <c r="E172" i="9"/>
  <c r="F172" i="9" s="1"/>
  <c r="G172" i="9" s="1"/>
  <c r="H172" i="9" s="1"/>
  <c r="I172" i="9" s="1"/>
  <c r="E173" i="9"/>
  <c r="F173" i="9" s="1"/>
  <c r="G173" i="9" s="1"/>
  <c r="H173" i="9" s="1"/>
  <c r="I173" i="9" s="1"/>
  <c r="E174" i="9"/>
  <c r="F174" i="9" s="1"/>
  <c r="G174" i="9" s="1"/>
  <c r="H174" i="9" s="1"/>
  <c r="I174" i="9" s="1"/>
  <c r="E175" i="9"/>
  <c r="F175" i="9" s="1"/>
  <c r="G175" i="9" s="1"/>
  <c r="H175" i="9" s="1"/>
  <c r="I175" i="9" s="1"/>
  <c r="E176" i="9"/>
  <c r="F176" i="9" s="1"/>
  <c r="G176" i="9" s="1"/>
  <c r="H176" i="9" s="1"/>
  <c r="I176" i="9" s="1"/>
  <c r="E177" i="9"/>
  <c r="F177" i="9" s="1"/>
  <c r="G177" i="9" s="1"/>
  <c r="H177" i="9" s="1"/>
  <c r="I177" i="9" s="1"/>
  <c r="E178" i="9"/>
  <c r="F178" i="9" s="1"/>
  <c r="G178" i="9" s="1"/>
  <c r="H178" i="9" s="1"/>
  <c r="I178" i="9" s="1"/>
  <c r="E179" i="9"/>
  <c r="F179" i="9" s="1"/>
  <c r="G179" i="9" s="1"/>
  <c r="H179" i="9" s="1"/>
  <c r="I179" i="9" s="1"/>
  <c r="E180" i="9"/>
  <c r="F180" i="9" s="1"/>
  <c r="G180" i="9" s="1"/>
  <c r="H180" i="9" s="1"/>
  <c r="I180" i="9" s="1"/>
  <c r="E181" i="9"/>
  <c r="F181" i="9" s="1"/>
  <c r="G181" i="9" s="1"/>
  <c r="H181" i="9" s="1"/>
  <c r="I181" i="9" s="1"/>
  <c r="E182" i="9"/>
  <c r="F182" i="9" s="1"/>
  <c r="G182" i="9" s="1"/>
  <c r="H182" i="9" s="1"/>
  <c r="I182" i="9" s="1"/>
  <c r="E183" i="9"/>
  <c r="F183" i="9" s="1"/>
  <c r="G183" i="9" s="1"/>
  <c r="H183" i="9" s="1"/>
  <c r="I183" i="9" s="1"/>
  <c r="E184" i="9"/>
  <c r="F184" i="9" s="1"/>
  <c r="G184" i="9" s="1"/>
  <c r="H184" i="9" s="1"/>
  <c r="I184" i="9" s="1"/>
  <c r="E185" i="9"/>
  <c r="F185" i="9" s="1"/>
  <c r="G185" i="9" s="1"/>
  <c r="H185" i="9" s="1"/>
  <c r="I185" i="9" s="1"/>
  <c r="E186" i="9"/>
  <c r="F186" i="9" s="1"/>
  <c r="G186" i="9" s="1"/>
  <c r="H186" i="9" s="1"/>
  <c r="I186" i="9" s="1"/>
  <c r="E187" i="9"/>
  <c r="F187" i="9" s="1"/>
  <c r="G187" i="9" s="1"/>
  <c r="H187" i="9" s="1"/>
  <c r="I187" i="9" s="1"/>
  <c r="E188" i="9"/>
  <c r="F188" i="9" s="1"/>
  <c r="G188" i="9" s="1"/>
  <c r="H188" i="9" s="1"/>
  <c r="I188" i="9" s="1"/>
  <c r="E189" i="9"/>
  <c r="F189" i="9" s="1"/>
  <c r="G189" i="9" s="1"/>
  <c r="H189" i="9" s="1"/>
  <c r="I189" i="9" s="1"/>
  <c r="E190" i="9"/>
  <c r="F190" i="9" s="1"/>
  <c r="G190" i="9" s="1"/>
  <c r="H190" i="9" s="1"/>
  <c r="I190" i="9" s="1"/>
  <c r="E191" i="9"/>
  <c r="F191" i="9" s="1"/>
  <c r="G191" i="9" s="1"/>
  <c r="H191" i="9" s="1"/>
  <c r="I191" i="9" s="1"/>
  <c r="E192" i="9"/>
  <c r="F192" i="9" s="1"/>
  <c r="G192" i="9" s="1"/>
  <c r="H192" i="9" s="1"/>
  <c r="I192" i="9" s="1"/>
  <c r="E193" i="9"/>
  <c r="F193" i="9" s="1"/>
  <c r="G193" i="9" s="1"/>
  <c r="H193" i="9" s="1"/>
  <c r="I193" i="9" s="1"/>
  <c r="E194" i="9"/>
  <c r="F194" i="9" s="1"/>
  <c r="G194" i="9" s="1"/>
  <c r="H194" i="9" s="1"/>
  <c r="I194" i="9" s="1"/>
  <c r="E195" i="9"/>
  <c r="F195" i="9" s="1"/>
  <c r="G195" i="9" s="1"/>
  <c r="H195" i="9" s="1"/>
  <c r="I195" i="9" s="1"/>
  <c r="E196" i="9"/>
  <c r="F196" i="9" s="1"/>
  <c r="G196" i="9" s="1"/>
  <c r="H196" i="9" s="1"/>
  <c r="I196" i="9" s="1"/>
  <c r="E197" i="9"/>
  <c r="F197" i="9" s="1"/>
  <c r="G197" i="9" s="1"/>
  <c r="H197" i="9" s="1"/>
  <c r="I197" i="9" s="1"/>
  <c r="E198" i="9"/>
  <c r="F198" i="9" s="1"/>
  <c r="G198" i="9" s="1"/>
  <c r="H198" i="9" s="1"/>
  <c r="I198" i="9" s="1"/>
  <c r="E199" i="9"/>
  <c r="F199" i="9" s="1"/>
  <c r="G199" i="9" s="1"/>
  <c r="H199" i="9" s="1"/>
  <c r="I199" i="9" s="1"/>
  <c r="E200" i="9"/>
  <c r="F200" i="9" s="1"/>
  <c r="G200" i="9" s="1"/>
  <c r="H200" i="9" s="1"/>
  <c r="I200" i="9" s="1"/>
  <c r="E201" i="9"/>
  <c r="F201" i="9" s="1"/>
  <c r="G201" i="9" s="1"/>
  <c r="H201" i="9" s="1"/>
  <c r="I201" i="9" s="1"/>
  <c r="E202" i="9"/>
  <c r="F202" i="9" s="1"/>
  <c r="G202" i="9" s="1"/>
  <c r="H202" i="9" s="1"/>
  <c r="I202" i="9" s="1"/>
  <c r="E203" i="9"/>
  <c r="F203" i="9" s="1"/>
  <c r="G203" i="9" s="1"/>
  <c r="H203" i="9" s="1"/>
  <c r="I203" i="9" s="1"/>
  <c r="E204" i="9"/>
  <c r="F204" i="9" s="1"/>
  <c r="G204" i="9" s="1"/>
  <c r="H204" i="9" s="1"/>
  <c r="I204" i="9" s="1"/>
  <c r="E205" i="9"/>
  <c r="F205" i="9" s="1"/>
  <c r="G205" i="9" s="1"/>
  <c r="H205" i="9" s="1"/>
  <c r="I205" i="9" s="1"/>
  <c r="E206" i="9"/>
  <c r="F206" i="9" s="1"/>
  <c r="G206" i="9" s="1"/>
  <c r="H206" i="9" s="1"/>
  <c r="I206" i="9" s="1"/>
  <c r="E207" i="9"/>
  <c r="F207" i="9" s="1"/>
  <c r="G207" i="9" s="1"/>
  <c r="H207" i="9" s="1"/>
  <c r="I207" i="9" s="1"/>
  <c r="E208" i="9"/>
  <c r="F208" i="9" s="1"/>
  <c r="G208" i="9" s="1"/>
  <c r="H208" i="9" s="1"/>
  <c r="I208" i="9" s="1"/>
  <c r="E209" i="9"/>
  <c r="F209" i="9" s="1"/>
  <c r="G209" i="9" s="1"/>
  <c r="H209" i="9" s="1"/>
  <c r="I209" i="9" s="1"/>
  <c r="E210" i="9"/>
  <c r="F210" i="9" s="1"/>
  <c r="G210" i="9" s="1"/>
  <c r="H210" i="9" s="1"/>
  <c r="I210" i="9" s="1"/>
  <c r="E211" i="9"/>
  <c r="F211" i="9" s="1"/>
  <c r="G211" i="9" s="1"/>
  <c r="H211" i="9" s="1"/>
  <c r="I211" i="9" s="1"/>
  <c r="E212" i="9"/>
  <c r="F212" i="9" s="1"/>
  <c r="G212" i="9" s="1"/>
  <c r="H212" i="9" s="1"/>
  <c r="I212" i="9" s="1"/>
  <c r="E213" i="9"/>
  <c r="F213" i="9" s="1"/>
  <c r="G213" i="9" s="1"/>
  <c r="H213" i="9" s="1"/>
  <c r="I213" i="9" s="1"/>
  <c r="E214" i="9"/>
  <c r="F214" i="9" s="1"/>
  <c r="G214" i="9" s="1"/>
  <c r="H214" i="9" s="1"/>
  <c r="I214" i="9" s="1"/>
  <c r="E215" i="9"/>
  <c r="F215" i="9" s="1"/>
  <c r="G215" i="9" s="1"/>
  <c r="H215" i="9" s="1"/>
  <c r="I215" i="9" s="1"/>
  <c r="E216" i="9"/>
  <c r="F216" i="9" s="1"/>
  <c r="G216" i="9" s="1"/>
  <c r="H216" i="9" s="1"/>
  <c r="I216" i="9" s="1"/>
  <c r="E217" i="9"/>
  <c r="F217" i="9" s="1"/>
  <c r="G217" i="9" s="1"/>
  <c r="H217" i="9" s="1"/>
  <c r="I217" i="9" s="1"/>
  <c r="E218" i="9"/>
  <c r="F218" i="9" s="1"/>
  <c r="G218" i="9" s="1"/>
  <c r="H218" i="9" s="1"/>
  <c r="I218" i="9" s="1"/>
  <c r="E219" i="9"/>
  <c r="F219" i="9" s="1"/>
  <c r="G219" i="9" s="1"/>
  <c r="H219" i="9" s="1"/>
  <c r="I219" i="9" s="1"/>
  <c r="E220" i="9"/>
  <c r="F220" i="9" s="1"/>
  <c r="G220" i="9" s="1"/>
  <c r="H220" i="9" s="1"/>
  <c r="I220" i="9" s="1"/>
  <c r="E221" i="9"/>
  <c r="F221" i="9" s="1"/>
  <c r="G221" i="9" s="1"/>
  <c r="H221" i="9" s="1"/>
  <c r="I221" i="9" s="1"/>
  <c r="E222" i="9"/>
  <c r="F222" i="9" s="1"/>
  <c r="G222" i="9" s="1"/>
  <c r="H222" i="9" s="1"/>
  <c r="I222" i="9" s="1"/>
  <c r="E223" i="9"/>
  <c r="F223" i="9" s="1"/>
  <c r="G223" i="9" s="1"/>
  <c r="H223" i="9" s="1"/>
  <c r="I223" i="9" s="1"/>
  <c r="E224" i="9"/>
  <c r="F224" i="9" s="1"/>
  <c r="G224" i="9" s="1"/>
  <c r="H224" i="9" s="1"/>
  <c r="I224" i="9" s="1"/>
  <c r="E225" i="9"/>
  <c r="F225" i="9" s="1"/>
  <c r="G225" i="9" s="1"/>
  <c r="H225" i="9" s="1"/>
  <c r="I225" i="9" s="1"/>
  <c r="E226" i="9"/>
  <c r="F226" i="9" s="1"/>
  <c r="G226" i="9" s="1"/>
  <c r="H226" i="9" s="1"/>
  <c r="I226" i="9" s="1"/>
  <c r="E227" i="9"/>
  <c r="F227" i="9" s="1"/>
  <c r="G227" i="9" s="1"/>
  <c r="H227" i="9" s="1"/>
  <c r="I227" i="9" s="1"/>
  <c r="E228" i="9"/>
  <c r="F228" i="9" s="1"/>
  <c r="G228" i="9" s="1"/>
  <c r="H228" i="9" s="1"/>
  <c r="I228" i="9" s="1"/>
  <c r="E229" i="9"/>
  <c r="F229" i="9" s="1"/>
  <c r="G229" i="9" s="1"/>
  <c r="H229" i="9" s="1"/>
  <c r="I229" i="9" s="1"/>
  <c r="E230" i="9"/>
  <c r="F230" i="9" s="1"/>
  <c r="G230" i="9" s="1"/>
  <c r="H230" i="9" s="1"/>
  <c r="I230" i="9" s="1"/>
  <c r="E231" i="9"/>
  <c r="F231" i="9" s="1"/>
  <c r="G231" i="9" s="1"/>
  <c r="H231" i="9" s="1"/>
  <c r="I231" i="9" s="1"/>
  <c r="E232" i="9"/>
  <c r="F232" i="9" s="1"/>
  <c r="G232" i="9" s="1"/>
  <c r="H232" i="9" s="1"/>
  <c r="I232" i="9" s="1"/>
  <c r="E233" i="9"/>
  <c r="F233" i="9" s="1"/>
  <c r="G233" i="9" s="1"/>
  <c r="H233" i="9" s="1"/>
  <c r="I233" i="9" s="1"/>
  <c r="E234" i="9"/>
  <c r="F234" i="9" s="1"/>
  <c r="G234" i="9" s="1"/>
  <c r="H234" i="9" s="1"/>
  <c r="I234" i="9" s="1"/>
  <c r="E235" i="9"/>
  <c r="F235" i="9" s="1"/>
  <c r="G235" i="9" s="1"/>
  <c r="H235" i="9" s="1"/>
  <c r="I235" i="9" s="1"/>
  <c r="E236" i="9"/>
  <c r="F236" i="9" s="1"/>
  <c r="G236" i="9" s="1"/>
  <c r="H236" i="9" s="1"/>
  <c r="I236" i="9" s="1"/>
  <c r="E237" i="9"/>
  <c r="F237" i="9" s="1"/>
  <c r="G237" i="9" s="1"/>
  <c r="H237" i="9" s="1"/>
  <c r="I237" i="9" s="1"/>
  <c r="E238" i="9"/>
  <c r="F238" i="9" s="1"/>
  <c r="G238" i="9" s="1"/>
  <c r="H238" i="9" s="1"/>
  <c r="I238" i="9" s="1"/>
  <c r="E239" i="9"/>
  <c r="F239" i="9" s="1"/>
  <c r="G239" i="9" s="1"/>
  <c r="H239" i="9" s="1"/>
  <c r="I239" i="9" s="1"/>
  <c r="E240" i="9"/>
  <c r="F240" i="9" s="1"/>
  <c r="G240" i="9" s="1"/>
  <c r="H240" i="9" s="1"/>
  <c r="I240" i="9" s="1"/>
  <c r="E241" i="9"/>
  <c r="F241" i="9" s="1"/>
  <c r="G241" i="9" s="1"/>
  <c r="H241" i="9" s="1"/>
  <c r="I241" i="9" s="1"/>
  <c r="E242" i="9"/>
  <c r="F242" i="9" s="1"/>
  <c r="G242" i="9" s="1"/>
  <c r="H242" i="9" s="1"/>
  <c r="I242" i="9" s="1"/>
  <c r="E243" i="9"/>
  <c r="F243" i="9" s="1"/>
  <c r="G243" i="9" s="1"/>
  <c r="H243" i="9" s="1"/>
  <c r="I243" i="9" s="1"/>
  <c r="E244" i="9"/>
  <c r="F244" i="9" s="1"/>
  <c r="G244" i="9" s="1"/>
  <c r="H244" i="9" s="1"/>
  <c r="I244" i="9" s="1"/>
  <c r="E245" i="9"/>
  <c r="F245" i="9" s="1"/>
  <c r="G245" i="9" s="1"/>
  <c r="H245" i="9" s="1"/>
  <c r="I245" i="9" s="1"/>
  <c r="E246" i="9"/>
  <c r="F246" i="9" s="1"/>
  <c r="G246" i="9" s="1"/>
  <c r="H246" i="9" s="1"/>
  <c r="I246" i="9" s="1"/>
  <c r="E247" i="9"/>
  <c r="F247" i="9" s="1"/>
  <c r="G247" i="9" s="1"/>
  <c r="H247" i="9" s="1"/>
  <c r="I247" i="9" s="1"/>
  <c r="E248" i="9"/>
  <c r="F248" i="9" s="1"/>
  <c r="G248" i="9" s="1"/>
  <c r="H248" i="9" s="1"/>
  <c r="I248" i="9" s="1"/>
  <c r="E249" i="9"/>
  <c r="F249" i="9" s="1"/>
  <c r="G249" i="9" s="1"/>
  <c r="H249" i="9" s="1"/>
  <c r="I249" i="9" s="1"/>
  <c r="E250" i="9"/>
  <c r="F250" i="9" s="1"/>
  <c r="G250" i="9" s="1"/>
  <c r="H250" i="9" s="1"/>
  <c r="I250" i="9" s="1"/>
  <c r="E251" i="9"/>
  <c r="F251" i="9" s="1"/>
  <c r="G251" i="9" s="1"/>
  <c r="H251" i="9" s="1"/>
  <c r="I251" i="9" s="1"/>
  <c r="E252" i="9"/>
  <c r="F252" i="9" s="1"/>
  <c r="G252" i="9" s="1"/>
  <c r="H252" i="9" s="1"/>
  <c r="I252" i="9" s="1"/>
  <c r="E253" i="9"/>
  <c r="F253" i="9" s="1"/>
  <c r="G253" i="9" s="1"/>
  <c r="H253" i="9" s="1"/>
  <c r="I253" i="9" s="1"/>
  <c r="E254" i="9"/>
  <c r="F254" i="9" s="1"/>
  <c r="G254" i="9" s="1"/>
  <c r="H254" i="9" s="1"/>
  <c r="I254" i="9" s="1"/>
  <c r="E255" i="9"/>
  <c r="F255" i="9" s="1"/>
  <c r="G255" i="9" s="1"/>
  <c r="H255" i="9" s="1"/>
  <c r="I255" i="9" s="1"/>
  <c r="E256" i="9"/>
  <c r="F256" i="9" s="1"/>
  <c r="G256" i="9" s="1"/>
  <c r="H256" i="9" s="1"/>
  <c r="I256" i="9" s="1"/>
  <c r="E257" i="9"/>
  <c r="F257" i="9" s="1"/>
  <c r="G257" i="9" s="1"/>
  <c r="H257" i="9" s="1"/>
  <c r="I257" i="9" s="1"/>
  <c r="E258" i="9"/>
  <c r="F258" i="9" s="1"/>
  <c r="G258" i="9" s="1"/>
  <c r="H258" i="9" s="1"/>
  <c r="I258" i="9" s="1"/>
  <c r="E259" i="9"/>
  <c r="F259" i="9" s="1"/>
  <c r="G259" i="9" s="1"/>
  <c r="H259" i="9" s="1"/>
  <c r="I259" i="9" s="1"/>
  <c r="E260" i="9"/>
  <c r="F260" i="9" s="1"/>
  <c r="G260" i="9" s="1"/>
  <c r="H260" i="9" s="1"/>
  <c r="I260" i="9" s="1"/>
  <c r="E261" i="9"/>
  <c r="F261" i="9" s="1"/>
  <c r="G261" i="9" s="1"/>
  <c r="H261" i="9" s="1"/>
  <c r="I261" i="9" s="1"/>
  <c r="E262" i="9"/>
  <c r="F262" i="9" s="1"/>
  <c r="G262" i="9" s="1"/>
  <c r="H262" i="9" s="1"/>
  <c r="I262" i="9" s="1"/>
  <c r="E263" i="9"/>
  <c r="F263" i="9" s="1"/>
  <c r="G263" i="9" s="1"/>
  <c r="H263" i="9" s="1"/>
  <c r="I263" i="9" s="1"/>
  <c r="E264" i="9"/>
  <c r="F264" i="9" s="1"/>
  <c r="G264" i="9" s="1"/>
  <c r="H264" i="9" s="1"/>
  <c r="I264" i="9" s="1"/>
  <c r="E265" i="9"/>
  <c r="F265" i="9" s="1"/>
  <c r="G265" i="9" s="1"/>
  <c r="H265" i="9" s="1"/>
  <c r="I265" i="9" s="1"/>
  <c r="E266" i="9"/>
  <c r="F266" i="9" s="1"/>
  <c r="G266" i="9" s="1"/>
  <c r="H266" i="9" s="1"/>
  <c r="I266" i="9" s="1"/>
  <c r="E267" i="9"/>
  <c r="F267" i="9" s="1"/>
  <c r="G267" i="9" s="1"/>
  <c r="H267" i="9" s="1"/>
  <c r="I267" i="9" s="1"/>
  <c r="E268" i="9"/>
  <c r="F268" i="9" s="1"/>
  <c r="G268" i="9" s="1"/>
  <c r="H268" i="9" s="1"/>
  <c r="I268" i="9" s="1"/>
  <c r="E269" i="9"/>
  <c r="F269" i="9" s="1"/>
  <c r="G269" i="9" s="1"/>
  <c r="H269" i="9" s="1"/>
  <c r="I269" i="9" s="1"/>
  <c r="E270" i="9"/>
  <c r="F270" i="9" s="1"/>
  <c r="G270" i="9" s="1"/>
  <c r="H270" i="9" s="1"/>
  <c r="I270" i="9" s="1"/>
  <c r="E271" i="9"/>
  <c r="F271" i="9" s="1"/>
  <c r="G271" i="9" s="1"/>
  <c r="H271" i="9" s="1"/>
  <c r="I271" i="9" s="1"/>
  <c r="E272" i="9"/>
  <c r="F272" i="9" s="1"/>
  <c r="G272" i="9" s="1"/>
  <c r="H272" i="9" s="1"/>
  <c r="I272" i="9" s="1"/>
  <c r="E273" i="9"/>
  <c r="F273" i="9" s="1"/>
  <c r="G273" i="9" s="1"/>
  <c r="H273" i="9" s="1"/>
  <c r="I273" i="9" s="1"/>
  <c r="E274" i="9"/>
  <c r="F274" i="9" s="1"/>
  <c r="G274" i="9" s="1"/>
  <c r="H274" i="9" s="1"/>
  <c r="I274" i="9" s="1"/>
  <c r="E275" i="9"/>
  <c r="F275" i="9" s="1"/>
  <c r="G275" i="9" s="1"/>
  <c r="H275" i="9" s="1"/>
  <c r="I275" i="9" s="1"/>
  <c r="E276" i="9"/>
  <c r="F276" i="9" s="1"/>
  <c r="G276" i="9" s="1"/>
  <c r="H276" i="9" s="1"/>
  <c r="I276" i="9" s="1"/>
  <c r="E277" i="9"/>
  <c r="F277" i="9" s="1"/>
  <c r="G277" i="9" s="1"/>
  <c r="H277" i="9" s="1"/>
  <c r="I277" i="9" s="1"/>
  <c r="E278" i="9"/>
  <c r="F278" i="9" s="1"/>
  <c r="G278" i="9" s="1"/>
  <c r="H278" i="9" s="1"/>
  <c r="I278" i="9" s="1"/>
  <c r="E279" i="9"/>
  <c r="F279" i="9" s="1"/>
  <c r="G279" i="9" s="1"/>
  <c r="H279" i="9" s="1"/>
  <c r="I279" i="9" s="1"/>
  <c r="E280" i="9"/>
  <c r="F280" i="9" s="1"/>
  <c r="G280" i="9" s="1"/>
  <c r="H280" i="9" s="1"/>
  <c r="I280" i="9" s="1"/>
  <c r="E281" i="9"/>
  <c r="F281" i="9" s="1"/>
  <c r="G281" i="9" s="1"/>
  <c r="H281" i="9" s="1"/>
  <c r="I281" i="9" s="1"/>
  <c r="E282" i="9"/>
  <c r="F282" i="9" s="1"/>
  <c r="G282" i="9" s="1"/>
  <c r="H282" i="9" s="1"/>
  <c r="I282" i="9" s="1"/>
  <c r="E283" i="9"/>
  <c r="F283" i="9" s="1"/>
  <c r="G283" i="9" s="1"/>
  <c r="H283" i="9" s="1"/>
  <c r="I283" i="9" s="1"/>
  <c r="E284" i="9"/>
  <c r="F284" i="9" s="1"/>
  <c r="G284" i="9" s="1"/>
  <c r="H284" i="9" s="1"/>
  <c r="I284" i="9" s="1"/>
  <c r="E285" i="9"/>
  <c r="F285" i="9" s="1"/>
  <c r="G285" i="9" s="1"/>
  <c r="H285" i="9" s="1"/>
  <c r="I285" i="9" s="1"/>
  <c r="E286" i="9"/>
  <c r="F286" i="9" s="1"/>
  <c r="G286" i="9" s="1"/>
  <c r="H286" i="9" s="1"/>
  <c r="I286" i="9" s="1"/>
  <c r="E287" i="9"/>
  <c r="F287" i="9" s="1"/>
  <c r="G287" i="9" s="1"/>
  <c r="H287" i="9" s="1"/>
  <c r="I287" i="9" s="1"/>
  <c r="E288" i="9"/>
  <c r="F288" i="9" s="1"/>
  <c r="G288" i="9" s="1"/>
  <c r="H288" i="9" s="1"/>
  <c r="I288" i="9" s="1"/>
  <c r="E289" i="9"/>
  <c r="F289" i="9" s="1"/>
  <c r="G289" i="9" s="1"/>
  <c r="H289" i="9" s="1"/>
  <c r="I289" i="9" s="1"/>
  <c r="E290" i="9"/>
  <c r="F290" i="9" s="1"/>
  <c r="G290" i="9" s="1"/>
  <c r="H290" i="9" s="1"/>
  <c r="I290" i="9" s="1"/>
  <c r="E291" i="9"/>
  <c r="F291" i="9" s="1"/>
  <c r="G291" i="9" s="1"/>
  <c r="H291" i="9" s="1"/>
  <c r="I291" i="9" s="1"/>
  <c r="E292" i="9"/>
  <c r="F292" i="9" s="1"/>
  <c r="G292" i="9" s="1"/>
  <c r="H292" i="9" s="1"/>
  <c r="I292" i="9" s="1"/>
  <c r="E293" i="9"/>
  <c r="F293" i="9" s="1"/>
  <c r="G293" i="9" s="1"/>
  <c r="H293" i="9" s="1"/>
  <c r="I293" i="9" s="1"/>
  <c r="E294" i="9"/>
  <c r="F294" i="9" s="1"/>
  <c r="G294" i="9" s="1"/>
  <c r="H294" i="9" s="1"/>
  <c r="I294" i="9" s="1"/>
  <c r="E295" i="9"/>
  <c r="F295" i="9" s="1"/>
  <c r="G295" i="9" s="1"/>
  <c r="H295" i="9" s="1"/>
  <c r="I295" i="9" s="1"/>
  <c r="E296" i="9"/>
  <c r="F296" i="9" s="1"/>
  <c r="G296" i="9" s="1"/>
  <c r="H296" i="9" s="1"/>
  <c r="I296" i="9" s="1"/>
  <c r="E297" i="9"/>
  <c r="F297" i="9" s="1"/>
  <c r="G297" i="9" s="1"/>
  <c r="H297" i="9" s="1"/>
  <c r="I297" i="9" s="1"/>
  <c r="E298" i="9"/>
  <c r="F298" i="9" s="1"/>
  <c r="G298" i="9" s="1"/>
  <c r="H298" i="9" s="1"/>
  <c r="I298" i="9" s="1"/>
  <c r="E299" i="9"/>
  <c r="F299" i="9" s="1"/>
  <c r="G299" i="9" s="1"/>
  <c r="H299" i="9" s="1"/>
  <c r="I299" i="9" s="1"/>
  <c r="E300" i="9"/>
  <c r="F300" i="9" s="1"/>
  <c r="G300" i="9" s="1"/>
  <c r="H300" i="9" s="1"/>
  <c r="I300" i="9" s="1"/>
  <c r="E301" i="9"/>
  <c r="F301" i="9" s="1"/>
  <c r="G301" i="9" s="1"/>
  <c r="H301" i="9" s="1"/>
  <c r="I301" i="9" s="1"/>
  <c r="E302" i="9"/>
  <c r="F302" i="9" s="1"/>
  <c r="G302" i="9" s="1"/>
  <c r="H302" i="9" s="1"/>
  <c r="I302" i="9" s="1"/>
  <c r="E303" i="9"/>
  <c r="F303" i="9" s="1"/>
  <c r="G303" i="9" s="1"/>
  <c r="H303" i="9" s="1"/>
  <c r="I303" i="9" s="1"/>
  <c r="E304" i="9"/>
  <c r="F304" i="9" s="1"/>
  <c r="G304" i="9" s="1"/>
  <c r="H304" i="9" s="1"/>
  <c r="I304" i="9" s="1"/>
  <c r="E305" i="9"/>
  <c r="F305" i="9" s="1"/>
  <c r="G305" i="9" s="1"/>
  <c r="H305" i="9" s="1"/>
  <c r="I305" i="9" s="1"/>
  <c r="E306" i="9"/>
  <c r="F306" i="9" s="1"/>
  <c r="G306" i="9" s="1"/>
  <c r="H306" i="9" s="1"/>
  <c r="I306" i="9" s="1"/>
  <c r="E307" i="9"/>
  <c r="F307" i="9" s="1"/>
  <c r="G307" i="9" s="1"/>
  <c r="H307" i="9" s="1"/>
  <c r="I307" i="9" s="1"/>
  <c r="E308" i="9"/>
  <c r="F308" i="9" s="1"/>
  <c r="G308" i="9" s="1"/>
  <c r="H308" i="9" s="1"/>
  <c r="I308" i="9" s="1"/>
  <c r="E309" i="9"/>
  <c r="F309" i="9" s="1"/>
  <c r="G309" i="9" s="1"/>
  <c r="H309" i="9" s="1"/>
  <c r="I309" i="9" s="1"/>
  <c r="E310" i="9"/>
  <c r="F310" i="9" s="1"/>
  <c r="G310" i="9" s="1"/>
  <c r="H310" i="9" s="1"/>
  <c r="I310" i="9" s="1"/>
  <c r="E311" i="9"/>
  <c r="F311" i="9" s="1"/>
  <c r="G311" i="9" s="1"/>
  <c r="H311" i="9" s="1"/>
  <c r="I311" i="9" s="1"/>
  <c r="E312" i="9"/>
  <c r="F312" i="9" s="1"/>
  <c r="G312" i="9" s="1"/>
  <c r="H312" i="9" s="1"/>
  <c r="I312" i="9" s="1"/>
  <c r="E313" i="9"/>
  <c r="F313" i="9" s="1"/>
  <c r="G313" i="9" s="1"/>
  <c r="H313" i="9" s="1"/>
  <c r="I313" i="9" s="1"/>
  <c r="E314" i="9"/>
  <c r="F314" i="9" s="1"/>
  <c r="G314" i="9" s="1"/>
  <c r="H314" i="9" s="1"/>
  <c r="I314" i="9" s="1"/>
  <c r="E315" i="9"/>
  <c r="F315" i="9" s="1"/>
  <c r="G315" i="9" s="1"/>
  <c r="H315" i="9" s="1"/>
  <c r="I315" i="9" s="1"/>
  <c r="E316" i="9"/>
  <c r="F316" i="9" s="1"/>
  <c r="G316" i="9" s="1"/>
  <c r="H316" i="9" s="1"/>
  <c r="I316" i="9" s="1"/>
  <c r="E317" i="9"/>
  <c r="F317" i="9" s="1"/>
  <c r="G317" i="9" s="1"/>
  <c r="H317" i="9" s="1"/>
  <c r="I317" i="9" s="1"/>
  <c r="E318" i="9"/>
  <c r="F318" i="9" s="1"/>
  <c r="G318" i="9" s="1"/>
  <c r="H318" i="9" s="1"/>
  <c r="I318" i="9" s="1"/>
  <c r="E319" i="9"/>
  <c r="F319" i="9" s="1"/>
  <c r="G319" i="9" s="1"/>
  <c r="H319" i="9" s="1"/>
  <c r="I319" i="9" s="1"/>
  <c r="E320" i="9"/>
  <c r="F320" i="9" s="1"/>
  <c r="G320" i="9" s="1"/>
  <c r="H320" i="9" s="1"/>
  <c r="I320" i="9" s="1"/>
  <c r="E321" i="9"/>
  <c r="F321" i="9" s="1"/>
  <c r="G321" i="9" s="1"/>
  <c r="H321" i="9" s="1"/>
  <c r="I321" i="9" s="1"/>
  <c r="E322" i="9"/>
  <c r="F322" i="9" s="1"/>
  <c r="G322" i="9" s="1"/>
  <c r="H322" i="9" s="1"/>
  <c r="I322" i="9" s="1"/>
  <c r="E323" i="9"/>
  <c r="F323" i="9" s="1"/>
  <c r="G323" i="9" s="1"/>
  <c r="H323" i="9" s="1"/>
  <c r="I323" i="9" s="1"/>
  <c r="E324" i="9"/>
  <c r="F324" i="9" s="1"/>
  <c r="G324" i="9" s="1"/>
  <c r="H324" i="9" s="1"/>
  <c r="I324" i="9" s="1"/>
  <c r="E325" i="9"/>
  <c r="F325" i="9" s="1"/>
  <c r="G325" i="9" s="1"/>
  <c r="H325" i="9" s="1"/>
  <c r="I325" i="9" s="1"/>
  <c r="E326" i="9"/>
  <c r="F326" i="9" s="1"/>
  <c r="G326" i="9" s="1"/>
  <c r="H326" i="9" s="1"/>
  <c r="I326" i="9" s="1"/>
  <c r="E327" i="9"/>
  <c r="F327" i="9" s="1"/>
  <c r="G327" i="9" s="1"/>
  <c r="H327" i="9" s="1"/>
  <c r="I327" i="9" s="1"/>
  <c r="E328" i="9"/>
  <c r="F328" i="9" s="1"/>
  <c r="G328" i="9" s="1"/>
  <c r="H328" i="9" s="1"/>
  <c r="I328" i="9" s="1"/>
  <c r="E329" i="9"/>
  <c r="F329" i="9" s="1"/>
  <c r="G329" i="9" s="1"/>
  <c r="H329" i="9" s="1"/>
  <c r="I329" i="9" s="1"/>
  <c r="E330" i="9"/>
  <c r="F330" i="9" s="1"/>
  <c r="G330" i="9" s="1"/>
  <c r="H330" i="9" s="1"/>
  <c r="I330" i="9" s="1"/>
  <c r="E331" i="9"/>
  <c r="F331" i="9" s="1"/>
  <c r="G331" i="9" s="1"/>
  <c r="H331" i="9" s="1"/>
  <c r="I331" i="9" s="1"/>
  <c r="E332" i="9"/>
  <c r="F332" i="9" s="1"/>
  <c r="G332" i="9" s="1"/>
  <c r="H332" i="9" s="1"/>
  <c r="I332" i="9" s="1"/>
  <c r="E333" i="9"/>
  <c r="F333" i="9" s="1"/>
  <c r="G333" i="9" s="1"/>
  <c r="H333" i="9" s="1"/>
  <c r="I333" i="9" s="1"/>
  <c r="E334" i="9"/>
  <c r="F334" i="9" s="1"/>
  <c r="G334" i="9" s="1"/>
  <c r="H334" i="9" s="1"/>
  <c r="I334" i="9" s="1"/>
  <c r="E335" i="9"/>
  <c r="F335" i="9" s="1"/>
  <c r="G335" i="9" s="1"/>
  <c r="H335" i="9" s="1"/>
  <c r="I335" i="9" s="1"/>
  <c r="E336" i="9"/>
  <c r="F336" i="9" s="1"/>
  <c r="G336" i="9" s="1"/>
  <c r="H336" i="9" s="1"/>
  <c r="I336" i="9" s="1"/>
  <c r="E337" i="9"/>
  <c r="F337" i="9" s="1"/>
  <c r="G337" i="9" s="1"/>
  <c r="H337" i="9" s="1"/>
  <c r="I337" i="9" s="1"/>
  <c r="E338" i="9"/>
  <c r="F338" i="9" s="1"/>
  <c r="G338" i="9" s="1"/>
  <c r="H338" i="9" s="1"/>
  <c r="I338" i="9" s="1"/>
  <c r="E339" i="9"/>
  <c r="F339" i="9" s="1"/>
  <c r="G339" i="9" s="1"/>
  <c r="H339" i="9" s="1"/>
  <c r="I339" i="9" s="1"/>
  <c r="E340" i="9"/>
  <c r="F340" i="9" s="1"/>
  <c r="G340" i="9" s="1"/>
  <c r="H340" i="9" s="1"/>
  <c r="I340" i="9" s="1"/>
  <c r="E341" i="9"/>
  <c r="F341" i="9" s="1"/>
  <c r="G341" i="9" s="1"/>
  <c r="H341" i="9" s="1"/>
  <c r="I341" i="9" s="1"/>
  <c r="E342" i="9"/>
  <c r="F342" i="9" s="1"/>
  <c r="G342" i="9" s="1"/>
  <c r="H342" i="9" s="1"/>
  <c r="I342" i="9" s="1"/>
  <c r="E343" i="9"/>
  <c r="F343" i="9" s="1"/>
  <c r="G343" i="9" s="1"/>
  <c r="H343" i="9" s="1"/>
  <c r="I343" i="9" s="1"/>
  <c r="E344" i="9"/>
  <c r="F344" i="9" s="1"/>
  <c r="G344" i="9" s="1"/>
  <c r="H344" i="9" s="1"/>
  <c r="I344" i="9" s="1"/>
  <c r="E345" i="9"/>
  <c r="F345" i="9" s="1"/>
  <c r="G345" i="9" s="1"/>
  <c r="H345" i="9" s="1"/>
  <c r="I345" i="9" s="1"/>
  <c r="E346" i="9"/>
  <c r="F346" i="9" s="1"/>
  <c r="G346" i="9" s="1"/>
  <c r="H346" i="9" s="1"/>
  <c r="I346" i="9" s="1"/>
  <c r="E347" i="9"/>
  <c r="F347" i="9" s="1"/>
  <c r="G347" i="9" s="1"/>
  <c r="H347" i="9" s="1"/>
  <c r="I347" i="9" s="1"/>
  <c r="E348" i="9"/>
  <c r="F348" i="9" s="1"/>
  <c r="G348" i="9" s="1"/>
  <c r="H348" i="9" s="1"/>
  <c r="I348" i="9" s="1"/>
  <c r="E349" i="9"/>
  <c r="F349" i="9" s="1"/>
  <c r="G349" i="9" s="1"/>
  <c r="H349" i="9" s="1"/>
  <c r="I349" i="9" s="1"/>
  <c r="E350" i="9"/>
  <c r="F350" i="9" s="1"/>
  <c r="G350" i="9" s="1"/>
  <c r="H350" i="9" s="1"/>
  <c r="I350" i="9" s="1"/>
  <c r="E351" i="9"/>
  <c r="F351" i="9" s="1"/>
  <c r="G351" i="9" s="1"/>
  <c r="H351" i="9" s="1"/>
  <c r="I351" i="9" s="1"/>
  <c r="E352" i="9"/>
  <c r="F352" i="9" s="1"/>
  <c r="G352" i="9" s="1"/>
  <c r="H352" i="9" s="1"/>
  <c r="I352" i="9" s="1"/>
  <c r="E353" i="9"/>
  <c r="F353" i="9" s="1"/>
  <c r="G353" i="9" s="1"/>
  <c r="H353" i="9" s="1"/>
  <c r="I353" i="9" s="1"/>
  <c r="E354" i="9"/>
  <c r="F354" i="9" s="1"/>
  <c r="G354" i="9" s="1"/>
  <c r="H354" i="9" s="1"/>
  <c r="I354" i="9" s="1"/>
  <c r="E355" i="9"/>
  <c r="F355" i="9" s="1"/>
  <c r="G355" i="9" s="1"/>
  <c r="H355" i="9" s="1"/>
  <c r="I355" i="9" s="1"/>
  <c r="E356" i="9"/>
  <c r="F356" i="9" s="1"/>
  <c r="G356" i="9" s="1"/>
  <c r="H356" i="9" s="1"/>
  <c r="I356" i="9" s="1"/>
  <c r="E357" i="9"/>
  <c r="F357" i="9" s="1"/>
  <c r="G357" i="9" s="1"/>
  <c r="H357" i="9" s="1"/>
  <c r="I357" i="9" s="1"/>
  <c r="E358" i="9"/>
  <c r="F358" i="9" s="1"/>
  <c r="G358" i="9" s="1"/>
  <c r="H358" i="9" s="1"/>
  <c r="I358" i="9" s="1"/>
  <c r="E359" i="9"/>
  <c r="F359" i="9" s="1"/>
  <c r="G359" i="9" s="1"/>
  <c r="H359" i="9" s="1"/>
  <c r="I359" i="9" s="1"/>
  <c r="E360" i="9"/>
  <c r="F360" i="9" s="1"/>
  <c r="G360" i="9" s="1"/>
  <c r="H360" i="9" s="1"/>
  <c r="I360" i="9" s="1"/>
  <c r="E361" i="9"/>
  <c r="F361" i="9" s="1"/>
  <c r="G361" i="9" s="1"/>
  <c r="H361" i="9" s="1"/>
  <c r="I361" i="9" s="1"/>
  <c r="E362" i="9"/>
  <c r="F362" i="9" s="1"/>
  <c r="G362" i="9" s="1"/>
  <c r="H362" i="9" s="1"/>
  <c r="I362" i="9" s="1"/>
  <c r="E363" i="9"/>
  <c r="F363" i="9" s="1"/>
  <c r="G363" i="9" s="1"/>
  <c r="H363" i="9" s="1"/>
  <c r="I363" i="9" s="1"/>
  <c r="E364" i="9"/>
  <c r="F364" i="9" s="1"/>
  <c r="G364" i="9" s="1"/>
  <c r="H364" i="9" s="1"/>
  <c r="I364" i="9" s="1"/>
  <c r="E365" i="9"/>
  <c r="F365" i="9" s="1"/>
  <c r="G365" i="9" s="1"/>
  <c r="H365" i="9" s="1"/>
  <c r="I365" i="9" s="1"/>
  <c r="E366" i="9"/>
  <c r="F366" i="9" s="1"/>
  <c r="G366" i="9" s="1"/>
  <c r="H366" i="9" s="1"/>
  <c r="I366" i="9" s="1"/>
  <c r="E367" i="9"/>
  <c r="F367" i="9" s="1"/>
  <c r="G367" i="9" s="1"/>
  <c r="H367" i="9" s="1"/>
  <c r="I367" i="9" s="1"/>
  <c r="E368" i="9"/>
  <c r="F368" i="9" s="1"/>
  <c r="G368" i="9" s="1"/>
  <c r="H368" i="9" s="1"/>
  <c r="I368" i="9" s="1"/>
  <c r="E369" i="9"/>
  <c r="F369" i="9" s="1"/>
  <c r="G369" i="9" s="1"/>
  <c r="H369" i="9" s="1"/>
  <c r="I369" i="9" s="1"/>
  <c r="E370" i="9"/>
  <c r="F370" i="9" s="1"/>
  <c r="G370" i="9" s="1"/>
  <c r="H370" i="9" s="1"/>
  <c r="I370" i="9" s="1"/>
  <c r="E371" i="9"/>
  <c r="F371" i="9" s="1"/>
  <c r="G371" i="9" s="1"/>
  <c r="H371" i="9" s="1"/>
  <c r="I371" i="9" s="1"/>
  <c r="E372" i="9"/>
  <c r="F372" i="9" s="1"/>
  <c r="G372" i="9" s="1"/>
  <c r="H372" i="9" s="1"/>
  <c r="I372" i="9" s="1"/>
  <c r="E373" i="9"/>
  <c r="F373" i="9" s="1"/>
  <c r="G373" i="9" s="1"/>
  <c r="H373" i="9" s="1"/>
  <c r="I373" i="9" s="1"/>
  <c r="E374" i="9"/>
  <c r="F374" i="9" s="1"/>
  <c r="G374" i="9" s="1"/>
  <c r="H374" i="9" s="1"/>
  <c r="I374" i="9" s="1"/>
  <c r="E375" i="9"/>
  <c r="F375" i="9" s="1"/>
  <c r="G375" i="9" s="1"/>
  <c r="H375" i="9" s="1"/>
  <c r="I375" i="9" s="1"/>
  <c r="E376" i="9"/>
  <c r="F376" i="9" s="1"/>
  <c r="G376" i="9" s="1"/>
  <c r="H376" i="9" s="1"/>
  <c r="I376" i="9" s="1"/>
  <c r="E377" i="9"/>
  <c r="F377" i="9" s="1"/>
  <c r="G377" i="9" s="1"/>
  <c r="H377" i="9" s="1"/>
  <c r="I377" i="9" s="1"/>
  <c r="E378" i="9"/>
  <c r="F378" i="9" s="1"/>
  <c r="G378" i="9" s="1"/>
  <c r="H378" i="9" s="1"/>
  <c r="I378" i="9" s="1"/>
  <c r="E379" i="9"/>
  <c r="F379" i="9" s="1"/>
  <c r="G379" i="9" s="1"/>
  <c r="H379" i="9" s="1"/>
  <c r="I379" i="9" s="1"/>
  <c r="E380" i="9"/>
  <c r="F380" i="9" s="1"/>
  <c r="G380" i="9" s="1"/>
  <c r="H380" i="9" s="1"/>
  <c r="I380" i="9" s="1"/>
  <c r="E381" i="9"/>
  <c r="F381" i="9" s="1"/>
  <c r="G381" i="9" s="1"/>
  <c r="H381" i="9" s="1"/>
  <c r="I381" i="9" s="1"/>
  <c r="E382" i="9"/>
  <c r="F382" i="9" s="1"/>
  <c r="G382" i="9" s="1"/>
  <c r="H382" i="9" s="1"/>
  <c r="I382" i="9" s="1"/>
  <c r="E383" i="9"/>
  <c r="F383" i="9" s="1"/>
  <c r="G383" i="9" s="1"/>
  <c r="H383" i="9" s="1"/>
  <c r="I383" i="9" s="1"/>
  <c r="E384" i="9"/>
  <c r="F384" i="9" s="1"/>
  <c r="G384" i="9" s="1"/>
  <c r="H384" i="9" s="1"/>
  <c r="I384" i="9" s="1"/>
  <c r="E385" i="9"/>
  <c r="F385" i="9" s="1"/>
  <c r="G385" i="9" s="1"/>
  <c r="H385" i="9" s="1"/>
  <c r="I385" i="9" s="1"/>
  <c r="E386" i="9"/>
  <c r="F386" i="9" s="1"/>
  <c r="G386" i="9" s="1"/>
  <c r="H386" i="9" s="1"/>
  <c r="I386" i="9" s="1"/>
  <c r="E387" i="9"/>
  <c r="F387" i="9" s="1"/>
  <c r="G387" i="9" s="1"/>
  <c r="H387" i="9" s="1"/>
  <c r="I387" i="9" s="1"/>
  <c r="E388" i="9"/>
  <c r="F388" i="9" s="1"/>
  <c r="G388" i="9" s="1"/>
  <c r="H388" i="9" s="1"/>
  <c r="I388" i="9" s="1"/>
  <c r="E389" i="9"/>
  <c r="F389" i="9" s="1"/>
  <c r="G389" i="9" s="1"/>
  <c r="H389" i="9" s="1"/>
  <c r="I389" i="9" s="1"/>
  <c r="E390" i="9"/>
  <c r="F390" i="9" s="1"/>
  <c r="G390" i="9" s="1"/>
  <c r="H390" i="9" s="1"/>
  <c r="I390" i="9" s="1"/>
  <c r="E391" i="9"/>
  <c r="F391" i="9" s="1"/>
  <c r="G391" i="9" s="1"/>
  <c r="H391" i="9" s="1"/>
  <c r="I391" i="9" s="1"/>
  <c r="E392" i="9"/>
  <c r="F392" i="9" s="1"/>
  <c r="G392" i="9" s="1"/>
  <c r="H392" i="9" s="1"/>
  <c r="I392" i="9" s="1"/>
  <c r="E393" i="9"/>
  <c r="F393" i="9" s="1"/>
  <c r="G393" i="9" s="1"/>
  <c r="H393" i="9" s="1"/>
  <c r="I393" i="9" s="1"/>
  <c r="E394" i="9"/>
  <c r="F394" i="9" s="1"/>
  <c r="G394" i="9" s="1"/>
  <c r="H394" i="9" s="1"/>
  <c r="I394" i="9" s="1"/>
  <c r="E395" i="9"/>
  <c r="F395" i="9" s="1"/>
  <c r="G395" i="9" s="1"/>
  <c r="H395" i="9" s="1"/>
  <c r="I395" i="9" s="1"/>
  <c r="E396" i="9"/>
  <c r="F396" i="9" s="1"/>
  <c r="G396" i="9" s="1"/>
  <c r="H396" i="9" s="1"/>
  <c r="I396" i="9" s="1"/>
  <c r="E397" i="9"/>
  <c r="F397" i="9" s="1"/>
  <c r="G397" i="9" s="1"/>
  <c r="H397" i="9" s="1"/>
  <c r="I397" i="9" s="1"/>
  <c r="E398" i="9"/>
  <c r="F398" i="9" s="1"/>
  <c r="G398" i="9" s="1"/>
  <c r="H398" i="9" s="1"/>
  <c r="I398" i="9" s="1"/>
  <c r="E399" i="9"/>
  <c r="F399" i="9" s="1"/>
  <c r="G399" i="9" s="1"/>
  <c r="H399" i="9" s="1"/>
  <c r="I399" i="9" s="1"/>
  <c r="E400" i="9"/>
  <c r="F400" i="9" s="1"/>
  <c r="G400" i="9" s="1"/>
  <c r="H400" i="9" s="1"/>
  <c r="I400" i="9" s="1"/>
  <c r="E401" i="9"/>
  <c r="F401" i="9" s="1"/>
  <c r="G401" i="9" s="1"/>
  <c r="H401" i="9" s="1"/>
  <c r="I401" i="9" s="1"/>
  <c r="E402" i="9"/>
  <c r="F402" i="9" s="1"/>
  <c r="G402" i="9" s="1"/>
  <c r="H402" i="9" s="1"/>
  <c r="I402" i="9" s="1"/>
  <c r="E403" i="9"/>
  <c r="F403" i="9" s="1"/>
  <c r="G403" i="9" s="1"/>
  <c r="H403" i="9" s="1"/>
  <c r="I403" i="9" s="1"/>
  <c r="E404" i="9"/>
  <c r="F404" i="9" s="1"/>
  <c r="G404" i="9" s="1"/>
  <c r="H404" i="9" s="1"/>
  <c r="I404" i="9" s="1"/>
  <c r="E405" i="9"/>
  <c r="F405" i="9" s="1"/>
  <c r="G405" i="9" s="1"/>
  <c r="H405" i="9" s="1"/>
  <c r="I405" i="9" s="1"/>
  <c r="E406" i="9"/>
  <c r="F406" i="9" s="1"/>
  <c r="G406" i="9" s="1"/>
  <c r="H406" i="9" s="1"/>
  <c r="I406" i="9" s="1"/>
  <c r="E407" i="9"/>
  <c r="F407" i="9" s="1"/>
  <c r="G407" i="9" s="1"/>
  <c r="H407" i="9" s="1"/>
  <c r="I407" i="9" s="1"/>
  <c r="E408" i="9"/>
  <c r="F408" i="9" s="1"/>
  <c r="G408" i="9" s="1"/>
  <c r="H408" i="9" s="1"/>
  <c r="I408" i="9" s="1"/>
  <c r="E409" i="9"/>
  <c r="F409" i="9" s="1"/>
  <c r="G409" i="9" s="1"/>
  <c r="H409" i="9" s="1"/>
  <c r="I409" i="9" s="1"/>
  <c r="E410" i="9"/>
  <c r="F410" i="9" s="1"/>
  <c r="G410" i="9" s="1"/>
  <c r="H410" i="9" s="1"/>
  <c r="I410" i="9" s="1"/>
  <c r="E411" i="9"/>
  <c r="F411" i="9" s="1"/>
  <c r="G411" i="9" s="1"/>
  <c r="H411" i="9" s="1"/>
  <c r="I411" i="9" s="1"/>
  <c r="E412" i="9"/>
  <c r="F412" i="9" s="1"/>
  <c r="G412" i="9" s="1"/>
  <c r="H412" i="9" s="1"/>
  <c r="I412" i="9" s="1"/>
  <c r="E413" i="9"/>
  <c r="F413" i="9" s="1"/>
  <c r="G413" i="9" s="1"/>
  <c r="H413" i="9" s="1"/>
  <c r="I413" i="9" s="1"/>
  <c r="E414" i="9"/>
  <c r="F414" i="9" s="1"/>
  <c r="G414" i="9" s="1"/>
  <c r="H414" i="9" s="1"/>
  <c r="I414" i="9" s="1"/>
  <c r="E415" i="9"/>
  <c r="F415" i="9" s="1"/>
  <c r="G415" i="9" s="1"/>
  <c r="H415" i="9" s="1"/>
  <c r="I415" i="9" s="1"/>
  <c r="E416" i="9"/>
  <c r="F416" i="9" s="1"/>
  <c r="G416" i="9" s="1"/>
  <c r="H416" i="9" s="1"/>
  <c r="I416" i="9" s="1"/>
  <c r="E417" i="9"/>
  <c r="F417" i="9" s="1"/>
  <c r="G417" i="9" s="1"/>
  <c r="H417" i="9" s="1"/>
  <c r="I417" i="9" s="1"/>
  <c r="E418" i="9"/>
  <c r="F418" i="9" s="1"/>
  <c r="G418" i="9" s="1"/>
  <c r="H418" i="9" s="1"/>
  <c r="I418" i="9" s="1"/>
  <c r="E419" i="9"/>
  <c r="F419" i="9" s="1"/>
  <c r="G419" i="9" s="1"/>
  <c r="H419" i="9" s="1"/>
  <c r="I419" i="9" s="1"/>
  <c r="E420" i="9"/>
  <c r="F420" i="9" s="1"/>
  <c r="G420" i="9" s="1"/>
  <c r="H420" i="9" s="1"/>
  <c r="I420" i="9" s="1"/>
  <c r="E421" i="9"/>
  <c r="F421" i="9" s="1"/>
  <c r="G421" i="9" s="1"/>
  <c r="H421" i="9" s="1"/>
  <c r="I421" i="9" s="1"/>
  <c r="E422" i="9"/>
  <c r="F422" i="9" s="1"/>
  <c r="G422" i="9" s="1"/>
  <c r="H422" i="9" s="1"/>
  <c r="I422" i="9" s="1"/>
  <c r="E423" i="9"/>
  <c r="F423" i="9" s="1"/>
  <c r="G423" i="9" s="1"/>
  <c r="H423" i="9" s="1"/>
  <c r="I423" i="9" s="1"/>
  <c r="E424" i="9"/>
  <c r="F424" i="9" s="1"/>
  <c r="G424" i="9" s="1"/>
  <c r="H424" i="9" s="1"/>
  <c r="I424" i="9" s="1"/>
  <c r="E425" i="9"/>
  <c r="F425" i="9" s="1"/>
  <c r="G425" i="9" s="1"/>
  <c r="H425" i="9" s="1"/>
  <c r="I425" i="9" s="1"/>
  <c r="E426" i="9"/>
  <c r="F426" i="9" s="1"/>
  <c r="G426" i="9" s="1"/>
  <c r="H426" i="9" s="1"/>
  <c r="I426" i="9" s="1"/>
  <c r="E427" i="9"/>
  <c r="F427" i="9" s="1"/>
  <c r="G427" i="9" s="1"/>
  <c r="H427" i="9" s="1"/>
  <c r="I427" i="9" s="1"/>
  <c r="E428" i="9"/>
  <c r="F428" i="9" s="1"/>
  <c r="G428" i="9" s="1"/>
  <c r="H428" i="9" s="1"/>
  <c r="I428" i="9" s="1"/>
  <c r="E429" i="9"/>
  <c r="F429" i="9" s="1"/>
  <c r="G429" i="9" s="1"/>
  <c r="H429" i="9" s="1"/>
  <c r="I429" i="9" s="1"/>
  <c r="E430" i="9"/>
  <c r="F430" i="9" s="1"/>
  <c r="G430" i="9" s="1"/>
  <c r="H430" i="9" s="1"/>
  <c r="I430" i="9" s="1"/>
  <c r="E431" i="9"/>
  <c r="F431" i="9" s="1"/>
  <c r="G431" i="9" s="1"/>
  <c r="H431" i="9" s="1"/>
  <c r="I431" i="9" s="1"/>
  <c r="E432" i="9"/>
  <c r="F432" i="9" s="1"/>
  <c r="G432" i="9" s="1"/>
  <c r="H432" i="9" s="1"/>
  <c r="I432" i="9" s="1"/>
  <c r="E433" i="9"/>
  <c r="F433" i="9" s="1"/>
  <c r="G433" i="9" s="1"/>
  <c r="H433" i="9" s="1"/>
  <c r="I433" i="9" s="1"/>
  <c r="E434" i="9"/>
  <c r="F434" i="9" s="1"/>
  <c r="G434" i="9" s="1"/>
  <c r="H434" i="9" s="1"/>
  <c r="I434" i="9" s="1"/>
  <c r="E435" i="9"/>
  <c r="F435" i="9" s="1"/>
  <c r="G435" i="9" s="1"/>
  <c r="H435" i="9" s="1"/>
  <c r="I435" i="9" s="1"/>
  <c r="E436" i="9"/>
  <c r="F436" i="9" s="1"/>
  <c r="G436" i="9" s="1"/>
  <c r="H436" i="9" s="1"/>
  <c r="I436" i="9" s="1"/>
  <c r="E437" i="9"/>
  <c r="F437" i="9" s="1"/>
  <c r="G437" i="9" s="1"/>
  <c r="H437" i="9" s="1"/>
  <c r="I437" i="9" s="1"/>
  <c r="E438" i="9"/>
  <c r="F438" i="9" s="1"/>
  <c r="G438" i="9" s="1"/>
  <c r="H438" i="9" s="1"/>
  <c r="I438" i="9" s="1"/>
  <c r="E439" i="9"/>
  <c r="F439" i="9" s="1"/>
  <c r="G439" i="9" s="1"/>
  <c r="H439" i="9" s="1"/>
  <c r="I439" i="9" s="1"/>
  <c r="E440" i="9"/>
  <c r="F440" i="9" s="1"/>
  <c r="G440" i="9" s="1"/>
  <c r="H440" i="9" s="1"/>
  <c r="I440" i="9" s="1"/>
  <c r="E441" i="9"/>
  <c r="F441" i="9" s="1"/>
  <c r="G441" i="9" s="1"/>
  <c r="H441" i="9" s="1"/>
  <c r="I441" i="9" s="1"/>
  <c r="E442" i="9"/>
  <c r="F442" i="9" s="1"/>
  <c r="G442" i="9" s="1"/>
  <c r="H442" i="9" s="1"/>
  <c r="I442" i="9" s="1"/>
  <c r="E443" i="9"/>
  <c r="F443" i="9" s="1"/>
  <c r="G443" i="9" s="1"/>
  <c r="H443" i="9" s="1"/>
  <c r="I443" i="9" s="1"/>
  <c r="E444" i="9"/>
  <c r="F444" i="9" s="1"/>
  <c r="G444" i="9" s="1"/>
  <c r="H444" i="9" s="1"/>
  <c r="I444" i="9" s="1"/>
  <c r="E445" i="9"/>
  <c r="F445" i="9" s="1"/>
  <c r="G445" i="9" s="1"/>
  <c r="H445" i="9" s="1"/>
  <c r="I445" i="9" s="1"/>
  <c r="E446" i="9"/>
  <c r="F446" i="9" s="1"/>
  <c r="G446" i="9" s="1"/>
  <c r="H446" i="9" s="1"/>
  <c r="I446" i="9" s="1"/>
  <c r="E447" i="9"/>
  <c r="F447" i="9" s="1"/>
  <c r="G447" i="9" s="1"/>
  <c r="H447" i="9" s="1"/>
  <c r="I447" i="9" s="1"/>
  <c r="E448" i="9"/>
  <c r="F448" i="9" s="1"/>
  <c r="G448" i="9" s="1"/>
  <c r="H448" i="9" s="1"/>
  <c r="I448" i="9" s="1"/>
  <c r="E449" i="9"/>
  <c r="F449" i="9" s="1"/>
  <c r="G449" i="9" s="1"/>
  <c r="H449" i="9" s="1"/>
  <c r="I449" i="9" s="1"/>
  <c r="E450" i="9"/>
  <c r="F450" i="9" s="1"/>
  <c r="G450" i="9" s="1"/>
  <c r="H450" i="9" s="1"/>
  <c r="I450" i="9" s="1"/>
  <c r="E451" i="9"/>
  <c r="F451" i="9" s="1"/>
  <c r="G451" i="9" s="1"/>
  <c r="H451" i="9" s="1"/>
  <c r="I451" i="9" s="1"/>
  <c r="E452" i="9"/>
  <c r="F452" i="9" s="1"/>
  <c r="G452" i="9" s="1"/>
  <c r="H452" i="9" s="1"/>
  <c r="I452" i="9" s="1"/>
  <c r="E453" i="9"/>
  <c r="F453" i="9" s="1"/>
  <c r="G453" i="9" s="1"/>
  <c r="H453" i="9" s="1"/>
  <c r="I453" i="9" s="1"/>
  <c r="E454" i="9"/>
  <c r="F454" i="9" s="1"/>
  <c r="G454" i="9" s="1"/>
  <c r="H454" i="9" s="1"/>
  <c r="I454" i="9" s="1"/>
  <c r="E455" i="9"/>
  <c r="F455" i="9" s="1"/>
  <c r="G455" i="9" s="1"/>
  <c r="H455" i="9" s="1"/>
  <c r="I455" i="9" s="1"/>
  <c r="E456" i="9"/>
  <c r="F456" i="9" s="1"/>
  <c r="G456" i="9" s="1"/>
  <c r="H456" i="9" s="1"/>
  <c r="I456" i="9" s="1"/>
  <c r="E457" i="9"/>
  <c r="F457" i="9" s="1"/>
  <c r="G457" i="9" s="1"/>
  <c r="H457" i="9" s="1"/>
  <c r="I457" i="9" s="1"/>
  <c r="E458" i="9"/>
  <c r="F458" i="9" s="1"/>
  <c r="G458" i="9" s="1"/>
  <c r="H458" i="9" s="1"/>
  <c r="I458" i="9" s="1"/>
  <c r="E459" i="9"/>
  <c r="F459" i="9" s="1"/>
  <c r="G459" i="9" s="1"/>
  <c r="H459" i="9" s="1"/>
  <c r="I459" i="9" s="1"/>
  <c r="E460" i="9"/>
  <c r="F460" i="9" s="1"/>
  <c r="G460" i="9" s="1"/>
  <c r="H460" i="9" s="1"/>
  <c r="I460" i="9" s="1"/>
  <c r="E461" i="9"/>
  <c r="F461" i="9" s="1"/>
  <c r="G461" i="9" s="1"/>
  <c r="H461" i="9" s="1"/>
  <c r="I461" i="9" s="1"/>
  <c r="E462" i="9"/>
  <c r="F462" i="9" s="1"/>
  <c r="G462" i="9" s="1"/>
  <c r="H462" i="9" s="1"/>
  <c r="I462" i="9" s="1"/>
  <c r="E463" i="9"/>
  <c r="F463" i="9" s="1"/>
  <c r="G463" i="9" s="1"/>
  <c r="H463" i="9" s="1"/>
  <c r="I463" i="9" s="1"/>
  <c r="E464" i="9"/>
  <c r="F464" i="9" s="1"/>
  <c r="G464" i="9" s="1"/>
  <c r="H464" i="9" s="1"/>
  <c r="I464" i="9" s="1"/>
  <c r="E465" i="9"/>
  <c r="F465" i="9" s="1"/>
  <c r="G465" i="9" s="1"/>
  <c r="H465" i="9" s="1"/>
  <c r="I465" i="9" s="1"/>
  <c r="E466" i="9"/>
  <c r="F466" i="9" s="1"/>
  <c r="G466" i="9" s="1"/>
  <c r="H466" i="9" s="1"/>
  <c r="I466" i="9" s="1"/>
  <c r="E467" i="9"/>
  <c r="F467" i="9" s="1"/>
  <c r="G467" i="9" s="1"/>
  <c r="H467" i="9" s="1"/>
  <c r="I467" i="9" s="1"/>
  <c r="E468" i="9"/>
  <c r="F468" i="9" s="1"/>
  <c r="G468" i="9" s="1"/>
  <c r="H468" i="9" s="1"/>
  <c r="I468" i="9" s="1"/>
  <c r="E469" i="9"/>
  <c r="F469" i="9" s="1"/>
  <c r="G469" i="9" s="1"/>
  <c r="H469" i="9" s="1"/>
  <c r="I469" i="9" s="1"/>
  <c r="E470" i="9"/>
  <c r="F470" i="9" s="1"/>
  <c r="G470" i="9" s="1"/>
  <c r="H470" i="9" s="1"/>
  <c r="I470" i="9" s="1"/>
  <c r="E471" i="9"/>
  <c r="F471" i="9" s="1"/>
  <c r="G471" i="9" s="1"/>
  <c r="H471" i="9" s="1"/>
  <c r="I471" i="9" s="1"/>
  <c r="E472" i="9"/>
  <c r="F472" i="9" s="1"/>
  <c r="G472" i="9" s="1"/>
  <c r="H472" i="9" s="1"/>
  <c r="I472" i="9" s="1"/>
  <c r="E473" i="9"/>
  <c r="F473" i="9" s="1"/>
  <c r="G473" i="9" s="1"/>
  <c r="H473" i="9" s="1"/>
  <c r="I473" i="9" s="1"/>
  <c r="E474" i="9"/>
  <c r="F474" i="9" s="1"/>
  <c r="G474" i="9" s="1"/>
  <c r="H474" i="9" s="1"/>
  <c r="I474" i="9" s="1"/>
  <c r="E475" i="9"/>
  <c r="F475" i="9" s="1"/>
  <c r="G475" i="9" s="1"/>
  <c r="H475" i="9" s="1"/>
  <c r="I475" i="9" s="1"/>
  <c r="E476" i="9"/>
  <c r="F476" i="9" s="1"/>
  <c r="G476" i="9" s="1"/>
  <c r="H476" i="9" s="1"/>
  <c r="I476" i="9" s="1"/>
  <c r="E477" i="9"/>
  <c r="F477" i="9" s="1"/>
  <c r="G477" i="9" s="1"/>
  <c r="H477" i="9" s="1"/>
  <c r="I477" i="9" s="1"/>
  <c r="E478" i="9"/>
  <c r="F478" i="9" s="1"/>
  <c r="G478" i="9" s="1"/>
  <c r="H478" i="9" s="1"/>
  <c r="I478" i="9" s="1"/>
  <c r="E479" i="9"/>
  <c r="F479" i="9" s="1"/>
  <c r="G479" i="9" s="1"/>
  <c r="H479" i="9" s="1"/>
  <c r="I479" i="9" s="1"/>
  <c r="E480" i="9"/>
  <c r="F480" i="9" s="1"/>
  <c r="G480" i="9" s="1"/>
  <c r="H480" i="9" s="1"/>
  <c r="I480" i="9" s="1"/>
  <c r="E481" i="9"/>
  <c r="F481" i="9" s="1"/>
  <c r="G481" i="9" s="1"/>
  <c r="H481" i="9" s="1"/>
  <c r="I481" i="9" s="1"/>
  <c r="E482" i="9"/>
  <c r="F482" i="9" s="1"/>
  <c r="G482" i="9" s="1"/>
  <c r="H482" i="9" s="1"/>
  <c r="I482" i="9" s="1"/>
  <c r="E483" i="9"/>
  <c r="F483" i="9" s="1"/>
  <c r="G483" i="9" s="1"/>
  <c r="H483" i="9" s="1"/>
  <c r="I483" i="9" s="1"/>
  <c r="E484" i="9"/>
  <c r="F484" i="9" s="1"/>
  <c r="G484" i="9" s="1"/>
  <c r="H484" i="9" s="1"/>
  <c r="I484" i="9" s="1"/>
  <c r="E485" i="9"/>
  <c r="F485" i="9" s="1"/>
  <c r="G485" i="9" s="1"/>
  <c r="H485" i="9" s="1"/>
  <c r="I485" i="9" s="1"/>
  <c r="E486" i="9"/>
  <c r="F486" i="9" s="1"/>
  <c r="G486" i="9" s="1"/>
  <c r="H486" i="9" s="1"/>
  <c r="I486" i="9" s="1"/>
  <c r="E487" i="9"/>
  <c r="F487" i="9" s="1"/>
  <c r="G487" i="9" s="1"/>
  <c r="H487" i="9" s="1"/>
  <c r="I487" i="9" s="1"/>
  <c r="E488" i="9"/>
  <c r="F488" i="9" s="1"/>
  <c r="G488" i="9" s="1"/>
  <c r="H488" i="9" s="1"/>
  <c r="I488" i="9" s="1"/>
  <c r="E489" i="9"/>
  <c r="F489" i="9" s="1"/>
  <c r="G489" i="9" s="1"/>
  <c r="H489" i="9" s="1"/>
  <c r="I489" i="9" s="1"/>
  <c r="E490" i="9"/>
  <c r="F490" i="9" s="1"/>
  <c r="G490" i="9" s="1"/>
  <c r="H490" i="9" s="1"/>
  <c r="I490" i="9" s="1"/>
  <c r="E491" i="9"/>
  <c r="F491" i="9" s="1"/>
  <c r="G491" i="9" s="1"/>
  <c r="H491" i="9" s="1"/>
  <c r="I491" i="9" s="1"/>
  <c r="E492" i="9"/>
  <c r="F492" i="9" s="1"/>
  <c r="G492" i="9" s="1"/>
  <c r="H492" i="9" s="1"/>
  <c r="I492" i="9" s="1"/>
  <c r="E493" i="9"/>
  <c r="F493" i="9" s="1"/>
  <c r="G493" i="9" s="1"/>
  <c r="H493" i="9" s="1"/>
  <c r="I493" i="9" s="1"/>
  <c r="E494" i="9"/>
  <c r="F494" i="9" s="1"/>
  <c r="G494" i="9" s="1"/>
  <c r="H494" i="9" s="1"/>
  <c r="I494" i="9" s="1"/>
  <c r="E495" i="9"/>
  <c r="F495" i="9" s="1"/>
  <c r="G495" i="9" s="1"/>
  <c r="H495" i="9" s="1"/>
  <c r="I495" i="9" s="1"/>
  <c r="E496" i="9"/>
  <c r="F496" i="9" s="1"/>
  <c r="G496" i="9" s="1"/>
  <c r="H496" i="9" s="1"/>
  <c r="I496" i="9" s="1"/>
  <c r="E497" i="9"/>
  <c r="F497" i="9" s="1"/>
  <c r="G497" i="9" s="1"/>
  <c r="H497" i="9" s="1"/>
  <c r="I497" i="9" s="1"/>
  <c r="E498" i="9"/>
  <c r="F498" i="9" s="1"/>
  <c r="G498" i="9" s="1"/>
  <c r="H498" i="9" s="1"/>
  <c r="I498" i="9" s="1"/>
  <c r="E499" i="9"/>
  <c r="F499" i="9" s="1"/>
  <c r="G499" i="9" s="1"/>
  <c r="H499" i="9" s="1"/>
  <c r="I499" i="9" s="1"/>
  <c r="E500" i="9"/>
  <c r="F500" i="9" s="1"/>
  <c r="G500" i="9" s="1"/>
  <c r="H500" i="9" s="1"/>
  <c r="I500" i="9" s="1"/>
  <c r="E501" i="9"/>
  <c r="F501" i="9" s="1"/>
  <c r="G501" i="9" s="1"/>
  <c r="H501" i="9" s="1"/>
  <c r="I501" i="9" s="1"/>
  <c r="E502" i="9"/>
  <c r="F502" i="9" s="1"/>
  <c r="G502" i="9" s="1"/>
  <c r="H502" i="9" s="1"/>
  <c r="I502" i="9" s="1"/>
  <c r="E503" i="9"/>
  <c r="F503" i="9" s="1"/>
  <c r="G503" i="9" s="1"/>
  <c r="H503" i="9" s="1"/>
  <c r="I503" i="9" s="1"/>
  <c r="E504" i="9"/>
  <c r="F504" i="9" s="1"/>
  <c r="G504" i="9" s="1"/>
  <c r="H504" i="9" s="1"/>
  <c r="I504" i="9" s="1"/>
  <c r="E505" i="9"/>
  <c r="F505" i="9" s="1"/>
  <c r="G505" i="9" s="1"/>
  <c r="H505" i="9" s="1"/>
  <c r="I505" i="9" s="1"/>
  <c r="E506" i="9"/>
  <c r="F506" i="9" s="1"/>
  <c r="G506" i="9" s="1"/>
  <c r="H506" i="9" s="1"/>
  <c r="I506" i="9" s="1"/>
  <c r="E507" i="9"/>
  <c r="F507" i="9" s="1"/>
  <c r="G507" i="9" s="1"/>
  <c r="H507" i="9" s="1"/>
  <c r="I507" i="9" s="1"/>
  <c r="E508" i="9"/>
  <c r="F508" i="9" s="1"/>
  <c r="G508" i="9" s="1"/>
  <c r="H508" i="9" s="1"/>
  <c r="I508" i="9" s="1"/>
  <c r="E509" i="9"/>
  <c r="F509" i="9" s="1"/>
  <c r="G509" i="9" s="1"/>
  <c r="H509" i="9" s="1"/>
  <c r="I509" i="9" s="1"/>
  <c r="E510" i="9"/>
  <c r="F510" i="9" s="1"/>
  <c r="G510" i="9" s="1"/>
  <c r="H510" i="9" s="1"/>
  <c r="I510" i="9" s="1"/>
  <c r="E511" i="9"/>
  <c r="F511" i="9" s="1"/>
  <c r="G511" i="9" s="1"/>
  <c r="H511" i="9" s="1"/>
  <c r="I511" i="9" s="1"/>
  <c r="E512" i="9"/>
  <c r="F512" i="9" s="1"/>
  <c r="G512" i="9" s="1"/>
  <c r="H512" i="9" s="1"/>
  <c r="I512" i="9" s="1"/>
  <c r="E513" i="9"/>
  <c r="F513" i="9" s="1"/>
  <c r="G513" i="9" s="1"/>
  <c r="H513" i="9" s="1"/>
  <c r="I513" i="9" s="1"/>
  <c r="E514" i="9"/>
  <c r="F514" i="9" s="1"/>
  <c r="G514" i="9" s="1"/>
  <c r="H514" i="9" s="1"/>
  <c r="I514" i="9" s="1"/>
  <c r="E515" i="9"/>
  <c r="F515" i="9" s="1"/>
  <c r="G515" i="9" s="1"/>
  <c r="H515" i="9" s="1"/>
  <c r="I515" i="9" s="1"/>
  <c r="E516" i="9"/>
  <c r="F516" i="9" s="1"/>
  <c r="G516" i="9" s="1"/>
  <c r="H516" i="9" s="1"/>
  <c r="I516" i="9" s="1"/>
  <c r="E517" i="9"/>
  <c r="F517" i="9" s="1"/>
  <c r="G517" i="9" s="1"/>
  <c r="H517" i="9" s="1"/>
  <c r="I517" i="9" s="1"/>
  <c r="E518" i="9"/>
  <c r="F518" i="9" s="1"/>
  <c r="G518" i="9" s="1"/>
  <c r="H518" i="9" s="1"/>
  <c r="I518" i="9" s="1"/>
  <c r="E519" i="9"/>
  <c r="F519" i="9" s="1"/>
  <c r="G519" i="9" s="1"/>
  <c r="H519" i="9" s="1"/>
  <c r="I519" i="9" s="1"/>
  <c r="E520" i="9"/>
  <c r="F520" i="9" s="1"/>
  <c r="G520" i="9" s="1"/>
  <c r="H520" i="9" s="1"/>
  <c r="I520" i="9" s="1"/>
  <c r="E521" i="9"/>
  <c r="F521" i="9" s="1"/>
  <c r="G521" i="9" s="1"/>
  <c r="H521" i="9" s="1"/>
  <c r="I521" i="9" s="1"/>
  <c r="E522" i="9"/>
  <c r="F522" i="9" s="1"/>
  <c r="G522" i="9" s="1"/>
  <c r="H522" i="9" s="1"/>
  <c r="I522" i="9" s="1"/>
  <c r="E523" i="9"/>
  <c r="F523" i="9" s="1"/>
  <c r="G523" i="9" s="1"/>
  <c r="H523" i="9" s="1"/>
  <c r="I523" i="9" s="1"/>
  <c r="E524" i="9"/>
  <c r="F524" i="9" s="1"/>
  <c r="G524" i="9" s="1"/>
  <c r="H524" i="9" s="1"/>
  <c r="I524" i="9" s="1"/>
  <c r="E525" i="9"/>
  <c r="F525" i="9" s="1"/>
  <c r="G525" i="9" s="1"/>
  <c r="H525" i="9" s="1"/>
  <c r="I525" i="9" s="1"/>
  <c r="E526" i="9"/>
  <c r="F526" i="9" s="1"/>
  <c r="G526" i="9" s="1"/>
  <c r="H526" i="9" s="1"/>
  <c r="I526" i="9" s="1"/>
  <c r="E527" i="9"/>
  <c r="F527" i="9" s="1"/>
  <c r="G527" i="9" s="1"/>
  <c r="H527" i="9" s="1"/>
  <c r="I527" i="9" s="1"/>
  <c r="E528" i="9"/>
  <c r="F528" i="9" s="1"/>
  <c r="G528" i="9" s="1"/>
  <c r="H528" i="9" s="1"/>
  <c r="I528" i="9" s="1"/>
  <c r="E529" i="9"/>
  <c r="F529" i="9" s="1"/>
  <c r="G529" i="9" s="1"/>
  <c r="H529" i="9" s="1"/>
  <c r="I529" i="9" s="1"/>
  <c r="E530" i="9"/>
  <c r="F530" i="9" s="1"/>
  <c r="G530" i="9" s="1"/>
  <c r="H530" i="9" s="1"/>
  <c r="I530" i="9" s="1"/>
  <c r="E531" i="9"/>
  <c r="F531" i="9" s="1"/>
  <c r="G531" i="9" s="1"/>
  <c r="H531" i="9" s="1"/>
  <c r="I531" i="9" s="1"/>
  <c r="E532" i="9"/>
  <c r="F532" i="9" s="1"/>
  <c r="G532" i="9" s="1"/>
  <c r="H532" i="9" s="1"/>
  <c r="I532" i="9" s="1"/>
  <c r="E533" i="9"/>
  <c r="F533" i="9" s="1"/>
  <c r="G533" i="9" s="1"/>
  <c r="H533" i="9" s="1"/>
  <c r="I533" i="9" s="1"/>
  <c r="E534" i="9"/>
  <c r="F534" i="9" s="1"/>
  <c r="G534" i="9" s="1"/>
  <c r="H534" i="9" s="1"/>
  <c r="I534" i="9" s="1"/>
  <c r="E535" i="9"/>
  <c r="F535" i="9" s="1"/>
  <c r="G535" i="9" s="1"/>
  <c r="H535" i="9" s="1"/>
  <c r="I535" i="9" s="1"/>
  <c r="E536" i="9"/>
  <c r="F536" i="9" s="1"/>
  <c r="G536" i="9" s="1"/>
  <c r="H536" i="9" s="1"/>
  <c r="I536" i="9" s="1"/>
  <c r="E537" i="9"/>
  <c r="F537" i="9" s="1"/>
  <c r="G537" i="9" s="1"/>
  <c r="H537" i="9" s="1"/>
  <c r="I537" i="9" s="1"/>
  <c r="E538" i="9"/>
  <c r="F538" i="9" s="1"/>
  <c r="G538" i="9" s="1"/>
  <c r="H538" i="9" s="1"/>
  <c r="I538" i="9" s="1"/>
  <c r="E539" i="9"/>
  <c r="F539" i="9" s="1"/>
  <c r="G539" i="9" s="1"/>
  <c r="H539" i="9" s="1"/>
  <c r="I539" i="9" s="1"/>
  <c r="E540" i="9"/>
  <c r="F540" i="9" s="1"/>
  <c r="G540" i="9" s="1"/>
  <c r="H540" i="9" s="1"/>
  <c r="I540" i="9" s="1"/>
  <c r="E541" i="9"/>
  <c r="F541" i="9" s="1"/>
  <c r="G541" i="9" s="1"/>
  <c r="H541" i="9" s="1"/>
  <c r="I541" i="9" s="1"/>
  <c r="E542" i="9"/>
  <c r="F542" i="9" s="1"/>
  <c r="G542" i="9" s="1"/>
  <c r="H542" i="9" s="1"/>
  <c r="I542" i="9" s="1"/>
  <c r="E543" i="9"/>
  <c r="F543" i="9" s="1"/>
  <c r="G543" i="9" s="1"/>
  <c r="H543" i="9" s="1"/>
  <c r="I543" i="9" s="1"/>
  <c r="E544" i="9"/>
  <c r="F544" i="9" s="1"/>
  <c r="G544" i="9" s="1"/>
  <c r="H544" i="9" s="1"/>
  <c r="I544" i="9" s="1"/>
  <c r="E545" i="9"/>
  <c r="F545" i="9" s="1"/>
  <c r="G545" i="9" s="1"/>
  <c r="H545" i="9" s="1"/>
  <c r="I545" i="9" s="1"/>
  <c r="E546" i="9"/>
  <c r="F546" i="9" s="1"/>
  <c r="G546" i="9" s="1"/>
  <c r="H546" i="9" s="1"/>
  <c r="I546" i="9" s="1"/>
  <c r="E547" i="9"/>
  <c r="F547" i="9" s="1"/>
  <c r="G547" i="9" s="1"/>
  <c r="H547" i="9" s="1"/>
  <c r="I547" i="9" s="1"/>
  <c r="E548" i="9"/>
  <c r="F548" i="9" s="1"/>
  <c r="G548" i="9" s="1"/>
  <c r="H548" i="9" s="1"/>
  <c r="I548" i="9" s="1"/>
  <c r="E549" i="9"/>
  <c r="F549" i="9" s="1"/>
  <c r="G549" i="9" s="1"/>
  <c r="H549" i="9" s="1"/>
  <c r="I549" i="9" s="1"/>
  <c r="E550" i="9"/>
  <c r="F550" i="9" s="1"/>
  <c r="G550" i="9" s="1"/>
  <c r="H550" i="9" s="1"/>
  <c r="I550" i="9" s="1"/>
  <c r="E551" i="9"/>
  <c r="F551" i="9" s="1"/>
  <c r="G551" i="9" s="1"/>
  <c r="H551" i="9" s="1"/>
  <c r="I551" i="9" s="1"/>
  <c r="E552" i="9"/>
  <c r="F552" i="9" s="1"/>
  <c r="G552" i="9" s="1"/>
  <c r="H552" i="9" s="1"/>
  <c r="I552" i="9" s="1"/>
  <c r="E553" i="9"/>
  <c r="F553" i="9" s="1"/>
  <c r="G553" i="9" s="1"/>
  <c r="H553" i="9" s="1"/>
  <c r="I553" i="9" s="1"/>
  <c r="E554" i="9"/>
  <c r="F554" i="9" s="1"/>
  <c r="G554" i="9" s="1"/>
  <c r="H554" i="9" s="1"/>
  <c r="I554" i="9" s="1"/>
  <c r="E555" i="9"/>
  <c r="F555" i="9" s="1"/>
  <c r="G555" i="9" s="1"/>
  <c r="H555" i="9" s="1"/>
  <c r="I555" i="9" s="1"/>
  <c r="E556" i="9"/>
  <c r="F556" i="9" s="1"/>
  <c r="G556" i="9" s="1"/>
  <c r="H556" i="9" s="1"/>
  <c r="I556" i="9" s="1"/>
  <c r="E557" i="9"/>
  <c r="F557" i="9" s="1"/>
  <c r="G557" i="9" s="1"/>
  <c r="H557" i="9" s="1"/>
  <c r="I557" i="9" s="1"/>
  <c r="E558" i="9"/>
  <c r="F558" i="9" s="1"/>
  <c r="G558" i="9" s="1"/>
  <c r="H558" i="9" s="1"/>
  <c r="I558" i="9" s="1"/>
  <c r="E559" i="9"/>
  <c r="F559" i="9" s="1"/>
  <c r="G559" i="9" s="1"/>
  <c r="H559" i="9" s="1"/>
  <c r="I559" i="9" s="1"/>
  <c r="E560" i="9"/>
  <c r="F560" i="9" s="1"/>
  <c r="G560" i="9" s="1"/>
  <c r="H560" i="9" s="1"/>
  <c r="I560" i="9" s="1"/>
  <c r="E561" i="9"/>
  <c r="F561" i="9" s="1"/>
  <c r="G561" i="9" s="1"/>
  <c r="H561" i="9" s="1"/>
  <c r="I561" i="9" s="1"/>
  <c r="E562" i="9"/>
  <c r="F562" i="9" s="1"/>
  <c r="G562" i="9" s="1"/>
  <c r="H562" i="9" s="1"/>
  <c r="I562" i="9" s="1"/>
  <c r="E563" i="9"/>
  <c r="F563" i="9" s="1"/>
  <c r="G563" i="9" s="1"/>
  <c r="H563" i="9" s="1"/>
  <c r="I563" i="9" s="1"/>
  <c r="E564" i="9"/>
  <c r="F564" i="9" s="1"/>
  <c r="G564" i="9" s="1"/>
  <c r="H564" i="9" s="1"/>
  <c r="I564" i="9" s="1"/>
  <c r="E565" i="9"/>
  <c r="F565" i="9" s="1"/>
  <c r="G565" i="9" s="1"/>
  <c r="H565" i="9" s="1"/>
  <c r="I565" i="9" s="1"/>
  <c r="E566" i="9"/>
  <c r="F566" i="9" s="1"/>
  <c r="G566" i="9" s="1"/>
  <c r="H566" i="9" s="1"/>
  <c r="I566" i="9" s="1"/>
  <c r="E567" i="9"/>
  <c r="F567" i="9" s="1"/>
  <c r="G567" i="9" s="1"/>
  <c r="H567" i="9" s="1"/>
  <c r="I567" i="9" s="1"/>
  <c r="E568" i="9"/>
  <c r="F568" i="9" s="1"/>
  <c r="G568" i="9" s="1"/>
  <c r="H568" i="9" s="1"/>
  <c r="I568" i="9" s="1"/>
  <c r="E569" i="9"/>
  <c r="F569" i="9" s="1"/>
  <c r="G569" i="9" s="1"/>
  <c r="H569" i="9" s="1"/>
  <c r="I569" i="9" s="1"/>
  <c r="E570" i="9"/>
  <c r="F570" i="9" s="1"/>
  <c r="G570" i="9" s="1"/>
  <c r="H570" i="9" s="1"/>
  <c r="I570" i="9" s="1"/>
  <c r="E571" i="9"/>
  <c r="F571" i="9" s="1"/>
  <c r="G571" i="9" s="1"/>
  <c r="H571" i="9" s="1"/>
  <c r="I571" i="9" s="1"/>
  <c r="E572" i="9"/>
  <c r="F572" i="9" s="1"/>
  <c r="G572" i="9" s="1"/>
  <c r="H572" i="9" s="1"/>
  <c r="I572" i="9" s="1"/>
  <c r="E573" i="9"/>
  <c r="F573" i="9" s="1"/>
  <c r="G573" i="9" s="1"/>
  <c r="H573" i="9" s="1"/>
  <c r="I573" i="9" s="1"/>
  <c r="E574" i="9"/>
  <c r="F574" i="9" s="1"/>
  <c r="G574" i="9" s="1"/>
  <c r="H574" i="9" s="1"/>
  <c r="I574" i="9" s="1"/>
  <c r="E575" i="9"/>
  <c r="F575" i="9" s="1"/>
  <c r="G575" i="9" s="1"/>
  <c r="H575" i="9" s="1"/>
  <c r="I575" i="9" s="1"/>
  <c r="E576" i="9"/>
  <c r="F576" i="9" s="1"/>
  <c r="G576" i="9" s="1"/>
  <c r="H576" i="9" s="1"/>
  <c r="I576" i="9" s="1"/>
  <c r="E577" i="9"/>
  <c r="F577" i="9" s="1"/>
  <c r="G577" i="9" s="1"/>
  <c r="H577" i="9" s="1"/>
  <c r="I577" i="9" s="1"/>
  <c r="E578" i="9"/>
  <c r="F578" i="9" s="1"/>
  <c r="G578" i="9" s="1"/>
  <c r="H578" i="9" s="1"/>
  <c r="I578" i="9" s="1"/>
  <c r="E579" i="9"/>
  <c r="F579" i="9" s="1"/>
  <c r="G579" i="9" s="1"/>
  <c r="H579" i="9" s="1"/>
  <c r="I579" i="9" s="1"/>
  <c r="E580" i="9"/>
  <c r="F580" i="9" s="1"/>
  <c r="G580" i="9" s="1"/>
  <c r="H580" i="9" s="1"/>
  <c r="I580" i="9" s="1"/>
  <c r="E581" i="9"/>
  <c r="F581" i="9" s="1"/>
  <c r="G581" i="9" s="1"/>
  <c r="H581" i="9" s="1"/>
  <c r="I581" i="9" s="1"/>
  <c r="E582" i="9"/>
  <c r="F582" i="9" s="1"/>
  <c r="G582" i="9" s="1"/>
  <c r="H582" i="9" s="1"/>
  <c r="I582" i="9" s="1"/>
  <c r="E583" i="9"/>
  <c r="F583" i="9" s="1"/>
  <c r="G583" i="9" s="1"/>
  <c r="H583" i="9" s="1"/>
  <c r="I583" i="9" s="1"/>
  <c r="E584" i="9"/>
  <c r="F584" i="9" s="1"/>
  <c r="G584" i="9" s="1"/>
  <c r="H584" i="9" s="1"/>
  <c r="I584" i="9" s="1"/>
  <c r="E585" i="9"/>
  <c r="F585" i="9" s="1"/>
  <c r="G585" i="9" s="1"/>
  <c r="H585" i="9" s="1"/>
  <c r="I585" i="9" s="1"/>
  <c r="E586" i="9"/>
  <c r="F586" i="9" s="1"/>
  <c r="G586" i="9" s="1"/>
  <c r="H586" i="9" s="1"/>
  <c r="I586" i="9" s="1"/>
  <c r="E587" i="9"/>
  <c r="F587" i="9" s="1"/>
  <c r="G587" i="9" s="1"/>
  <c r="H587" i="9" s="1"/>
  <c r="I587" i="9" s="1"/>
  <c r="E588" i="9"/>
  <c r="F588" i="9" s="1"/>
  <c r="G588" i="9" s="1"/>
  <c r="H588" i="9" s="1"/>
  <c r="I588" i="9" s="1"/>
  <c r="E589" i="9"/>
  <c r="F589" i="9" s="1"/>
  <c r="G589" i="9" s="1"/>
  <c r="H589" i="9" s="1"/>
  <c r="I589" i="9" s="1"/>
  <c r="E590" i="9"/>
  <c r="F590" i="9" s="1"/>
  <c r="G590" i="9" s="1"/>
  <c r="H590" i="9" s="1"/>
  <c r="I590" i="9" s="1"/>
  <c r="E591" i="9"/>
  <c r="F591" i="9" s="1"/>
  <c r="G591" i="9" s="1"/>
  <c r="H591" i="9" s="1"/>
  <c r="I591" i="9" s="1"/>
  <c r="E592" i="9"/>
  <c r="F592" i="9" s="1"/>
  <c r="G592" i="9" s="1"/>
  <c r="H592" i="9" s="1"/>
  <c r="I592" i="9" s="1"/>
  <c r="E593" i="9"/>
  <c r="F593" i="9" s="1"/>
  <c r="G593" i="9" s="1"/>
  <c r="H593" i="9" s="1"/>
  <c r="I593" i="9" s="1"/>
  <c r="E594" i="9"/>
  <c r="F594" i="9" s="1"/>
  <c r="G594" i="9" s="1"/>
  <c r="H594" i="9" s="1"/>
  <c r="I594" i="9" s="1"/>
  <c r="E595" i="9"/>
  <c r="F595" i="9" s="1"/>
  <c r="G595" i="9" s="1"/>
  <c r="H595" i="9" s="1"/>
  <c r="I595" i="9" s="1"/>
  <c r="E596" i="9"/>
  <c r="F596" i="9" s="1"/>
  <c r="G596" i="9" s="1"/>
  <c r="H596" i="9" s="1"/>
  <c r="I596" i="9" s="1"/>
  <c r="E597" i="9"/>
  <c r="F597" i="9" s="1"/>
  <c r="G597" i="9" s="1"/>
  <c r="H597" i="9" s="1"/>
  <c r="I597" i="9" s="1"/>
  <c r="E598" i="9"/>
  <c r="F598" i="9" s="1"/>
  <c r="G598" i="9" s="1"/>
  <c r="H598" i="9" s="1"/>
  <c r="I598" i="9" s="1"/>
  <c r="E599" i="9"/>
  <c r="F599" i="9" s="1"/>
  <c r="G599" i="9" s="1"/>
  <c r="H599" i="9" s="1"/>
  <c r="I599" i="9" s="1"/>
  <c r="E600" i="9"/>
  <c r="F600" i="9" s="1"/>
  <c r="G600" i="9" s="1"/>
  <c r="H600" i="9" s="1"/>
  <c r="I600" i="9" s="1"/>
  <c r="E601" i="9"/>
  <c r="F601" i="9" s="1"/>
  <c r="G601" i="9" s="1"/>
  <c r="H601" i="9" s="1"/>
  <c r="I601" i="9" s="1"/>
  <c r="E602" i="9"/>
  <c r="F602" i="9" s="1"/>
  <c r="G602" i="9" s="1"/>
  <c r="H602" i="9" s="1"/>
  <c r="I602" i="9" s="1"/>
  <c r="E603" i="9"/>
  <c r="F603" i="9" s="1"/>
  <c r="G603" i="9" s="1"/>
  <c r="H603" i="9" s="1"/>
  <c r="I603" i="9" s="1"/>
  <c r="E604" i="9"/>
  <c r="F604" i="9" s="1"/>
  <c r="G604" i="9" s="1"/>
  <c r="H604" i="9" s="1"/>
  <c r="I604" i="9" s="1"/>
  <c r="E605" i="9"/>
  <c r="F605" i="9" s="1"/>
  <c r="G605" i="9" s="1"/>
  <c r="H605" i="9" s="1"/>
  <c r="I605" i="9" s="1"/>
  <c r="E606" i="9"/>
  <c r="F606" i="9" s="1"/>
  <c r="G606" i="9" s="1"/>
  <c r="H606" i="9" s="1"/>
  <c r="I606" i="9" s="1"/>
  <c r="E607" i="9"/>
  <c r="F607" i="9" s="1"/>
  <c r="G607" i="9" s="1"/>
  <c r="H607" i="9" s="1"/>
  <c r="I607" i="9" s="1"/>
  <c r="E608" i="9"/>
  <c r="F608" i="9" s="1"/>
  <c r="G608" i="9" s="1"/>
  <c r="H608" i="9" s="1"/>
  <c r="I608" i="9" s="1"/>
  <c r="E609" i="9"/>
  <c r="F609" i="9" s="1"/>
  <c r="G609" i="9" s="1"/>
  <c r="H609" i="9" s="1"/>
  <c r="I609" i="9" s="1"/>
  <c r="E610" i="9"/>
  <c r="F610" i="9" s="1"/>
  <c r="G610" i="9" s="1"/>
  <c r="H610" i="9" s="1"/>
  <c r="I610" i="9" s="1"/>
  <c r="E611" i="9"/>
  <c r="F611" i="9" s="1"/>
  <c r="G611" i="9" s="1"/>
  <c r="H611" i="9" s="1"/>
  <c r="I611" i="9" s="1"/>
  <c r="E612" i="9"/>
  <c r="F612" i="9" s="1"/>
  <c r="G612" i="9" s="1"/>
  <c r="H612" i="9" s="1"/>
  <c r="I612" i="9" s="1"/>
  <c r="E613" i="9"/>
  <c r="F613" i="9" s="1"/>
  <c r="G613" i="9" s="1"/>
  <c r="H613" i="9" s="1"/>
  <c r="I613" i="9" s="1"/>
  <c r="E614" i="9"/>
  <c r="F614" i="9" s="1"/>
  <c r="G614" i="9" s="1"/>
  <c r="H614" i="9" s="1"/>
  <c r="I614" i="9" s="1"/>
  <c r="E615" i="9"/>
  <c r="F615" i="9" s="1"/>
  <c r="G615" i="9" s="1"/>
  <c r="H615" i="9" s="1"/>
  <c r="I615" i="9" s="1"/>
  <c r="E616" i="9"/>
  <c r="F616" i="9" s="1"/>
  <c r="G616" i="9" s="1"/>
  <c r="H616" i="9" s="1"/>
  <c r="I616" i="9" s="1"/>
  <c r="E617" i="9"/>
  <c r="F617" i="9" s="1"/>
  <c r="G617" i="9" s="1"/>
  <c r="H617" i="9" s="1"/>
  <c r="I617" i="9" s="1"/>
  <c r="E618" i="9"/>
  <c r="F618" i="9" s="1"/>
  <c r="G618" i="9" s="1"/>
  <c r="H618" i="9" s="1"/>
  <c r="I618" i="9" s="1"/>
  <c r="E619" i="9"/>
  <c r="F619" i="9" s="1"/>
  <c r="G619" i="9" s="1"/>
  <c r="H619" i="9" s="1"/>
  <c r="I619" i="9" s="1"/>
  <c r="E620" i="9"/>
  <c r="F620" i="9" s="1"/>
  <c r="G620" i="9" s="1"/>
  <c r="H620" i="9" s="1"/>
  <c r="I620" i="9" s="1"/>
  <c r="E621" i="9"/>
  <c r="F621" i="9" s="1"/>
  <c r="G621" i="9" s="1"/>
  <c r="H621" i="9" s="1"/>
  <c r="I621" i="9" s="1"/>
  <c r="E622" i="9"/>
  <c r="F622" i="9" s="1"/>
  <c r="G622" i="9" s="1"/>
  <c r="H622" i="9" s="1"/>
  <c r="I622" i="9" s="1"/>
  <c r="E623" i="9"/>
  <c r="F623" i="9" s="1"/>
  <c r="G623" i="9" s="1"/>
  <c r="H623" i="9" s="1"/>
  <c r="I623" i="9" s="1"/>
  <c r="E624" i="9"/>
  <c r="F624" i="9" s="1"/>
  <c r="G624" i="9" s="1"/>
  <c r="H624" i="9" s="1"/>
  <c r="I624" i="9" s="1"/>
  <c r="E625" i="9"/>
  <c r="F625" i="9" s="1"/>
  <c r="G625" i="9" s="1"/>
  <c r="H625" i="9" s="1"/>
  <c r="I625" i="9" s="1"/>
  <c r="E626" i="9"/>
  <c r="F626" i="9" s="1"/>
  <c r="G626" i="9" s="1"/>
  <c r="H626" i="9" s="1"/>
  <c r="I626" i="9" s="1"/>
  <c r="E627" i="9"/>
  <c r="F627" i="9" s="1"/>
  <c r="G627" i="9" s="1"/>
  <c r="H627" i="9" s="1"/>
  <c r="I627" i="9" s="1"/>
  <c r="E628" i="9"/>
  <c r="F628" i="9" s="1"/>
  <c r="G628" i="9" s="1"/>
  <c r="H628" i="9" s="1"/>
  <c r="I628" i="9" s="1"/>
  <c r="E629" i="9"/>
  <c r="F629" i="9" s="1"/>
  <c r="G629" i="9" s="1"/>
  <c r="H629" i="9" s="1"/>
  <c r="I629" i="9" s="1"/>
  <c r="E630" i="9"/>
  <c r="F630" i="9" s="1"/>
  <c r="G630" i="9" s="1"/>
  <c r="H630" i="9" s="1"/>
  <c r="I630" i="9" s="1"/>
  <c r="E631" i="9"/>
  <c r="F631" i="9" s="1"/>
  <c r="G631" i="9" s="1"/>
  <c r="H631" i="9" s="1"/>
  <c r="I631" i="9" s="1"/>
  <c r="E632" i="9"/>
  <c r="F632" i="9" s="1"/>
  <c r="G632" i="9" s="1"/>
  <c r="H632" i="9" s="1"/>
  <c r="I632" i="9" s="1"/>
  <c r="E633" i="9"/>
  <c r="F633" i="9" s="1"/>
  <c r="G633" i="9" s="1"/>
  <c r="H633" i="9" s="1"/>
  <c r="I633" i="9" s="1"/>
  <c r="E634" i="9"/>
  <c r="F634" i="9" s="1"/>
  <c r="G634" i="9" s="1"/>
  <c r="H634" i="9" s="1"/>
  <c r="I634" i="9" s="1"/>
  <c r="E635" i="9"/>
  <c r="F635" i="9" s="1"/>
  <c r="G635" i="9" s="1"/>
  <c r="H635" i="9" s="1"/>
  <c r="I635" i="9" s="1"/>
  <c r="E636" i="9"/>
  <c r="F636" i="9" s="1"/>
  <c r="G636" i="9" s="1"/>
  <c r="H636" i="9" s="1"/>
  <c r="I636" i="9" s="1"/>
  <c r="E637" i="9"/>
  <c r="F637" i="9" s="1"/>
  <c r="G637" i="9" s="1"/>
  <c r="H637" i="9" s="1"/>
  <c r="I637" i="9" s="1"/>
  <c r="E638" i="9"/>
  <c r="F638" i="9" s="1"/>
  <c r="G638" i="9" s="1"/>
  <c r="H638" i="9" s="1"/>
  <c r="I638" i="9" s="1"/>
  <c r="E639" i="9"/>
  <c r="F639" i="9" s="1"/>
  <c r="G639" i="9" s="1"/>
  <c r="H639" i="9" s="1"/>
  <c r="I639" i="9" s="1"/>
  <c r="E640" i="9"/>
  <c r="F640" i="9" s="1"/>
  <c r="G640" i="9" s="1"/>
  <c r="H640" i="9" s="1"/>
  <c r="I640" i="9" s="1"/>
  <c r="E641" i="9"/>
  <c r="F641" i="9" s="1"/>
  <c r="G641" i="9" s="1"/>
  <c r="H641" i="9" s="1"/>
  <c r="I641" i="9" s="1"/>
  <c r="E642" i="9"/>
  <c r="F642" i="9" s="1"/>
  <c r="G642" i="9" s="1"/>
  <c r="H642" i="9" s="1"/>
  <c r="I642" i="9" s="1"/>
  <c r="E643" i="9"/>
  <c r="F643" i="9" s="1"/>
  <c r="G643" i="9" s="1"/>
  <c r="H643" i="9" s="1"/>
  <c r="I643" i="9" s="1"/>
  <c r="E644" i="9"/>
  <c r="F644" i="9" s="1"/>
  <c r="G644" i="9" s="1"/>
  <c r="H644" i="9" s="1"/>
  <c r="I644" i="9" s="1"/>
  <c r="E645" i="9"/>
  <c r="F645" i="9" s="1"/>
  <c r="G645" i="9" s="1"/>
  <c r="H645" i="9" s="1"/>
  <c r="I645" i="9" s="1"/>
  <c r="E646" i="9"/>
  <c r="F646" i="9" s="1"/>
  <c r="G646" i="9" s="1"/>
  <c r="H646" i="9" s="1"/>
  <c r="I646" i="9" s="1"/>
  <c r="E647" i="9"/>
  <c r="F647" i="9" s="1"/>
  <c r="G647" i="9" s="1"/>
  <c r="H647" i="9" s="1"/>
  <c r="I647" i="9" s="1"/>
  <c r="E648" i="9"/>
  <c r="F648" i="9" s="1"/>
  <c r="G648" i="9" s="1"/>
  <c r="H648" i="9" s="1"/>
  <c r="I648" i="9" s="1"/>
  <c r="E649" i="9"/>
  <c r="F649" i="9" s="1"/>
  <c r="G649" i="9" s="1"/>
  <c r="H649" i="9" s="1"/>
  <c r="I649" i="9" s="1"/>
  <c r="E650" i="9"/>
  <c r="F650" i="9" s="1"/>
  <c r="G650" i="9" s="1"/>
  <c r="H650" i="9" s="1"/>
  <c r="I650" i="9" s="1"/>
  <c r="E651" i="9"/>
  <c r="F651" i="9" s="1"/>
  <c r="G651" i="9" s="1"/>
  <c r="H651" i="9" s="1"/>
  <c r="I651" i="9" s="1"/>
  <c r="E652" i="9"/>
  <c r="F652" i="9" s="1"/>
  <c r="G652" i="9" s="1"/>
  <c r="H652" i="9" s="1"/>
  <c r="I652" i="9" s="1"/>
  <c r="E653" i="9"/>
  <c r="F653" i="9" s="1"/>
  <c r="G653" i="9" s="1"/>
  <c r="H653" i="9" s="1"/>
  <c r="I653" i="9" s="1"/>
  <c r="E654" i="9"/>
  <c r="F654" i="9" s="1"/>
  <c r="G654" i="9" s="1"/>
  <c r="H654" i="9" s="1"/>
  <c r="I654" i="9" s="1"/>
  <c r="E655" i="9"/>
  <c r="F655" i="9" s="1"/>
  <c r="G655" i="9" s="1"/>
  <c r="H655" i="9" s="1"/>
  <c r="I655" i="9" s="1"/>
  <c r="E656" i="9"/>
  <c r="F656" i="9" s="1"/>
  <c r="G656" i="9" s="1"/>
  <c r="H656" i="9" s="1"/>
  <c r="I656" i="9" s="1"/>
  <c r="E657" i="9"/>
  <c r="F657" i="9" s="1"/>
  <c r="G657" i="9" s="1"/>
  <c r="H657" i="9" s="1"/>
  <c r="I657" i="9" s="1"/>
  <c r="E658" i="9"/>
  <c r="F658" i="9" s="1"/>
  <c r="G658" i="9" s="1"/>
  <c r="H658" i="9" s="1"/>
  <c r="I658" i="9" s="1"/>
  <c r="E659" i="9"/>
  <c r="F659" i="9" s="1"/>
  <c r="G659" i="9" s="1"/>
  <c r="H659" i="9" s="1"/>
  <c r="I659" i="9" s="1"/>
  <c r="E660" i="9"/>
  <c r="F660" i="9" s="1"/>
  <c r="G660" i="9" s="1"/>
  <c r="H660" i="9" s="1"/>
  <c r="I660" i="9" s="1"/>
  <c r="E661" i="9"/>
  <c r="F661" i="9" s="1"/>
  <c r="G661" i="9" s="1"/>
  <c r="H661" i="9" s="1"/>
  <c r="I661" i="9" s="1"/>
  <c r="E662" i="9"/>
  <c r="F662" i="9" s="1"/>
  <c r="G662" i="9" s="1"/>
  <c r="H662" i="9" s="1"/>
  <c r="I662" i="9" s="1"/>
  <c r="E663" i="9"/>
  <c r="F663" i="9" s="1"/>
  <c r="G663" i="9" s="1"/>
  <c r="H663" i="9" s="1"/>
  <c r="I663" i="9" s="1"/>
  <c r="E664" i="9"/>
  <c r="F664" i="9" s="1"/>
  <c r="G664" i="9" s="1"/>
  <c r="H664" i="9" s="1"/>
  <c r="I664" i="9" s="1"/>
  <c r="E665" i="9"/>
  <c r="F665" i="9" s="1"/>
  <c r="G665" i="9" s="1"/>
  <c r="H665" i="9" s="1"/>
  <c r="I665" i="9" s="1"/>
  <c r="E666" i="9"/>
  <c r="F666" i="9" s="1"/>
  <c r="G666" i="9" s="1"/>
  <c r="H666" i="9" s="1"/>
  <c r="I666" i="9" s="1"/>
  <c r="E667" i="9"/>
  <c r="F667" i="9" s="1"/>
  <c r="G667" i="9" s="1"/>
  <c r="H667" i="9" s="1"/>
  <c r="I667" i="9" s="1"/>
  <c r="E668" i="9"/>
  <c r="F668" i="9" s="1"/>
  <c r="G668" i="9" s="1"/>
  <c r="H668" i="9" s="1"/>
  <c r="I668" i="9" s="1"/>
  <c r="E669" i="9"/>
  <c r="F669" i="9" s="1"/>
  <c r="G669" i="9" s="1"/>
  <c r="H669" i="9" s="1"/>
  <c r="I669" i="9" s="1"/>
  <c r="E670" i="9"/>
  <c r="F670" i="9" s="1"/>
  <c r="G670" i="9" s="1"/>
  <c r="H670" i="9" s="1"/>
  <c r="I670" i="9" s="1"/>
  <c r="E671" i="9"/>
  <c r="F671" i="9" s="1"/>
  <c r="G671" i="9" s="1"/>
  <c r="H671" i="9" s="1"/>
  <c r="I671" i="9" s="1"/>
  <c r="E672" i="9"/>
  <c r="F672" i="9" s="1"/>
  <c r="G672" i="9" s="1"/>
  <c r="H672" i="9" s="1"/>
  <c r="I672" i="9" s="1"/>
  <c r="E673" i="9"/>
  <c r="F673" i="9" s="1"/>
  <c r="G673" i="9" s="1"/>
  <c r="H673" i="9" s="1"/>
  <c r="I673" i="9" s="1"/>
  <c r="E674" i="9"/>
  <c r="F674" i="9" s="1"/>
  <c r="G674" i="9" s="1"/>
  <c r="H674" i="9" s="1"/>
  <c r="I674" i="9" s="1"/>
  <c r="E675" i="9"/>
  <c r="F675" i="9" s="1"/>
  <c r="G675" i="9" s="1"/>
  <c r="H675" i="9" s="1"/>
  <c r="I675" i="9" s="1"/>
  <c r="E676" i="9"/>
  <c r="F676" i="9" s="1"/>
  <c r="G676" i="9" s="1"/>
  <c r="H676" i="9" s="1"/>
  <c r="I676" i="9" s="1"/>
  <c r="E677" i="9"/>
  <c r="F677" i="9" s="1"/>
  <c r="G677" i="9" s="1"/>
  <c r="H677" i="9" s="1"/>
  <c r="I677" i="9" s="1"/>
  <c r="E678" i="9"/>
  <c r="F678" i="9" s="1"/>
  <c r="G678" i="9" s="1"/>
  <c r="H678" i="9" s="1"/>
  <c r="I678" i="9" s="1"/>
  <c r="E679" i="9"/>
  <c r="F679" i="9" s="1"/>
  <c r="G679" i="9" s="1"/>
  <c r="H679" i="9" s="1"/>
  <c r="I679" i="9" s="1"/>
  <c r="E680" i="9"/>
  <c r="F680" i="9" s="1"/>
  <c r="G680" i="9" s="1"/>
  <c r="H680" i="9" s="1"/>
  <c r="I680" i="9" s="1"/>
  <c r="E681" i="9"/>
  <c r="F681" i="9" s="1"/>
  <c r="G681" i="9" s="1"/>
  <c r="H681" i="9" s="1"/>
  <c r="I681" i="9" s="1"/>
  <c r="E682" i="9"/>
  <c r="F682" i="9" s="1"/>
  <c r="G682" i="9" s="1"/>
  <c r="H682" i="9" s="1"/>
  <c r="I682" i="9" s="1"/>
  <c r="E683" i="9"/>
  <c r="F683" i="9" s="1"/>
  <c r="G683" i="9" s="1"/>
  <c r="H683" i="9" s="1"/>
  <c r="I683" i="9" s="1"/>
  <c r="E684" i="9"/>
  <c r="F684" i="9" s="1"/>
  <c r="G684" i="9" s="1"/>
  <c r="H684" i="9" s="1"/>
  <c r="I684" i="9" s="1"/>
  <c r="E685" i="9"/>
  <c r="F685" i="9" s="1"/>
  <c r="G685" i="9" s="1"/>
  <c r="H685" i="9" s="1"/>
  <c r="I685" i="9" s="1"/>
  <c r="E686" i="9"/>
  <c r="F686" i="9" s="1"/>
  <c r="G686" i="9" s="1"/>
  <c r="H686" i="9" s="1"/>
  <c r="I686" i="9" s="1"/>
  <c r="E687" i="9"/>
  <c r="F687" i="9" s="1"/>
  <c r="G687" i="9" s="1"/>
  <c r="H687" i="9" s="1"/>
  <c r="I687" i="9" s="1"/>
  <c r="E688" i="9"/>
  <c r="F688" i="9" s="1"/>
  <c r="G688" i="9" s="1"/>
  <c r="H688" i="9" s="1"/>
  <c r="I688" i="9" s="1"/>
  <c r="E689" i="9"/>
  <c r="F689" i="9" s="1"/>
  <c r="G689" i="9" s="1"/>
  <c r="H689" i="9" s="1"/>
  <c r="I689" i="9" s="1"/>
  <c r="E690" i="9"/>
  <c r="F690" i="9" s="1"/>
  <c r="G690" i="9" s="1"/>
  <c r="H690" i="9" s="1"/>
  <c r="I690" i="9" s="1"/>
  <c r="E691" i="9"/>
  <c r="F691" i="9" s="1"/>
  <c r="G691" i="9" s="1"/>
  <c r="H691" i="9" s="1"/>
  <c r="I691" i="9" s="1"/>
  <c r="E692" i="9"/>
  <c r="F692" i="9" s="1"/>
  <c r="G692" i="9" s="1"/>
  <c r="H692" i="9" s="1"/>
  <c r="I692" i="9" s="1"/>
  <c r="E693" i="9"/>
  <c r="F693" i="9" s="1"/>
  <c r="G693" i="9" s="1"/>
  <c r="H693" i="9" s="1"/>
  <c r="I693" i="9" s="1"/>
  <c r="E694" i="9"/>
  <c r="F694" i="9" s="1"/>
  <c r="G694" i="9" s="1"/>
  <c r="H694" i="9" s="1"/>
  <c r="I694" i="9" s="1"/>
  <c r="E695" i="9"/>
  <c r="F695" i="9" s="1"/>
  <c r="G695" i="9" s="1"/>
  <c r="H695" i="9" s="1"/>
  <c r="I695" i="9" s="1"/>
  <c r="E696" i="9"/>
  <c r="F696" i="9" s="1"/>
  <c r="G696" i="9" s="1"/>
  <c r="H696" i="9" s="1"/>
  <c r="I696" i="9" s="1"/>
  <c r="E697" i="9"/>
  <c r="F697" i="9" s="1"/>
  <c r="G697" i="9" s="1"/>
  <c r="H697" i="9" s="1"/>
  <c r="I697" i="9" s="1"/>
  <c r="E698" i="9"/>
  <c r="F698" i="9" s="1"/>
  <c r="G698" i="9" s="1"/>
  <c r="H698" i="9" s="1"/>
  <c r="I698" i="9" s="1"/>
  <c r="E699" i="9"/>
  <c r="F699" i="9" s="1"/>
  <c r="G699" i="9" s="1"/>
  <c r="H699" i="9" s="1"/>
  <c r="I699" i="9" s="1"/>
  <c r="E700" i="9"/>
  <c r="F700" i="9" s="1"/>
  <c r="G700" i="9" s="1"/>
  <c r="H700" i="9" s="1"/>
  <c r="I700" i="9" s="1"/>
  <c r="E701" i="9"/>
  <c r="F701" i="9" s="1"/>
  <c r="G701" i="9" s="1"/>
  <c r="H701" i="9" s="1"/>
  <c r="I701" i="9" s="1"/>
  <c r="E702" i="9"/>
  <c r="F702" i="9" s="1"/>
  <c r="G702" i="9" s="1"/>
  <c r="H702" i="9" s="1"/>
  <c r="I702" i="9" s="1"/>
  <c r="E703" i="9"/>
  <c r="F703" i="9" s="1"/>
  <c r="G703" i="9" s="1"/>
  <c r="H703" i="9" s="1"/>
  <c r="I703" i="9" s="1"/>
  <c r="E704" i="9"/>
  <c r="F704" i="9" s="1"/>
  <c r="G704" i="9" s="1"/>
  <c r="H704" i="9" s="1"/>
  <c r="I704" i="9" s="1"/>
  <c r="E705" i="9"/>
  <c r="F705" i="9" s="1"/>
  <c r="G705" i="9" s="1"/>
  <c r="H705" i="9" s="1"/>
  <c r="I705" i="9" s="1"/>
  <c r="E706" i="9"/>
  <c r="F706" i="9" s="1"/>
  <c r="G706" i="9" s="1"/>
  <c r="H706" i="9" s="1"/>
  <c r="I706" i="9" s="1"/>
  <c r="E707" i="9"/>
  <c r="F707" i="9" s="1"/>
  <c r="G707" i="9" s="1"/>
  <c r="H707" i="9" s="1"/>
  <c r="I707" i="9" s="1"/>
  <c r="E708" i="9"/>
  <c r="F708" i="9" s="1"/>
  <c r="G708" i="9" s="1"/>
  <c r="H708" i="9" s="1"/>
  <c r="I708" i="9" s="1"/>
  <c r="E709" i="9"/>
  <c r="F709" i="9" s="1"/>
  <c r="G709" i="9" s="1"/>
  <c r="H709" i="9" s="1"/>
  <c r="I709" i="9" s="1"/>
  <c r="E710" i="9"/>
  <c r="F710" i="9" s="1"/>
  <c r="G710" i="9" s="1"/>
  <c r="H710" i="9" s="1"/>
  <c r="I710" i="9" s="1"/>
  <c r="E711" i="9"/>
  <c r="F711" i="9" s="1"/>
  <c r="G711" i="9" s="1"/>
  <c r="H711" i="9" s="1"/>
  <c r="I711" i="9" s="1"/>
  <c r="E712" i="9"/>
  <c r="F712" i="9" s="1"/>
  <c r="G712" i="9" s="1"/>
  <c r="H712" i="9" s="1"/>
  <c r="I712" i="9" s="1"/>
  <c r="E713" i="9"/>
  <c r="F713" i="9" s="1"/>
  <c r="G713" i="9" s="1"/>
  <c r="H713" i="9" s="1"/>
  <c r="I713" i="9" s="1"/>
  <c r="E714" i="9"/>
  <c r="F714" i="9" s="1"/>
  <c r="G714" i="9" s="1"/>
  <c r="H714" i="9" s="1"/>
  <c r="I714" i="9" s="1"/>
  <c r="E715" i="9"/>
  <c r="F715" i="9" s="1"/>
  <c r="G715" i="9" s="1"/>
  <c r="H715" i="9" s="1"/>
  <c r="I715" i="9" s="1"/>
  <c r="E716" i="9"/>
  <c r="F716" i="9" s="1"/>
  <c r="G716" i="9" s="1"/>
  <c r="H716" i="9" s="1"/>
  <c r="I716" i="9" s="1"/>
  <c r="E717" i="9"/>
  <c r="F717" i="9" s="1"/>
  <c r="G717" i="9" s="1"/>
  <c r="H717" i="9" s="1"/>
  <c r="I717" i="9" s="1"/>
  <c r="E718" i="9"/>
  <c r="F718" i="9" s="1"/>
  <c r="G718" i="9" s="1"/>
  <c r="H718" i="9" s="1"/>
  <c r="I718" i="9" s="1"/>
  <c r="E719" i="9"/>
  <c r="F719" i="9" s="1"/>
  <c r="G719" i="9" s="1"/>
  <c r="H719" i="9" s="1"/>
  <c r="I719" i="9" s="1"/>
  <c r="E720" i="9"/>
  <c r="F720" i="9" s="1"/>
  <c r="G720" i="9" s="1"/>
  <c r="H720" i="9" s="1"/>
  <c r="I720" i="9" s="1"/>
  <c r="E721" i="9"/>
  <c r="F721" i="9" s="1"/>
  <c r="G721" i="9" s="1"/>
  <c r="H721" i="9" s="1"/>
  <c r="I721" i="9" s="1"/>
  <c r="E722" i="9"/>
  <c r="F722" i="9" s="1"/>
  <c r="G722" i="9" s="1"/>
  <c r="H722" i="9" s="1"/>
  <c r="I722" i="9" s="1"/>
  <c r="E723" i="9"/>
  <c r="F723" i="9" s="1"/>
  <c r="G723" i="9" s="1"/>
  <c r="H723" i="9" s="1"/>
  <c r="I723" i="9" s="1"/>
  <c r="E724" i="9"/>
  <c r="F724" i="9" s="1"/>
  <c r="G724" i="9" s="1"/>
  <c r="H724" i="9" s="1"/>
  <c r="I724" i="9" s="1"/>
  <c r="E725" i="9"/>
  <c r="F725" i="9" s="1"/>
  <c r="G725" i="9" s="1"/>
  <c r="H725" i="9" s="1"/>
  <c r="I725" i="9" s="1"/>
  <c r="E726" i="9"/>
  <c r="F726" i="9" s="1"/>
  <c r="G726" i="9" s="1"/>
  <c r="H726" i="9" s="1"/>
  <c r="I726" i="9" s="1"/>
  <c r="E727" i="9"/>
  <c r="F727" i="9" s="1"/>
  <c r="G727" i="9" s="1"/>
  <c r="H727" i="9" s="1"/>
  <c r="I727" i="9" s="1"/>
  <c r="E728" i="9"/>
  <c r="F728" i="9" s="1"/>
  <c r="G728" i="9" s="1"/>
  <c r="H728" i="9" s="1"/>
  <c r="I728" i="9" s="1"/>
  <c r="E729" i="9"/>
  <c r="F729" i="9" s="1"/>
  <c r="G729" i="9" s="1"/>
  <c r="H729" i="9" s="1"/>
  <c r="I729" i="9" s="1"/>
  <c r="E730" i="9"/>
  <c r="F730" i="9" s="1"/>
  <c r="G730" i="9" s="1"/>
  <c r="H730" i="9" s="1"/>
  <c r="I730" i="9" s="1"/>
  <c r="E731" i="9"/>
  <c r="F731" i="9" s="1"/>
  <c r="G731" i="9" s="1"/>
  <c r="H731" i="9" s="1"/>
  <c r="I731" i="9" s="1"/>
  <c r="E732" i="9"/>
  <c r="F732" i="9" s="1"/>
  <c r="G732" i="9" s="1"/>
  <c r="H732" i="9" s="1"/>
  <c r="I732" i="9" s="1"/>
  <c r="E733" i="9"/>
  <c r="F733" i="9" s="1"/>
  <c r="G733" i="9" s="1"/>
  <c r="H733" i="9" s="1"/>
  <c r="I733" i="9" s="1"/>
  <c r="E734" i="9"/>
  <c r="F734" i="9" s="1"/>
  <c r="G734" i="9" s="1"/>
  <c r="H734" i="9" s="1"/>
  <c r="I734" i="9" s="1"/>
  <c r="E735" i="9"/>
  <c r="F735" i="9" s="1"/>
  <c r="G735" i="9" s="1"/>
  <c r="H735" i="9" s="1"/>
  <c r="I735" i="9" s="1"/>
  <c r="E736" i="9"/>
  <c r="F736" i="9" s="1"/>
  <c r="G736" i="9" s="1"/>
  <c r="H736" i="9" s="1"/>
  <c r="I736" i="9" s="1"/>
  <c r="E737" i="9"/>
  <c r="F737" i="9" s="1"/>
  <c r="G737" i="9" s="1"/>
  <c r="H737" i="9" s="1"/>
  <c r="I737" i="9" s="1"/>
  <c r="E738" i="9"/>
  <c r="F738" i="9" s="1"/>
  <c r="G738" i="9" s="1"/>
  <c r="H738" i="9" s="1"/>
  <c r="I738" i="9" s="1"/>
  <c r="E739" i="9"/>
  <c r="F739" i="9" s="1"/>
  <c r="G739" i="9" s="1"/>
  <c r="H739" i="9" s="1"/>
  <c r="I739" i="9" s="1"/>
  <c r="E740" i="9"/>
  <c r="F740" i="9" s="1"/>
  <c r="G740" i="9" s="1"/>
  <c r="H740" i="9" s="1"/>
  <c r="I740" i="9" s="1"/>
  <c r="E741" i="9"/>
  <c r="F741" i="9" s="1"/>
  <c r="G741" i="9" s="1"/>
  <c r="H741" i="9" s="1"/>
  <c r="I741" i="9" s="1"/>
  <c r="E742" i="9"/>
  <c r="F742" i="9" s="1"/>
  <c r="G742" i="9" s="1"/>
  <c r="H742" i="9" s="1"/>
  <c r="I742" i="9" s="1"/>
  <c r="E743" i="9"/>
  <c r="F743" i="9" s="1"/>
  <c r="G743" i="9" s="1"/>
  <c r="H743" i="9" s="1"/>
  <c r="I743" i="9" s="1"/>
  <c r="E744" i="9"/>
  <c r="F744" i="9" s="1"/>
  <c r="G744" i="9" s="1"/>
  <c r="H744" i="9" s="1"/>
  <c r="I744" i="9" s="1"/>
  <c r="E745" i="9"/>
  <c r="F745" i="9" s="1"/>
  <c r="G745" i="9" s="1"/>
  <c r="H745" i="9" s="1"/>
  <c r="I745" i="9" s="1"/>
  <c r="E746" i="9"/>
  <c r="F746" i="9" s="1"/>
  <c r="G746" i="9" s="1"/>
  <c r="H746" i="9" s="1"/>
  <c r="I746" i="9" s="1"/>
  <c r="E747" i="9"/>
  <c r="F747" i="9" s="1"/>
  <c r="G747" i="9" s="1"/>
  <c r="H747" i="9" s="1"/>
  <c r="I747" i="9" s="1"/>
  <c r="E748" i="9"/>
  <c r="F748" i="9" s="1"/>
  <c r="G748" i="9" s="1"/>
  <c r="H748" i="9" s="1"/>
  <c r="I748" i="9" s="1"/>
  <c r="E749" i="9"/>
  <c r="F749" i="9" s="1"/>
  <c r="G749" i="9" s="1"/>
  <c r="H749" i="9" s="1"/>
  <c r="I749" i="9" s="1"/>
  <c r="E750" i="9"/>
  <c r="F750" i="9" s="1"/>
  <c r="G750" i="9" s="1"/>
  <c r="H750" i="9" s="1"/>
  <c r="I750" i="9" s="1"/>
  <c r="E751" i="9"/>
  <c r="F751" i="9" s="1"/>
  <c r="G751" i="9" s="1"/>
  <c r="H751" i="9" s="1"/>
  <c r="I751" i="9" s="1"/>
  <c r="E752" i="9"/>
  <c r="F752" i="9" s="1"/>
  <c r="G752" i="9" s="1"/>
  <c r="H752" i="9" s="1"/>
  <c r="I752" i="9" s="1"/>
  <c r="E753" i="9"/>
  <c r="F753" i="9" s="1"/>
  <c r="G753" i="9" s="1"/>
  <c r="H753" i="9" s="1"/>
  <c r="I753" i="9" s="1"/>
  <c r="E754" i="9"/>
  <c r="F754" i="9" s="1"/>
  <c r="G754" i="9" s="1"/>
  <c r="H754" i="9" s="1"/>
  <c r="I754" i="9" s="1"/>
  <c r="E755" i="9"/>
  <c r="F755" i="9" s="1"/>
  <c r="G755" i="9" s="1"/>
  <c r="H755" i="9" s="1"/>
  <c r="I755" i="9" s="1"/>
  <c r="E756" i="9"/>
  <c r="F756" i="9" s="1"/>
  <c r="G756" i="9" s="1"/>
  <c r="H756" i="9" s="1"/>
  <c r="I756" i="9" s="1"/>
  <c r="E757" i="9"/>
  <c r="F757" i="9" s="1"/>
  <c r="G757" i="9" s="1"/>
  <c r="H757" i="9" s="1"/>
  <c r="I757" i="9" s="1"/>
  <c r="E758" i="9"/>
  <c r="F758" i="9" s="1"/>
  <c r="G758" i="9" s="1"/>
  <c r="H758" i="9" s="1"/>
  <c r="I758" i="9" s="1"/>
  <c r="E759" i="9"/>
  <c r="F759" i="9" s="1"/>
  <c r="G759" i="9" s="1"/>
  <c r="H759" i="9" s="1"/>
  <c r="I759" i="9" s="1"/>
  <c r="E760" i="9"/>
  <c r="F760" i="9" s="1"/>
  <c r="G760" i="9" s="1"/>
  <c r="H760" i="9" s="1"/>
  <c r="I760" i="9" s="1"/>
  <c r="E761" i="9"/>
  <c r="F761" i="9" s="1"/>
  <c r="G761" i="9" s="1"/>
  <c r="H761" i="9" s="1"/>
  <c r="I761" i="9" s="1"/>
  <c r="E762" i="9"/>
  <c r="F762" i="9" s="1"/>
  <c r="G762" i="9" s="1"/>
  <c r="H762" i="9" s="1"/>
  <c r="I762" i="9" s="1"/>
  <c r="E763" i="9"/>
  <c r="F763" i="9" s="1"/>
  <c r="G763" i="9" s="1"/>
  <c r="H763" i="9" s="1"/>
  <c r="I763" i="9" s="1"/>
  <c r="E764" i="9"/>
  <c r="F764" i="9" s="1"/>
  <c r="G764" i="9" s="1"/>
  <c r="H764" i="9" s="1"/>
  <c r="I764" i="9" s="1"/>
  <c r="E765" i="9"/>
  <c r="F765" i="9" s="1"/>
  <c r="G765" i="9" s="1"/>
  <c r="H765" i="9" s="1"/>
  <c r="I765" i="9" s="1"/>
  <c r="E766" i="9"/>
  <c r="F766" i="9" s="1"/>
  <c r="G766" i="9" s="1"/>
  <c r="H766" i="9" s="1"/>
  <c r="I766" i="9" s="1"/>
  <c r="E767" i="9"/>
  <c r="F767" i="9" s="1"/>
  <c r="G767" i="9" s="1"/>
  <c r="H767" i="9" s="1"/>
  <c r="I767" i="9" s="1"/>
  <c r="E768" i="9"/>
  <c r="F768" i="9" s="1"/>
  <c r="G768" i="9" s="1"/>
  <c r="H768" i="9" s="1"/>
  <c r="I768" i="9" s="1"/>
  <c r="E769" i="9"/>
  <c r="F769" i="9" s="1"/>
  <c r="G769" i="9" s="1"/>
  <c r="H769" i="9" s="1"/>
  <c r="I769" i="9" s="1"/>
  <c r="E770" i="9"/>
  <c r="F770" i="9" s="1"/>
  <c r="G770" i="9" s="1"/>
  <c r="H770" i="9" s="1"/>
  <c r="I770" i="9" s="1"/>
  <c r="E771" i="9"/>
  <c r="F771" i="9" s="1"/>
  <c r="G771" i="9" s="1"/>
  <c r="H771" i="9" s="1"/>
  <c r="I771" i="9" s="1"/>
  <c r="E772" i="9"/>
  <c r="F772" i="9" s="1"/>
  <c r="G772" i="9" s="1"/>
  <c r="H772" i="9" s="1"/>
  <c r="I772" i="9" s="1"/>
  <c r="E773" i="9"/>
  <c r="F773" i="9" s="1"/>
  <c r="G773" i="9" s="1"/>
  <c r="H773" i="9" s="1"/>
  <c r="I773" i="9" s="1"/>
  <c r="E774" i="9"/>
  <c r="F774" i="9" s="1"/>
  <c r="G774" i="9" s="1"/>
  <c r="H774" i="9" s="1"/>
  <c r="I774" i="9" s="1"/>
  <c r="E775" i="9"/>
  <c r="F775" i="9" s="1"/>
  <c r="G775" i="9" s="1"/>
  <c r="H775" i="9" s="1"/>
  <c r="I775" i="9" s="1"/>
  <c r="E776" i="9"/>
  <c r="F776" i="9" s="1"/>
  <c r="G776" i="9" s="1"/>
  <c r="H776" i="9" s="1"/>
  <c r="I776" i="9" s="1"/>
  <c r="E777" i="9"/>
  <c r="F777" i="9" s="1"/>
  <c r="G777" i="9" s="1"/>
  <c r="H777" i="9" s="1"/>
  <c r="I777" i="9" s="1"/>
  <c r="E778" i="9"/>
  <c r="F778" i="9" s="1"/>
  <c r="G778" i="9" s="1"/>
  <c r="H778" i="9" s="1"/>
  <c r="I778" i="9" s="1"/>
  <c r="E779" i="9"/>
  <c r="F779" i="9" s="1"/>
  <c r="G779" i="9" s="1"/>
  <c r="H779" i="9" s="1"/>
  <c r="I779" i="9" s="1"/>
  <c r="E780" i="9"/>
  <c r="F780" i="9" s="1"/>
  <c r="G780" i="9" s="1"/>
  <c r="H780" i="9" s="1"/>
  <c r="I780" i="9" s="1"/>
  <c r="E781" i="9"/>
  <c r="F781" i="9" s="1"/>
  <c r="G781" i="9" s="1"/>
  <c r="H781" i="9" s="1"/>
  <c r="I781" i="9" s="1"/>
  <c r="E782" i="9"/>
  <c r="F782" i="9" s="1"/>
  <c r="G782" i="9" s="1"/>
  <c r="H782" i="9" s="1"/>
  <c r="I782" i="9" s="1"/>
  <c r="E783" i="9"/>
  <c r="F783" i="9" s="1"/>
  <c r="G783" i="9" s="1"/>
  <c r="H783" i="9" s="1"/>
  <c r="I783" i="9" s="1"/>
  <c r="E784" i="9"/>
  <c r="F784" i="9" s="1"/>
  <c r="G784" i="9" s="1"/>
  <c r="H784" i="9" s="1"/>
  <c r="I784" i="9" s="1"/>
  <c r="E785" i="9"/>
  <c r="F785" i="9" s="1"/>
  <c r="G785" i="9" s="1"/>
  <c r="H785" i="9" s="1"/>
  <c r="I785" i="9" s="1"/>
  <c r="E786" i="9"/>
  <c r="F786" i="9" s="1"/>
  <c r="G786" i="9" s="1"/>
  <c r="H786" i="9" s="1"/>
  <c r="I786" i="9" s="1"/>
  <c r="E787" i="9"/>
  <c r="F787" i="9" s="1"/>
  <c r="G787" i="9" s="1"/>
  <c r="H787" i="9" s="1"/>
  <c r="I787" i="9" s="1"/>
  <c r="E788" i="9"/>
  <c r="F788" i="9" s="1"/>
  <c r="G788" i="9" s="1"/>
  <c r="H788" i="9" s="1"/>
  <c r="I788" i="9" s="1"/>
  <c r="E789" i="9"/>
  <c r="F789" i="9" s="1"/>
  <c r="G789" i="9" s="1"/>
  <c r="H789" i="9" s="1"/>
  <c r="I789" i="9" s="1"/>
  <c r="E790" i="9"/>
  <c r="F790" i="9" s="1"/>
  <c r="G790" i="9" s="1"/>
  <c r="H790" i="9" s="1"/>
  <c r="I790" i="9" s="1"/>
  <c r="E791" i="9"/>
  <c r="F791" i="9" s="1"/>
  <c r="G791" i="9" s="1"/>
  <c r="H791" i="9" s="1"/>
  <c r="I791" i="9" s="1"/>
  <c r="E792" i="9"/>
  <c r="F792" i="9" s="1"/>
  <c r="G792" i="9" s="1"/>
  <c r="H792" i="9" s="1"/>
  <c r="I792" i="9" s="1"/>
  <c r="E793" i="9"/>
  <c r="F793" i="9" s="1"/>
  <c r="G793" i="9" s="1"/>
  <c r="H793" i="9" s="1"/>
  <c r="I793" i="9" s="1"/>
  <c r="E794" i="9"/>
  <c r="F794" i="9" s="1"/>
  <c r="G794" i="9" s="1"/>
  <c r="H794" i="9" s="1"/>
  <c r="I794" i="9" s="1"/>
  <c r="E795" i="9"/>
  <c r="F795" i="9" s="1"/>
  <c r="G795" i="9" s="1"/>
  <c r="H795" i="9" s="1"/>
  <c r="I795" i="9" s="1"/>
  <c r="E796" i="9"/>
  <c r="F796" i="9" s="1"/>
  <c r="G796" i="9" s="1"/>
  <c r="H796" i="9" s="1"/>
  <c r="I796" i="9" s="1"/>
  <c r="E797" i="9"/>
  <c r="F797" i="9" s="1"/>
  <c r="G797" i="9" s="1"/>
  <c r="H797" i="9" s="1"/>
  <c r="I797" i="9" s="1"/>
  <c r="E798" i="9"/>
  <c r="F798" i="9" s="1"/>
  <c r="G798" i="9" s="1"/>
  <c r="H798" i="9" s="1"/>
  <c r="I798" i="9" s="1"/>
  <c r="E799" i="9"/>
  <c r="F799" i="9" s="1"/>
  <c r="G799" i="9" s="1"/>
  <c r="H799" i="9" s="1"/>
  <c r="I799" i="9" s="1"/>
  <c r="E800" i="9"/>
  <c r="F800" i="9" s="1"/>
  <c r="G800" i="9" s="1"/>
  <c r="H800" i="9" s="1"/>
  <c r="I800" i="9" s="1"/>
  <c r="E801" i="9"/>
  <c r="F801" i="9" s="1"/>
  <c r="G801" i="9" s="1"/>
  <c r="H801" i="9" s="1"/>
  <c r="I801" i="9" s="1"/>
  <c r="E802" i="9"/>
  <c r="F802" i="9" s="1"/>
  <c r="G802" i="9" s="1"/>
  <c r="H802" i="9" s="1"/>
  <c r="I802" i="9" s="1"/>
  <c r="E803" i="9"/>
  <c r="F803" i="9" s="1"/>
  <c r="G803" i="9" s="1"/>
  <c r="H803" i="9" s="1"/>
  <c r="I803" i="9" s="1"/>
  <c r="E804" i="9"/>
  <c r="F804" i="9" s="1"/>
  <c r="G804" i="9" s="1"/>
  <c r="H804" i="9" s="1"/>
  <c r="I804" i="9" s="1"/>
  <c r="E805" i="9"/>
  <c r="F805" i="9" s="1"/>
  <c r="G805" i="9" s="1"/>
  <c r="H805" i="9" s="1"/>
  <c r="I805" i="9" s="1"/>
  <c r="E806" i="9"/>
  <c r="F806" i="9" s="1"/>
  <c r="G806" i="9" s="1"/>
  <c r="H806" i="9" s="1"/>
  <c r="I806" i="9" s="1"/>
  <c r="E807" i="9"/>
  <c r="F807" i="9" s="1"/>
  <c r="G807" i="9" s="1"/>
  <c r="H807" i="9" s="1"/>
  <c r="I807" i="9" s="1"/>
  <c r="E808" i="9"/>
  <c r="F808" i="9" s="1"/>
  <c r="G808" i="9" s="1"/>
  <c r="H808" i="9" s="1"/>
  <c r="I808" i="9" s="1"/>
  <c r="E809" i="9"/>
  <c r="F809" i="9" s="1"/>
  <c r="G809" i="9" s="1"/>
  <c r="H809" i="9" s="1"/>
  <c r="I809" i="9" s="1"/>
  <c r="E810" i="9"/>
  <c r="F810" i="9" s="1"/>
  <c r="G810" i="9" s="1"/>
  <c r="H810" i="9" s="1"/>
  <c r="I810" i="9" s="1"/>
  <c r="E811" i="9"/>
  <c r="F811" i="9" s="1"/>
  <c r="G811" i="9" s="1"/>
  <c r="H811" i="9" s="1"/>
  <c r="I811" i="9" s="1"/>
  <c r="E812" i="9"/>
  <c r="F812" i="9" s="1"/>
  <c r="G812" i="9" s="1"/>
  <c r="H812" i="9" s="1"/>
  <c r="I812" i="9" s="1"/>
  <c r="E813" i="9"/>
  <c r="F813" i="9" s="1"/>
  <c r="G813" i="9" s="1"/>
  <c r="H813" i="9" s="1"/>
  <c r="I813" i="9" s="1"/>
  <c r="E814" i="9"/>
  <c r="F814" i="9" s="1"/>
  <c r="G814" i="9" s="1"/>
  <c r="H814" i="9" s="1"/>
  <c r="I814" i="9" s="1"/>
  <c r="E815" i="9"/>
  <c r="F815" i="9" s="1"/>
  <c r="G815" i="9" s="1"/>
  <c r="H815" i="9" s="1"/>
  <c r="I815" i="9" s="1"/>
  <c r="E816" i="9"/>
  <c r="F816" i="9" s="1"/>
  <c r="G816" i="9" s="1"/>
  <c r="H816" i="9" s="1"/>
  <c r="I816" i="9" s="1"/>
  <c r="E817" i="9"/>
  <c r="F817" i="9" s="1"/>
  <c r="G817" i="9" s="1"/>
  <c r="H817" i="9" s="1"/>
  <c r="I817" i="9" s="1"/>
  <c r="E818" i="9"/>
  <c r="F818" i="9" s="1"/>
  <c r="G818" i="9" s="1"/>
  <c r="H818" i="9" s="1"/>
  <c r="I818" i="9" s="1"/>
  <c r="E819" i="9"/>
  <c r="F819" i="9" s="1"/>
  <c r="G819" i="9" s="1"/>
  <c r="H819" i="9" s="1"/>
  <c r="I819" i="9" s="1"/>
  <c r="E820" i="9"/>
  <c r="F820" i="9" s="1"/>
  <c r="G820" i="9" s="1"/>
  <c r="H820" i="9" s="1"/>
  <c r="I820" i="9" s="1"/>
  <c r="E821" i="9"/>
  <c r="F821" i="9" s="1"/>
  <c r="G821" i="9" s="1"/>
  <c r="H821" i="9" s="1"/>
  <c r="I821" i="9" s="1"/>
  <c r="E822" i="9"/>
  <c r="F822" i="9" s="1"/>
  <c r="G822" i="9" s="1"/>
  <c r="H822" i="9" s="1"/>
  <c r="I822" i="9" s="1"/>
  <c r="E823" i="9"/>
  <c r="F823" i="9" s="1"/>
  <c r="G823" i="9" s="1"/>
  <c r="H823" i="9" s="1"/>
  <c r="I823" i="9" s="1"/>
  <c r="E824" i="9"/>
  <c r="F824" i="9" s="1"/>
  <c r="G824" i="9" s="1"/>
  <c r="H824" i="9" s="1"/>
  <c r="I824" i="9" s="1"/>
  <c r="E825" i="9"/>
  <c r="F825" i="9" s="1"/>
  <c r="G825" i="9" s="1"/>
  <c r="H825" i="9" s="1"/>
  <c r="I825" i="9" s="1"/>
  <c r="E826" i="9"/>
  <c r="F826" i="9" s="1"/>
  <c r="G826" i="9" s="1"/>
  <c r="H826" i="9" s="1"/>
  <c r="I826" i="9" s="1"/>
  <c r="E827" i="9"/>
  <c r="F827" i="9" s="1"/>
  <c r="G827" i="9" s="1"/>
  <c r="H827" i="9" s="1"/>
  <c r="I827" i="9" s="1"/>
  <c r="E828" i="9"/>
  <c r="F828" i="9" s="1"/>
  <c r="G828" i="9" s="1"/>
  <c r="H828" i="9" s="1"/>
  <c r="I828" i="9" s="1"/>
  <c r="E829" i="9"/>
  <c r="F829" i="9" s="1"/>
  <c r="G829" i="9" s="1"/>
  <c r="H829" i="9" s="1"/>
  <c r="I829" i="9" s="1"/>
  <c r="E830" i="9"/>
  <c r="F830" i="9" s="1"/>
  <c r="G830" i="9" s="1"/>
  <c r="H830" i="9" s="1"/>
  <c r="I830" i="9" s="1"/>
  <c r="E831" i="9"/>
  <c r="F831" i="9" s="1"/>
  <c r="G831" i="9" s="1"/>
  <c r="H831" i="9" s="1"/>
  <c r="I831" i="9" s="1"/>
  <c r="E832" i="9"/>
  <c r="F832" i="9" s="1"/>
  <c r="G832" i="9" s="1"/>
  <c r="H832" i="9" s="1"/>
  <c r="I832" i="9" s="1"/>
  <c r="E833" i="9"/>
  <c r="F833" i="9" s="1"/>
  <c r="G833" i="9" s="1"/>
  <c r="H833" i="9" s="1"/>
  <c r="I833" i="9" s="1"/>
  <c r="E834" i="9"/>
  <c r="F834" i="9" s="1"/>
  <c r="G834" i="9" s="1"/>
  <c r="H834" i="9" s="1"/>
  <c r="I834" i="9" s="1"/>
  <c r="E835" i="9"/>
  <c r="F835" i="9" s="1"/>
  <c r="G835" i="9" s="1"/>
  <c r="H835" i="9" s="1"/>
  <c r="I835" i="9" s="1"/>
  <c r="E836" i="9"/>
  <c r="F836" i="9" s="1"/>
  <c r="G836" i="9" s="1"/>
  <c r="H836" i="9" s="1"/>
  <c r="I836" i="9" s="1"/>
  <c r="E837" i="9"/>
  <c r="F837" i="9" s="1"/>
  <c r="G837" i="9" s="1"/>
  <c r="H837" i="9" s="1"/>
  <c r="I837" i="9" s="1"/>
  <c r="E838" i="9"/>
  <c r="F838" i="9" s="1"/>
  <c r="G838" i="9" s="1"/>
  <c r="H838" i="9" s="1"/>
  <c r="I838" i="9" s="1"/>
  <c r="E839" i="9"/>
  <c r="F839" i="9" s="1"/>
  <c r="G839" i="9" s="1"/>
  <c r="H839" i="9" s="1"/>
  <c r="I839" i="9" s="1"/>
  <c r="E840" i="9"/>
  <c r="F840" i="9" s="1"/>
  <c r="G840" i="9" s="1"/>
  <c r="H840" i="9" s="1"/>
  <c r="I840" i="9" s="1"/>
  <c r="E841" i="9"/>
  <c r="F841" i="9" s="1"/>
  <c r="G841" i="9" s="1"/>
  <c r="H841" i="9" s="1"/>
  <c r="I841" i="9" s="1"/>
  <c r="E842" i="9"/>
  <c r="F842" i="9" s="1"/>
  <c r="G842" i="9" s="1"/>
  <c r="H842" i="9" s="1"/>
  <c r="I842" i="9" s="1"/>
  <c r="E843" i="9"/>
  <c r="F843" i="9" s="1"/>
  <c r="G843" i="9" s="1"/>
  <c r="H843" i="9" s="1"/>
  <c r="I843" i="9" s="1"/>
  <c r="E844" i="9"/>
  <c r="F844" i="9" s="1"/>
  <c r="G844" i="9" s="1"/>
  <c r="H844" i="9" s="1"/>
  <c r="I844" i="9" s="1"/>
  <c r="E845" i="9"/>
  <c r="F845" i="9" s="1"/>
  <c r="G845" i="9" s="1"/>
  <c r="H845" i="9" s="1"/>
  <c r="I845" i="9" s="1"/>
  <c r="E846" i="9"/>
  <c r="F846" i="9" s="1"/>
  <c r="G846" i="9" s="1"/>
  <c r="H846" i="9" s="1"/>
  <c r="I846" i="9" s="1"/>
  <c r="E847" i="9"/>
  <c r="F847" i="9" s="1"/>
  <c r="G847" i="9" s="1"/>
  <c r="H847" i="9" s="1"/>
  <c r="I847" i="9" s="1"/>
  <c r="E848" i="9"/>
  <c r="F848" i="9" s="1"/>
  <c r="G848" i="9" s="1"/>
  <c r="H848" i="9" s="1"/>
  <c r="I848" i="9" s="1"/>
  <c r="E849" i="9"/>
  <c r="F849" i="9" s="1"/>
  <c r="G849" i="9" s="1"/>
  <c r="H849" i="9" s="1"/>
  <c r="I849" i="9" s="1"/>
  <c r="E850" i="9"/>
  <c r="F850" i="9" s="1"/>
  <c r="G850" i="9" s="1"/>
  <c r="H850" i="9" s="1"/>
  <c r="I850" i="9" s="1"/>
  <c r="E851" i="9"/>
  <c r="F851" i="9" s="1"/>
  <c r="G851" i="9" s="1"/>
  <c r="H851" i="9" s="1"/>
  <c r="I851" i="9" s="1"/>
  <c r="E852" i="9"/>
  <c r="F852" i="9" s="1"/>
  <c r="G852" i="9" s="1"/>
  <c r="H852" i="9" s="1"/>
  <c r="I852" i="9" s="1"/>
  <c r="E853" i="9"/>
  <c r="F853" i="9" s="1"/>
  <c r="G853" i="9" s="1"/>
  <c r="H853" i="9" s="1"/>
  <c r="I853" i="9" s="1"/>
  <c r="E854" i="9"/>
  <c r="F854" i="9" s="1"/>
  <c r="G854" i="9" s="1"/>
  <c r="H854" i="9" s="1"/>
  <c r="I854" i="9" s="1"/>
  <c r="E855" i="9"/>
  <c r="F855" i="9" s="1"/>
  <c r="G855" i="9" s="1"/>
  <c r="H855" i="9" s="1"/>
  <c r="I855" i="9" s="1"/>
  <c r="E856" i="9"/>
  <c r="F856" i="9" s="1"/>
  <c r="G856" i="9" s="1"/>
  <c r="H856" i="9" s="1"/>
  <c r="I856" i="9" s="1"/>
  <c r="E857" i="9"/>
  <c r="F857" i="9" s="1"/>
  <c r="G857" i="9" s="1"/>
  <c r="H857" i="9" s="1"/>
  <c r="I857" i="9" s="1"/>
  <c r="E858" i="9"/>
  <c r="F858" i="9" s="1"/>
  <c r="G858" i="9" s="1"/>
  <c r="H858" i="9" s="1"/>
  <c r="I858" i="9" s="1"/>
  <c r="E859" i="9"/>
  <c r="F859" i="9" s="1"/>
  <c r="G859" i="9" s="1"/>
  <c r="H859" i="9" s="1"/>
  <c r="I859" i="9" s="1"/>
  <c r="E860" i="9"/>
  <c r="F860" i="9" s="1"/>
  <c r="G860" i="9" s="1"/>
  <c r="H860" i="9" s="1"/>
  <c r="I860" i="9" s="1"/>
  <c r="E861" i="9"/>
  <c r="F861" i="9" s="1"/>
  <c r="G861" i="9" s="1"/>
  <c r="H861" i="9" s="1"/>
  <c r="I861" i="9" s="1"/>
  <c r="E862" i="9"/>
  <c r="F862" i="9" s="1"/>
  <c r="G862" i="9" s="1"/>
  <c r="H862" i="9" s="1"/>
  <c r="I862" i="9" s="1"/>
  <c r="E863" i="9"/>
  <c r="F863" i="9" s="1"/>
  <c r="G863" i="9" s="1"/>
  <c r="H863" i="9" s="1"/>
  <c r="I863" i="9" s="1"/>
  <c r="E864" i="9"/>
  <c r="F864" i="9" s="1"/>
  <c r="G864" i="9" s="1"/>
  <c r="H864" i="9" s="1"/>
  <c r="I864" i="9" s="1"/>
  <c r="E865" i="9"/>
  <c r="F865" i="9" s="1"/>
  <c r="G865" i="9" s="1"/>
  <c r="H865" i="9" s="1"/>
  <c r="I865" i="9" s="1"/>
  <c r="E866" i="9"/>
  <c r="F866" i="9" s="1"/>
  <c r="G866" i="9" s="1"/>
  <c r="H866" i="9" s="1"/>
  <c r="I866" i="9" s="1"/>
  <c r="E867" i="9"/>
  <c r="F867" i="9" s="1"/>
  <c r="G867" i="9" s="1"/>
  <c r="H867" i="9" s="1"/>
  <c r="I867" i="9" s="1"/>
  <c r="E868" i="9"/>
  <c r="F868" i="9" s="1"/>
  <c r="G868" i="9" s="1"/>
  <c r="H868" i="9" s="1"/>
  <c r="I868" i="9" s="1"/>
  <c r="E869" i="9"/>
  <c r="F869" i="9" s="1"/>
  <c r="G869" i="9" s="1"/>
  <c r="H869" i="9" s="1"/>
  <c r="I869" i="9" s="1"/>
  <c r="E870" i="9"/>
  <c r="F870" i="9" s="1"/>
  <c r="G870" i="9" s="1"/>
  <c r="H870" i="9" s="1"/>
  <c r="I870" i="9" s="1"/>
  <c r="E871" i="9"/>
  <c r="F871" i="9" s="1"/>
  <c r="G871" i="9" s="1"/>
  <c r="H871" i="9" s="1"/>
  <c r="I871" i="9" s="1"/>
  <c r="E872" i="9"/>
  <c r="F872" i="9" s="1"/>
  <c r="G872" i="9" s="1"/>
  <c r="H872" i="9" s="1"/>
  <c r="I872" i="9" s="1"/>
  <c r="E873" i="9"/>
  <c r="F873" i="9" s="1"/>
  <c r="G873" i="9" s="1"/>
  <c r="H873" i="9" s="1"/>
  <c r="I873" i="9" s="1"/>
  <c r="E874" i="9"/>
  <c r="F874" i="9" s="1"/>
  <c r="G874" i="9" s="1"/>
  <c r="H874" i="9" s="1"/>
  <c r="I874" i="9" s="1"/>
  <c r="E875" i="9"/>
  <c r="F875" i="9" s="1"/>
  <c r="G875" i="9" s="1"/>
  <c r="H875" i="9" s="1"/>
  <c r="I875" i="9" s="1"/>
  <c r="E876" i="9"/>
  <c r="F876" i="9" s="1"/>
  <c r="G876" i="9" s="1"/>
  <c r="H876" i="9" s="1"/>
  <c r="I876" i="9" s="1"/>
  <c r="E877" i="9"/>
  <c r="F877" i="9" s="1"/>
  <c r="G877" i="9" s="1"/>
  <c r="H877" i="9" s="1"/>
  <c r="I877" i="9" s="1"/>
  <c r="E878" i="9"/>
  <c r="F878" i="9" s="1"/>
  <c r="G878" i="9" s="1"/>
  <c r="H878" i="9" s="1"/>
  <c r="I878" i="9" s="1"/>
  <c r="E879" i="9"/>
  <c r="F879" i="9" s="1"/>
  <c r="G879" i="9" s="1"/>
  <c r="H879" i="9" s="1"/>
  <c r="I879" i="9" s="1"/>
  <c r="E880" i="9"/>
  <c r="F880" i="9" s="1"/>
  <c r="G880" i="9" s="1"/>
  <c r="H880" i="9" s="1"/>
  <c r="I880" i="9" s="1"/>
  <c r="E881" i="9"/>
  <c r="F881" i="9" s="1"/>
  <c r="G881" i="9" s="1"/>
  <c r="H881" i="9" s="1"/>
  <c r="I881" i="9" s="1"/>
  <c r="E882" i="9"/>
  <c r="F882" i="9" s="1"/>
  <c r="G882" i="9" s="1"/>
  <c r="H882" i="9" s="1"/>
  <c r="I882" i="9" s="1"/>
  <c r="E883" i="9"/>
  <c r="F883" i="9" s="1"/>
  <c r="G883" i="9" s="1"/>
  <c r="H883" i="9" s="1"/>
  <c r="I883" i="9" s="1"/>
  <c r="E884" i="9"/>
  <c r="F884" i="9" s="1"/>
  <c r="G884" i="9" s="1"/>
  <c r="H884" i="9" s="1"/>
  <c r="I884" i="9" s="1"/>
  <c r="E885" i="9"/>
  <c r="F885" i="9" s="1"/>
  <c r="G885" i="9" s="1"/>
  <c r="H885" i="9" s="1"/>
  <c r="I885" i="9" s="1"/>
  <c r="E886" i="9"/>
  <c r="F886" i="9" s="1"/>
  <c r="G886" i="9" s="1"/>
  <c r="H886" i="9" s="1"/>
  <c r="I886" i="9" s="1"/>
  <c r="E887" i="9"/>
  <c r="F887" i="9" s="1"/>
  <c r="G887" i="9" s="1"/>
  <c r="H887" i="9" s="1"/>
  <c r="I887" i="9" s="1"/>
  <c r="E888" i="9"/>
  <c r="F888" i="9" s="1"/>
  <c r="G888" i="9" s="1"/>
  <c r="H888" i="9" s="1"/>
  <c r="I888" i="9" s="1"/>
  <c r="E889" i="9"/>
  <c r="F889" i="9" s="1"/>
  <c r="G889" i="9" s="1"/>
  <c r="H889" i="9" s="1"/>
  <c r="I889" i="9" s="1"/>
  <c r="E890" i="9"/>
  <c r="F890" i="9" s="1"/>
  <c r="G890" i="9" s="1"/>
  <c r="H890" i="9" s="1"/>
  <c r="I890" i="9" s="1"/>
  <c r="E891" i="9"/>
  <c r="F891" i="9" s="1"/>
  <c r="G891" i="9" s="1"/>
  <c r="H891" i="9" s="1"/>
  <c r="I891" i="9" s="1"/>
  <c r="E892" i="9"/>
  <c r="F892" i="9" s="1"/>
  <c r="G892" i="9" s="1"/>
  <c r="H892" i="9" s="1"/>
  <c r="I892" i="9" s="1"/>
  <c r="E893" i="9"/>
  <c r="F893" i="9" s="1"/>
  <c r="G893" i="9" s="1"/>
  <c r="H893" i="9" s="1"/>
  <c r="I893" i="9" s="1"/>
  <c r="E894" i="9"/>
  <c r="F894" i="9" s="1"/>
  <c r="G894" i="9" s="1"/>
  <c r="H894" i="9" s="1"/>
  <c r="I894" i="9" s="1"/>
  <c r="E895" i="9"/>
  <c r="F895" i="9" s="1"/>
  <c r="G895" i="9" s="1"/>
  <c r="H895" i="9" s="1"/>
  <c r="I895" i="9" s="1"/>
  <c r="E896" i="9"/>
  <c r="F896" i="9" s="1"/>
  <c r="G896" i="9" s="1"/>
  <c r="H896" i="9" s="1"/>
  <c r="I896" i="9" s="1"/>
  <c r="E897" i="9"/>
  <c r="F897" i="9" s="1"/>
  <c r="G897" i="9" s="1"/>
  <c r="H897" i="9" s="1"/>
  <c r="I897" i="9" s="1"/>
  <c r="E898" i="9"/>
  <c r="F898" i="9" s="1"/>
  <c r="G898" i="9" s="1"/>
  <c r="H898" i="9" s="1"/>
  <c r="I898" i="9" s="1"/>
  <c r="E899" i="9"/>
  <c r="F899" i="9" s="1"/>
  <c r="G899" i="9" s="1"/>
  <c r="H899" i="9" s="1"/>
  <c r="I899" i="9" s="1"/>
  <c r="E900" i="9"/>
  <c r="F900" i="9" s="1"/>
  <c r="G900" i="9" s="1"/>
  <c r="H900" i="9" s="1"/>
  <c r="I900" i="9" s="1"/>
  <c r="E901" i="9"/>
  <c r="F901" i="9" s="1"/>
  <c r="G901" i="9" s="1"/>
  <c r="H901" i="9" s="1"/>
  <c r="I901" i="9" s="1"/>
  <c r="E902" i="9"/>
  <c r="F902" i="9" s="1"/>
  <c r="G902" i="9" s="1"/>
  <c r="H902" i="9" s="1"/>
  <c r="I902" i="9" s="1"/>
  <c r="E903" i="9"/>
  <c r="F903" i="9" s="1"/>
  <c r="G903" i="9" s="1"/>
  <c r="H903" i="9" s="1"/>
  <c r="I903" i="9" s="1"/>
  <c r="E904" i="9"/>
  <c r="F904" i="9" s="1"/>
  <c r="G904" i="9" s="1"/>
  <c r="H904" i="9" s="1"/>
  <c r="I904" i="9" s="1"/>
  <c r="E905" i="9"/>
  <c r="F905" i="9" s="1"/>
  <c r="G905" i="9" s="1"/>
  <c r="H905" i="9" s="1"/>
  <c r="I905" i="9" s="1"/>
  <c r="E906" i="9"/>
  <c r="F906" i="9" s="1"/>
  <c r="G906" i="9" s="1"/>
  <c r="H906" i="9" s="1"/>
  <c r="I906" i="9" s="1"/>
  <c r="E907" i="9"/>
  <c r="F907" i="9" s="1"/>
  <c r="G907" i="9" s="1"/>
  <c r="H907" i="9" s="1"/>
  <c r="I907" i="9" s="1"/>
  <c r="E908" i="9"/>
  <c r="F908" i="9" s="1"/>
  <c r="G908" i="9" s="1"/>
  <c r="H908" i="9" s="1"/>
  <c r="I908" i="9" s="1"/>
  <c r="E909" i="9"/>
  <c r="F909" i="9" s="1"/>
  <c r="G909" i="9" s="1"/>
  <c r="H909" i="9" s="1"/>
  <c r="I909" i="9" s="1"/>
  <c r="E910" i="9"/>
  <c r="F910" i="9" s="1"/>
  <c r="G910" i="9" s="1"/>
  <c r="H910" i="9" s="1"/>
  <c r="I910" i="9" s="1"/>
  <c r="E911" i="9"/>
  <c r="F911" i="9" s="1"/>
  <c r="G911" i="9" s="1"/>
  <c r="H911" i="9" s="1"/>
  <c r="I911" i="9" s="1"/>
  <c r="E912" i="9"/>
  <c r="F912" i="9" s="1"/>
  <c r="G912" i="9" s="1"/>
  <c r="H912" i="9" s="1"/>
  <c r="I912" i="9" s="1"/>
  <c r="E913" i="9"/>
  <c r="F913" i="9" s="1"/>
  <c r="G913" i="9" s="1"/>
  <c r="H913" i="9" s="1"/>
  <c r="I913" i="9" s="1"/>
  <c r="E914" i="9"/>
  <c r="F914" i="9" s="1"/>
  <c r="G914" i="9" s="1"/>
  <c r="H914" i="9" s="1"/>
  <c r="I914" i="9" s="1"/>
  <c r="E915" i="9"/>
  <c r="F915" i="9" s="1"/>
  <c r="G915" i="9" s="1"/>
  <c r="H915" i="9" s="1"/>
  <c r="I915" i="9" s="1"/>
  <c r="E916" i="9"/>
  <c r="F916" i="9" s="1"/>
  <c r="G916" i="9" s="1"/>
  <c r="H916" i="9" s="1"/>
  <c r="I916" i="9" s="1"/>
  <c r="E917" i="9"/>
  <c r="F917" i="9" s="1"/>
  <c r="G917" i="9" s="1"/>
  <c r="H917" i="9" s="1"/>
  <c r="I917" i="9" s="1"/>
  <c r="E918" i="9"/>
  <c r="F918" i="9" s="1"/>
  <c r="G918" i="9" s="1"/>
  <c r="H918" i="9" s="1"/>
  <c r="I918" i="9" s="1"/>
  <c r="E919" i="9"/>
  <c r="F919" i="9" s="1"/>
  <c r="G919" i="9" s="1"/>
  <c r="H919" i="9" s="1"/>
  <c r="I919" i="9" s="1"/>
  <c r="E920" i="9"/>
  <c r="F920" i="9" s="1"/>
  <c r="G920" i="9" s="1"/>
  <c r="H920" i="9" s="1"/>
  <c r="I920" i="9" s="1"/>
  <c r="E921" i="9"/>
  <c r="F921" i="9" s="1"/>
  <c r="G921" i="9" s="1"/>
  <c r="H921" i="9" s="1"/>
  <c r="I921" i="9" s="1"/>
  <c r="E922" i="9"/>
  <c r="F922" i="9" s="1"/>
  <c r="G922" i="9" s="1"/>
  <c r="H922" i="9" s="1"/>
  <c r="I922" i="9" s="1"/>
  <c r="E923" i="9"/>
  <c r="F923" i="9" s="1"/>
  <c r="G923" i="9" s="1"/>
  <c r="H923" i="9" s="1"/>
  <c r="I923" i="9" s="1"/>
  <c r="E924" i="9"/>
  <c r="F924" i="9" s="1"/>
  <c r="G924" i="9" s="1"/>
  <c r="H924" i="9" s="1"/>
  <c r="I924" i="9" s="1"/>
  <c r="E925" i="9"/>
  <c r="F925" i="9" s="1"/>
  <c r="G925" i="9" s="1"/>
  <c r="H925" i="9" s="1"/>
  <c r="I925" i="9" s="1"/>
  <c r="E926" i="9"/>
  <c r="F926" i="9" s="1"/>
  <c r="G926" i="9" s="1"/>
  <c r="H926" i="9" s="1"/>
  <c r="I926" i="9" s="1"/>
  <c r="E927" i="9"/>
  <c r="F927" i="9" s="1"/>
  <c r="G927" i="9" s="1"/>
  <c r="H927" i="9" s="1"/>
  <c r="I927" i="9" s="1"/>
  <c r="E928" i="9"/>
  <c r="F928" i="9" s="1"/>
  <c r="G928" i="9" s="1"/>
  <c r="H928" i="9" s="1"/>
  <c r="I928" i="9" s="1"/>
  <c r="E929" i="9"/>
  <c r="F929" i="9" s="1"/>
  <c r="G929" i="9" s="1"/>
  <c r="H929" i="9" s="1"/>
  <c r="I929" i="9" s="1"/>
  <c r="E930" i="9"/>
  <c r="F930" i="9" s="1"/>
  <c r="G930" i="9" s="1"/>
  <c r="H930" i="9" s="1"/>
  <c r="I930" i="9" s="1"/>
  <c r="E931" i="9"/>
  <c r="F931" i="9" s="1"/>
  <c r="G931" i="9" s="1"/>
  <c r="H931" i="9" s="1"/>
  <c r="I931" i="9" s="1"/>
  <c r="E932" i="9"/>
  <c r="F932" i="9" s="1"/>
  <c r="G932" i="9" s="1"/>
  <c r="H932" i="9" s="1"/>
  <c r="I932" i="9" s="1"/>
  <c r="E933" i="9"/>
  <c r="F933" i="9" s="1"/>
  <c r="G933" i="9" s="1"/>
  <c r="H933" i="9" s="1"/>
  <c r="I933" i="9" s="1"/>
  <c r="E934" i="9"/>
  <c r="F934" i="9" s="1"/>
  <c r="G934" i="9" s="1"/>
  <c r="H934" i="9" s="1"/>
  <c r="I934" i="9" s="1"/>
  <c r="E935" i="9"/>
  <c r="F935" i="9" s="1"/>
  <c r="G935" i="9" s="1"/>
  <c r="H935" i="9" s="1"/>
  <c r="I935" i="9" s="1"/>
  <c r="E936" i="9"/>
  <c r="F936" i="9" s="1"/>
  <c r="G936" i="9" s="1"/>
  <c r="H936" i="9" s="1"/>
  <c r="I936" i="9" s="1"/>
  <c r="E937" i="9"/>
  <c r="F937" i="9" s="1"/>
  <c r="G937" i="9" s="1"/>
  <c r="H937" i="9" s="1"/>
  <c r="I937" i="9" s="1"/>
  <c r="E938" i="9"/>
  <c r="F938" i="9" s="1"/>
  <c r="G938" i="9" s="1"/>
  <c r="H938" i="9" s="1"/>
  <c r="I938" i="9" s="1"/>
  <c r="E939" i="9"/>
  <c r="F939" i="9" s="1"/>
  <c r="G939" i="9" s="1"/>
  <c r="H939" i="9" s="1"/>
  <c r="I939" i="9" s="1"/>
  <c r="E940" i="9"/>
  <c r="F940" i="9" s="1"/>
  <c r="G940" i="9" s="1"/>
  <c r="H940" i="9" s="1"/>
  <c r="I940" i="9" s="1"/>
  <c r="E941" i="9"/>
  <c r="F941" i="9" s="1"/>
  <c r="G941" i="9" s="1"/>
  <c r="H941" i="9" s="1"/>
  <c r="I941" i="9" s="1"/>
  <c r="E942" i="9"/>
  <c r="F942" i="9" s="1"/>
  <c r="G942" i="9" s="1"/>
  <c r="H942" i="9" s="1"/>
  <c r="I942" i="9" s="1"/>
  <c r="E943" i="9"/>
  <c r="F943" i="9" s="1"/>
  <c r="G943" i="9" s="1"/>
  <c r="H943" i="9" s="1"/>
  <c r="I943" i="9" s="1"/>
  <c r="E944" i="9"/>
  <c r="F944" i="9" s="1"/>
  <c r="G944" i="9" s="1"/>
  <c r="H944" i="9" s="1"/>
  <c r="I944" i="9" s="1"/>
  <c r="E945" i="9"/>
  <c r="F945" i="9" s="1"/>
  <c r="G945" i="9" s="1"/>
  <c r="H945" i="9" s="1"/>
  <c r="I945" i="9" s="1"/>
  <c r="E946" i="9"/>
  <c r="F946" i="9" s="1"/>
  <c r="G946" i="9" s="1"/>
  <c r="H946" i="9" s="1"/>
  <c r="I946" i="9" s="1"/>
  <c r="E947" i="9"/>
  <c r="F947" i="9" s="1"/>
  <c r="G947" i="9" s="1"/>
  <c r="H947" i="9" s="1"/>
  <c r="I947" i="9" s="1"/>
  <c r="E948" i="9"/>
  <c r="F948" i="9" s="1"/>
  <c r="G948" i="9" s="1"/>
  <c r="H948" i="9" s="1"/>
  <c r="I948" i="9" s="1"/>
  <c r="E949" i="9"/>
  <c r="F949" i="9" s="1"/>
  <c r="G949" i="9" s="1"/>
  <c r="H949" i="9" s="1"/>
  <c r="I949" i="9" s="1"/>
  <c r="E950" i="9"/>
  <c r="F950" i="9" s="1"/>
  <c r="G950" i="9" s="1"/>
  <c r="H950" i="9" s="1"/>
  <c r="I950" i="9" s="1"/>
  <c r="E951" i="9"/>
  <c r="F951" i="9" s="1"/>
  <c r="G951" i="9" s="1"/>
  <c r="H951" i="9" s="1"/>
  <c r="I951" i="9" s="1"/>
  <c r="E952" i="9"/>
  <c r="F952" i="9" s="1"/>
  <c r="G952" i="9" s="1"/>
  <c r="H952" i="9" s="1"/>
  <c r="I952" i="9" s="1"/>
  <c r="E953" i="9"/>
  <c r="F953" i="9" s="1"/>
  <c r="G953" i="9" s="1"/>
  <c r="H953" i="9" s="1"/>
  <c r="I953" i="9" s="1"/>
  <c r="E954" i="9"/>
  <c r="F954" i="9" s="1"/>
  <c r="G954" i="9" s="1"/>
  <c r="H954" i="9" s="1"/>
  <c r="I954" i="9" s="1"/>
  <c r="E955" i="9"/>
  <c r="F955" i="9" s="1"/>
  <c r="G955" i="9" s="1"/>
  <c r="H955" i="9" s="1"/>
  <c r="I955" i="9" s="1"/>
  <c r="E956" i="9"/>
  <c r="F956" i="9" s="1"/>
  <c r="G956" i="9" s="1"/>
  <c r="H956" i="9" s="1"/>
  <c r="I956" i="9" s="1"/>
  <c r="E957" i="9"/>
  <c r="F957" i="9" s="1"/>
  <c r="G957" i="9" s="1"/>
  <c r="H957" i="9" s="1"/>
  <c r="I957" i="9" s="1"/>
  <c r="E958" i="9"/>
  <c r="F958" i="9" s="1"/>
  <c r="G958" i="9" s="1"/>
  <c r="H958" i="9" s="1"/>
  <c r="I958" i="9" s="1"/>
  <c r="E959" i="9"/>
  <c r="F959" i="9" s="1"/>
  <c r="G959" i="9" s="1"/>
  <c r="H959" i="9" s="1"/>
  <c r="I959" i="9" s="1"/>
  <c r="E960" i="9"/>
  <c r="F960" i="9" s="1"/>
  <c r="G960" i="9" s="1"/>
  <c r="H960" i="9" s="1"/>
  <c r="I960" i="9" s="1"/>
  <c r="E961" i="9"/>
  <c r="F961" i="9" s="1"/>
  <c r="G961" i="9" s="1"/>
  <c r="H961" i="9" s="1"/>
  <c r="I961" i="9" s="1"/>
  <c r="E962" i="9"/>
  <c r="F962" i="9" s="1"/>
  <c r="G962" i="9" s="1"/>
  <c r="H962" i="9" s="1"/>
  <c r="I962" i="9" s="1"/>
  <c r="E963" i="9"/>
  <c r="F963" i="9" s="1"/>
  <c r="G963" i="9" s="1"/>
  <c r="H963" i="9" s="1"/>
  <c r="I963" i="9" s="1"/>
  <c r="E964" i="9"/>
  <c r="F964" i="9" s="1"/>
  <c r="G964" i="9" s="1"/>
  <c r="H964" i="9" s="1"/>
  <c r="I964" i="9" s="1"/>
  <c r="E965" i="9"/>
  <c r="F965" i="9" s="1"/>
  <c r="G965" i="9" s="1"/>
  <c r="H965" i="9" s="1"/>
  <c r="I965" i="9" s="1"/>
  <c r="E966" i="9"/>
  <c r="F966" i="9" s="1"/>
  <c r="G966" i="9" s="1"/>
  <c r="H966" i="9" s="1"/>
  <c r="I966" i="9" s="1"/>
  <c r="E967" i="9"/>
  <c r="F967" i="9" s="1"/>
  <c r="G967" i="9" s="1"/>
  <c r="H967" i="9" s="1"/>
  <c r="I967" i="9" s="1"/>
  <c r="E968" i="9"/>
  <c r="F968" i="9" s="1"/>
  <c r="G968" i="9" s="1"/>
  <c r="H968" i="9" s="1"/>
  <c r="I968" i="9" s="1"/>
  <c r="E969" i="9"/>
  <c r="F969" i="9" s="1"/>
  <c r="G969" i="9" s="1"/>
  <c r="H969" i="9" s="1"/>
  <c r="I969" i="9" s="1"/>
  <c r="E970" i="9"/>
  <c r="F970" i="9" s="1"/>
  <c r="G970" i="9" s="1"/>
  <c r="H970" i="9" s="1"/>
  <c r="I970" i="9" s="1"/>
  <c r="E971" i="9"/>
  <c r="F971" i="9" s="1"/>
  <c r="G971" i="9" s="1"/>
  <c r="H971" i="9" s="1"/>
  <c r="I971" i="9" s="1"/>
  <c r="E972" i="9"/>
  <c r="F972" i="9" s="1"/>
  <c r="G972" i="9" s="1"/>
  <c r="H972" i="9" s="1"/>
  <c r="I972" i="9" s="1"/>
  <c r="E973" i="9"/>
  <c r="F973" i="9" s="1"/>
  <c r="G973" i="9" s="1"/>
  <c r="H973" i="9" s="1"/>
  <c r="I973" i="9" s="1"/>
  <c r="E974" i="9"/>
  <c r="F974" i="9" s="1"/>
  <c r="G974" i="9" s="1"/>
  <c r="H974" i="9" s="1"/>
  <c r="I974" i="9" s="1"/>
  <c r="E975" i="9"/>
  <c r="F975" i="9" s="1"/>
  <c r="G975" i="9" s="1"/>
  <c r="H975" i="9" s="1"/>
  <c r="I975" i="9" s="1"/>
  <c r="E976" i="9"/>
  <c r="F976" i="9" s="1"/>
  <c r="G976" i="9" s="1"/>
  <c r="H976" i="9" s="1"/>
  <c r="I976" i="9" s="1"/>
  <c r="E977" i="9"/>
  <c r="F977" i="9" s="1"/>
  <c r="G977" i="9" s="1"/>
  <c r="H977" i="9" s="1"/>
  <c r="I977" i="9" s="1"/>
  <c r="E978" i="9"/>
  <c r="F978" i="9" s="1"/>
  <c r="G978" i="9" s="1"/>
  <c r="H978" i="9" s="1"/>
  <c r="I978" i="9" s="1"/>
  <c r="E979" i="9"/>
  <c r="F979" i="9" s="1"/>
  <c r="G979" i="9" s="1"/>
  <c r="H979" i="9" s="1"/>
  <c r="I979" i="9" s="1"/>
  <c r="E980" i="9"/>
  <c r="F980" i="9" s="1"/>
  <c r="G980" i="9" s="1"/>
  <c r="H980" i="9" s="1"/>
  <c r="I980" i="9" s="1"/>
  <c r="E981" i="9"/>
  <c r="F981" i="9" s="1"/>
  <c r="G981" i="9" s="1"/>
  <c r="H981" i="9" s="1"/>
  <c r="I981" i="9" s="1"/>
  <c r="E982" i="9"/>
  <c r="F982" i="9" s="1"/>
  <c r="G982" i="9" s="1"/>
  <c r="H982" i="9" s="1"/>
  <c r="I982" i="9" s="1"/>
  <c r="E983" i="9"/>
  <c r="F983" i="9" s="1"/>
  <c r="G983" i="9" s="1"/>
  <c r="H983" i="9" s="1"/>
  <c r="I983" i="9" s="1"/>
  <c r="E984" i="9"/>
  <c r="F984" i="9" s="1"/>
  <c r="G984" i="9" s="1"/>
  <c r="H984" i="9" s="1"/>
  <c r="I984" i="9" s="1"/>
  <c r="E985" i="9"/>
  <c r="F985" i="9" s="1"/>
  <c r="G985" i="9" s="1"/>
  <c r="H985" i="9" s="1"/>
  <c r="I985" i="9" s="1"/>
  <c r="E986" i="9"/>
  <c r="F986" i="9" s="1"/>
  <c r="G986" i="9" s="1"/>
  <c r="H986" i="9" s="1"/>
  <c r="I986" i="9" s="1"/>
  <c r="E987" i="9"/>
  <c r="F987" i="9" s="1"/>
  <c r="G987" i="9" s="1"/>
  <c r="H987" i="9" s="1"/>
  <c r="I987" i="9" s="1"/>
  <c r="E988" i="9"/>
  <c r="F988" i="9" s="1"/>
  <c r="G988" i="9" s="1"/>
  <c r="H988" i="9" s="1"/>
  <c r="I988" i="9" s="1"/>
  <c r="E989" i="9"/>
  <c r="F989" i="9" s="1"/>
  <c r="G989" i="9" s="1"/>
  <c r="H989" i="9" s="1"/>
  <c r="I989" i="9" s="1"/>
  <c r="E990" i="9"/>
  <c r="F990" i="9" s="1"/>
  <c r="G990" i="9" s="1"/>
  <c r="H990" i="9" s="1"/>
  <c r="I990" i="9" s="1"/>
  <c r="E991" i="9"/>
  <c r="F991" i="9" s="1"/>
  <c r="G991" i="9" s="1"/>
  <c r="H991" i="9" s="1"/>
  <c r="I991" i="9" s="1"/>
  <c r="E992" i="9"/>
  <c r="F992" i="9" s="1"/>
  <c r="G992" i="9" s="1"/>
  <c r="H992" i="9" s="1"/>
  <c r="I992" i="9" s="1"/>
  <c r="E993" i="9"/>
  <c r="F993" i="9" s="1"/>
  <c r="G993" i="9" s="1"/>
  <c r="H993" i="9" s="1"/>
  <c r="I993" i="9" s="1"/>
  <c r="E994" i="9"/>
  <c r="F994" i="9" s="1"/>
  <c r="G994" i="9" s="1"/>
  <c r="H994" i="9" s="1"/>
  <c r="I994" i="9" s="1"/>
  <c r="E995" i="9"/>
  <c r="F995" i="9" s="1"/>
  <c r="G995" i="9" s="1"/>
  <c r="H995" i="9" s="1"/>
  <c r="I995" i="9" s="1"/>
  <c r="E996" i="9"/>
  <c r="F996" i="9" s="1"/>
  <c r="G996" i="9" s="1"/>
  <c r="H996" i="9" s="1"/>
  <c r="I996" i="9" s="1"/>
  <c r="E997" i="9"/>
  <c r="F997" i="9" s="1"/>
  <c r="G997" i="9" s="1"/>
  <c r="H997" i="9" s="1"/>
  <c r="I997" i="9" s="1"/>
  <c r="E998" i="9"/>
  <c r="F998" i="9" s="1"/>
  <c r="G998" i="9" s="1"/>
  <c r="H998" i="9" s="1"/>
  <c r="I998" i="9" s="1"/>
  <c r="E999" i="9"/>
  <c r="F999" i="9" s="1"/>
  <c r="G999" i="9" s="1"/>
  <c r="H999" i="9" s="1"/>
  <c r="I999" i="9" s="1"/>
  <c r="E1000" i="9"/>
  <c r="F1000" i="9" s="1"/>
  <c r="G1000" i="9" s="1"/>
  <c r="H1000" i="9" s="1"/>
  <c r="I1000" i="9" s="1"/>
  <c r="E1001" i="9"/>
  <c r="F1001" i="9" s="1"/>
  <c r="G1001" i="9" s="1"/>
  <c r="H1001" i="9" s="1"/>
  <c r="I1001" i="9" s="1"/>
  <c r="E1002" i="9"/>
  <c r="F1002" i="9" s="1"/>
  <c r="G1002" i="9" s="1"/>
  <c r="H1002" i="9" s="1"/>
  <c r="I1002" i="9" s="1"/>
  <c r="E1003" i="9"/>
  <c r="F1003" i="9" s="1"/>
  <c r="G1003" i="9" s="1"/>
  <c r="H1003" i="9" s="1"/>
  <c r="I1003" i="9" s="1"/>
  <c r="E1004" i="9"/>
  <c r="F1004" i="9" s="1"/>
  <c r="G1004" i="9" s="1"/>
  <c r="H1004" i="9" s="1"/>
  <c r="I1004" i="9" s="1"/>
  <c r="E1005" i="9"/>
  <c r="F1005" i="9" s="1"/>
  <c r="G1005" i="9" s="1"/>
  <c r="H1005" i="9" s="1"/>
  <c r="I1005" i="9" s="1"/>
  <c r="E1006" i="9"/>
  <c r="F1006" i="9" s="1"/>
  <c r="G1006" i="9" s="1"/>
  <c r="H1006" i="9" s="1"/>
  <c r="I1006" i="9" s="1"/>
  <c r="E1007" i="9"/>
  <c r="F1007" i="9" s="1"/>
  <c r="G1007" i="9" s="1"/>
  <c r="H1007" i="9" s="1"/>
  <c r="I1007" i="9" s="1"/>
  <c r="E1008" i="9"/>
  <c r="F1008" i="9" s="1"/>
  <c r="G1008" i="9" s="1"/>
  <c r="H1008" i="9" s="1"/>
  <c r="I1008" i="9" s="1"/>
  <c r="E1009" i="9"/>
  <c r="F1009" i="9" s="1"/>
  <c r="G1009" i="9" s="1"/>
  <c r="H1009" i="9" s="1"/>
  <c r="I1009" i="9" s="1"/>
  <c r="E1010" i="9"/>
  <c r="F1010" i="9" s="1"/>
  <c r="G1010" i="9" s="1"/>
  <c r="H1010" i="9" s="1"/>
  <c r="I1010" i="9" s="1"/>
  <c r="E1011" i="9"/>
  <c r="F1011" i="9" s="1"/>
  <c r="G1011" i="9" s="1"/>
  <c r="H1011" i="9" s="1"/>
  <c r="I1011" i="9" s="1"/>
  <c r="E1012" i="9"/>
  <c r="F1012" i="9" s="1"/>
  <c r="G1012" i="9" s="1"/>
  <c r="H1012" i="9" s="1"/>
  <c r="I1012" i="9" s="1"/>
  <c r="E1013" i="9"/>
  <c r="F1013" i="9" s="1"/>
  <c r="G1013" i="9" s="1"/>
  <c r="H1013" i="9" s="1"/>
  <c r="I1013" i="9" s="1"/>
  <c r="E1014" i="9"/>
  <c r="F1014" i="9" s="1"/>
  <c r="G1014" i="9" s="1"/>
  <c r="H1014" i="9" s="1"/>
  <c r="I1014" i="9" s="1"/>
  <c r="E1015" i="9"/>
  <c r="F1015" i="9" s="1"/>
  <c r="G1015" i="9" s="1"/>
  <c r="H1015" i="9" s="1"/>
  <c r="I1015" i="9" s="1"/>
  <c r="E1016" i="9"/>
  <c r="F1016" i="9" s="1"/>
  <c r="G1016" i="9" s="1"/>
  <c r="H1016" i="9" s="1"/>
  <c r="I1016" i="9" s="1"/>
  <c r="E1017" i="9"/>
  <c r="F1017" i="9" s="1"/>
  <c r="G1017" i="9" s="1"/>
  <c r="H1017" i="9" s="1"/>
  <c r="I1017" i="9" s="1"/>
  <c r="E1018" i="9"/>
  <c r="F1018" i="9" s="1"/>
  <c r="G1018" i="9" s="1"/>
  <c r="H1018" i="9" s="1"/>
  <c r="I1018" i="9" s="1"/>
  <c r="E1019" i="9"/>
  <c r="F1019" i="9" s="1"/>
  <c r="G1019" i="9" s="1"/>
  <c r="H1019" i="9" s="1"/>
  <c r="I1019" i="9" s="1"/>
  <c r="E1020" i="9"/>
  <c r="F1020" i="9" s="1"/>
  <c r="G1020" i="9" s="1"/>
  <c r="H1020" i="9" s="1"/>
  <c r="I1020" i="9" s="1"/>
  <c r="E1021" i="9"/>
  <c r="F1021" i="9" s="1"/>
  <c r="G1021" i="9" s="1"/>
  <c r="H1021" i="9" s="1"/>
  <c r="I1021" i="9" s="1"/>
  <c r="E1022" i="9"/>
  <c r="F1022" i="9" s="1"/>
  <c r="G1022" i="9" s="1"/>
  <c r="H1022" i="9" s="1"/>
  <c r="I1022" i="9" s="1"/>
  <c r="E1023" i="9"/>
  <c r="F1023" i="9" s="1"/>
  <c r="G1023" i="9" s="1"/>
  <c r="H1023" i="9" s="1"/>
  <c r="I1023" i="9" s="1"/>
  <c r="E1024" i="9"/>
  <c r="F1024" i="9" s="1"/>
  <c r="G1024" i="9" s="1"/>
  <c r="H1024" i="9" s="1"/>
  <c r="I1024" i="9" s="1"/>
  <c r="E1025" i="9"/>
  <c r="F1025" i="9" s="1"/>
  <c r="G1025" i="9" s="1"/>
  <c r="H1025" i="9" s="1"/>
  <c r="I1025" i="9" s="1"/>
  <c r="E1026" i="9"/>
  <c r="F1026" i="9" s="1"/>
  <c r="G1026" i="9" s="1"/>
  <c r="H1026" i="9" s="1"/>
  <c r="I1026" i="9" s="1"/>
  <c r="E1027" i="9"/>
  <c r="F1027" i="9" s="1"/>
  <c r="G1027" i="9" s="1"/>
  <c r="H1027" i="9" s="1"/>
  <c r="I1027" i="9" s="1"/>
  <c r="E1028" i="9"/>
  <c r="F1028" i="9" s="1"/>
  <c r="G1028" i="9" s="1"/>
  <c r="H1028" i="9" s="1"/>
  <c r="I1028" i="9" s="1"/>
  <c r="E1029" i="9"/>
  <c r="F1029" i="9" s="1"/>
  <c r="G1029" i="9" s="1"/>
  <c r="H1029" i="9" s="1"/>
  <c r="I1029" i="9" s="1"/>
  <c r="E1030" i="9"/>
  <c r="F1030" i="9" s="1"/>
  <c r="G1030" i="9" s="1"/>
  <c r="H1030" i="9" s="1"/>
  <c r="I1030" i="9" s="1"/>
  <c r="E1031" i="9"/>
  <c r="F1031" i="9" s="1"/>
  <c r="G1031" i="9" s="1"/>
  <c r="H1031" i="9" s="1"/>
  <c r="I1031" i="9" s="1"/>
  <c r="E1032" i="9"/>
  <c r="F1032" i="9" s="1"/>
  <c r="G1032" i="9" s="1"/>
  <c r="H1032" i="9" s="1"/>
  <c r="I1032" i="9" s="1"/>
  <c r="E1033" i="9"/>
  <c r="F1033" i="9" s="1"/>
  <c r="G1033" i="9" s="1"/>
  <c r="H1033" i="9" s="1"/>
  <c r="I1033" i="9" s="1"/>
  <c r="E1034" i="9"/>
  <c r="F1034" i="9" s="1"/>
  <c r="G1034" i="9" s="1"/>
  <c r="H1034" i="9" s="1"/>
  <c r="I1034" i="9" s="1"/>
  <c r="E1035" i="9"/>
  <c r="F1035" i="9" s="1"/>
  <c r="G1035" i="9" s="1"/>
  <c r="H1035" i="9" s="1"/>
  <c r="I1035" i="9" s="1"/>
  <c r="E1036" i="9"/>
  <c r="F1036" i="9" s="1"/>
  <c r="G1036" i="9" s="1"/>
  <c r="H1036" i="9" s="1"/>
  <c r="I1036" i="9" s="1"/>
  <c r="E1037" i="9"/>
  <c r="F1037" i="9" s="1"/>
  <c r="G1037" i="9" s="1"/>
  <c r="H1037" i="9" s="1"/>
  <c r="I1037" i="9" s="1"/>
  <c r="E1038" i="9"/>
  <c r="F1038" i="9" s="1"/>
  <c r="G1038" i="9" s="1"/>
  <c r="H1038" i="9" s="1"/>
  <c r="I1038" i="9" s="1"/>
  <c r="E1039" i="9"/>
  <c r="F1039" i="9" s="1"/>
  <c r="G1039" i="9" s="1"/>
  <c r="H1039" i="9" s="1"/>
  <c r="I1039" i="9" s="1"/>
  <c r="E1040" i="9"/>
  <c r="F1040" i="9" s="1"/>
  <c r="G1040" i="9" s="1"/>
  <c r="H1040" i="9" s="1"/>
  <c r="I1040" i="9" s="1"/>
  <c r="E1041" i="9"/>
  <c r="F1041" i="9" s="1"/>
  <c r="G1041" i="9" s="1"/>
  <c r="H1041" i="9" s="1"/>
  <c r="I1041" i="9" s="1"/>
  <c r="E1042" i="9"/>
  <c r="F1042" i="9" s="1"/>
  <c r="G1042" i="9" s="1"/>
  <c r="H1042" i="9" s="1"/>
  <c r="I1042" i="9" s="1"/>
  <c r="E1043" i="9"/>
  <c r="F1043" i="9" s="1"/>
  <c r="G1043" i="9" s="1"/>
  <c r="H1043" i="9" s="1"/>
  <c r="I1043" i="9" s="1"/>
  <c r="E1044" i="9"/>
  <c r="F1044" i="9" s="1"/>
  <c r="G1044" i="9" s="1"/>
  <c r="H1044" i="9" s="1"/>
  <c r="I1044" i="9" s="1"/>
  <c r="E1045" i="9"/>
  <c r="F1045" i="9" s="1"/>
  <c r="G1045" i="9" s="1"/>
  <c r="H1045" i="9" s="1"/>
  <c r="I1045" i="9" s="1"/>
  <c r="E1046" i="9"/>
  <c r="F1046" i="9" s="1"/>
  <c r="G1046" i="9" s="1"/>
  <c r="H1046" i="9" s="1"/>
  <c r="I1046" i="9" s="1"/>
  <c r="E1047" i="9"/>
  <c r="F1047" i="9" s="1"/>
  <c r="G1047" i="9" s="1"/>
  <c r="H1047" i="9" s="1"/>
  <c r="I1047" i="9" s="1"/>
  <c r="E1048" i="9"/>
  <c r="F1048" i="9" s="1"/>
  <c r="G1048" i="9" s="1"/>
  <c r="H1048" i="9" s="1"/>
  <c r="I1048" i="9" s="1"/>
  <c r="E1049" i="9"/>
  <c r="F1049" i="9" s="1"/>
  <c r="G1049" i="9" s="1"/>
  <c r="H1049" i="9" s="1"/>
  <c r="I1049" i="9" s="1"/>
  <c r="E1050" i="9"/>
  <c r="F1050" i="9" s="1"/>
  <c r="G1050" i="9" s="1"/>
  <c r="H1050" i="9" s="1"/>
  <c r="I1050" i="9" s="1"/>
  <c r="E1051" i="9"/>
  <c r="F1051" i="9" s="1"/>
  <c r="G1051" i="9" s="1"/>
  <c r="H1051" i="9" s="1"/>
  <c r="I1051" i="9" s="1"/>
  <c r="E1052" i="9"/>
  <c r="F1052" i="9" s="1"/>
  <c r="G1052" i="9" s="1"/>
  <c r="H1052" i="9" s="1"/>
  <c r="I1052" i="9" s="1"/>
  <c r="E1053" i="9"/>
  <c r="F1053" i="9" s="1"/>
  <c r="G1053" i="9" s="1"/>
  <c r="H1053" i="9" s="1"/>
  <c r="I1053" i="9" s="1"/>
  <c r="E1054" i="9"/>
  <c r="F1054" i="9" s="1"/>
  <c r="G1054" i="9" s="1"/>
  <c r="H1054" i="9" s="1"/>
  <c r="I1054" i="9" s="1"/>
  <c r="E1055" i="9"/>
  <c r="F1055" i="9" s="1"/>
  <c r="G1055" i="9" s="1"/>
  <c r="H1055" i="9" s="1"/>
  <c r="I1055" i="9" s="1"/>
  <c r="E1056" i="9"/>
  <c r="F1056" i="9" s="1"/>
  <c r="G1056" i="9" s="1"/>
  <c r="H1056" i="9" s="1"/>
  <c r="I1056" i="9" s="1"/>
  <c r="E1057" i="9"/>
  <c r="F1057" i="9" s="1"/>
  <c r="G1057" i="9" s="1"/>
  <c r="H1057" i="9" s="1"/>
  <c r="I1057" i="9" s="1"/>
  <c r="E1058" i="9"/>
  <c r="F1058" i="9" s="1"/>
  <c r="G1058" i="9" s="1"/>
  <c r="H1058" i="9" s="1"/>
  <c r="I1058" i="9" s="1"/>
  <c r="E1059" i="9"/>
  <c r="F1059" i="9" s="1"/>
  <c r="G1059" i="9" s="1"/>
  <c r="H1059" i="9" s="1"/>
  <c r="I1059" i="9" s="1"/>
  <c r="E1060" i="9"/>
  <c r="F1060" i="9" s="1"/>
  <c r="G1060" i="9" s="1"/>
  <c r="H1060" i="9" s="1"/>
  <c r="I1060" i="9" s="1"/>
  <c r="E1061" i="9"/>
  <c r="F1061" i="9" s="1"/>
  <c r="G1061" i="9" s="1"/>
  <c r="H1061" i="9" s="1"/>
  <c r="I1061" i="9" s="1"/>
  <c r="E1062" i="9"/>
  <c r="F1062" i="9" s="1"/>
  <c r="G1062" i="9" s="1"/>
  <c r="H1062" i="9" s="1"/>
  <c r="I1062" i="9" s="1"/>
  <c r="E1063" i="9"/>
  <c r="F1063" i="9" s="1"/>
  <c r="G1063" i="9" s="1"/>
  <c r="H1063" i="9" s="1"/>
  <c r="I1063" i="9" s="1"/>
  <c r="E1064" i="9"/>
  <c r="F1064" i="9" s="1"/>
  <c r="G1064" i="9" s="1"/>
  <c r="H1064" i="9" s="1"/>
  <c r="I1064" i="9" s="1"/>
  <c r="E1065" i="9"/>
  <c r="F1065" i="9" s="1"/>
  <c r="G1065" i="9" s="1"/>
  <c r="H1065" i="9" s="1"/>
  <c r="I1065" i="9" s="1"/>
  <c r="E1066" i="9"/>
  <c r="F1066" i="9" s="1"/>
  <c r="G1066" i="9" s="1"/>
  <c r="H1066" i="9" s="1"/>
  <c r="I1066" i="9" s="1"/>
  <c r="E1067" i="9"/>
  <c r="F1067" i="9" s="1"/>
  <c r="G1067" i="9" s="1"/>
  <c r="H1067" i="9" s="1"/>
  <c r="I1067" i="9" s="1"/>
  <c r="E1068" i="9"/>
  <c r="F1068" i="9" s="1"/>
  <c r="G1068" i="9" s="1"/>
  <c r="H1068" i="9" s="1"/>
  <c r="I1068" i="9" s="1"/>
  <c r="E1069" i="9"/>
  <c r="F1069" i="9" s="1"/>
  <c r="G1069" i="9" s="1"/>
  <c r="H1069" i="9" s="1"/>
  <c r="I1069" i="9" s="1"/>
  <c r="E1070" i="9"/>
  <c r="F1070" i="9" s="1"/>
  <c r="G1070" i="9" s="1"/>
  <c r="H1070" i="9" s="1"/>
  <c r="I1070" i="9" s="1"/>
  <c r="E1071" i="9"/>
  <c r="F1071" i="9" s="1"/>
  <c r="G1071" i="9" s="1"/>
  <c r="H1071" i="9" s="1"/>
  <c r="I1071" i="9" s="1"/>
  <c r="E1072" i="9"/>
  <c r="F1072" i="9" s="1"/>
  <c r="G1072" i="9" s="1"/>
  <c r="H1072" i="9" s="1"/>
  <c r="I1072" i="9" s="1"/>
  <c r="E1073" i="9"/>
  <c r="F1073" i="9" s="1"/>
  <c r="G1073" i="9" s="1"/>
  <c r="H1073" i="9" s="1"/>
  <c r="I1073" i="9" s="1"/>
  <c r="E1074" i="9"/>
  <c r="F1074" i="9" s="1"/>
  <c r="G1074" i="9" s="1"/>
  <c r="H1074" i="9" s="1"/>
  <c r="I1074" i="9" s="1"/>
  <c r="E1075" i="9"/>
  <c r="F1075" i="9" s="1"/>
  <c r="G1075" i="9" s="1"/>
  <c r="H1075" i="9" s="1"/>
  <c r="I1075" i="9" s="1"/>
  <c r="E1076" i="9"/>
  <c r="F1076" i="9" s="1"/>
  <c r="G1076" i="9" s="1"/>
  <c r="H1076" i="9" s="1"/>
  <c r="I1076" i="9" s="1"/>
  <c r="E1077" i="9"/>
  <c r="F1077" i="9" s="1"/>
  <c r="G1077" i="9" s="1"/>
  <c r="H1077" i="9" s="1"/>
  <c r="I1077" i="9" s="1"/>
  <c r="E1078" i="9"/>
  <c r="F1078" i="9" s="1"/>
  <c r="G1078" i="9" s="1"/>
  <c r="H1078" i="9" s="1"/>
  <c r="I1078" i="9" s="1"/>
  <c r="E1079" i="9"/>
  <c r="F1079" i="9" s="1"/>
  <c r="G1079" i="9" s="1"/>
  <c r="H1079" i="9" s="1"/>
  <c r="I1079" i="9" s="1"/>
  <c r="E1080" i="9"/>
  <c r="F1080" i="9" s="1"/>
  <c r="G1080" i="9" s="1"/>
  <c r="H1080" i="9" s="1"/>
  <c r="I1080" i="9" s="1"/>
  <c r="E1081" i="9"/>
  <c r="F1081" i="9" s="1"/>
  <c r="G1081" i="9" s="1"/>
  <c r="H1081" i="9" s="1"/>
  <c r="I1081" i="9" s="1"/>
  <c r="E1082" i="9"/>
  <c r="F1082" i="9" s="1"/>
  <c r="G1082" i="9" s="1"/>
  <c r="H1082" i="9" s="1"/>
  <c r="I1082" i="9" s="1"/>
  <c r="E1083" i="9"/>
  <c r="F1083" i="9" s="1"/>
  <c r="G1083" i="9" s="1"/>
  <c r="H1083" i="9" s="1"/>
  <c r="I1083" i="9" s="1"/>
  <c r="E1084" i="9"/>
  <c r="F1084" i="9" s="1"/>
  <c r="G1084" i="9" s="1"/>
  <c r="H1084" i="9" s="1"/>
  <c r="I1084" i="9" s="1"/>
  <c r="E1085" i="9"/>
  <c r="F1085" i="9" s="1"/>
  <c r="G1085" i="9" s="1"/>
  <c r="H1085" i="9" s="1"/>
  <c r="I1085" i="9" s="1"/>
  <c r="E1086" i="9"/>
  <c r="F1086" i="9" s="1"/>
  <c r="G1086" i="9" s="1"/>
  <c r="H1086" i="9" s="1"/>
  <c r="I1086" i="9" s="1"/>
  <c r="E1087" i="9"/>
  <c r="F1087" i="9" s="1"/>
  <c r="G1087" i="9" s="1"/>
  <c r="H1087" i="9" s="1"/>
  <c r="I1087" i="9" s="1"/>
  <c r="E1088" i="9"/>
  <c r="F1088" i="9" s="1"/>
  <c r="G1088" i="9" s="1"/>
  <c r="H1088" i="9" s="1"/>
  <c r="I1088" i="9" s="1"/>
  <c r="E1089" i="9"/>
  <c r="F1089" i="9" s="1"/>
  <c r="G1089" i="9" s="1"/>
  <c r="H1089" i="9" s="1"/>
  <c r="I1089" i="9" s="1"/>
  <c r="E1090" i="9"/>
  <c r="F1090" i="9" s="1"/>
  <c r="G1090" i="9" s="1"/>
  <c r="H1090" i="9" s="1"/>
  <c r="I1090" i="9" s="1"/>
  <c r="E1091" i="9"/>
  <c r="F1091" i="9" s="1"/>
  <c r="G1091" i="9" s="1"/>
  <c r="H1091" i="9" s="1"/>
  <c r="I1091" i="9" s="1"/>
  <c r="E1092" i="9"/>
  <c r="F1092" i="9" s="1"/>
  <c r="G1092" i="9" s="1"/>
  <c r="H1092" i="9" s="1"/>
  <c r="I1092" i="9" s="1"/>
  <c r="E1093" i="9"/>
  <c r="F1093" i="9" s="1"/>
  <c r="G1093" i="9" s="1"/>
  <c r="H1093" i="9" s="1"/>
  <c r="I1093" i="9" s="1"/>
  <c r="E1094" i="9"/>
  <c r="F1094" i="9" s="1"/>
  <c r="G1094" i="9" s="1"/>
  <c r="H1094" i="9" s="1"/>
  <c r="I1094" i="9" s="1"/>
  <c r="E1095" i="9"/>
  <c r="F1095" i="9" s="1"/>
  <c r="G1095" i="9" s="1"/>
  <c r="H1095" i="9" s="1"/>
  <c r="I1095" i="9" s="1"/>
  <c r="E1096" i="9"/>
  <c r="F1096" i="9" s="1"/>
  <c r="G1096" i="9" s="1"/>
  <c r="H1096" i="9" s="1"/>
  <c r="I1096" i="9" s="1"/>
  <c r="E1097" i="9"/>
  <c r="F1097" i="9" s="1"/>
  <c r="G1097" i="9" s="1"/>
  <c r="H1097" i="9" s="1"/>
  <c r="I1097" i="9" s="1"/>
  <c r="E1098" i="9"/>
  <c r="F1098" i="9" s="1"/>
  <c r="G1098" i="9" s="1"/>
  <c r="H1098" i="9" s="1"/>
  <c r="I1098" i="9" s="1"/>
  <c r="E1099" i="9"/>
  <c r="F1099" i="9" s="1"/>
  <c r="G1099" i="9" s="1"/>
  <c r="H1099" i="9" s="1"/>
  <c r="I1099" i="9" s="1"/>
  <c r="E1100" i="9"/>
  <c r="F1100" i="9" s="1"/>
  <c r="G1100" i="9" s="1"/>
  <c r="H1100" i="9" s="1"/>
  <c r="I1100" i="9" s="1"/>
  <c r="E1101" i="9"/>
  <c r="F1101" i="9" s="1"/>
  <c r="G1101" i="9" s="1"/>
  <c r="H1101" i="9" s="1"/>
  <c r="I1101" i="9" s="1"/>
  <c r="E1102" i="9"/>
  <c r="F1102" i="9" s="1"/>
  <c r="G1102" i="9" s="1"/>
  <c r="H1102" i="9" s="1"/>
  <c r="I1102" i="9" s="1"/>
  <c r="E1103" i="9"/>
  <c r="F1103" i="9" s="1"/>
  <c r="G1103" i="9" s="1"/>
  <c r="H1103" i="9" s="1"/>
  <c r="I1103" i="9" s="1"/>
  <c r="E1104" i="9"/>
  <c r="F1104" i="9" s="1"/>
  <c r="G1104" i="9" s="1"/>
  <c r="H1104" i="9" s="1"/>
  <c r="I1104" i="9" s="1"/>
  <c r="E1105" i="9"/>
  <c r="F1105" i="9" s="1"/>
  <c r="G1105" i="9" s="1"/>
  <c r="H1105" i="9" s="1"/>
  <c r="I1105" i="9" s="1"/>
  <c r="E1106" i="9"/>
  <c r="F1106" i="9" s="1"/>
  <c r="G1106" i="9" s="1"/>
  <c r="H1106" i="9" s="1"/>
  <c r="I1106" i="9" s="1"/>
  <c r="E1107" i="9"/>
  <c r="F1107" i="9" s="1"/>
  <c r="G1107" i="9" s="1"/>
  <c r="H1107" i="9" s="1"/>
  <c r="I1107" i="9" s="1"/>
  <c r="E1108" i="9"/>
  <c r="F1108" i="9" s="1"/>
  <c r="G1108" i="9" s="1"/>
  <c r="H1108" i="9" s="1"/>
  <c r="I1108" i="9" s="1"/>
  <c r="E1109" i="9"/>
  <c r="F1109" i="9" s="1"/>
  <c r="G1109" i="9" s="1"/>
  <c r="H1109" i="9" s="1"/>
  <c r="I1109" i="9" s="1"/>
  <c r="E1110" i="9"/>
  <c r="F1110" i="9" s="1"/>
  <c r="G1110" i="9" s="1"/>
  <c r="H1110" i="9" s="1"/>
  <c r="I1110" i="9" s="1"/>
  <c r="E1111" i="9"/>
  <c r="F1111" i="9" s="1"/>
  <c r="G1111" i="9" s="1"/>
  <c r="H1111" i="9" s="1"/>
  <c r="I1111" i="9" s="1"/>
  <c r="E1112" i="9"/>
  <c r="F1112" i="9" s="1"/>
  <c r="G1112" i="9" s="1"/>
  <c r="H1112" i="9" s="1"/>
  <c r="I1112" i="9" s="1"/>
  <c r="E1113" i="9"/>
  <c r="F1113" i="9" s="1"/>
  <c r="G1113" i="9" s="1"/>
  <c r="H1113" i="9" s="1"/>
  <c r="I1113" i="9" s="1"/>
  <c r="E1114" i="9"/>
  <c r="F1114" i="9" s="1"/>
  <c r="G1114" i="9" s="1"/>
  <c r="H1114" i="9" s="1"/>
  <c r="I1114" i="9" s="1"/>
  <c r="E1115" i="9"/>
  <c r="F1115" i="9" s="1"/>
  <c r="G1115" i="9" s="1"/>
  <c r="H1115" i="9" s="1"/>
  <c r="I1115" i="9" s="1"/>
  <c r="E1116" i="9"/>
  <c r="F1116" i="9" s="1"/>
  <c r="G1116" i="9" s="1"/>
  <c r="H1116" i="9" s="1"/>
  <c r="I1116" i="9" s="1"/>
  <c r="E1117" i="9"/>
  <c r="F1117" i="9" s="1"/>
  <c r="G1117" i="9" s="1"/>
  <c r="H1117" i="9" s="1"/>
  <c r="I1117" i="9" s="1"/>
  <c r="E1118" i="9"/>
  <c r="F1118" i="9" s="1"/>
  <c r="G1118" i="9" s="1"/>
  <c r="H1118" i="9" s="1"/>
  <c r="I1118" i="9" s="1"/>
  <c r="E1119" i="9"/>
  <c r="F1119" i="9" s="1"/>
  <c r="G1119" i="9" s="1"/>
  <c r="H1119" i="9" s="1"/>
  <c r="I1119" i="9" s="1"/>
  <c r="E1120" i="9"/>
  <c r="F1120" i="9" s="1"/>
  <c r="G1120" i="9" s="1"/>
  <c r="H1120" i="9" s="1"/>
  <c r="I1120" i="9" s="1"/>
  <c r="E1121" i="9"/>
  <c r="F1121" i="9" s="1"/>
  <c r="G1121" i="9" s="1"/>
  <c r="H1121" i="9" s="1"/>
  <c r="I1121" i="9" s="1"/>
  <c r="E1122" i="9"/>
  <c r="F1122" i="9" s="1"/>
  <c r="G1122" i="9" s="1"/>
  <c r="H1122" i="9" s="1"/>
  <c r="I1122" i="9" s="1"/>
  <c r="E1123" i="9"/>
  <c r="F1123" i="9" s="1"/>
  <c r="G1123" i="9" s="1"/>
  <c r="H1123" i="9" s="1"/>
  <c r="I1123" i="9" s="1"/>
  <c r="E1124" i="9"/>
  <c r="F1124" i="9" s="1"/>
  <c r="G1124" i="9" s="1"/>
  <c r="H1124" i="9" s="1"/>
  <c r="I1124" i="9" s="1"/>
  <c r="E1125" i="9"/>
  <c r="F1125" i="9" s="1"/>
  <c r="G1125" i="9" s="1"/>
  <c r="H1125" i="9" s="1"/>
  <c r="I1125" i="9" s="1"/>
  <c r="E1126" i="9"/>
  <c r="F1126" i="9" s="1"/>
  <c r="G1126" i="9" s="1"/>
  <c r="H1126" i="9" s="1"/>
  <c r="I1126" i="9" s="1"/>
  <c r="E1127" i="9"/>
  <c r="F1127" i="9" s="1"/>
  <c r="G1127" i="9" s="1"/>
  <c r="H1127" i="9" s="1"/>
  <c r="I1127" i="9" s="1"/>
  <c r="E1128" i="9"/>
  <c r="F1128" i="9" s="1"/>
  <c r="G1128" i="9" s="1"/>
  <c r="H1128" i="9" s="1"/>
  <c r="I1128" i="9" s="1"/>
  <c r="E1129" i="9"/>
  <c r="F1129" i="9" s="1"/>
  <c r="G1129" i="9" s="1"/>
  <c r="H1129" i="9" s="1"/>
  <c r="I1129" i="9" s="1"/>
  <c r="E1130" i="9"/>
  <c r="F1130" i="9" s="1"/>
  <c r="G1130" i="9" s="1"/>
  <c r="H1130" i="9" s="1"/>
  <c r="I1130" i="9" s="1"/>
  <c r="E1131" i="9"/>
  <c r="F1131" i="9" s="1"/>
  <c r="G1131" i="9" s="1"/>
  <c r="H1131" i="9" s="1"/>
  <c r="I1131" i="9" s="1"/>
  <c r="E1132" i="9"/>
  <c r="F1132" i="9" s="1"/>
  <c r="G1132" i="9" s="1"/>
  <c r="H1132" i="9" s="1"/>
  <c r="I1132" i="9" s="1"/>
  <c r="E1133" i="9"/>
  <c r="F1133" i="9" s="1"/>
  <c r="G1133" i="9" s="1"/>
  <c r="H1133" i="9" s="1"/>
  <c r="I1133" i="9" s="1"/>
  <c r="E1134" i="9"/>
  <c r="F1134" i="9" s="1"/>
  <c r="G1134" i="9" s="1"/>
  <c r="H1134" i="9" s="1"/>
  <c r="I1134" i="9" s="1"/>
  <c r="E1135" i="9"/>
  <c r="F1135" i="9" s="1"/>
  <c r="G1135" i="9" s="1"/>
  <c r="H1135" i="9" s="1"/>
  <c r="I1135" i="9" s="1"/>
  <c r="E1136" i="9"/>
  <c r="F1136" i="9" s="1"/>
  <c r="G1136" i="9" s="1"/>
  <c r="H1136" i="9" s="1"/>
  <c r="I1136" i="9" s="1"/>
  <c r="E1137" i="9"/>
  <c r="F1137" i="9" s="1"/>
  <c r="G1137" i="9" s="1"/>
  <c r="H1137" i="9" s="1"/>
  <c r="I1137" i="9" s="1"/>
  <c r="E1138" i="9"/>
  <c r="F1138" i="9" s="1"/>
  <c r="G1138" i="9" s="1"/>
  <c r="H1138" i="9" s="1"/>
  <c r="I1138" i="9" s="1"/>
  <c r="E1139" i="9"/>
  <c r="F1139" i="9" s="1"/>
  <c r="G1139" i="9" s="1"/>
  <c r="H1139" i="9" s="1"/>
  <c r="I1139" i="9" s="1"/>
  <c r="E1140" i="9"/>
  <c r="F1140" i="9" s="1"/>
  <c r="G1140" i="9" s="1"/>
  <c r="H1140" i="9" s="1"/>
  <c r="I1140" i="9" s="1"/>
  <c r="E1141" i="9"/>
  <c r="F1141" i="9" s="1"/>
  <c r="G1141" i="9" s="1"/>
  <c r="H1141" i="9" s="1"/>
  <c r="I1141" i="9" s="1"/>
  <c r="E1142" i="9"/>
  <c r="F1142" i="9" s="1"/>
  <c r="G1142" i="9" s="1"/>
  <c r="H1142" i="9" s="1"/>
  <c r="I1142" i="9" s="1"/>
  <c r="E1143" i="9"/>
  <c r="F1143" i="9" s="1"/>
  <c r="G1143" i="9" s="1"/>
  <c r="H1143" i="9" s="1"/>
  <c r="I1143" i="9" s="1"/>
  <c r="E1144" i="9"/>
  <c r="F1144" i="9" s="1"/>
  <c r="G1144" i="9" s="1"/>
  <c r="H1144" i="9" s="1"/>
  <c r="I1144" i="9" s="1"/>
  <c r="E1145" i="9"/>
  <c r="F1145" i="9" s="1"/>
  <c r="G1145" i="9" s="1"/>
  <c r="H1145" i="9" s="1"/>
  <c r="I1145" i="9" s="1"/>
  <c r="E1146" i="9"/>
  <c r="F1146" i="9" s="1"/>
  <c r="G1146" i="9" s="1"/>
  <c r="H1146" i="9" s="1"/>
  <c r="I1146" i="9" s="1"/>
  <c r="E1147" i="9"/>
  <c r="F1147" i="9" s="1"/>
  <c r="G1147" i="9" s="1"/>
  <c r="H1147" i="9" s="1"/>
  <c r="I1147" i="9" s="1"/>
  <c r="E1148" i="9"/>
  <c r="F1148" i="9" s="1"/>
  <c r="G1148" i="9" s="1"/>
  <c r="H1148" i="9" s="1"/>
  <c r="I1148" i="9" s="1"/>
  <c r="E1149" i="9"/>
  <c r="F1149" i="9" s="1"/>
  <c r="G1149" i="9" s="1"/>
  <c r="H1149" i="9" s="1"/>
  <c r="I1149" i="9" s="1"/>
  <c r="E1150" i="9"/>
  <c r="F1150" i="9" s="1"/>
  <c r="G1150" i="9" s="1"/>
  <c r="H1150" i="9" s="1"/>
  <c r="I1150" i="9" s="1"/>
  <c r="E1151" i="9"/>
  <c r="F1151" i="9" s="1"/>
  <c r="G1151" i="9" s="1"/>
  <c r="H1151" i="9" s="1"/>
  <c r="I1151" i="9" s="1"/>
  <c r="E1152" i="9"/>
  <c r="F1152" i="9" s="1"/>
  <c r="G1152" i="9" s="1"/>
  <c r="H1152" i="9" s="1"/>
  <c r="I1152" i="9" s="1"/>
  <c r="E1153" i="9"/>
  <c r="F1153" i="9" s="1"/>
  <c r="G1153" i="9" s="1"/>
  <c r="H1153" i="9" s="1"/>
  <c r="I1153" i="9" s="1"/>
  <c r="E1154" i="9"/>
  <c r="F1154" i="9" s="1"/>
  <c r="G1154" i="9" s="1"/>
  <c r="H1154" i="9" s="1"/>
  <c r="I1154" i="9" s="1"/>
  <c r="E1155" i="9"/>
  <c r="F1155" i="9" s="1"/>
  <c r="G1155" i="9" s="1"/>
  <c r="H1155" i="9" s="1"/>
  <c r="I1155" i="9" s="1"/>
  <c r="E1156" i="9"/>
  <c r="F1156" i="9" s="1"/>
  <c r="G1156" i="9" s="1"/>
  <c r="H1156" i="9" s="1"/>
  <c r="I1156" i="9" s="1"/>
  <c r="E1157" i="9"/>
  <c r="F1157" i="9" s="1"/>
  <c r="G1157" i="9" s="1"/>
  <c r="H1157" i="9" s="1"/>
  <c r="I1157" i="9" s="1"/>
  <c r="E1158" i="9"/>
  <c r="F1158" i="9" s="1"/>
  <c r="G1158" i="9" s="1"/>
  <c r="H1158" i="9" s="1"/>
  <c r="I1158" i="9" s="1"/>
  <c r="E1159" i="9"/>
  <c r="F1159" i="9" s="1"/>
  <c r="G1159" i="9" s="1"/>
  <c r="H1159" i="9" s="1"/>
  <c r="I1159" i="9" s="1"/>
  <c r="E1160" i="9"/>
  <c r="F1160" i="9" s="1"/>
  <c r="G1160" i="9" s="1"/>
  <c r="H1160" i="9" s="1"/>
  <c r="I1160" i="9" s="1"/>
  <c r="E1161" i="9"/>
  <c r="F1161" i="9" s="1"/>
  <c r="G1161" i="9" s="1"/>
  <c r="H1161" i="9" s="1"/>
  <c r="I1161" i="9" s="1"/>
  <c r="E1162" i="9"/>
  <c r="F1162" i="9" s="1"/>
  <c r="G1162" i="9" s="1"/>
  <c r="H1162" i="9" s="1"/>
  <c r="I1162" i="9" s="1"/>
  <c r="E1163" i="9"/>
  <c r="F1163" i="9" s="1"/>
  <c r="G1163" i="9" s="1"/>
  <c r="H1163" i="9" s="1"/>
  <c r="I1163" i="9" s="1"/>
  <c r="E1164" i="9"/>
  <c r="F1164" i="9" s="1"/>
  <c r="G1164" i="9" s="1"/>
  <c r="H1164" i="9" s="1"/>
  <c r="I1164" i="9" s="1"/>
  <c r="E1165" i="9"/>
  <c r="F1165" i="9" s="1"/>
  <c r="G1165" i="9" s="1"/>
  <c r="H1165" i="9" s="1"/>
  <c r="I1165" i="9" s="1"/>
  <c r="E1166" i="9"/>
  <c r="F1166" i="9" s="1"/>
  <c r="G1166" i="9" s="1"/>
  <c r="H1166" i="9" s="1"/>
  <c r="I1166" i="9" s="1"/>
  <c r="E1167" i="9"/>
  <c r="F1167" i="9" s="1"/>
  <c r="G1167" i="9" s="1"/>
  <c r="H1167" i="9" s="1"/>
  <c r="I1167" i="9" s="1"/>
  <c r="E1168" i="9"/>
  <c r="F1168" i="9" s="1"/>
  <c r="G1168" i="9" s="1"/>
  <c r="H1168" i="9" s="1"/>
  <c r="I1168" i="9" s="1"/>
  <c r="E1169" i="9"/>
  <c r="F1169" i="9" s="1"/>
  <c r="G1169" i="9" s="1"/>
  <c r="H1169" i="9" s="1"/>
  <c r="I1169" i="9" s="1"/>
  <c r="E1170" i="9"/>
  <c r="F1170" i="9" s="1"/>
  <c r="G1170" i="9" s="1"/>
  <c r="H1170" i="9" s="1"/>
  <c r="I1170" i="9" s="1"/>
  <c r="E1171" i="9"/>
  <c r="F1171" i="9" s="1"/>
  <c r="G1171" i="9" s="1"/>
  <c r="H1171" i="9" s="1"/>
  <c r="I1171" i="9" s="1"/>
  <c r="E1172" i="9"/>
  <c r="F1172" i="9" s="1"/>
  <c r="G1172" i="9" s="1"/>
  <c r="H1172" i="9" s="1"/>
  <c r="I1172" i="9" s="1"/>
  <c r="E1173" i="9"/>
  <c r="F1173" i="9" s="1"/>
  <c r="G1173" i="9" s="1"/>
  <c r="H1173" i="9" s="1"/>
  <c r="I1173" i="9" s="1"/>
  <c r="E1174" i="9"/>
  <c r="F1174" i="9" s="1"/>
  <c r="G1174" i="9" s="1"/>
  <c r="H1174" i="9" s="1"/>
  <c r="I1174" i="9" s="1"/>
  <c r="E1175" i="9"/>
  <c r="F1175" i="9" s="1"/>
  <c r="G1175" i="9" s="1"/>
  <c r="H1175" i="9" s="1"/>
  <c r="I1175" i="9" s="1"/>
  <c r="E1176" i="9"/>
  <c r="F1176" i="9" s="1"/>
  <c r="G1176" i="9" s="1"/>
  <c r="H1176" i="9" s="1"/>
  <c r="I1176" i="9" s="1"/>
  <c r="E1177" i="9"/>
  <c r="F1177" i="9" s="1"/>
  <c r="G1177" i="9" s="1"/>
  <c r="H1177" i="9" s="1"/>
  <c r="I1177" i="9" s="1"/>
  <c r="E1178" i="9"/>
  <c r="F1178" i="9" s="1"/>
  <c r="G1178" i="9" s="1"/>
  <c r="H1178" i="9" s="1"/>
  <c r="I1178" i="9" s="1"/>
  <c r="E1179" i="9"/>
  <c r="F1179" i="9" s="1"/>
  <c r="G1179" i="9" s="1"/>
  <c r="H1179" i="9" s="1"/>
  <c r="I1179" i="9" s="1"/>
  <c r="E1180" i="9"/>
  <c r="F1180" i="9" s="1"/>
  <c r="G1180" i="9" s="1"/>
  <c r="H1180" i="9" s="1"/>
  <c r="I1180" i="9" s="1"/>
  <c r="E1181" i="9"/>
  <c r="F1181" i="9" s="1"/>
  <c r="G1181" i="9" s="1"/>
  <c r="H1181" i="9" s="1"/>
  <c r="I1181" i="9" s="1"/>
  <c r="E1182" i="9"/>
  <c r="F1182" i="9" s="1"/>
  <c r="G1182" i="9" s="1"/>
  <c r="H1182" i="9" s="1"/>
  <c r="I1182" i="9" s="1"/>
  <c r="E1183" i="9"/>
  <c r="F1183" i="9" s="1"/>
  <c r="G1183" i="9" s="1"/>
  <c r="H1183" i="9" s="1"/>
  <c r="I1183" i="9" s="1"/>
  <c r="E1184" i="9"/>
  <c r="F1184" i="9" s="1"/>
  <c r="G1184" i="9" s="1"/>
  <c r="H1184" i="9" s="1"/>
  <c r="I1184" i="9" s="1"/>
  <c r="E1185" i="9"/>
  <c r="F1185" i="9" s="1"/>
  <c r="G1185" i="9" s="1"/>
  <c r="H1185" i="9" s="1"/>
  <c r="I1185" i="9" s="1"/>
  <c r="E1186" i="9"/>
  <c r="F1186" i="9" s="1"/>
  <c r="G1186" i="9" s="1"/>
  <c r="H1186" i="9" s="1"/>
  <c r="I1186" i="9" s="1"/>
  <c r="E1187" i="9"/>
  <c r="F1187" i="9" s="1"/>
  <c r="G1187" i="9" s="1"/>
  <c r="H1187" i="9" s="1"/>
  <c r="I1187" i="9" s="1"/>
  <c r="E1188" i="9"/>
  <c r="F1188" i="9" s="1"/>
  <c r="G1188" i="9" s="1"/>
  <c r="H1188" i="9" s="1"/>
  <c r="I1188" i="9" s="1"/>
  <c r="E1189" i="9"/>
  <c r="F1189" i="9" s="1"/>
  <c r="G1189" i="9" s="1"/>
  <c r="H1189" i="9" s="1"/>
  <c r="I1189" i="9" s="1"/>
  <c r="E1190" i="9"/>
  <c r="F1190" i="9" s="1"/>
  <c r="G1190" i="9" s="1"/>
  <c r="H1190" i="9" s="1"/>
  <c r="I1190" i="9" s="1"/>
  <c r="E1191" i="9"/>
  <c r="F1191" i="9" s="1"/>
  <c r="G1191" i="9" s="1"/>
  <c r="H1191" i="9" s="1"/>
  <c r="I1191" i="9" s="1"/>
  <c r="E1192" i="9"/>
  <c r="F1192" i="9" s="1"/>
  <c r="G1192" i="9" s="1"/>
  <c r="H1192" i="9" s="1"/>
  <c r="I1192" i="9" s="1"/>
  <c r="E1193" i="9"/>
  <c r="F1193" i="9" s="1"/>
  <c r="G1193" i="9" s="1"/>
  <c r="H1193" i="9" s="1"/>
  <c r="I1193" i="9" s="1"/>
  <c r="E1194" i="9"/>
  <c r="F1194" i="9" s="1"/>
  <c r="G1194" i="9" s="1"/>
  <c r="H1194" i="9" s="1"/>
  <c r="I1194" i="9" s="1"/>
  <c r="E1195" i="9"/>
  <c r="F1195" i="9" s="1"/>
  <c r="G1195" i="9" s="1"/>
  <c r="H1195" i="9" s="1"/>
  <c r="I1195" i="9" s="1"/>
  <c r="E1196" i="9"/>
  <c r="F1196" i="9" s="1"/>
  <c r="G1196" i="9" s="1"/>
  <c r="H1196" i="9" s="1"/>
  <c r="I1196" i="9" s="1"/>
  <c r="E1197" i="9"/>
  <c r="F1197" i="9" s="1"/>
  <c r="G1197" i="9" s="1"/>
  <c r="H1197" i="9" s="1"/>
  <c r="I1197" i="9" s="1"/>
  <c r="E1198" i="9"/>
  <c r="F1198" i="9" s="1"/>
  <c r="G1198" i="9" s="1"/>
  <c r="H1198" i="9" s="1"/>
  <c r="I1198" i="9" s="1"/>
  <c r="E1199" i="9"/>
  <c r="F1199" i="9" s="1"/>
  <c r="G1199" i="9" s="1"/>
  <c r="H1199" i="9" s="1"/>
  <c r="I1199" i="9" s="1"/>
  <c r="E1200" i="9"/>
  <c r="F1200" i="9" s="1"/>
  <c r="G1200" i="9" s="1"/>
  <c r="H1200" i="9" s="1"/>
  <c r="I1200" i="9" s="1"/>
  <c r="E1201" i="9"/>
  <c r="F1201" i="9" s="1"/>
  <c r="G1201" i="9" s="1"/>
  <c r="H1201" i="9" s="1"/>
  <c r="I1201" i="9" s="1"/>
  <c r="E1202" i="9"/>
  <c r="F1202" i="9" s="1"/>
  <c r="G1202" i="9" s="1"/>
  <c r="H1202" i="9" s="1"/>
  <c r="I1202" i="9" s="1"/>
  <c r="E1203" i="9"/>
  <c r="F1203" i="9" s="1"/>
  <c r="G1203" i="9" s="1"/>
  <c r="H1203" i="9" s="1"/>
  <c r="I1203" i="9" s="1"/>
  <c r="E1204" i="9"/>
  <c r="F1204" i="9" s="1"/>
  <c r="G1204" i="9" s="1"/>
  <c r="H1204" i="9" s="1"/>
  <c r="I1204" i="9" s="1"/>
  <c r="E1205" i="9"/>
  <c r="F1205" i="9" s="1"/>
  <c r="G1205" i="9" s="1"/>
  <c r="H1205" i="9" s="1"/>
  <c r="I1205" i="9" s="1"/>
  <c r="E1206" i="9"/>
  <c r="F1206" i="9" s="1"/>
  <c r="G1206" i="9" s="1"/>
  <c r="H1206" i="9" s="1"/>
  <c r="I1206" i="9" s="1"/>
  <c r="E1207" i="9"/>
  <c r="F1207" i="9" s="1"/>
  <c r="G1207" i="9" s="1"/>
  <c r="H1207" i="9" s="1"/>
  <c r="I1207" i="9" s="1"/>
  <c r="E1208" i="9"/>
  <c r="F1208" i="9" s="1"/>
  <c r="G1208" i="9" s="1"/>
  <c r="H1208" i="9" s="1"/>
  <c r="I1208" i="9" s="1"/>
  <c r="E1209" i="9"/>
  <c r="F1209" i="9" s="1"/>
  <c r="G1209" i="9" s="1"/>
  <c r="H1209" i="9" s="1"/>
  <c r="I1209" i="9" s="1"/>
  <c r="E1210" i="9"/>
  <c r="F1210" i="9" s="1"/>
  <c r="G1210" i="9" s="1"/>
  <c r="H1210" i="9" s="1"/>
  <c r="I1210" i="9" s="1"/>
  <c r="E1211" i="9"/>
  <c r="F1211" i="9" s="1"/>
  <c r="G1211" i="9" s="1"/>
  <c r="H1211" i="9" s="1"/>
  <c r="I1211" i="9" s="1"/>
  <c r="E1212" i="9"/>
  <c r="F1212" i="9" s="1"/>
  <c r="G1212" i="9" s="1"/>
  <c r="H1212" i="9" s="1"/>
  <c r="I1212" i="9" s="1"/>
  <c r="E1213" i="9"/>
  <c r="F1213" i="9" s="1"/>
  <c r="G1213" i="9" s="1"/>
  <c r="H1213" i="9" s="1"/>
  <c r="I1213" i="9" s="1"/>
  <c r="E1214" i="9"/>
  <c r="F1214" i="9" s="1"/>
  <c r="G1214" i="9" s="1"/>
  <c r="H1214" i="9" s="1"/>
  <c r="I1214" i="9" s="1"/>
  <c r="E1215" i="9"/>
  <c r="F1215" i="9" s="1"/>
  <c r="G1215" i="9" s="1"/>
  <c r="H1215" i="9" s="1"/>
  <c r="I1215" i="9" s="1"/>
  <c r="E1216" i="9"/>
  <c r="F1216" i="9" s="1"/>
  <c r="G1216" i="9" s="1"/>
  <c r="H1216" i="9" s="1"/>
  <c r="I1216" i="9" s="1"/>
  <c r="E1217" i="9"/>
  <c r="F1217" i="9" s="1"/>
  <c r="G1217" i="9" s="1"/>
  <c r="H1217" i="9" s="1"/>
  <c r="I1217" i="9" s="1"/>
  <c r="E1218" i="9"/>
  <c r="F1218" i="9" s="1"/>
  <c r="G1218" i="9" s="1"/>
  <c r="H1218" i="9" s="1"/>
  <c r="I1218" i="9" s="1"/>
  <c r="E1219" i="9"/>
  <c r="F1219" i="9" s="1"/>
  <c r="G1219" i="9" s="1"/>
  <c r="H1219" i="9" s="1"/>
  <c r="I1219" i="9" s="1"/>
  <c r="E1220" i="9"/>
  <c r="F1220" i="9" s="1"/>
  <c r="G1220" i="9" s="1"/>
  <c r="H1220" i="9" s="1"/>
  <c r="I1220" i="9" s="1"/>
  <c r="E1221" i="9"/>
  <c r="F1221" i="9" s="1"/>
  <c r="G1221" i="9" s="1"/>
  <c r="H1221" i="9" s="1"/>
  <c r="I1221" i="9" s="1"/>
  <c r="E1222" i="9"/>
  <c r="F1222" i="9" s="1"/>
  <c r="G1222" i="9" s="1"/>
  <c r="H1222" i="9" s="1"/>
  <c r="I1222" i="9" s="1"/>
  <c r="E1223" i="9"/>
  <c r="F1223" i="9" s="1"/>
  <c r="G1223" i="9" s="1"/>
  <c r="H1223" i="9" s="1"/>
  <c r="I1223" i="9" s="1"/>
  <c r="E1224" i="9"/>
  <c r="F1224" i="9" s="1"/>
  <c r="G1224" i="9" s="1"/>
  <c r="H1224" i="9" s="1"/>
  <c r="I1224" i="9" s="1"/>
  <c r="E1225" i="9"/>
  <c r="F1225" i="9" s="1"/>
  <c r="G1225" i="9" s="1"/>
  <c r="H1225" i="9" s="1"/>
  <c r="I1225" i="9" s="1"/>
  <c r="E1226" i="9"/>
  <c r="F1226" i="9" s="1"/>
  <c r="G1226" i="9" s="1"/>
  <c r="H1226" i="9" s="1"/>
  <c r="I1226" i="9" s="1"/>
  <c r="E1227" i="9"/>
  <c r="F1227" i="9" s="1"/>
  <c r="G1227" i="9" s="1"/>
  <c r="H1227" i="9" s="1"/>
  <c r="I1227" i="9" s="1"/>
  <c r="E1228" i="9"/>
  <c r="F1228" i="9" s="1"/>
  <c r="G1228" i="9" s="1"/>
  <c r="H1228" i="9" s="1"/>
  <c r="I1228" i="9" s="1"/>
  <c r="E1229" i="9"/>
  <c r="F1229" i="9" s="1"/>
  <c r="G1229" i="9" s="1"/>
  <c r="H1229" i="9" s="1"/>
  <c r="I1229" i="9" s="1"/>
  <c r="E1230" i="9"/>
  <c r="F1230" i="9" s="1"/>
  <c r="G1230" i="9" s="1"/>
  <c r="H1230" i="9" s="1"/>
  <c r="I1230" i="9" s="1"/>
  <c r="E1231" i="9"/>
  <c r="F1231" i="9" s="1"/>
  <c r="G1231" i="9" s="1"/>
  <c r="H1231" i="9" s="1"/>
  <c r="I1231" i="9" s="1"/>
  <c r="E1232" i="9"/>
  <c r="F1232" i="9" s="1"/>
  <c r="G1232" i="9" s="1"/>
  <c r="H1232" i="9" s="1"/>
  <c r="I1232" i="9" s="1"/>
  <c r="E1233" i="9"/>
  <c r="F1233" i="9" s="1"/>
  <c r="G1233" i="9" s="1"/>
  <c r="H1233" i="9" s="1"/>
  <c r="I1233" i="9" s="1"/>
  <c r="E1234" i="9"/>
  <c r="F1234" i="9" s="1"/>
  <c r="G1234" i="9" s="1"/>
  <c r="H1234" i="9" s="1"/>
  <c r="I1234" i="9" s="1"/>
  <c r="E1235" i="9"/>
  <c r="F1235" i="9" s="1"/>
  <c r="G1235" i="9" s="1"/>
  <c r="H1235" i="9" s="1"/>
  <c r="I1235" i="9" s="1"/>
  <c r="E1236" i="9"/>
  <c r="F1236" i="9" s="1"/>
  <c r="G1236" i="9" s="1"/>
  <c r="H1236" i="9" s="1"/>
  <c r="I1236" i="9" s="1"/>
  <c r="E1237" i="9"/>
  <c r="F1237" i="9" s="1"/>
  <c r="G1237" i="9" s="1"/>
  <c r="H1237" i="9" s="1"/>
  <c r="I1237" i="9" s="1"/>
  <c r="E1238" i="9"/>
  <c r="F1238" i="9" s="1"/>
  <c r="G1238" i="9" s="1"/>
  <c r="H1238" i="9" s="1"/>
  <c r="I1238" i="9" s="1"/>
  <c r="E1239" i="9"/>
  <c r="F1239" i="9" s="1"/>
  <c r="G1239" i="9" s="1"/>
  <c r="H1239" i="9" s="1"/>
  <c r="I1239" i="9" s="1"/>
  <c r="E1240" i="9"/>
  <c r="F1240" i="9" s="1"/>
  <c r="G1240" i="9" s="1"/>
  <c r="H1240" i="9" s="1"/>
  <c r="I1240" i="9" s="1"/>
  <c r="E1241" i="9"/>
  <c r="F1241" i="9" s="1"/>
  <c r="G1241" i="9" s="1"/>
  <c r="H1241" i="9" s="1"/>
  <c r="I1241" i="9" s="1"/>
  <c r="E1242" i="9"/>
  <c r="F1242" i="9" s="1"/>
  <c r="G1242" i="9" s="1"/>
  <c r="H1242" i="9" s="1"/>
  <c r="I1242" i="9" s="1"/>
  <c r="E1243" i="9"/>
  <c r="F1243" i="9" s="1"/>
  <c r="G1243" i="9" s="1"/>
  <c r="H1243" i="9" s="1"/>
  <c r="I1243" i="9" s="1"/>
  <c r="E1244" i="9"/>
  <c r="F1244" i="9" s="1"/>
  <c r="G1244" i="9" s="1"/>
  <c r="H1244" i="9" s="1"/>
  <c r="I1244" i="9" s="1"/>
  <c r="E1245" i="9"/>
  <c r="F1245" i="9" s="1"/>
  <c r="G1245" i="9" s="1"/>
  <c r="H1245" i="9" s="1"/>
  <c r="I1245" i="9" s="1"/>
  <c r="E1246" i="9"/>
  <c r="F1246" i="9" s="1"/>
  <c r="G1246" i="9" s="1"/>
  <c r="H1246" i="9" s="1"/>
  <c r="I1246" i="9" s="1"/>
  <c r="E1247" i="9"/>
  <c r="F1247" i="9" s="1"/>
  <c r="G1247" i="9" s="1"/>
  <c r="H1247" i="9" s="1"/>
  <c r="I1247" i="9" s="1"/>
  <c r="E1248" i="9"/>
  <c r="F1248" i="9" s="1"/>
  <c r="G1248" i="9" s="1"/>
  <c r="H1248" i="9" s="1"/>
  <c r="I1248" i="9" s="1"/>
  <c r="E1249" i="9"/>
  <c r="F1249" i="9" s="1"/>
  <c r="G1249" i="9" s="1"/>
  <c r="H1249" i="9" s="1"/>
  <c r="I1249" i="9" s="1"/>
  <c r="E1250" i="9"/>
  <c r="F1250" i="9" s="1"/>
  <c r="G1250" i="9" s="1"/>
  <c r="H1250" i="9" s="1"/>
  <c r="I1250" i="9" s="1"/>
  <c r="E1251" i="9"/>
  <c r="F1251" i="9" s="1"/>
  <c r="G1251" i="9" s="1"/>
  <c r="H1251" i="9" s="1"/>
  <c r="I1251" i="9" s="1"/>
  <c r="E1252" i="9"/>
  <c r="F1252" i="9" s="1"/>
  <c r="G1252" i="9" s="1"/>
  <c r="H1252" i="9" s="1"/>
  <c r="I1252" i="9" s="1"/>
  <c r="E1253" i="9"/>
  <c r="F1253" i="9" s="1"/>
  <c r="G1253" i="9" s="1"/>
  <c r="H1253" i="9" s="1"/>
  <c r="I1253" i="9" s="1"/>
  <c r="E1254" i="9"/>
  <c r="F1254" i="9" s="1"/>
  <c r="G1254" i="9" s="1"/>
  <c r="H1254" i="9" s="1"/>
  <c r="I1254" i="9" s="1"/>
  <c r="E1255" i="9"/>
  <c r="F1255" i="9" s="1"/>
  <c r="G1255" i="9" s="1"/>
  <c r="H1255" i="9" s="1"/>
  <c r="I1255" i="9" s="1"/>
  <c r="E1256" i="9"/>
  <c r="F1256" i="9" s="1"/>
  <c r="G1256" i="9" s="1"/>
  <c r="H1256" i="9" s="1"/>
  <c r="I1256" i="9" s="1"/>
  <c r="E1257" i="9"/>
  <c r="F1257" i="9" s="1"/>
  <c r="G1257" i="9" s="1"/>
  <c r="H1257" i="9" s="1"/>
  <c r="I1257" i="9" s="1"/>
  <c r="E1258" i="9"/>
  <c r="F1258" i="9" s="1"/>
  <c r="G1258" i="9" s="1"/>
  <c r="H1258" i="9" s="1"/>
  <c r="I1258" i="9" s="1"/>
  <c r="E1259" i="9"/>
  <c r="F1259" i="9" s="1"/>
  <c r="G1259" i="9" s="1"/>
  <c r="H1259" i="9" s="1"/>
  <c r="I1259" i="9" s="1"/>
  <c r="E1260" i="9"/>
  <c r="F1260" i="9" s="1"/>
  <c r="G1260" i="9" s="1"/>
  <c r="H1260" i="9" s="1"/>
  <c r="I1260" i="9" s="1"/>
  <c r="E1261" i="9"/>
  <c r="F1261" i="9" s="1"/>
  <c r="G1261" i="9" s="1"/>
  <c r="H1261" i="9" s="1"/>
  <c r="I1261" i="9" s="1"/>
  <c r="E1262" i="9"/>
  <c r="F1262" i="9" s="1"/>
  <c r="G1262" i="9" s="1"/>
  <c r="H1262" i="9" s="1"/>
  <c r="I1262" i="9" s="1"/>
  <c r="E1263" i="9"/>
  <c r="F1263" i="9" s="1"/>
  <c r="G1263" i="9" s="1"/>
  <c r="H1263" i="9" s="1"/>
  <c r="I1263" i="9" s="1"/>
  <c r="E1264" i="9"/>
  <c r="F1264" i="9" s="1"/>
  <c r="G1264" i="9" s="1"/>
  <c r="H1264" i="9" s="1"/>
  <c r="I1264" i="9" s="1"/>
  <c r="E1265" i="9"/>
  <c r="F1265" i="9" s="1"/>
  <c r="G1265" i="9" s="1"/>
  <c r="H1265" i="9" s="1"/>
  <c r="I1265" i="9" s="1"/>
  <c r="E1266" i="9"/>
  <c r="F1266" i="9" s="1"/>
  <c r="G1266" i="9" s="1"/>
  <c r="H1266" i="9" s="1"/>
  <c r="I1266" i="9" s="1"/>
  <c r="E1267" i="9"/>
  <c r="F1267" i="9" s="1"/>
  <c r="G1267" i="9" s="1"/>
  <c r="H1267" i="9" s="1"/>
  <c r="I1267" i="9" s="1"/>
  <c r="E1268" i="9"/>
  <c r="F1268" i="9" s="1"/>
  <c r="G1268" i="9" s="1"/>
  <c r="H1268" i="9" s="1"/>
  <c r="I1268" i="9" s="1"/>
  <c r="E1269" i="9"/>
  <c r="F1269" i="9" s="1"/>
  <c r="G1269" i="9" s="1"/>
  <c r="H1269" i="9" s="1"/>
  <c r="I1269" i="9" s="1"/>
  <c r="E1270" i="9"/>
  <c r="F1270" i="9" s="1"/>
  <c r="G1270" i="9" s="1"/>
  <c r="H1270" i="9" s="1"/>
  <c r="I1270" i="9" s="1"/>
  <c r="E1271" i="9"/>
  <c r="F1271" i="9" s="1"/>
  <c r="G1271" i="9" s="1"/>
  <c r="H1271" i="9" s="1"/>
  <c r="I1271" i="9" s="1"/>
  <c r="E1272" i="9"/>
  <c r="F1272" i="9" s="1"/>
  <c r="G1272" i="9" s="1"/>
  <c r="H1272" i="9" s="1"/>
  <c r="I1272" i="9" s="1"/>
  <c r="E1273" i="9"/>
  <c r="F1273" i="9" s="1"/>
  <c r="G1273" i="9" s="1"/>
  <c r="H1273" i="9" s="1"/>
  <c r="I1273" i="9" s="1"/>
  <c r="E1274" i="9"/>
  <c r="F1274" i="9" s="1"/>
  <c r="G1274" i="9" s="1"/>
  <c r="H1274" i="9" s="1"/>
  <c r="I1274" i="9" s="1"/>
  <c r="E1275" i="9"/>
  <c r="F1275" i="9" s="1"/>
  <c r="G1275" i="9" s="1"/>
  <c r="H1275" i="9" s="1"/>
  <c r="I1275" i="9" s="1"/>
  <c r="E1276" i="9"/>
  <c r="F1276" i="9" s="1"/>
  <c r="G1276" i="9" s="1"/>
  <c r="H1276" i="9" s="1"/>
  <c r="I1276" i="9" s="1"/>
  <c r="E1277" i="9"/>
  <c r="F1277" i="9" s="1"/>
  <c r="G1277" i="9" s="1"/>
  <c r="H1277" i="9" s="1"/>
  <c r="I1277" i="9" s="1"/>
  <c r="E1278" i="9"/>
  <c r="F1278" i="9" s="1"/>
  <c r="G1278" i="9" s="1"/>
  <c r="H1278" i="9" s="1"/>
  <c r="I1278" i="9" s="1"/>
  <c r="E1279" i="9"/>
  <c r="F1279" i="9" s="1"/>
  <c r="G1279" i="9" s="1"/>
  <c r="H1279" i="9" s="1"/>
  <c r="I1279" i="9" s="1"/>
  <c r="E1280" i="9"/>
  <c r="F1280" i="9" s="1"/>
  <c r="G1280" i="9" s="1"/>
  <c r="H1280" i="9" s="1"/>
  <c r="I1280" i="9" s="1"/>
  <c r="E1281" i="9"/>
  <c r="F1281" i="9" s="1"/>
  <c r="G1281" i="9" s="1"/>
  <c r="H1281" i="9" s="1"/>
  <c r="I1281" i="9" s="1"/>
  <c r="E1282" i="9"/>
  <c r="F1282" i="9" s="1"/>
  <c r="G1282" i="9" s="1"/>
  <c r="H1282" i="9" s="1"/>
  <c r="I1282" i="9" s="1"/>
  <c r="E1283" i="9"/>
  <c r="F1283" i="9" s="1"/>
  <c r="G1283" i="9" s="1"/>
  <c r="H1283" i="9" s="1"/>
  <c r="I1283" i="9" s="1"/>
  <c r="E1284" i="9"/>
  <c r="F1284" i="9" s="1"/>
  <c r="G1284" i="9" s="1"/>
  <c r="H1284" i="9" s="1"/>
  <c r="I1284" i="9" s="1"/>
  <c r="E1285" i="9"/>
  <c r="F1285" i="9" s="1"/>
  <c r="G1285" i="9" s="1"/>
  <c r="H1285" i="9" s="1"/>
  <c r="I1285" i="9" s="1"/>
  <c r="E1286" i="9"/>
  <c r="F1286" i="9" s="1"/>
  <c r="G1286" i="9" s="1"/>
  <c r="H1286" i="9" s="1"/>
  <c r="I1286" i="9" s="1"/>
  <c r="E1287" i="9"/>
  <c r="F1287" i="9" s="1"/>
  <c r="G1287" i="9" s="1"/>
  <c r="H1287" i="9" s="1"/>
  <c r="I1287" i="9" s="1"/>
  <c r="E1288" i="9"/>
  <c r="F1288" i="9" s="1"/>
  <c r="G1288" i="9" s="1"/>
  <c r="H1288" i="9" s="1"/>
  <c r="I1288" i="9" s="1"/>
  <c r="E1289" i="9"/>
  <c r="F1289" i="9" s="1"/>
  <c r="G1289" i="9" s="1"/>
  <c r="H1289" i="9" s="1"/>
  <c r="I1289" i="9" s="1"/>
  <c r="E1290" i="9"/>
  <c r="F1290" i="9" s="1"/>
  <c r="G1290" i="9" s="1"/>
  <c r="H1290" i="9" s="1"/>
  <c r="I1290" i="9" s="1"/>
  <c r="E1291" i="9"/>
  <c r="F1291" i="9" s="1"/>
  <c r="G1291" i="9" s="1"/>
  <c r="H1291" i="9" s="1"/>
  <c r="I1291" i="9" s="1"/>
  <c r="E1292" i="9"/>
  <c r="F1292" i="9" s="1"/>
  <c r="G1292" i="9" s="1"/>
  <c r="H1292" i="9" s="1"/>
  <c r="I1292" i="9" s="1"/>
  <c r="E1293" i="9"/>
  <c r="F1293" i="9" s="1"/>
  <c r="G1293" i="9" s="1"/>
  <c r="H1293" i="9" s="1"/>
  <c r="I1293" i="9" s="1"/>
  <c r="E1294" i="9"/>
  <c r="F1294" i="9" s="1"/>
  <c r="G1294" i="9" s="1"/>
  <c r="H1294" i="9" s="1"/>
  <c r="I1294" i="9" s="1"/>
  <c r="E1295" i="9"/>
  <c r="F1295" i="9" s="1"/>
  <c r="G1295" i="9" s="1"/>
  <c r="H1295" i="9" s="1"/>
  <c r="I1295" i="9" s="1"/>
  <c r="E1296" i="9"/>
  <c r="F1296" i="9" s="1"/>
  <c r="G1296" i="9" s="1"/>
  <c r="H1296" i="9" s="1"/>
  <c r="I1296" i="9" s="1"/>
  <c r="E1297" i="9"/>
  <c r="F1297" i="9" s="1"/>
  <c r="G1297" i="9" s="1"/>
  <c r="H1297" i="9" s="1"/>
  <c r="I1297" i="9" s="1"/>
  <c r="E1298" i="9"/>
  <c r="F1298" i="9" s="1"/>
  <c r="G1298" i="9" s="1"/>
  <c r="H1298" i="9" s="1"/>
  <c r="I1298" i="9" s="1"/>
  <c r="E1299" i="9"/>
  <c r="F1299" i="9" s="1"/>
  <c r="G1299" i="9" s="1"/>
  <c r="H1299" i="9" s="1"/>
  <c r="I1299" i="9" s="1"/>
  <c r="E1300" i="9"/>
  <c r="F1300" i="9" s="1"/>
  <c r="G1300" i="9" s="1"/>
  <c r="H1300" i="9" s="1"/>
  <c r="I1300" i="9" s="1"/>
  <c r="E1301" i="9"/>
  <c r="F1301" i="9" s="1"/>
  <c r="G1301" i="9" s="1"/>
  <c r="H1301" i="9" s="1"/>
  <c r="I1301" i="9" s="1"/>
  <c r="E1302" i="9"/>
  <c r="F1302" i="9" s="1"/>
  <c r="G1302" i="9" s="1"/>
  <c r="H1302" i="9" s="1"/>
  <c r="I1302" i="9" s="1"/>
  <c r="E1303" i="9"/>
  <c r="F1303" i="9" s="1"/>
  <c r="G1303" i="9" s="1"/>
  <c r="H1303" i="9" s="1"/>
  <c r="I1303" i="9" s="1"/>
  <c r="E1304" i="9"/>
  <c r="F1304" i="9" s="1"/>
  <c r="G1304" i="9" s="1"/>
  <c r="H1304" i="9" s="1"/>
  <c r="I1304" i="9" s="1"/>
  <c r="E1305" i="9"/>
  <c r="F1305" i="9" s="1"/>
  <c r="G1305" i="9" s="1"/>
  <c r="H1305" i="9" s="1"/>
  <c r="I1305" i="9" s="1"/>
  <c r="E1306" i="9"/>
  <c r="F1306" i="9" s="1"/>
  <c r="G1306" i="9" s="1"/>
  <c r="H1306" i="9" s="1"/>
  <c r="I1306" i="9" s="1"/>
  <c r="E1307" i="9"/>
  <c r="F1307" i="9" s="1"/>
  <c r="G1307" i="9" s="1"/>
  <c r="H1307" i="9" s="1"/>
  <c r="I1307" i="9" s="1"/>
  <c r="E1308" i="9"/>
  <c r="F1308" i="9" s="1"/>
  <c r="G1308" i="9" s="1"/>
  <c r="H1308" i="9" s="1"/>
  <c r="I1308" i="9" s="1"/>
  <c r="E1309" i="9"/>
  <c r="F1309" i="9" s="1"/>
  <c r="G1309" i="9" s="1"/>
  <c r="H1309" i="9" s="1"/>
  <c r="I1309" i="9" s="1"/>
  <c r="E1310" i="9"/>
  <c r="F1310" i="9" s="1"/>
  <c r="G1310" i="9" s="1"/>
  <c r="H1310" i="9" s="1"/>
  <c r="I1310" i="9" s="1"/>
  <c r="E1311" i="9"/>
  <c r="F1311" i="9" s="1"/>
  <c r="G1311" i="9" s="1"/>
  <c r="H1311" i="9" s="1"/>
  <c r="I1311" i="9" s="1"/>
  <c r="E1312" i="9"/>
  <c r="F1312" i="9" s="1"/>
  <c r="G1312" i="9" s="1"/>
  <c r="H1312" i="9" s="1"/>
  <c r="I1312" i="9" s="1"/>
  <c r="E1313" i="9"/>
  <c r="F1313" i="9" s="1"/>
  <c r="G1313" i="9" s="1"/>
  <c r="H1313" i="9" s="1"/>
  <c r="I1313" i="9" s="1"/>
  <c r="E1314" i="9"/>
  <c r="F1314" i="9" s="1"/>
  <c r="G1314" i="9" s="1"/>
  <c r="H1314" i="9" s="1"/>
  <c r="I1314" i="9" s="1"/>
  <c r="E1315" i="9"/>
  <c r="F1315" i="9" s="1"/>
  <c r="G1315" i="9" s="1"/>
  <c r="H1315" i="9" s="1"/>
  <c r="I1315" i="9" s="1"/>
  <c r="E1316" i="9"/>
  <c r="F1316" i="9" s="1"/>
  <c r="G1316" i="9" s="1"/>
  <c r="H1316" i="9" s="1"/>
  <c r="I1316" i="9" s="1"/>
  <c r="E1317" i="9"/>
  <c r="F1317" i="9" s="1"/>
  <c r="G1317" i="9" s="1"/>
  <c r="H1317" i="9" s="1"/>
  <c r="I1317" i="9" s="1"/>
  <c r="E1318" i="9"/>
  <c r="F1318" i="9" s="1"/>
  <c r="G1318" i="9" s="1"/>
  <c r="H1318" i="9" s="1"/>
  <c r="I1318" i="9" s="1"/>
  <c r="E1319" i="9"/>
  <c r="F1319" i="9" s="1"/>
  <c r="G1319" i="9" s="1"/>
  <c r="H1319" i="9" s="1"/>
  <c r="I1319" i="9" s="1"/>
  <c r="E1320" i="9"/>
  <c r="F1320" i="9" s="1"/>
  <c r="G1320" i="9" s="1"/>
  <c r="H1320" i="9" s="1"/>
  <c r="I1320" i="9" s="1"/>
  <c r="E1321" i="9"/>
  <c r="F1321" i="9" s="1"/>
  <c r="G1321" i="9" s="1"/>
  <c r="H1321" i="9" s="1"/>
  <c r="I1321" i="9" s="1"/>
  <c r="E1322" i="9"/>
  <c r="F1322" i="9" s="1"/>
  <c r="G1322" i="9" s="1"/>
  <c r="H1322" i="9" s="1"/>
  <c r="I1322" i="9" s="1"/>
  <c r="E1323" i="9"/>
  <c r="F1323" i="9" s="1"/>
  <c r="G1323" i="9" s="1"/>
  <c r="H1323" i="9" s="1"/>
  <c r="I1323" i="9" s="1"/>
  <c r="E1324" i="9"/>
  <c r="F1324" i="9" s="1"/>
  <c r="G1324" i="9" s="1"/>
  <c r="H1324" i="9" s="1"/>
  <c r="I1324" i="9" s="1"/>
  <c r="E1325" i="9"/>
  <c r="F1325" i="9" s="1"/>
  <c r="G1325" i="9" s="1"/>
  <c r="H1325" i="9" s="1"/>
  <c r="I1325" i="9" s="1"/>
  <c r="E1326" i="9"/>
  <c r="F1326" i="9" s="1"/>
  <c r="G1326" i="9" s="1"/>
  <c r="H1326" i="9" s="1"/>
  <c r="I1326" i="9" s="1"/>
  <c r="E1327" i="9"/>
  <c r="F1327" i="9" s="1"/>
  <c r="G1327" i="9" s="1"/>
  <c r="H1327" i="9" s="1"/>
  <c r="I1327" i="9" s="1"/>
  <c r="E1328" i="9"/>
  <c r="F1328" i="9" s="1"/>
  <c r="G1328" i="9" s="1"/>
  <c r="H1328" i="9" s="1"/>
  <c r="I1328" i="9" s="1"/>
  <c r="E1329" i="9"/>
  <c r="F1329" i="9" s="1"/>
  <c r="G1329" i="9" s="1"/>
  <c r="H1329" i="9" s="1"/>
  <c r="I1329" i="9" s="1"/>
  <c r="E1330" i="9"/>
  <c r="F1330" i="9" s="1"/>
  <c r="G1330" i="9" s="1"/>
  <c r="H1330" i="9" s="1"/>
  <c r="I1330" i="9" s="1"/>
  <c r="E1331" i="9"/>
  <c r="F1331" i="9" s="1"/>
  <c r="G1331" i="9" s="1"/>
  <c r="H1331" i="9" s="1"/>
  <c r="I1331" i="9" s="1"/>
  <c r="E1332" i="9"/>
  <c r="F1332" i="9" s="1"/>
  <c r="G1332" i="9" s="1"/>
  <c r="H1332" i="9" s="1"/>
  <c r="I1332" i="9" s="1"/>
  <c r="E1333" i="9"/>
  <c r="F1333" i="9" s="1"/>
  <c r="G1333" i="9" s="1"/>
  <c r="H1333" i="9" s="1"/>
  <c r="I1333" i="9" s="1"/>
  <c r="E1334" i="9"/>
  <c r="F1334" i="9" s="1"/>
  <c r="G1334" i="9" s="1"/>
  <c r="H1334" i="9" s="1"/>
  <c r="I1334" i="9" s="1"/>
  <c r="E1335" i="9"/>
  <c r="F1335" i="9" s="1"/>
  <c r="G1335" i="9" s="1"/>
  <c r="H1335" i="9" s="1"/>
  <c r="I1335" i="9" s="1"/>
  <c r="E1336" i="9"/>
  <c r="F1336" i="9" s="1"/>
  <c r="G1336" i="9" s="1"/>
  <c r="H1336" i="9" s="1"/>
  <c r="I1336" i="9" s="1"/>
  <c r="E1337" i="9"/>
  <c r="F1337" i="9" s="1"/>
  <c r="G1337" i="9" s="1"/>
  <c r="H1337" i="9" s="1"/>
  <c r="I1337" i="9" s="1"/>
  <c r="E1338" i="9"/>
  <c r="F1338" i="9" s="1"/>
  <c r="G1338" i="9" s="1"/>
  <c r="H1338" i="9" s="1"/>
  <c r="I1338" i="9" s="1"/>
  <c r="E1339" i="9"/>
  <c r="F1339" i="9" s="1"/>
  <c r="G1339" i="9" s="1"/>
  <c r="H1339" i="9" s="1"/>
  <c r="I1339" i="9" s="1"/>
  <c r="E1340" i="9"/>
  <c r="F1340" i="9" s="1"/>
  <c r="G1340" i="9" s="1"/>
  <c r="H1340" i="9" s="1"/>
  <c r="I1340" i="9" s="1"/>
  <c r="E1341" i="9"/>
  <c r="F1341" i="9" s="1"/>
  <c r="G1341" i="9" s="1"/>
  <c r="H1341" i="9" s="1"/>
  <c r="I1341" i="9" s="1"/>
  <c r="E1342" i="9"/>
  <c r="F1342" i="9" s="1"/>
  <c r="G1342" i="9" s="1"/>
  <c r="H1342" i="9" s="1"/>
  <c r="I1342" i="9" s="1"/>
  <c r="E1343" i="9"/>
  <c r="F1343" i="9" s="1"/>
  <c r="G1343" i="9" s="1"/>
  <c r="H1343" i="9" s="1"/>
  <c r="I1343" i="9" s="1"/>
  <c r="E1344" i="9"/>
  <c r="F1344" i="9" s="1"/>
  <c r="G1344" i="9" s="1"/>
  <c r="H1344" i="9" s="1"/>
  <c r="I1344" i="9" s="1"/>
  <c r="E1345" i="9"/>
  <c r="F1345" i="9" s="1"/>
  <c r="G1345" i="9" s="1"/>
  <c r="H1345" i="9" s="1"/>
  <c r="I1345" i="9" s="1"/>
  <c r="E1346" i="9"/>
  <c r="F1346" i="9" s="1"/>
  <c r="G1346" i="9" s="1"/>
  <c r="H1346" i="9" s="1"/>
  <c r="I1346" i="9" s="1"/>
  <c r="E1347" i="9"/>
  <c r="F1347" i="9" s="1"/>
  <c r="G1347" i="9" s="1"/>
  <c r="H1347" i="9" s="1"/>
  <c r="I1347" i="9" s="1"/>
  <c r="E1348" i="9"/>
  <c r="F1348" i="9" s="1"/>
  <c r="G1348" i="9" s="1"/>
  <c r="H1348" i="9" s="1"/>
  <c r="I1348" i="9" s="1"/>
  <c r="E1349" i="9"/>
  <c r="F1349" i="9" s="1"/>
  <c r="G1349" i="9" s="1"/>
  <c r="H1349" i="9" s="1"/>
  <c r="I1349" i="9" s="1"/>
  <c r="E1350" i="9"/>
  <c r="F1350" i="9" s="1"/>
  <c r="G1350" i="9" s="1"/>
  <c r="H1350" i="9" s="1"/>
  <c r="I1350" i="9" s="1"/>
  <c r="E1351" i="9"/>
  <c r="F1351" i="9" s="1"/>
  <c r="G1351" i="9" s="1"/>
  <c r="H1351" i="9" s="1"/>
  <c r="I1351" i="9" s="1"/>
  <c r="E1352" i="9"/>
  <c r="F1352" i="9" s="1"/>
  <c r="G1352" i="9" s="1"/>
  <c r="H1352" i="9" s="1"/>
  <c r="I1352" i="9" s="1"/>
  <c r="E1353" i="9"/>
  <c r="F1353" i="9" s="1"/>
  <c r="G1353" i="9" s="1"/>
  <c r="H1353" i="9" s="1"/>
  <c r="I1353" i="9" s="1"/>
  <c r="E1354" i="9"/>
  <c r="F1354" i="9" s="1"/>
  <c r="G1354" i="9" s="1"/>
  <c r="H1354" i="9" s="1"/>
  <c r="I1354" i="9" s="1"/>
  <c r="E1355" i="9"/>
  <c r="F1355" i="9" s="1"/>
  <c r="G1355" i="9" s="1"/>
  <c r="H1355" i="9" s="1"/>
  <c r="I1355" i="9" s="1"/>
  <c r="E1356" i="9"/>
  <c r="F1356" i="9" s="1"/>
  <c r="G1356" i="9" s="1"/>
  <c r="H1356" i="9" s="1"/>
  <c r="I1356" i="9" s="1"/>
  <c r="E1357" i="9"/>
  <c r="F1357" i="9" s="1"/>
  <c r="G1357" i="9" s="1"/>
  <c r="H1357" i="9" s="1"/>
  <c r="I1357" i="9" s="1"/>
  <c r="E1358" i="9"/>
  <c r="F1358" i="9" s="1"/>
  <c r="G1358" i="9" s="1"/>
  <c r="H1358" i="9" s="1"/>
  <c r="I1358" i="9" s="1"/>
  <c r="E1359" i="9"/>
  <c r="F1359" i="9" s="1"/>
  <c r="G1359" i="9" s="1"/>
  <c r="H1359" i="9" s="1"/>
  <c r="I1359" i="9" s="1"/>
  <c r="E1360" i="9"/>
  <c r="F1360" i="9" s="1"/>
  <c r="G1360" i="9" s="1"/>
  <c r="H1360" i="9" s="1"/>
  <c r="I1360" i="9" s="1"/>
  <c r="E1361" i="9"/>
  <c r="F1361" i="9" s="1"/>
  <c r="G1361" i="9" s="1"/>
  <c r="H1361" i="9" s="1"/>
  <c r="I1361" i="9" s="1"/>
  <c r="E1362" i="9"/>
  <c r="F1362" i="9" s="1"/>
  <c r="G1362" i="9" s="1"/>
  <c r="H1362" i="9" s="1"/>
  <c r="I1362" i="9" s="1"/>
  <c r="E1363" i="9"/>
  <c r="F1363" i="9" s="1"/>
  <c r="G1363" i="9" s="1"/>
  <c r="H1363" i="9" s="1"/>
  <c r="I1363" i="9" s="1"/>
  <c r="E1364" i="9"/>
  <c r="F1364" i="9" s="1"/>
  <c r="G1364" i="9" s="1"/>
  <c r="H1364" i="9" s="1"/>
  <c r="I1364" i="9" s="1"/>
  <c r="E1365" i="9"/>
  <c r="F1365" i="9" s="1"/>
  <c r="G1365" i="9" s="1"/>
  <c r="H1365" i="9" s="1"/>
  <c r="I1365" i="9" s="1"/>
  <c r="E1366" i="9"/>
  <c r="F1366" i="9" s="1"/>
  <c r="G1366" i="9" s="1"/>
  <c r="H1366" i="9" s="1"/>
  <c r="I1366" i="9" s="1"/>
  <c r="E1367" i="9"/>
  <c r="F1367" i="9" s="1"/>
  <c r="G1367" i="9" s="1"/>
  <c r="H1367" i="9" s="1"/>
  <c r="I1367" i="9" s="1"/>
  <c r="E1368" i="9"/>
  <c r="F1368" i="9" s="1"/>
  <c r="G1368" i="9" s="1"/>
  <c r="H1368" i="9" s="1"/>
  <c r="I1368" i="9" s="1"/>
  <c r="E1369" i="9"/>
  <c r="F1369" i="9" s="1"/>
  <c r="G1369" i="9" s="1"/>
  <c r="H1369" i="9" s="1"/>
  <c r="I1369" i="9" s="1"/>
  <c r="E1370" i="9"/>
  <c r="F1370" i="9" s="1"/>
  <c r="G1370" i="9" s="1"/>
  <c r="H1370" i="9" s="1"/>
  <c r="I1370" i="9" s="1"/>
  <c r="E1371" i="9"/>
  <c r="F1371" i="9" s="1"/>
  <c r="G1371" i="9" s="1"/>
  <c r="H1371" i="9" s="1"/>
  <c r="I1371" i="9" s="1"/>
  <c r="E1372" i="9"/>
  <c r="F1372" i="9" s="1"/>
  <c r="G1372" i="9" s="1"/>
  <c r="H1372" i="9" s="1"/>
  <c r="I1372" i="9" s="1"/>
  <c r="E1373" i="9"/>
  <c r="F1373" i="9" s="1"/>
  <c r="G1373" i="9" s="1"/>
  <c r="H1373" i="9" s="1"/>
  <c r="I1373" i="9" s="1"/>
  <c r="E1374" i="9"/>
  <c r="F1374" i="9" s="1"/>
  <c r="G1374" i="9" s="1"/>
  <c r="H1374" i="9" s="1"/>
  <c r="I1374" i="9" s="1"/>
  <c r="E1375" i="9"/>
  <c r="F1375" i="9" s="1"/>
  <c r="G1375" i="9" s="1"/>
  <c r="H1375" i="9" s="1"/>
  <c r="I1375" i="9" s="1"/>
  <c r="E1376" i="9"/>
  <c r="F1376" i="9" s="1"/>
  <c r="G1376" i="9" s="1"/>
  <c r="H1376" i="9" s="1"/>
  <c r="I1376" i="9" s="1"/>
  <c r="E1377" i="9"/>
  <c r="F1377" i="9" s="1"/>
  <c r="G1377" i="9" s="1"/>
  <c r="H1377" i="9" s="1"/>
  <c r="I1377" i="9" s="1"/>
  <c r="E1378" i="9"/>
  <c r="F1378" i="9" s="1"/>
  <c r="G1378" i="9" s="1"/>
  <c r="H1378" i="9" s="1"/>
  <c r="I1378" i="9" s="1"/>
  <c r="E1379" i="9"/>
  <c r="F1379" i="9" s="1"/>
  <c r="G1379" i="9" s="1"/>
  <c r="H1379" i="9" s="1"/>
  <c r="I1379" i="9" s="1"/>
  <c r="E1380" i="9"/>
  <c r="F1380" i="9" s="1"/>
  <c r="G1380" i="9" s="1"/>
  <c r="H1380" i="9" s="1"/>
  <c r="I1380" i="9" s="1"/>
  <c r="E1381" i="9"/>
  <c r="F1381" i="9" s="1"/>
  <c r="G1381" i="9" s="1"/>
  <c r="H1381" i="9" s="1"/>
  <c r="I1381" i="9" s="1"/>
  <c r="E1382" i="9"/>
  <c r="F1382" i="9" s="1"/>
  <c r="G1382" i="9" s="1"/>
  <c r="H1382" i="9" s="1"/>
  <c r="I1382" i="9" s="1"/>
  <c r="E1383" i="9"/>
  <c r="F1383" i="9" s="1"/>
  <c r="G1383" i="9" s="1"/>
  <c r="H1383" i="9" s="1"/>
  <c r="I1383" i="9" s="1"/>
  <c r="E1384" i="9"/>
  <c r="F1384" i="9" s="1"/>
  <c r="G1384" i="9" s="1"/>
  <c r="H1384" i="9" s="1"/>
  <c r="I1384" i="9" s="1"/>
  <c r="E1385" i="9"/>
  <c r="F1385" i="9" s="1"/>
  <c r="G1385" i="9" s="1"/>
  <c r="H1385" i="9" s="1"/>
  <c r="I1385" i="9" s="1"/>
  <c r="E1386" i="9"/>
  <c r="F1386" i="9" s="1"/>
  <c r="G1386" i="9" s="1"/>
  <c r="H1386" i="9" s="1"/>
  <c r="I1386" i="9" s="1"/>
  <c r="E1387" i="9"/>
  <c r="F1387" i="9" s="1"/>
  <c r="G1387" i="9" s="1"/>
  <c r="H1387" i="9" s="1"/>
  <c r="I1387" i="9" s="1"/>
  <c r="E1388" i="9"/>
  <c r="F1388" i="9" s="1"/>
  <c r="G1388" i="9" s="1"/>
  <c r="H1388" i="9" s="1"/>
  <c r="I1388" i="9" s="1"/>
  <c r="E1389" i="9"/>
  <c r="F1389" i="9" s="1"/>
  <c r="G1389" i="9" s="1"/>
  <c r="H1389" i="9" s="1"/>
  <c r="I1389" i="9" s="1"/>
  <c r="E1390" i="9"/>
  <c r="F1390" i="9" s="1"/>
  <c r="G1390" i="9" s="1"/>
  <c r="H1390" i="9" s="1"/>
  <c r="I1390" i="9" s="1"/>
  <c r="E1391" i="9"/>
  <c r="F1391" i="9" s="1"/>
  <c r="G1391" i="9" s="1"/>
  <c r="H1391" i="9" s="1"/>
  <c r="I1391" i="9" s="1"/>
  <c r="E1392" i="9"/>
  <c r="F1392" i="9" s="1"/>
  <c r="G1392" i="9" s="1"/>
  <c r="H1392" i="9" s="1"/>
  <c r="I1392" i="9" s="1"/>
  <c r="E1393" i="9"/>
  <c r="F1393" i="9" s="1"/>
  <c r="G1393" i="9" s="1"/>
  <c r="H1393" i="9" s="1"/>
  <c r="I1393" i="9" s="1"/>
  <c r="E1394" i="9"/>
  <c r="F1394" i="9" s="1"/>
  <c r="G1394" i="9" s="1"/>
  <c r="H1394" i="9" s="1"/>
  <c r="I1394" i="9" s="1"/>
  <c r="E1395" i="9"/>
  <c r="F1395" i="9" s="1"/>
  <c r="G1395" i="9" s="1"/>
  <c r="H1395" i="9" s="1"/>
  <c r="I1395" i="9" s="1"/>
  <c r="E1396" i="9"/>
  <c r="F1396" i="9" s="1"/>
  <c r="G1396" i="9" s="1"/>
  <c r="H1396" i="9" s="1"/>
  <c r="I1396" i="9" s="1"/>
  <c r="E1397" i="9"/>
  <c r="F1397" i="9" s="1"/>
  <c r="G1397" i="9" s="1"/>
  <c r="H1397" i="9" s="1"/>
  <c r="I1397" i="9" s="1"/>
  <c r="E1398" i="9"/>
  <c r="F1398" i="9" s="1"/>
  <c r="G1398" i="9" s="1"/>
  <c r="H1398" i="9" s="1"/>
  <c r="I1398" i="9" s="1"/>
  <c r="E1399" i="9"/>
  <c r="F1399" i="9" s="1"/>
  <c r="G1399" i="9" s="1"/>
  <c r="H1399" i="9" s="1"/>
  <c r="I1399" i="9" s="1"/>
  <c r="E1400" i="9"/>
  <c r="F1400" i="9" s="1"/>
  <c r="G1400" i="9" s="1"/>
  <c r="H1400" i="9" s="1"/>
  <c r="I1400" i="9" s="1"/>
  <c r="E1401" i="9"/>
  <c r="F1401" i="9" s="1"/>
  <c r="G1401" i="9" s="1"/>
  <c r="H1401" i="9" s="1"/>
  <c r="I1401" i="9" s="1"/>
  <c r="E1402" i="9"/>
  <c r="F1402" i="9" s="1"/>
  <c r="G1402" i="9" s="1"/>
  <c r="H1402" i="9" s="1"/>
  <c r="I1402" i="9" s="1"/>
  <c r="E1403" i="9"/>
  <c r="F1403" i="9" s="1"/>
  <c r="G1403" i="9" s="1"/>
  <c r="H1403" i="9" s="1"/>
  <c r="I1403" i="9" s="1"/>
  <c r="E1404" i="9"/>
  <c r="F1404" i="9" s="1"/>
  <c r="G1404" i="9" s="1"/>
  <c r="H1404" i="9" s="1"/>
  <c r="I1404" i="9" s="1"/>
  <c r="E1405" i="9"/>
  <c r="F1405" i="9" s="1"/>
  <c r="G1405" i="9" s="1"/>
  <c r="H1405" i="9" s="1"/>
  <c r="I1405" i="9" s="1"/>
  <c r="E1406" i="9"/>
  <c r="F1406" i="9" s="1"/>
  <c r="G1406" i="9" s="1"/>
  <c r="H1406" i="9" s="1"/>
  <c r="I1406" i="9" s="1"/>
  <c r="E1407" i="9"/>
  <c r="F1407" i="9" s="1"/>
  <c r="G1407" i="9" s="1"/>
  <c r="H1407" i="9" s="1"/>
  <c r="I1407" i="9" s="1"/>
  <c r="E1408" i="9"/>
  <c r="F1408" i="9" s="1"/>
  <c r="G1408" i="9" s="1"/>
  <c r="H1408" i="9" s="1"/>
  <c r="I1408" i="9" s="1"/>
  <c r="E1409" i="9"/>
  <c r="F1409" i="9" s="1"/>
  <c r="G1409" i="9" s="1"/>
  <c r="H1409" i="9" s="1"/>
  <c r="I1409" i="9" s="1"/>
  <c r="E1410" i="9"/>
  <c r="F1410" i="9" s="1"/>
  <c r="G1410" i="9" s="1"/>
  <c r="H1410" i="9" s="1"/>
  <c r="I1410" i="9" s="1"/>
  <c r="E1411" i="9"/>
  <c r="F1411" i="9" s="1"/>
  <c r="G1411" i="9" s="1"/>
  <c r="H1411" i="9" s="1"/>
  <c r="I1411" i="9" s="1"/>
  <c r="E1412" i="9"/>
  <c r="F1412" i="9" s="1"/>
  <c r="G1412" i="9" s="1"/>
  <c r="H1412" i="9" s="1"/>
  <c r="I1412" i="9" s="1"/>
  <c r="E1413" i="9"/>
  <c r="F1413" i="9" s="1"/>
  <c r="G1413" i="9" s="1"/>
  <c r="H1413" i="9" s="1"/>
  <c r="I1413" i="9" s="1"/>
  <c r="E1414" i="9"/>
  <c r="F1414" i="9" s="1"/>
  <c r="G1414" i="9" s="1"/>
  <c r="H1414" i="9" s="1"/>
  <c r="I1414" i="9" s="1"/>
  <c r="E1415" i="9"/>
  <c r="F1415" i="9" s="1"/>
  <c r="G1415" i="9" s="1"/>
  <c r="H1415" i="9" s="1"/>
  <c r="I1415" i="9" s="1"/>
  <c r="E1416" i="9"/>
  <c r="F1416" i="9" s="1"/>
  <c r="G1416" i="9" s="1"/>
  <c r="H1416" i="9" s="1"/>
  <c r="I1416" i="9" s="1"/>
  <c r="E1417" i="9"/>
  <c r="F1417" i="9" s="1"/>
  <c r="G1417" i="9" s="1"/>
  <c r="H1417" i="9" s="1"/>
  <c r="I1417" i="9" s="1"/>
  <c r="E1418" i="9"/>
  <c r="F1418" i="9" s="1"/>
  <c r="G1418" i="9" s="1"/>
  <c r="H1418" i="9" s="1"/>
  <c r="I1418" i="9" s="1"/>
  <c r="E1419" i="9"/>
  <c r="F1419" i="9" s="1"/>
  <c r="G1419" i="9" s="1"/>
  <c r="H1419" i="9" s="1"/>
  <c r="I1419" i="9" s="1"/>
  <c r="E1420" i="9"/>
  <c r="F1420" i="9" s="1"/>
  <c r="G1420" i="9" s="1"/>
  <c r="H1420" i="9" s="1"/>
  <c r="I1420" i="9" s="1"/>
  <c r="E1421" i="9"/>
  <c r="F1421" i="9" s="1"/>
  <c r="G1421" i="9" s="1"/>
  <c r="H1421" i="9" s="1"/>
  <c r="I1421" i="9" s="1"/>
  <c r="E1422" i="9"/>
  <c r="F1422" i="9" s="1"/>
  <c r="G1422" i="9" s="1"/>
  <c r="H1422" i="9" s="1"/>
  <c r="I1422" i="9" s="1"/>
  <c r="E1423" i="9"/>
  <c r="F1423" i="9" s="1"/>
  <c r="G1423" i="9" s="1"/>
  <c r="H1423" i="9" s="1"/>
  <c r="I1423" i="9" s="1"/>
  <c r="E1424" i="9"/>
  <c r="F1424" i="9" s="1"/>
  <c r="G1424" i="9" s="1"/>
  <c r="H1424" i="9" s="1"/>
  <c r="I1424" i="9" s="1"/>
  <c r="E1425" i="9"/>
  <c r="F1425" i="9" s="1"/>
  <c r="G1425" i="9" s="1"/>
  <c r="H1425" i="9" s="1"/>
  <c r="I1425" i="9" s="1"/>
  <c r="E1426" i="9"/>
  <c r="F1426" i="9" s="1"/>
  <c r="G1426" i="9" s="1"/>
  <c r="H1426" i="9" s="1"/>
  <c r="I1426" i="9" s="1"/>
  <c r="E1427" i="9"/>
  <c r="F1427" i="9" s="1"/>
  <c r="G1427" i="9" s="1"/>
  <c r="H1427" i="9" s="1"/>
  <c r="I1427" i="9" s="1"/>
  <c r="E1428" i="9"/>
  <c r="F1428" i="9" s="1"/>
  <c r="G1428" i="9" s="1"/>
  <c r="H1428" i="9" s="1"/>
  <c r="I1428" i="9" s="1"/>
  <c r="E1429" i="9"/>
  <c r="F1429" i="9" s="1"/>
  <c r="G1429" i="9" s="1"/>
  <c r="H1429" i="9" s="1"/>
  <c r="I1429" i="9" s="1"/>
  <c r="E1430" i="9"/>
  <c r="F1430" i="9" s="1"/>
  <c r="G1430" i="9" s="1"/>
  <c r="H1430" i="9" s="1"/>
  <c r="I1430" i="9" s="1"/>
  <c r="E1431" i="9"/>
  <c r="F1431" i="9" s="1"/>
  <c r="G1431" i="9" s="1"/>
  <c r="H1431" i="9" s="1"/>
  <c r="I1431" i="9" s="1"/>
  <c r="E1432" i="9"/>
  <c r="F1432" i="9" s="1"/>
  <c r="G1432" i="9" s="1"/>
  <c r="H1432" i="9" s="1"/>
  <c r="I1432" i="9" s="1"/>
  <c r="E1433" i="9"/>
  <c r="F1433" i="9" s="1"/>
  <c r="G1433" i="9" s="1"/>
  <c r="H1433" i="9" s="1"/>
  <c r="I1433" i="9" s="1"/>
  <c r="E1434" i="9"/>
  <c r="F1434" i="9" s="1"/>
  <c r="G1434" i="9" s="1"/>
  <c r="H1434" i="9" s="1"/>
  <c r="I1434" i="9" s="1"/>
  <c r="E1435" i="9"/>
  <c r="F1435" i="9" s="1"/>
  <c r="G1435" i="9" s="1"/>
  <c r="H1435" i="9" s="1"/>
  <c r="I1435" i="9" s="1"/>
  <c r="E1436" i="9"/>
  <c r="F1436" i="9" s="1"/>
  <c r="G1436" i="9" s="1"/>
  <c r="H1436" i="9" s="1"/>
  <c r="I1436" i="9" s="1"/>
  <c r="E1437" i="9"/>
  <c r="F1437" i="9" s="1"/>
  <c r="G1437" i="9" s="1"/>
  <c r="H1437" i="9" s="1"/>
  <c r="I1437" i="9" s="1"/>
  <c r="E1438" i="9"/>
  <c r="F1438" i="9" s="1"/>
  <c r="G1438" i="9" s="1"/>
  <c r="H1438" i="9" s="1"/>
  <c r="I1438" i="9" s="1"/>
  <c r="E1439" i="9"/>
  <c r="F1439" i="9" s="1"/>
  <c r="G1439" i="9" s="1"/>
  <c r="H1439" i="9" s="1"/>
  <c r="I1439" i="9" s="1"/>
  <c r="E1440" i="9"/>
  <c r="F1440" i="9" s="1"/>
  <c r="G1440" i="9" s="1"/>
  <c r="H1440" i="9" s="1"/>
  <c r="I1440" i="9" s="1"/>
  <c r="E1441" i="9"/>
  <c r="F1441" i="9" s="1"/>
  <c r="G1441" i="9" s="1"/>
  <c r="H1441" i="9" s="1"/>
  <c r="I1441" i="9" s="1"/>
  <c r="E1442" i="9"/>
  <c r="F1442" i="9" s="1"/>
  <c r="G1442" i="9" s="1"/>
  <c r="H1442" i="9" s="1"/>
  <c r="I1442" i="9" s="1"/>
  <c r="E1443" i="9"/>
  <c r="F1443" i="9" s="1"/>
  <c r="G1443" i="9" s="1"/>
  <c r="H1443" i="9" s="1"/>
  <c r="I1443" i="9" s="1"/>
  <c r="E1444" i="9"/>
  <c r="F1444" i="9" s="1"/>
  <c r="G1444" i="9" s="1"/>
  <c r="H1444" i="9" s="1"/>
  <c r="I1444" i="9" s="1"/>
  <c r="E1445" i="9"/>
  <c r="F1445" i="9" s="1"/>
  <c r="G1445" i="9" s="1"/>
  <c r="H1445" i="9" s="1"/>
  <c r="I1445" i="9" s="1"/>
  <c r="E1446" i="9"/>
  <c r="F1446" i="9" s="1"/>
  <c r="G1446" i="9" s="1"/>
  <c r="H1446" i="9" s="1"/>
  <c r="I1446" i="9" s="1"/>
  <c r="E1447" i="9"/>
  <c r="F1447" i="9" s="1"/>
  <c r="G1447" i="9" s="1"/>
  <c r="H1447" i="9" s="1"/>
  <c r="I1447" i="9" s="1"/>
  <c r="E1448" i="9"/>
  <c r="F1448" i="9" s="1"/>
  <c r="G1448" i="9" s="1"/>
  <c r="H1448" i="9" s="1"/>
  <c r="I1448" i="9" s="1"/>
  <c r="E1449" i="9"/>
  <c r="F1449" i="9" s="1"/>
  <c r="G1449" i="9" s="1"/>
  <c r="H1449" i="9" s="1"/>
  <c r="I1449" i="9" s="1"/>
  <c r="E1450" i="9"/>
  <c r="F1450" i="9" s="1"/>
  <c r="G1450" i="9" s="1"/>
  <c r="H1450" i="9" s="1"/>
  <c r="I1450" i="9" s="1"/>
  <c r="E1451" i="9"/>
  <c r="F1451" i="9" s="1"/>
  <c r="G1451" i="9" s="1"/>
  <c r="H1451" i="9" s="1"/>
  <c r="I1451" i="9" s="1"/>
  <c r="E1452" i="9"/>
  <c r="F1452" i="9" s="1"/>
  <c r="G1452" i="9" s="1"/>
  <c r="H1452" i="9" s="1"/>
  <c r="I1452" i="9" s="1"/>
  <c r="E1453" i="9"/>
  <c r="F1453" i="9" s="1"/>
  <c r="G1453" i="9" s="1"/>
  <c r="H1453" i="9" s="1"/>
  <c r="I1453" i="9" s="1"/>
  <c r="E1454" i="9"/>
  <c r="F1454" i="9" s="1"/>
  <c r="G1454" i="9" s="1"/>
  <c r="H1454" i="9" s="1"/>
  <c r="I1454" i="9" s="1"/>
  <c r="E1455" i="9"/>
  <c r="F1455" i="9" s="1"/>
  <c r="G1455" i="9" s="1"/>
  <c r="H1455" i="9" s="1"/>
  <c r="I1455" i="9" s="1"/>
  <c r="E1456" i="9"/>
  <c r="F1456" i="9" s="1"/>
  <c r="G1456" i="9" s="1"/>
  <c r="H1456" i="9" s="1"/>
  <c r="I1456" i="9" s="1"/>
  <c r="E1457" i="9"/>
  <c r="F1457" i="9" s="1"/>
  <c r="G1457" i="9" s="1"/>
  <c r="H1457" i="9" s="1"/>
  <c r="I1457" i="9" s="1"/>
  <c r="E1458" i="9"/>
  <c r="F1458" i="9" s="1"/>
  <c r="G1458" i="9" s="1"/>
  <c r="H1458" i="9" s="1"/>
  <c r="I1458" i="9" s="1"/>
  <c r="E1459" i="9"/>
  <c r="F1459" i="9" s="1"/>
  <c r="G1459" i="9" s="1"/>
  <c r="H1459" i="9" s="1"/>
  <c r="I1459" i="9" s="1"/>
  <c r="E1460" i="9"/>
  <c r="F1460" i="9" s="1"/>
  <c r="G1460" i="9" s="1"/>
  <c r="H1460" i="9" s="1"/>
  <c r="I1460" i="9" s="1"/>
  <c r="E1461" i="9"/>
  <c r="F1461" i="9" s="1"/>
  <c r="G1461" i="9" s="1"/>
  <c r="H1461" i="9" s="1"/>
  <c r="I1461" i="9" s="1"/>
  <c r="E1462" i="9"/>
  <c r="F1462" i="9" s="1"/>
  <c r="G1462" i="9" s="1"/>
  <c r="H1462" i="9" s="1"/>
  <c r="I1462" i="9" s="1"/>
  <c r="E1463" i="9"/>
  <c r="F1463" i="9" s="1"/>
  <c r="G1463" i="9" s="1"/>
  <c r="H1463" i="9" s="1"/>
  <c r="I1463" i="9" s="1"/>
  <c r="E1464" i="9"/>
  <c r="F1464" i="9" s="1"/>
  <c r="G1464" i="9" s="1"/>
  <c r="H1464" i="9" s="1"/>
  <c r="I1464" i="9" s="1"/>
  <c r="E1465" i="9"/>
  <c r="F1465" i="9" s="1"/>
  <c r="G1465" i="9" s="1"/>
  <c r="H1465" i="9" s="1"/>
  <c r="I1465" i="9" s="1"/>
  <c r="E1466" i="9"/>
  <c r="F1466" i="9" s="1"/>
  <c r="G1466" i="9" s="1"/>
  <c r="H1466" i="9" s="1"/>
  <c r="I1466" i="9" s="1"/>
  <c r="E1467" i="9"/>
  <c r="F1467" i="9" s="1"/>
  <c r="G1467" i="9" s="1"/>
  <c r="H1467" i="9" s="1"/>
  <c r="I1467" i="9" s="1"/>
  <c r="E1468" i="9"/>
  <c r="F1468" i="9" s="1"/>
  <c r="G1468" i="9" s="1"/>
  <c r="H1468" i="9" s="1"/>
  <c r="I1468" i="9" s="1"/>
  <c r="E1469" i="9"/>
  <c r="F1469" i="9" s="1"/>
  <c r="G1469" i="9" s="1"/>
  <c r="H1469" i="9" s="1"/>
  <c r="I1469" i="9" s="1"/>
  <c r="E1470" i="9"/>
  <c r="F1470" i="9" s="1"/>
  <c r="G1470" i="9" s="1"/>
  <c r="H1470" i="9" s="1"/>
  <c r="I1470" i="9" s="1"/>
  <c r="E1471" i="9"/>
  <c r="F1471" i="9" s="1"/>
  <c r="G1471" i="9" s="1"/>
  <c r="H1471" i="9" s="1"/>
  <c r="I1471" i="9" s="1"/>
  <c r="E1472" i="9"/>
  <c r="F1472" i="9" s="1"/>
  <c r="G1472" i="9" s="1"/>
  <c r="H1472" i="9" s="1"/>
  <c r="I1472" i="9" s="1"/>
  <c r="E1473" i="9"/>
  <c r="F1473" i="9" s="1"/>
  <c r="G1473" i="9" s="1"/>
  <c r="H1473" i="9" s="1"/>
  <c r="I1473" i="9" s="1"/>
  <c r="E1474" i="9"/>
  <c r="F1474" i="9" s="1"/>
  <c r="G1474" i="9" s="1"/>
  <c r="H1474" i="9" s="1"/>
  <c r="I1474" i="9" s="1"/>
  <c r="E1475" i="9"/>
  <c r="F1475" i="9" s="1"/>
  <c r="G1475" i="9" s="1"/>
  <c r="H1475" i="9" s="1"/>
  <c r="I1475" i="9" s="1"/>
  <c r="E1476" i="9"/>
  <c r="F1476" i="9" s="1"/>
  <c r="G1476" i="9" s="1"/>
  <c r="H1476" i="9" s="1"/>
  <c r="I1476" i="9" s="1"/>
  <c r="E1477" i="9"/>
  <c r="F1477" i="9" s="1"/>
  <c r="G1477" i="9" s="1"/>
  <c r="H1477" i="9" s="1"/>
  <c r="I1477" i="9" s="1"/>
  <c r="E1478" i="9"/>
  <c r="F1478" i="9" s="1"/>
  <c r="G1478" i="9" s="1"/>
  <c r="H1478" i="9" s="1"/>
  <c r="I1478" i="9" s="1"/>
  <c r="E1479" i="9"/>
  <c r="F1479" i="9" s="1"/>
  <c r="G1479" i="9" s="1"/>
  <c r="H1479" i="9" s="1"/>
  <c r="I1479" i="9" s="1"/>
  <c r="E1480" i="9"/>
  <c r="F1480" i="9" s="1"/>
  <c r="G1480" i="9" s="1"/>
  <c r="H1480" i="9" s="1"/>
  <c r="I1480" i="9" s="1"/>
  <c r="E1481" i="9"/>
  <c r="F1481" i="9" s="1"/>
  <c r="G1481" i="9" s="1"/>
  <c r="H1481" i="9" s="1"/>
  <c r="I1481" i="9" s="1"/>
  <c r="E1482" i="9"/>
  <c r="F1482" i="9" s="1"/>
  <c r="G1482" i="9" s="1"/>
  <c r="H1482" i="9" s="1"/>
  <c r="I1482" i="9" s="1"/>
  <c r="E1483" i="9"/>
  <c r="F1483" i="9" s="1"/>
  <c r="G1483" i="9" s="1"/>
  <c r="H1483" i="9" s="1"/>
  <c r="I1483" i="9" s="1"/>
  <c r="E1484" i="9"/>
  <c r="F1484" i="9" s="1"/>
  <c r="G1484" i="9" s="1"/>
  <c r="H1484" i="9" s="1"/>
  <c r="I1484" i="9" s="1"/>
  <c r="E1485" i="9"/>
  <c r="F1485" i="9" s="1"/>
  <c r="G1485" i="9" s="1"/>
  <c r="H1485" i="9" s="1"/>
  <c r="I1485" i="9" s="1"/>
  <c r="E1486" i="9"/>
  <c r="F1486" i="9" s="1"/>
  <c r="G1486" i="9" s="1"/>
  <c r="H1486" i="9" s="1"/>
  <c r="I1486" i="9" s="1"/>
  <c r="E1487" i="9"/>
  <c r="F1487" i="9" s="1"/>
  <c r="G1487" i="9" s="1"/>
  <c r="H1487" i="9" s="1"/>
  <c r="I1487" i="9" s="1"/>
  <c r="E1488" i="9"/>
  <c r="F1488" i="9" s="1"/>
  <c r="G1488" i="9" s="1"/>
  <c r="H1488" i="9" s="1"/>
  <c r="I1488" i="9" s="1"/>
  <c r="E1489" i="9"/>
  <c r="F1489" i="9" s="1"/>
  <c r="G1489" i="9" s="1"/>
  <c r="H1489" i="9" s="1"/>
  <c r="I1489" i="9" s="1"/>
  <c r="E1490" i="9"/>
  <c r="F1490" i="9" s="1"/>
  <c r="G1490" i="9" s="1"/>
  <c r="H1490" i="9" s="1"/>
  <c r="I1490" i="9" s="1"/>
  <c r="E1491" i="9"/>
  <c r="F1491" i="9" s="1"/>
  <c r="G1491" i="9" s="1"/>
  <c r="H1491" i="9" s="1"/>
  <c r="I1491" i="9" s="1"/>
  <c r="E1492" i="9"/>
  <c r="F1492" i="9" s="1"/>
  <c r="G1492" i="9" s="1"/>
  <c r="H1492" i="9" s="1"/>
  <c r="I1492" i="9" s="1"/>
  <c r="E1493" i="9"/>
  <c r="F1493" i="9" s="1"/>
  <c r="G1493" i="9" s="1"/>
  <c r="H1493" i="9" s="1"/>
  <c r="I1493" i="9" s="1"/>
  <c r="E1494" i="9"/>
  <c r="F1494" i="9" s="1"/>
  <c r="G1494" i="9" s="1"/>
  <c r="H1494" i="9" s="1"/>
  <c r="I1494" i="9" s="1"/>
  <c r="E1495" i="9"/>
  <c r="F1495" i="9" s="1"/>
  <c r="G1495" i="9" s="1"/>
  <c r="H1495" i="9" s="1"/>
  <c r="I1495" i="9" s="1"/>
  <c r="E1496" i="9"/>
  <c r="F1496" i="9" s="1"/>
  <c r="G1496" i="9" s="1"/>
  <c r="H1496" i="9" s="1"/>
  <c r="I1496" i="9" s="1"/>
  <c r="E1497" i="9"/>
  <c r="F1497" i="9" s="1"/>
  <c r="G1497" i="9" s="1"/>
  <c r="H1497" i="9" s="1"/>
  <c r="I1497" i="9" s="1"/>
  <c r="E1498" i="9"/>
  <c r="F1498" i="9" s="1"/>
  <c r="G1498" i="9" s="1"/>
  <c r="H1498" i="9" s="1"/>
  <c r="I1498" i="9" s="1"/>
  <c r="E1499" i="9"/>
  <c r="F1499" i="9" s="1"/>
  <c r="G1499" i="9" s="1"/>
  <c r="H1499" i="9" s="1"/>
  <c r="I1499" i="9" s="1"/>
  <c r="E1500" i="9"/>
  <c r="F1500" i="9" s="1"/>
  <c r="G1500" i="9" s="1"/>
  <c r="H1500" i="9" s="1"/>
  <c r="I1500" i="9" s="1"/>
  <c r="E1501" i="9"/>
  <c r="F1501" i="9" s="1"/>
  <c r="G1501" i="9" s="1"/>
  <c r="H1501" i="9" s="1"/>
  <c r="I1501" i="9" s="1"/>
  <c r="E1502" i="9"/>
  <c r="F1502" i="9" s="1"/>
  <c r="G1502" i="9" s="1"/>
  <c r="H1502" i="9" s="1"/>
  <c r="I1502" i="9" s="1"/>
  <c r="E1503" i="9"/>
  <c r="F1503" i="9" s="1"/>
  <c r="G1503" i="9" s="1"/>
  <c r="H1503" i="9" s="1"/>
  <c r="I1503" i="9" s="1"/>
  <c r="E1504" i="9"/>
  <c r="F1504" i="9" s="1"/>
  <c r="G1504" i="9" s="1"/>
  <c r="H1504" i="9" s="1"/>
  <c r="I1504" i="9" s="1"/>
  <c r="E1505" i="9"/>
  <c r="F1505" i="9" s="1"/>
  <c r="G1505" i="9" s="1"/>
  <c r="H1505" i="9" s="1"/>
  <c r="I1505" i="9" s="1"/>
  <c r="E1506" i="9"/>
  <c r="F1506" i="9" s="1"/>
  <c r="G1506" i="9" s="1"/>
  <c r="H1506" i="9" s="1"/>
  <c r="I1506" i="9" s="1"/>
  <c r="E1507" i="9"/>
  <c r="F1507" i="9" s="1"/>
  <c r="G1507" i="9" s="1"/>
  <c r="H1507" i="9" s="1"/>
  <c r="I1507" i="9" s="1"/>
  <c r="E1508" i="9"/>
  <c r="F1508" i="9" s="1"/>
  <c r="G1508" i="9" s="1"/>
  <c r="H1508" i="9" s="1"/>
  <c r="I1508" i="9" s="1"/>
  <c r="E1509" i="9"/>
  <c r="F1509" i="9" s="1"/>
  <c r="G1509" i="9" s="1"/>
  <c r="H1509" i="9" s="1"/>
  <c r="I1509" i="9" s="1"/>
  <c r="E1510" i="9"/>
  <c r="F1510" i="9" s="1"/>
  <c r="G1510" i="9" s="1"/>
  <c r="H1510" i="9" s="1"/>
  <c r="I1510" i="9" s="1"/>
  <c r="E1511" i="9"/>
  <c r="F1511" i="9" s="1"/>
  <c r="G1511" i="9" s="1"/>
  <c r="H1511" i="9" s="1"/>
  <c r="I1511" i="9" s="1"/>
  <c r="E1512" i="9"/>
  <c r="F1512" i="9" s="1"/>
  <c r="G1512" i="9" s="1"/>
  <c r="H1512" i="9" s="1"/>
  <c r="I1512" i="9" s="1"/>
  <c r="E1513" i="9"/>
  <c r="F1513" i="9" s="1"/>
  <c r="G1513" i="9" s="1"/>
  <c r="H1513" i="9" s="1"/>
  <c r="I1513" i="9" s="1"/>
  <c r="E1514" i="9"/>
  <c r="F1514" i="9" s="1"/>
  <c r="G1514" i="9" s="1"/>
  <c r="H1514" i="9" s="1"/>
  <c r="I1514" i="9" s="1"/>
  <c r="E1515" i="9"/>
  <c r="F1515" i="9" s="1"/>
  <c r="G1515" i="9" s="1"/>
  <c r="H1515" i="9" s="1"/>
  <c r="I1515" i="9" s="1"/>
  <c r="E1516" i="9"/>
  <c r="F1516" i="9" s="1"/>
  <c r="G1516" i="9" s="1"/>
  <c r="H1516" i="9" s="1"/>
  <c r="I1516" i="9" s="1"/>
  <c r="E1517" i="9"/>
  <c r="F1517" i="9" s="1"/>
  <c r="G1517" i="9" s="1"/>
  <c r="H1517" i="9" s="1"/>
  <c r="I1517" i="9" s="1"/>
  <c r="E1518" i="9"/>
  <c r="F1518" i="9" s="1"/>
  <c r="G1518" i="9" s="1"/>
  <c r="H1518" i="9" s="1"/>
  <c r="I1518" i="9" s="1"/>
  <c r="E1519" i="9"/>
  <c r="F1519" i="9" s="1"/>
  <c r="G1519" i="9" s="1"/>
  <c r="H1519" i="9" s="1"/>
  <c r="I1519" i="9" s="1"/>
  <c r="E1520" i="9"/>
  <c r="F1520" i="9" s="1"/>
  <c r="G1520" i="9" s="1"/>
  <c r="H1520" i="9" s="1"/>
  <c r="I1520" i="9" s="1"/>
  <c r="E1521" i="9"/>
  <c r="F1521" i="9" s="1"/>
  <c r="G1521" i="9" s="1"/>
  <c r="H1521" i="9" s="1"/>
  <c r="I1521" i="9" s="1"/>
  <c r="E1522" i="9"/>
  <c r="F1522" i="9" s="1"/>
  <c r="G1522" i="9" s="1"/>
  <c r="H1522" i="9" s="1"/>
  <c r="I1522" i="9" s="1"/>
  <c r="E1523" i="9"/>
  <c r="F1523" i="9" s="1"/>
  <c r="G1523" i="9" s="1"/>
  <c r="H1523" i="9" s="1"/>
  <c r="I1523" i="9" s="1"/>
  <c r="E1524" i="9"/>
  <c r="F1524" i="9" s="1"/>
  <c r="G1524" i="9" s="1"/>
  <c r="H1524" i="9" s="1"/>
  <c r="I1524" i="9" s="1"/>
  <c r="E1525" i="9"/>
  <c r="F1525" i="9" s="1"/>
  <c r="G1525" i="9" s="1"/>
  <c r="H1525" i="9" s="1"/>
  <c r="I1525" i="9" s="1"/>
  <c r="E1526" i="9"/>
  <c r="F1526" i="9" s="1"/>
  <c r="G1526" i="9" s="1"/>
  <c r="H1526" i="9" s="1"/>
  <c r="I1526" i="9" s="1"/>
  <c r="E1527" i="9"/>
  <c r="F1527" i="9" s="1"/>
  <c r="G1527" i="9" s="1"/>
  <c r="H1527" i="9" s="1"/>
  <c r="I1527" i="9" s="1"/>
  <c r="E1528" i="9"/>
  <c r="F1528" i="9" s="1"/>
  <c r="G1528" i="9" s="1"/>
  <c r="H1528" i="9" s="1"/>
  <c r="I1528" i="9" s="1"/>
  <c r="E1529" i="9"/>
  <c r="F1529" i="9" s="1"/>
  <c r="G1529" i="9" s="1"/>
  <c r="H1529" i="9" s="1"/>
  <c r="I1529" i="9" s="1"/>
  <c r="E1530" i="9"/>
  <c r="F1530" i="9" s="1"/>
  <c r="G1530" i="9" s="1"/>
  <c r="H1530" i="9" s="1"/>
  <c r="I1530" i="9" s="1"/>
  <c r="E1531" i="9"/>
  <c r="F1531" i="9" s="1"/>
  <c r="G1531" i="9" s="1"/>
  <c r="H1531" i="9" s="1"/>
  <c r="I1531" i="9" s="1"/>
  <c r="E1532" i="9"/>
  <c r="F1532" i="9" s="1"/>
  <c r="G1532" i="9" s="1"/>
  <c r="H1532" i="9" s="1"/>
  <c r="I1532" i="9" s="1"/>
  <c r="E1533" i="9"/>
  <c r="F1533" i="9" s="1"/>
  <c r="G1533" i="9" s="1"/>
  <c r="H1533" i="9" s="1"/>
  <c r="I1533" i="9" s="1"/>
  <c r="E1534" i="9"/>
  <c r="F1534" i="9" s="1"/>
  <c r="G1534" i="9" s="1"/>
  <c r="H1534" i="9" s="1"/>
  <c r="I1534" i="9" s="1"/>
  <c r="E1535" i="9"/>
  <c r="F1535" i="9" s="1"/>
  <c r="G1535" i="9" s="1"/>
  <c r="H1535" i="9" s="1"/>
  <c r="I1535" i="9" s="1"/>
  <c r="E1536" i="9"/>
  <c r="F1536" i="9" s="1"/>
  <c r="G1536" i="9" s="1"/>
  <c r="H1536" i="9" s="1"/>
  <c r="I1536" i="9" s="1"/>
  <c r="E1537" i="9"/>
  <c r="F1537" i="9" s="1"/>
  <c r="G1537" i="9" s="1"/>
  <c r="H1537" i="9" s="1"/>
  <c r="I1537" i="9" s="1"/>
  <c r="E1538" i="9"/>
  <c r="F1538" i="9" s="1"/>
  <c r="G1538" i="9" s="1"/>
  <c r="H1538" i="9" s="1"/>
  <c r="I1538" i="9" s="1"/>
  <c r="E1539" i="9"/>
  <c r="F1539" i="9" s="1"/>
  <c r="G1539" i="9" s="1"/>
  <c r="H1539" i="9" s="1"/>
  <c r="I1539" i="9" s="1"/>
  <c r="E1540" i="9"/>
  <c r="F1540" i="9" s="1"/>
  <c r="G1540" i="9" s="1"/>
  <c r="H1540" i="9" s="1"/>
  <c r="I1540" i="9" s="1"/>
  <c r="E1541" i="9"/>
  <c r="F1541" i="9" s="1"/>
  <c r="G1541" i="9" s="1"/>
  <c r="H1541" i="9" s="1"/>
  <c r="I1541" i="9" s="1"/>
  <c r="E1542" i="9"/>
  <c r="F1542" i="9" s="1"/>
  <c r="G1542" i="9" s="1"/>
  <c r="H1542" i="9" s="1"/>
  <c r="I1542" i="9" s="1"/>
  <c r="E1543" i="9"/>
  <c r="F1543" i="9" s="1"/>
  <c r="G1543" i="9" s="1"/>
  <c r="H1543" i="9" s="1"/>
  <c r="I1543" i="9" s="1"/>
  <c r="E1544" i="9"/>
  <c r="F1544" i="9" s="1"/>
  <c r="G1544" i="9" s="1"/>
  <c r="H1544" i="9" s="1"/>
  <c r="I1544" i="9" s="1"/>
  <c r="E1545" i="9"/>
  <c r="F1545" i="9" s="1"/>
  <c r="G1545" i="9" s="1"/>
  <c r="H1545" i="9" s="1"/>
  <c r="I1545" i="9" s="1"/>
  <c r="E1546" i="9"/>
  <c r="F1546" i="9" s="1"/>
  <c r="G1546" i="9" s="1"/>
  <c r="H1546" i="9" s="1"/>
  <c r="I1546" i="9" s="1"/>
  <c r="E1547" i="9"/>
  <c r="F1547" i="9" s="1"/>
  <c r="G1547" i="9" s="1"/>
  <c r="H1547" i="9" s="1"/>
  <c r="I1547" i="9" s="1"/>
  <c r="E1548" i="9"/>
  <c r="F1548" i="9" s="1"/>
  <c r="G1548" i="9" s="1"/>
  <c r="H1548" i="9" s="1"/>
  <c r="I1548" i="9" s="1"/>
  <c r="E1549" i="9"/>
  <c r="F1549" i="9" s="1"/>
  <c r="G1549" i="9" s="1"/>
  <c r="H1549" i="9" s="1"/>
  <c r="I1549" i="9" s="1"/>
  <c r="E1550" i="9"/>
  <c r="F1550" i="9" s="1"/>
  <c r="G1550" i="9" s="1"/>
  <c r="H1550" i="9" s="1"/>
  <c r="I1550" i="9" s="1"/>
  <c r="E1551" i="9"/>
  <c r="F1551" i="9" s="1"/>
  <c r="G1551" i="9" s="1"/>
  <c r="H1551" i="9" s="1"/>
  <c r="I1551" i="9" s="1"/>
  <c r="E1552" i="9"/>
  <c r="F1552" i="9" s="1"/>
  <c r="G1552" i="9" s="1"/>
  <c r="H1552" i="9" s="1"/>
  <c r="I1552" i="9" s="1"/>
  <c r="E1553" i="9"/>
  <c r="F1553" i="9" s="1"/>
  <c r="G1553" i="9" s="1"/>
  <c r="H1553" i="9" s="1"/>
  <c r="I1553" i="9" s="1"/>
  <c r="E1554" i="9"/>
  <c r="F1554" i="9" s="1"/>
  <c r="G1554" i="9" s="1"/>
  <c r="H1554" i="9" s="1"/>
  <c r="I1554" i="9" s="1"/>
  <c r="E1555" i="9"/>
  <c r="F1555" i="9" s="1"/>
  <c r="G1555" i="9" s="1"/>
  <c r="H1555" i="9" s="1"/>
  <c r="I1555" i="9" s="1"/>
  <c r="E1556" i="9"/>
  <c r="F1556" i="9" s="1"/>
  <c r="G1556" i="9" s="1"/>
  <c r="H1556" i="9" s="1"/>
  <c r="I1556" i="9" s="1"/>
  <c r="E1557" i="9"/>
  <c r="F1557" i="9" s="1"/>
  <c r="G1557" i="9" s="1"/>
  <c r="H1557" i="9" s="1"/>
  <c r="I1557" i="9" s="1"/>
  <c r="E1558" i="9"/>
  <c r="F1558" i="9" s="1"/>
  <c r="G1558" i="9" s="1"/>
  <c r="H1558" i="9" s="1"/>
  <c r="I1558" i="9" s="1"/>
  <c r="E1559" i="9"/>
  <c r="F1559" i="9" s="1"/>
  <c r="G1559" i="9" s="1"/>
  <c r="H1559" i="9" s="1"/>
  <c r="I1559" i="9" s="1"/>
  <c r="E1560" i="9"/>
  <c r="F1560" i="9" s="1"/>
  <c r="G1560" i="9" s="1"/>
  <c r="H1560" i="9" s="1"/>
  <c r="I1560" i="9" s="1"/>
  <c r="E1561" i="9"/>
  <c r="F1561" i="9" s="1"/>
  <c r="G1561" i="9" s="1"/>
  <c r="H1561" i="9" s="1"/>
  <c r="I1561" i="9" s="1"/>
  <c r="E1562" i="9"/>
  <c r="F1562" i="9" s="1"/>
  <c r="G1562" i="9" s="1"/>
  <c r="H1562" i="9" s="1"/>
  <c r="I1562" i="9" s="1"/>
  <c r="E1563" i="9"/>
  <c r="F1563" i="9" s="1"/>
  <c r="G1563" i="9" s="1"/>
  <c r="H1563" i="9" s="1"/>
  <c r="I1563" i="9" s="1"/>
  <c r="E1564" i="9"/>
  <c r="F1564" i="9" s="1"/>
  <c r="G1564" i="9" s="1"/>
  <c r="H1564" i="9" s="1"/>
  <c r="I1564" i="9" s="1"/>
  <c r="E1565" i="9"/>
  <c r="F1565" i="9" s="1"/>
  <c r="G1565" i="9" s="1"/>
  <c r="H1565" i="9" s="1"/>
  <c r="I1565" i="9" s="1"/>
  <c r="E1566" i="9"/>
  <c r="F1566" i="9" s="1"/>
  <c r="G1566" i="9" s="1"/>
  <c r="H1566" i="9" s="1"/>
  <c r="I1566" i="9" s="1"/>
  <c r="E1567" i="9"/>
  <c r="F1567" i="9" s="1"/>
  <c r="G1567" i="9" s="1"/>
  <c r="H1567" i="9" s="1"/>
  <c r="I1567" i="9" s="1"/>
  <c r="E1568" i="9"/>
  <c r="F1568" i="9" s="1"/>
  <c r="G1568" i="9" s="1"/>
  <c r="H1568" i="9" s="1"/>
  <c r="I1568" i="9" s="1"/>
  <c r="E1569" i="9"/>
  <c r="F1569" i="9" s="1"/>
  <c r="G1569" i="9" s="1"/>
  <c r="H1569" i="9" s="1"/>
  <c r="I1569" i="9" s="1"/>
  <c r="E1570" i="9"/>
  <c r="F1570" i="9" s="1"/>
  <c r="G1570" i="9" s="1"/>
  <c r="H1570" i="9" s="1"/>
  <c r="I1570" i="9" s="1"/>
  <c r="E1571" i="9"/>
  <c r="F1571" i="9" s="1"/>
  <c r="G1571" i="9" s="1"/>
  <c r="H1571" i="9" s="1"/>
  <c r="I1571" i="9" s="1"/>
  <c r="E1572" i="9"/>
  <c r="F1572" i="9" s="1"/>
  <c r="G1572" i="9" s="1"/>
  <c r="H1572" i="9" s="1"/>
  <c r="I1572" i="9" s="1"/>
  <c r="E1573" i="9"/>
  <c r="F1573" i="9" s="1"/>
  <c r="G1573" i="9" s="1"/>
  <c r="H1573" i="9" s="1"/>
  <c r="I1573" i="9" s="1"/>
  <c r="E1574" i="9"/>
  <c r="F1574" i="9" s="1"/>
  <c r="G1574" i="9" s="1"/>
  <c r="H1574" i="9" s="1"/>
  <c r="I1574" i="9" s="1"/>
  <c r="E1575" i="9"/>
  <c r="F1575" i="9" s="1"/>
  <c r="G1575" i="9" s="1"/>
  <c r="H1575" i="9" s="1"/>
  <c r="I1575" i="9" s="1"/>
  <c r="E1576" i="9"/>
  <c r="F1576" i="9" s="1"/>
  <c r="G1576" i="9" s="1"/>
  <c r="H1576" i="9" s="1"/>
  <c r="I1576" i="9" s="1"/>
  <c r="E1577" i="9"/>
  <c r="F1577" i="9" s="1"/>
  <c r="G1577" i="9" s="1"/>
  <c r="H1577" i="9" s="1"/>
  <c r="I1577" i="9" s="1"/>
  <c r="E1578" i="9"/>
  <c r="F1578" i="9" s="1"/>
  <c r="G1578" i="9" s="1"/>
  <c r="H1578" i="9" s="1"/>
  <c r="I1578" i="9" s="1"/>
  <c r="E1579" i="9"/>
  <c r="F1579" i="9" s="1"/>
  <c r="G1579" i="9" s="1"/>
  <c r="H1579" i="9" s="1"/>
  <c r="I1579" i="9" s="1"/>
  <c r="E1580" i="9"/>
  <c r="F1580" i="9" s="1"/>
  <c r="G1580" i="9" s="1"/>
  <c r="H1580" i="9" s="1"/>
  <c r="I1580" i="9" s="1"/>
  <c r="E1581" i="9"/>
  <c r="F1581" i="9" s="1"/>
  <c r="G1581" i="9" s="1"/>
  <c r="H1581" i="9" s="1"/>
  <c r="I1581" i="9" s="1"/>
  <c r="E1582" i="9"/>
  <c r="F1582" i="9" s="1"/>
  <c r="G1582" i="9" s="1"/>
  <c r="H1582" i="9" s="1"/>
  <c r="I1582" i="9" s="1"/>
  <c r="E1583" i="9"/>
  <c r="F1583" i="9" s="1"/>
  <c r="G1583" i="9" s="1"/>
  <c r="H1583" i="9" s="1"/>
  <c r="I1583" i="9" s="1"/>
  <c r="E1584" i="9"/>
  <c r="F1584" i="9" s="1"/>
  <c r="G1584" i="9" s="1"/>
  <c r="H1584" i="9" s="1"/>
  <c r="I1584" i="9" s="1"/>
  <c r="E1585" i="9"/>
  <c r="F1585" i="9" s="1"/>
  <c r="G1585" i="9" s="1"/>
  <c r="H1585" i="9" s="1"/>
  <c r="I1585" i="9" s="1"/>
  <c r="E1586" i="9"/>
  <c r="F1586" i="9" s="1"/>
  <c r="G1586" i="9" s="1"/>
  <c r="H1586" i="9" s="1"/>
  <c r="I1586" i="9" s="1"/>
  <c r="E1587" i="9"/>
  <c r="F1587" i="9" s="1"/>
  <c r="G1587" i="9" s="1"/>
  <c r="H1587" i="9" s="1"/>
  <c r="I1587" i="9" s="1"/>
  <c r="E1588" i="9"/>
  <c r="F1588" i="9" s="1"/>
  <c r="G1588" i="9" s="1"/>
  <c r="H1588" i="9" s="1"/>
  <c r="I1588" i="9" s="1"/>
  <c r="E1589" i="9"/>
  <c r="F1589" i="9" s="1"/>
  <c r="G1589" i="9" s="1"/>
  <c r="H1589" i="9" s="1"/>
  <c r="I1589" i="9" s="1"/>
  <c r="E1590" i="9"/>
  <c r="F1590" i="9" s="1"/>
  <c r="G1590" i="9" s="1"/>
  <c r="H1590" i="9" s="1"/>
  <c r="I1590" i="9" s="1"/>
  <c r="E1591" i="9"/>
  <c r="F1591" i="9" s="1"/>
  <c r="G1591" i="9" s="1"/>
  <c r="H1591" i="9" s="1"/>
  <c r="I1591" i="9" s="1"/>
  <c r="E1592" i="9"/>
  <c r="F1592" i="9" s="1"/>
  <c r="G1592" i="9" s="1"/>
  <c r="H1592" i="9" s="1"/>
  <c r="I1592" i="9" s="1"/>
  <c r="E1593" i="9"/>
  <c r="F1593" i="9" s="1"/>
  <c r="G1593" i="9" s="1"/>
  <c r="H1593" i="9" s="1"/>
  <c r="I1593" i="9" s="1"/>
  <c r="E1594" i="9"/>
  <c r="F1594" i="9" s="1"/>
  <c r="G1594" i="9" s="1"/>
  <c r="H1594" i="9" s="1"/>
  <c r="I1594" i="9" s="1"/>
  <c r="E1595" i="9"/>
  <c r="F1595" i="9" s="1"/>
  <c r="G1595" i="9" s="1"/>
  <c r="H1595" i="9" s="1"/>
  <c r="I1595" i="9" s="1"/>
  <c r="E1596" i="9"/>
  <c r="F1596" i="9" s="1"/>
  <c r="G1596" i="9" s="1"/>
  <c r="H1596" i="9" s="1"/>
  <c r="I1596" i="9" s="1"/>
  <c r="E1597" i="9"/>
  <c r="F1597" i="9" s="1"/>
  <c r="G1597" i="9" s="1"/>
  <c r="H1597" i="9" s="1"/>
  <c r="I1597" i="9" s="1"/>
  <c r="E1598" i="9"/>
  <c r="F1598" i="9" s="1"/>
  <c r="G1598" i="9" s="1"/>
  <c r="H1598" i="9" s="1"/>
  <c r="I1598" i="9" s="1"/>
  <c r="E1599" i="9"/>
  <c r="F1599" i="9" s="1"/>
  <c r="G1599" i="9" s="1"/>
  <c r="H1599" i="9" s="1"/>
  <c r="I1599" i="9" s="1"/>
  <c r="E1600" i="9"/>
  <c r="F1600" i="9" s="1"/>
  <c r="G1600" i="9" s="1"/>
  <c r="H1600" i="9" s="1"/>
  <c r="I1600" i="9" s="1"/>
  <c r="E1601" i="9"/>
  <c r="F1601" i="9" s="1"/>
  <c r="G1601" i="9" s="1"/>
  <c r="H1601" i="9" s="1"/>
  <c r="I1601" i="9" s="1"/>
  <c r="E1602" i="9"/>
  <c r="F1602" i="9" s="1"/>
  <c r="G1602" i="9" s="1"/>
  <c r="H1602" i="9" s="1"/>
  <c r="I1602" i="9" s="1"/>
  <c r="E1603" i="9"/>
  <c r="F1603" i="9" s="1"/>
  <c r="G1603" i="9" s="1"/>
  <c r="H1603" i="9" s="1"/>
  <c r="I1603" i="9" s="1"/>
  <c r="E1604" i="9"/>
  <c r="F1604" i="9" s="1"/>
  <c r="G1604" i="9" s="1"/>
  <c r="H1604" i="9" s="1"/>
  <c r="I1604" i="9" s="1"/>
  <c r="E1605" i="9"/>
  <c r="F1605" i="9" s="1"/>
  <c r="G1605" i="9" s="1"/>
  <c r="H1605" i="9" s="1"/>
  <c r="I1605" i="9" s="1"/>
  <c r="E1606" i="9"/>
  <c r="F1606" i="9" s="1"/>
  <c r="G1606" i="9" s="1"/>
  <c r="H1606" i="9" s="1"/>
  <c r="I1606" i="9" s="1"/>
  <c r="E1607" i="9"/>
  <c r="F1607" i="9" s="1"/>
  <c r="G1607" i="9" s="1"/>
  <c r="H1607" i="9" s="1"/>
  <c r="I1607" i="9" s="1"/>
  <c r="E1608" i="9"/>
  <c r="F1608" i="9" s="1"/>
  <c r="G1608" i="9" s="1"/>
  <c r="H1608" i="9" s="1"/>
  <c r="I1608" i="9" s="1"/>
  <c r="E1609" i="9"/>
  <c r="F1609" i="9" s="1"/>
  <c r="G1609" i="9" s="1"/>
  <c r="H1609" i="9" s="1"/>
  <c r="I1609" i="9" s="1"/>
  <c r="E1610" i="9"/>
  <c r="F1610" i="9" s="1"/>
  <c r="G1610" i="9" s="1"/>
  <c r="H1610" i="9" s="1"/>
  <c r="I1610" i="9" s="1"/>
  <c r="E1611" i="9"/>
  <c r="F1611" i="9" s="1"/>
  <c r="G1611" i="9" s="1"/>
  <c r="H1611" i="9" s="1"/>
  <c r="I1611" i="9" s="1"/>
  <c r="E1612" i="9"/>
  <c r="F1612" i="9" s="1"/>
  <c r="G1612" i="9" s="1"/>
  <c r="H1612" i="9" s="1"/>
  <c r="I1612" i="9" s="1"/>
  <c r="E1613" i="9"/>
  <c r="F1613" i="9" s="1"/>
  <c r="G1613" i="9" s="1"/>
  <c r="H1613" i="9" s="1"/>
  <c r="I1613" i="9" s="1"/>
  <c r="E1614" i="9"/>
  <c r="F1614" i="9" s="1"/>
  <c r="G1614" i="9" s="1"/>
  <c r="H1614" i="9" s="1"/>
  <c r="I1614" i="9" s="1"/>
  <c r="E1615" i="9"/>
  <c r="F1615" i="9" s="1"/>
  <c r="G1615" i="9" s="1"/>
  <c r="H1615" i="9" s="1"/>
  <c r="I1615" i="9" s="1"/>
  <c r="E1616" i="9"/>
  <c r="F1616" i="9" s="1"/>
  <c r="G1616" i="9" s="1"/>
  <c r="H1616" i="9" s="1"/>
  <c r="I1616" i="9" s="1"/>
  <c r="E1617" i="9"/>
  <c r="F1617" i="9" s="1"/>
  <c r="G1617" i="9" s="1"/>
  <c r="H1617" i="9" s="1"/>
  <c r="I1617" i="9" s="1"/>
  <c r="E1618" i="9"/>
  <c r="F1618" i="9" s="1"/>
  <c r="G1618" i="9" s="1"/>
  <c r="H1618" i="9" s="1"/>
  <c r="I1618" i="9" s="1"/>
  <c r="E1619" i="9"/>
  <c r="F1619" i="9" s="1"/>
  <c r="G1619" i="9" s="1"/>
  <c r="H1619" i="9" s="1"/>
  <c r="I1619" i="9" s="1"/>
  <c r="E1620" i="9"/>
  <c r="F1620" i="9" s="1"/>
  <c r="G1620" i="9" s="1"/>
  <c r="H1620" i="9" s="1"/>
  <c r="I1620" i="9" s="1"/>
  <c r="E1621" i="9"/>
  <c r="F1621" i="9" s="1"/>
  <c r="G1621" i="9" s="1"/>
  <c r="H1621" i="9" s="1"/>
  <c r="I1621" i="9" s="1"/>
  <c r="E1622" i="9"/>
  <c r="F1622" i="9" s="1"/>
  <c r="G1622" i="9" s="1"/>
  <c r="H1622" i="9" s="1"/>
  <c r="I1622" i="9" s="1"/>
  <c r="E1623" i="9"/>
  <c r="F1623" i="9" s="1"/>
  <c r="G1623" i="9" s="1"/>
  <c r="H1623" i="9" s="1"/>
  <c r="I1623" i="9" s="1"/>
  <c r="E1624" i="9"/>
  <c r="F1624" i="9" s="1"/>
  <c r="G1624" i="9" s="1"/>
  <c r="H1624" i="9" s="1"/>
  <c r="I1624" i="9" s="1"/>
  <c r="E1625" i="9"/>
  <c r="F1625" i="9" s="1"/>
  <c r="G1625" i="9" s="1"/>
  <c r="H1625" i="9" s="1"/>
  <c r="I1625" i="9" s="1"/>
  <c r="E1626" i="9"/>
  <c r="F1626" i="9" s="1"/>
  <c r="G1626" i="9" s="1"/>
  <c r="H1626" i="9" s="1"/>
  <c r="I1626" i="9" s="1"/>
  <c r="E1627" i="9"/>
  <c r="F1627" i="9" s="1"/>
  <c r="G1627" i="9" s="1"/>
  <c r="H1627" i="9" s="1"/>
  <c r="I1627" i="9" s="1"/>
  <c r="E1628" i="9"/>
  <c r="F1628" i="9" s="1"/>
  <c r="G1628" i="9" s="1"/>
  <c r="H1628" i="9" s="1"/>
  <c r="I1628" i="9" s="1"/>
  <c r="E1629" i="9"/>
  <c r="F1629" i="9" s="1"/>
  <c r="G1629" i="9" s="1"/>
  <c r="H1629" i="9" s="1"/>
  <c r="I1629" i="9" s="1"/>
  <c r="E1630" i="9"/>
  <c r="F1630" i="9" s="1"/>
  <c r="G1630" i="9" s="1"/>
  <c r="H1630" i="9" s="1"/>
  <c r="I1630" i="9" s="1"/>
  <c r="E1631" i="9"/>
  <c r="F1631" i="9" s="1"/>
  <c r="G1631" i="9" s="1"/>
  <c r="H1631" i="9" s="1"/>
  <c r="I1631" i="9" s="1"/>
  <c r="E1632" i="9"/>
  <c r="F1632" i="9" s="1"/>
  <c r="G1632" i="9" s="1"/>
  <c r="H1632" i="9" s="1"/>
  <c r="I1632" i="9" s="1"/>
  <c r="E1633" i="9"/>
  <c r="F1633" i="9" s="1"/>
  <c r="G1633" i="9" s="1"/>
  <c r="H1633" i="9" s="1"/>
  <c r="I1633" i="9" s="1"/>
  <c r="E1634" i="9"/>
  <c r="F1634" i="9" s="1"/>
  <c r="G1634" i="9" s="1"/>
  <c r="H1634" i="9" s="1"/>
  <c r="I1634" i="9" s="1"/>
  <c r="E1635" i="9"/>
  <c r="F1635" i="9" s="1"/>
  <c r="G1635" i="9" s="1"/>
  <c r="H1635" i="9" s="1"/>
  <c r="I1635" i="9" s="1"/>
  <c r="E1636" i="9"/>
  <c r="F1636" i="9" s="1"/>
  <c r="G1636" i="9" s="1"/>
  <c r="H1636" i="9" s="1"/>
  <c r="I1636" i="9" s="1"/>
  <c r="E1637" i="9"/>
  <c r="F1637" i="9" s="1"/>
  <c r="G1637" i="9" s="1"/>
  <c r="H1637" i="9" s="1"/>
  <c r="I1637" i="9" s="1"/>
  <c r="E1638" i="9"/>
  <c r="F1638" i="9" s="1"/>
  <c r="G1638" i="9" s="1"/>
  <c r="H1638" i="9" s="1"/>
  <c r="I1638" i="9" s="1"/>
  <c r="E1639" i="9"/>
  <c r="F1639" i="9" s="1"/>
  <c r="G1639" i="9" s="1"/>
  <c r="H1639" i="9" s="1"/>
  <c r="I1639" i="9" s="1"/>
  <c r="E1640" i="9"/>
  <c r="F1640" i="9" s="1"/>
  <c r="G1640" i="9" s="1"/>
  <c r="H1640" i="9" s="1"/>
  <c r="I1640" i="9" s="1"/>
  <c r="E1641" i="9"/>
  <c r="F1641" i="9" s="1"/>
  <c r="G1641" i="9" s="1"/>
  <c r="H1641" i="9" s="1"/>
  <c r="I1641" i="9" s="1"/>
  <c r="E1642" i="9"/>
  <c r="F1642" i="9" s="1"/>
  <c r="G1642" i="9" s="1"/>
  <c r="H1642" i="9" s="1"/>
  <c r="I1642" i="9" s="1"/>
  <c r="E1643" i="9"/>
  <c r="F1643" i="9" s="1"/>
  <c r="G1643" i="9" s="1"/>
  <c r="H1643" i="9" s="1"/>
  <c r="I1643" i="9" s="1"/>
  <c r="E1644" i="9"/>
  <c r="F1644" i="9" s="1"/>
  <c r="G1644" i="9" s="1"/>
  <c r="H1644" i="9" s="1"/>
  <c r="I1644" i="9" s="1"/>
  <c r="E1645" i="9"/>
  <c r="F1645" i="9" s="1"/>
  <c r="G1645" i="9" s="1"/>
  <c r="H1645" i="9" s="1"/>
  <c r="I1645" i="9" s="1"/>
  <c r="E1646" i="9"/>
  <c r="F1646" i="9" s="1"/>
  <c r="G1646" i="9" s="1"/>
  <c r="H1646" i="9" s="1"/>
  <c r="I1646" i="9" s="1"/>
  <c r="E1647" i="9"/>
  <c r="F1647" i="9" s="1"/>
  <c r="G1647" i="9" s="1"/>
  <c r="H1647" i="9" s="1"/>
  <c r="I1647" i="9" s="1"/>
  <c r="E1648" i="9"/>
  <c r="F1648" i="9" s="1"/>
  <c r="G1648" i="9" s="1"/>
  <c r="H1648" i="9" s="1"/>
  <c r="I1648" i="9" s="1"/>
  <c r="E1649" i="9"/>
  <c r="F1649" i="9" s="1"/>
  <c r="G1649" i="9" s="1"/>
  <c r="H1649" i="9" s="1"/>
  <c r="I1649" i="9" s="1"/>
  <c r="E1650" i="9"/>
  <c r="F1650" i="9" s="1"/>
  <c r="G1650" i="9" s="1"/>
  <c r="H1650" i="9" s="1"/>
  <c r="I1650" i="9" s="1"/>
  <c r="E1651" i="9"/>
  <c r="F1651" i="9" s="1"/>
  <c r="G1651" i="9" s="1"/>
  <c r="H1651" i="9" s="1"/>
  <c r="I1651" i="9" s="1"/>
  <c r="E1652" i="9"/>
  <c r="F1652" i="9" s="1"/>
  <c r="G1652" i="9" s="1"/>
  <c r="H1652" i="9" s="1"/>
  <c r="I1652" i="9" s="1"/>
  <c r="E1653" i="9"/>
  <c r="F1653" i="9" s="1"/>
  <c r="G1653" i="9" s="1"/>
  <c r="H1653" i="9" s="1"/>
  <c r="I1653" i="9" s="1"/>
  <c r="E1654" i="9"/>
  <c r="F1654" i="9" s="1"/>
  <c r="G1654" i="9" s="1"/>
  <c r="H1654" i="9" s="1"/>
  <c r="I1654" i="9" s="1"/>
  <c r="E1655" i="9"/>
  <c r="F1655" i="9" s="1"/>
  <c r="G1655" i="9" s="1"/>
  <c r="H1655" i="9" s="1"/>
  <c r="I1655" i="9" s="1"/>
  <c r="E1656" i="9"/>
  <c r="F1656" i="9" s="1"/>
  <c r="G1656" i="9" s="1"/>
  <c r="H1656" i="9" s="1"/>
  <c r="I1656" i="9" s="1"/>
  <c r="E1657" i="9"/>
  <c r="F1657" i="9" s="1"/>
  <c r="G1657" i="9" s="1"/>
  <c r="H1657" i="9" s="1"/>
  <c r="I1657" i="9" s="1"/>
  <c r="E1658" i="9"/>
  <c r="F1658" i="9" s="1"/>
  <c r="G1658" i="9" s="1"/>
  <c r="H1658" i="9" s="1"/>
  <c r="I1658" i="9" s="1"/>
  <c r="E1659" i="9"/>
  <c r="F1659" i="9" s="1"/>
  <c r="G1659" i="9" s="1"/>
  <c r="H1659" i="9" s="1"/>
  <c r="I1659" i="9" s="1"/>
  <c r="E1660" i="9"/>
  <c r="F1660" i="9" s="1"/>
  <c r="G1660" i="9" s="1"/>
  <c r="H1660" i="9" s="1"/>
  <c r="I1660" i="9" s="1"/>
  <c r="E1661" i="9"/>
  <c r="F1661" i="9" s="1"/>
  <c r="G1661" i="9" s="1"/>
  <c r="H1661" i="9" s="1"/>
  <c r="I1661" i="9" s="1"/>
  <c r="E1662" i="9"/>
  <c r="F1662" i="9" s="1"/>
  <c r="G1662" i="9" s="1"/>
  <c r="H1662" i="9" s="1"/>
  <c r="I1662" i="9" s="1"/>
  <c r="E1663" i="9"/>
  <c r="F1663" i="9" s="1"/>
  <c r="G1663" i="9" s="1"/>
  <c r="H1663" i="9" s="1"/>
  <c r="I1663" i="9" s="1"/>
  <c r="E1664" i="9"/>
  <c r="F1664" i="9" s="1"/>
  <c r="G1664" i="9" s="1"/>
  <c r="H1664" i="9" s="1"/>
  <c r="I1664" i="9" s="1"/>
  <c r="E1665" i="9"/>
  <c r="F1665" i="9" s="1"/>
  <c r="G1665" i="9" s="1"/>
  <c r="H1665" i="9" s="1"/>
  <c r="I1665" i="9" s="1"/>
  <c r="E1666" i="9"/>
  <c r="F1666" i="9" s="1"/>
  <c r="G1666" i="9" s="1"/>
  <c r="H1666" i="9" s="1"/>
  <c r="I1666" i="9" s="1"/>
  <c r="E1667" i="9"/>
  <c r="F1667" i="9" s="1"/>
  <c r="G1667" i="9" s="1"/>
  <c r="H1667" i="9" s="1"/>
  <c r="I1667" i="9" s="1"/>
  <c r="E1668" i="9"/>
  <c r="F1668" i="9" s="1"/>
  <c r="G1668" i="9" s="1"/>
  <c r="H1668" i="9" s="1"/>
  <c r="I1668" i="9" s="1"/>
  <c r="E1669" i="9"/>
  <c r="F1669" i="9" s="1"/>
  <c r="G1669" i="9" s="1"/>
  <c r="H1669" i="9" s="1"/>
  <c r="I1669" i="9" s="1"/>
  <c r="E1670" i="9"/>
  <c r="F1670" i="9" s="1"/>
  <c r="G1670" i="9" s="1"/>
  <c r="H1670" i="9" s="1"/>
  <c r="I1670" i="9" s="1"/>
  <c r="E1671" i="9"/>
  <c r="F1671" i="9" s="1"/>
  <c r="G1671" i="9" s="1"/>
  <c r="H1671" i="9" s="1"/>
  <c r="I1671" i="9" s="1"/>
  <c r="E1672" i="9"/>
  <c r="F1672" i="9" s="1"/>
  <c r="G1672" i="9" s="1"/>
  <c r="H1672" i="9" s="1"/>
  <c r="I1672" i="9" s="1"/>
  <c r="E1673" i="9"/>
  <c r="F1673" i="9" s="1"/>
  <c r="G1673" i="9" s="1"/>
  <c r="H1673" i="9" s="1"/>
  <c r="I1673" i="9" s="1"/>
  <c r="E1674" i="9"/>
  <c r="F1674" i="9" s="1"/>
  <c r="G1674" i="9" s="1"/>
  <c r="H1674" i="9" s="1"/>
  <c r="I1674" i="9" s="1"/>
  <c r="E1675" i="9"/>
  <c r="F1675" i="9" s="1"/>
  <c r="G1675" i="9" s="1"/>
  <c r="H1675" i="9" s="1"/>
  <c r="I1675" i="9" s="1"/>
  <c r="E1676" i="9"/>
  <c r="F1676" i="9" s="1"/>
  <c r="G1676" i="9" s="1"/>
  <c r="H1676" i="9" s="1"/>
  <c r="I1676" i="9" s="1"/>
  <c r="E1677" i="9"/>
  <c r="F1677" i="9" s="1"/>
  <c r="G1677" i="9" s="1"/>
  <c r="H1677" i="9" s="1"/>
  <c r="I1677" i="9" s="1"/>
  <c r="E1678" i="9"/>
  <c r="F1678" i="9" s="1"/>
  <c r="G1678" i="9" s="1"/>
  <c r="H1678" i="9" s="1"/>
  <c r="I1678" i="9" s="1"/>
  <c r="E1679" i="9"/>
  <c r="F1679" i="9" s="1"/>
  <c r="G1679" i="9" s="1"/>
  <c r="H1679" i="9" s="1"/>
  <c r="I1679" i="9" s="1"/>
  <c r="E1680" i="9"/>
  <c r="F1680" i="9" s="1"/>
  <c r="G1680" i="9" s="1"/>
  <c r="H1680" i="9" s="1"/>
  <c r="I1680" i="9" s="1"/>
  <c r="E1681" i="9"/>
  <c r="F1681" i="9" s="1"/>
  <c r="G1681" i="9" s="1"/>
  <c r="H1681" i="9" s="1"/>
  <c r="I1681" i="9" s="1"/>
  <c r="E1682" i="9"/>
  <c r="F1682" i="9" s="1"/>
  <c r="G1682" i="9" s="1"/>
  <c r="H1682" i="9" s="1"/>
  <c r="I1682" i="9" s="1"/>
  <c r="E1683" i="9"/>
  <c r="F1683" i="9" s="1"/>
  <c r="G1683" i="9" s="1"/>
  <c r="H1683" i="9" s="1"/>
  <c r="I1683" i="9" s="1"/>
  <c r="E1684" i="9"/>
  <c r="F1684" i="9" s="1"/>
  <c r="G1684" i="9" s="1"/>
  <c r="H1684" i="9" s="1"/>
  <c r="I1684" i="9" s="1"/>
  <c r="E1685" i="9"/>
  <c r="F1685" i="9" s="1"/>
  <c r="G1685" i="9" s="1"/>
  <c r="H1685" i="9" s="1"/>
  <c r="I1685" i="9" s="1"/>
  <c r="E1686" i="9"/>
  <c r="F1686" i="9" s="1"/>
  <c r="G1686" i="9" s="1"/>
  <c r="H1686" i="9" s="1"/>
  <c r="I1686" i="9" s="1"/>
  <c r="E1687" i="9"/>
  <c r="F1687" i="9" s="1"/>
  <c r="G1687" i="9" s="1"/>
  <c r="H1687" i="9" s="1"/>
  <c r="I1687" i="9" s="1"/>
  <c r="E1688" i="9"/>
  <c r="F1688" i="9" s="1"/>
  <c r="G1688" i="9" s="1"/>
  <c r="H1688" i="9" s="1"/>
  <c r="I1688" i="9" s="1"/>
  <c r="E1689" i="9"/>
  <c r="F1689" i="9" s="1"/>
  <c r="G1689" i="9" s="1"/>
  <c r="H1689" i="9" s="1"/>
  <c r="I1689" i="9" s="1"/>
  <c r="E1690" i="9"/>
  <c r="F1690" i="9" s="1"/>
  <c r="G1690" i="9" s="1"/>
  <c r="H1690" i="9" s="1"/>
  <c r="I1690" i="9" s="1"/>
  <c r="E1691" i="9"/>
  <c r="F1691" i="9" s="1"/>
  <c r="G1691" i="9" s="1"/>
  <c r="H1691" i="9" s="1"/>
  <c r="I1691" i="9" s="1"/>
  <c r="E1692" i="9"/>
  <c r="F1692" i="9" s="1"/>
  <c r="G1692" i="9" s="1"/>
  <c r="H1692" i="9" s="1"/>
  <c r="I1692" i="9" s="1"/>
  <c r="E1693" i="9"/>
  <c r="F1693" i="9" s="1"/>
  <c r="G1693" i="9" s="1"/>
  <c r="H1693" i="9" s="1"/>
  <c r="I1693" i="9" s="1"/>
  <c r="E1694" i="9"/>
  <c r="F1694" i="9" s="1"/>
  <c r="G1694" i="9" s="1"/>
  <c r="H1694" i="9" s="1"/>
  <c r="I1694" i="9" s="1"/>
  <c r="E1695" i="9"/>
  <c r="F1695" i="9" s="1"/>
  <c r="G1695" i="9" s="1"/>
  <c r="H1695" i="9" s="1"/>
  <c r="I1695" i="9" s="1"/>
  <c r="E1696" i="9"/>
  <c r="F1696" i="9" s="1"/>
  <c r="G1696" i="9" s="1"/>
  <c r="H1696" i="9" s="1"/>
  <c r="I1696" i="9" s="1"/>
  <c r="E1697" i="9"/>
  <c r="F1697" i="9" s="1"/>
  <c r="G1697" i="9" s="1"/>
  <c r="H1697" i="9" s="1"/>
  <c r="I1697" i="9" s="1"/>
  <c r="E1698" i="9"/>
  <c r="F1698" i="9" s="1"/>
  <c r="G1698" i="9" s="1"/>
  <c r="H1698" i="9" s="1"/>
  <c r="I1698" i="9" s="1"/>
  <c r="E1699" i="9"/>
  <c r="F1699" i="9" s="1"/>
  <c r="G1699" i="9" s="1"/>
  <c r="H1699" i="9" s="1"/>
  <c r="I1699" i="9" s="1"/>
  <c r="E1700" i="9"/>
  <c r="F1700" i="9" s="1"/>
  <c r="G1700" i="9" s="1"/>
  <c r="H1700" i="9" s="1"/>
  <c r="I1700" i="9" s="1"/>
  <c r="E1701" i="9"/>
  <c r="F1701" i="9" s="1"/>
  <c r="G1701" i="9" s="1"/>
  <c r="H1701" i="9" s="1"/>
  <c r="I1701" i="9" s="1"/>
  <c r="E1702" i="9"/>
  <c r="F1702" i="9" s="1"/>
  <c r="G1702" i="9" s="1"/>
  <c r="H1702" i="9" s="1"/>
  <c r="I1702" i="9" s="1"/>
  <c r="E1703" i="9"/>
  <c r="F1703" i="9" s="1"/>
  <c r="G1703" i="9" s="1"/>
  <c r="H1703" i="9" s="1"/>
  <c r="I1703" i="9" s="1"/>
  <c r="E1704" i="9"/>
  <c r="F1704" i="9" s="1"/>
  <c r="G1704" i="9" s="1"/>
  <c r="H1704" i="9" s="1"/>
  <c r="I1704" i="9" s="1"/>
  <c r="E1705" i="9"/>
  <c r="F1705" i="9" s="1"/>
  <c r="G1705" i="9" s="1"/>
  <c r="H1705" i="9" s="1"/>
  <c r="I1705" i="9" s="1"/>
  <c r="E1706" i="9"/>
  <c r="F1706" i="9" s="1"/>
  <c r="G1706" i="9" s="1"/>
  <c r="H1706" i="9" s="1"/>
  <c r="I1706" i="9" s="1"/>
  <c r="E1707" i="9"/>
  <c r="F1707" i="9" s="1"/>
  <c r="G1707" i="9" s="1"/>
  <c r="H1707" i="9" s="1"/>
  <c r="I1707" i="9" s="1"/>
  <c r="E1708" i="9"/>
  <c r="F1708" i="9" s="1"/>
  <c r="G1708" i="9" s="1"/>
  <c r="H1708" i="9" s="1"/>
  <c r="I1708" i="9" s="1"/>
  <c r="E1709" i="9"/>
  <c r="F1709" i="9" s="1"/>
  <c r="G1709" i="9" s="1"/>
  <c r="H1709" i="9" s="1"/>
  <c r="I1709" i="9" s="1"/>
  <c r="E1710" i="9"/>
  <c r="F1710" i="9" s="1"/>
  <c r="G1710" i="9" s="1"/>
  <c r="H1710" i="9" s="1"/>
  <c r="I1710" i="9" s="1"/>
  <c r="E1711" i="9"/>
  <c r="F1711" i="9" s="1"/>
  <c r="G1711" i="9" s="1"/>
  <c r="H1711" i="9" s="1"/>
  <c r="I1711" i="9" s="1"/>
  <c r="E1712" i="9"/>
  <c r="F1712" i="9" s="1"/>
  <c r="G1712" i="9" s="1"/>
  <c r="H1712" i="9" s="1"/>
  <c r="I1712" i="9" s="1"/>
  <c r="E1713" i="9"/>
  <c r="F1713" i="9" s="1"/>
  <c r="G1713" i="9" s="1"/>
  <c r="H1713" i="9" s="1"/>
  <c r="I1713" i="9" s="1"/>
  <c r="E1714" i="9"/>
  <c r="F1714" i="9" s="1"/>
  <c r="G1714" i="9" s="1"/>
  <c r="H1714" i="9" s="1"/>
  <c r="I1714" i="9" s="1"/>
  <c r="E1715" i="9"/>
  <c r="F1715" i="9" s="1"/>
  <c r="G1715" i="9" s="1"/>
  <c r="H1715" i="9" s="1"/>
  <c r="I1715" i="9" s="1"/>
  <c r="E1716" i="9"/>
  <c r="F1716" i="9" s="1"/>
  <c r="G1716" i="9" s="1"/>
  <c r="H1716" i="9" s="1"/>
  <c r="I1716" i="9" s="1"/>
  <c r="E1717" i="9"/>
  <c r="F1717" i="9" s="1"/>
  <c r="G1717" i="9" s="1"/>
  <c r="H1717" i="9" s="1"/>
  <c r="I1717" i="9" s="1"/>
  <c r="E1718" i="9"/>
  <c r="F1718" i="9" s="1"/>
  <c r="G1718" i="9" s="1"/>
  <c r="H1718" i="9" s="1"/>
  <c r="I1718" i="9" s="1"/>
  <c r="E1719" i="9"/>
  <c r="F1719" i="9" s="1"/>
  <c r="G1719" i="9" s="1"/>
  <c r="H1719" i="9" s="1"/>
  <c r="I1719" i="9" s="1"/>
  <c r="E1720" i="9"/>
  <c r="F1720" i="9" s="1"/>
  <c r="G1720" i="9" s="1"/>
  <c r="H1720" i="9" s="1"/>
  <c r="I1720" i="9" s="1"/>
  <c r="E1721" i="9"/>
  <c r="F1721" i="9" s="1"/>
  <c r="G1721" i="9" s="1"/>
  <c r="H1721" i="9" s="1"/>
  <c r="I1721" i="9" s="1"/>
  <c r="E1722" i="9"/>
  <c r="F1722" i="9" s="1"/>
  <c r="G1722" i="9" s="1"/>
  <c r="H1722" i="9" s="1"/>
  <c r="I1722" i="9" s="1"/>
  <c r="E1723" i="9"/>
  <c r="F1723" i="9" s="1"/>
  <c r="G1723" i="9" s="1"/>
  <c r="H1723" i="9" s="1"/>
  <c r="I1723" i="9" s="1"/>
  <c r="E1724" i="9"/>
  <c r="F1724" i="9" s="1"/>
  <c r="G1724" i="9" s="1"/>
  <c r="H1724" i="9" s="1"/>
  <c r="I1724" i="9" s="1"/>
  <c r="E1725" i="9"/>
  <c r="F1725" i="9" s="1"/>
  <c r="G1725" i="9" s="1"/>
  <c r="H1725" i="9" s="1"/>
  <c r="I1725" i="9" s="1"/>
  <c r="E1726" i="9"/>
  <c r="F1726" i="9" s="1"/>
  <c r="G1726" i="9" s="1"/>
  <c r="H1726" i="9" s="1"/>
  <c r="I1726" i="9" s="1"/>
  <c r="E1727" i="9"/>
  <c r="F1727" i="9" s="1"/>
  <c r="G1727" i="9" s="1"/>
  <c r="H1727" i="9" s="1"/>
  <c r="I1727" i="9" s="1"/>
  <c r="E1728" i="9"/>
  <c r="F1728" i="9" s="1"/>
  <c r="G1728" i="9" s="1"/>
  <c r="H1728" i="9" s="1"/>
  <c r="I1728" i="9" s="1"/>
  <c r="E1729" i="9"/>
  <c r="F1729" i="9" s="1"/>
  <c r="G1729" i="9" s="1"/>
  <c r="H1729" i="9" s="1"/>
  <c r="I1729" i="9" s="1"/>
  <c r="E1730" i="9"/>
  <c r="F1730" i="9" s="1"/>
  <c r="G1730" i="9" s="1"/>
  <c r="H1730" i="9" s="1"/>
  <c r="I1730" i="9" s="1"/>
  <c r="E1731" i="9"/>
  <c r="F1731" i="9" s="1"/>
  <c r="G1731" i="9" s="1"/>
  <c r="H1731" i="9" s="1"/>
  <c r="I1731" i="9" s="1"/>
  <c r="E1732" i="9"/>
  <c r="F1732" i="9" s="1"/>
  <c r="G1732" i="9" s="1"/>
  <c r="H1732" i="9" s="1"/>
  <c r="I1732" i="9" s="1"/>
  <c r="E1733" i="9"/>
  <c r="F1733" i="9" s="1"/>
  <c r="G1733" i="9" s="1"/>
  <c r="H1733" i="9" s="1"/>
  <c r="I1733" i="9" s="1"/>
  <c r="E1734" i="9"/>
  <c r="F1734" i="9" s="1"/>
  <c r="G1734" i="9" s="1"/>
  <c r="H1734" i="9" s="1"/>
  <c r="I1734" i="9" s="1"/>
  <c r="E1735" i="9"/>
  <c r="F1735" i="9" s="1"/>
  <c r="G1735" i="9" s="1"/>
  <c r="H1735" i="9" s="1"/>
  <c r="I1735" i="9" s="1"/>
  <c r="E1736" i="9"/>
  <c r="F1736" i="9" s="1"/>
  <c r="G1736" i="9" s="1"/>
  <c r="H1736" i="9" s="1"/>
  <c r="I1736" i="9" s="1"/>
  <c r="E1737" i="9"/>
  <c r="F1737" i="9" s="1"/>
  <c r="G1737" i="9" s="1"/>
  <c r="H1737" i="9" s="1"/>
  <c r="I1737" i="9" s="1"/>
  <c r="E1738" i="9"/>
  <c r="F1738" i="9" s="1"/>
  <c r="G1738" i="9" s="1"/>
  <c r="H1738" i="9" s="1"/>
  <c r="I1738" i="9" s="1"/>
  <c r="E1739" i="9"/>
  <c r="F1739" i="9" s="1"/>
  <c r="G1739" i="9" s="1"/>
  <c r="H1739" i="9" s="1"/>
  <c r="I1739" i="9" s="1"/>
  <c r="E1740" i="9"/>
  <c r="F1740" i="9" s="1"/>
  <c r="G1740" i="9" s="1"/>
  <c r="H1740" i="9" s="1"/>
  <c r="I1740" i="9" s="1"/>
  <c r="E1741" i="9"/>
  <c r="F1741" i="9" s="1"/>
  <c r="G1741" i="9" s="1"/>
  <c r="H1741" i="9" s="1"/>
  <c r="I1741" i="9" s="1"/>
  <c r="E1742" i="9"/>
  <c r="F1742" i="9" s="1"/>
  <c r="G1742" i="9" s="1"/>
  <c r="H1742" i="9" s="1"/>
  <c r="I1742" i="9" s="1"/>
  <c r="E1743" i="9"/>
  <c r="F1743" i="9" s="1"/>
  <c r="G1743" i="9" s="1"/>
  <c r="H1743" i="9" s="1"/>
  <c r="I1743" i="9" s="1"/>
  <c r="E1744" i="9"/>
  <c r="F1744" i="9" s="1"/>
  <c r="G1744" i="9" s="1"/>
  <c r="H1744" i="9" s="1"/>
  <c r="I1744" i="9" s="1"/>
  <c r="E1745" i="9"/>
  <c r="F1745" i="9" s="1"/>
  <c r="G1745" i="9" s="1"/>
  <c r="H1745" i="9" s="1"/>
  <c r="I1745" i="9" s="1"/>
  <c r="E1746" i="9"/>
  <c r="F1746" i="9" s="1"/>
  <c r="G1746" i="9" s="1"/>
  <c r="H1746" i="9" s="1"/>
  <c r="I1746" i="9" s="1"/>
  <c r="E1747" i="9"/>
  <c r="F1747" i="9" s="1"/>
  <c r="G1747" i="9" s="1"/>
  <c r="H1747" i="9" s="1"/>
  <c r="I1747" i="9" s="1"/>
  <c r="E1748" i="9"/>
  <c r="F1748" i="9" s="1"/>
  <c r="G1748" i="9" s="1"/>
  <c r="H1748" i="9" s="1"/>
  <c r="I1748" i="9" s="1"/>
  <c r="E1749" i="9"/>
  <c r="F1749" i="9" s="1"/>
  <c r="G1749" i="9" s="1"/>
  <c r="H1749" i="9" s="1"/>
  <c r="I1749" i="9" s="1"/>
  <c r="E1750" i="9"/>
  <c r="F1750" i="9" s="1"/>
  <c r="G1750" i="9" s="1"/>
  <c r="H1750" i="9" s="1"/>
  <c r="I1750" i="9" s="1"/>
  <c r="E1751" i="9"/>
  <c r="F1751" i="9" s="1"/>
  <c r="G1751" i="9" s="1"/>
  <c r="H1751" i="9" s="1"/>
  <c r="I1751" i="9" s="1"/>
  <c r="E1752" i="9"/>
  <c r="F1752" i="9" s="1"/>
  <c r="G1752" i="9" s="1"/>
  <c r="H1752" i="9" s="1"/>
  <c r="I1752" i="9" s="1"/>
  <c r="E1753" i="9"/>
  <c r="F1753" i="9" s="1"/>
  <c r="G1753" i="9" s="1"/>
  <c r="H1753" i="9" s="1"/>
  <c r="I1753" i="9" s="1"/>
  <c r="E1754" i="9"/>
  <c r="F1754" i="9" s="1"/>
  <c r="G1754" i="9" s="1"/>
  <c r="H1754" i="9" s="1"/>
  <c r="I1754" i="9" s="1"/>
  <c r="E1755" i="9"/>
  <c r="F1755" i="9" s="1"/>
  <c r="G1755" i="9" s="1"/>
  <c r="H1755" i="9" s="1"/>
  <c r="I1755" i="9" s="1"/>
  <c r="E1756" i="9"/>
  <c r="F1756" i="9" s="1"/>
  <c r="G1756" i="9" s="1"/>
  <c r="H1756" i="9" s="1"/>
  <c r="I1756" i="9" s="1"/>
  <c r="E1757" i="9"/>
  <c r="F1757" i="9" s="1"/>
  <c r="G1757" i="9" s="1"/>
  <c r="H1757" i="9" s="1"/>
  <c r="I1757" i="9" s="1"/>
  <c r="E1758" i="9"/>
  <c r="F1758" i="9" s="1"/>
  <c r="G1758" i="9" s="1"/>
  <c r="H1758" i="9" s="1"/>
  <c r="I1758" i="9" s="1"/>
  <c r="E1759" i="9"/>
  <c r="F1759" i="9" s="1"/>
  <c r="G1759" i="9" s="1"/>
  <c r="H1759" i="9" s="1"/>
  <c r="I1759" i="9" s="1"/>
  <c r="E1760" i="9"/>
  <c r="F1760" i="9" s="1"/>
  <c r="G1760" i="9" s="1"/>
  <c r="H1760" i="9" s="1"/>
  <c r="I1760" i="9" s="1"/>
  <c r="E1761" i="9"/>
  <c r="F1761" i="9" s="1"/>
  <c r="G1761" i="9" s="1"/>
  <c r="H1761" i="9" s="1"/>
  <c r="I1761" i="9" s="1"/>
  <c r="E1762" i="9"/>
  <c r="F1762" i="9" s="1"/>
  <c r="G1762" i="9" s="1"/>
  <c r="H1762" i="9" s="1"/>
  <c r="I1762" i="9" s="1"/>
  <c r="E1763" i="9"/>
  <c r="F1763" i="9" s="1"/>
  <c r="G1763" i="9" s="1"/>
  <c r="H1763" i="9" s="1"/>
  <c r="I1763" i="9" s="1"/>
  <c r="E1764" i="9"/>
  <c r="F1764" i="9" s="1"/>
  <c r="G1764" i="9" s="1"/>
  <c r="H1764" i="9" s="1"/>
  <c r="I1764" i="9" s="1"/>
  <c r="E1765" i="9"/>
  <c r="F1765" i="9" s="1"/>
  <c r="G1765" i="9" s="1"/>
  <c r="H1765" i="9" s="1"/>
  <c r="I1765" i="9" s="1"/>
  <c r="E1766" i="9"/>
  <c r="F1766" i="9" s="1"/>
  <c r="G1766" i="9" s="1"/>
  <c r="H1766" i="9" s="1"/>
  <c r="I1766" i="9" s="1"/>
  <c r="E1767" i="9"/>
  <c r="F1767" i="9" s="1"/>
  <c r="G1767" i="9" s="1"/>
  <c r="H1767" i="9" s="1"/>
  <c r="I1767" i="9" s="1"/>
  <c r="E1768" i="9"/>
  <c r="F1768" i="9" s="1"/>
  <c r="G1768" i="9" s="1"/>
  <c r="H1768" i="9" s="1"/>
  <c r="I1768" i="9" s="1"/>
  <c r="E1769" i="9"/>
  <c r="F1769" i="9" s="1"/>
  <c r="G1769" i="9" s="1"/>
  <c r="H1769" i="9" s="1"/>
  <c r="I1769" i="9" s="1"/>
  <c r="E1770" i="9"/>
  <c r="F1770" i="9" s="1"/>
  <c r="G1770" i="9" s="1"/>
  <c r="H1770" i="9" s="1"/>
  <c r="I1770" i="9" s="1"/>
  <c r="E1771" i="9"/>
  <c r="F1771" i="9" s="1"/>
  <c r="G1771" i="9" s="1"/>
  <c r="H1771" i="9" s="1"/>
  <c r="I1771" i="9" s="1"/>
  <c r="E1772" i="9"/>
  <c r="F1772" i="9" s="1"/>
  <c r="G1772" i="9" s="1"/>
  <c r="H1772" i="9" s="1"/>
  <c r="I1772" i="9" s="1"/>
  <c r="E1773" i="9"/>
  <c r="F1773" i="9" s="1"/>
  <c r="G1773" i="9" s="1"/>
  <c r="H1773" i="9" s="1"/>
  <c r="I1773" i="9" s="1"/>
  <c r="E1774" i="9"/>
  <c r="F1774" i="9" s="1"/>
  <c r="G1774" i="9" s="1"/>
  <c r="H1774" i="9" s="1"/>
  <c r="I1774" i="9" s="1"/>
  <c r="E1775" i="9"/>
  <c r="F1775" i="9" s="1"/>
  <c r="G1775" i="9" s="1"/>
  <c r="H1775" i="9" s="1"/>
  <c r="I1775" i="9" s="1"/>
  <c r="E1776" i="9"/>
  <c r="F1776" i="9" s="1"/>
  <c r="G1776" i="9" s="1"/>
  <c r="H1776" i="9" s="1"/>
  <c r="I1776" i="9" s="1"/>
  <c r="E1777" i="9"/>
  <c r="F1777" i="9" s="1"/>
  <c r="G1777" i="9" s="1"/>
  <c r="H1777" i="9" s="1"/>
  <c r="I1777" i="9" s="1"/>
  <c r="E1778" i="9"/>
  <c r="F1778" i="9" s="1"/>
  <c r="G1778" i="9" s="1"/>
  <c r="H1778" i="9" s="1"/>
  <c r="I1778" i="9" s="1"/>
  <c r="E1779" i="9"/>
  <c r="F1779" i="9" s="1"/>
  <c r="G1779" i="9" s="1"/>
  <c r="H1779" i="9" s="1"/>
  <c r="I1779" i="9" s="1"/>
  <c r="E1780" i="9"/>
  <c r="F1780" i="9" s="1"/>
  <c r="G1780" i="9" s="1"/>
  <c r="H1780" i="9" s="1"/>
  <c r="I1780" i="9" s="1"/>
  <c r="E1781" i="9"/>
  <c r="F1781" i="9" s="1"/>
  <c r="G1781" i="9" s="1"/>
  <c r="H1781" i="9" s="1"/>
  <c r="I1781" i="9" s="1"/>
  <c r="E1782" i="9"/>
  <c r="F1782" i="9" s="1"/>
  <c r="G1782" i="9" s="1"/>
  <c r="H1782" i="9" s="1"/>
  <c r="I1782" i="9" s="1"/>
  <c r="E1783" i="9"/>
  <c r="F1783" i="9" s="1"/>
  <c r="G1783" i="9" s="1"/>
  <c r="H1783" i="9" s="1"/>
  <c r="I1783" i="9" s="1"/>
  <c r="E1784" i="9"/>
  <c r="F1784" i="9" s="1"/>
  <c r="G1784" i="9" s="1"/>
  <c r="H1784" i="9" s="1"/>
  <c r="I1784" i="9" s="1"/>
  <c r="E1785" i="9"/>
  <c r="F1785" i="9" s="1"/>
  <c r="G1785" i="9" s="1"/>
  <c r="H1785" i="9" s="1"/>
  <c r="I1785" i="9" s="1"/>
  <c r="E1786" i="9"/>
  <c r="F1786" i="9" s="1"/>
  <c r="G1786" i="9" s="1"/>
  <c r="H1786" i="9" s="1"/>
  <c r="I1786" i="9" s="1"/>
  <c r="E1787" i="9"/>
  <c r="F1787" i="9" s="1"/>
  <c r="G1787" i="9" s="1"/>
  <c r="H1787" i="9" s="1"/>
  <c r="I1787" i="9" s="1"/>
  <c r="E1788" i="9"/>
  <c r="F1788" i="9" s="1"/>
  <c r="G1788" i="9" s="1"/>
  <c r="H1788" i="9" s="1"/>
  <c r="I1788" i="9" s="1"/>
  <c r="E1789" i="9"/>
  <c r="F1789" i="9" s="1"/>
  <c r="G1789" i="9" s="1"/>
  <c r="H1789" i="9" s="1"/>
  <c r="I1789" i="9" s="1"/>
  <c r="E1790" i="9"/>
  <c r="F1790" i="9" s="1"/>
  <c r="G1790" i="9" s="1"/>
  <c r="H1790" i="9" s="1"/>
  <c r="I1790" i="9" s="1"/>
  <c r="E1791" i="9"/>
  <c r="F1791" i="9" s="1"/>
  <c r="G1791" i="9" s="1"/>
  <c r="H1791" i="9" s="1"/>
  <c r="I1791" i="9" s="1"/>
  <c r="E1792" i="9"/>
  <c r="F1792" i="9" s="1"/>
  <c r="G1792" i="9" s="1"/>
  <c r="H1792" i="9" s="1"/>
  <c r="I1792" i="9" s="1"/>
  <c r="E1793" i="9"/>
  <c r="F1793" i="9" s="1"/>
  <c r="G1793" i="9" s="1"/>
  <c r="H1793" i="9" s="1"/>
  <c r="I1793" i="9" s="1"/>
  <c r="E1794" i="9"/>
  <c r="F1794" i="9" s="1"/>
  <c r="G1794" i="9" s="1"/>
  <c r="H1794" i="9" s="1"/>
  <c r="I1794" i="9" s="1"/>
  <c r="E1795" i="9"/>
  <c r="F1795" i="9" s="1"/>
  <c r="G1795" i="9" s="1"/>
  <c r="H1795" i="9" s="1"/>
  <c r="I1795" i="9" s="1"/>
  <c r="E1796" i="9"/>
  <c r="F1796" i="9" s="1"/>
  <c r="G1796" i="9" s="1"/>
  <c r="H1796" i="9" s="1"/>
  <c r="I1796" i="9" s="1"/>
  <c r="E1797" i="9"/>
  <c r="F1797" i="9" s="1"/>
  <c r="G1797" i="9" s="1"/>
  <c r="H1797" i="9" s="1"/>
  <c r="I1797" i="9" s="1"/>
  <c r="E1798" i="9"/>
  <c r="F1798" i="9" s="1"/>
  <c r="G1798" i="9" s="1"/>
  <c r="H1798" i="9" s="1"/>
  <c r="I1798" i="9" s="1"/>
  <c r="E1799" i="9"/>
  <c r="F1799" i="9" s="1"/>
  <c r="G1799" i="9" s="1"/>
  <c r="H1799" i="9" s="1"/>
  <c r="I1799" i="9" s="1"/>
  <c r="E1800" i="9"/>
  <c r="F1800" i="9" s="1"/>
  <c r="G1800" i="9" s="1"/>
  <c r="H1800" i="9" s="1"/>
  <c r="I1800" i="9" s="1"/>
  <c r="E1801" i="9"/>
  <c r="F1801" i="9" s="1"/>
  <c r="G1801" i="9" s="1"/>
  <c r="H1801" i="9" s="1"/>
  <c r="I1801" i="9" s="1"/>
  <c r="E1802" i="9"/>
  <c r="F1802" i="9" s="1"/>
  <c r="G1802" i="9" s="1"/>
  <c r="H1802" i="9" s="1"/>
  <c r="I1802" i="9" s="1"/>
  <c r="E1803" i="9"/>
  <c r="F1803" i="9" s="1"/>
  <c r="G1803" i="9" s="1"/>
  <c r="H1803" i="9" s="1"/>
  <c r="I1803" i="9" s="1"/>
  <c r="E1804" i="9"/>
  <c r="F1804" i="9" s="1"/>
  <c r="G1804" i="9" s="1"/>
  <c r="H1804" i="9" s="1"/>
  <c r="I1804" i="9" s="1"/>
  <c r="E1805" i="9"/>
  <c r="F1805" i="9" s="1"/>
  <c r="G1805" i="9" s="1"/>
  <c r="H1805" i="9" s="1"/>
  <c r="I1805" i="9" s="1"/>
  <c r="E1806" i="9"/>
  <c r="F1806" i="9" s="1"/>
  <c r="G1806" i="9" s="1"/>
  <c r="H1806" i="9" s="1"/>
  <c r="I1806" i="9" s="1"/>
  <c r="E1807" i="9"/>
  <c r="F1807" i="9" s="1"/>
  <c r="G1807" i="9" s="1"/>
  <c r="H1807" i="9" s="1"/>
  <c r="I1807" i="9" s="1"/>
  <c r="E1808" i="9"/>
  <c r="F1808" i="9" s="1"/>
  <c r="G1808" i="9" s="1"/>
  <c r="H1808" i="9" s="1"/>
  <c r="I1808" i="9" s="1"/>
  <c r="E1809" i="9"/>
  <c r="F1809" i="9" s="1"/>
  <c r="G1809" i="9" s="1"/>
  <c r="H1809" i="9" s="1"/>
  <c r="I1809" i="9" s="1"/>
  <c r="E1810" i="9"/>
  <c r="F1810" i="9" s="1"/>
  <c r="G1810" i="9" s="1"/>
  <c r="H1810" i="9" s="1"/>
  <c r="I1810" i="9" s="1"/>
  <c r="E1811" i="9"/>
  <c r="F1811" i="9" s="1"/>
  <c r="G1811" i="9" s="1"/>
  <c r="H1811" i="9" s="1"/>
  <c r="I1811" i="9" s="1"/>
  <c r="E1812" i="9"/>
  <c r="F1812" i="9" s="1"/>
  <c r="G1812" i="9" s="1"/>
  <c r="H1812" i="9" s="1"/>
  <c r="I1812" i="9" s="1"/>
  <c r="E1813" i="9"/>
  <c r="F1813" i="9" s="1"/>
  <c r="G1813" i="9" s="1"/>
  <c r="H1813" i="9" s="1"/>
  <c r="I1813" i="9" s="1"/>
  <c r="E1814" i="9"/>
  <c r="F1814" i="9" s="1"/>
  <c r="G1814" i="9" s="1"/>
  <c r="H1814" i="9" s="1"/>
  <c r="I1814" i="9" s="1"/>
  <c r="E1815" i="9"/>
  <c r="F1815" i="9" s="1"/>
  <c r="G1815" i="9" s="1"/>
  <c r="H1815" i="9" s="1"/>
  <c r="I1815" i="9" s="1"/>
  <c r="E1816" i="9"/>
  <c r="F1816" i="9" s="1"/>
  <c r="G1816" i="9" s="1"/>
  <c r="H1816" i="9" s="1"/>
  <c r="I1816" i="9" s="1"/>
  <c r="E1817" i="9"/>
  <c r="F1817" i="9" s="1"/>
  <c r="G1817" i="9" s="1"/>
  <c r="H1817" i="9" s="1"/>
  <c r="I1817" i="9" s="1"/>
  <c r="E1818" i="9"/>
  <c r="F1818" i="9" s="1"/>
  <c r="G1818" i="9" s="1"/>
  <c r="H1818" i="9" s="1"/>
  <c r="I1818" i="9" s="1"/>
  <c r="E1819" i="9"/>
  <c r="F1819" i="9" s="1"/>
  <c r="G1819" i="9" s="1"/>
  <c r="H1819" i="9" s="1"/>
  <c r="I1819" i="9" s="1"/>
  <c r="E1820" i="9"/>
  <c r="F1820" i="9" s="1"/>
  <c r="G1820" i="9" s="1"/>
  <c r="H1820" i="9" s="1"/>
  <c r="I1820" i="9" s="1"/>
  <c r="E1821" i="9"/>
  <c r="F1821" i="9" s="1"/>
  <c r="G1821" i="9" s="1"/>
  <c r="H1821" i="9" s="1"/>
  <c r="I1821" i="9" s="1"/>
  <c r="E1822" i="9"/>
  <c r="F1822" i="9" s="1"/>
  <c r="G1822" i="9" s="1"/>
  <c r="H1822" i="9" s="1"/>
  <c r="I1822" i="9" s="1"/>
  <c r="E1823" i="9"/>
  <c r="F1823" i="9" s="1"/>
  <c r="G1823" i="9" s="1"/>
  <c r="H1823" i="9" s="1"/>
  <c r="I1823" i="9" s="1"/>
  <c r="E1824" i="9"/>
  <c r="F1824" i="9" s="1"/>
  <c r="G1824" i="9" s="1"/>
  <c r="H1824" i="9" s="1"/>
  <c r="I1824" i="9" s="1"/>
  <c r="E1825" i="9"/>
  <c r="F1825" i="9" s="1"/>
  <c r="G1825" i="9" s="1"/>
  <c r="H1825" i="9" s="1"/>
  <c r="I1825" i="9" s="1"/>
  <c r="E1826" i="9"/>
  <c r="F1826" i="9" s="1"/>
  <c r="G1826" i="9" s="1"/>
  <c r="H1826" i="9" s="1"/>
  <c r="I1826" i="9" s="1"/>
  <c r="E1827" i="9"/>
  <c r="F1827" i="9" s="1"/>
  <c r="G1827" i="9" s="1"/>
  <c r="H1827" i="9" s="1"/>
  <c r="I1827" i="9" s="1"/>
  <c r="E1828" i="9"/>
  <c r="F1828" i="9" s="1"/>
  <c r="G1828" i="9" s="1"/>
  <c r="H1828" i="9" s="1"/>
  <c r="I1828" i="9" s="1"/>
  <c r="E1829" i="9"/>
  <c r="F1829" i="9" s="1"/>
  <c r="G1829" i="9" s="1"/>
  <c r="H1829" i="9" s="1"/>
  <c r="I1829" i="9" s="1"/>
  <c r="E1830" i="9"/>
  <c r="F1830" i="9" s="1"/>
  <c r="G1830" i="9" s="1"/>
  <c r="H1830" i="9" s="1"/>
  <c r="I1830" i="9" s="1"/>
  <c r="E1831" i="9"/>
  <c r="F1831" i="9" s="1"/>
  <c r="G1831" i="9" s="1"/>
  <c r="H1831" i="9" s="1"/>
  <c r="I1831" i="9" s="1"/>
  <c r="E1832" i="9"/>
  <c r="F1832" i="9" s="1"/>
  <c r="G1832" i="9" s="1"/>
  <c r="H1832" i="9" s="1"/>
  <c r="I1832" i="9" s="1"/>
  <c r="E1833" i="9"/>
  <c r="F1833" i="9" s="1"/>
  <c r="G1833" i="9" s="1"/>
  <c r="H1833" i="9" s="1"/>
  <c r="I1833" i="9" s="1"/>
  <c r="F9" i="9"/>
  <c r="G9" i="9" s="1"/>
  <c r="H9" i="9" s="1"/>
  <c r="I9" i="9" s="1"/>
  <c r="K9" i="9"/>
  <c r="W19" i="20" l="1"/>
  <c r="W20" i="20"/>
  <c r="U24" i="20"/>
  <c r="P24" i="20"/>
  <c r="P1161" i="1"/>
  <c r="R3" i="9"/>
  <c r="F3" i="9"/>
  <c r="AG9" i="9"/>
  <c r="AG13" i="9"/>
  <c r="AK15" i="9" s="1"/>
  <c r="AM15" i="9" s="1"/>
  <c r="W10" i="9"/>
  <c r="X10" i="9" s="1"/>
  <c r="Y10" i="9" s="1"/>
  <c r="Z10" i="9" s="1"/>
  <c r="AA10" i="9" s="1"/>
  <c r="W11" i="9"/>
  <c r="X11" i="9" s="1"/>
  <c r="Y11" i="9" s="1"/>
  <c r="Z11" i="9" s="1"/>
  <c r="AA11" i="9" s="1"/>
  <c r="W12" i="9"/>
  <c r="X12" i="9" s="1"/>
  <c r="Y12" i="9" s="1"/>
  <c r="Z12" i="9" s="1"/>
  <c r="AA12" i="9" s="1"/>
  <c r="W13" i="9"/>
  <c r="X13" i="9" s="1"/>
  <c r="Y13" i="9" s="1"/>
  <c r="Z13" i="9" s="1"/>
  <c r="AA13" i="9" s="1"/>
  <c r="W14" i="9"/>
  <c r="X14" i="9" s="1"/>
  <c r="Y14" i="9" s="1"/>
  <c r="Z14" i="9" s="1"/>
  <c r="AA14" i="9" s="1"/>
  <c r="W15" i="9"/>
  <c r="X15" i="9" s="1"/>
  <c r="Y15" i="9" s="1"/>
  <c r="Z15" i="9" s="1"/>
  <c r="AA15" i="9" s="1"/>
  <c r="W16" i="9"/>
  <c r="X16" i="9" s="1"/>
  <c r="Y16" i="9" s="1"/>
  <c r="Z16" i="9" s="1"/>
  <c r="AA16" i="9" s="1"/>
  <c r="W17" i="9"/>
  <c r="X17" i="9" s="1"/>
  <c r="Y17" i="9" s="1"/>
  <c r="Z17" i="9" s="1"/>
  <c r="AA17" i="9" s="1"/>
  <c r="W18" i="9"/>
  <c r="X18" i="9" s="1"/>
  <c r="Y18" i="9" s="1"/>
  <c r="Z18" i="9" s="1"/>
  <c r="AA18" i="9" s="1"/>
  <c r="W19" i="9"/>
  <c r="X19" i="9" s="1"/>
  <c r="Y19" i="9" s="1"/>
  <c r="Z19" i="9" s="1"/>
  <c r="AA19" i="9" s="1"/>
  <c r="W20" i="9"/>
  <c r="X20" i="9" s="1"/>
  <c r="Y20" i="9" s="1"/>
  <c r="Z20" i="9" s="1"/>
  <c r="AA20" i="9" s="1"/>
  <c r="W21" i="9"/>
  <c r="X21" i="9" s="1"/>
  <c r="Y21" i="9" s="1"/>
  <c r="Z21" i="9" s="1"/>
  <c r="AA21" i="9" s="1"/>
  <c r="W22" i="9"/>
  <c r="X22" i="9" s="1"/>
  <c r="Y22" i="9" s="1"/>
  <c r="Z22" i="9" s="1"/>
  <c r="AA22" i="9" s="1"/>
  <c r="W23" i="9"/>
  <c r="X23" i="9" s="1"/>
  <c r="Y23" i="9" s="1"/>
  <c r="Z23" i="9" s="1"/>
  <c r="AA23" i="9" s="1"/>
  <c r="W24" i="9"/>
  <c r="X24" i="9" s="1"/>
  <c r="Y24" i="9" s="1"/>
  <c r="Z24" i="9" s="1"/>
  <c r="AA24" i="9" s="1"/>
  <c r="W25" i="9"/>
  <c r="X25" i="9" s="1"/>
  <c r="Y25" i="9" s="1"/>
  <c r="Z25" i="9" s="1"/>
  <c r="AA25" i="9" s="1"/>
  <c r="W26" i="9"/>
  <c r="X26" i="9" s="1"/>
  <c r="Y26" i="9" s="1"/>
  <c r="Z26" i="9" s="1"/>
  <c r="AA26" i="9" s="1"/>
  <c r="W27" i="9"/>
  <c r="X27" i="9" s="1"/>
  <c r="Y27" i="9" s="1"/>
  <c r="Z27" i="9" s="1"/>
  <c r="AA27" i="9" s="1"/>
  <c r="W28" i="9"/>
  <c r="X28" i="9" s="1"/>
  <c r="Y28" i="9" s="1"/>
  <c r="Z28" i="9" s="1"/>
  <c r="AA28" i="9" s="1"/>
  <c r="W29" i="9"/>
  <c r="X29" i="9" s="1"/>
  <c r="Y29" i="9" s="1"/>
  <c r="Z29" i="9" s="1"/>
  <c r="AA29" i="9" s="1"/>
  <c r="W30" i="9"/>
  <c r="X30" i="9" s="1"/>
  <c r="Y30" i="9" s="1"/>
  <c r="Z30" i="9" s="1"/>
  <c r="AA30" i="9" s="1"/>
  <c r="W31" i="9"/>
  <c r="X31" i="9" s="1"/>
  <c r="Y31" i="9" s="1"/>
  <c r="Z31" i="9" s="1"/>
  <c r="AA31" i="9" s="1"/>
  <c r="W32" i="9"/>
  <c r="X32" i="9" s="1"/>
  <c r="Y32" i="9" s="1"/>
  <c r="Z32" i="9" s="1"/>
  <c r="AA32" i="9" s="1"/>
  <c r="W33" i="9"/>
  <c r="X33" i="9" s="1"/>
  <c r="Y33" i="9" s="1"/>
  <c r="Z33" i="9" s="1"/>
  <c r="AA33" i="9" s="1"/>
  <c r="W34" i="9"/>
  <c r="X34" i="9" s="1"/>
  <c r="Y34" i="9" s="1"/>
  <c r="Z34" i="9" s="1"/>
  <c r="AA34" i="9" s="1"/>
  <c r="W35" i="9"/>
  <c r="X35" i="9" s="1"/>
  <c r="Y35" i="9" s="1"/>
  <c r="Z35" i="9" s="1"/>
  <c r="AA35" i="9" s="1"/>
  <c r="W36" i="9"/>
  <c r="X36" i="9" s="1"/>
  <c r="Y36" i="9" s="1"/>
  <c r="Z36" i="9" s="1"/>
  <c r="AA36" i="9" s="1"/>
  <c r="W37" i="9"/>
  <c r="X37" i="9" s="1"/>
  <c r="Y37" i="9" s="1"/>
  <c r="Z37" i="9" s="1"/>
  <c r="AA37" i="9" s="1"/>
  <c r="W38" i="9"/>
  <c r="X38" i="9" s="1"/>
  <c r="Y38" i="9" s="1"/>
  <c r="Z38" i="9" s="1"/>
  <c r="AA38" i="9" s="1"/>
  <c r="W39" i="9"/>
  <c r="X39" i="9" s="1"/>
  <c r="Y39" i="9" s="1"/>
  <c r="Z39" i="9" s="1"/>
  <c r="AA39" i="9" s="1"/>
  <c r="W40" i="9"/>
  <c r="X40" i="9" s="1"/>
  <c r="Y40" i="9" s="1"/>
  <c r="Z40" i="9" s="1"/>
  <c r="AA40" i="9" s="1"/>
  <c r="W41" i="9"/>
  <c r="X41" i="9" s="1"/>
  <c r="Y41" i="9" s="1"/>
  <c r="Z41" i="9" s="1"/>
  <c r="AA41" i="9" s="1"/>
  <c r="W42" i="9"/>
  <c r="X42" i="9" s="1"/>
  <c r="Y42" i="9" s="1"/>
  <c r="Z42" i="9" s="1"/>
  <c r="AA42" i="9" s="1"/>
  <c r="W43" i="9"/>
  <c r="X43" i="9" s="1"/>
  <c r="Y43" i="9" s="1"/>
  <c r="Z43" i="9" s="1"/>
  <c r="AA43" i="9" s="1"/>
  <c r="W44" i="9"/>
  <c r="X44" i="9" s="1"/>
  <c r="Y44" i="9" s="1"/>
  <c r="Z44" i="9" s="1"/>
  <c r="AA44" i="9" s="1"/>
  <c r="W45" i="9"/>
  <c r="X45" i="9" s="1"/>
  <c r="Y45" i="9" s="1"/>
  <c r="Z45" i="9" s="1"/>
  <c r="AA45" i="9" s="1"/>
  <c r="W46" i="9"/>
  <c r="X46" i="9" s="1"/>
  <c r="Y46" i="9" s="1"/>
  <c r="Z46" i="9" s="1"/>
  <c r="AA46" i="9" s="1"/>
  <c r="W47" i="9"/>
  <c r="X47" i="9" s="1"/>
  <c r="Y47" i="9" s="1"/>
  <c r="Z47" i="9" s="1"/>
  <c r="AA47" i="9" s="1"/>
  <c r="W48" i="9"/>
  <c r="X48" i="9" s="1"/>
  <c r="Y48" i="9" s="1"/>
  <c r="Z48" i="9" s="1"/>
  <c r="AA48" i="9" s="1"/>
  <c r="W49" i="9"/>
  <c r="X49" i="9" s="1"/>
  <c r="Y49" i="9" s="1"/>
  <c r="Z49" i="9" s="1"/>
  <c r="AA49" i="9" s="1"/>
  <c r="W50" i="9"/>
  <c r="X50" i="9" s="1"/>
  <c r="Y50" i="9" s="1"/>
  <c r="Z50" i="9" s="1"/>
  <c r="AA50" i="9" s="1"/>
  <c r="W51" i="9"/>
  <c r="X51" i="9" s="1"/>
  <c r="Y51" i="9" s="1"/>
  <c r="Z51" i="9" s="1"/>
  <c r="AA51" i="9" s="1"/>
  <c r="W52" i="9"/>
  <c r="X52" i="9" s="1"/>
  <c r="Y52" i="9" s="1"/>
  <c r="Z52" i="9" s="1"/>
  <c r="AA52" i="9" s="1"/>
  <c r="W53" i="9"/>
  <c r="X53" i="9" s="1"/>
  <c r="Y53" i="9" s="1"/>
  <c r="Z53" i="9" s="1"/>
  <c r="AA53" i="9" s="1"/>
  <c r="W54" i="9"/>
  <c r="X54" i="9" s="1"/>
  <c r="Y54" i="9" s="1"/>
  <c r="Z54" i="9" s="1"/>
  <c r="AA54" i="9" s="1"/>
  <c r="W55" i="9"/>
  <c r="X55" i="9" s="1"/>
  <c r="Y55" i="9" s="1"/>
  <c r="Z55" i="9" s="1"/>
  <c r="AA55" i="9" s="1"/>
  <c r="W56" i="9"/>
  <c r="X56" i="9" s="1"/>
  <c r="Y56" i="9" s="1"/>
  <c r="Z56" i="9" s="1"/>
  <c r="AA56" i="9" s="1"/>
  <c r="W57" i="9"/>
  <c r="X57" i="9" s="1"/>
  <c r="Y57" i="9" s="1"/>
  <c r="Z57" i="9" s="1"/>
  <c r="AA57" i="9" s="1"/>
  <c r="W58" i="9"/>
  <c r="X58" i="9" s="1"/>
  <c r="Y58" i="9" s="1"/>
  <c r="Z58" i="9" s="1"/>
  <c r="AA58" i="9" s="1"/>
  <c r="W59" i="9"/>
  <c r="X59" i="9" s="1"/>
  <c r="Y59" i="9" s="1"/>
  <c r="Z59" i="9" s="1"/>
  <c r="AA59" i="9" s="1"/>
  <c r="W60" i="9"/>
  <c r="X60" i="9" s="1"/>
  <c r="Y60" i="9" s="1"/>
  <c r="Z60" i="9" s="1"/>
  <c r="AA60" i="9" s="1"/>
  <c r="W61" i="9"/>
  <c r="X61" i="9" s="1"/>
  <c r="Y61" i="9" s="1"/>
  <c r="Z61" i="9" s="1"/>
  <c r="AA61" i="9" s="1"/>
  <c r="W62" i="9"/>
  <c r="X62" i="9" s="1"/>
  <c r="Y62" i="9" s="1"/>
  <c r="Z62" i="9" s="1"/>
  <c r="AA62" i="9" s="1"/>
  <c r="W63" i="9"/>
  <c r="X63" i="9" s="1"/>
  <c r="Y63" i="9" s="1"/>
  <c r="Z63" i="9" s="1"/>
  <c r="AA63" i="9" s="1"/>
  <c r="W64" i="9"/>
  <c r="X64" i="9" s="1"/>
  <c r="Y64" i="9" s="1"/>
  <c r="Z64" i="9" s="1"/>
  <c r="AA64" i="9" s="1"/>
  <c r="W65" i="9"/>
  <c r="X65" i="9" s="1"/>
  <c r="Y65" i="9" s="1"/>
  <c r="Z65" i="9" s="1"/>
  <c r="AA65" i="9" s="1"/>
  <c r="W66" i="9"/>
  <c r="X66" i="9" s="1"/>
  <c r="Y66" i="9" s="1"/>
  <c r="Z66" i="9" s="1"/>
  <c r="AA66" i="9" s="1"/>
  <c r="W67" i="9"/>
  <c r="X67" i="9" s="1"/>
  <c r="Y67" i="9" s="1"/>
  <c r="Z67" i="9" s="1"/>
  <c r="AA67" i="9" s="1"/>
  <c r="W68" i="9"/>
  <c r="X68" i="9" s="1"/>
  <c r="Y68" i="9" s="1"/>
  <c r="Z68" i="9" s="1"/>
  <c r="AA68" i="9" s="1"/>
  <c r="W69" i="9"/>
  <c r="X69" i="9" s="1"/>
  <c r="Y69" i="9" s="1"/>
  <c r="Z69" i="9" s="1"/>
  <c r="AA69" i="9" s="1"/>
  <c r="W70" i="9"/>
  <c r="X70" i="9" s="1"/>
  <c r="Y70" i="9" s="1"/>
  <c r="Z70" i="9" s="1"/>
  <c r="AA70" i="9" s="1"/>
  <c r="W71" i="9"/>
  <c r="X71" i="9" s="1"/>
  <c r="Y71" i="9" s="1"/>
  <c r="Z71" i="9" s="1"/>
  <c r="AA71" i="9" s="1"/>
  <c r="W72" i="9"/>
  <c r="X72" i="9" s="1"/>
  <c r="Y72" i="9" s="1"/>
  <c r="Z72" i="9" s="1"/>
  <c r="AA72" i="9" s="1"/>
  <c r="W73" i="9"/>
  <c r="X73" i="9" s="1"/>
  <c r="Y73" i="9" s="1"/>
  <c r="Z73" i="9" s="1"/>
  <c r="AA73" i="9" s="1"/>
  <c r="W74" i="9"/>
  <c r="X74" i="9" s="1"/>
  <c r="Y74" i="9" s="1"/>
  <c r="Z74" i="9" s="1"/>
  <c r="AA74" i="9" s="1"/>
  <c r="W75" i="9"/>
  <c r="X75" i="9" s="1"/>
  <c r="Y75" i="9" s="1"/>
  <c r="Z75" i="9" s="1"/>
  <c r="AA75" i="9" s="1"/>
  <c r="W76" i="9"/>
  <c r="X76" i="9" s="1"/>
  <c r="Y76" i="9" s="1"/>
  <c r="Z76" i="9" s="1"/>
  <c r="AA76" i="9" s="1"/>
  <c r="W77" i="9"/>
  <c r="X77" i="9" s="1"/>
  <c r="Y77" i="9" s="1"/>
  <c r="Z77" i="9" s="1"/>
  <c r="AA77" i="9" s="1"/>
  <c r="W78" i="9"/>
  <c r="X78" i="9" s="1"/>
  <c r="Y78" i="9" s="1"/>
  <c r="Z78" i="9" s="1"/>
  <c r="AA78" i="9" s="1"/>
  <c r="W79" i="9"/>
  <c r="X79" i="9" s="1"/>
  <c r="Y79" i="9" s="1"/>
  <c r="Z79" i="9" s="1"/>
  <c r="AA79" i="9" s="1"/>
  <c r="W80" i="9"/>
  <c r="X80" i="9" s="1"/>
  <c r="Y80" i="9" s="1"/>
  <c r="Z80" i="9" s="1"/>
  <c r="AA80" i="9" s="1"/>
  <c r="W81" i="9"/>
  <c r="X81" i="9" s="1"/>
  <c r="Y81" i="9" s="1"/>
  <c r="Z81" i="9" s="1"/>
  <c r="AA81" i="9" s="1"/>
  <c r="W82" i="9"/>
  <c r="X82" i="9" s="1"/>
  <c r="Y82" i="9" s="1"/>
  <c r="Z82" i="9" s="1"/>
  <c r="AA82" i="9" s="1"/>
  <c r="W83" i="9"/>
  <c r="X83" i="9" s="1"/>
  <c r="Y83" i="9" s="1"/>
  <c r="Z83" i="9" s="1"/>
  <c r="AA83" i="9" s="1"/>
  <c r="W84" i="9"/>
  <c r="X84" i="9" s="1"/>
  <c r="Y84" i="9" s="1"/>
  <c r="Z84" i="9" s="1"/>
  <c r="AA84" i="9" s="1"/>
  <c r="W85" i="9"/>
  <c r="X85" i="9" s="1"/>
  <c r="Y85" i="9" s="1"/>
  <c r="Z85" i="9" s="1"/>
  <c r="AA85" i="9" s="1"/>
  <c r="W86" i="9"/>
  <c r="X86" i="9" s="1"/>
  <c r="Y86" i="9" s="1"/>
  <c r="Z86" i="9" s="1"/>
  <c r="AA86" i="9" s="1"/>
  <c r="W87" i="9"/>
  <c r="X87" i="9" s="1"/>
  <c r="Y87" i="9" s="1"/>
  <c r="Z87" i="9" s="1"/>
  <c r="AA87" i="9" s="1"/>
  <c r="W88" i="9"/>
  <c r="X88" i="9" s="1"/>
  <c r="Y88" i="9" s="1"/>
  <c r="Z88" i="9" s="1"/>
  <c r="AA88" i="9" s="1"/>
  <c r="W89" i="9"/>
  <c r="X89" i="9" s="1"/>
  <c r="Y89" i="9" s="1"/>
  <c r="Z89" i="9" s="1"/>
  <c r="AA89" i="9" s="1"/>
  <c r="W90" i="9"/>
  <c r="X90" i="9" s="1"/>
  <c r="Y90" i="9" s="1"/>
  <c r="Z90" i="9" s="1"/>
  <c r="AA90" i="9" s="1"/>
  <c r="W91" i="9"/>
  <c r="X91" i="9" s="1"/>
  <c r="Y91" i="9" s="1"/>
  <c r="Z91" i="9" s="1"/>
  <c r="AA91" i="9" s="1"/>
  <c r="W92" i="9"/>
  <c r="X92" i="9" s="1"/>
  <c r="Y92" i="9" s="1"/>
  <c r="Z92" i="9" s="1"/>
  <c r="AA92" i="9" s="1"/>
  <c r="W93" i="9"/>
  <c r="X93" i="9" s="1"/>
  <c r="Y93" i="9" s="1"/>
  <c r="Z93" i="9" s="1"/>
  <c r="AA93" i="9" s="1"/>
  <c r="W94" i="9"/>
  <c r="X94" i="9" s="1"/>
  <c r="Y94" i="9" s="1"/>
  <c r="Z94" i="9" s="1"/>
  <c r="AA94" i="9" s="1"/>
  <c r="W95" i="9"/>
  <c r="X95" i="9" s="1"/>
  <c r="Y95" i="9" s="1"/>
  <c r="Z95" i="9" s="1"/>
  <c r="AA95" i="9" s="1"/>
  <c r="W96" i="9"/>
  <c r="X96" i="9" s="1"/>
  <c r="Y96" i="9" s="1"/>
  <c r="Z96" i="9" s="1"/>
  <c r="AA96" i="9" s="1"/>
  <c r="W97" i="9"/>
  <c r="X97" i="9" s="1"/>
  <c r="Y97" i="9" s="1"/>
  <c r="Z97" i="9" s="1"/>
  <c r="AA97" i="9" s="1"/>
  <c r="W98" i="9"/>
  <c r="X98" i="9" s="1"/>
  <c r="Y98" i="9" s="1"/>
  <c r="Z98" i="9" s="1"/>
  <c r="AA98" i="9" s="1"/>
  <c r="W99" i="9"/>
  <c r="X99" i="9" s="1"/>
  <c r="Y99" i="9" s="1"/>
  <c r="Z99" i="9" s="1"/>
  <c r="AA99" i="9" s="1"/>
  <c r="W100" i="9"/>
  <c r="X100" i="9" s="1"/>
  <c r="Y100" i="9" s="1"/>
  <c r="Z100" i="9" s="1"/>
  <c r="AA100" i="9" s="1"/>
  <c r="W101" i="9"/>
  <c r="X101" i="9" s="1"/>
  <c r="Y101" i="9" s="1"/>
  <c r="Z101" i="9" s="1"/>
  <c r="AA101" i="9" s="1"/>
  <c r="W102" i="9"/>
  <c r="X102" i="9" s="1"/>
  <c r="Y102" i="9" s="1"/>
  <c r="Z102" i="9" s="1"/>
  <c r="AA102" i="9" s="1"/>
  <c r="W103" i="9"/>
  <c r="X103" i="9" s="1"/>
  <c r="Y103" i="9" s="1"/>
  <c r="Z103" i="9" s="1"/>
  <c r="AA103" i="9" s="1"/>
  <c r="W104" i="9"/>
  <c r="X104" i="9" s="1"/>
  <c r="Y104" i="9" s="1"/>
  <c r="Z104" i="9" s="1"/>
  <c r="AA104" i="9" s="1"/>
  <c r="W105" i="9"/>
  <c r="X105" i="9" s="1"/>
  <c r="Y105" i="9" s="1"/>
  <c r="Z105" i="9" s="1"/>
  <c r="AA105" i="9" s="1"/>
  <c r="W106" i="9"/>
  <c r="X106" i="9" s="1"/>
  <c r="Y106" i="9" s="1"/>
  <c r="Z106" i="9" s="1"/>
  <c r="AA106" i="9" s="1"/>
  <c r="W107" i="9"/>
  <c r="X107" i="9" s="1"/>
  <c r="Y107" i="9" s="1"/>
  <c r="Z107" i="9" s="1"/>
  <c r="AA107" i="9" s="1"/>
  <c r="W108" i="9"/>
  <c r="X108" i="9" s="1"/>
  <c r="Y108" i="9" s="1"/>
  <c r="Z108" i="9" s="1"/>
  <c r="AA108" i="9" s="1"/>
  <c r="W109" i="9"/>
  <c r="X109" i="9" s="1"/>
  <c r="Y109" i="9" s="1"/>
  <c r="Z109" i="9" s="1"/>
  <c r="AA109" i="9" s="1"/>
  <c r="W110" i="9"/>
  <c r="X110" i="9" s="1"/>
  <c r="Y110" i="9" s="1"/>
  <c r="Z110" i="9" s="1"/>
  <c r="AA110" i="9" s="1"/>
  <c r="W111" i="9"/>
  <c r="X111" i="9" s="1"/>
  <c r="Y111" i="9" s="1"/>
  <c r="Z111" i="9" s="1"/>
  <c r="AA111" i="9" s="1"/>
  <c r="W112" i="9"/>
  <c r="X112" i="9" s="1"/>
  <c r="Y112" i="9" s="1"/>
  <c r="Z112" i="9" s="1"/>
  <c r="AA112" i="9" s="1"/>
  <c r="W113" i="9"/>
  <c r="X113" i="9" s="1"/>
  <c r="Y113" i="9" s="1"/>
  <c r="Z113" i="9" s="1"/>
  <c r="AA113" i="9" s="1"/>
  <c r="W114" i="9"/>
  <c r="X114" i="9" s="1"/>
  <c r="Y114" i="9" s="1"/>
  <c r="Z114" i="9" s="1"/>
  <c r="AA114" i="9" s="1"/>
  <c r="W115" i="9"/>
  <c r="X115" i="9" s="1"/>
  <c r="Y115" i="9" s="1"/>
  <c r="Z115" i="9" s="1"/>
  <c r="AA115" i="9" s="1"/>
  <c r="W116" i="9"/>
  <c r="X116" i="9" s="1"/>
  <c r="Y116" i="9" s="1"/>
  <c r="Z116" i="9" s="1"/>
  <c r="AA116" i="9" s="1"/>
  <c r="W117" i="9"/>
  <c r="X117" i="9" s="1"/>
  <c r="Y117" i="9" s="1"/>
  <c r="Z117" i="9" s="1"/>
  <c r="AA117" i="9" s="1"/>
  <c r="W118" i="9"/>
  <c r="X118" i="9" s="1"/>
  <c r="Y118" i="9" s="1"/>
  <c r="Z118" i="9" s="1"/>
  <c r="AA118" i="9" s="1"/>
  <c r="W119" i="9"/>
  <c r="X119" i="9" s="1"/>
  <c r="Y119" i="9" s="1"/>
  <c r="Z119" i="9" s="1"/>
  <c r="AA119" i="9" s="1"/>
  <c r="W120" i="9"/>
  <c r="X120" i="9" s="1"/>
  <c r="Y120" i="9" s="1"/>
  <c r="Z120" i="9" s="1"/>
  <c r="AA120" i="9" s="1"/>
  <c r="W121" i="9"/>
  <c r="X121" i="9" s="1"/>
  <c r="Y121" i="9" s="1"/>
  <c r="Z121" i="9" s="1"/>
  <c r="AA121" i="9" s="1"/>
  <c r="W122" i="9"/>
  <c r="X122" i="9" s="1"/>
  <c r="Y122" i="9" s="1"/>
  <c r="Z122" i="9" s="1"/>
  <c r="AA122" i="9" s="1"/>
  <c r="W123" i="9"/>
  <c r="X123" i="9" s="1"/>
  <c r="Y123" i="9" s="1"/>
  <c r="Z123" i="9" s="1"/>
  <c r="AA123" i="9" s="1"/>
  <c r="W124" i="9"/>
  <c r="X124" i="9" s="1"/>
  <c r="Y124" i="9" s="1"/>
  <c r="Z124" i="9" s="1"/>
  <c r="AA124" i="9" s="1"/>
  <c r="W125" i="9"/>
  <c r="X125" i="9" s="1"/>
  <c r="Y125" i="9" s="1"/>
  <c r="Z125" i="9" s="1"/>
  <c r="AA125" i="9" s="1"/>
  <c r="W126" i="9"/>
  <c r="X126" i="9" s="1"/>
  <c r="Y126" i="9" s="1"/>
  <c r="Z126" i="9" s="1"/>
  <c r="AA126" i="9" s="1"/>
  <c r="W127" i="9"/>
  <c r="X127" i="9" s="1"/>
  <c r="Y127" i="9" s="1"/>
  <c r="Z127" i="9" s="1"/>
  <c r="AA127" i="9" s="1"/>
  <c r="W128" i="9"/>
  <c r="X128" i="9" s="1"/>
  <c r="Y128" i="9" s="1"/>
  <c r="Z128" i="9" s="1"/>
  <c r="AA128" i="9" s="1"/>
  <c r="W129" i="9"/>
  <c r="X129" i="9" s="1"/>
  <c r="Y129" i="9" s="1"/>
  <c r="Z129" i="9" s="1"/>
  <c r="AA129" i="9" s="1"/>
  <c r="W130" i="9"/>
  <c r="X130" i="9" s="1"/>
  <c r="Y130" i="9" s="1"/>
  <c r="Z130" i="9" s="1"/>
  <c r="AA130" i="9" s="1"/>
  <c r="W131" i="9"/>
  <c r="X131" i="9" s="1"/>
  <c r="Y131" i="9" s="1"/>
  <c r="Z131" i="9" s="1"/>
  <c r="AA131" i="9" s="1"/>
  <c r="W132" i="9"/>
  <c r="X132" i="9" s="1"/>
  <c r="Y132" i="9" s="1"/>
  <c r="Z132" i="9" s="1"/>
  <c r="AA132" i="9" s="1"/>
  <c r="W133" i="9"/>
  <c r="X133" i="9" s="1"/>
  <c r="Y133" i="9" s="1"/>
  <c r="Z133" i="9" s="1"/>
  <c r="AA133" i="9" s="1"/>
  <c r="W134" i="9"/>
  <c r="X134" i="9" s="1"/>
  <c r="Y134" i="9" s="1"/>
  <c r="Z134" i="9" s="1"/>
  <c r="AA134" i="9" s="1"/>
  <c r="W135" i="9"/>
  <c r="X135" i="9" s="1"/>
  <c r="Y135" i="9" s="1"/>
  <c r="Z135" i="9" s="1"/>
  <c r="AA135" i="9" s="1"/>
  <c r="W136" i="9"/>
  <c r="X136" i="9" s="1"/>
  <c r="Y136" i="9" s="1"/>
  <c r="Z136" i="9" s="1"/>
  <c r="AA136" i="9" s="1"/>
  <c r="W137" i="9"/>
  <c r="X137" i="9" s="1"/>
  <c r="Y137" i="9" s="1"/>
  <c r="Z137" i="9" s="1"/>
  <c r="AA137" i="9" s="1"/>
  <c r="W138" i="9"/>
  <c r="X138" i="9" s="1"/>
  <c r="Y138" i="9" s="1"/>
  <c r="Z138" i="9" s="1"/>
  <c r="AA138" i="9" s="1"/>
  <c r="W139" i="9"/>
  <c r="X139" i="9" s="1"/>
  <c r="Y139" i="9" s="1"/>
  <c r="Z139" i="9" s="1"/>
  <c r="AA139" i="9" s="1"/>
  <c r="W140" i="9"/>
  <c r="X140" i="9" s="1"/>
  <c r="Y140" i="9" s="1"/>
  <c r="Z140" i="9" s="1"/>
  <c r="AA140" i="9" s="1"/>
  <c r="W141" i="9"/>
  <c r="X141" i="9" s="1"/>
  <c r="Y141" i="9" s="1"/>
  <c r="Z141" i="9" s="1"/>
  <c r="AA141" i="9" s="1"/>
  <c r="W142" i="9"/>
  <c r="X142" i="9" s="1"/>
  <c r="Y142" i="9" s="1"/>
  <c r="Z142" i="9" s="1"/>
  <c r="AA142" i="9" s="1"/>
  <c r="W143" i="9"/>
  <c r="X143" i="9" s="1"/>
  <c r="Y143" i="9" s="1"/>
  <c r="Z143" i="9" s="1"/>
  <c r="AA143" i="9" s="1"/>
  <c r="W144" i="9"/>
  <c r="X144" i="9" s="1"/>
  <c r="Y144" i="9" s="1"/>
  <c r="Z144" i="9" s="1"/>
  <c r="AA144" i="9" s="1"/>
  <c r="W145" i="9"/>
  <c r="X145" i="9" s="1"/>
  <c r="Y145" i="9" s="1"/>
  <c r="Z145" i="9" s="1"/>
  <c r="AA145" i="9" s="1"/>
  <c r="W146" i="9"/>
  <c r="X146" i="9" s="1"/>
  <c r="Y146" i="9" s="1"/>
  <c r="Z146" i="9" s="1"/>
  <c r="AA146" i="9" s="1"/>
  <c r="W147" i="9"/>
  <c r="X147" i="9" s="1"/>
  <c r="Y147" i="9" s="1"/>
  <c r="Z147" i="9" s="1"/>
  <c r="AA147" i="9" s="1"/>
  <c r="W148" i="9"/>
  <c r="X148" i="9" s="1"/>
  <c r="Y148" i="9" s="1"/>
  <c r="Z148" i="9" s="1"/>
  <c r="AA148" i="9" s="1"/>
  <c r="W149" i="9"/>
  <c r="X149" i="9" s="1"/>
  <c r="Y149" i="9" s="1"/>
  <c r="Z149" i="9" s="1"/>
  <c r="AA149" i="9" s="1"/>
  <c r="W150" i="9"/>
  <c r="X150" i="9" s="1"/>
  <c r="Y150" i="9" s="1"/>
  <c r="Z150" i="9" s="1"/>
  <c r="AA150" i="9" s="1"/>
  <c r="W151" i="9"/>
  <c r="X151" i="9" s="1"/>
  <c r="Y151" i="9" s="1"/>
  <c r="Z151" i="9" s="1"/>
  <c r="AA151" i="9" s="1"/>
  <c r="W152" i="9"/>
  <c r="X152" i="9" s="1"/>
  <c r="Y152" i="9" s="1"/>
  <c r="Z152" i="9" s="1"/>
  <c r="AA152" i="9" s="1"/>
  <c r="W153" i="9"/>
  <c r="X153" i="9" s="1"/>
  <c r="Y153" i="9" s="1"/>
  <c r="Z153" i="9" s="1"/>
  <c r="AA153" i="9" s="1"/>
  <c r="W154" i="9"/>
  <c r="X154" i="9" s="1"/>
  <c r="Y154" i="9" s="1"/>
  <c r="Z154" i="9" s="1"/>
  <c r="AA154" i="9" s="1"/>
  <c r="W155" i="9"/>
  <c r="X155" i="9" s="1"/>
  <c r="Y155" i="9" s="1"/>
  <c r="Z155" i="9" s="1"/>
  <c r="AA155" i="9" s="1"/>
  <c r="W156" i="9"/>
  <c r="X156" i="9" s="1"/>
  <c r="Y156" i="9" s="1"/>
  <c r="Z156" i="9" s="1"/>
  <c r="AA156" i="9" s="1"/>
  <c r="W157" i="9"/>
  <c r="X157" i="9" s="1"/>
  <c r="Y157" i="9" s="1"/>
  <c r="Z157" i="9" s="1"/>
  <c r="AA157" i="9" s="1"/>
  <c r="W158" i="9"/>
  <c r="X158" i="9" s="1"/>
  <c r="Y158" i="9" s="1"/>
  <c r="Z158" i="9" s="1"/>
  <c r="AA158" i="9" s="1"/>
  <c r="W159" i="9"/>
  <c r="X159" i="9" s="1"/>
  <c r="Y159" i="9" s="1"/>
  <c r="Z159" i="9" s="1"/>
  <c r="AA159" i="9" s="1"/>
  <c r="W160" i="9"/>
  <c r="X160" i="9" s="1"/>
  <c r="Y160" i="9" s="1"/>
  <c r="Z160" i="9" s="1"/>
  <c r="AA160" i="9" s="1"/>
  <c r="W161" i="9"/>
  <c r="X161" i="9" s="1"/>
  <c r="Y161" i="9" s="1"/>
  <c r="Z161" i="9" s="1"/>
  <c r="AA161" i="9" s="1"/>
  <c r="W162" i="9"/>
  <c r="X162" i="9" s="1"/>
  <c r="Y162" i="9" s="1"/>
  <c r="Z162" i="9" s="1"/>
  <c r="AA162" i="9" s="1"/>
  <c r="W163" i="9"/>
  <c r="X163" i="9" s="1"/>
  <c r="Y163" i="9" s="1"/>
  <c r="Z163" i="9" s="1"/>
  <c r="AA163" i="9" s="1"/>
  <c r="W164" i="9"/>
  <c r="X164" i="9" s="1"/>
  <c r="Y164" i="9" s="1"/>
  <c r="Z164" i="9" s="1"/>
  <c r="AA164" i="9" s="1"/>
  <c r="W165" i="9"/>
  <c r="X165" i="9" s="1"/>
  <c r="Y165" i="9" s="1"/>
  <c r="Z165" i="9" s="1"/>
  <c r="AA165" i="9" s="1"/>
  <c r="W166" i="9"/>
  <c r="X166" i="9" s="1"/>
  <c r="Y166" i="9" s="1"/>
  <c r="Z166" i="9" s="1"/>
  <c r="AA166" i="9" s="1"/>
  <c r="W167" i="9"/>
  <c r="X167" i="9" s="1"/>
  <c r="Y167" i="9" s="1"/>
  <c r="Z167" i="9" s="1"/>
  <c r="AA167" i="9" s="1"/>
  <c r="W168" i="9"/>
  <c r="X168" i="9" s="1"/>
  <c r="Y168" i="9" s="1"/>
  <c r="Z168" i="9" s="1"/>
  <c r="AA168" i="9" s="1"/>
  <c r="W169" i="9"/>
  <c r="X169" i="9" s="1"/>
  <c r="Y169" i="9" s="1"/>
  <c r="Z169" i="9" s="1"/>
  <c r="AA169" i="9" s="1"/>
  <c r="W170" i="9"/>
  <c r="X170" i="9" s="1"/>
  <c r="Y170" i="9" s="1"/>
  <c r="Z170" i="9" s="1"/>
  <c r="AA170" i="9" s="1"/>
  <c r="W171" i="9"/>
  <c r="X171" i="9" s="1"/>
  <c r="Y171" i="9" s="1"/>
  <c r="Z171" i="9" s="1"/>
  <c r="AA171" i="9" s="1"/>
  <c r="W172" i="9"/>
  <c r="X172" i="9" s="1"/>
  <c r="Y172" i="9" s="1"/>
  <c r="Z172" i="9" s="1"/>
  <c r="AA172" i="9" s="1"/>
  <c r="W173" i="9"/>
  <c r="X173" i="9" s="1"/>
  <c r="Y173" i="9" s="1"/>
  <c r="Z173" i="9" s="1"/>
  <c r="AA173" i="9" s="1"/>
  <c r="W174" i="9"/>
  <c r="X174" i="9" s="1"/>
  <c r="Y174" i="9" s="1"/>
  <c r="Z174" i="9" s="1"/>
  <c r="AA174" i="9" s="1"/>
  <c r="W175" i="9"/>
  <c r="X175" i="9" s="1"/>
  <c r="Y175" i="9" s="1"/>
  <c r="Z175" i="9" s="1"/>
  <c r="AA175" i="9" s="1"/>
  <c r="W176" i="9"/>
  <c r="X176" i="9" s="1"/>
  <c r="Y176" i="9" s="1"/>
  <c r="Z176" i="9" s="1"/>
  <c r="AA176" i="9" s="1"/>
  <c r="W177" i="9"/>
  <c r="X177" i="9" s="1"/>
  <c r="Y177" i="9" s="1"/>
  <c r="Z177" i="9" s="1"/>
  <c r="AA177" i="9" s="1"/>
  <c r="W178" i="9"/>
  <c r="X178" i="9" s="1"/>
  <c r="Y178" i="9" s="1"/>
  <c r="Z178" i="9" s="1"/>
  <c r="AA178" i="9" s="1"/>
  <c r="W179" i="9"/>
  <c r="X179" i="9" s="1"/>
  <c r="Y179" i="9" s="1"/>
  <c r="Z179" i="9" s="1"/>
  <c r="AA179" i="9" s="1"/>
  <c r="W180" i="9"/>
  <c r="X180" i="9" s="1"/>
  <c r="Y180" i="9" s="1"/>
  <c r="Z180" i="9" s="1"/>
  <c r="AA180" i="9" s="1"/>
  <c r="W181" i="9"/>
  <c r="X181" i="9" s="1"/>
  <c r="Y181" i="9" s="1"/>
  <c r="Z181" i="9" s="1"/>
  <c r="AA181" i="9" s="1"/>
  <c r="W182" i="9"/>
  <c r="X182" i="9" s="1"/>
  <c r="Y182" i="9" s="1"/>
  <c r="Z182" i="9" s="1"/>
  <c r="AA182" i="9" s="1"/>
  <c r="W183" i="9"/>
  <c r="X183" i="9" s="1"/>
  <c r="Y183" i="9" s="1"/>
  <c r="Z183" i="9" s="1"/>
  <c r="AA183" i="9" s="1"/>
  <c r="W184" i="9"/>
  <c r="X184" i="9" s="1"/>
  <c r="Y184" i="9" s="1"/>
  <c r="Z184" i="9" s="1"/>
  <c r="AA184" i="9" s="1"/>
  <c r="W185" i="9"/>
  <c r="X185" i="9" s="1"/>
  <c r="Y185" i="9" s="1"/>
  <c r="Z185" i="9" s="1"/>
  <c r="AA185" i="9" s="1"/>
  <c r="W186" i="9"/>
  <c r="X186" i="9" s="1"/>
  <c r="Y186" i="9" s="1"/>
  <c r="Z186" i="9" s="1"/>
  <c r="AA186" i="9" s="1"/>
  <c r="W187" i="9"/>
  <c r="X187" i="9" s="1"/>
  <c r="Y187" i="9" s="1"/>
  <c r="Z187" i="9" s="1"/>
  <c r="AA187" i="9" s="1"/>
  <c r="W188" i="9"/>
  <c r="X188" i="9" s="1"/>
  <c r="Y188" i="9" s="1"/>
  <c r="Z188" i="9" s="1"/>
  <c r="AA188" i="9" s="1"/>
  <c r="W189" i="9"/>
  <c r="X189" i="9" s="1"/>
  <c r="Y189" i="9" s="1"/>
  <c r="Z189" i="9" s="1"/>
  <c r="AA189" i="9" s="1"/>
  <c r="W190" i="9"/>
  <c r="X190" i="9" s="1"/>
  <c r="Y190" i="9" s="1"/>
  <c r="Z190" i="9" s="1"/>
  <c r="AA190" i="9" s="1"/>
  <c r="W191" i="9"/>
  <c r="X191" i="9" s="1"/>
  <c r="Y191" i="9" s="1"/>
  <c r="Z191" i="9" s="1"/>
  <c r="AA191" i="9" s="1"/>
  <c r="W192" i="9"/>
  <c r="X192" i="9" s="1"/>
  <c r="Y192" i="9" s="1"/>
  <c r="Z192" i="9" s="1"/>
  <c r="AA192" i="9" s="1"/>
  <c r="W193" i="9"/>
  <c r="X193" i="9" s="1"/>
  <c r="Y193" i="9" s="1"/>
  <c r="Z193" i="9" s="1"/>
  <c r="AA193" i="9" s="1"/>
  <c r="W194" i="9"/>
  <c r="X194" i="9" s="1"/>
  <c r="Y194" i="9" s="1"/>
  <c r="Z194" i="9" s="1"/>
  <c r="AA194" i="9" s="1"/>
  <c r="W195" i="9"/>
  <c r="X195" i="9" s="1"/>
  <c r="Y195" i="9" s="1"/>
  <c r="Z195" i="9" s="1"/>
  <c r="AA195" i="9" s="1"/>
  <c r="W196" i="9"/>
  <c r="X196" i="9" s="1"/>
  <c r="Y196" i="9" s="1"/>
  <c r="Z196" i="9" s="1"/>
  <c r="AA196" i="9" s="1"/>
  <c r="W197" i="9"/>
  <c r="X197" i="9" s="1"/>
  <c r="Y197" i="9" s="1"/>
  <c r="Z197" i="9" s="1"/>
  <c r="AA197" i="9" s="1"/>
  <c r="W198" i="9"/>
  <c r="X198" i="9" s="1"/>
  <c r="Y198" i="9" s="1"/>
  <c r="Z198" i="9" s="1"/>
  <c r="AA198" i="9" s="1"/>
  <c r="W199" i="9"/>
  <c r="X199" i="9" s="1"/>
  <c r="Y199" i="9" s="1"/>
  <c r="Z199" i="9" s="1"/>
  <c r="AA199" i="9" s="1"/>
  <c r="W200" i="9"/>
  <c r="X200" i="9" s="1"/>
  <c r="Y200" i="9" s="1"/>
  <c r="Z200" i="9" s="1"/>
  <c r="AA200" i="9" s="1"/>
  <c r="W201" i="9"/>
  <c r="X201" i="9" s="1"/>
  <c r="Y201" i="9" s="1"/>
  <c r="Z201" i="9" s="1"/>
  <c r="AA201" i="9" s="1"/>
  <c r="W202" i="9"/>
  <c r="X202" i="9" s="1"/>
  <c r="Y202" i="9" s="1"/>
  <c r="Z202" i="9" s="1"/>
  <c r="AA202" i="9" s="1"/>
  <c r="W203" i="9"/>
  <c r="X203" i="9" s="1"/>
  <c r="Y203" i="9" s="1"/>
  <c r="Z203" i="9" s="1"/>
  <c r="AA203" i="9" s="1"/>
  <c r="W204" i="9"/>
  <c r="X204" i="9" s="1"/>
  <c r="Y204" i="9" s="1"/>
  <c r="Z204" i="9" s="1"/>
  <c r="AA204" i="9" s="1"/>
  <c r="W205" i="9"/>
  <c r="X205" i="9" s="1"/>
  <c r="Y205" i="9" s="1"/>
  <c r="Z205" i="9" s="1"/>
  <c r="AA205" i="9" s="1"/>
  <c r="W206" i="9"/>
  <c r="X206" i="9" s="1"/>
  <c r="Y206" i="9" s="1"/>
  <c r="Z206" i="9" s="1"/>
  <c r="AA206" i="9" s="1"/>
  <c r="W207" i="9"/>
  <c r="X207" i="9" s="1"/>
  <c r="Y207" i="9" s="1"/>
  <c r="Z207" i="9" s="1"/>
  <c r="AA207" i="9" s="1"/>
  <c r="W208" i="9"/>
  <c r="X208" i="9" s="1"/>
  <c r="Y208" i="9" s="1"/>
  <c r="Z208" i="9" s="1"/>
  <c r="AA208" i="9" s="1"/>
  <c r="W209" i="9"/>
  <c r="X209" i="9" s="1"/>
  <c r="Y209" i="9" s="1"/>
  <c r="Z209" i="9" s="1"/>
  <c r="AA209" i="9" s="1"/>
  <c r="W210" i="9"/>
  <c r="X210" i="9" s="1"/>
  <c r="Y210" i="9" s="1"/>
  <c r="Z210" i="9" s="1"/>
  <c r="AA210" i="9" s="1"/>
  <c r="W211" i="9"/>
  <c r="X211" i="9" s="1"/>
  <c r="Y211" i="9" s="1"/>
  <c r="Z211" i="9" s="1"/>
  <c r="AA211" i="9" s="1"/>
  <c r="W212" i="9"/>
  <c r="X212" i="9" s="1"/>
  <c r="Y212" i="9" s="1"/>
  <c r="Z212" i="9" s="1"/>
  <c r="AA212" i="9" s="1"/>
  <c r="W213" i="9"/>
  <c r="X213" i="9" s="1"/>
  <c r="Y213" i="9" s="1"/>
  <c r="Z213" i="9" s="1"/>
  <c r="AA213" i="9" s="1"/>
  <c r="W214" i="9"/>
  <c r="X214" i="9" s="1"/>
  <c r="Y214" i="9" s="1"/>
  <c r="Z214" i="9" s="1"/>
  <c r="AA214" i="9" s="1"/>
  <c r="W215" i="9"/>
  <c r="X215" i="9" s="1"/>
  <c r="Y215" i="9" s="1"/>
  <c r="Z215" i="9" s="1"/>
  <c r="AA215" i="9" s="1"/>
  <c r="W216" i="9"/>
  <c r="X216" i="9" s="1"/>
  <c r="Y216" i="9" s="1"/>
  <c r="Z216" i="9" s="1"/>
  <c r="AA216" i="9" s="1"/>
  <c r="W217" i="9"/>
  <c r="X217" i="9" s="1"/>
  <c r="Y217" i="9" s="1"/>
  <c r="Z217" i="9" s="1"/>
  <c r="AA217" i="9" s="1"/>
  <c r="W218" i="9"/>
  <c r="X218" i="9" s="1"/>
  <c r="Y218" i="9" s="1"/>
  <c r="Z218" i="9" s="1"/>
  <c r="AA218" i="9" s="1"/>
  <c r="W219" i="9"/>
  <c r="X219" i="9" s="1"/>
  <c r="Y219" i="9" s="1"/>
  <c r="Z219" i="9" s="1"/>
  <c r="AA219" i="9" s="1"/>
  <c r="W220" i="9"/>
  <c r="X220" i="9" s="1"/>
  <c r="Y220" i="9" s="1"/>
  <c r="Z220" i="9" s="1"/>
  <c r="AA220" i="9" s="1"/>
  <c r="W221" i="9"/>
  <c r="X221" i="9" s="1"/>
  <c r="Y221" i="9" s="1"/>
  <c r="Z221" i="9" s="1"/>
  <c r="AA221" i="9" s="1"/>
  <c r="W222" i="9"/>
  <c r="X222" i="9" s="1"/>
  <c r="Y222" i="9" s="1"/>
  <c r="Z222" i="9" s="1"/>
  <c r="AA222" i="9" s="1"/>
  <c r="W223" i="9"/>
  <c r="X223" i="9" s="1"/>
  <c r="Y223" i="9" s="1"/>
  <c r="Z223" i="9" s="1"/>
  <c r="AA223" i="9" s="1"/>
  <c r="W224" i="9"/>
  <c r="X224" i="9" s="1"/>
  <c r="Y224" i="9" s="1"/>
  <c r="Z224" i="9" s="1"/>
  <c r="AA224" i="9" s="1"/>
  <c r="W225" i="9"/>
  <c r="X225" i="9" s="1"/>
  <c r="Y225" i="9" s="1"/>
  <c r="Z225" i="9" s="1"/>
  <c r="AA225" i="9" s="1"/>
  <c r="W226" i="9"/>
  <c r="X226" i="9" s="1"/>
  <c r="Y226" i="9" s="1"/>
  <c r="Z226" i="9" s="1"/>
  <c r="AA226" i="9" s="1"/>
  <c r="W227" i="9"/>
  <c r="X227" i="9" s="1"/>
  <c r="Y227" i="9" s="1"/>
  <c r="Z227" i="9" s="1"/>
  <c r="AA227" i="9" s="1"/>
  <c r="W228" i="9"/>
  <c r="X228" i="9" s="1"/>
  <c r="Y228" i="9" s="1"/>
  <c r="Z228" i="9" s="1"/>
  <c r="AA228" i="9" s="1"/>
  <c r="W229" i="9"/>
  <c r="X229" i="9" s="1"/>
  <c r="Y229" i="9" s="1"/>
  <c r="Z229" i="9" s="1"/>
  <c r="AA229" i="9" s="1"/>
  <c r="W230" i="9"/>
  <c r="X230" i="9" s="1"/>
  <c r="Y230" i="9" s="1"/>
  <c r="Z230" i="9" s="1"/>
  <c r="AA230" i="9" s="1"/>
  <c r="W231" i="9"/>
  <c r="X231" i="9" s="1"/>
  <c r="Y231" i="9" s="1"/>
  <c r="Z231" i="9" s="1"/>
  <c r="AA231" i="9" s="1"/>
  <c r="W232" i="9"/>
  <c r="X232" i="9" s="1"/>
  <c r="Y232" i="9" s="1"/>
  <c r="Z232" i="9" s="1"/>
  <c r="AA232" i="9" s="1"/>
  <c r="W233" i="9"/>
  <c r="X233" i="9" s="1"/>
  <c r="Y233" i="9" s="1"/>
  <c r="Z233" i="9" s="1"/>
  <c r="AA233" i="9" s="1"/>
  <c r="W234" i="9"/>
  <c r="X234" i="9" s="1"/>
  <c r="Y234" i="9" s="1"/>
  <c r="Z234" i="9" s="1"/>
  <c r="AA234" i="9" s="1"/>
  <c r="W235" i="9"/>
  <c r="X235" i="9" s="1"/>
  <c r="Y235" i="9" s="1"/>
  <c r="Z235" i="9" s="1"/>
  <c r="AA235" i="9" s="1"/>
  <c r="W236" i="9"/>
  <c r="X236" i="9" s="1"/>
  <c r="Y236" i="9" s="1"/>
  <c r="Z236" i="9" s="1"/>
  <c r="AA236" i="9" s="1"/>
  <c r="W237" i="9"/>
  <c r="X237" i="9" s="1"/>
  <c r="Y237" i="9" s="1"/>
  <c r="Z237" i="9" s="1"/>
  <c r="AA237" i="9" s="1"/>
  <c r="W238" i="9"/>
  <c r="X238" i="9" s="1"/>
  <c r="Y238" i="9" s="1"/>
  <c r="Z238" i="9" s="1"/>
  <c r="AA238" i="9" s="1"/>
  <c r="W239" i="9"/>
  <c r="X239" i="9" s="1"/>
  <c r="Y239" i="9" s="1"/>
  <c r="Z239" i="9" s="1"/>
  <c r="AA239" i="9" s="1"/>
  <c r="W240" i="9"/>
  <c r="X240" i="9" s="1"/>
  <c r="Y240" i="9" s="1"/>
  <c r="Z240" i="9" s="1"/>
  <c r="AA240" i="9" s="1"/>
  <c r="W241" i="9"/>
  <c r="X241" i="9" s="1"/>
  <c r="Y241" i="9" s="1"/>
  <c r="Z241" i="9" s="1"/>
  <c r="AA241" i="9" s="1"/>
  <c r="W242" i="9"/>
  <c r="X242" i="9" s="1"/>
  <c r="Y242" i="9" s="1"/>
  <c r="Z242" i="9" s="1"/>
  <c r="AA242" i="9" s="1"/>
  <c r="W243" i="9"/>
  <c r="X243" i="9" s="1"/>
  <c r="Y243" i="9" s="1"/>
  <c r="Z243" i="9" s="1"/>
  <c r="AA243" i="9" s="1"/>
  <c r="W244" i="9"/>
  <c r="X244" i="9" s="1"/>
  <c r="Y244" i="9" s="1"/>
  <c r="Z244" i="9" s="1"/>
  <c r="AA244" i="9" s="1"/>
  <c r="W245" i="9"/>
  <c r="X245" i="9" s="1"/>
  <c r="Y245" i="9" s="1"/>
  <c r="Z245" i="9" s="1"/>
  <c r="AA245" i="9" s="1"/>
  <c r="W246" i="9"/>
  <c r="X246" i="9" s="1"/>
  <c r="Y246" i="9" s="1"/>
  <c r="Z246" i="9" s="1"/>
  <c r="AA246" i="9" s="1"/>
  <c r="W247" i="9"/>
  <c r="X247" i="9" s="1"/>
  <c r="Y247" i="9" s="1"/>
  <c r="Z247" i="9" s="1"/>
  <c r="AA247" i="9" s="1"/>
  <c r="W248" i="9"/>
  <c r="X248" i="9" s="1"/>
  <c r="Y248" i="9" s="1"/>
  <c r="Z248" i="9" s="1"/>
  <c r="AA248" i="9" s="1"/>
  <c r="W249" i="9"/>
  <c r="X249" i="9" s="1"/>
  <c r="Y249" i="9" s="1"/>
  <c r="Z249" i="9" s="1"/>
  <c r="AA249" i="9" s="1"/>
  <c r="W250" i="9"/>
  <c r="X250" i="9" s="1"/>
  <c r="Y250" i="9" s="1"/>
  <c r="Z250" i="9" s="1"/>
  <c r="AA250" i="9" s="1"/>
  <c r="W251" i="9"/>
  <c r="X251" i="9" s="1"/>
  <c r="Y251" i="9" s="1"/>
  <c r="Z251" i="9" s="1"/>
  <c r="AA251" i="9" s="1"/>
  <c r="W252" i="9"/>
  <c r="X252" i="9" s="1"/>
  <c r="Y252" i="9" s="1"/>
  <c r="Z252" i="9" s="1"/>
  <c r="AA252" i="9" s="1"/>
  <c r="W253" i="9"/>
  <c r="X253" i="9" s="1"/>
  <c r="Y253" i="9" s="1"/>
  <c r="Z253" i="9" s="1"/>
  <c r="AA253" i="9" s="1"/>
  <c r="W254" i="9"/>
  <c r="X254" i="9" s="1"/>
  <c r="Y254" i="9" s="1"/>
  <c r="Z254" i="9" s="1"/>
  <c r="AA254" i="9" s="1"/>
  <c r="W255" i="9"/>
  <c r="X255" i="9" s="1"/>
  <c r="Y255" i="9" s="1"/>
  <c r="Z255" i="9" s="1"/>
  <c r="AA255" i="9" s="1"/>
  <c r="W256" i="9"/>
  <c r="X256" i="9" s="1"/>
  <c r="Y256" i="9" s="1"/>
  <c r="Z256" i="9" s="1"/>
  <c r="AA256" i="9" s="1"/>
  <c r="W257" i="9"/>
  <c r="X257" i="9" s="1"/>
  <c r="Y257" i="9" s="1"/>
  <c r="Z257" i="9" s="1"/>
  <c r="AA257" i="9" s="1"/>
  <c r="W258" i="9"/>
  <c r="X258" i="9" s="1"/>
  <c r="Y258" i="9" s="1"/>
  <c r="Z258" i="9" s="1"/>
  <c r="AA258" i="9" s="1"/>
  <c r="W259" i="9"/>
  <c r="X259" i="9" s="1"/>
  <c r="Y259" i="9" s="1"/>
  <c r="Z259" i="9" s="1"/>
  <c r="AA259" i="9" s="1"/>
  <c r="W260" i="9"/>
  <c r="X260" i="9" s="1"/>
  <c r="Y260" i="9" s="1"/>
  <c r="Z260" i="9" s="1"/>
  <c r="AA260" i="9" s="1"/>
  <c r="W261" i="9"/>
  <c r="X261" i="9" s="1"/>
  <c r="Y261" i="9" s="1"/>
  <c r="Z261" i="9" s="1"/>
  <c r="AA261" i="9" s="1"/>
  <c r="W262" i="9"/>
  <c r="X262" i="9" s="1"/>
  <c r="Y262" i="9" s="1"/>
  <c r="Z262" i="9" s="1"/>
  <c r="AA262" i="9" s="1"/>
  <c r="W263" i="9"/>
  <c r="X263" i="9" s="1"/>
  <c r="Y263" i="9" s="1"/>
  <c r="Z263" i="9" s="1"/>
  <c r="AA263" i="9" s="1"/>
  <c r="W264" i="9"/>
  <c r="X264" i="9" s="1"/>
  <c r="Y264" i="9" s="1"/>
  <c r="Z264" i="9" s="1"/>
  <c r="AA264" i="9" s="1"/>
  <c r="W265" i="9"/>
  <c r="X265" i="9" s="1"/>
  <c r="Y265" i="9" s="1"/>
  <c r="Z265" i="9" s="1"/>
  <c r="AA265" i="9" s="1"/>
  <c r="W266" i="9"/>
  <c r="X266" i="9" s="1"/>
  <c r="Y266" i="9" s="1"/>
  <c r="Z266" i="9" s="1"/>
  <c r="AA266" i="9" s="1"/>
  <c r="W267" i="9"/>
  <c r="X267" i="9" s="1"/>
  <c r="Y267" i="9" s="1"/>
  <c r="Z267" i="9" s="1"/>
  <c r="AA267" i="9" s="1"/>
  <c r="W268" i="9"/>
  <c r="X268" i="9" s="1"/>
  <c r="Y268" i="9" s="1"/>
  <c r="Z268" i="9" s="1"/>
  <c r="AA268" i="9" s="1"/>
  <c r="W269" i="9"/>
  <c r="X269" i="9" s="1"/>
  <c r="Y269" i="9" s="1"/>
  <c r="Z269" i="9" s="1"/>
  <c r="AA269" i="9" s="1"/>
  <c r="W270" i="9"/>
  <c r="X270" i="9" s="1"/>
  <c r="Y270" i="9" s="1"/>
  <c r="Z270" i="9" s="1"/>
  <c r="AA270" i="9" s="1"/>
  <c r="W271" i="9"/>
  <c r="X271" i="9" s="1"/>
  <c r="Y271" i="9" s="1"/>
  <c r="Z271" i="9" s="1"/>
  <c r="AA271" i="9" s="1"/>
  <c r="W272" i="9"/>
  <c r="X272" i="9" s="1"/>
  <c r="Y272" i="9" s="1"/>
  <c r="Z272" i="9" s="1"/>
  <c r="AA272" i="9" s="1"/>
  <c r="W273" i="9"/>
  <c r="X273" i="9" s="1"/>
  <c r="Y273" i="9" s="1"/>
  <c r="Z273" i="9" s="1"/>
  <c r="AA273" i="9" s="1"/>
  <c r="W274" i="9"/>
  <c r="X274" i="9" s="1"/>
  <c r="Y274" i="9" s="1"/>
  <c r="Z274" i="9" s="1"/>
  <c r="AA274" i="9" s="1"/>
  <c r="W275" i="9"/>
  <c r="X275" i="9" s="1"/>
  <c r="Y275" i="9" s="1"/>
  <c r="Z275" i="9" s="1"/>
  <c r="AA275" i="9" s="1"/>
  <c r="W276" i="9"/>
  <c r="X276" i="9" s="1"/>
  <c r="Y276" i="9" s="1"/>
  <c r="Z276" i="9" s="1"/>
  <c r="AA276" i="9" s="1"/>
  <c r="W277" i="9"/>
  <c r="X277" i="9" s="1"/>
  <c r="Y277" i="9" s="1"/>
  <c r="Z277" i="9" s="1"/>
  <c r="AA277" i="9" s="1"/>
  <c r="W278" i="9"/>
  <c r="X278" i="9" s="1"/>
  <c r="Y278" i="9" s="1"/>
  <c r="Z278" i="9" s="1"/>
  <c r="AA278" i="9" s="1"/>
  <c r="W279" i="9"/>
  <c r="X279" i="9" s="1"/>
  <c r="Y279" i="9" s="1"/>
  <c r="Z279" i="9" s="1"/>
  <c r="AA279" i="9" s="1"/>
  <c r="W280" i="9"/>
  <c r="X280" i="9" s="1"/>
  <c r="Y280" i="9" s="1"/>
  <c r="Z280" i="9" s="1"/>
  <c r="AA280" i="9" s="1"/>
  <c r="W281" i="9"/>
  <c r="X281" i="9" s="1"/>
  <c r="Y281" i="9" s="1"/>
  <c r="Z281" i="9" s="1"/>
  <c r="AA281" i="9" s="1"/>
  <c r="W282" i="9"/>
  <c r="X282" i="9" s="1"/>
  <c r="Y282" i="9" s="1"/>
  <c r="Z282" i="9" s="1"/>
  <c r="AA282" i="9" s="1"/>
  <c r="W283" i="9"/>
  <c r="X283" i="9" s="1"/>
  <c r="Y283" i="9" s="1"/>
  <c r="Z283" i="9" s="1"/>
  <c r="AA283" i="9" s="1"/>
  <c r="W284" i="9"/>
  <c r="X284" i="9" s="1"/>
  <c r="Y284" i="9" s="1"/>
  <c r="Z284" i="9" s="1"/>
  <c r="AA284" i="9" s="1"/>
  <c r="W285" i="9"/>
  <c r="X285" i="9" s="1"/>
  <c r="Y285" i="9" s="1"/>
  <c r="Z285" i="9" s="1"/>
  <c r="AA285" i="9" s="1"/>
  <c r="W286" i="9"/>
  <c r="X286" i="9" s="1"/>
  <c r="Y286" i="9" s="1"/>
  <c r="Z286" i="9" s="1"/>
  <c r="AA286" i="9" s="1"/>
  <c r="W287" i="9"/>
  <c r="X287" i="9" s="1"/>
  <c r="Y287" i="9" s="1"/>
  <c r="Z287" i="9" s="1"/>
  <c r="AA287" i="9" s="1"/>
  <c r="W288" i="9"/>
  <c r="X288" i="9" s="1"/>
  <c r="Y288" i="9" s="1"/>
  <c r="Z288" i="9" s="1"/>
  <c r="AA288" i="9" s="1"/>
  <c r="W289" i="9"/>
  <c r="X289" i="9" s="1"/>
  <c r="Y289" i="9" s="1"/>
  <c r="Z289" i="9" s="1"/>
  <c r="AA289" i="9" s="1"/>
  <c r="W290" i="9"/>
  <c r="X290" i="9" s="1"/>
  <c r="Y290" i="9" s="1"/>
  <c r="Z290" i="9" s="1"/>
  <c r="AA290" i="9" s="1"/>
  <c r="W291" i="9"/>
  <c r="X291" i="9" s="1"/>
  <c r="Y291" i="9" s="1"/>
  <c r="Z291" i="9" s="1"/>
  <c r="AA291" i="9" s="1"/>
  <c r="W292" i="9"/>
  <c r="X292" i="9" s="1"/>
  <c r="Y292" i="9" s="1"/>
  <c r="Z292" i="9" s="1"/>
  <c r="AA292" i="9" s="1"/>
  <c r="W293" i="9"/>
  <c r="X293" i="9" s="1"/>
  <c r="Y293" i="9" s="1"/>
  <c r="Z293" i="9" s="1"/>
  <c r="AA293" i="9" s="1"/>
  <c r="W294" i="9"/>
  <c r="X294" i="9" s="1"/>
  <c r="Y294" i="9" s="1"/>
  <c r="Z294" i="9" s="1"/>
  <c r="AA294" i="9" s="1"/>
  <c r="W295" i="9"/>
  <c r="X295" i="9" s="1"/>
  <c r="Y295" i="9" s="1"/>
  <c r="Z295" i="9" s="1"/>
  <c r="AA295" i="9" s="1"/>
  <c r="W296" i="9"/>
  <c r="X296" i="9" s="1"/>
  <c r="Y296" i="9" s="1"/>
  <c r="Z296" i="9" s="1"/>
  <c r="AA296" i="9" s="1"/>
  <c r="W297" i="9"/>
  <c r="X297" i="9" s="1"/>
  <c r="Y297" i="9" s="1"/>
  <c r="Z297" i="9" s="1"/>
  <c r="AA297" i="9" s="1"/>
  <c r="W298" i="9"/>
  <c r="X298" i="9" s="1"/>
  <c r="Y298" i="9" s="1"/>
  <c r="Z298" i="9" s="1"/>
  <c r="AA298" i="9" s="1"/>
  <c r="W299" i="9"/>
  <c r="X299" i="9" s="1"/>
  <c r="Y299" i="9" s="1"/>
  <c r="Z299" i="9" s="1"/>
  <c r="AA299" i="9" s="1"/>
  <c r="W300" i="9"/>
  <c r="X300" i="9" s="1"/>
  <c r="Y300" i="9" s="1"/>
  <c r="Z300" i="9" s="1"/>
  <c r="AA300" i="9" s="1"/>
  <c r="W301" i="9"/>
  <c r="X301" i="9" s="1"/>
  <c r="Y301" i="9" s="1"/>
  <c r="Z301" i="9" s="1"/>
  <c r="AA301" i="9" s="1"/>
  <c r="W302" i="9"/>
  <c r="X302" i="9" s="1"/>
  <c r="Y302" i="9" s="1"/>
  <c r="Z302" i="9" s="1"/>
  <c r="AA302" i="9" s="1"/>
  <c r="W303" i="9"/>
  <c r="X303" i="9" s="1"/>
  <c r="Y303" i="9" s="1"/>
  <c r="Z303" i="9" s="1"/>
  <c r="AA303" i="9" s="1"/>
  <c r="W304" i="9"/>
  <c r="X304" i="9" s="1"/>
  <c r="Y304" i="9" s="1"/>
  <c r="Z304" i="9" s="1"/>
  <c r="AA304" i="9" s="1"/>
  <c r="W305" i="9"/>
  <c r="X305" i="9" s="1"/>
  <c r="Y305" i="9" s="1"/>
  <c r="Z305" i="9" s="1"/>
  <c r="AA305" i="9" s="1"/>
  <c r="W306" i="9"/>
  <c r="X306" i="9" s="1"/>
  <c r="Y306" i="9" s="1"/>
  <c r="Z306" i="9" s="1"/>
  <c r="AA306" i="9" s="1"/>
  <c r="W307" i="9"/>
  <c r="X307" i="9" s="1"/>
  <c r="Y307" i="9" s="1"/>
  <c r="Z307" i="9" s="1"/>
  <c r="AA307" i="9" s="1"/>
  <c r="W308" i="9"/>
  <c r="X308" i="9" s="1"/>
  <c r="Y308" i="9" s="1"/>
  <c r="Z308" i="9" s="1"/>
  <c r="AA308" i="9" s="1"/>
  <c r="W309" i="9"/>
  <c r="X309" i="9" s="1"/>
  <c r="Y309" i="9" s="1"/>
  <c r="Z309" i="9" s="1"/>
  <c r="AA309" i="9" s="1"/>
  <c r="W310" i="9"/>
  <c r="X310" i="9" s="1"/>
  <c r="Y310" i="9" s="1"/>
  <c r="Z310" i="9" s="1"/>
  <c r="AA310" i="9" s="1"/>
  <c r="W311" i="9"/>
  <c r="X311" i="9" s="1"/>
  <c r="Y311" i="9" s="1"/>
  <c r="Z311" i="9" s="1"/>
  <c r="AA311" i="9" s="1"/>
  <c r="W312" i="9"/>
  <c r="X312" i="9" s="1"/>
  <c r="Y312" i="9" s="1"/>
  <c r="Z312" i="9" s="1"/>
  <c r="AA312" i="9" s="1"/>
  <c r="W313" i="9"/>
  <c r="X313" i="9" s="1"/>
  <c r="Y313" i="9" s="1"/>
  <c r="Z313" i="9" s="1"/>
  <c r="AA313" i="9" s="1"/>
  <c r="W314" i="9"/>
  <c r="X314" i="9" s="1"/>
  <c r="Y314" i="9" s="1"/>
  <c r="Z314" i="9" s="1"/>
  <c r="AA314" i="9" s="1"/>
  <c r="W315" i="9"/>
  <c r="X315" i="9" s="1"/>
  <c r="Y315" i="9" s="1"/>
  <c r="Z315" i="9" s="1"/>
  <c r="AA315" i="9" s="1"/>
  <c r="W316" i="9"/>
  <c r="X316" i="9" s="1"/>
  <c r="Y316" i="9" s="1"/>
  <c r="Z316" i="9" s="1"/>
  <c r="AA316" i="9" s="1"/>
  <c r="W317" i="9"/>
  <c r="X317" i="9" s="1"/>
  <c r="Y317" i="9" s="1"/>
  <c r="Z317" i="9" s="1"/>
  <c r="AA317" i="9" s="1"/>
  <c r="W318" i="9"/>
  <c r="X318" i="9" s="1"/>
  <c r="Y318" i="9" s="1"/>
  <c r="Z318" i="9" s="1"/>
  <c r="AA318" i="9" s="1"/>
  <c r="W319" i="9"/>
  <c r="X319" i="9" s="1"/>
  <c r="Y319" i="9" s="1"/>
  <c r="Z319" i="9" s="1"/>
  <c r="AA319" i="9" s="1"/>
  <c r="W320" i="9"/>
  <c r="X320" i="9" s="1"/>
  <c r="Y320" i="9" s="1"/>
  <c r="Z320" i="9" s="1"/>
  <c r="AA320" i="9" s="1"/>
  <c r="W321" i="9"/>
  <c r="X321" i="9" s="1"/>
  <c r="Y321" i="9" s="1"/>
  <c r="Z321" i="9" s="1"/>
  <c r="AA321" i="9" s="1"/>
  <c r="W322" i="9"/>
  <c r="X322" i="9" s="1"/>
  <c r="Y322" i="9" s="1"/>
  <c r="Z322" i="9" s="1"/>
  <c r="AA322" i="9" s="1"/>
  <c r="W323" i="9"/>
  <c r="X323" i="9" s="1"/>
  <c r="Y323" i="9" s="1"/>
  <c r="Z323" i="9" s="1"/>
  <c r="AA323" i="9" s="1"/>
  <c r="W324" i="9"/>
  <c r="X324" i="9" s="1"/>
  <c r="Y324" i="9" s="1"/>
  <c r="Z324" i="9" s="1"/>
  <c r="AA324" i="9" s="1"/>
  <c r="W325" i="9"/>
  <c r="X325" i="9" s="1"/>
  <c r="Y325" i="9" s="1"/>
  <c r="Z325" i="9" s="1"/>
  <c r="AA325" i="9" s="1"/>
  <c r="W326" i="9"/>
  <c r="X326" i="9" s="1"/>
  <c r="Y326" i="9" s="1"/>
  <c r="Z326" i="9" s="1"/>
  <c r="AA326" i="9" s="1"/>
  <c r="W327" i="9"/>
  <c r="X327" i="9" s="1"/>
  <c r="Y327" i="9" s="1"/>
  <c r="Z327" i="9" s="1"/>
  <c r="AA327" i="9" s="1"/>
  <c r="W328" i="9"/>
  <c r="X328" i="9" s="1"/>
  <c r="Y328" i="9" s="1"/>
  <c r="Z328" i="9" s="1"/>
  <c r="AA328" i="9" s="1"/>
  <c r="W329" i="9"/>
  <c r="X329" i="9" s="1"/>
  <c r="Y329" i="9" s="1"/>
  <c r="Z329" i="9" s="1"/>
  <c r="AA329" i="9" s="1"/>
  <c r="W330" i="9"/>
  <c r="X330" i="9" s="1"/>
  <c r="Y330" i="9" s="1"/>
  <c r="Z330" i="9" s="1"/>
  <c r="AA330" i="9" s="1"/>
  <c r="W331" i="9"/>
  <c r="X331" i="9" s="1"/>
  <c r="Y331" i="9" s="1"/>
  <c r="Z331" i="9" s="1"/>
  <c r="AA331" i="9" s="1"/>
  <c r="W332" i="9"/>
  <c r="X332" i="9" s="1"/>
  <c r="Y332" i="9" s="1"/>
  <c r="Z332" i="9" s="1"/>
  <c r="AA332" i="9" s="1"/>
  <c r="W333" i="9"/>
  <c r="X333" i="9" s="1"/>
  <c r="Y333" i="9" s="1"/>
  <c r="Z333" i="9" s="1"/>
  <c r="AA333" i="9" s="1"/>
  <c r="W334" i="9"/>
  <c r="X334" i="9" s="1"/>
  <c r="Y334" i="9" s="1"/>
  <c r="Z334" i="9" s="1"/>
  <c r="AA334" i="9" s="1"/>
  <c r="W335" i="9"/>
  <c r="X335" i="9" s="1"/>
  <c r="Y335" i="9" s="1"/>
  <c r="Z335" i="9" s="1"/>
  <c r="AA335" i="9" s="1"/>
  <c r="W336" i="9"/>
  <c r="X336" i="9" s="1"/>
  <c r="Y336" i="9" s="1"/>
  <c r="Z336" i="9" s="1"/>
  <c r="AA336" i="9" s="1"/>
  <c r="W337" i="9"/>
  <c r="X337" i="9" s="1"/>
  <c r="Y337" i="9" s="1"/>
  <c r="Z337" i="9" s="1"/>
  <c r="AA337" i="9" s="1"/>
  <c r="W338" i="9"/>
  <c r="X338" i="9" s="1"/>
  <c r="Y338" i="9" s="1"/>
  <c r="Z338" i="9" s="1"/>
  <c r="AA338" i="9" s="1"/>
  <c r="W339" i="9"/>
  <c r="X339" i="9" s="1"/>
  <c r="Y339" i="9" s="1"/>
  <c r="Z339" i="9" s="1"/>
  <c r="AA339" i="9" s="1"/>
  <c r="W340" i="9"/>
  <c r="X340" i="9" s="1"/>
  <c r="Y340" i="9" s="1"/>
  <c r="Z340" i="9" s="1"/>
  <c r="AA340" i="9" s="1"/>
  <c r="W341" i="9"/>
  <c r="X341" i="9" s="1"/>
  <c r="Y341" i="9" s="1"/>
  <c r="Z341" i="9" s="1"/>
  <c r="AA341" i="9" s="1"/>
  <c r="W342" i="9"/>
  <c r="X342" i="9" s="1"/>
  <c r="Y342" i="9" s="1"/>
  <c r="Z342" i="9" s="1"/>
  <c r="AA342" i="9" s="1"/>
  <c r="W343" i="9"/>
  <c r="X343" i="9" s="1"/>
  <c r="Y343" i="9" s="1"/>
  <c r="Z343" i="9" s="1"/>
  <c r="AA343" i="9" s="1"/>
  <c r="W344" i="9"/>
  <c r="X344" i="9" s="1"/>
  <c r="Y344" i="9" s="1"/>
  <c r="Z344" i="9" s="1"/>
  <c r="AA344" i="9" s="1"/>
  <c r="W345" i="9"/>
  <c r="X345" i="9" s="1"/>
  <c r="Y345" i="9" s="1"/>
  <c r="Z345" i="9" s="1"/>
  <c r="AA345" i="9" s="1"/>
  <c r="W346" i="9"/>
  <c r="X346" i="9" s="1"/>
  <c r="Y346" i="9" s="1"/>
  <c r="Z346" i="9" s="1"/>
  <c r="AA346" i="9" s="1"/>
  <c r="W347" i="9"/>
  <c r="X347" i="9" s="1"/>
  <c r="Y347" i="9" s="1"/>
  <c r="Z347" i="9" s="1"/>
  <c r="AA347" i="9" s="1"/>
  <c r="W348" i="9"/>
  <c r="X348" i="9" s="1"/>
  <c r="Y348" i="9" s="1"/>
  <c r="Z348" i="9" s="1"/>
  <c r="AA348" i="9" s="1"/>
  <c r="W349" i="9"/>
  <c r="X349" i="9" s="1"/>
  <c r="Y349" i="9" s="1"/>
  <c r="Z349" i="9" s="1"/>
  <c r="AA349" i="9" s="1"/>
  <c r="W350" i="9"/>
  <c r="X350" i="9" s="1"/>
  <c r="Y350" i="9" s="1"/>
  <c r="Z350" i="9" s="1"/>
  <c r="AA350" i="9" s="1"/>
  <c r="W351" i="9"/>
  <c r="X351" i="9" s="1"/>
  <c r="Y351" i="9" s="1"/>
  <c r="Z351" i="9" s="1"/>
  <c r="AA351" i="9" s="1"/>
  <c r="W352" i="9"/>
  <c r="X352" i="9" s="1"/>
  <c r="Y352" i="9" s="1"/>
  <c r="Z352" i="9" s="1"/>
  <c r="AA352" i="9" s="1"/>
  <c r="W353" i="9"/>
  <c r="X353" i="9" s="1"/>
  <c r="Y353" i="9" s="1"/>
  <c r="Z353" i="9" s="1"/>
  <c r="AA353" i="9" s="1"/>
  <c r="W354" i="9"/>
  <c r="X354" i="9" s="1"/>
  <c r="Y354" i="9" s="1"/>
  <c r="Z354" i="9" s="1"/>
  <c r="AA354" i="9" s="1"/>
  <c r="W355" i="9"/>
  <c r="X355" i="9" s="1"/>
  <c r="Y355" i="9" s="1"/>
  <c r="Z355" i="9" s="1"/>
  <c r="AA355" i="9" s="1"/>
  <c r="W356" i="9"/>
  <c r="X356" i="9" s="1"/>
  <c r="Y356" i="9" s="1"/>
  <c r="Z356" i="9" s="1"/>
  <c r="AA356" i="9" s="1"/>
  <c r="W357" i="9"/>
  <c r="X357" i="9" s="1"/>
  <c r="Y357" i="9" s="1"/>
  <c r="Z357" i="9" s="1"/>
  <c r="AA357" i="9" s="1"/>
  <c r="W358" i="9"/>
  <c r="X358" i="9" s="1"/>
  <c r="Y358" i="9" s="1"/>
  <c r="Z358" i="9" s="1"/>
  <c r="AA358" i="9" s="1"/>
  <c r="W359" i="9"/>
  <c r="X359" i="9" s="1"/>
  <c r="Y359" i="9" s="1"/>
  <c r="Z359" i="9" s="1"/>
  <c r="AA359" i="9" s="1"/>
  <c r="W360" i="9"/>
  <c r="X360" i="9" s="1"/>
  <c r="Y360" i="9" s="1"/>
  <c r="Z360" i="9" s="1"/>
  <c r="AA360" i="9" s="1"/>
  <c r="W361" i="9"/>
  <c r="X361" i="9" s="1"/>
  <c r="Y361" i="9" s="1"/>
  <c r="Z361" i="9" s="1"/>
  <c r="AA361" i="9" s="1"/>
  <c r="W362" i="9"/>
  <c r="X362" i="9" s="1"/>
  <c r="Y362" i="9" s="1"/>
  <c r="Z362" i="9" s="1"/>
  <c r="AA362" i="9" s="1"/>
  <c r="W363" i="9"/>
  <c r="X363" i="9" s="1"/>
  <c r="Y363" i="9" s="1"/>
  <c r="Z363" i="9" s="1"/>
  <c r="AA363" i="9" s="1"/>
  <c r="W364" i="9"/>
  <c r="X364" i="9" s="1"/>
  <c r="Y364" i="9" s="1"/>
  <c r="Z364" i="9" s="1"/>
  <c r="AA364" i="9" s="1"/>
  <c r="W365" i="9"/>
  <c r="X365" i="9" s="1"/>
  <c r="Y365" i="9" s="1"/>
  <c r="Z365" i="9" s="1"/>
  <c r="AA365" i="9" s="1"/>
  <c r="W366" i="9"/>
  <c r="X366" i="9" s="1"/>
  <c r="Y366" i="9" s="1"/>
  <c r="Z366" i="9" s="1"/>
  <c r="AA366" i="9" s="1"/>
  <c r="W367" i="9"/>
  <c r="X367" i="9" s="1"/>
  <c r="Y367" i="9" s="1"/>
  <c r="Z367" i="9" s="1"/>
  <c r="AA367" i="9" s="1"/>
  <c r="W368" i="9"/>
  <c r="X368" i="9" s="1"/>
  <c r="Y368" i="9" s="1"/>
  <c r="Z368" i="9" s="1"/>
  <c r="AA368" i="9" s="1"/>
  <c r="W369" i="9"/>
  <c r="X369" i="9" s="1"/>
  <c r="Y369" i="9" s="1"/>
  <c r="Z369" i="9" s="1"/>
  <c r="AA369" i="9" s="1"/>
  <c r="W370" i="9"/>
  <c r="X370" i="9" s="1"/>
  <c r="Y370" i="9" s="1"/>
  <c r="Z370" i="9" s="1"/>
  <c r="AA370" i="9" s="1"/>
  <c r="W371" i="9"/>
  <c r="X371" i="9" s="1"/>
  <c r="Y371" i="9" s="1"/>
  <c r="Z371" i="9" s="1"/>
  <c r="AA371" i="9" s="1"/>
  <c r="W372" i="9"/>
  <c r="X372" i="9" s="1"/>
  <c r="Y372" i="9" s="1"/>
  <c r="Z372" i="9" s="1"/>
  <c r="AA372" i="9" s="1"/>
  <c r="W373" i="9"/>
  <c r="X373" i="9" s="1"/>
  <c r="Y373" i="9" s="1"/>
  <c r="Z373" i="9" s="1"/>
  <c r="AA373" i="9" s="1"/>
  <c r="W374" i="9"/>
  <c r="X374" i="9" s="1"/>
  <c r="Y374" i="9" s="1"/>
  <c r="Z374" i="9" s="1"/>
  <c r="AA374" i="9" s="1"/>
  <c r="W375" i="9"/>
  <c r="X375" i="9" s="1"/>
  <c r="Y375" i="9" s="1"/>
  <c r="Z375" i="9" s="1"/>
  <c r="AA375" i="9" s="1"/>
  <c r="W376" i="9"/>
  <c r="X376" i="9" s="1"/>
  <c r="Y376" i="9" s="1"/>
  <c r="Z376" i="9" s="1"/>
  <c r="AA376" i="9" s="1"/>
  <c r="W377" i="9"/>
  <c r="X377" i="9" s="1"/>
  <c r="Y377" i="9" s="1"/>
  <c r="Z377" i="9" s="1"/>
  <c r="AA377" i="9" s="1"/>
  <c r="W378" i="9"/>
  <c r="X378" i="9" s="1"/>
  <c r="Y378" i="9" s="1"/>
  <c r="Z378" i="9" s="1"/>
  <c r="AA378" i="9" s="1"/>
  <c r="W379" i="9"/>
  <c r="X379" i="9" s="1"/>
  <c r="Y379" i="9" s="1"/>
  <c r="Z379" i="9" s="1"/>
  <c r="AA379" i="9" s="1"/>
  <c r="W380" i="9"/>
  <c r="X380" i="9" s="1"/>
  <c r="Y380" i="9" s="1"/>
  <c r="Z380" i="9" s="1"/>
  <c r="AA380" i="9" s="1"/>
  <c r="W381" i="9"/>
  <c r="X381" i="9" s="1"/>
  <c r="Y381" i="9" s="1"/>
  <c r="Z381" i="9" s="1"/>
  <c r="AA381" i="9" s="1"/>
  <c r="W382" i="9"/>
  <c r="X382" i="9" s="1"/>
  <c r="Y382" i="9" s="1"/>
  <c r="Z382" i="9" s="1"/>
  <c r="AA382" i="9" s="1"/>
  <c r="W383" i="9"/>
  <c r="X383" i="9" s="1"/>
  <c r="Y383" i="9" s="1"/>
  <c r="Z383" i="9" s="1"/>
  <c r="AA383" i="9" s="1"/>
  <c r="W384" i="9"/>
  <c r="X384" i="9" s="1"/>
  <c r="Y384" i="9" s="1"/>
  <c r="Z384" i="9" s="1"/>
  <c r="AA384" i="9" s="1"/>
  <c r="W385" i="9"/>
  <c r="X385" i="9" s="1"/>
  <c r="Y385" i="9" s="1"/>
  <c r="Z385" i="9" s="1"/>
  <c r="AA385" i="9" s="1"/>
  <c r="W386" i="9"/>
  <c r="X386" i="9" s="1"/>
  <c r="Y386" i="9" s="1"/>
  <c r="Z386" i="9" s="1"/>
  <c r="AA386" i="9" s="1"/>
  <c r="W387" i="9"/>
  <c r="X387" i="9" s="1"/>
  <c r="Y387" i="9" s="1"/>
  <c r="Z387" i="9" s="1"/>
  <c r="AA387" i="9" s="1"/>
  <c r="W388" i="9"/>
  <c r="X388" i="9" s="1"/>
  <c r="Y388" i="9" s="1"/>
  <c r="Z388" i="9" s="1"/>
  <c r="AA388" i="9" s="1"/>
  <c r="W389" i="9"/>
  <c r="X389" i="9" s="1"/>
  <c r="Y389" i="9" s="1"/>
  <c r="Z389" i="9" s="1"/>
  <c r="AA389" i="9" s="1"/>
  <c r="W390" i="9"/>
  <c r="X390" i="9" s="1"/>
  <c r="Y390" i="9" s="1"/>
  <c r="Z390" i="9" s="1"/>
  <c r="AA390" i="9" s="1"/>
  <c r="W391" i="9"/>
  <c r="X391" i="9" s="1"/>
  <c r="Y391" i="9" s="1"/>
  <c r="Z391" i="9" s="1"/>
  <c r="AA391" i="9" s="1"/>
  <c r="W392" i="9"/>
  <c r="X392" i="9" s="1"/>
  <c r="Y392" i="9" s="1"/>
  <c r="Z392" i="9" s="1"/>
  <c r="AA392" i="9" s="1"/>
  <c r="W393" i="9"/>
  <c r="X393" i="9" s="1"/>
  <c r="Y393" i="9" s="1"/>
  <c r="Z393" i="9" s="1"/>
  <c r="AA393" i="9" s="1"/>
  <c r="W394" i="9"/>
  <c r="X394" i="9" s="1"/>
  <c r="Y394" i="9" s="1"/>
  <c r="Z394" i="9" s="1"/>
  <c r="AA394" i="9" s="1"/>
  <c r="W395" i="9"/>
  <c r="X395" i="9" s="1"/>
  <c r="Y395" i="9" s="1"/>
  <c r="Z395" i="9" s="1"/>
  <c r="AA395" i="9" s="1"/>
  <c r="W396" i="9"/>
  <c r="X396" i="9" s="1"/>
  <c r="Y396" i="9" s="1"/>
  <c r="Z396" i="9" s="1"/>
  <c r="AA396" i="9" s="1"/>
  <c r="W397" i="9"/>
  <c r="X397" i="9" s="1"/>
  <c r="Y397" i="9" s="1"/>
  <c r="Z397" i="9" s="1"/>
  <c r="AA397" i="9" s="1"/>
  <c r="W398" i="9"/>
  <c r="X398" i="9" s="1"/>
  <c r="Y398" i="9" s="1"/>
  <c r="Z398" i="9" s="1"/>
  <c r="AA398" i="9" s="1"/>
  <c r="W399" i="9"/>
  <c r="X399" i="9" s="1"/>
  <c r="Y399" i="9" s="1"/>
  <c r="Z399" i="9" s="1"/>
  <c r="AA399" i="9" s="1"/>
  <c r="W400" i="9"/>
  <c r="X400" i="9" s="1"/>
  <c r="Y400" i="9" s="1"/>
  <c r="Z400" i="9" s="1"/>
  <c r="AA400" i="9" s="1"/>
  <c r="W401" i="9"/>
  <c r="X401" i="9" s="1"/>
  <c r="Y401" i="9" s="1"/>
  <c r="Z401" i="9" s="1"/>
  <c r="AA401" i="9" s="1"/>
  <c r="W402" i="9"/>
  <c r="X402" i="9" s="1"/>
  <c r="Y402" i="9" s="1"/>
  <c r="Z402" i="9" s="1"/>
  <c r="AA402" i="9" s="1"/>
  <c r="W403" i="9"/>
  <c r="X403" i="9" s="1"/>
  <c r="Y403" i="9" s="1"/>
  <c r="Z403" i="9" s="1"/>
  <c r="AA403" i="9" s="1"/>
  <c r="W404" i="9"/>
  <c r="X404" i="9" s="1"/>
  <c r="Y404" i="9" s="1"/>
  <c r="Z404" i="9" s="1"/>
  <c r="AA404" i="9" s="1"/>
  <c r="W405" i="9"/>
  <c r="X405" i="9" s="1"/>
  <c r="Y405" i="9" s="1"/>
  <c r="Z405" i="9" s="1"/>
  <c r="AA405" i="9" s="1"/>
  <c r="W406" i="9"/>
  <c r="X406" i="9" s="1"/>
  <c r="Y406" i="9" s="1"/>
  <c r="Z406" i="9" s="1"/>
  <c r="AA406" i="9" s="1"/>
  <c r="W407" i="9"/>
  <c r="X407" i="9" s="1"/>
  <c r="Y407" i="9" s="1"/>
  <c r="Z407" i="9" s="1"/>
  <c r="AA407" i="9" s="1"/>
  <c r="W408" i="9"/>
  <c r="X408" i="9" s="1"/>
  <c r="Y408" i="9" s="1"/>
  <c r="Z408" i="9" s="1"/>
  <c r="AA408" i="9" s="1"/>
  <c r="W409" i="9"/>
  <c r="X409" i="9" s="1"/>
  <c r="Y409" i="9" s="1"/>
  <c r="Z409" i="9" s="1"/>
  <c r="AA409" i="9" s="1"/>
  <c r="W410" i="9"/>
  <c r="X410" i="9" s="1"/>
  <c r="Y410" i="9" s="1"/>
  <c r="Z410" i="9" s="1"/>
  <c r="AA410" i="9" s="1"/>
  <c r="W411" i="9"/>
  <c r="X411" i="9" s="1"/>
  <c r="Y411" i="9" s="1"/>
  <c r="Z411" i="9" s="1"/>
  <c r="AA411" i="9" s="1"/>
  <c r="W412" i="9"/>
  <c r="X412" i="9" s="1"/>
  <c r="Y412" i="9" s="1"/>
  <c r="Z412" i="9" s="1"/>
  <c r="AA412" i="9" s="1"/>
  <c r="W413" i="9"/>
  <c r="X413" i="9" s="1"/>
  <c r="Y413" i="9" s="1"/>
  <c r="Z413" i="9" s="1"/>
  <c r="AA413" i="9" s="1"/>
  <c r="W414" i="9"/>
  <c r="X414" i="9" s="1"/>
  <c r="Y414" i="9" s="1"/>
  <c r="Z414" i="9" s="1"/>
  <c r="AA414" i="9" s="1"/>
  <c r="W415" i="9"/>
  <c r="X415" i="9" s="1"/>
  <c r="Y415" i="9" s="1"/>
  <c r="Z415" i="9" s="1"/>
  <c r="AA415" i="9" s="1"/>
  <c r="W416" i="9"/>
  <c r="X416" i="9" s="1"/>
  <c r="Y416" i="9" s="1"/>
  <c r="Z416" i="9" s="1"/>
  <c r="AA416" i="9" s="1"/>
  <c r="W417" i="9"/>
  <c r="X417" i="9" s="1"/>
  <c r="Y417" i="9" s="1"/>
  <c r="Z417" i="9" s="1"/>
  <c r="AA417" i="9" s="1"/>
  <c r="W418" i="9"/>
  <c r="X418" i="9" s="1"/>
  <c r="Y418" i="9" s="1"/>
  <c r="Z418" i="9" s="1"/>
  <c r="AA418" i="9" s="1"/>
  <c r="W419" i="9"/>
  <c r="X419" i="9" s="1"/>
  <c r="Y419" i="9" s="1"/>
  <c r="Z419" i="9" s="1"/>
  <c r="AA419" i="9" s="1"/>
  <c r="W420" i="9"/>
  <c r="X420" i="9" s="1"/>
  <c r="Y420" i="9" s="1"/>
  <c r="Z420" i="9" s="1"/>
  <c r="AA420" i="9" s="1"/>
  <c r="W421" i="9"/>
  <c r="X421" i="9" s="1"/>
  <c r="Y421" i="9" s="1"/>
  <c r="Z421" i="9" s="1"/>
  <c r="AA421" i="9" s="1"/>
  <c r="W422" i="9"/>
  <c r="X422" i="9" s="1"/>
  <c r="Y422" i="9" s="1"/>
  <c r="Z422" i="9" s="1"/>
  <c r="AA422" i="9" s="1"/>
  <c r="W423" i="9"/>
  <c r="X423" i="9" s="1"/>
  <c r="Y423" i="9" s="1"/>
  <c r="Z423" i="9" s="1"/>
  <c r="AA423" i="9" s="1"/>
  <c r="W424" i="9"/>
  <c r="X424" i="9" s="1"/>
  <c r="Y424" i="9" s="1"/>
  <c r="Z424" i="9" s="1"/>
  <c r="AA424" i="9" s="1"/>
  <c r="W425" i="9"/>
  <c r="X425" i="9" s="1"/>
  <c r="Y425" i="9" s="1"/>
  <c r="Z425" i="9" s="1"/>
  <c r="AA425" i="9" s="1"/>
  <c r="W426" i="9"/>
  <c r="X426" i="9" s="1"/>
  <c r="Y426" i="9" s="1"/>
  <c r="Z426" i="9" s="1"/>
  <c r="AA426" i="9" s="1"/>
  <c r="W427" i="9"/>
  <c r="X427" i="9" s="1"/>
  <c r="Y427" i="9" s="1"/>
  <c r="Z427" i="9" s="1"/>
  <c r="AA427" i="9" s="1"/>
  <c r="W428" i="9"/>
  <c r="X428" i="9" s="1"/>
  <c r="Y428" i="9" s="1"/>
  <c r="Z428" i="9" s="1"/>
  <c r="AA428" i="9" s="1"/>
  <c r="W429" i="9"/>
  <c r="X429" i="9" s="1"/>
  <c r="Y429" i="9" s="1"/>
  <c r="Z429" i="9" s="1"/>
  <c r="AA429" i="9" s="1"/>
  <c r="W430" i="9"/>
  <c r="X430" i="9" s="1"/>
  <c r="Y430" i="9" s="1"/>
  <c r="Z430" i="9" s="1"/>
  <c r="AA430" i="9" s="1"/>
  <c r="W431" i="9"/>
  <c r="X431" i="9" s="1"/>
  <c r="Y431" i="9" s="1"/>
  <c r="Z431" i="9" s="1"/>
  <c r="AA431" i="9" s="1"/>
  <c r="W432" i="9"/>
  <c r="X432" i="9" s="1"/>
  <c r="Y432" i="9" s="1"/>
  <c r="Z432" i="9" s="1"/>
  <c r="AA432" i="9" s="1"/>
  <c r="W433" i="9"/>
  <c r="X433" i="9" s="1"/>
  <c r="Y433" i="9" s="1"/>
  <c r="Z433" i="9" s="1"/>
  <c r="AA433" i="9" s="1"/>
  <c r="W434" i="9"/>
  <c r="X434" i="9" s="1"/>
  <c r="Y434" i="9" s="1"/>
  <c r="Z434" i="9" s="1"/>
  <c r="AA434" i="9" s="1"/>
  <c r="W435" i="9"/>
  <c r="X435" i="9" s="1"/>
  <c r="Y435" i="9" s="1"/>
  <c r="Z435" i="9" s="1"/>
  <c r="AA435" i="9" s="1"/>
  <c r="W436" i="9"/>
  <c r="X436" i="9" s="1"/>
  <c r="Y436" i="9" s="1"/>
  <c r="Z436" i="9" s="1"/>
  <c r="AA436" i="9" s="1"/>
  <c r="W437" i="9"/>
  <c r="X437" i="9" s="1"/>
  <c r="Y437" i="9" s="1"/>
  <c r="Z437" i="9" s="1"/>
  <c r="AA437" i="9" s="1"/>
  <c r="W438" i="9"/>
  <c r="X438" i="9" s="1"/>
  <c r="Y438" i="9" s="1"/>
  <c r="Z438" i="9" s="1"/>
  <c r="AA438" i="9" s="1"/>
  <c r="W439" i="9"/>
  <c r="X439" i="9" s="1"/>
  <c r="Y439" i="9" s="1"/>
  <c r="Z439" i="9" s="1"/>
  <c r="AA439" i="9" s="1"/>
  <c r="W440" i="9"/>
  <c r="X440" i="9" s="1"/>
  <c r="Y440" i="9" s="1"/>
  <c r="Z440" i="9" s="1"/>
  <c r="AA440" i="9" s="1"/>
  <c r="W441" i="9"/>
  <c r="X441" i="9" s="1"/>
  <c r="Y441" i="9" s="1"/>
  <c r="Z441" i="9" s="1"/>
  <c r="AA441" i="9" s="1"/>
  <c r="W442" i="9"/>
  <c r="X442" i="9" s="1"/>
  <c r="Y442" i="9" s="1"/>
  <c r="Z442" i="9" s="1"/>
  <c r="AA442" i="9" s="1"/>
  <c r="W443" i="9"/>
  <c r="X443" i="9" s="1"/>
  <c r="Y443" i="9" s="1"/>
  <c r="Z443" i="9" s="1"/>
  <c r="AA443" i="9" s="1"/>
  <c r="W444" i="9"/>
  <c r="X444" i="9" s="1"/>
  <c r="Y444" i="9" s="1"/>
  <c r="Z444" i="9" s="1"/>
  <c r="AA444" i="9" s="1"/>
  <c r="W445" i="9"/>
  <c r="X445" i="9" s="1"/>
  <c r="Y445" i="9" s="1"/>
  <c r="Z445" i="9" s="1"/>
  <c r="AA445" i="9" s="1"/>
  <c r="W446" i="9"/>
  <c r="X446" i="9" s="1"/>
  <c r="Y446" i="9" s="1"/>
  <c r="Z446" i="9" s="1"/>
  <c r="AA446" i="9" s="1"/>
  <c r="W447" i="9"/>
  <c r="X447" i="9" s="1"/>
  <c r="Y447" i="9" s="1"/>
  <c r="Z447" i="9" s="1"/>
  <c r="AA447" i="9" s="1"/>
  <c r="W448" i="9"/>
  <c r="X448" i="9" s="1"/>
  <c r="Y448" i="9" s="1"/>
  <c r="Z448" i="9" s="1"/>
  <c r="AA448" i="9" s="1"/>
  <c r="W449" i="9"/>
  <c r="X449" i="9" s="1"/>
  <c r="Y449" i="9" s="1"/>
  <c r="Z449" i="9" s="1"/>
  <c r="AA449" i="9" s="1"/>
  <c r="W450" i="9"/>
  <c r="X450" i="9" s="1"/>
  <c r="Y450" i="9" s="1"/>
  <c r="Z450" i="9" s="1"/>
  <c r="AA450" i="9" s="1"/>
  <c r="W451" i="9"/>
  <c r="X451" i="9" s="1"/>
  <c r="Y451" i="9" s="1"/>
  <c r="Z451" i="9" s="1"/>
  <c r="AA451" i="9" s="1"/>
  <c r="W452" i="9"/>
  <c r="X452" i="9" s="1"/>
  <c r="Y452" i="9" s="1"/>
  <c r="Z452" i="9" s="1"/>
  <c r="AA452" i="9" s="1"/>
  <c r="W453" i="9"/>
  <c r="X453" i="9" s="1"/>
  <c r="Y453" i="9" s="1"/>
  <c r="Z453" i="9" s="1"/>
  <c r="AA453" i="9" s="1"/>
  <c r="W454" i="9"/>
  <c r="X454" i="9" s="1"/>
  <c r="Y454" i="9" s="1"/>
  <c r="Z454" i="9" s="1"/>
  <c r="AA454" i="9" s="1"/>
  <c r="W455" i="9"/>
  <c r="X455" i="9" s="1"/>
  <c r="Y455" i="9" s="1"/>
  <c r="Z455" i="9" s="1"/>
  <c r="AA455" i="9" s="1"/>
  <c r="W456" i="9"/>
  <c r="X456" i="9" s="1"/>
  <c r="Y456" i="9" s="1"/>
  <c r="Z456" i="9" s="1"/>
  <c r="AA456" i="9" s="1"/>
  <c r="W457" i="9"/>
  <c r="X457" i="9" s="1"/>
  <c r="Y457" i="9" s="1"/>
  <c r="Z457" i="9" s="1"/>
  <c r="AA457" i="9" s="1"/>
  <c r="W458" i="9"/>
  <c r="X458" i="9" s="1"/>
  <c r="Y458" i="9" s="1"/>
  <c r="Z458" i="9" s="1"/>
  <c r="AA458" i="9" s="1"/>
  <c r="W459" i="9"/>
  <c r="X459" i="9" s="1"/>
  <c r="Y459" i="9" s="1"/>
  <c r="Z459" i="9" s="1"/>
  <c r="AA459" i="9" s="1"/>
  <c r="W460" i="9"/>
  <c r="X460" i="9" s="1"/>
  <c r="Y460" i="9" s="1"/>
  <c r="Z460" i="9" s="1"/>
  <c r="AA460" i="9" s="1"/>
  <c r="W461" i="9"/>
  <c r="X461" i="9" s="1"/>
  <c r="Y461" i="9" s="1"/>
  <c r="Z461" i="9" s="1"/>
  <c r="AA461" i="9" s="1"/>
  <c r="W462" i="9"/>
  <c r="X462" i="9" s="1"/>
  <c r="Y462" i="9" s="1"/>
  <c r="Z462" i="9" s="1"/>
  <c r="AA462" i="9" s="1"/>
  <c r="W463" i="9"/>
  <c r="X463" i="9" s="1"/>
  <c r="Y463" i="9" s="1"/>
  <c r="Z463" i="9" s="1"/>
  <c r="AA463" i="9" s="1"/>
  <c r="W464" i="9"/>
  <c r="X464" i="9" s="1"/>
  <c r="Y464" i="9" s="1"/>
  <c r="Z464" i="9" s="1"/>
  <c r="AA464" i="9" s="1"/>
  <c r="W465" i="9"/>
  <c r="X465" i="9" s="1"/>
  <c r="Y465" i="9" s="1"/>
  <c r="Z465" i="9" s="1"/>
  <c r="AA465" i="9" s="1"/>
  <c r="W466" i="9"/>
  <c r="X466" i="9" s="1"/>
  <c r="Y466" i="9" s="1"/>
  <c r="Z466" i="9" s="1"/>
  <c r="AA466" i="9" s="1"/>
  <c r="W467" i="9"/>
  <c r="X467" i="9" s="1"/>
  <c r="Y467" i="9" s="1"/>
  <c r="Z467" i="9" s="1"/>
  <c r="AA467" i="9" s="1"/>
  <c r="W468" i="9"/>
  <c r="X468" i="9" s="1"/>
  <c r="Y468" i="9" s="1"/>
  <c r="Z468" i="9" s="1"/>
  <c r="AA468" i="9" s="1"/>
  <c r="W469" i="9"/>
  <c r="X469" i="9" s="1"/>
  <c r="Y469" i="9" s="1"/>
  <c r="Z469" i="9" s="1"/>
  <c r="AA469" i="9" s="1"/>
  <c r="W470" i="9"/>
  <c r="X470" i="9" s="1"/>
  <c r="Y470" i="9" s="1"/>
  <c r="Z470" i="9" s="1"/>
  <c r="AA470" i="9" s="1"/>
  <c r="W471" i="9"/>
  <c r="X471" i="9" s="1"/>
  <c r="Y471" i="9" s="1"/>
  <c r="Z471" i="9" s="1"/>
  <c r="AA471" i="9" s="1"/>
  <c r="W472" i="9"/>
  <c r="X472" i="9" s="1"/>
  <c r="Y472" i="9" s="1"/>
  <c r="Z472" i="9" s="1"/>
  <c r="AA472" i="9" s="1"/>
  <c r="W473" i="9"/>
  <c r="X473" i="9" s="1"/>
  <c r="Y473" i="9" s="1"/>
  <c r="Z473" i="9" s="1"/>
  <c r="AA473" i="9" s="1"/>
  <c r="W474" i="9"/>
  <c r="X474" i="9" s="1"/>
  <c r="Y474" i="9" s="1"/>
  <c r="Z474" i="9" s="1"/>
  <c r="AA474" i="9" s="1"/>
  <c r="W475" i="9"/>
  <c r="X475" i="9" s="1"/>
  <c r="Y475" i="9" s="1"/>
  <c r="Z475" i="9" s="1"/>
  <c r="AA475" i="9" s="1"/>
  <c r="W476" i="9"/>
  <c r="X476" i="9" s="1"/>
  <c r="Y476" i="9" s="1"/>
  <c r="Z476" i="9" s="1"/>
  <c r="AA476" i="9" s="1"/>
  <c r="W477" i="9"/>
  <c r="X477" i="9" s="1"/>
  <c r="Y477" i="9" s="1"/>
  <c r="Z477" i="9" s="1"/>
  <c r="AA477" i="9" s="1"/>
  <c r="W478" i="9"/>
  <c r="X478" i="9" s="1"/>
  <c r="Y478" i="9" s="1"/>
  <c r="Z478" i="9" s="1"/>
  <c r="AA478" i="9" s="1"/>
  <c r="W479" i="9"/>
  <c r="X479" i="9" s="1"/>
  <c r="Y479" i="9" s="1"/>
  <c r="Z479" i="9" s="1"/>
  <c r="AA479" i="9" s="1"/>
  <c r="W480" i="9"/>
  <c r="X480" i="9" s="1"/>
  <c r="Y480" i="9" s="1"/>
  <c r="Z480" i="9" s="1"/>
  <c r="AA480" i="9" s="1"/>
  <c r="W481" i="9"/>
  <c r="X481" i="9" s="1"/>
  <c r="Y481" i="9" s="1"/>
  <c r="Z481" i="9" s="1"/>
  <c r="AA481" i="9" s="1"/>
  <c r="W482" i="9"/>
  <c r="X482" i="9" s="1"/>
  <c r="Y482" i="9" s="1"/>
  <c r="Z482" i="9" s="1"/>
  <c r="AA482" i="9" s="1"/>
  <c r="W483" i="9"/>
  <c r="X483" i="9" s="1"/>
  <c r="Y483" i="9" s="1"/>
  <c r="Z483" i="9" s="1"/>
  <c r="AA483" i="9" s="1"/>
  <c r="W484" i="9"/>
  <c r="X484" i="9" s="1"/>
  <c r="Y484" i="9" s="1"/>
  <c r="Z484" i="9" s="1"/>
  <c r="AA484" i="9" s="1"/>
  <c r="W485" i="9"/>
  <c r="X485" i="9" s="1"/>
  <c r="Y485" i="9" s="1"/>
  <c r="Z485" i="9" s="1"/>
  <c r="AA485" i="9" s="1"/>
  <c r="W486" i="9"/>
  <c r="X486" i="9" s="1"/>
  <c r="Y486" i="9" s="1"/>
  <c r="Z486" i="9" s="1"/>
  <c r="AA486" i="9" s="1"/>
  <c r="W487" i="9"/>
  <c r="X487" i="9" s="1"/>
  <c r="Y487" i="9" s="1"/>
  <c r="Z487" i="9" s="1"/>
  <c r="AA487" i="9" s="1"/>
  <c r="W488" i="9"/>
  <c r="X488" i="9" s="1"/>
  <c r="Y488" i="9" s="1"/>
  <c r="Z488" i="9" s="1"/>
  <c r="AA488" i="9" s="1"/>
  <c r="W489" i="9"/>
  <c r="X489" i="9" s="1"/>
  <c r="Y489" i="9" s="1"/>
  <c r="Z489" i="9" s="1"/>
  <c r="AA489" i="9" s="1"/>
  <c r="W490" i="9"/>
  <c r="X490" i="9" s="1"/>
  <c r="Y490" i="9" s="1"/>
  <c r="Z490" i="9" s="1"/>
  <c r="AA490" i="9" s="1"/>
  <c r="W491" i="9"/>
  <c r="X491" i="9" s="1"/>
  <c r="Y491" i="9" s="1"/>
  <c r="Z491" i="9" s="1"/>
  <c r="AA491" i="9" s="1"/>
  <c r="W492" i="9"/>
  <c r="X492" i="9" s="1"/>
  <c r="Y492" i="9" s="1"/>
  <c r="Z492" i="9" s="1"/>
  <c r="AA492" i="9" s="1"/>
  <c r="W493" i="9"/>
  <c r="X493" i="9" s="1"/>
  <c r="Y493" i="9" s="1"/>
  <c r="Z493" i="9" s="1"/>
  <c r="AA493" i="9" s="1"/>
  <c r="W494" i="9"/>
  <c r="X494" i="9" s="1"/>
  <c r="Y494" i="9" s="1"/>
  <c r="Z494" i="9" s="1"/>
  <c r="AA494" i="9" s="1"/>
  <c r="W495" i="9"/>
  <c r="X495" i="9" s="1"/>
  <c r="Y495" i="9" s="1"/>
  <c r="Z495" i="9" s="1"/>
  <c r="AA495" i="9" s="1"/>
  <c r="W496" i="9"/>
  <c r="X496" i="9" s="1"/>
  <c r="Y496" i="9" s="1"/>
  <c r="Z496" i="9" s="1"/>
  <c r="AA496" i="9" s="1"/>
  <c r="W497" i="9"/>
  <c r="X497" i="9" s="1"/>
  <c r="Y497" i="9" s="1"/>
  <c r="Z497" i="9" s="1"/>
  <c r="AA497" i="9" s="1"/>
  <c r="W498" i="9"/>
  <c r="X498" i="9" s="1"/>
  <c r="Y498" i="9" s="1"/>
  <c r="Z498" i="9" s="1"/>
  <c r="AA498" i="9" s="1"/>
  <c r="W499" i="9"/>
  <c r="X499" i="9" s="1"/>
  <c r="Y499" i="9" s="1"/>
  <c r="Z499" i="9" s="1"/>
  <c r="AA499" i="9" s="1"/>
  <c r="W500" i="9"/>
  <c r="X500" i="9" s="1"/>
  <c r="Y500" i="9" s="1"/>
  <c r="Z500" i="9" s="1"/>
  <c r="AA500" i="9" s="1"/>
  <c r="W501" i="9"/>
  <c r="X501" i="9" s="1"/>
  <c r="Y501" i="9" s="1"/>
  <c r="Z501" i="9" s="1"/>
  <c r="AA501" i="9" s="1"/>
  <c r="W502" i="9"/>
  <c r="X502" i="9" s="1"/>
  <c r="Y502" i="9" s="1"/>
  <c r="Z502" i="9" s="1"/>
  <c r="AA502" i="9" s="1"/>
  <c r="W503" i="9"/>
  <c r="X503" i="9" s="1"/>
  <c r="Y503" i="9" s="1"/>
  <c r="Z503" i="9" s="1"/>
  <c r="AA503" i="9" s="1"/>
  <c r="W504" i="9"/>
  <c r="X504" i="9" s="1"/>
  <c r="Y504" i="9" s="1"/>
  <c r="Z504" i="9" s="1"/>
  <c r="AA504" i="9" s="1"/>
  <c r="W505" i="9"/>
  <c r="X505" i="9" s="1"/>
  <c r="Y505" i="9" s="1"/>
  <c r="Z505" i="9" s="1"/>
  <c r="AA505" i="9" s="1"/>
  <c r="W506" i="9"/>
  <c r="X506" i="9" s="1"/>
  <c r="Y506" i="9" s="1"/>
  <c r="Z506" i="9" s="1"/>
  <c r="AA506" i="9" s="1"/>
  <c r="W507" i="9"/>
  <c r="X507" i="9" s="1"/>
  <c r="Y507" i="9" s="1"/>
  <c r="Z507" i="9" s="1"/>
  <c r="AA507" i="9" s="1"/>
  <c r="W508" i="9"/>
  <c r="X508" i="9" s="1"/>
  <c r="Y508" i="9" s="1"/>
  <c r="Z508" i="9" s="1"/>
  <c r="AA508" i="9" s="1"/>
  <c r="W509" i="9"/>
  <c r="X509" i="9" s="1"/>
  <c r="Y509" i="9" s="1"/>
  <c r="Z509" i="9" s="1"/>
  <c r="AA509" i="9" s="1"/>
  <c r="W510" i="9"/>
  <c r="X510" i="9" s="1"/>
  <c r="Y510" i="9" s="1"/>
  <c r="Z510" i="9" s="1"/>
  <c r="AA510" i="9" s="1"/>
  <c r="W511" i="9"/>
  <c r="X511" i="9" s="1"/>
  <c r="Y511" i="9" s="1"/>
  <c r="Z511" i="9" s="1"/>
  <c r="AA511" i="9" s="1"/>
  <c r="W512" i="9"/>
  <c r="X512" i="9" s="1"/>
  <c r="Y512" i="9" s="1"/>
  <c r="Z512" i="9" s="1"/>
  <c r="AA512" i="9" s="1"/>
  <c r="W513" i="9"/>
  <c r="X513" i="9" s="1"/>
  <c r="Y513" i="9" s="1"/>
  <c r="Z513" i="9" s="1"/>
  <c r="AA513" i="9" s="1"/>
  <c r="W514" i="9"/>
  <c r="X514" i="9" s="1"/>
  <c r="Y514" i="9" s="1"/>
  <c r="Z514" i="9" s="1"/>
  <c r="AA514" i="9" s="1"/>
  <c r="W515" i="9"/>
  <c r="X515" i="9" s="1"/>
  <c r="Y515" i="9" s="1"/>
  <c r="Z515" i="9" s="1"/>
  <c r="AA515" i="9" s="1"/>
  <c r="W516" i="9"/>
  <c r="X516" i="9" s="1"/>
  <c r="Y516" i="9" s="1"/>
  <c r="Z516" i="9" s="1"/>
  <c r="AA516" i="9" s="1"/>
  <c r="W517" i="9"/>
  <c r="X517" i="9" s="1"/>
  <c r="Y517" i="9" s="1"/>
  <c r="Z517" i="9" s="1"/>
  <c r="AA517" i="9" s="1"/>
  <c r="W518" i="9"/>
  <c r="X518" i="9" s="1"/>
  <c r="Y518" i="9" s="1"/>
  <c r="Z518" i="9" s="1"/>
  <c r="AA518" i="9" s="1"/>
  <c r="W519" i="9"/>
  <c r="X519" i="9" s="1"/>
  <c r="Y519" i="9" s="1"/>
  <c r="Z519" i="9" s="1"/>
  <c r="AA519" i="9" s="1"/>
  <c r="W520" i="9"/>
  <c r="X520" i="9" s="1"/>
  <c r="Y520" i="9" s="1"/>
  <c r="Z520" i="9" s="1"/>
  <c r="AA520" i="9" s="1"/>
  <c r="W521" i="9"/>
  <c r="X521" i="9" s="1"/>
  <c r="Y521" i="9" s="1"/>
  <c r="Z521" i="9" s="1"/>
  <c r="AA521" i="9" s="1"/>
  <c r="W522" i="9"/>
  <c r="X522" i="9" s="1"/>
  <c r="Y522" i="9" s="1"/>
  <c r="Z522" i="9" s="1"/>
  <c r="AA522" i="9" s="1"/>
  <c r="W523" i="9"/>
  <c r="X523" i="9" s="1"/>
  <c r="Y523" i="9" s="1"/>
  <c r="Z523" i="9" s="1"/>
  <c r="AA523" i="9" s="1"/>
  <c r="W524" i="9"/>
  <c r="X524" i="9" s="1"/>
  <c r="Y524" i="9" s="1"/>
  <c r="Z524" i="9" s="1"/>
  <c r="AA524" i="9" s="1"/>
  <c r="W525" i="9"/>
  <c r="X525" i="9" s="1"/>
  <c r="Y525" i="9" s="1"/>
  <c r="Z525" i="9" s="1"/>
  <c r="AA525" i="9" s="1"/>
  <c r="W526" i="9"/>
  <c r="X526" i="9" s="1"/>
  <c r="Y526" i="9" s="1"/>
  <c r="Z526" i="9" s="1"/>
  <c r="AA526" i="9" s="1"/>
  <c r="W527" i="9"/>
  <c r="X527" i="9" s="1"/>
  <c r="Y527" i="9" s="1"/>
  <c r="Z527" i="9" s="1"/>
  <c r="AA527" i="9" s="1"/>
  <c r="W528" i="9"/>
  <c r="X528" i="9" s="1"/>
  <c r="Y528" i="9" s="1"/>
  <c r="Z528" i="9" s="1"/>
  <c r="AA528" i="9" s="1"/>
  <c r="W529" i="9"/>
  <c r="X529" i="9" s="1"/>
  <c r="Y529" i="9" s="1"/>
  <c r="Z529" i="9" s="1"/>
  <c r="AA529" i="9" s="1"/>
  <c r="W530" i="9"/>
  <c r="X530" i="9" s="1"/>
  <c r="Y530" i="9" s="1"/>
  <c r="Z530" i="9" s="1"/>
  <c r="AA530" i="9" s="1"/>
  <c r="W531" i="9"/>
  <c r="X531" i="9" s="1"/>
  <c r="Y531" i="9" s="1"/>
  <c r="Z531" i="9" s="1"/>
  <c r="AA531" i="9" s="1"/>
  <c r="W532" i="9"/>
  <c r="X532" i="9" s="1"/>
  <c r="Y532" i="9" s="1"/>
  <c r="Z532" i="9" s="1"/>
  <c r="AA532" i="9" s="1"/>
  <c r="W533" i="9"/>
  <c r="X533" i="9" s="1"/>
  <c r="Y533" i="9" s="1"/>
  <c r="Z533" i="9" s="1"/>
  <c r="AA533" i="9" s="1"/>
  <c r="W534" i="9"/>
  <c r="X534" i="9" s="1"/>
  <c r="Y534" i="9" s="1"/>
  <c r="Z534" i="9" s="1"/>
  <c r="AA534" i="9" s="1"/>
  <c r="W535" i="9"/>
  <c r="X535" i="9" s="1"/>
  <c r="Y535" i="9" s="1"/>
  <c r="Z535" i="9" s="1"/>
  <c r="AA535" i="9" s="1"/>
  <c r="W536" i="9"/>
  <c r="X536" i="9" s="1"/>
  <c r="Y536" i="9" s="1"/>
  <c r="Z536" i="9" s="1"/>
  <c r="AA536" i="9" s="1"/>
  <c r="W537" i="9"/>
  <c r="X537" i="9" s="1"/>
  <c r="Y537" i="9" s="1"/>
  <c r="Z537" i="9" s="1"/>
  <c r="AA537" i="9" s="1"/>
  <c r="W538" i="9"/>
  <c r="X538" i="9" s="1"/>
  <c r="Y538" i="9" s="1"/>
  <c r="Z538" i="9" s="1"/>
  <c r="AA538" i="9" s="1"/>
  <c r="W539" i="9"/>
  <c r="X539" i="9" s="1"/>
  <c r="Y539" i="9" s="1"/>
  <c r="Z539" i="9" s="1"/>
  <c r="AA539" i="9" s="1"/>
  <c r="W540" i="9"/>
  <c r="X540" i="9" s="1"/>
  <c r="Y540" i="9" s="1"/>
  <c r="Z540" i="9" s="1"/>
  <c r="AA540" i="9" s="1"/>
  <c r="W541" i="9"/>
  <c r="X541" i="9" s="1"/>
  <c r="Y541" i="9" s="1"/>
  <c r="Z541" i="9" s="1"/>
  <c r="AA541" i="9" s="1"/>
  <c r="W542" i="9"/>
  <c r="X542" i="9" s="1"/>
  <c r="Y542" i="9" s="1"/>
  <c r="Z542" i="9" s="1"/>
  <c r="AA542" i="9" s="1"/>
  <c r="W543" i="9"/>
  <c r="X543" i="9" s="1"/>
  <c r="Y543" i="9" s="1"/>
  <c r="Z543" i="9" s="1"/>
  <c r="AA543" i="9" s="1"/>
  <c r="W544" i="9"/>
  <c r="X544" i="9" s="1"/>
  <c r="Y544" i="9" s="1"/>
  <c r="Z544" i="9" s="1"/>
  <c r="AA544" i="9" s="1"/>
  <c r="W545" i="9"/>
  <c r="X545" i="9" s="1"/>
  <c r="Y545" i="9" s="1"/>
  <c r="Z545" i="9" s="1"/>
  <c r="AA545" i="9" s="1"/>
  <c r="W546" i="9"/>
  <c r="X546" i="9" s="1"/>
  <c r="Y546" i="9" s="1"/>
  <c r="Z546" i="9" s="1"/>
  <c r="AA546" i="9" s="1"/>
  <c r="W547" i="9"/>
  <c r="X547" i="9" s="1"/>
  <c r="Y547" i="9" s="1"/>
  <c r="Z547" i="9" s="1"/>
  <c r="AA547" i="9" s="1"/>
  <c r="W548" i="9"/>
  <c r="X548" i="9" s="1"/>
  <c r="Y548" i="9" s="1"/>
  <c r="Z548" i="9" s="1"/>
  <c r="AA548" i="9" s="1"/>
  <c r="W549" i="9"/>
  <c r="X549" i="9" s="1"/>
  <c r="Y549" i="9" s="1"/>
  <c r="Z549" i="9" s="1"/>
  <c r="AA549" i="9" s="1"/>
  <c r="W550" i="9"/>
  <c r="X550" i="9" s="1"/>
  <c r="Y550" i="9" s="1"/>
  <c r="Z550" i="9" s="1"/>
  <c r="AA550" i="9" s="1"/>
  <c r="W551" i="9"/>
  <c r="X551" i="9" s="1"/>
  <c r="Y551" i="9" s="1"/>
  <c r="Z551" i="9" s="1"/>
  <c r="AA551" i="9" s="1"/>
  <c r="W552" i="9"/>
  <c r="X552" i="9" s="1"/>
  <c r="Y552" i="9" s="1"/>
  <c r="Z552" i="9" s="1"/>
  <c r="AA552" i="9" s="1"/>
  <c r="W553" i="9"/>
  <c r="X553" i="9" s="1"/>
  <c r="Y553" i="9" s="1"/>
  <c r="Z553" i="9" s="1"/>
  <c r="AA553" i="9" s="1"/>
  <c r="W554" i="9"/>
  <c r="X554" i="9" s="1"/>
  <c r="Y554" i="9" s="1"/>
  <c r="Z554" i="9" s="1"/>
  <c r="AA554" i="9" s="1"/>
  <c r="W555" i="9"/>
  <c r="X555" i="9" s="1"/>
  <c r="Y555" i="9" s="1"/>
  <c r="Z555" i="9" s="1"/>
  <c r="AA555" i="9" s="1"/>
  <c r="W556" i="9"/>
  <c r="X556" i="9" s="1"/>
  <c r="Y556" i="9" s="1"/>
  <c r="Z556" i="9" s="1"/>
  <c r="AA556" i="9" s="1"/>
  <c r="W557" i="9"/>
  <c r="X557" i="9" s="1"/>
  <c r="Y557" i="9" s="1"/>
  <c r="Z557" i="9" s="1"/>
  <c r="AA557" i="9" s="1"/>
  <c r="W558" i="9"/>
  <c r="X558" i="9" s="1"/>
  <c r="Y558" i="9" s="1"/>
  <c r="Z558" i="9" s="1"/>
  <c r="AA558" i="9" s="1"/>
  <c r="W559" i="9"/>
  <c r="X559" i="9" s="1"/>
  <c r="Y559" i="9" s="1"/>
  <c r="Z559" i="9" s="1"/>
  <c r="AA559" i="9" s="1"/>
  <c r="W560" i="9"/>
  <c r="X560" i="9" s="1"/>
  <c r="Y560" i="9" s="1"/>
  <c r="Z560" i="9" s="1"/>
  <c r="AA560" i="9" s="1"/>
  <c r="W561" i="9"/>
  <c r="X561" i="9" s="1"/>
  <c r="Y561" i="9" s="1"/>
  <c r="Z561" i="9" s="1"/>
  <c r="AA561" i="9" s="1"/>
  <c r="W562" i="9"/>
  <c r="X562" i="9" s="1"/>
  <c r="Y562" i="9" s="1"/>
  <c r="Z562" i="9" s="1"/>
  <c r="AA562" i="9" s="1"/>
  <c r="W563" i="9"/>
  <c r="X563" i="9" s="1"/>
  <c r="Y563" i="9" s="1"/>
  <c r="Z563" i="9" s="1"/>
  <c r="AA563" i="9" s="1"/>
  <c r="W564" i="9"/>
  <c r="X564" i="9" s="1"/>
  <c r="Y564" i="9" s="1"/>
  <c r="Z564" i="9" s="1"/>
  <c r="AA564" i="9" s="1"/>
  <c r="W565" i="9"/>
  <c r="X565" i="9" s="1"/>
  <c r="Y565" i="9" s="1"/>
  <c r="Z565" i="9" s="1"/>
  <c r="AA565" i="9" s="1"/>
  <c r="W566" i="9"/>
  <c r="X566" i="9" s="1"/>
  <c r="Y566" i="9" s="1"/>
  <c r="Z566" i="9" s="1"/>
  <c r="AA566" i="9" s="1"/>
  <c r="W567" i="9"/>
  <c r="X567" i="9" s="1"/>
  <c r="Y567" i="9" s="1"/>
  <c r="Z567" i="9" s="1"/>
  <c r="AA567" i="9" s="1"/>
  <c r="W568" i="9"/>
  <c r="X568" i="9" s="1"/>
  <c r="Y568" i="9" s="1"/>
  <c r="Z568" i="9" s="1"/>
  <c r="AA568" i="9" s="1"/>
  <c r="W569" i="9"/>
  <c r="X569" i="9" s="1"/>
  <c r="Y569" i="9" s="1"/>
  <c r="Z569" i="9" s="1"/>
  <c r="AA569" i="9" s="1"/>
  <c r="W570" i="9"/>
  <c r="X570" i="9" s="1"/>
  <c r="Y570" i="9" s="1"/>
  <c r="Z570" i="9" s="1"/>
  <c r="AA570" i="9" s="1"/>
  <c r="W571" i="9"/>
  <c r="X571" i="9" s="1"/>
  <c r="Y571" i="9" s="1"/>
  <c r="Z571" i="9" s="1"/>
  <c r="AA571" i="9" s="1"/>
  <c r="W572" i="9"/>
  <c r="X572" i="9" s="1"/>
  <c r="Y572" i="9" s="1"/>
  <c r="Z572" i="9" s="1"/>
  <c r="AA572" i="9" s="1"/>
  <c r="W573" i="9"/>
  <c r="X573" i="9" s="1"/>
  <c r="Y573" i="9" s="1"/>
  <c r="Z573" i="9" s="1"/>
  <c r="AA573" i="9" s="1"/>
  <c r="W574" i="9"/>
  <c r="X574" i="9" s="1"/>
  <c r="Y574" i="9" s="1"/>
  <c r="Z574" i="9" s="1"/>
  <c r="AA574" i="9" s="1"/>
  <c r="W575" i="9"/>
  <c r="X575" i="9" s="1"/>
  <c r="Y575" i="9" s="1"/>
  <c r="Z575" i="9" s="1"/>
  <c r="AA575" i="9" s="1"/>
  <c r="W576" i="9"/>
  <c r="X576" i="9" s="1"/>
  <c r="Y576" i="9" s="1"/>
  <c r="Z576" i="9" s="1"/>
  <c r="AA576" i="9" s="1"/>
  <c r="W577" i="9"/>
  <c r="X577" i="9" s="1"/>
  <c r="Y577" i="9" s="1"/>
  <c r="Z577" i="9" s="1"/>
  <c r="AA577" i="9" s="1"/>
  <c r="W578" i="9"/>
  <c r="X578" i="9" s="1"/>
  <c r="Y578" i="9" s="1"/>
  <c r="Z578" i="9" s="1"/>
  <c r="AA578" i="9" s="1"/>
  <c r="W579" i="9"/>
  <c r="X579" i="9" s="1"/>
  <c r="Y579" i="9" s="1"/>
  <c r="Z579" i="9" s="1"/>
  <c r="AA579" i="9" s="1"/>
  <c r="W580" i="9"/>
  <c r="X580" i="9" s="1"/>
  <c r="Y580" i="9" s="1"/>
  <c r="Z580" i="9" s="1"/>
  <c r="AA580" i="9" s="1"/>
  <c r="W581" i="9"/>
  <c r="X581" i="9" s="1"/>
  <c r="Y581" i="9" s="1"/>
  <c r="Z581" i="9" s="1"/>
  <c r="AA581" i="9" s="1"/>
  <c r="W582" i="9"/>
  <c r="X582" i="9" s="1"/>
  <c r="Y582" i="9" s="1"/>
  <c r="Z582" i="9" s="1"/>
  <c r="AA582" i="9" s="1"/>
  <c r="W583" i="9"/>
  <c r="X583" i="9" s="1"/>
  <c r="Y583" i="9" s="1"/>
  <c r="Z583" i="9" s="1"/>
  <c r="AA583" i="9" s="1"/>
  <c r="W584" i="9"/>
  <c r="X584" i="9" s="1"/>
  <c r="Y584" i="9" s="1"/>
  <c r="Z584" i="9" s="1"/>
  <c r="AA584" i="9" s="1"/>
  <c r="W585" i="9"/>
  <c r="X585" i="9" s="1"/>
  <c r="Y585" i="9" s="1"/>
  <c r="Z585" i="9" s="1"/>
  <c r="AA585" i="9" s="1"/>
  <c r="W586" i="9"/>
  <c r="X586" i="9" s="1"/>
  <c r="Y586" i="9" s="1"/>
  <c r="Z586" i="9" s="1"/>
  <c r="AA586" i="9" s="1"/>
  <c r="W587" i="9"/>
  <c r="X587" i="9" s="1"/>
  <c r="Y587" i="9" s="1"/>
  <c r="Z587" i="9" s="1"/>
  <c r="AA587" i="9" s="1"/>
  <c r="W588" i="9"/>
  <c r="X588" i="9" s="1"/>
  <c r="Y588" i="9" s="1"/>
  <c r="Z588" i="9" s="1"/>
  <c r="AA588" i="9" s="1"/>
  <c r="W589" i="9"/>
  <c r="X589" i="9" s="1"/>
  <c r="Y589" i="9" s="1"/>
  <c r="Z589" i="9" s="1"/>
  <c r="AA589" i="9" s="1"/>
  <c r="W590" i="9"/>
  <c r="X590" i="9" s="1"/>
  <c r="Y590" i="9" s="1"/>
  <c r="Z590" i="9" s="1"/>
  <c r="AA590" i="9" s="1"/>
  <c r="W591" i="9"/>
  <c r="X591" i="9" s="1"/>
  <c r="Y591" i="9" s="1"/>
  <c r="Z591" i="9" s="1"/>
  <c r="AA591" i="9" s="1"/>
  <c r="W592" i="9"/>
  <c r="X592" i="9" s="1"/>
  <c r="Y592" i="9" s="1"/>
  <c r="Z592" i="9" s="1"/>
  <c r="AA592" i="9" s="1"/>
  <c r="W593" i="9"/>
  <c r="X593" i="9" s="1"/>
  <c r="Y593" i="9" s="1"/>
  <c r="Z593" i="9" s="1"/>
  <c r="AA593" i="9" s="1"/>
  <c r="W594" i="9"/>
  <c r="X594" i="9" s="1"/>
  <c r="Y594" i="9" s="1"/>
  <c r="Z594" i="9" s="1"/>
  <c r="AA594" i="9" s="1"/>
  <c r="W595" i="9"/>
  <c r="X595" i="9" s="1"/>
  <c r="Y595" i="9" s="1"/>
  <c r="Z595" i="9" s="1"/>
  <c r="AA595" i="9" s="1"/>
  <c r="W596" i="9"/>
  <c r="X596" i="9" s="1"/>
  <c r="Y596" i="9" s="1"/>
  <c r="Z596" i="9" s="1"/>
  <c r="AA596" i="9" s="1"/>
  <c r="W597" i="9"/>
  <c r="X597" i="9" s="1"/>
  <c r="Y597" i="9" s="1"/>
  <c r="Z597" i="9" s="1"/>
  <c r="AA597" i="9" s="1"/>
  <c r="W598" i="9"/>
  <c r="X598" i="9" s="1"/>
  <c r="Y598" i="9" s="1"/>
  <c r="Z598" i="9" s="1"/>
  <c r="AA598" i="9" s="1"/>
  <c r="W599" i="9"/>
  <c r="X599" i="9" s="1"/>
  <c r="Y599" i="9" s="1"/>
  <c r="Z599" i="9" s="1"/>
  <c r="AA599" i="9" s="1"/>
  <c r="W600" i="9"/>
  <c r="X600" i="9" s="1"/>
  <c r="Y600" i="9" s="1"/>
  <c r="Z600" i="9" s="1"/>
  <c r="AA600" i="9" s="1"/>
  <c r="W601" i="9"/>
  <c r="X601" i="9" s="1"/>
  <c r="Y601" i="9" s="1"/>
  <c r="Z601" i="9" s="1"/>
  <c r="AA601" i="9" s="1"/>
  <c r="W602" i="9"/>
  <c r="X602" i="9" s="1"/>
  <c r="Y602" i="9" s="1"/>
  <c r="Z602" i="9" s="1"/>
  <c r="AA602" i="9" s="1"/>
  <c r="W603" i="9"/>
  <c r="X603" i="9" s="1"/>
  <c r="Y603" i="9" s="1"/>
  <c r="Z603" i="9" s="1"/>
  <c r="AA603" i="9" s="1"/>
  <c r="W604" i="9"/>
  <c r="X604" i="9" s="1"/>
  <c r="Y604" i="9" s="1"/>
  <c r="Z604" i="9" s="1"/>
  <c r="AA604" i="9" s="1"/>
  <c r="W605" i="9"/>
  <c r="X605" i="9" s="1"/>
  <c r="Y605" i="9" s="1"/>
  <c r="Z605" i="9" s="1"/>
  <c r="AA605" i="9" s="1"/>
  <c r="W606" i="9"/>
  <c r="X606" i="9" s="1"/>
  <c r="Y606" i="9" s="1"/>
  <c r="Z606" i="9" s="1"/>
  <c r="AA606" i="9" s="1"/>
  <c r="W607" i="9"/>
  <c r="X607" i="9" s="1"/>
  <c r="Y607" i="9" s="1"/>
  <c r="Z607" i="9" s="1"/>
  <c r="AA607" i="9" s="1"/>
  <c r="W608" i="9"/>
  <c r="X608" i="9" s="1"/>
  <c r="Y608" i="9" s="1"/>
  <c r="Z608" i="9" s="1"/>
  <c r="AA608" i="9" s="1"/>
  <c r="W609" i="9"/>
  <c r="X609" i="9" s="1"/>
  <c r="Y609" i="9" s="1"/>
  <c r="Z609" i="9" s="1"/>
  <c r="AA609" i="9" s="1"/>
  <c r="W610" i="9"/>
  <c r="X610" i="9" s="1"/>
  <c r="Y610" i="9" s="1"/>
  <c r="Z610" i="9" s="1"/>
  <c r="AA610" i="9" s="1"/>
  <c r="W611" i="9"/>
  <c r="X611" i="9" s="1"/>
  <c r="Y611" i="9" s="1"/>
  <c r="Z611" i="9" s="1"/>
  <c r="AA611" i="9" s="1"/>
  <c r="W612" i="9"/>
  <c r="X612" i="9" s="1"/>
  <c r="Y612" i="9" s="1"/>
  <c r="Z612" i="9" s="1"/>
  <c r="AA612" i="9" s="1"/>
  <c r="W613" i="9"/>
  <c r="X613" i="9" s="1"/>
  <c r="Y613" i="9" s="1"/>
  <c r="Z613" i="9" s="1"/>
  <c r="AA613" i="9" s="1"/>
  <c r="W614" i="9"/>
  <c r="X614" i="9" s="1"/>
  <c r="Y614" i="9" s="1"/>
  <c r="Z614" i="9" s="1"/>
  <c r="AA614" i="9" s="1"/>
  <c r="W615" i="9"/>
  <c r="X615" i="9" s="1"/>
  <c r="Y615" i="9" s="1"/>
  <c r="Z615" i="9" s="1"/>
  <c r="AA615" i="9" s="1"/>
  <c r="W616" i="9"/>
  <c r="X616" i="9" s="1"/>
  <c r="Y616" i="9" s="1"/>
  <c r="Z616" i="9" s="1"/>
  <c r="AA616" i="9" s="1"/>
  <c r="W617" i="9"/>
  <c r="X617" i="9" s="1"/>
  <c r="Y617" i="9" s="1"/>
  <c r="Z617" i="9" s="1"/>
  <c r="AA617" i="9" s="1"/>
  <c r="W618" i="9"/>
  <c r="X618" i="9" s="1"/>
  <c r="Y618" i="9" s="1"/>
  <c r="Z618" i="9" s="1"/>
  <c r="AA618" i="9" s="1"/>
  <c r="W619" i="9"/>
  <c r="X619" i="9" s="1"/>
  <c r="Y619" i="9" s="1"/>
  <c r="Z619" i="9" s="1"/>
  <c r="AA619" i="9" s="1"/>
  <c r="W620" i="9"/>
  <c r="X620" i="9" s="1"/>
  <c r="Y620" i="9" s="1"/>
  <c r="Z620" i="9" s="1"/>
  <c r="AA620" i="9" s="1"/>
  <c r="W621" i="9"/>
  <c r="X621" i="9" s="1"/>
  <c r="Y621" i="9" s="1"/>
  <c r="Z621" i="9" s="1"/>
  <c r="AA621" i="9" s="1"/>
  <c r="W622" i="9"/>
  <c r="X622" i="9" s="1"/>
  <c r="Y622" i="9" s="1"/>
  <c r="Z622" i="9" s="1"/>
  <c r="AA622" i="9" s="1"/>
  <c r="W623" i="9"/>
  <c r="X623" i="9" s="1"/>
  <c r="Y623" i="9" s="1"/>
  <c r="Z623" i="9" s="1"/>
  <c r="AA623" i="9" s="1"/>
  <c r="W624" i="9"/>
  <c r="X624" i="9" s="1"/>
  <c r="Y624" i="9" s="1"/>
  <c r="Z624" i="9" s="1"/>
  <c r="AA624" i="9" s="1"/>
  <c r="W625" i="9"/>
  <c r="X625" i="9" s="1"/>
  <c r="Y625" i="9" s="1"/>
  <c r="Z625" i="9" s="1"/>
  <c r="AA625" i="9" s="1"/>
  <c r="W626" i="9"/>
  <c r="X626" i="9" s="1"/>
  <c r="Y626" i="9" s="1"/>
  <c r="Z626" i="9" s="1"/>
  <c r="AA626" i="9" s="1"/>
  <c r="W627" i="9"/>
  <c r="X627" i="9" s="1"/>
  <c r="Y627" i="9" s="1"/>
  <c r="Z627" i="9" s="1"/>
  <c r="AA627" i="9" s="1"/>
  <c r="W628" i="9"/>
  <c r="X628" i="9" s="1"/>
  <c r="Y628" i="9" s="1"/>
  <c r="Z628" i="9" s="1"/>
  <c r="AA628" i="9" s="1"/>
  <c r="W629" i="9"/>
  <c r="X629" i="9" s="1"/>
  <c r="Y629" i="9" s="1"/>
  <c r="Z629" i="9" s="1"/>
  <c r="AA629" i="9" s="1"/>
  <c r="W630" i="9"/>
  <c r="X630" i="9" s="1"/>
  <c r="Y630" i="9" s="1"/>
  <c r="Z630" i="9" s="1"/>
  <c r="AA630" i="9" s="1"/>
  <c r="W631" i="9"/>
  <c r="X631" i="9" s="1"/>
  <c r="Y631" i="9" s="1"/>
  <c r="Z631" i="9" s="1"/>
  <c r="AA631" i="9" s="1"/>
  <c r="W632" i="9"/>
  <c r="X632" i="9" s="1"/>
  <c r="Y632" i="9" s="1"/>
  <c r="Z632" i="9" s="1"/>
  <c r="AA632" i="9" s="1"/>
  <c r="W633" i="9"/>
  <c r="X633" i="9" s="1"/>
  <c r="Y633" i="9" s="1"/>
  <c r="Z633" i="9" s="1"/>
  <c r="AA633" i="9" s="1"/>
  <c r="W634" i="9"/>
  <c r="X634" i="9" s="1"/>
  <c r="Y634" i="9" s="1"/>
  <c r="Z634" i="9" s="1"/>
  <c r="AA634" i="9" s="1"/>
  <c r="W635" i="9"/>
  <c r="X635" i="9" s="1"/>
  <c r="Y635" i="9" s="1"/>
  <c r="Z635" i="9" s="1"/>
  <c r="AA635" i="9" s="1"/>
  <c r="W636" i="9"/>
  <c r="X636" i="9" s="1"/>
  <c r="Y636" i="9" s="1"/>
  <c r="Z636" i="9" s="1"/>
  <c r="AA636" i="9" s="1"/>
  <c r="W637" i="9"/>
  <c r="X637" i="9" s="1"/>
  <c r="Y637" i="9" s="1"/>
  <c r="Z637" i="9" s="1"/>
  <c r="AA637" i="9" s="1"/>
  <c r="W638" i="9"/>
  <c r="X638" i="9" s="1"/>
  <c r="Y638" i="9" s="1"/>
  <c r="Z638" i="9" s="1"/>
  <c r="AA638" i="9" s="1"/>
  <c r="W639" i="9"/>
  <c r="X639" i="9" s="1"/>
  <c r="Y639" i="9" s="1"/>
  <c r="Z639" i="9" s="1"/>
  <c r="AA639" i="9" s="1"/>
  <c r="W640" i="9"/>
  <c r="X640" i="9" s="1"/>
  <c r="Y640" i="9" s="1"/>
  <c r="Z640" i="9" s="1"/>
  <c r="AA640" i="9" s="1"/>
  <c r="W641" i="9"/>
  <c r="X641" i="9" s="1"/>
  <c r="Y641" i="9" s="1"/>
  <c r="Z641" i="9" s="1"/>
  <c r="AA641" i="9" s="1"/>
  <c r="W642" i="9"/>
  <c r="X642" i="9" s="1"/>
  <c r="Y642" i="9" s="1"/>
  <c r="Z642" i="9" s="1"/>
  <c r="AA642" i="9" s="1"/>
  <c r="W643" i="9"/>
  <c r="X643" i="9" s="1"/>
  <c r="Y643" i="9" s="1"/>
  <c r="Z643" i="9" s="1"/>
  <c r="AA643" i="9" s="1"/>
  <c r="W644" i="9"/>
  <c r="X644" i="9" s="1"/>
  <c r="Y644" i="9" s="1"/>
  <c r="Z644" i="9" s="1"/>
  <c r="AA644" i="9" s="1"/>
  <c r="W645" i="9"/>
  <c r="X645" i="9" s="1"/>
  <c r="Y645" i="9" s="1"/>
  <c r="Z645" i="9" s="1"/>
  <c r="AA645" i="9" s="1"/>
  <c r="W646" i="9"/>
  <c r="X646" i="9" s="1"/>
  <c r="Y646" i="9" s="1"/>
  <c r="Z646" i="9" s="1"/>
  <c r="AA646" i="9" s="1"/>
  <c r="W647" i="9"/>
  <c r="X647" i="9" s="1"/>
  <c r="Y647" i="9" s="1"/>
  <c r="Z647" i="9" s="1"/>
  <c r="AA647" i="9" s="1"/>
  <c r="W648" i="9"/>
  <c r="X648" i="9" s="1"/>
  <c r="Y648" i="9" s="1"/>
  <c r="Z648" i="9" s="1"/>
  <c r="AA648" i="9" s="1"/>
  <c r="W649" i="9"/>
  <c r="X649" i="9" s="1"/>
  <c r="Y649" i="9" s="1"/>
  <c r="Z649" i="9" s="1"/>
  <c r="AA649" i="9" s="1"/>
  <c r="W650" i="9"/>
  <c r="X650" i="9" s="1"/>
  <c r="Y650" i="9" s="1"/>
  <c r="Z650" i="9" s="1"/>
  <c r="AA650" i="9" s="1"/>
  <c r="W651" i="9"/>
  <c r="X651" i="9" s="1"/>
  <c r="Y651" i="9" s="1"/>
  <c r="Z651" i="9" s="1"/>
  <c r="AA651" i="9" s="1"/>
  <c r="W652" i="9"/>
  <c r="X652" i="9" s="1"/>
  <c r="Y652" i="9" s="1"/>
  <c r="Z652" i="9" s="1"/>
  <c r="AA652" i="9" s="1"/>
  <c r="W653" i="9"/>
  <c r="X653" i="9" s="1"/>
  <c r="Y653" i="9" s="1"/>
  <c r="Z653" i="9" s="1"/>
  <c r="AA653" i="9" s="1"/>
  <c r="W654" i="9"/>
  <c r="X654" i="9" s="1"/>
  <c r="Y654" i="9" s="1"/>
  <c r="Z654" i="9" s="1"/>
  <c r="AA654" i="9" s="1"/>
  <c r="W655" i="9"/>
  <c r="X655" i="9" s="1"/>
  <c r="Y655" i="9" s="1"/>
  <c r="Z655" i="9" s="1"/>
  <c r="AA655" i="9" s="1"/>
  <c r="W656" i="9"/>
  <c r="X656" i="9" s="1"/>
  <c r="Y656" i="9" s="1"/>
  <c r="Z656" i="9" s="1"/>
  <c r="AA656" i="9" s="1"/>
  <c r="W657" i="9"/>
  <c r="X657" i="9" s="1"/>
  <c r="Y657" i="9" s="1"/>
  <c r="Z657" i="9" s="1"/>
  <c r="AA657" i="9" s="1"/>
  <c r="W658" i="9"/>
  <c r="X658" i="9" s="1"/>
  <c r="Y658" i="9" s="1"/>
  <c r="Z658" i="9" s="1"/>
  <c r="AA658" i="9" s="1"/>
  <c r="W659" i="9"/>
  <c r="X659" i="9" s="1"/>
  <c r="Y659" i="9" s="1"/>
  <c r="Z659" i="9" s="1"/>
  <c r="AA659" i="9" s="1"/>
  <c r="W660" i="9"/>
  <c r="X660" i="9" s="1"/>
  <c r="Y660" i="9" s="1"/>
  <c r="Z660" i="9" s="1"/>
  <c r="AA660" i="9" s="1"/>
  <c r="W661" i="9"/>
  <c r="X661" i="9" s="1"/>
  <c r="Y661" i="9" s="1"/>
  <c r="Z661" i="9" s="1"/>
  <c r="AA661" i="9" s="1"/>
  <c r="W662" i="9"/>
  <c r="X662" i="9" s="1"/>
  <c r="Y662" i="9" s="1"/>
  <c r="Z662" i="9" s="1"/>
  <c r="AA662" i="9" s="1"/>
  <c r="W663" i="9"/>
  <c r="X663" i="9" s="1"/>
  <c r="Y663" i="9" s="1"/>
  <c r="Z663" i="9" s="1"/>
  <c r="AA663" i="9" s="1"/>
  <c r="W664" i="9"/>
  <c r="X664" i="9" s="1"/>
  <c r="Y664" i="9" s="1"/>
  <c r="Z664" i="9" s="1"/>
  <c r="AA664" i="9" s="1"/>
  <c r="W665" i="9"/>
  <c r="X665" i="9" s="1"/>
  <c r="Y665" i="9" s="1"/>
  <c r="Z665" i="9" s="1"/>
  <c r="AA665" i="9" s="1"/>
  <c r="W666" i="9"/>
  <c r="X666" i="9" s="1"/>
  <c r="Y666" i="9" s="1"/>
  <c r="Z666" i="9" s="1"/>
  <c r="AA666" i="9" s="1"/>
  <c r="W667" i="9"/>
  <c r="X667" i="9" s="1"/>
  <c r="Y667" i="9" s="1"/>
  <c r="Z667" i="9" s="1"/>
  <c r="AA667" i="9" s="1"/>
  <c r="W668" i="9"/>
  <c r="X668" i="9" s="1"/>
  <c r="Y668" i="9" s="1"/>
  <c r="Z668" i="9" s="1"/>
  <c r="AA668" i="9" s="1"/>
  <c r="W669" i="9"/>
  <c r="X669" i="9" s="1"/>
  <c r="Y669" i="9" s="1"/>
  <c r="Z669" i="9" s="1"/>
  <c r="AA669" i="9" s="1"/>
  <c r="W670" i="9"/>
  <c r="X670" i="9" s="1"/>
  <c r="Y670" i="9" s="1"/>
  <c r="Z670" i="9" s="1"/>
  <c r="AA670" i="9" s="1"/>
  <c r="W671" i="9"/>
  <c r="X671" i="9" s="1"/>
  <c r="Y671" i="9" s="1"/>
  <c r="Z671" i="9" s="1"/>
  <c r="AA671" i="9" s="1"/>
  <c r="W672" i="9"/>
  <c r="X672" i="9" s="1"/>
  <c r="Y672" i="9" s="1"/>
  <c r="Z672" i="9" s="1"/>
  <c r="AA672" i="9" s="1"/>
  <c r="W673" i="9"/>
  <c r="X673" i="9" s="1"/>
  <c r="Y673" i="9" s="1"/>
  <c r="Z673" i="9" s="1"/>
  <c r="AA673" i="9" s="1"/>
  <c r="W674" i="9"/>
  <c r="X674" i="9" s="1"/>
  <c r="Y674" i="9" s="1"/>
  <c r="Z674" i="9" s="1"/>
  <c r="AA674" i="9" s="1"/>
  <c r="W675" i="9"/>
  <c r="X675" i="9" s="1"/>
  <c r="Y675" i="9" s="1"/>
  <c r="Z675" i="9" s="1"/>
  <c r="AA675" i="9" s="1"/>
  <c r="W676" i="9"/>
  <c r="X676" i="9" s="1"/>
  <c r="Y676" i="9" s="1"/>
  <c r="Z676" i="9" s="1"/>
  <c r="AA676" i="9" s="1"/>
  <c r="W677" i="9"/>
  <c r="X677" i="9" s="1"/>
  <c r="Y677" i="9" s="1"/>
  <c r="Z677" i="9" s="1"/>
  <c r="AA677" i="9" s="1"/>
  <c r="W678" i="9"/>
  <c r="X678" i="9" s="1"/>
  <c r="Y678" i="9" s="1"/>
  <c r="Z678" i="9" s="1"/>
  <c r="AA678" i="9" s="1"/>
  <c r="W679" i="9"/>
  <c r="X679" i="9" s="1"/>
  <c r="Y679" i="9" s="1"/>
  <c r="Z679" i="9" s="1"/>
  <c r="AA679" i="9" s="1"/>
  <c r="W680" i="9"/>
  <c r="X680" i="9" s="1"/>
  <c r="Y680" i="9" s="1"/>
  <c r="Z680" i="9" s="1"/>
  <c r="AA680" i="9" s="1"/>
  <c r="W681" i="9"/>
  <c r="X681" i="9" s="1"/>
  <c r="Y681" i="9" s="1"/>
  <c r="Z681" i="9" s="1"/>
  <c r="AA681" i="9" s="1"/>
  <c r="W682" i="9"/>
  <c r="X682" i="9" s="1"/>
  <c r="Y682" i="9" s="1"/>
  <c r="Z682" i="9" s="1"/>
  <c r="AA682" i="9" s="1"/>
  <c r="W683" i="9"/>
  <c r="X683" i="9" s="1"/>
  <c r="Y683" i="9" s="1"/>
  <c r="Z683" i="9" s="1"/>
  <c r="AA683" i="9" s="1"/>
  <c r="W684" i="9"/>
  <c r="X684" i="9" s="1"/>
  <c r="Y684" i="9" s="1"/>
  <c r="Z684" i="9" s="1"/>
  <c r="AA684" i="9" s="1"/>
  <c r="W685" i="9"/>
  <c r="X685" i="9" s="1"/>
  <c r="Y685" i="9" s="1"/>
  <c r="Z685" i="9" s="1"/>
  <c r="AA685" i="9" s="1"/>
  <c r="W686" i="9"/>
  <c r="X686" i="9" s="1"/>
  <c r="Y686" i="9" s="1"/>
  <c r="Z686" i="9" s="1"/>
  <c r="AA686" i="9" s="1"/>
  <c r="W687" i="9"/>
  <c r="X687" i="9" s="1"/>
  <c r="Y687" i="9" s="1"/>
  <c r="Z687" i="9" s="1"/>
  <c r="AA687" i="9" s="1"/>
  <c r="W688" i="9"/>
  <c r="X688" i="9" s="1"/>
  <c r="Y688" i="9" s="1"/>
  <c r="Z688" i="9" s="1"/>
  <c r="AA688" i="9" s="1"/>
  <c r="W689" i="9"/>
  <c r="X689" i="9" s="1"/>
  <c r="Y689" i="9" s="1"/>
  <c r="Z689" i="9" s="1"/>
  <c r="AA689" i="9" s="1"/>
  <c r="W690" i="9"/>
  <c r="X690" i="9" s="1"/>
  <c r="Y690" i="9" s="1"/>
  <c r="Z690" i="9" s="1"/>
  <c r="AA690" i="9" s="1"/>
  <c r="W691" i="9"/>
  <c r="X691" i="9" s="1"/>
  <c r="Y691" i="9" s="1"/>
  <c r="Z691" i="9" s="1"/>
  <c r="AA691" i="9" s="1"/>
  <c r="W692" i="9"/>
  <c r="X692" i="9" s="1"/>
  <c r="Y692" i="9" s="1"/>
  <c r="Z692" i="9" s="1"/>
  <c r="AA692" i="9" s="1"/>
  <c r="W693" i="9"/>
  <c r="X693" i="9" s="1"/>
  <c r="Y693" i="9" s="1"/>
  <c r="Z693" i="9" s="1"/>
  <c r="AA693" i="9" s="1"/>
  <c r="W694" i="9"/>
  <c r="X694" i="9" s="1"/>
  <c r="Y694" i="9" s="1"/>
  <c r="Z694" i="9" s="1"/>
  <c r="AA694" i="9" s="1"/>
  <c r="W695" i="9"/>
  <c r="X695" i="9" s="1"/>
  <c r="Y695" i="9" s="1"/>
  <c r="Z695" i="9" s="1"/>
  <c r="AA695" i="9" s="1"/>
  <c r="W696" i="9"/>
  <c r="X696" i="9" s="1"/>
  <c r="Y696" i="9" s="1"/>
  <c r="Z696" i="9" s="1"/>
  <c r="AA696" i="9" s="1"/>
  <c r="W697" i="9"/>
  <c r="X697" i="9" s="1"/>
  <c r="Y697" i="9" s="1"/>
  <c r="Z697" i="9" s="1"/>
  <c r="AA697" i="9" s="1"/>
  <c r="W698" i="9"/>
  <c r="X698" i="9" s="1"/>
  <c r="Y698" i="9" s="1"/>
  <c r="Z698" i="9" s="1"/>
  <c r="AA698" i="9" s="1"/>
  <c r="W699" i="9"/>
  <c r="X699" i="9" s="1"/>
  <c r="Y699" i="9" s="1"/>
  <c r="Z699" i="9" s="1"/>
  <c r="AA699" i="9" s="1"/>
  <c r="W700" i="9"/>
  <c r="X700" i="9" s="1"/>
  <c r="Y700" i="9" s="1"/>
  <c r="Z700" i="9" s="1"/>
  <c r="AA700" i="9" s="1"/>
  <c r="W701" i="9"/>
  <c r="X701" i="9" s="1"/>
  <c r="Y701" i="9" s="1"/>
  <c r="Z701" i="9" s="1"/>
  <c r="AA701" i="9" s="1"/>
  <c r="W702" i="9"/>
  <c r="X702" i="9" s="1"/>
  <c r="Y702" i="9" s="1"/>
  <c r="Z702" i="9" s="1"/>
  <c r="AA702" i="9" s="1"/>
  <c r="W703" i="9"/>
  <c r="X703" i="9" s="1"/>
  <c r="Y703" i="9" s="1"/>
  <c r="Z703" i="9" s="1"/>
  <c r="AA703" i="9" s="1"/>
  <c r="W704" i="9"/>
  <c r="X704" i="9" s="1"/>
  <c r="Y704" i="9" s="1"/>
  <c r="Z704" i="9" s="1"/>
  <c r="AA704" i="9" s="1"/>
  <c r="W705" i="9"/>
  <c r="X705" i="9" s="1"/>
  <c r="Y705" i="9" s="1"/>
  <c r="Z705" i="9" s="1"/>
  <c r="AA705" i="9" s="1"/>
  <c r="W706" i="9"/>
  <c r="X706" i="9" s="1"/>
  <c r="Y706" i="9" s="1"/>
  <c r="Z706" i="9" s="1"/>
  <c r="AA706" i="9" s="1"/>
  <c r="W707" i="9"/>
  <c r="X707" i="9" s="1"/>
  <c r="Y707" i="9" s="1"/>
  <c r="Z707" i="9" s="1"/>
  <c r="AA707" i="9" s="1"/>
  <c r="W708" i="9"/>
  <c r="X708" i="9" s="1"/>
  <c r="Y708" i="9" s="1"/>
  <c r="Z708" i="9" s="1"/>
  <c r="AA708" i="9" s="1"/>
  <c r="W709" i="9"/>
  <c r="X709" i="9" s="1"/>
  <c r="Y709" i="9" s="1"/>
  <c r="Z709" i="9" s="1"/>
  <c r="AA709" i="9" s="1"/>
  <c r="W710" i="9"/>
  <c r="X710" i="9" s="1"/>
  <c r="Y710" i="9" s="1"/>
  <c r="Z710" i="9" s="1"/>
  <c r="AA710" i="9" s="1"/>
  <c r="W711" i="9"/>
  <c r="X711" i="9" s="1"/>
  <c r="Y711" i="9" s="1"/>
  <c r="Z711" i="9" s="1"/>
  <c r="AA711" i="9" s="1"/>
  <c r="W712" i="9"/>
  <c r="X712" i="9" s="1"/>
  <c r="Y712" i="9" s="1"/>
  <c r="Z712" i="9" s="1"/>
  <c r="AA712" i="9" s="1"/>
  <c r="W713" i="9"/>
  <c r="X713" i="9" s="1"/>
  <c r="Y713" i="9" s="1"/>
  <c r="Z713" i="9" s="1"/>
  <c r="AA713" i="9" s="1"/>
  <c r="W714" i="9"/>
  <c r="X714" i="9" s="1"/>
  <c r="Y714" i="9" s="1"/>
  <c r="Z714" i="9" s="1"/>
  <c r="AA714" i="9" s="1"/>
  <c r="W715" i="9"/>
  <c r="X715" i="9" s="1"/>
  <c r="Y715" i="9" s="1"/>
  <c r="Z715" i="9" s="1"/>
  <c r="AA715" i="9" s="1"/>
  <c r="W716" i="9"/>
  <c r="X716" i="9" s="1"/>
  <c r="Y716" i="9" s="1"/>
  <c r="Z716" i="9" s="1"/>
  <c r="AA716" i="9" s="1"/>
  <c r="W717" i="9"/>
  <c r="X717" i="9" s="1"/>
  <c r="Y717" i="9" s="1"/>
  <c r="Z717" i="9" s="1"/>
  <c r="AA717" i="9" s="1"/>
  <c r="W718" i="9"/>
  <c r="X718" i="9" s="1"/>
  <c r="Y718" i="9" s="1"/>
  <c r="Z718" i="9" s="1"/>
  <c r="AA718" i="9" s="1"/>
  <c r="W719" i="9"/>
  <c r="X719" i="9" s="1"/>
  <c r="Y719" i="9" s="1"/>
  <c r="Z719" i="9" s="1"/>
  <c r="AA719" i="9" s="1"/>
  <c r="W720" i="9"/>
  <c r="X720" i="9" s="1"/>
  <c r="Y720" i="9" s="1"/>
  <c r="Z720" i="9" s="1"/>
  <c r="AA720" i="9" s="1"/>
  <c r="W721" i="9"/>
  <c r="X721" i="9" s="1"/>
  <c r="Y721" i="9" s="1"/>
  <c r="Z721" i="9" s="1"/>
  <c r="AA721" i="9" s="1"/>
  <c r="W722" i="9"/>
  <c r="X722" i="9" s="1"/>
  <c r="Y722" i="9" s="1"/>
  <c r="Z722" i="9" s="1"/>
  <c r="AA722" i="9" s="1"/>
  <c r="W723" i="9"/>
  <c r="X723" i="9" s="1"/>
  <c r="Y723" i="9" s="1"/>
  <c r="Z723" i="9" s="1"/>
  <c r="AA723" i="9" s="1"/>
  <c r="W724" i="9"/>
  <c r="X724" i="9" s="1"/>
  <c r="Y724" i="9" s="1"/>
  <c r="Z724" i="9" s="1"/>
  <c r="AA724" i="9" s="1"/>
  <c r="W725" i="9"/>
  <c r="X725" i="9" s="1"/>
  <c r="Y725" i="9" s="1"/>
  <c r="Z725" i="9" s="1"/>
  <c r="AA725" i="9" s="1"/>
  <c r="W726" i="9"/>
  <c r="X726" i="9" s="1"/>
  <c r="Y726" i="9" s="1"/>
  <c r="Z726" i="9" s="1"/>
  <c r="AA726" i="9" s="1"/>
  <c r="W727" i="9"/>
  <c r="X727" i="9" s="1"/>
  <c r="Y727" i="9" s="1"/>
  <c r="Z727" i="9" s="1"/>
  <c r="AA727" i="9" s="1"/>
  <c r="W728" i="9"/>
  <c r="X728" i="9" s="1"/>
  <c r="Y728" i="9" s="1"/>
  <c r="Z728" i="9" s="1"/>
  <c r="AA728" i="9" s="1"/>
  <c r="W729" i="9"/>
  <c r="X729" i="9" s="1"/>
  <c r="Y729" i="9" s="1"/>
  <c r="Z729" i="9" s="1"/>
  <c r="AA729" i="9" s="1"/>
  <c r="W730" i="9"/>
  <c r="X730" i="9" s="1"/>
  <c r="Y730" i="9" s="1"/>
  <c r="Z730" i="9" s="1"/>
  <c r="AA730" i="9" s="1"/>
  <c r="W731" i="9"/>
  <c r="X731" i="9" s="1"/>
  <c r="Y731" i="9" s="1"/>
  <c r="Z731" i="9" s="1"/>
  <c r="AA731" i="9" s="1"/>
  <c r="W732" i="9"/>
  <c r="X732" i="9" s="1"/>
  <c r="Y732" i="9" s="1"/>
  <c r="Z732" i="9" s="1"/>
  <c r="AA732" i="9" s="1"/>
  <c r="W733" i="9"/>
  <c r="X733" i="9" s="1"/>
  <c r="Y733" i="9" s="1"/>
  <c r="Z733" i="9" s="1"/>
  <c r="AA733" i="9" s="1"/>
  <c r="W734" i="9"/>
  <c r="X734" i="9" s="1"/>
  <c r="Y734" i="9" s="1"/>
  <c r="Z734" i="9" s="1"/>
  <c r="AA734" i="9" s="1"/>
  <c r="W735" i="9"/>
  <c r="X735" i="9" s="1"/>
  <c r="Y735" i="9" s="1"/>
  <c r="Z735" i="9" s="1"/>
  <c r="AA735" i="9" s="1"/>
  <c r="W736" i="9"/>
  <c r="X736" i="9" s="1"/>
  <c r="Y736" i="9" s="1"/>
  <c r="Z736" i="9" s="1"/>
  <c r="AA736" i="9" s="1"/>
  <c r="W737" i="9"/>
  <c r="X737" i="9" s="1"/>
  <c r="Y737" i="9" s="1"/>
  <c r="Z737" i="9" s="1"/>
  <c r="AA737" i="9" s="1"/>
  <c r="W738" i="9"/>
  <c r="X738" i="9" s="1"/>
  <c r="Y738" i="9" s="1"/>
  <c r="Z738" i="9" s="1"/>
  <c r="AA738" i="9" s="1"/>
  <c r="W739" i="9"/>
  <c r="X739" i="9" s="1"/>
  <c r="Y739" i="9" s="1"/>
  <c r="Z739" i="9" s="1"/>
  <c r="AA739" i="9" s="1"/>
  <c r="W740" i="9"/>
  <c r="X740" i="9" s="1"/>
  <c r="Y740" i="9" s="1"/>
  <c r="Z740" i="9" s="1"/>
  <c r="AA740" i="9" s="1"/>
  <c r="W741" i="9"/>
  <c r="X741" i="9" s="1"/>
  <c r="Y741" i="9" s="1"/>
  <c r="Z741" i="9" s="1"/>
  <c r="AA741" i="9" s="1"/>
  <c r="W742" i="9"/>
  <c r="X742" i="9" s="1"/>
  <c r="Y742" i="9" s="1"/>
  <c r="Z742" i="9" s="1"/>
  <c r="AA742" i="9" s="1"/>
  <c r="W743" i="9"/>
  <c r="X743" i="9" s="1"/>
  <c r="Y743" i="9" s="1"/>
  <c r="Z743" i="9" s="1"/>
  <c r="AA743" i="9" s="1"/>
  <c r="W744" i="9"/>
  <c r="X744" i="9" s="1"/>
  <c r="Y744" i="9" s="1"/>
  <c r="Z744" i="9" s="1"/>
  <c r="AA744" i="9" s="1"/>
  <c r="W745" i="9"/>
  <c r="X745" i="9" s="1"/>
  <c r="Y745" i="9" s="1"/>
  <c r="Z745" i="9" s="1"/>
  <c r="AA745" i="9" s="1"/>
  <c r="W746" i="9"/>
  <c r="X746" i="9" s="1"/>
  <c r="Y746" i="9" s="1"/>
  <c r="Z746" i="9" s="1"/>
  <c r="AA746" i="9" s="1"/>
  <c r="W747" i="9"/>
  <c r="X747" i="9" s="1"/>
  <c r="Y747" i="9" s="1"/>
  <c r="Z747" i="9" s="1"/>
  <c r="AA747" i="9" s="1"/>
  <c r="W748" i="9"/>
  <c r="X748" i="9" s="1"/>
  <c r="Y748" i="9" s="1"/>
  <c r="Z748" i="9" s="1"/>
  <c r="AA748" i="9" s="1"/>
  <c r="W749" i="9"/>
  <c r="X749" i="9" s="1"/>
  <c r="Y749" i="9" s="1"/>
  <c r="Z749" i="9" s="1"/>
  <c r="AA749" i="9" s="1"/>
  <c r="W750" i="9"/>
  <c r="X750" i="9" s="1"/>
  <c r="Y750" i="9" s="1"/>
  <c r="Z750" i="9" s="1"/>
  <c r="AA750" i="9" s="1"/>
  <c r="W751" i="9"/>
  <c r="X751" i="9" s="1"/>
  <c r="Y751" i="9" s="1"/>
  <c r="Z751" i="9" s="1"/>
  <c r="AA751" i="9" s="1"/>
  <c r="W752" i="9"/>
  <c r="X752" i="9" s="1"/>
  <c r="Y752" i="9" s="1"/>
  <c r="Z752" i="9" s="1"/>
  <c r="AA752" i="9" s="1"/>
  <c r="W753" i="9"/>
  <c r="X753" i="9" s="1"/>
  <c r="Y753" i="9" s="1"/>
  <c r="Z753" i="9" s="1"/>
  <c r="AA753" i="9" s="1"/>
  <c r="W754" i="9"/>
  <c r="X754" i="9" s="1"/>
  <c r="Y754" i="9" s="1"/>
  <c r="Z754" i="9" s="1"/>
  <c r="AA754" i="9" s="1"/>
  <c r="W755" i="9"/>
  <c r="X755" i="9" s="1"/>
  <c r="Y755" i="9" s="1"/>
  <c r="Z755" i="9" s="1"/>
  <c r="AA755" i="9" s="1"/>
  <c r="W756" i="9"/>
  <c r="X756" i="9" s="1"/>
  <c r="Y756" i="9" s="1"/>
  <c r="Z756" i="9" s="1"/>
  <c r="AA756" i="9" s="1"/>
  <c r="W757" i="9"/>
  <c r="X757" i="9" s="1"/>
  <c r="Y757" i="9" s="1"/>
  <c r="Z757" i="9" s="1"/>
  <c r="AA757" i="9" s="1"/>
  <c r="W758" i="9"/>
  <c r="X758" i="9" s="1"/>
  <c r="Y758" i="9" s="1"/>
  <c r="Z758" i="9" s="1"/>
  <c r="AA758" i="9" s="1"/>
  <c r="W759" i="9"/>
  <c r="X759" i="9" s="1"/>
  <c r="Y759" i="9" s="1"/>
  <c r="Z759" i="9" s="1"/>
  <c r="AA759" i="9" s="1"/>
  <c r="W760" i="9"/>
  <c r="X760" i="9" s="1"/>
  <c r="Y760" i="9" s="1"/>
  <c r="Z760" i="9" s="1"/>
  <c r="AA760" i="9" s="1"/>
  <c r="W761" i="9"/>
  <c r="X761" i="9" s="1"/>
  <c r="Y761" i="9" s="1"/>
  <c r="Z761" i="9" s="1"/>
  <c r="AA761" i="9" s="1"/>
  <c r="W762" i="9"/>
  <c r="X762" i="9" s="1"/>
  <c r="Y762" i="9" s="1"/>
  <c r="Z762" i="9" s="1"/>
  <c r="AA762" i="9" s="1"/>
  <c r="W763" i="9"/>
  <c r="X763" i="9" s="1"/>
  <c r="Y763" i="9" s="1"/>
  <c r="Z763" i="9" s="1"/>
  <c r="AA763" i="9" s="1"/>
  <c r="W764" i="9"/>
  <c r="X764" i="9" s="1"/>
  <c r="Y764" i="9" s="1"/>
  <c r="Z764" i="9" s="1"/>
  <c r="AA764" i="9" s="1"/>
  <c r="W765" i="9"/>
  <c r="X765" i="9" s="1"/>
  <c r="Y765" i="9" s="1"/>
  <c r="Z765" i="9" s="1"/>
  <c r="AA765" i="9" s="1"/>
  <c r="W766" i="9"/>
  <c r="X766" i="9" s="1"/>
  <c r="Y766" i="9" s="1"/>
  <c r="Z766" i="9" s="1"/>
  <c r="AA766" i="9" s="1"/>
  <c r="W767" i="9"/>
  <c r="X767" i="9" s="1"/>
  <c r="Y767" i="9" s="1"/>
  <c r="Z767" i="9" s="1"/>
  <c r="AA767" i="9" s="1"/>
  <c r="W768" i="9"/>
  <c r="X768" i="9" s="1"/>
  <c r="Y768" i="9" s="1"/>
  <c r="Z768" i="9" s="1"/>
  <c r="AA768" i="9" s="1"/>
  <c r="W769" i="9"/>
  <c r="X769" i="9" s="1"/>
  <c r="Y769" i="9" s="1"/>
  <c r="Z769" i="9" s="1"/>
  <c r="AA769" i="9" s="1"/>
  <c r="W770" i="9"/>
  <c r="X770" i="9" s="1"/>
  <c r="Y770" i="9" s="1"/>
  <c r="Z770" i="9" s="1"/>
  <c r="AA770" i="9" s="1"/>
  <c r="W771" i="9"/>
  <c r="X771" i="9" s="1"/>
  <c r="Y771" i="9" s="1"/>
  <c r="Z771" i="9" s="1"/>
  <c r="AA771" i="9" s="1"/>
  <c r="W772" i="9"/>
  <c r="X772" i="9" s="1"/>
  <c r="Y772" i="9" s="1"/>
  <c r="Z772" i="9" s="1"/>
  <c r="AA772" i="9" s="1"/>
  <c r="W773" i="9"/>
  <c r="X773" i="9" s="1"/>
  <c r="Y773" i="9" s="1"/>
  <c r="Z773" i="9" s="1"/>
  <c r="AA773" i="9" s="1"/>
  <c r="W774" i="9"/>
  <c r="X774" i="9" s="1"/>
  <c r="Y774" i="9" s="1"/>
  <c r="Z774" i="9" s="1"/>
  <c r="AA774" i="9" s="1"/>
  <c r="W775" i="9"/>
  <c r="X775" i="9" s="1"/>
  <c r="Y775" i="9" s="1"/>
  <c r="Z775" i="9" s="1"/>
  <c r="AA775" i="9" s="1"/>
  <c r="W776" i="9"/>
  <c r="X776" i="9" s="1"/>
  <c r="Y776" i="9" s="1"/>
  <c r="Z776" i="9" s="1"/>
  <c r="AA776" i="9" s="1"/>
  <c r="W777" i="9"/>
  <c r="X777" i="9" s="1"/>
  <c r="Y777" i="9" s="1"/>
  <c r="Z777" i="9" s="1"/>
  <c r="AA777" i="9" s="1"/>
  <c r="W778" i="9"/>
  <c r="X778" i="9" s="1"/>
  <c r="Y778" i="9" s="1"/>
  <c r="Z778" i="9" s="1"/>
  <c r="AA778" i="9" s="1"/>
  <c r="W779" i="9"/>
  <c r="X779" i="9" s="1"/>
  <c r="Y779" i="9" s="1"/>
  <c r="Z779" i="9" s="1"/>
  <c r="AA779" i="9" s="1"/>
  <c r="W780" i="9"/>
  <c r="X780" i="9" s="1"/>
  <c r="Y780" i="9" s="1"/>
  <c r="Z780" i="9" s="1"/>
  <c r="AA780" i="9" s="1"/>
  <c r="W781" i="9"/>
  <c r="X781" i="9" s="1"/>
  <c r="Y781" i="9" s="1"/>
  <c r="Z781" i="9" s="1"/>
  <c r="AA781" i="9" s="1"/>
  <c r="W782" i="9"/>
  <c r="X782" i="9" s="1"/>
  <c r="Y782" i="9" s="1"/>
  <c r="Z782" i="9" s="1"/>
  <c r="AA782" i="9" s="1"/>
  <c r="W783" i="9"/>
  <c r="X783" i="9" s="1"/>
  <c r="Y783" i="9" s="1"/>
  <c r="Z783" i="9" s="1"/>
  <c r="AA783" i="9" s="1"/>
  <c r="W784" i="9"/>
  <c r="X784" i="9" s="1"/>
  <c r="Y784" i="9" s="1"/>
  <c r="Z784" i="9" s="1"/>
  <c r="AA784" i="9" s="1"/>
  <c r="W785" i="9"/>
  <c r="X785" i="9" s="1"/>
  <c r="Y785" i="9" s="1"/>
  <c r="Z785" i="9" s="1"/>
  <c r="AA785" i="9" s="1"/>
  <c r="W786" i="9"/>
  <c r="X786" i="9" s="1"/>
  <c r="Y786" i="9" s="1"/>
  <c r="Z786" i="9" s="1"/>
  <c r="AA786" i="9" s="1"/>
  <c r="W787" i="9"/>
  <c r="X787" i="9" s="1"/>
  <c r="Y787" i="9" s="1"/>
  <c r="Z787" i="9" s="1"/>
  <c r="AA787" i="9" s="1"/>
  <c r="W788" i="9"/>
  <c r="X788" i="9" s="1"/>
  <c r="Y788" i="9" s="1"/>
  <c r="Z788" i="9" s="1"/>
  <c r="AA788" i="9" s="1"/>
  <c r="W789" i="9"/>
  <c r="X789" i="9" s="1"/>
  <c r="Y789" i="9" s="1"/>
  <c r="Z789" i="9" s="1"/>
  <c r="AA789" i="9" s="1"/>
  <c r="W790" i="9"/>
  <c r="X790" i="9" s="1"/>
  <c r="Y790" i="9" s="1"/>
  <c r="Z790" i="9" s="1"/>
  <c r="AA790" i="9" s="1"/>
  <c r="W791" i="9"/>
  <c r="X791" i="9" s="1"/>
  <c r="Y791" i="9" s="1"/>
  <c r="Z791" i="9" s="1"/>
  <c r="AA791" i="9" s="1"/>
  <c r="W792" i="9"/>
  <c r="X792" i="9" s="1"/>
  <c r="Y792" i="9" s="1"/>
  <c r="Z792" i="9" s="1"/>
  <c r="AA792" i="9" s="1"/>
  <c r="W793" i="9"/>
  <c r="X793" i="9" s="1"/>
  <c r="Y793" i="9" s="1"/>
  <c r="Z793" i="9" s="1"/>
  <c r="AA793" i="9" s="1"/>
  <c r="W794" i="9"/>
  <c r="X794" i="9" s="1"/>
  <c r="Y794" i="9" s="1"/>
  <c r="Z794" i="9" s="1"/>
  <c r="AA794" i="9" s="1"/>
  <c r="W795" i="9"/>
  <c r="X795" i="9" s="1"/>
  <c r="Y795" i="9" s="1"/>
  <c r="Z795" i="9" s="1"/>
  <c r="AA795" i="9" s="1"/>
  <c r="W796" i="9"/>
  <c r="X796" i="9" s="1"/>
  <c r="Y796" i="9" s="1"/>
  <c r="Z796" i="9" s="1"/>
  <c r="AA796" i="9" s="1"/>
  <c r="W797" i="9"/>
  <c r="X797" i="9" s="1"/>
  <c r="Y797" i="9" s="1"/>
  <c r="Z797" i="9" s="1"/>
  <c r="AA797" i="9" s="1"/>
  <c r="W798" i="9"/>
  <c r="X798" i="9" s="1"/>
  <c r="Y798" i="9" s="1"/>
  <c r="Z798" i="9" s="1"/>
  <c r="AA798" i="9" s="1"/>
  <c r="W799" i="9"/>
  <c r="X799" i="9" s="1"/>
  <c r="Y799" i="9" s="1"/>
  <c r="Z799" i="9" s="1"/>
  <c r="AA799" i="9" s="1"/>
  <c r="W800" i="9"/>
  <c r="X800" i="9" s="1"/>
  <c r="Y800" i="9" s="1"/>
  <c r="Z800" i="9" s="1"/>
  <c r="AA800" i="9" s="1"/>
  <c r="W801" i="9"/>
  <c r="X801" i="9" s="1"/>
  <c r="Y801" i="9" s="1"/>
  <c r="Z801" i="9" s="1"/>
  <c r="AA801" i="9" s="1"/>
  <c r="W802" i="9"/>
  <c r="X802" i="9" s="1"/>
  <c r="Y802" i="9" s="1"/>
  <c r="Z802" i="9" s="1"/>
  <c r="AA802" i="9" s="1"/>
  <c r="W803" i="9"/>
  <c r="X803" i="9" s="1"/>
  <c r="Y803" i="9" s="1"/>
  <c r="Z803" i="9" s="1"/>
  <c r="AA803" i="9" s="1"/>
  <c r="W804" i="9"/>
  <c r="X804" i="9" s="1"/>
  <c r="Y804" i="9" s="1"/>
  <c r="Z804" i="9" s="1"/>
  <c r="AA804" i="9" s="1"/>
  <c r="W805" i="9"/>
  <c r="X805" i="9" s="1"/>
  <c r="Y805" i="9" s="1"/>
  <c r="Z805" i="9" s="1"/>
  <c r="AA805" i="9" s="1"/>
  <c r="W806" i="9"/>
  <c r="X806" i="9" s="1"/>
  <c r="Y806" i="9" s="1"/>
  <c r="Z806" i="9" s="1"/>
  <c r="AA806" i="9" s="1"/>
  <c r="W807" i="9"/>
  <c r="X807" i="9" s="1"/>
  <c r="Y807" i="9" s="1"/>
  <c r="Z807" i="9" s="1"/>
  <c r="AA807" i="9" s="1"/>
  <c r="W808" i="9"/>
  <c r="X808" i="9" s="1"/>
  <c r="Y808" i="9" s="1"/>
  <c r="Z808" i="9" s="1"/>
  <c r="AA808" i="9" s="1"/>
  <c r="W809" i="9"/>
  <c r="X809" i="9" s="1"/>
  <c r="Y809" i="9" s="1"/>
  <c r="Z809" i="9" s="1"/>
  <c r="AA809" i="9" s="1"/>
  <c r="W810" i="9"/>
  <c r="X810" i="9" s="1"/>
  <c r="Y810" i="9" s="1"/>
  <c r="Z810" i="9" s="1"/>
  <c r="AA810" i="9" s="1"/>
  <c r="W811" i="9"/>
  <c r="X811" i="9" s="1"/>
  <c r="Y811" i="9" s="1"/>
  <c r="Z811" i="9" s="1"/>
  <c r="AA811" i="9" s="1"/>
  <c r="W812" i="9"/>
  <c r="X812" i="9" s="1"/>
  <c r="Y812" i="9" s="1"/>
  <c r="Z812" i="9" s="1"/>
  <c r="AA812" i="9" s="1"/>
  <c r="W813" i="9"/>
  <c r="X813" i="9" s="1"/>
  <c r="Y813" i="9" s="1"/>
  <c r="Z813" i="9" s="1"/>
  <c r="AA813" i="9" s="1"/>
  <c r="W814" i="9"/>
  <c r="X814" i="9" s="1"/>
  <c r="Y814" i="9" s="1"/>
  <c r="Z814" i="9" s="1"/>
  <c r="AA814" i="9" s="1"/>
  <c r="W815" i="9"/>
  <c r="X815" i="9" s="1"/>
  <c r="Y815" i="9" s="1"/>
  <c r="Z815" i="9" s="1"/>
  <c r="AA815" i="9" s="1"/>
  <c r="W816" i="9"/>
  <c r="X816" i="9" s="1"/>
  <c r="Y816" i="9" s="1"/>
  <c r="Z816" i="9" s="1"/>
  <c r="AA816" i="9" s="1"/>
  <c r="W817" i="9"/>
  <c r="X817" i="9" s="1"/>
  <c r="Y817" i="9" s="1"/>
  <c r="Z817" i="9" s="1"/>
  <c r="AA817" i="9" s="1"/>
  <c r="W818" i="9"/>
  <c r="X818" i="9" s="1"/>
  <c r="Y818" i="9" s="1"/>
  <c r="Z818" i="9" s="1"/>
  <c r="AA818" i="9" s="1"/>
  <c r="W819" i="9"/>
  <c r="X819" i="9" s="1"/>
  <c r="Y819" i="9" s="1"/>
  <c r="Z819" i="9" s="1"/>
  <c r="AA819" i="9" s="1"/>
  <c r="W820" i="9"/>
  <c r="X820" i="9" s="1"/>
  <c r="Y820" i="9" s="1"/>
  <c r="Z820" i="9" s="1"/>
  <c r="AA820" i="9" s="1"/>
  <c r="W821" i="9"/>
  <c r="X821" i="9" s="1"/>
  <c r="Y821" i="9" s="1"/>
  <c r="Z821" i="9" s="1"/>
  <c r="AA821" i="9" s="1"/>
  <c r="W822" i="9"/>
  <c r="X822" i="9" s="1"/>
  <c r="Y822" i="9" s="1"/>
  <c r="Z822" i="9" s="1"/>
  <c r="AA822" i="9" s="1"/>
  <c r="W823" i="9"/>
  <c r="X823" i="9" s="1"/>
  <c r="Y823" i="9" s="1"/>
  <c r="Z823" i="9" s="1"/>
  <c r="AA823" i="9" s="1"/>
  <c r="W824" i="9"/>
  <c r="X824" i="9" s="1"/>
  <c r="Y824" i="9" s="1"/>
  <c r="Z824" i="9" s="1"/>
  <c r="AA824" i="9" s="1"/>
  <c r="W825" i="9"/>
  <c r="X825" i="9" s="1"/>
  <c r="Y825" i="9" s="1"/>
  <c r="Z825" i="9" s="1"/>
  <c r="AA825" i="9" s="1"/>
  <c r="W826" i="9"/>
  <c r="X826" i="9" s="1"/>
  <c r="Y826" i="9" s="1"/>
  <c r="Z826" i="9" s="1"/>
  <c r="AA826" i="9" s="1"/>
  <c r="W827" i="9"/>
  <c r="X827" i="9" s="1"/>
  <c r="Y827" i="9" s="1"/>
  <c r="Z827" i="9" s="1"/>
  <c r="AA827" i="9" s="1"/>
  <c r="W828" i="9"/>
  <c r="X828" i="9" s="1"/>
  <c r="Y828" i="9" s="1"/>
  <c r="Z828" i="9" s="1"/>
  <c r="AA828" i="9" s="1"/>
  <c r="W829" i="9"/>
  <c r="X829" i="9" s="1"/>
  <c r="Y829" i="9" s="1"/>
  <c r="Z829" i="9" s="1"/>
  <c r="AA829" i="9" s="1"/>
  <c r="W830" i="9"/>
  <c r="X830" i="9" s="1"/>
  <c r="Y830" i="9" s="1"/>
  <c r="Z830" i="9" s="1"/>
  <c r="AA830" i="9" s="1"/>
  <c r="W831" i="9"/>
  <c r="X831" i="9" s="1"/>
  <c r="Y831" i="9" s="1"/>
  <c r="Z831" i="9" s="1"/>
  <c r="AA831" i="9" s="1"/>
  <c r="W832" i="9"/>
  <c r="X832" i="9" s="1"/>
  <c r="Y832" i="9" s="1"/>
  <c r="Z832" i="9" s="1"/>
  <c r="AA832" i="9" s="1"/>
  <c r="W833" i="9"/>
  <c r="X833" i="9" s="1"/>
  <c r="Y833" i="9" s="1"/>
  <c r="Z833" i="9" s="1"/>
  <c r="AA833" i="9" s="1"/>
  <c r="W834" i="9"/>
  <c r="X834" i="9" s="1"/>
  <c r="Y834" i="9" s="1"/>
  <c r="Z834" i="9" s="1"/>
  <c r="AA834" i="9" s="1"/>
  <c r="W835" i="9"/>
  <c r="X835" i="9" s="1"/>
  <c r="Y835" i="9" s="1"/>
  <c r="Z835" i="9" s="1"/>
  <c r="AA835" i="9" s="1"/>
  <c r="W836" i="9"/>
  <c r="X836" i="9" s="1"/>
  <c r="Y836" i="9" s="1"/>
  <c r="Z836" i="9" s="1"/>
  <c r="AA836" i="9" s="1"/>
  <c r="W837" i="9"/>
  <c r="X837" i="9" s="1"/>
  <c r="Y837" i="9" s="1"/>
  <c r="Z837" i="9" s="1"/>
  <c r="AA837" i="9" s="1"/>
  <c r="W838" i="9"/>
  <c r="X838" i="9" s="1"/>
  <c r="Y838" i="9" s="1"/>
  <c r="Z838" i="9" s="1"/>
  <c r="AA838" i="9" s="1"/>
  <c r="W839" i="9"/>
  <c r="X839" i="9" s="1"/>
  <c r="Y839" i="9" s="1"/>
  <c r="Z839" i="9" s="1"/>
  <c r="AA839" i="9" s="1"/>
  <c r="W840" i="9"/>
  <c r="X840" i="9" s="1"/>
  <c r="Y840" i="9" s="1"/>
  <c r="Z840" i="9" s="1"/>
  <c r="AA840" i="9" s="1"/>
  <c r="W841" i="9"/>
  <c r="X841" i="9" s="1"/>
  <c r="Y841" i="9" s="1"/>
  <c r="Z841" i="9" s="1"/>
  <c r="AA841" i="9" s="1"/>
  <c r="W842" i="9"/>
  <c r="X842" i="9" s="1"/>
  <c r="Y842" i="9" s="1"/>
  <c r="Z842" i="9" s="1"/>
  <c r="AA842" i="9" s="1"/>
  <c r="W843" i="9"/>
  <c r="X843" i="9" s="1"/>
  <c r="Y843" i="9" s="1"/>
  <c r="Z843" i="9" s="1"/>
  <c r="AA843" i="9" s="1"/>
  <c r="W844" i="9"/>
  <c r="X844" i="9" s="1"/>
  <c r="Y844" i="9" s="1"/>
  <c r="Z844" i="9" s="1"/>
  <c r="AA844" i="9" s="1"/>
  <c r="W845" i="9"/>
  <c r="X845" i="9" s="1"/>
  <c r="Y845" i="9" s="1"/>
  <c r="Z845" i="9" s="1"/>
  <c r="AA845" i="9" s="1"/>
  <c r="W846" i="9"/>
  <c r="X846" i="9" s="1"/>
  <c r="Y846" i="9" s="1"/>
  <c r="Z846" i="9" s="1"/>
  <c r="AA846" i="9" s="1"/>
  <c r="W847" i="9"/>
  <c r="X847" i="9" s="1"/>
  <c r="Y847" i="9" s="1"/>
  <c r="Z847" i="9" s="1"/>
  <c r="AA847" i="9" s="1"/>
  <c r="W848" i="9"/>
  <c r="X848" i="9" s="1"/>
  <c r="Y848" i="9" s="1"/>
  <c r="Z848" i="9" s="1"/>
  <c r="AA848" i="9" s="1"/>
  <c r="W849" i="9"/>
  <c r="X849" i="9" s="1"/>
  <c r="Y849" i="9" s="1"/>
  <c r="Z849" i="9" s="1"/>
  <c r="AA849" i="9" s="1"/>
  <c r="W850" i="9"/>
  <c r="X850" i="9" s="1"/>
  <c r="Y850" i="9" s="1"/>
  <c r="Z850" i="9" s="1"/>
  <c r="AA850" i="9" s="1"/>
  <c r="W851" i="9"/>
  <c r="X851" i="9" s="1"/>
  <c r="Y851" i="9" s="1"/>
  <c r="Z851" i="9" s="1"/>
  <c r="AA851" i="9" s="1"/>
  <c r="W852" i="9"/>
  <c r="X852" i="9" s="1"/>
  <c r="Y852" i="9" s="1"/>
  <c r="Z852" i="9" s="1"/>
  <c r="AA852" i="9" s="1"/>
  <c r="W853" i="9"/>
  <c r="X853" i="9" s="1"/>
  <c r="Y853" i="9" s="1"/>
  <c r="Z853" i="9" s="1"/>
  <c r="AA853" i="9" s="1"/>
  <c r="W854" i="9"/>
  <c r="X854" i="9" s="1"/>
  <c r="Y854" i="9" s="1"/>
  <c r="Z854" i="9" s="1"/>
  <c r="AA854" i="9" s="1"/>
  <c r="W855" i="9"/>
  <c r="X855" i="9" s="1"/>
  <c r="Y855" i="9" s="1"/>
  <c r="Z855" i="9" s="1"/>
  <c r="AA855" i="9" s="1"/>
  <c r="W856" i="9"/>
  <c r="X856" i="9" s="1"/>
  <c r="Y856" i="9" s="1"/>
  <c r="Z856" i="9" s="1"/>
  <c r="AA856" i="9" s="1"/>
  <c r="W857" i="9"/>
  <c r="X857" i="9" s="1"/>
  <c r="Y857" i="9" s="1"/>
  <c r="Z857" i="9" s="1"/>
  <c r="AA857" i="9" s="1"/>
  <c r="W858" i="9"/>
  <c r="X858" i="9" s="1"/>
  <c r="Y858" i="9" s="1"/>
  <c r="Z858" i="9" s="1"/>
  <c r="AA858" i="9" s="1"/>
  <c r="W859" i="9"/>
  <c r="X859" i="9" s="1"/>
  <c r="Y859" i="9" s="1"/>
  <c r="Z859" i="9" s="1"/>
  <c r="AA859" i="9" s="1"/>
  <c r="W860" i="9"/>
  <c r="X860" i="9" s="1"/>
  <c r="Y860" i="9" s="1"/>
  <c r="Z860" i="9" s="1"/>
  <c r="AA860" i="9" s="1"/>
  <c r="W861" i="9"/>
  <c r="X861" i="9" s="1"/>
  <c r="Y861" i="9" s="1"/>
  <c r="Z861" i="9" s="1"/>
  <c r="AA861" i="9" s="1"/>
  <c r="W862" i="9"/>
  <c r="X862" i="9" s="1"/>
  <c r="Y862" i="9" s="1"/>
  <c r="Z862" i="9" s="1"/>
  <c r="AA862" i="9" s="1"/>
  <c r="W863" i="9"/>
  <c r="X863" i="9" s="1"/>
  <c r="Y863" i="9" s="1"/>
  <c r="Z863" i="9" s="1"/>
  <c r="AA863" i="9" s="1"/>
  <c r="W864" i="9"/>
  <c r="X864" i="9" s="1"/>
  <c r="Y864" i="9" s="1"/>
  <c r="Z864" i="9" s="1"/>
  <c r="AA864" i="9" s="1"/>
  <c r="W865" i="9"/>
  <c r="X865" i="9" s="1"/>
  <c r="Y865" i="9" s="1"/>
  <c r="Z865" i="9" s="1"/>
  <c r="AA865" i="9" s="1"/>
  <c r="W866" i="9"/>
  <c r="X866" i="9" s="1"/>
  <c r="Y866" i="9" s="1"/>
  <c r="Z866" i="9" s="1"/>
  <c r="AA866" i="9" s="1"/>
  <c r="W867" i="9"/>
  <c r="X867" i="9" s="1"/>
  <c r="Y867" i="9" s="1"/>
  <c r="Z867" i="9" s="1"/>
  <c r="AA867" i="9" s="1"/>
  <c r="W868" i="9"/>
  <c r="X868" i="9" s="1"/>
  <c r="Y868" i="9" s="1"/>
  <c r="Z868" i="9" s="1"/>
  <c r="AA868" i="9" s="1"/>
  <c r="W869" i="9"/>
  <c r="X869" i="9" s="1"/>
  <c r="Y869" i="9" s="1"/>
  <c r="Z869" i="9" s="1"/>
  <c r="AA869" i="9" s="1"/>
  <c r="W870" i="9"/>
  <c r="X870" i="9" s="1"/>
  <c r="Y870" i="9" s="1"/>
  <c r="Z870" i="9" s="1"/>
  <c r="AA870" i="9" s="1"/>
  <c r="W871" i="9"/>
  <c r="X871" i="9" s="1"/>
  <c r="Y871" i="9" s="1"/>
  <c r="Z871" i="9" s="1"/>
  <c r="AA871" i="9" s="1"/>
  <c r="W872" i="9"/>
  <c r="X872" i="9" s="1"/>
  <c r="Y872" i="9" s="1"/>
  <c r="Z872" i="9" s="1"/>
  <c r="AA872" i="9" s="1"/>
  <c r="W873" i="9"/>
  <c r="X873" i="9" s="1"/>
  <c r="Y873" i="9" s="1"/>
  <c r="Z873" i="9" s="1"/>
  <c r="AA873" i="9" s="1"/>
  <c r="W874" i="9"/>
  <c r="X874" i="9" s="1"/>
  <c r="Y874" i="9" s="1"/>
  <c r="Z874" i="9" s="1"/>
  <c r="AA874" i="9" s="1"/>
  <c r="W875" i="9"/>
  <c r="X875" i="9" s="1"/>
  <c r="Y875" i="9" s="1"/>
  <c r="Z875" i="9" s="1"/>
  <c r="AA875" i="9" s="1"/>
  <c r="W876" i="9"/>
  <c r="X876" i="9" s="1"/>
  <c r="Y876" i="9" s="1"/>
  <c r="Z876" i="9" s="1"/>
  <c r="AA876" i="9" s="1"/>
  <c r="W877" i="9"/>
  <c r="X877" i="9" s="1"/>
  <c r="Y877" i="9" s="1"/>
  <c r="Z877" i="9" s="1"/>
  <c r="AA877" i="9" s="1"/>
  <c r="W878" i="9"/>
  <c r="X878" i="9" s="1"/>
  <c r="Y878" i="9" s="1"/>
  <c r="Z878" i="9" s="1"/>
  <c r="AA878" i="9" s="1"/>
  <c r="W879" i="9"/>
  <c r="X879" i="9" s="1"/>
  <c r="Y879" i="9" s="1"/>
  <c r="Z879" i="9" s="1"/>
  <c r="AA879" i="9" s="1"/>
  <c r="W880" i="9"/>
  <c r="X880" i="9" s="1"/>
  <c r="Y880" i="9" s="1"/>
  <c r="Z880" i="9" s="1"/>
  <c r="AA880" i="9" s="1"/>
  <c r="W881" i="9"/>
  <c r="X881" i="9" s="1"/>
  <c r="Y881" i="9" s="1"/>
  <c r="Z881" i="9" s="1"/>
  <c r="AA881" i="9" s="1"/>
  <c r="W882" i="9"/>
  <c r="X882" i="9" s="1"/>
  <c r="Y882" i="9" s="1"/>
  <c r="Z882" i="9" s="1"/>
  <c r="AA882" i="9" s="1"/>
  <c r="W883" i="9"/>
  <c r="X883" i="9" s="1"/>
  <c r="Y883" i="9" s="1"/>
  <c r="Z883" i="9" s="1"/>
  <c r="AA883" i="9" s="1"/>
  <c r="W884" i="9"/>
  <c r="X884" i="9" s="1"/>
  <c r="Y884" i="9" s="1"/>
  <c r="Z884" i="9" s="1"/>
  <c r="AA884" i="9" s="1"/>
  <c r="W885" i="9"/>
  <c r="X885" i="9" s="1"/>
  <c r="Y885" i="9" s="1"/>
  <c r="Z885" i="9" s="1"/>
  <c r="AA885" i="9" s="1"/>
  <c r="W886" i="9"/>
  <c r="X886" i="9" s="1"/>
  <c r="Y886" i="9" s="1"/>
  <c r="Z886" i="9" s="1"/>
  <c r="AA886" i="9" s="1"/>
  <c r="W887" i="9"/>
  <c r="X887" i="9" s="1"/>
  <c r="Y887" i="9" s="1"/>
  <c r="Z887" i="9" s="1"/>
  <c r="AA887" i="9" s="1"/>
  <c r="W888" i="9"/>
  <c r="X888" i="9" s="1"/>
  <c r="Y888" i="9" s="1"/>
  <c r="Z888" i="9" s="1"/>
  <c r="AA888" i="9" s="1"/>
  <c r="W889" i="9"/>
  <c r="X889" i="9" s="1"/>
  <c r="Y889" i="9" s="1"/>
  <c r="Z889" i="9" s="1"/>
  <c r="AA889" i="9" s="1"/>
  <c r="W890" i="9"/>
  <c r="X890" i="9" s="1"/>
  <c r="Y890" i="9" s="1"/>
  <c r="Z890" i="9" s="1"/>
  <c r="AA890" i="9" s="1"/>
  <c r="W891" i="9"/>
  <c r="X891" i="9" s="1"/>
  <c r="Y891" i="9" s="1"/>
  <c r="Z891" i="9" s="1"/>
  <c r="AA891" i="9" s="1"/>
  <c r="W892" i="9"/>
  <c r="X892" i="9" s="1"/>
  <c r="Y892" i="9" s="1"/>
  <c r="Z892" i="9" s="1"/>
  <c r="AA892" i="9" s="1"/>
  <c r="W893" i="9"/>
  <c r="X893" i="9" s="1"/>
  <c r="Y893" i="9" s="1"/>
  <c r="Z893" i="9" s="1"/>
  <c r="AA893" i="9" s="1"/>
  <c r="W894" i="9"/>
  <c r="X894" i="9" s="1"/>
  <c r="Y894" i="9" s="1"/>
  <c r="Z894" i="9" s="1"/>
  <c r="AA894" i="9" s="1"/>
  <c r="W895" i="9"/>
  <c r="X895" i="9" s="1"/>
  <c r="Y895" i="9" s="1"/>
  <c r="Z895" i="9" s="1"/>
  <c r="AA895" i="9" s="1"/>
  <c r="W896" i="9"/>
  <c r="X896" i="9" s="1"/>
  <c r="Y896" i="9" s="1"/>
  <c r="Z896" i="9" s="1"/>
  <c r="AA896" i="9" s="1"/>
  <c r="W897" i="9"/>
  <c r="X897" i="9" s="1"/>
  <c r="Y897" i="9" s="1"/>
  <c r="Z897" i="9" s="1"/>
  <c r="AA897" i="9" s="1"/>
  <c r="W898" i="9"/>
  <c r="X898" i="9" s="1"/>
  <c r="Y898" i="9" s="1"/>
  <c r="Z898" i="9" s="1"/>
  <c r="AA898" i="9" s="1"/>
  <c r="W899" i="9"/>
  <c r="X899" i="9" s="1"/>
  <c r="Y899" i="9" s="1"/>
  <c r="Z899" i="9" s="1"/>
  <c r="AA899" i="9" s="1"/>
  <c r="W900" i="9"/>
  <c r="X900" i="9" s="1"/>
  <c r="Y900" i="9" s="1"/>
  <c r="Z900" i="9" s="1"/>
  <c r="AA900" i="9" s="1"/>
  <c r="W901" i="9"/>
  <c r="X901" i="9" s="1"/>
  <c r="Y901" i="9" s="1"/>
  <c r="Z901" i="9" s="1"/>
  <c r="AA901" i="9" s="1"/>
  <c r="W902" i="9"/>
  <c r="X902" i="9" s="1"/>
  <c r="Y902" i="9" s="1"/>
  <c r="Z902" i="9" s="1"/>
  <c r="AA902" i="9" s="1"/>
  <c r="W903" i="9"/>
  <c r="X903" i="9" s="1"/>
  <c r="Y903" i="9" s="1"/>
  <c r="Z903" i="9" s="1"/>
  <c r="AA903" i="9" s="1"/>
  <c r="W904" i="9"/>
  <c r="X904" i="9" s="1"/>
  <c r="Y904" i="9" s="1"/>
  <c r="Z904" i="9" s="1"/>
  <c r="AA904" i="9" s="1"/>
  <c r="W905" i="9"/>
  <c r="X905" i="9" s="1"/>
  <c r="Y905" i="9" s="1"/>
  <c r="Z905" i="9" s="1"/>
  <c r="AA905" i="9" s="1"/>
  <c r="W906" i="9"/>
  <c r="X906" i="9" s="1"/>
  <c r="Y906" i="9" s="1"/>
  <c r="Z906" i="9" s="1"/>
  <c r="AA906" i="9" s="1"/>
  <c r="W907" i="9"/>
  <c r="X907" i="9" s="1"/>
  <c r="Y907" i="9" s="1"/>
  <c r="Z907" i="9" s="1"/>
  <c r="AA907" i="9" s="1"/>
  <c r="W908" i="9"/>
  <c r="X908" i="9" s="1"/>
  <c r="Y908" i="9" s="1"/>
  <c r="Z908" i="9" s="1"/>
  <c r="AA908" i="9" s="1"/>
  <c r="W909" i="9"/>
  <c r="X909" i="9" s="1"/>
  <c r="Y909" i="9" s="1"/>
  <c r="Z909" i="9" s="1"/>
  <c r="AA909" i="9" s="1"/>
  <c r="W910" i="9"/>
  <c r="X910" i="9" s="1"/>
  <c r="Y910" i="9" s="1"/>
  <c r="Z910" i="9" s="1"/>
  <c r="AA910" i="9" s="1"/>
  <c r="W911" i="9"/>
  <c r="X911" i="9" s="1"/>
  <c r="Y911" i="9" s="1"/>
  <c r="Z911" i="9" s="1"/>
  <c r="AA911" i="9" s="1"/>
  <c r="W912" i="9"/>
  <c r="X912" i="9" s="1"/>
  <c r="Y912" i="9" s="1"/>
  <c r="Z912" i="9" s="1"/>
  <c r="AA912" i="9" s="1"/>
  <c r="W913" i="9"/>
  <c r="X913" i="9" s="1"/>
  <c r="Y913" i="9" s="1"/>
  <c r="Z913" i="9" s="1"/>
  <c r="AA913" i="9" s="1"/>
  <c r="W914" i="9"/>
  <c r="X914" i="9" s="1"/>
  <c r="Y914" i="9" s="1"/>
  <c r="Z914" i="9" s="1"/>
  <c r="AA914" i="9" s="1"/>
  <c r="W915" i="9"/>
  <c r="X915" i="9" s="1"/>
  <c r="Y915" i="9" s="1"/>
  <c r="Z915" i="9" s="1"/>
  <c r="AA915" i="9" s="1"/>
  <c r="W916" i="9"/>
  <c r="X916" i="9" s="1"/>
  <c r="Y916" i="9" s="1"/>
  <c r="Z916" i="9" s="1"/>
  <c r="AA916" i="9" s="1"/>
  <c r="W917" i="9"/>
  <c r="X917" i="9" s="1"/>
  <c r="Y917" i="9" s="1"/>
  <c r="Z917" i="9" s="1"/>
  <c r="AA917" i="9" s="1"/>
  <c r="W918" i="9"/>
  <c r="X918" i="9" s="1"/>
  <c r="Y918" i="9" s="1"/>
  <c r="Z918" i="9" s="1"/>
  <c r="AA918" i="9" s="1"/>
  <c r="W919" i="9"/>
  <c r="X919" i="9" s="1"/>
  <c r="Y919" i="9" s="1"/>
  <c r="Z919" i="9" s="1"/>
  <c r="AA919" i="9" s="1"/>
  <c r="W920" i="9"/>
  <c r="X920" i="9" s="1"/>
  <c r="Y920" i="9" s="1"/>
  <c r="Z920" i="9" s="1"/>
  <c r="AA920" i="9" s="1"/>
  <c r="W921" i="9"/>
  <c r="X921" i="9" s="1"/>
  <c r="Y921" i="9" s="1"/>
  <c r="Z921" i="9" s="1"/>
  <c r="AA921" i="9" s="1"/>
  <c r="W922" i="9"/>
  <c r="X922" i="9" s="1"/>
  <c r="Y922" i="9" s="1"/>
  <c r="Z922" i="9" s="1"/>
  <c r="AA922" i="9" s="1"/>
  <c r="W923" i="9"/>
  <c r="X923" i="9" s="1"/>
  <c r="Y923" i="9" s="1"/>
  <c r="Z923" i="9" s="1"/>
  <c r="AA923" i="9" s="1"/>
  <c r="W924" i="9"/>
  <c r="X924" i="9" s="1"/>
  <c r="Y924" i="9" s="1"/>
  <c r="Z924" i="9" s="1"/>
  <c r="AA924" i="9" s="1"/>
  <c r="W925" i="9"/>
  <c r="X925" i="9" s="1"/>
  <c r="Y925" i="9" s="1"/>
  <c r="Z925" i="9" s="1"/>
  <c r="AA925" i="9" s="1"/>
  <c r="W926" i="9"/>
  <c r="X926" i="9" s="1"/>
  <c r="Y926" i="9" s="1"/>
  <c r="Z926" i="9" s="1"/>
  <c r="AA926" i="9" s="1"/>
  <c r="W927" i="9"/>
  <c r="X927" i="9" s="1"/>
  <c r="Y927" i="9" s="1"/>
  <c r="Z927" i="9" s="1"/>
  <c r="AA927" i="9" s="1"/>
  <c r="W928" i="9"/>
  <c r="X928" i="9" s="1"/>
  <c r="Y928" i="9" s="1"/>
  <c r="Z928" i="9" s="1"/>
  <c r="AA928" i="9" s="1"/>
  <c r="W929" i="9"/>
  <c r="X929" i="9" s="1"/>
  <c r="Y929" i="9" s="1"/>
  <c r="Z929" i="9" s="1"/>
  <c r="AA929" i="9" s="1"/>
  <c r="W930" i="9"/>
  <c r="X930" i="9" s="1"/>
  <c r="Y930" i="9" s="1"/>
  <c r="Z930" i="9" s="1"/>
  <c r="AA930" i="9" s="1"/>
  <c r="W931" i="9"/>
  <c r="X931" i="9" s="1"/>
  <c r="Y931" i="9" s="1"/>
  <c r="Z931" i="9" s="1"/>
  <c r="AA931" i="9" s="1"/>
  <c r="W932" i="9"/>
  <c r="X932" i="9" s="1"/>
  <c r="Y932" i="9" s="1"/>
  <c r="Z932" i="9" s="1"/>
  <c r="AA932" i="9" s="1"/>
  <c r="W933" i="9"/>
  <c r="X933" i="9" s="1"/>
  <c r="Y933" i="9" s="1"/>
  <c r="Z933" i="9" s="1"/>
  <c r="AA933" i="9" s="1"/>
  <c r="W934" i="9"/>
  <c r="X934" i="9" s="1"/>
  <c r="Y934" i="9" s="1"/>
  <c r="Z934" i="9" s="1"/>
  <c r="AA934" i="9" s="1"/>
  <c r="W935" i="9"/>
  <c r="X935" i="9" s="1"/>
  <c r="Y935" i="9" s="1"/>
  <c r="Z935" i="9" s="1"/>
  <c r="AA935" i="9" s="1"/>
  <c r="W936" i="9"/>
  <c r="X936" i="9" s="1"/>
  <c r="Y936" i="9" s="1"/>
  <c r="Z936" i="9" s="1"/>
  <c r="AA936" i="9" s="1"/>
  <c r="W937" i="9"/>
  <c r="X937" i="9" s="1"/>
  <c r="Y937" i="9" s="1"/>
  <c r="Z937" i="9" s="1"/>
  <c r="AA937" i="9" s="1"/>
  <c r="W938" i="9"/>
  <c r="X938" i="9" s="1"/>
  <c r="Y938" i="9" s="1"/>
  <c r="Z938" i="9" s="1"/>
  <c r="AA938" i="9" s="1"/>
  <c r="W939" i="9"/>
  <c r="X939" i="9" s="1"/>
  <c r="Y939" i="9" s="1"/>
  <c r="Z939" i="9" s="1"/>
  <c r="AA939" i="9" s="1"/>
  <c r="W940" i="9"/>
  <c r="X940" i="9" s="1"/>
  <c r="Y940" i="9" s="1"/>
  <c r="Z940" i="9" s="1"/>
  <c r="AA940" i="9" s="1"/>
  <c r="W941" i="9"/>
  <c r="X941" i="9" s="1"/>
  <c r="Y941" i="9" s="1"/>
  <c r="Z941" i="9" s="1"/>
  <c r="AA941" i="9" s="1"/>
  <c r="W942" i="9"/>
  <c r="X942" i="9" s="1"/>
  <c r="Y942" i="9" s="1"/>
  <c r="Z942" i="9" s="1"/>
  <c r="AA942" i="9" s="1"/>
  <c r="W943" i="9"/>
  <c r="X943" i="9" s="1"/>
  <c r="Y943" i="9" s="1"/>
  <c r="Z943" i="9" s="1"/>
  <c r="AA943" i="9" s="1"/>
  <c r="W944" i="9"/>
  <c r="X944" i="9" s="1"/>
  <c r="Y944" i="9" s="1"/>
  <c r="Z944" i="9" s="1"/>
  <c r="AA944" i="9" s="1"/>
  <c r="W945" i="9"/>
  <c r="X945" i="9" s="1"/>
  <c r="Y945" i="9" s="1"/>
  <c r="Z945" i="9" s="1"/>
  <c r="AA945" i="9" s="1"/>
  <c r="W946" i="9"/>
  <c r="X946" i="9" s="1"/>
  <c r="Y946" i="9" s="1"/>
  <c r="Z946" i="9" s="1"/>
  <c r="AA946" i="9" s="1"/>
  <c r="W947" i="9"/>
  <c r="X947" i="9" s="1"/>
  <c r="Y947" i="9" s="1"/>
  <c r="Z947" i="9" s="1"/>
  <c r="AA947" i="9" s="1"/>
  <c r="W948" i="9"/>
  <c r="X948" i="9" s="1"/>
  <c r="Y948" i="9" s="1"/>
  <c r="Z948" i="9" s="1"/>
  <c r="AA948" i="9" s="1"/>
  <c r="W949" i="9"/>
  <c r="X949" i="9" s="1"/>
  <c r="Y949" i="9" s="1"/>
  <c r="Z949" i="9" s="1"/>
  <c r="AA949" i="9" s="1"/>
  <c r="W950" i="9"/>
  <c r="X950" i="9" s="1"/>
  <c r="Y950" i="9" s="1"/>
  <c r="Z950" i="9" s="1"/>
  <c r="AA950" i="9" s="1"/>
  <c r="W951" i="9"/>
  <c r="X951" i="9" s="1"/>
  <c r="Y951" i="9" s="1"/>
  <c r="Z951" i="9" s="1"/>
  <c r="AA951" i="9" s="1"/>
  <c r="W952" i="9"/>
  <c r="X952" i="9" s="1"/>
  <c r="Y952" i="9" s="1"/>
  <c r="Z952" i="9" s="1"/>
  <c r="AA952" i="9" s="1"/>
  <c r="W953" i="9"/>
  <c r="X953" i="9" s="1"/>
  <c r="Y953" i="9" s="1"/>
  <c r="Z953" i="9" s="1"/>
  <c r="AA953" i="9" s="1"/>
  <c r="W954" i="9"/>
  <c r="X954" i="9" s="1"/>
  <c r="Y954" i="9" s="1"/>
  <c r="Z954" i="9" s="1"/>
  <c r="AA954" i="9" s="1"/>
  <c r="W955" i="9"/>
  <c r="X955" i="9" s="1"/>
  <c r="Y955" i="9" s="1"/>
  <c r="Z955" i="9" s="1"/>
  <c r="AA955" i="9" s="1"/>
  <c r="W956" i="9"/>
  <c r="X956" i="9" s="1"/>
  <c r="Y956" i="9" s="1"/>
  <c r="Z956" i="9" s="1"/>
  <c r="AA956" i="9" s="1"/>
  <c r="W957" i="9"/>
  <c r="X957" i="9" s="1"/>
  <c r="Y957" i="9" s="1"/>
  <c r="Z957" i="9" s="1"/>
  <c r="AA957" i="9" s="1"/>
  <c r="W958" i="9"/>
  <c r="X958" i="9" s="1"/>
  <c r="Y958" i="9" s="1"/>
  <c r="Z958" i="9" s="1"/>
  <c r="AA958" i="9" s="1"/>
  <c r="W959" i="9"/>
  <c r="X959" i="9" s="1"/>
  <c r="Y959" i="9" s="1"/>
  <c r="Z959" i="9" s="1"/>
  <c r="AA959" i="9" s="1"/>
  <c r="W960" i="9"/>
  <c r="X960" i="9" s="1"/>
  <c r="Y960" i="9" s="1"/>
  <c r="Z960" i="9" s="1"/>
  <c r="AA960" i="9" s="1"/>
  <c r="W961" i="9"/>
  <c r="X961" i="9" s="1"/>
  <c r="Y961" i="9" s="1"/>
  <c r="Z961" i="9" s="1"/>
  <c r="AA961" i="9" s="1"/>
  <c r="W962" i="9"/>
  <c r="X962" i="9" s="1"/>
  <c r="Y962" i="9" s="1"/>
  <c r="Z962" i="9" s="1"/>
  <c r="AA962" i="9" s="1"/>
  <c r="W963" i="9"/>
  <c r="X963" i="9" s="1"/>
  <c r="Y963" i="9" s="1"/>
  <c r="Z963" i="9" s="1"/>
  <c r="AA963" i="9" s="1"/>
  <c r="W964" i="9"/>
  <c r="X964" i="9" s="1"/>
  <c r="Y964" i="9" s="1"/>
  <c r="Z964" i="9" s="1"/>
  <c r="AA964" i="9" s="1"/>
  <c r="W965" i="9"/>
  <c r="X965" i="9" s="1"/>
  <c r="Y965" i="9" s="1"/>
  <c r="Z965" i="9" s="1"/>
  <c r="AA965" i="9" s="1"/>
  <c r="W966" i="9"/>
  <c r="X966" i="9" s="1"/>
  <c r="Y966" i="9" s="1"/>
  <c r="Z966" i="9" s="1"/>
  <c r="AA966" i="9" s="1"/>
  <c r="W967" i="9"/>
  <c r="X967" i="9" s="1"/>
  <c r="Y967" i="9" s="1"/>
  <c r="Z967" i="9" s="1"/>
  <c r="AA967" i="9" s="1"/>
  <c r="W968" i="9"/>
  <c r="X968" i="9" s="1"/>
  <c r="Y968" i="9" s="1"/>
  <c r="Z968" i="9" s="1"/>
  <c r="AA968" i="9" s="1"/>
  <c r="W969" i="9"/>
  <c r="X969" i="9" s="1"/>
  <c r="Y969" i="9" s="1"/>
  <c r="Z969" i="9" s="1"/>
  <c r="AA969" i="9" s="1"/>
  <c r="W970" i="9"/>
  <c r="X970" i="9" s="1"/>
  <c r="Y970" i="9" s="1"/>
  <c r="Z970" i="9" s="1"/>
  <c r="AA970" i="9" s="1"/>
  <c r="W971" i="9"/>
  <c r="X971" i="9" s="1"/>
  <c r="Y971" i="9" s="1"/>
  <c r="Z971" i="9" s="1"/>
  <c r="AA971" i="9" s="1"/>
  <c r="W972" i="9"/>
  <c r="X972" i="9" s="1"/>
  <c r="Y972" i="9" s="1"/>
  <c r="Z972" i="9" s="1"/>
  <c r="AA972" i="9" s="1"/>
  <c r="W973" i="9"/>
  <c r="X973" i="9" s="1"/>
  <c r="Y973" i="9" s="1"/>
  <c r="Z973" i="9" s="1"/>
  <c r="AA973" i="9" s="1"/>
  <c r="W974" i="9"/>
  <c r="X974" i="9" s="1"/>
  <c r="Y974" i="9" s="1"/>
  <c r="Z974" i="9" s="1"/>
  <c r="AA974" i="9" s="1"/>
  <c r="W975" i="9"/>
  <c r="X975" i="9" s="1"/>
  <c r="Y975" i="9" s="1"/>
  <c r="Z975" i="9" s="1"/>
  <c r="AA975" i="9" s="1"/>
  <c r="W976" i="9"/>
  <c r="X976" i="9" s="1"/>
  <c r="Y976" i="9" s="1"/>
  <c r="Z976" i="9" s="1"/>
  <c r="AA976" i="9" s="1"/>
  <c r="W977" i="9"/>
  <c r="X977" i="9" s="1"/>
  <c r="Y977" i="9" s="1"/>
  <c r="Z977" i="9" s="1"/>
  <c r="AA977" i="9" s="1"/>
  <c r="W978" i="9"/>
  <c r="X978" i="9" s="1"/>
  <c r="Y978" i="9" s="1"/>
  <c r="Z978" i="9" s="1"/>
  <c r="AA978" i="9" s="1"/>
  <c r="W979" i="9"/>
  <c r="X979" i="9" s="1"/>
  <c r="Y979" i="9" s="1"/>
  <c r="Z979" i="9" s="1"/>
  <c r="AA979" i="9" s="1"/>
  <c r="W980" i="9"/>
  <c r="X980" i="9" s="1"/>
  <c r="Y980" i="9" s="1"/>
  <c r="Z980" i="9" s="1"/>
  <c r="AA980" i="9" s="1"/>
  <c r="W981" i="9"/>
  <c r="X981" i="9" s="1"/>
  <c r="Y981" i="9" s="1"/>
  <c r="Z981" i="9" s="1"/>
  <c r="AA981" i="9" s="1"/>
  <c r="W982" i="9"/>
  <c r="X982" i="9" s="1"/>
  <c r="Y982" i="9" s="1"/>
  <c r="Z982" i="9" s="1"/>
  <c r="AA982" i="9" s="1"/>
  <c r="W983" i="9"/>
  <c r="X983" i="9" s="1"/>
  <c r="Y983" i="9" s="1"/>
  <c r="Z983" i="9" s="1"/>
  <c r="AA983" i="9" s="1"/>
  <c r="W984" i="9"/>
  <c r="X984" i="9" s="1"/>
  <c r="Y984" i="9" s="1"/>
  <c r="Z984" i="9" s="1"/>
  <c r="AA984" i="9" s="1"/>
  <c r="W985" i="9"/>
  <c r="X985" i="9" s="1"/>
  <c r="Y985" i="9" s="1"/>
  <c r="Z985" i="9" s="1"/>
  <c r="AA985" i="9" s="1"/>
  <c r="W986" i="9"/>
  <c r="X986" i="9" s="1"/>
  <c r="Y986" i="9" s="1"/>
  <c r="Z986" i="9" s="1"/>
  <c r="AA986" i="9" s="1"/>
  <c r="W987" i="9"/>
  <c r="X987" i="9" s="1"/>
  <c r="Y987" i="9" s="1"/>
  <c r="Z987" i="9" s="1"/>
  <c r="AA987" i="9" s="1"/>
  <c r="W988" i="9"/>
  <c r="X988" i="9" s="1"/>
  <c r="Y988" i="9" s="1"/>
  <c r="Z988" i="9" s="1"/>
  <c r="AA988" i="9" s="1"/>
  <c r="W989" i="9"/>
  <c r="X989" i="9" s="1"/>
  <c r="Y989" i="9" s="1"/>
  <c r="Z989" i="9" s="1"/>
  <c r="AA989" i="9" s="1"/>
  <c r="W990" i="9"/>
  <c r="X990" i="9" s="1"/>
  <c r="Y990" i="9" s="1"/>
  <c r="Z990" i="9" s="1"/>
  <c r="AA990" i="9" s="1"/>
  <c r="W991" i="9"/>
  <c r="X991" i="9" s="1"/>
  <c r="Y991" i="9" s="1"/>
  <c r="Z991" i="9" s="1"/>
  <c r="AA991" i="9" s="1"/>
  <c r="W992" i="9"/>
  <c r="X992" i="9" s="1"/>
  <c r="Y992" i="9" s="1"/>
  <c r="Z992" i="9" s="1"/>
  <c r="AA992" i="9" s="1"/>
  <c r="W993" i="9"/>
  <c r="X993" i="9" s="1"/>
  <c r="Y993" i="9" s="1"/>
  <c r="Z993" i="9" s="1"/>
  <c r="AA993" i="9" s="1"/>
  <c r="W994" i="9"/>
  <c r="X994" i="9" s="1"/>
  <c r="Y994" i="9" s="1"/>
  <c r="Z994" i="9" s="1"/>
  <c r="AA994" i="9" s="1"/>
  <c r="W995" i="9"/>
  <c r="X995" i="9" s="1"/>
  <c r="Y995" i="9" s="1"/>
  <c r="Z995" i="9" s="1"/>
  <c r="AA995" i="9" s="1"/>
  <c r="W996" i="9"/>
  <c r="X996" i="9" s="1"/>
  <c r="Y996" i="9" s="1"/>
  <c r="Z996" i="9" s="1"/>
  <c r="AA996" i="9" s="1"/>
  <c r="W997" i="9"/>
  <c r="X997" i="9" s="1"/>
  <c r="Y997" i="9" s="1"/>
  <c r="Z997" i="9" s="1"/>
  <c r="AA997" i="9" s="1"/>
  <c r="W998" i="9"/>
  <c r="X998" i="9" s="1"/>
  <c r="Y998" i="9" s="1"/>
  <c r="Z998" i="9" s="1"/>
  <c r="AA998" i="9" s="1"/>
  <c r="W999" i="9"/>
  <c r="X999" i="9" s="1"/>
  <c r="Y999" i="9" s="1"/>
  <c r="Z999" i="9" s="1"/>
  <c r="AA999" i="9" s="1"/>
  <c r="W1000" i="9"/>
  <c r="X1000" i="9" s="1"/>
  <c r="Y1000" i="9" s="1"/>
  <c r="Z1000" i="9" s="1"/>
  <c r="AA1000" i="9" s="1"/>
  <c r="W1001" i="9"/>
  <c r="X1001" i="9" s="1"/>
  <c r="Y1001" i="9" s="1"/>
  <c r="Z1001" i="9" s="1"/>
  <c r="AA1001" i="9" s="1"/>
  <c r="W1002" i="9"/>
  <c r="X1002" i="9" s="1"/>
  <c r="Y1002" i="9" s="1"/>
  <c r="Z1002" i="9" s="1"/>
  <c r="AA1002" i="9" s="1"/>
  <c r="W1003" i="9"/>
  <c r="X1003" i="9" s="1"/>
  <c r="Y1003" i="9" s="1"/>
  <c r="Z1003" i="9" s="1"/>
  <c r="AA1003" i="9" s="1"/>
  <c r="W1004" i="9"/>
  <c r="X1004" i="9" s="1"/>
  <c r="Y1004" i="9" s="1"/>
  <c r="Z1004" i="9" s="1"/>
  <c r="AA1004" i="9" s="1"/>
  <c r="W1005" i="9"/>
  <c r="X1005" i="9" s="1"/>
  <c r="Y1005" i="9" s="1"/>
  <c r="Z1005" i="9" s="1"/>
  <c r="AA1005" i="9" s="1"/>
  <c r="W1006" i="9"/>
  <c r="X1006" i="9" s="1"/>
  <c r="Y1006" i="9" s="1"/>
  <c r="Z1006" i="9" s="1"/>
  <c r="AA1006" i="9" s="1"/>
  <c r="W1007" i="9"/>
  <c r="X1007" i="9" s="1"/>
  <c r="Y1007" i="9" s="1"/>
  <c r="Z1007" i="9" s="1"/>
  <c r="AA1007" i="9" s="1"/>
  <c r="W1008" i="9"/>
  <c r="X1008" i="9" s="1"/>
  <c r="Y1008" i="9" s="1"/>
  <c r="Z1008" i="9" s="1"/>
  <c r="AA1008" i="9" s="1"/>
  <c r="W1009" i="9"/>
  <c r="X1009" i="9" s="1"/>
  <c r="Y1009" i="9" s="1"/>
  <c r="Z1009" i="9" s="1"/>
  <c r="AA1009" i="9" s="1"/>
  <c r="W1010" i="9"/>
  <c r="X1010" i="9" s="1"/>
  <c r="Y1010" i="9" s="1"/>
  <c r="Z1010" i="9" s="1"/>
  <c r="AA1010" i="9" s="1"/>
  <c r="W1011" i="9"/>
  <c r="X1011" i="9" s="1"/>
  <c r="Y1011" i="9" s="1"/>
  <c r="Z1011" i="9" s="1"/>
  <c r="AA1011" i="9" s="1"/>
  <c r="W1012" i="9"/>
  <c r="X1012" i="9" s="1"/>
  <c r="Y1012" i="9" s="1"/>
  <c r="Z1012" i="9" s="1"/>
  <c r="AA1012" i="9" s="1"/>
  <c r="W1013" i="9"/>
  <c r="X1013" i="9" s="1"/>
  <c r="Y1013" i="9" s="1"/>
  <c r="Z1013" i="9" s="1"/>
  <c r="AA1013" i="9" s="1"/>
  <c r="W1014" i="9"/>
  <c r="X1014" i="9" s="1"/>
  <c r="Y1014" i="9" s="1"/>
  <c r="Z1014" i="9" s="1"/>
  <c r="AA1014" i="9" s="1"/>
  <c r="W1015" i="9"/>
  <c r="X1015" i="9" s="1"/>
  <c r="Y1015" i="9" s="1"/>
  <c r="Z1015" i="9" s="1"/>
  <c r="AA1015" i="9" s="1"/>
  <c r="W1016" i="9"/>
  <c r="X1016" i="9" s="1"/>
  <c r="Y1016" i="9" s="1"/>
  <c r="Z1016" i="9" s="1"/>
  <c r="AA1016" i="9" s="1"/>
  <c r="W1017" i="9"/>
  <c r="X1017" i="9" s="1"/>
  <c r="Y1017" i="9" s="1"/>
  <c r="Z1017" i="9" s="1"/>
  <c r="AA1017" i="9" s="1"/>
  <c r="W1018" i="9"/>
  <c r="X1018" i="9" s="1"/>
  <c r="Y1018" i="9" s="1"/>
  <c r="Z1018" i="9" s="1"/>
  <c r="AA1018" i="9" s="1"/>
  <c r="W1019" i="9"/>
  <c r="X1019" i="9" s="1"/>
  <c r="Y1019" i="9" s="1"/>
  <c r="Z1019" i="9" s="1"/>
  <c r="AA1019" i="9" s="1"/>
  <c r="W1020" i="9"/>
  <c r="X1020" i="9" s="1"/>
  <c r="Y1020" i="9" s="1"/>
  <c r="Z1020" i="9" s="1"/>
  <c r="AA1020" i="9" s="1"/>
  <c r="W1021" i="9"/>
  <c r="X1021" i="9" s="1"/>
  <c r="Y1021" i="9" s="1"/>
  <c r="Z1021" i="9" s="1"/>
  <c r="AA1021" i="9" s="1"/>
  <c r="W1022" i="9"/>
  <c r="X1022" i="9" s="1"/>
  <c r="Y1022" i="9" s="1"/>
  <c r="Z1022" i="9" s="1"/>
  <c r="AA1022" i="9" s="1"/>
  <c r="W1023" i="9"/>
  <c r="X1023" i="9" s="1"/>
  <c r="Y1023" i="9" s="1"/>
  <c r="Z1023" i="9" s="1"/>
  <c r="AA1023" i="9" s="1"/>
  <c r="W1024" i="9"/>
  <c r="X1024" i="9" s="1"/>
  <c r="Y1024" i="9" s="1"/>
  <c r="Z1024" i="9" s="1"/>
  <c r="AA1024" i="9" s="1"/>
  <c r="W1025" i="9"/>
  <c r="X1025" i="9" s="1"/>
  <c r="Y1025" i="9" s="1"/>
  <c r="Z1025" i="9" s="1"/>
  <c r="AA1025" i="9" s="1"/>
  <c r="W1026" i="9"/>
  <c r="X1026" i="9" s="1"/>
  <c r="Y1026" i="9" s="1"/>
  <c r="Z1026" i="9" s="1"/>
  <c r="AA1026" i="9" s="1"/>
  <c r="W1027" i="9"/>
  <c r="X1027" i="9" s="1"/>
  <c r="Y1027" i="9" s="1"/>
  <c r="Z1027" i="9" s="1"/>
  <c r="AA1027" i="9" s="1"/>
  <c r="W1028" i="9"/>
  <c r="X1028" i="9" s="1"/>
  <c r="Y1028" i="9" s="1"/>
  <c r="Z1028" i="9" s="1"/>
  <c r="AA1028" i="9" s="1"/>
  <c r="W1029" i="9"/>
  <c r="X1029" i="9" s="1"/>
  <c r="Y1029" i="9" s="1"/>
  <c r="Z1029" i="9" s="1"/>
  <c r="AA1029" i="9" s="1"/>
  <c r="W1030" i="9"/>
  <c r="X1030" i="9" s="1"/>
  <c r="Y1030" i="9" s="1"/>
  <c r="Z1030" i="9" s="1"/>
  <c r="AA1030" i="9" s="1"/>
  <c r="W1031" i="9"/>
  <c r="X1031" i="9" s="1"/>
  <c r="Y1031" i="9" s="1"/>
  <c r="Z1031" i="9" s="1"/>
  <c r="AA1031" i="9" s="1"/>
  <c r="W1032" i="9"/>
  <c r="X1032" i="9" s="1"/>
  <c r="Y1032" i="9" s="1"/>
  <c r="Z1032" i="9" s="1"/>
  <c r="AA1032" i="9" s="1"/>
  <c r="W1033" i="9"/>
  <c r="X1033" i="9" s="1"/>
  <c r="Y1033" i="9" s="1"/>
  <c r="Z1033" i="9" s="1"/>
  <c r="AA1033" i="9" s="1"/>
  <c r="W1034" i="9"/>
  <c r="X1034" i="9" s="1"/>
  <c r="Y1034" i="9" s="1"/>
  <c r="Z1034" i="9" s="1"/>
  <c r="AA1034" i="9" s="1"/>
  <c r="W1035" i="9"/>
  <c r="X1035" i="9" s="1"/>
  <c r="Y1035" i="9" s="1"/>
  <c r="Z1035" i="9" s="1"/>
  <c r="AA1035" i="9" s="1"/>
  <c r="W1036" i="9"/>
  <c r="X1036" i="9" s="1"/>
  <c r="Y1036" i="9" s="1"/>
  <c r="Z1036" i="9" s="1"/>
  <c r="AA1036" i="9" s="1"/>
  <c r="W1037" i="9"/>
  <c r="X1037" i="9" s="1"/>
  <c r="Y1037" i="9" s="1"/>
  <c r="Z1037" i="9" s="1"/>
  <c r="AA1037" i="9" s="1"/>
  <c r="W1038" i="9"/>
  <c r="X1038" i="9" s="1"/>
  <c r="Y1038" i="9" s="1"/>
  <c r="Z1038" i="9" s="1"/>
  <c r="AA1038" i="9" s="1"/>
  <c r="W1039" i="9"/>
  <c r="X1039" i="9" s="1"/>
  <c r="Y1039" i="9" s="1"/>
  <c r="Z1039" i="9" s="1"/>
  <c r="AA1039" i="9" s="1"/>
  <c r="W1040" i="9"/>
  <c r="X1040" i="9" s="1"/>
  <c r="Y1040" i="9" s="1"/>
  <c r="Z1040" i="9" s="1"/>
  <c r="AA1040" i="9" s="1"/>
  <c r="W1041" i="9"/>
  <c r="X1041" i="9" s="1"/>
  <c r="Y1041" i="9" s="1"/>
  <c r="Z1041" i="9" s="1"/>
  <c r="AA1041" i="9" s="1"/>
  <c r="W1042" i="9"/>
  <c r="X1042" i="9" s="1"/>
  <c r="Y1042" i="9" s="1"/>
  <c r="Z1042" i="9" s="1"/>
  <c r="AA1042" i="9" s="1"/>
  <c r="W1043" i="9"/>
  <c r="X1043" i="9" s="1"/>
  <c r="Y1043" i="9" s="1"/>
  <c r="Z1043" i="9" s="1"/>
  <c r="AA1043" i="9" s="1"/>
  <c r="W1044" i="9"/>
  <c r="X1044" i="9" s="1"/>
  <c r="Y1044" i="9" s="1"/>
  <c r="Z1044" i="9" s="1"/>
  <c r="AA1044" i="9" s="1"/>
  <c r="W1045" i="9"/>
  <c r="X1045" i="9" s="1"/>
  <c r="Y1045" i="9" s="1"/>
  <c r="Z1045" i="9" s="1"/>
  <c r="AA1045" i="9" s="1"/>
  <c r="W1046" i="9"/>
  <c r="X1046" i="9" s="1"/>
  <c r="Y1046" i="9" s="1"/>
  <c r="Z1046" i="9" s="1"/>
  <c r="AA1046" i="9" s="1"/>
  <c r="W1047" i="9"/>
  <c r="X1047" i="9" s="1"/>
  <c r="Y1047" i="9" s="1"/>
  <c r="Z1047" i="9" s="1"/>
  <c r="AA1047" i="9" s="1"/>
  <c r="W1048" i="9"/>
  <c r="X1048" i="9" s="1"/>
  <c r="Y1048" i="9" s="1"/>
  <c r="Z1048" i="9" s="1"/>
  <c r="AA1048" i="9" s="1"/>
  <c r="W1049" i="9"/>
  <c r="X1049" i="9" s="1"/>
  <c r="Y1049" i="9" s="1"/>
  <c r="Z1049" i="9" s="1"/>
  <c r="AA1049" i="9" s="1"/>
  <c r="W1050" i="9"/>
  <c r="X1050" i="9" s="1"/>
  <c r="Y1050" i="9" s="1"/>
  <c r="Z1050" i="9" s="1"/>
  <c r="AA1050" i="9" s="1"/>
  <c r="W1051" i="9"/>
  <c r="X1051" i="9" s="1"/>
  <c r="Y1051" i="9" s="1"/>
  <c r="Z1051" i="9" s="1"/>
  <c r="AA1051" i="9" s="1"/>
  <c r="W1052" i="9"/>
  <c r="X1052" i="9" s="1"/>
  <c r="Y1052" i="9" s="1"/>
  <c r="Z1052" i="9" s="1"/>
  <c r="AA1052" i="9" s="1"/>
  <c r="W1053" i="9"/>
  <c r="X1053" i="9" s="1"/>
  <c r="Y1053" i="9" s="1"/>
  <c r="Z1053" i="9" s="1"/>
  <c r="AA1053" i="9" s="1"/>
  <c r="W1054" i="9"/>
  <c r="X1054" i="9" s="1"/>
  <c r="Y1054" i="9" s="1"/>
  <c r="Z1054" i="9" s="1"/>
  <c r="AA1054" i="9" s="1"/>
  <c r="W1055" i="9"/>
  <c r="X1055" i="9" s="1"/>
  <c r="Y1055" i="9" s="1"/>
  <c r="Z1055" i="9" s="1"/>
  <c r="AA1055" i="9" s="1"/>
  <c r="W1056" i="9"/>
  <c r="X1056" i="9" s="1"/>
  <c r="Y1056" i="9" s="1"/>
  <c r="Z1056" i="9" s="1"/>
  <c r="AA1056" i="9" s="1"/>
  <c r="W1057" i="9"/>
  <c r="X1057" i="9" s="1"/>
  <c r="Y1057" i="9" s="1"/>
  <c r="Z1057" i="9" s="1"/>
  <c r="AA1057" i="9" s="1"/>
  <c r="W1058" i="9"/>
  <c r="X1058" i="9" s="1"/>
  <c r="Y1058" i="9" s="1"/>
  <c r="Z1058" i="9" s="1"/>
  <c r="AA1058" i="9" s="1"/>
  <c r="W1059" i="9"/>
  <c r="X1059" i="9" s="1"/>
  <c r="Y1059" i="9" s="1"/>
  <c r="Z1059" i="9" s="1"/>
  <c r="AA1059" i="9" s="1"/>
  <c r="W1060" i="9"/>
  <c r="X1060" i="9" s="1"/>
  <c r="Y1060" i="9" s="1"/>
  <c r="Z1060" i="9" s="1"/>
  <c r="AA1060" i="9" s="1"/>
  <c r="W1061" i="9"/>
  <c r="X1061" i="9" s="1"/>
  <c r="Y1061" i="9" s="1"/>
  <c r="Z1061" i="9" s="1"/>
  <c r="AA1061" i="9" s="1"/>
  <c r="W1062" i="9"/>
  <c r="X1062" i="9" s="1"/>
  <c r="Y1062" i="9" s="1"/>
  <c r="Z1062" i="9" s="1"/>
  <c r="AA1062" i="9" s="1"/>
  <c r="W1063" i="9"/>
  <c r="X1063" i="9" s="1"/>
  <c r="Y1063" i="9" s="1"/>
  <c r="Z1063" i="9" s="1"/>
  <c r="AA1063" i="9" s="1"/>
  <c r="W1064" i="9"/>
  <c r="X1064" i="9" s="1"/>
  <c r="Y1064" i="9" s="1"/>
  <c r="Z1064" i="9" s="1"/>
  <c r="AA1064" i="9" s="1"/>
  <c r="W1065" i="9"/>
  <c r="X1065" i="9" s="1"/>
  <c r="Y1065" i="9" s="1"/>
  <c r="Z1065" i="9" s="1"/>
  <c r="AA1065" i="9" s="1"/>
  <c r="W1066" i="9"/>
  <c r="X1066" i="9" s="1"/>
  <c r="Y1066" i="9" s="1"/>
  <c r="Z1066" i="9" s="1"/>
  <c r="AA1066" i="9" s="1"/>
  <c r="W1067" i="9"/>
  <c r="X1067" i="9" s="1"/>
  <c r="Y1067" i="9" s="1"/>
  <c r="Z1067" i="9" s="1"/>
  <c r="AA1067" i="9" s="1"/>
  <c r="W1068" i="9"/>
  <c r="X1068" i="9" s="1"/>
  <c r="Y1068" i="9" s="1"/>
  <c r="Z1068" i="9" s="1"/>
  <c r="AA1068" i="9" s="1"/>
  <c r="W1069" i="9"/>
  <c r="X1069" i="9" s="1"/>
  <c r="Y1069" i="9" s="1"/>
  <c r="Z1069" i="9" s="1"/>
  <c r="AA1069" i="9" s="1"/>
  <c r="W1070" i="9"/>
  <c r="X1070" i="9" s="1"/>
  <c r="Y1070" i="9" s="1"/>
  <c r="Z1070" i="9" s="1"/>
  <c r="AA1070" i="9" s="1"/>
  <c r="W1071" i="9"/>
  <c r="X1071" i="9" s="1"/>
  <c r="Y1071" i="9" s="1"/>
  <c r="Z1071" i="9" s="1"/>
  <c r="AA1071" i="9" s="1"/>
  <c r="W1072" i="9"/>
  <c r="X1072" i="9" s="1"/>
  <c r="Y1072" i="9" s="1"/>
  <c r="Z1072" i="9" s="1"/>
  <c r="AA1072" i="9" s="1"/>
  <c r="W1073" i="9"/>
  <c r="X1073" i="9" s="1"/>
  <c r="Y1073" i="9" s="1"/>
  <c r="Z1073" i="9" s="1"/>
  <c r="AA1073" i="9" s="1"/>
  <c r="W1074" i="9"/>
  <c r="X1074" i="9" s="1"/>
  <c r="Y1074" i="9" s="1"/>
  <c r="Z1074" i="9" s="1"/>
  <c r="AA1074" i="9" s="1"/>
  <c r="W1075" i="9"/>
  <c r="X1075" i="9" s="1"/>
  <c r="Y1075" i="9" s="1"/>
  <c r="Z1075" i="9" s="1"/>
  <c r="AA1075" i="9" s="1"/>
  <c r="W1076" i="9"/>
  <c r="X1076" i="9" s="1"/>
  <c r="Y1076" i="9" s="1"/>
  <c r="Z1076" i="9" s="1"/>
  <c r="AA1076" i="9" s="1"/>
  <c r="W1077" i="9"/>
  <c r="X1077" i="9" s="1"/>
  <c r="Y1077" i="9" s="1"/>
  <c r="Z1077" i="9" s="1"/>
  <c r="AA1077" i="9" s="1"/>
  <c r="W1078" i="9"/>
  <c r="X1078" i="9" s="1"/>
  <c r="Y1078" i="9" s="1"/>
  <c r="Z1078" i="9" s="1"/>
  <c r="AA1078" i="9" s="1"/>
  <c r="W1079" i="9"/>
  <c r="X1079" i="9" s="1"/>
  <c r="Y1079" i="9" s="1"/>
  <c r="Z1079" i="9" s="1"/>
  <c r="AA1079" i="9" s="1"/>
  <c r="W1080" i="9"/>
  <c r="X1080" i="9" s="1"/>
  <c r="Y1080" i="9" s="1"/>
  <c r="Z1080" i="9" s="1"/>
  <c r="AA1080" i="9" s="1"/>
  <c r="W1081" i="9"/>
  <c r="X1081" i="9" s="1"/>
  <c r="Y1081" i="9" s="1"/>
  <c r="Z1081" i="9" s="1"/>
  <c r="AA1081" i="9" s="1"/>
  <c r="W1082" i="9"/>
  <c r="X1082" i="9" s="1"/>
  <c r="Y1082" i="9" s="1"/>
  <c r="Z1082" i="9" s="1"/>
  <c r="AA1082" i="9" s="1"/>
  <c r="W1083" i="9"/>
  <c r="X1083" i="9" s="1"/>
  <c r="Y1083" i="9" s="1"/>
  <c r="Z1083" i="9" s="1"/>
  <c r="AA1083" i="9" s="1"/>
  <c r="W1084" i="9"/>
  <c r="X1084" i="9" s="1"/>
  <c r="Y1084" i="9" s="1"/>
  <c r="Z1084" i="9" s="1"/>
  <c r="AA1084" i="9" s="1"/>
  <c r="W1085" i="9"/>
  <c r="X1085" i="9" s="1"/>
  <c r="Y1085" i="9" s="1"/>
  <c r="Z1085" i="9" s="1"/>
  <c r="AA1085" i="9" s="1"/>
  <c r="W1086" i="9"/>
  <c r="X1086" i="9" s="1"/>
  <c r="Y1086" i="9" s="1"/>
  <c r="Z1086" i="9" s="1"/>
  <c r="AA1086" i="9" s="1"/>
  <c r="W1087" i="9"/>
  <c r="X1087" i="9" s="1"/>
  <c r="Y1087" i="9" s="1"/>
  <c r="Z1087" i="9" s="1"/>
  <c r="AA1087" i="9" s="1"/>
  <c r="W1088" i="9"/>
  <c r="X1088" i="9" s="1"/>
  <c r="Y1088" i="9" s="1"/>
  <c r="Z1088" i="9" s="1"/>
  <c r="AA1088" i="9" s="1"/>
  <c r="W1089" i="9"/>
  <c r="X1089" i="9" s="1"/>
  <c r="Y1089" i="9" s="1"/>
  <c r="Z1089" i="9" s="1"/>
  <c r="AA1089" i="9" s="1"/>
  <c r="W1090" i="9"/>
  <c r="X1090" i="9" s="1"/>
  <c r="Y1090" i="9" s="1"/>
  <c r="Z1090" i="9" s="1"/>
  <c r="AA1090" i="9" s="1"/>
  <c r="W1091" i="9"/>
  <c r="X1091" i="9" s="1"/>
  <c r="Y1091" i="9" s="1"/>
  <c r="Z1091" i="9" s="1"/>
  <c r="AA1091" i="9" s="1"/>
  <c r="W1092" i="9"/>
  <c r="X1092" i="9" s="1"/>
  <c r="Y1092" i="9" s="1"/>
  <c r="Z1092" i="9" s="1"/>
  <c r="AA1092" i="9" s="1"/>
  <c r="W1093" i="9"/>
  <c r="X1093" i="9" s="1"/>
  <c r="Y1093" i="9" s="1"/>
  <c r="Z1093" i="9" s="1"/>
  <c r="AA1093" i="9" s="1"/>
  <c r="W1094" i="9"/>
  <c r="X1094" i="9" s="1"/>
  <c r="Y1094" i="9" s="1"/>
  <c r="Z1094" i="9" s="1"/>
  <c r="AA1094" i="9" s="1"/>
  <c r="W1095" i="9"/>
  <c r="X1095" i="9" s="1"/>
  <c r="Y1095" i="9" s="1"/>
  <c r="Z1095" i="9" s="1"/>
  <c r="AA1095" i="9" s="1"/>
  <c r="W1096" i="9"/>
  <c r="X1096" i="9" s="1"/>
  <c r="Y1096" i="9" s="1"/>
  <c r="Z1096" i="9" s="1"/>
  <c r="AA1096" i="9" s="1"/>
  <c r="W1097" i="9"/>
  <c r="X1097" i="9" s="1"/>
  <c r="Y1097" i="9" s="1"/>
  <c r="Z1097" i="9" s="1"/>
  <c r="AA1097" i="9" s="1"/>
  <c r="W1098" i="9"/>
  <c r="X1098" i="9" s="1"/>
  <c r="Y1098" i="9" s="1"/>
  <c r="Z1098" i="9" s="1"/>
  <c r="AA1098" i="9" s="1"/>
  <c r="W1099" i="9"/>
  <c r="X1099" i="9" s="1"/>
  <c r="Y1099" i="9" s="1"/>
  <c r="Z1099" i="9" s="1"/>
  <c r="AA1099" i="9" s="1"/>
  <c r="W1100" i="9"/>
  <c r="X1100" i="9" s="1"/>
  <c r="Y1100" i="9" s="1"/>
  <c r="Z1100" i="9" s="1"/>
  <c r="AA1100" i="9" s="1"/>
  <c r="W1101" i="9"/>
  <c r="X1101" i="9" s="1"/>
  <c r="Y1101" i="9" s="1"/>
  <c r="Z1101" i="9" s="1"/>
  <c r="AA1101" i="9" s="1"/>
  <c r="W1102" i="9"/>
  <c r="X1102" i="9" s="1"/>
  <c r="Y1102" i="9" s="1"/>
  <c r="Z1102" i="9" s="1"/>
  <c r="AA1102" i="9" s="1"/>
  <c r="W1103" i="9"/>
  <c r="X1103" i="9" s="1"/>
  <c r="Y1103" i="9" s="1"/>
  <c r="Z1103" i="9" s="1"/>
  <c r="AA1103" i="9" s="1"/>
  <c r="W1104" i="9"/>
  <c r="X1104" i="9" s="1"/>
  <c r="Y1104" i="9" s="1"/>
  <c r="Z1104" i="9" s="1"/>
  <c r="AA1104" i="9" s="1"/>
  <c r="W1105" i="9"/>
  <c r="X1105" i="9" s="1"/>
  <c r="Y1105" i="9" s="1"/>
  <c r="Z1105" i="9" s="1"/>
  <c r="AA1105" i="9" s="1"/>
  <c r="W1106" i="9"/>
  <c r="X1106" i="9" s="1"/>
  <c r="Y1106" i="9" s="1"/>
  <c r="Z1106" i="9" s="1"/>
  <c r="AA1106" i="9" s="1"/>
  <c r="W1107" i="9"/>
  <c r="X1107" i="9" s="1"/>
  <c r="Y1107" i="9" s="1"/>
  <c r="Z1107" i="9" s="1"/>
  <c r="AA1107" i="9" s="1"/>
  <c r="W1108" i="9"/>
  <c r="X1108" i="9" s="1"/>
  <c r="Y1108" i="9" s="1"/>
  <c r="Z1108" i="9" s="1"/>
  <c r="AA1108" i="9" s="1"/>
  <c r="W1109" i="9"/>
  <c r="X1109" i="9" s="1"/>
  <c r="Y1109" i="9" s="1"/>
  <c r="Z1109" i="9" s="1"/>
  <c r="AA1109" i="9" s="1"/>
  <c r="W1110" i="9"/>
  <c r="X1110" i="9" s="1"/>
  <c r="Y1110" i="9" s="1"/>
  <c r="Z1110" i="9" s="1"/>
  <c r="AA1110" i="9" s="1"/>
  <c r="W1111" i="9"/>
  <c r="X1111" i="9" s="1"/>
  <c r="Y1111" i="9" s="1"/>
  <c r="Z1111" i="9" s="1"/>
  <c r="AA1111" i="9" s="1"/>
  <c r="W1112" i="9"/>
  <c r="X1112" i="9" s="1"/>
  <c r="Y1112" i="9" s="1"/>
  <c r="Z1112" i="9" s="1"/>
  <c r="AA1112" i="9" s="1"/>
  <c r="W1113" i="9"/>
  <c r="X1113" i="9" s="1"/>
  <c r="Y1113" i="9" s="1"/>
  <c r="Z1113" i="9" s="1"/>
  <c r="AA1113" i="9" s="1"/>
  <c r="W1114" i="9"/>
  <c r="X1114" i="9" s="1"/>
  <c r="Y1114" i="9" s="1"/>
  <c r="Z1114" i="9" s="1"/>
  <c r="AA1114" i="9" s="1"/>
  <c r="W1115" i="9"/>
  <c r="X1115" i="9" s="1"/>
  <c r="Y1115" i="9" s="1"/>
  <c r="Z1115" i="9" s="1"/>
  <c r="AA1115" i="9" s="1"/>
  <c r="W1116" i="9"/>
  <c r="X1116" i="9" s="1"/>
  <c r="Y1116" i="9" s="1"/>
  <c r="Z1116" i="9" s="1"/>
  <c r="AA1116" i="9" s="1"/>
  <c r="W1117" i="9"/>
  <c r="X1117" i="9" s="1"/>
  <c r="Y1117" i="9" s="1"/>
  <c r="Z1117" i="9" s="1"/>
  <c r="AA1117" i="9" s="1"/>
  <c r="W1118" i="9"/>
  <c r="X1118" i="9" s="1"/>
  <c r="Y1118" i="9" s="1"/>
  <c r="Z1118" i="9" s="1"/>
  <c r="AA1118" i="9" s="1"/>
  <c r="W1119" i="9"/>
  <c r="X1119" i="9" s="1"/>
  <c r="Y1119" i="9" s="1"/>
  <c r="Z1119" i="9" s="1"/>
  <c r="AA1119" i="9" s="1"/>
  <c r="W1120" i="9"/>
  <c r="X1120" i="9" s="1"/>
  <c r="Y1120" i="9" s="1"/>
  <c r="Z1120" i="9" s="1"/>
  <c r="AA1120" i="9" s="1"/>
  <c r="W1121" i="9"/>
  <c r="X1121" i="9" s="1"/>
  <c r="Y1121" i="9" s="1"/>
  <c r="Z1121" i="9" s="1"/>
  <c r="AA1121" i="9" s="1"/>
  <c r="W1122" i="9"/>
  <c r="X1122" i="9" s="1"/>
  <c r="Y1122" i="9" s="1"/>
  <c r="Z1122" i="9" s="1"/>
  <c r="AA1122" i="9" s="1"/>
  <c r="W1123" i="9"/>
  <c r="X1123" i="9" s="1"/>
  <c r="Y1123" i="9" s="1"/>
  <c r="Z1123" i="9" s="1"/>
  <c r="AA1123" i="9" s="1"/>
  <c r="W1124" i="9"/>
  <c r="X1124" i="9" s="1"/>
  <c r="Y1124" i="9" s="1"/>
  <c r="Z1124" i="9" s="1"/>
  <c r="AA1124" i="9" s="1"/>
  <c r="W1125" i="9"/>
  <c r="X1125" i="9" s="1"/>
  <c r="Y1125" i="9" s="1"/>
  <c r="Z1125" i="9" s="1"/>
  <c r="AA1125" i="9" s="1"/>
  <c r="W1126" i="9"/>
  <c r="X1126" i="9" s="1"/>
  <c r="Y1126" i="9" s="1"/>
  <c r="Z1126" i="9" s="1"/>
  <c r="AA1126" i="9" s="1"/>
  <c r="W1127" i="9"/>
  <c r="X1127" i="9" s="1"/>
  <c r="Y1127" i="9" s="1"/>
  <c r="Z1127" i="9" s="1"/>
  <c r="AA1127" i="9" s="1"/>
  <c r="W1128" i="9"/>
  <c r="X1128" i="9" s="1"/>
  <c r="Y1128" i="9" s="1"/>
  <c r="Z1128" i="9" s="1"/>
  <c r="AA1128" i="9" s="1"/>
  <c r="W1129" i="9"/>
  <c r="X1129" i="9" s="1"/>
  <c r="Y1129" i="9" s="1"/>
  <c r="Z1129" i="9" s="1"/>
  <c r="AA1129" i="9" s="1"/>
  <c r="W1130" i="9"/>
  <c r="X1130" i="9" s="1"/>
  <c r="Y1130" i="9" s="1"/>
  <c r="Z1130" i="9" s="1"/>
  <c r="AA1130" i="9" s="1"/>
  <c r="W1131" i="9"/>
  <c r="X1131" i="9" s="1"/>
  <c r="Y1131" i="9" s="1"/>
  <c r="Z1131" i="9" s="1"/>
  <c r="AA1131" i="9" s="1"/>
  <c r="W1132" i="9"/>
  <c r="X1132" i="9" s="1"/>
  <c r="Y1132" i="9" s="1"/>
  <c r="Z1132" i="9" s="1"/>
  <c r="AA1132" i="9" s="1"/>
  <c r="W1133" i="9"/>
  <c r="X1133" i="9" s="1"/>
  <c r="Y1133" i="9" s="1"/>
  <c r="Z1133" i="9" s="1"/>
  <c r="AA1133" i="9" s="1"/>
  <c r="W1134" i="9"/>
  <c r="X1134" i="9" s="1"/>
  <c r="Y1134" i="9" s="1"/>
  <c r="Z1134" i="9" s="1"/>
  <c r="AA1134" i="9" s="1"/>
  <c r="W1135" i="9"/>
  <c r="X1135" i="9" s="1"/>
  <c r="Y1135" i="9" s="1"/>
  <c r="Z1135" i="9" s="1"/>
  <c r="AA1135" i="9" s="1"/>
  <c r="W1136" i="9"/>
  <c r="X1136" i="9" s="1"/>
  <c r="Y1136" i="9" s="1"/>
  <c r="Z1136" i="9" s="1"/>
  <c r="AA1136" i="9" s="1"/>
  <c r="W1137" i="9"/>
  <c r="X1137" i="9" s="1"/>
  <c r="Y1137" i="9" s="1"/>
  <c r="Z1137" i="9" s="1"/>
  <c r="AA1137" i="9" s="1"/>
  <c r="W1138" i="9"/>
  <c r="X1138" i="9" s="1"/>
  <c r="Y1138" i="9" s="1"/>
  <c r="Z1138" i="9" s="1"/>
  <c r="AA1138" i="9" s="1"/>
  <c r="W1139" i="9"/>
  <c r="X1139" i="9" s="1"/>
  <c r="Y1139" i="9" s="1"/>
  <c r="Z1139" i="9" s="1"/>
  <c r="AA1139" i="9" s="1"/>
  <c r="W1140" i="9"/>
  <c r="X1140" i="9" s="1"/>
  <c r="Y1140" i="9" s="1"/>
  <c r="Z1140" i="9" s="1"/>
  <c r="AA1140" i="9" s="1"/>
  <c r="W1141" i="9"/>
  <c r="X1141" i="9" s="1"/>
  <c r="Y1141" i="9" s="1"/>
  <c r="Z1141" i="9" s="1"/>
  <c r="AA1141" i="9" s="1"/>
  <c r="W1142" i="9"/>
  <c r="X1142" i="9" s="1"/>
  <c r="Y1142" i="9" s="1"/>
  <c r="Z1142" i="9" s="1"/>
  <c r="AA1142" i="9" s="1"/>
  <c r="W1143" i="9"/>
  <c r="X1143" i="9" s="1"/>
  <c r="Y1143" i="9" s="1"/>
  <c r="Z1143" i="9" s="1"/>
  <c r="AA1143" i="9" s="1"/>
  <c r="W1144" i="9"/>
  <c r="X1144" i="9" s="1"/>
  <c r="Y1144" i="9" s="1"/>
  <c r="Z1144" i="9" s="1"/>
  <c r="AA1144" i="9" s="1"/>
  <c r="W1145" i="9"/>
  <c r="X1145" i="9" s="1"/>
  <c r="Y1145" i="9" s="1"/>
  <c r="Z1145" i="9" s="1"/>
  <c r="AA1145" i="9" s="1"/>
  <c r="W1146" i="9"/>
  <c r="X1146" i="9" s="1"/>
  <c r="Y1146" i="9" s="1"/>
  <c r="Z1146" i="9" s="1"/>
  <c r="AA1146" i="9" s="1"/>
  <c r="W1147" i="9"/>
  <c r="X1147" i="9" s="1"/>
  <c r="Y1147" i="9" s="1"/>
  <c r="Z1147" i="9" s="1"/>
  <c r="AA1147" i="9" s="1"/>
  <c r="W1148" i="9"/>
  <c r="X1148" i="9" s="1"/>
  <c r="Y1148" i="9" s="1"/>
  <c r="Z1148" i="9" s="1"/>
  <c r="AA1148" i="9" s="1"/>
  <c r="W1149" i="9"/>
  <c r="X1149" i="9" s="1"/>
  <c r="Y1149" i="9" s="1"/>
  <c r="Z1149" i="9" s="1"/>
  <c r="AA1149" i="9" s="1"/>
  <c r="W1150" i="9"/>
  <c r="X1150" i="9" s="1"/>
  <c r="Y1150" i="9" s="1"/>
  <c r="Z1150" i="9" s="1"/>
  <c r="AA1150" i="9" s="1"/>
  <c r="W1151" i="9"/>
  <c r="X1151" i="9" s="1"/>
  <c r="Y1151" i="9" s="1"/>
  <c r="Z1151" i="9" s="1"/>
  <c r="AA1151" i="9" s="1"/>
  <c r="W1152" i="9"/>
  <c r="X1152" i="9" s="1"/>
  <c r="Y1152" i="9" s="1"/>
  <c r="Z1152" i="9" s="1"/>
  <c r="AA1152" i="9" s="1"/>
  <c r="W1153" i="9"/>
  <c r="X1153" i="9" s="1"/>
  <c r="Y1153" i="9" s="1"/>
  <c r="Z1153" i="9" s="1"/>
  <c r="AA1153" i="9" s="1"/>
  <c r="W1154" i="9"/>
  <c r="X1154" i="9" s="1"/>
  <c r="Y1154" i="9" s="1"/>
  <c r="Z1154" i="9" s="1"/>
  <c r="AA1154" i="9" s="1"/>
  <c r="W1155" i="9"/>
  <c r="X1155" i="9" s="1"/>
  <c r="Y1155" i="9" s="1"/>
  <c r="Z1155" i="9" s="1"/>
  <c r="AA1155" i="9" s="1"/>
  <c r="W1156" i="9"/>
  <c r="X1156" i="9" s="1"/>
  <c r="Y1156" i="9" s="1"/>
  <c r="Z1156" i="9" s="1"/>
  <c r="AA1156" i="9" s="1"/>
  <c r="W1157" i="9"/>
  <c r="X1157" i="9" s="1"/>
  <c r="Y1157" i="9" s="1"/>
  <c r="Z1157" i="9" s="1"/>
  <c r="AA1157" i="9" s="1"/>
  <c r="W1158" i="9"/>
  <c r="X1158" i="9" s="1"/>
  <c r="Y1158" i="9" s="1"/>
  <c r="Z1158" i="9" s="1"/>
  <c r="AA1158" i="9" s="1"/>
  <c r="W1159" i="9"/>
  <c r="X1159" i="9" s="1"/>
  <c r="Y1159" i="9" s="1"/>
  <c r="Z1159" i="9" s="1"/>
  <c r="AA1159" i="9" s="1"/>
  <c r="W1160" i="9"/>
  <c r="X1160" i="9" s="1"/>
  <c r="Y1160" i="9" s="1"/>
  <c r="Z1160" i="9" s="1"/>
  <c r="AA1160" i="9" s="1"/>
  <c r="W1161" i="9"/>
  <c r="X1161" i="9" s="1"/>
  <c r="Y1161" i="9" s="1"/>
  <c r="Z1161" i="9" s="1"/>
  <c r="AA1161" i="9" s="1"/>
  <c r="W1162" i="9"/>
  <c r="X1162" i="9" s="1"/>
  <c r="Y1162" i="9" s="1"/>
  <c r="Z1162" i="9" s="1"/>
  <c r="AA1162" i="9" s="1"/>
  <c r="W1163" i="9"/>
  <c r="X1163" i="9" s="1"/>
  <c r="Y1163" i="9" s="1"/>
  <c r="Z1163" i="9" s="1"/>
  <c r="AA1163" i="9" s="1"/>
  <c r="W1164" i="9"/>
  <c r="X1164" i="9" s="1"/>
  <c r="Y1164" i="9" s="1"/>
  <c r="Z1164" i="9" s="1"/>
  <c r="AA1164" i="9" s="1"/>
  <c r="W1165" i="9"/>
  <c r="X1165" i="9" s="1"/>
  <c r="Y1165" i="9" s="1"/>
  <c r="Z1165" i="9" s="1"/>
  <c r="AA1165" i="9" s="1"/>
  <c r="W1166" i="9"/>
  <c r="X1166" i="9" s="1"/>
  <c r="Y1166" i="9" s="1"/>
  <c r="Z1166" i="9" s="1"/>
  <c r="AA1166" i="9" s="1"/>
  <c r="W1167" i="9"/>
  <c r="X1167" i="9" s="1"/>
  <c r="Y1167" i="9" s="1"/>
  <c r="Z1167" i="9" s="1"/>
  <c r="AA1167" i="9" s="1"/>
  <c r="W1168" i="9"/>
  <c r="X1168" i="9" s="1"/>
  <c r="Y1168" i="9" s="1"/>
  <c r="Z1168" i="9" s="1"/>
  <c r="AA1168" i="9" s="1"/>
  <c r="W1169" i="9"/>
  <c r="X1169" i="9" s="1"/>
  <c r="Y1169" i="9" s="1"/>
  <c r="Z1169" i="9" s="1"/>
  <c r="AA1169" i="9" s="1"/>
  <c r="W1170" i="9"/>
  <c r="X1170" i="9" s="1"/>
  <c r="Y1170" i="9" s="1"/>
  <c r="Z1170" i="9" s="1"/>
  <c r="AA1170" i="9" s="1"/>
  <c r="W1171" i="9"/>
  <c r="X1171" i="9" s="1"/>
  <c r="Y1171" i="9" s="1"/>
  <c r="Z1171" i="9" s="1"/>
  <c r="AA1171" i="9" s="1"/>
  <c r="W1172" i="9"/>
  <c r="X1172" i="9" s="1"/>
  <c r="Y1172" i="9" s="1"/>
  <c r="Z1172" i="9" s="1"/>
  <c r="AA1172" i="9" s="1"/>
  <c r="W1173" i="9"/>
  <c r="X1173" i="9" s="1"/>
  <c r="Y1173" i="9" s="1"/>
  <c r="Z1173" i="9" s="1"/>
  <c r="AA1173" i="9" s="1"/>
  <c r="W1174" i="9"/>
  <c r="X1174" i="9" s="1"/>
  <c r="Y1174" i="9" s="1"/>
  <c r="Z1174" i="9" s="1"/>
  <c r="AA1174" i="9" s="1"/>
  <c r="W1175" i="9"/>
  <c r="X1175" i="9" s="1"/>
  <c r="Y1175" i="9" s="1"/>
  <c r="Z1175" i="9" s="1"/>
  <c r="AA1175" i="9" s="1"/>
  <c r="W1176" i="9"/>
  <c r="X1176" i="9" s="1"/>
  <c r="Y1176" i="9" s="1"/>
  <c r="Z1176" i="9" s="1"/>
  <c r="AA1176" i="9" s="1"/>
  <c r="W1177" i="9"/>
  <c r="X1177" i="9" s="1"/>
  <c r="Y1177" i="9" s="1"/>
  <c r="Z1177" i="9" s="1"/>
  <c r="AA1177" i="9" s="1"/>
  <c r="W1178" i="9"/>
  <c r="X1178" i="9" s="1"/>
  <c r="Y1178" i="9" s="1"/>
  <c r="Z1178" i="9" s="1"/>
  <c r="AA1178" i="9" s="1"/>
  <c r="W1179" i="9"/>
  <c r="X1179" i="9" s="1"/>
  <c r="Y1179" i="9" s="1"/>
  <c r="Z1179" i="9" s="1"/>
  <c r="AA1179" i="9" s="1"/>
  <c r="W1180" i="9"/>
  <c r="X1180" i="9" s="1"/>
  <c r="Y1180" i="9" s="1"/>
  <c r="Z1180" i="9" s="1"/>
  <c r="AA1180" i="9" s="1"/>
  <c r="W1181" i="9"/>
  <c r="X1181" i="9" s="1"/>
  <c r="Y1181" i="9" s="1"/>
  <c r="Z1181" i="9" s="1"/>
  <c r="AA1181" i="9" s="1"/>
  <c r="W1182" i="9"/>
  <c r="X1182" i="9" s="1"/>
  <c r="Y1182" i="9" s="1"/>
  <c r="Z1182" i="9" s="1"/>
  <c r="AA1182" i="9" s="1"/>
  <c r="W1183" i="9"/>
  <c r="X1183" i="9" s="1"/>
  <c r="Y1183" i="9" s="1"/>
  <c r="Z1183" i="9" s="1"/>
  <c r="AA1183" i="9" s="1"/>
  <c r="W1184" i="9"/>
  <c r="X1184" i="9" s="1"/>
  <c r="Y1184" i="9" s="1"/>
  <c r="Z1184" i="9" s="1"/>
  <c r="AA1184" i="9" s="1"/>
  <c r="W1185" i="9"/>
  <c r="X1185" i="9" s="1"/>
  <c r="Y1185" i="9" s="1"/>
  <c r="Z1185" i="9" s="1"/>
  <c r="AA1185" i="9" s="1"/>
  <c r="W1186" i="9"/>
  <c r="X1186" i="9" s="1"/>
  <c r="Y1186" i="9" s="1"/>
  <c r="Z1186" i="9" s="1"/>
  <c r="AA1186" i="9" s="1"/>
  <c r="W1187" i="9"/>
  <c r="X1187" i="9" s="1"/>
  <c r="Y1187" i="9" s="1"/>
  <c r="Z1187" i="9" s="1"/>
  <c r="AA1187" i="9" s="1"/>
  <c r="W1188" i="9"/>
  <c r="X1188" i="9" s="1"/>
  <c r="Y1188" i="9" s="1"/>
  <c r="Z1188" i="9" s="1"/>
  <c r="AA1188" i="9" s="1"/>
  <c r="W1189" i="9"/>
  <c r="X1189" i="9" s="1"/>
  <c r="Y1189" i="9" s="1"/>
  <c r="Z1189" i="9" s="1"/>
  <c r="AA1189" i="9" s="1"/>
  <c r="W1190" i="9"/>
  <c r="X1190" i="9" s="1"/>
  <c r="Y1190" i="9" s="1"/>
  <c r="Z1190" i="9" s="1"/>
  <c r="AA1190" i="9" s="1"/>
  <c r="W1191" i="9"/>
  <c r="X1191" i="9" s="1"/>
  <c r="Y1191" i="9" s="1"/>
  <c r="Z1191" i="9" s="1"/>
  <c r="AA1191" i="9" s="1"/>
  <c r="W1192" i="9"/>
  <c r="X1192" i="9" s="1"/>
  <c r="Y1192" i="9" s="1"/>
  <c r="Z1192" i="9" s="1"/>
  <c r="AA1192" i="9" s="1"/>
  <c r="W1193" i="9"/>
  <c r="X1193" i="9" s="1"/>
  <c r="Y1193" i="9" s="1"/>
  <c r="Z1193" i="9" s="1"/>
  <c r="AA1193" i="9" s="1"/>
  <c r="W1194" i="9"/>
  <c r="X1194" i="9" s="1"/>
  <c r="Y1194" i="9" s="1"/>
  <c r="Z1194" i="9" s="1"/>
  <c r="AA1194" i="9" s="1"/>
  <c r="W1195" i="9"/>
  <c r="X1195" i="9" s="1"/>
  <c r="Y1195" i="9" s="1"/>
  <c r="Z1195" i="9" s="1"/>
  <c r="AA1195" i="9" s="1"/>
  <c r="W1196" i="9"/>
  <c r="X1196" i="9" s="1"/>
  <c r="Y1196" i="9" s="1"/>
  <c r="Z1196" i="9" s="1"/>
  <c r="AA1196" i="9" s="1"/>
  <c r="W1197" i="9"/>
  <c r="X1197" i="9" s="1"/>
  <c r="Y1197" i="9" s="1"/>
  <c r="Z1197" i="9" s="1"/>
  <c r="AA1197" i="9" s="1"/>
  <c r="W1198" i="9"/>
  <c r="X1198" i="9" s="1"/>
  <c r="Y1198" i="9" s="1"/>
  <c r="Z1198" i="9" s="1"/>
  <c r="AA1198" i="9" s="1"/>
  <c r="W1199" i="9"/>
  <c r="X1199" i="9" s="1"/>
  <c r="Y1199" i="9" s="1"/>
  <c r="Z1199" i="9" s="1"/>
  <c r="AA1199" i="9" s="1"/>
  <c r="W1200" i="9"/>
  <c r="X1200" i="9" s="1"/>
  <c r="Y1200" i="9" s="1"/>
  <c r="Z1200" i="9" s="1"/>
  <c r="AA1200" i="9" s="1"/>
  <c r="W1201" i="9"/>
  <c r="X1201" i="9" s="1"/>
  <c r="Y1201" i="9" s="1"/>
  <c r="Z1201" i="9" s="1"/>
  <c r="AA1201" i="9" s="1"/>
  <c r="W1202" i="9"/>
  <c r="X1202" i="9" s="1"/>
  <c r="Y1202" i="9" s="1"/>
  <c r="Z1202" i="9" s="1"/>
  <c r="AA1202" i="9" s="1"/>
  <c r="W1203" i="9"/>
  <c r="X1203" i="9" s="1"/>
  <c r="Y1203" i="9" s="1"/>
  <c r="Z1203" i="9" s="1"/>
  <c r="AA1203" i="9" s="1"/>
  <c r="W1204" i="9"/>
  <c r="X1204" i="9" s="1"/>
  <c r="Y1204" i="9" s="1"/>
  <c r="Z1204" i="9" s="1"/>
  <c r="AA1204" i="9" s="1"/>
  <c r="W1205" i="9"/>
  <c r="X1205" i="9" s="1"/>
  <c r="Y1205" i="9" s="1"/>
  <c r="Z1205" i="9" s="1"/>
  <c r="AA1205" i="9" s="1"/>
  <c r="W1206" i="9"/>
  <c r="X1206" i="9" s="1"/>
  <c r="Y1206" i="9" s="1"/>
  <c r="Z1206" i="9" s="1"/>
  <c r="AA1206" i="9" s="1"/>
  <c r="W1207" i="9"/>
  <c r="X1207" i="9" s="1"/>
  <c r="Y1207" i="9" s="1"/>
  <c r="Z1207" i="9" s="1"/>
  <c r="AA1207" i="9" s="1"/>
  <c r="W1208" i="9"/>
  <c r="X1208" i="9" s="1"/>
  <c r="Y1208" i="9" s="1"/>
  <c r="Z1208" i="9" s="1"/>
  <c r="AA1208" i="9" s="1"/>
  <c r="W1209" i="9"/>
  <c r="X1209" i="9" s="1"/>
  <c r="Y1209" i="9" s="1"/>
  <c r="Z1209" i="9" s="1"/>
  <c r="AA1209" i="9" s="1"/>
  <c r="W1210" i="9"/>
  <c r="X1210" i="9" s="1"/>
  <c r="Y1210" i="9" s="1"/>
  <c r="Z1210" i="9" s="1"/>
  <c r="AA1210" i="9" s="1"/>
  <c r="W1211" i="9"/>
  <c r="X1211" i="9" s="1"/>
  <c r="Y1211" i="9" s="1"/>
  <c r="Z1211" i="9" s="1"/>
  <c r="AA1211" i="9" s="1"/>
  <c r="W1212" i="9"/>
  <c r="X1212" i="9" s="1"/>
  <c r="Y1212" i="9" s="1"/>
  <c r="Z1212" i="9" s="1"/>
  <c r="AA1212" i="9" s="1"/>
  <c r="W1213" i="9"/>
  <c r="X1213" i="9" s="1"/>
  <c r="Y1213" i="9" s="1"/>
  <c r="Z1213" i="9" s="1"/>
  <c r="AA1213" i="9" s="1"/>
  <c r="W1214" i="9"/>
  <c r="X1214" i="9" s="1"/>
  <c r="Y1214" i="9" s="1"/>
  <c r="Z1214" i="9" s="1"/>
  <c r="AA1214" i="9" s="1"/>
  <c r="W1215" i="9"/>
  <c r="X1215" i="9" s="1"/>
  <c r="Y1215" i="9" s="1"/>
  <c r="Z1215" i="9" s="1"/>
  <c r="AA1215" i="9" s="1"/>
  <c r="W1216" i="9"/>
  <c r="X1216" i="9" s="1"/>
  <c r="Y1216" i="9" s="1"/>
  <c r="Z1216" i="9" s="1"/>
  <c r="AA1216" i="9" s="1"/>
  <c r="W1217" i="9"/>
  <c r="X1217" i="9" s="1"/>
  <c r="Y1217" i="9" s="1"/>
  <c r="Z1217" i="9" s="1"/>
  <c r="AA1217" i="9" s="1"/>
  <c r="W1218" i="9"/>
  <c r="X1218" i="9" s="1"/>
  <c r="Y1218" i="9" s="1"/>
  <c r="Z1218" i="9" s="1"/>
  <c r="AA1218" i="9" s="1"/>
  <c r="W1219" i="9"/>
  <c r="X1219" i="9" s="1"/>
  <c r="Y1219" i="9" s="1"/>
  <c r="Z1219" i="9" s="1"/>
  <c r="AA1219" i="9" s="1"/>
  <c r="W1220" i="9"/>
  <c r="X1220" i="9" s="1"/>
  <c r="Y1220" i="9" s="1"/>
  <c r="Z1220" i="9" s="1"/>
  <c r="AA1220" i="9" s="1"/>
  <c r="W1221" i="9"/>
  <c r="X1221" i="9" s="1"/>
  <c r="Y1221" i="9" s="1"/>
  <c r="Z1221" i="9" s="1"/>
  <c r="AA1221" i="9" s="1"/>
  <c r="W1222" i="9"/>
  <c r="X1222" i="9" s="1"/>
  <c r="Y1222" i="9" s="1"/>
  <c r="Z1222" i="9" s="1"/>
  <c r="AA1222" i="9" s="1"/>
  <c r="W1223" i="9"/>
  <c r="X1223" i="9" s="1"/>
  <c r="Y1223" i="9" s="1"/>
  <c r="Z1223" i="9" s="1"/>
  <c r="AA1223" i="9" s="1"/>
  <c r="W1224" i="9"/>
  <c r="X1224" i="9" s="1"/>
  <c r="Y1224" i="9" s="1"/>
  <c r="Z1224" i="9" s="1"/>
  <c r="AA1224" i="9" s="1"/>
  <c r="W1225" i="9"/>
  <c r="X1225" i="9" s="1"/>
  <c r="Y1225" i="9" s="1"/>
  <c r="Z1225" i="9" s="1"/>
  <c r="AA1225" i="9" s="1"/>
  <c r="W1226" i="9"/>
  <c r="X1226" i="9" s="1"/>
  <c r="Y1226" i="9" s="1"/>
  <c r="Z1226" i="9" s="1"/>
  <c r="AA1226" i="9" s="1"/>
  <c r="W1227" i="9"/>
  <c r="X1227" i="9" s="1"/>
  <c r="Y1227" i="9" s="1"/>
  <c r="Z1227" i="9" s="1"/>
  <c r="AA1227" i="9" s="1"/>
  <c r="W1228" i="9"/>
  <c r="X1228" i="9" s="1"/>
  <c r="Y1228" i="9" s="1"/>
  <c r="Z1228" i="9" s="1"/>
  <c r="AA1228" i="9" s="1"/>
  <c r="W1229" i="9"/>
  <c r="X1229" i="9" s="1"/>
  <c r="Y1229" i="9" s="1"/>
  <c r="Z1229" i="9" s="1"/>
  <c r="AA1229" i="9" s="1"/>
  <c r="W1230" i="9"/>
  <c r="X1230" i="9" s="1"/>
  <c r="Y1230" i="9" s="1"/>
  <c r="Z1230" i="9" s="1"/>
  <c r="AA1230" i="9" s="1"/>
  <c r="W1231" i="9"/>
  <c r="X1231" i="9" s="1"/>
  <c r="Y1231" i="9" s="1"/>
  <c r="Z1231" i="9" s="1"/>
  <c r="AA1231" i="9" s="1"/>
  <c r="W1232" i="9"/>
  <c r="X1232" i="9" s="1"/>
  <c r="Y1232" i="9" s="1"/>
  <c r="Z1232" i="9" s="1"/>
  <c r="AA1232" i="9" s="1"/>
  <c r="W1233" i="9"/>
  <c r="X1233" i="9" s="1"/>
  <c r="Y1233" i="9" s="1"/>
  <c r="Z1233" i="9" s="1"/>
  <c r="AA1233" i="9" s="1"/>
  <c r="W1234" i="9"/>
  <c r="X1234" i="9" s="1"/>
  <c r="Y1234" i="9" s="1"/>
  <c r="Z1234" i="9" s="1"/>
  <c r="AA1234" i="9" s="1"/>
  <c r="W1235" i="9"/>
  <c r="X1235" i="9" s="1"/>
  <c r="Y1235" i="9" s="1"/>
  <c r="Z1235" i="9" s="1"/>
  <c r="AA1235" i="9" s="1"/>
  <c r="W1236" i="9"/>
  <c r="X1236" i="9" s="1"/>
  <c r="Y1236" i="9" s="1"/>
  <c r="Z1236" i="9" s="1"/>
  <c r="AA1236" i="9" s="1"/>
  <c r="W1237" i="9"/>
  <c r="X1237" i="9" s="1"/>
  <c r="Y1237" i="9" s="1"/>
  <c r="Z1237" i="9" s="1"/>
  <c r="AA1237" i="9" s="1"/>
  <c r="W1238" i="9"/>
  <c r="X1238" i="9" s="1"/>
  <c r="Y1238" i="9" s="1"/>
  <c r="Z1238" i="9" s="1"/>
  <c r="AA1238" i="9" s="1"/>
  <c r="W1239" i="9"/>
  <c r="X1239" i="9" s="1"/>
  <c r="Y1239" i="9" s="1"/>
  <c r="Z1239" i="9" s="1"/>
  <c r="AA1239" i="9" s="1"/>
  <c r="W1240" i="9"/>
  <c r="X1240" i="9" s="1"/>
  <c r="Y1240" i="9" s="1"/>
  <c r="Z1240" i="9" s="1"/>
  <c r="AA1240" i="9" s="1"/>
  <c r="W1241" i="9"/>
  <c r="X1241" i="9" s="1"/>
  <c r="Y1241" i="9" s="1"/>
  <c r="Z1241" i="9" s="1"/>
  <c r="AA1241" i="9" s="1"/>
  <c r="W1242" i="9"/>
  <c r="X1242" i="9" s="1"/>
  <c r="Y1242" i="9" s="1"/>
  <c r="Z1242" i="9" s="1"/>
  <c r="AA1242" i="9" s="1"/>
  <c r="W1243" i="9"/>
  <c r="X1243" i="9" s="1"/>
  <c r="Y1243" i="9" s="1"/>
  <c r="Z1243" i="9" s="1"/>
  <c r="AA1243" i="9" s="1"/>
  <c r="W1244" i="9"/>
  <c r="X1244" i="9" s="1"/>
  <c r="Y1244" i="9" s="1"/>
  <c r="Z1244" i="9" s="1"/>
  <c r="AA1244" i="9" s="1"/>
  <c r="W1245" i="9"/>
  <c r="X1245" i="9" s="1"/>
  <c r="Y1245" i="9" s="1"/>
  <c r="Z1245" i="9" s="1"/>
  <c r="AA1245" i="9" s="1"/>
  <c r="W1246" i="9"/>
  <c r="X1246" i="9" s="1"/>
  <c r="Y1246" i="9" s="1"/>
  <c r="Z1246" i="9" s="1"/>
  <c r="AA1246" i="9" s="1"/>
  <c r="W1247" i="9"/>
  <c r="X1247" i="9" s="1"/>
  <c r="Y1247" i="9" s="1"/>
  <c r="Z1247" i="9" s="1"/>
  <c r="AA1247" i="9" s="1"/>
  <c r="W1248" i="9"/>
  <c r="X1248" i="9" s="1"/>
  <c r="Y1248" i="9" s="1"/>
  <c r="Z1248" i="9" s="1"/>
  <c r="AA1248" i="9" s="1"/>
  <c r="W1249" i="9"/>
  <c r="X1249" i="9" s="1"/>
  <c r="Y1249" i="9" s="1"/>
  <c r="Z1249" i="9" s="1"/>
  <c r="AA1249" i="9" s="1"/>
  <c r="W1250" i="9"/>
  <c r="X1250" i="9" s="1"/>
  <c r="Y1250" i="9" s="1"/>
  <c r="Z1250" i="9" s="1"/>
  <c r="AA1250" i="9" s="1"/>
  <c r="W1251" i="9"/>
  <c r="X1251" i="9" s="1"/>
  <c r="Y1251" i="9" s="1"/>
  <c r="Z1251" i="9" s="1"/>
  <c r="AA1251" i="9" s="1"/>
  <c r="W1252" i="9"/>
  <c r="X1252" i="9" s="1"/>
  <c r="Y1252" i="9" s="1"/>
  <c r="Z1252" i="9" s="1"/>
  <c r="AA1252" i="9" s="1"/>
  <c r="W1253" i="9"/>
  <c r="X1253" i="9" s="1"/>
  <c r="Y1253" i="9" s="1"/>
  <c r="Z1253" i="9" s="1"/>
  <c r="AA1253" i="9" s="1"/>
  <c r="W1254" i="9"/>
  <c r="X1254" i="9" s="1"/>
  <c r="Y1254" i="9" s="1"/>
  <c r="Z1254" i="9" s="1"/>
  <c r="AA1254" i="9" s="1"/>
  <c r="W1255" i="9"/>
  <c r="X1255" i="9" s="1"/>
  <c r="Y1255" i="9" s="1"/>
  <c r="Z1255" i="9" s="1"/>
  <c r="AA1255" i="9" s="1"/>
  <c r="W1256" i="9"/>
  <c r="X1256" i="9" s="1"/>
  <c r="Y1256" i="9" s="1"/>
  <c r="Z1256" i="9" s="1"/>
  <c r="AA1256" i="9" s="1"/>
  <c r="W1257" i="9"/>
  <c r="X1257" i="9" s="1"/>
  <c r="Y1257" i="9" s="1"/>
  <c r="Z1257" i="9" s="1"/>
  <c r="AA1257" i="9" s="1"/>
  <c r="W1258" i="9"/>
  <c r="X1258" i="9" s="1"/>
  <c r="Y1258" i="9" s="1"/>
  <c r="Z1258" i="9" s="1"/>
  <c r="AA1258" i="9" s="1"/>
  <c r="W1259" i="9"/>
  <c r="X1259" i="9" s="1"/>
  <c r="Y1259" i="9" s="1"/>
  <c r="Z1259" i="9" s="1"/>
  <c r="AA1259" i="9" s="1"/>
  <c r="W1260" i="9"/>
  <c r="X1260" i="9" s="1"/>
  <c r="Y1260" i="9" s="1"/>
  <c r="Z1260" i="9" s="1"/>
  <c r="AA1260" i="9" s="1"/>
  <c r="W1261" i="9"/>
  <c r="X1261" i="9" s="1"/>
  <c r="Y1261" i="9" s="1"/>
  <c r="Z1261" i="9" s="1"/>
  <c r="AA1261" i="9" s="1"/>
  <c r="W1262" i="9"/>
  <c r="X1262" i="9" s="1"/>
  <c r="Y1262" i="9" s="1"/>
  <c r="Z1262" i="9" s="1"/>
  <c r="AA1262" i="9" s="1"/>
  <c r="W1263" i="9"/>
  <c r="X1263" i="9" s="1"/>
  <c r="Y1263" i="9" s="1"/>
  <c r="Z1263" i="9" s="1"/>
  <c r="AA1263" i="9" s="1"/>
  <c r="W1264" i="9"/>
  <c r="X1264" i="9" s="1"/>
  <c r="Y1264" i="9" s="1"/>
  <c r="Z1264" i="9" s="1"/>
  <c r="AA1264" i="9" s="1"/>
  <c r="W1265" i="9"/>
  <c r="X1265" i="9" s="1"/>
  <c r="Y1265" i="9" s="1"/>
  <c r="Z1265" i="9" s="1"/>
  <c r="AA1265" i="9" s="1"/>
  <c r="W1266" i="9"/>
  <c r="X1266" i="9" s="1"/>
  <c r="Y1266" i="9" s="1"/>
  <c r="Z1266" i="9" s="1"/>
  <c r="AA1266" i="9" s="1"/>
  <c r="W1267" i="9"/>
  <c r="X1267" i="9" s="1"/>
  <c r="Y1267" i="9" s="1"/>
  <c r="Z1267" i="9" s="1"/>
  <c r="AA1267" i="9" s="1"/>
  <c r="W1268" i="9"/>
  <c r="X1268" i="9" s="1"/>
  <c r="Y1268" i="9" s="1"/>
  <c r="Z1268" i="9" s="1"/>
  <c r="AA1268" i="9" s="1"/>
  <c r="W1269" i="9"/>
  <c r="X1269" i="9" s="1"/>
  <c r="Y1269" i="9" s="1"/>
  <c r="Z1269" i="9" s="1"/>
  <c r="AA1269" i="9" s="1"/>
  <c r="W1270" i="9"/>
  <c r="X1270" i="9" s="1"/>
  <c r="Y1270" i="9" s="1"/>
  <c r="Z1270" i="9" s="1"/>
  <c r="AA1270" i="9" s="1"/>
  <c r="W1271" i="9"/>
  <c r="X1271" i="9" s="1"/>
  <c r="Y1271" i="9" s="1"/>
  <c r="Z1271" i="9" s="1"/>
  <c r="AA1271" i="9" s="1"/>
  <c r="W1272" i="9"/>
  <c r="X1272" i="9" s="1"/>
  <c r="Y1272" i="9" s="1"/>
  <c r="Z1272" i="9" s="1"/>
  <c r="AA1272" i="9" s="1"/>
  <c r="W1273" i="9"/>
  <c r="X1273" i="9" s="1"/>
  <c r="Y1273" i="9" s="1"/>
  <c r="Z1273" i="9" s="1"/>
  <c r="AA1273" i="9" s="1"/>
  <c r="W1274" i="9"/>
  <c r="X1274" i="9" s="1"/>
  <c r="Y1274" i="9" s="1"/>
  <c r="Z1274" i="9" s="1"/>
  <c r="AA1274" i="9" s="1"/>
  <c r="W1275" i="9"/>
  <c r="X1275" i="9" s="1"/>
  <c r="Y1275" i="9" s="1"/>
  <c r="Z1275" i="9" s="1"/>
  <c r="AA1275" i="9" s="1"/>
  <c r="W1276" i="9"/>
  <c r="X1276" i="9" s="1"/>
  <c r="Y1276" i="9" s="1"/>
  <c r="Z1276" i="9" s="1"/>
  <c r="AA1276" i="9" s="1"/>
  <c r="W1277" i="9"/>
  <c r="X1277" i="9" s="1"/>
  <c r="Y1277" i="9" s="1"/>
  <c r="Z1277" i="9" s="1"/>
  <c r="AA1277" i="9" s="1"/>
  <c r="W1278" i="9"/>
  <c r="X1278" i="9" s="1"/>
  <c r="Y1278" i="9" s="1"/>
  <c r="Z1278" i="9" s="1"/>
  <c r="AA1278" i="9" s="1"/>
  <c r="W1279" i="9"/>
  <c r="X1279" i="9" s="1"/>
  <c r="Y1279" i="9" s="1"/>
  <c r="Z1279" i="9" s="1"/>
  <c r="AA1279" i="9" s="1"/>
  <c r="W1280" i="9"/>
  <c r="X1280" i="9" s="1"/>
  <c r="Y1280" i="9" s="1"/>
  <c r="Z1280" i="9" s="1"/>
  <c r="AA1280" i="9" s="1"/>
  <c r="W1281" i="9"/>
  <c r="X1281" i="9" s="1"/>
  <c r="Y1281" i="9" s="1"/>
  <c r="Z1281" i="9" s="1"/>
  <c r="AA1281" i="9" s="1"/>
  <c r="W1282" i="9"/>
  <c r="X1282" i="9" s="1"/>
  <c r="Y1282" i="9" s="1"/>
  <c r="Z1282" i="9" s="1"/>
  <c r="AA1282" i="9" s="1"/>
  <c r="W1283" i="9"/>
  <c r="X1283" i="9" s="1"/>
  <c r="Y1283" i="9" s="1"/>
  <c r="Z1283" i="9" s="1"/>
  <c r="AA1283" i="9" s="1"/>
  <c r="W1284" i="9"/>
  <c r="X1284" i="9" s="1"/>
  <c r="Y1284" i="9" s="1"/>
  <c r="Z1284" i="9" s="1"/>
  <c r="AA1284" i="9" s="1"/>
  <c r="W1285" i="9"/>
  <c r="X1285" i="9" s="1"/>
  <c r="Y1285" i="9" s="1"/>
  <c r="Z1285" i="9" s="1"/>
  <c r="AA1285" i="9" s="1"/>
  <c r="W1286" i="9"/>
  <c r="X1286" i="9" s="1"/>
  <c r="Y1286" i="9" s="1"/>
  <c r="Z1286" i="9" s="1"/>
  <c r="AA1286" i="9" s="1"/>
  <c r="W1287" i="9"/>
  <c r="X1287" i="9" s="1"/>
  <c r="Y1287" i="9" s="1"/>
  <c r="Z1287" i="9" s="1"/>
  <c r="AA1287" i="9" s="1"/>
  <c r="W1288" i="9"/>
  <c r="X1288" i="9" s="1"/>
  <c r="Y1288" i="9" s="1"/>
  <c r="Z1288" i="9" s="1"/>
  <c r="AA1288" i="9" s="1"/>
  <c r="W1289" i="9"/>
  <c r="X1289" i="9" s="1"/>
  <c r="Y1289" i="9" s="1"/>
  <c r="Z1289" i="9" s="1"/>
  <c r="AA1289" i="9" s="1"/>
  <c r="W1290" i="9"/>
  <c r="X1290" i="9" s="1"/>
  <c r="Y1290" i="9" s="1"/>
  <c r="Z1290" i="9" s="1"/>
  <c r="AA1290" i="9" s="1"/>
  <c r="W1291" i="9"/>
  <c r="X1291" i="9" s="1"/>
  <c r="Y1291" i="9" s="1"/>
  <c r="Z1291" i="9" s="1"/>
  <c r="AA1291" i="9" s="1"/>
  <c r="W1292" i="9"/>
  <c r="X1292" i="9" s="1"/>
  <c r="Y1292" i="9" s="1"/>
  <c r="Z1292" i="9" s="1"/>
  <c r="AA1292" i="9" s="1"/>
  <c r="W1293" i="9"/>
  <c r="X1293" i="9" s="1"/>
  <c r="Y1293" i="9" s="1"/>
  <c r="Z1293" i="9" s="1"/>
  <c r="AA1293" i="9" s="1"/>
  <c r="W1294" i="9"/>
  <c r="X1294" i="9" s="1"/>
  <c r="Y1294" i="9" s="1"/>
  <c r="Z1294" i="9" s="1"/>
  <c r="AA1294" i="9" s="1"/>
  <c r="W1295" i="9"/>
  <c r="X1295" i="9" s="1"/>
  <c r="Y1295" i="9" s="1"/>
  <c r="Z1295" i="9" s="1"/>
  <c r="AA1295" i="9" s="1"/>
  <c r="W1296" i="9"/>
  <c r="X1296" i="9" s="1"/>
  <c r="Y1296" i="9" s="1"/>
  <c r="Z1296" i="9" s="1"/>
  <c r="AA1296" i="9" s="1"/>
  <c r="W1297" i="9"/>
  <c r="X1297" i="9" s="1"/>
  <c r="Y1297" i="9" s="1"/>
  <c r="Z1297" i="9" s="1"/>
  <c r="AA1297" i="9" s="1"/>
  <c r="W1298" i="9"/>
  <c r="X1298" i="9" s="1"/>
  <c r="Y1298" i="9" s="1"/>
  <c r="Z1298" i="9" s="1"/>
  <c r="AA1298" i="9" s="1"/>
  <c r="W1299" i="9"/>
  <c r="X1299" i="9" s="1"/>
  <c r="Y1299" i="9" s="1"/>
  <c r="Z1299" i="9" s="1"/>
  <c r="AA1299" i="9" s="1"/>
  <c r="W1300" i="9"/>
  <c r="X1300" i="9" s="1"/>
  <c r="Y1300" i="9" s="1"/>
  <c r="Z1300" i="9" s="1"/>
  <c r="AA1300" i="9" s="1"/>
  <c r="W1301" i="9"/>
  <c r="X1301" i="9" s="1"/>
  <c r="Y1301" i="9" s="1"/>
  <c r="Z1301" i="9" s="1"/>
  <c r="AA1301" i="9" s="1"/>
  <c r="W1302" i="9"/>
  <c r="X1302" i="9" s="1"/>
  <c r="Y1302" i="9" s="1"/>
  <c r="Z1302" i="9" s="1"/>
  <c r="AA1302" i="9" s="1"/>
  <c r="W1303" i="9"/>
  <c r="X1303" i="9" s="1"/>
  <c r="Y1303" i="9" s="1"/>
  <c r="Z1303" i="9" s="1"/>
  <c r="AA1303" i="9" s="1"/>
  <c r="W1304" i="9"/>
  <c r="X1304" i="9" s="1"/>
  <c r="Y1304" i="9" s="1"/>
  <c r="Z1304" i="9" s="1"/>
  <c r="AA1304" i="9" s="1"/>
  <c r="W1305" i="9"/>
  <c r="X1305" i="9" s="1"/>
  <c r="Y1305" i="9" s="1"/>
  <c r="Z1305" i="9" s="1"/>
  <c r="AA1305" i="9" s="1"/>
  <c r="W1306" i="9"/>
  <c r="X1306" i="9" s="1"/>
  <c r="Y1306" i="9" s="1"/>
  <c r="Z1306" i="9" s="1"/>
  <c r="AA1306" i="9" s="1"/>
  <c r="W1307" i="9"/>
  <c r="X1307" i="9" s="1"/>
  <c r="Y1307" i="9" s="1"/>
  <c r="Z1307" i="9" s="1"/>
  <c r="AA1307" i="9" s="1"/>
  <c r="W1308" i="9"/>
  <c r="X1308" i="9" s="1"/>
  <c r="Y1308" i="9" s="1"/>
  <c r="Z1308" i="9" s="1"/>
  <c r="AA1308" i="9" s="1"/>
  <c r="W1309" i="9"/>
  <c r="X1309" i="9" s="1"/>
  <c r="Y1309" i="9" s="1"/>
  <c r="Z1309" i="9" s="1"/>
  <c r="AA1309" i="9" s="1"/>
  <c r="W1310" i="9"/>
  <c r="X1310" i="9" s="1"/>
  <c r="Y1310" i="9" s="1"/>
  <c r="Z1310" i="9" s="1"/>
  <c r="AA1310" i="9" s="1"/>
  <c r="W1311" i="9"/>
  <c r="X1311" i="9" s="1"/>
  <c r="Y1311" i="9" s="1"/>
  <c r="Z1311" i="9" s="1"/>
  <c r="AA1311" i="9" s="1"/>
  <c r="W1312" i="9"/>
  <c r="X1312" i="9" s="1"/>
  <c r="Y1312" i="9" s="1"/>
  <c r="Z1312" i="9" s="1"/>
  <c r="AA1312" i="9" s="1"/>
  <c r="W1313" i="9"/>
  <c r="X1313" i="9" s="1"/>
  <c r="Y1313" i="9" s="1"/>
  <c r="Z1313" i="9" s="1"/>
  <c r="AA1313" i="9" s="1"/>
  <c r="W1314" i="9"/>
  <c r="X1314" i="9" s="1"/>
  <c r="Y1314" i="9" s="1"/>
  <c r="Z1314" i="9" s="1"/>
  <c r="AA1314" i="9" s="1"/>
  <c r="W1315" i="9"/>
  <c r="X1315" i="9" s="1"/>
  <c r="Y1315" i="9" s="1"/>
  <c r="Z1315" i="9" s="1"/>
  <c r="AA1315" i="9" s="1"/>
  <c r="W1316" i="9"/>
  <c r="X1316" i="9" s="1"/>
  <c r="Y1316" i="9" s="1"/>
  <c r="Z1316" i="9" s="1"/>
  <c r="AA1316" i="9" s="1"/>
  <c r="W1317" i="9"/>
  <c r="X1317" i="9" s="1"/>
  <c r="Y1317" i="9" s="1"/>
  <c r="Z1317" i="9" s="1"/>
  <c r="AA1317" i="9" s="1"/>
  <c r="W1318" i="9"/>
  <c r="X1318" i="9" s="1"/>
  <c r="Y1318" i="9" s="1"/>
  <c r="Z1318" i="9" s="1"/>
  <c r="AA1318" i="9" s="1"/>
  <c r="W1319" i="9"/>
  <c r="X1319" i="9" s="1"/>
  <c r="Y1319" i="9" s="1"/>
  <c r="Z1319" i="9" s="1"/>
  <c r="AA1319" i="9" s="1"/>
  <c r="W1320" i="9"/>
  <c r="X1320" i="9" s="1"/>
  <c r="Y1320" i="9" s="1"/>
  <c r="Z1320" i="9" s="1"/>
  <c r="AA1320" i="9" s="1"/>
  <c r="W1321" i="9"/>
  <c r="X1321" i="9" s="1"/>
  <c r="Y1321" i="9" s="1"/>
  <c r="Z1321" i="9" s="1"/>
  <c r="AA1321" i="9" s="1"/>
  <c r="W1322" i="9"/>
  <c r="X1322" i="9" s="1"/>
  <c r="Y1322" i="9" s="1"/>
  <c r="Z1322" i="9" s="1"/>
  <c r="AA1322" i="9" s="1"/>
  <c r="W1323" i="9"/>
  <c r="X1323" i="9" s="1"/>
  <c r="Y1323" i="9" s="1"/>
  <c r="Z1323" i="9" s="1"/>
  <c r="AA1323" i="9" s="1"/>
  <c r="W1324" i="9"/>
  <c r="X1324" i="9" s="1"/>
  <c r="Y1324" i="9" s="1"/>
  <c r="Z1324" i="9" s="1"/>
  <c r="AA1324" i="9" s="1"/>
  <c r="W1325" i="9"/>
  <c r="X1325" i="9" s="1"/>
  <c r="Y1325" i="9" s="1"/>
  <c r="Z1325" i="9" s="1"/>
  <c r="AA1325" i="9" s="1"/>
  <c r="W1326" i="9"/>
  <c r="X1326" i="9" s="1"/>
  <c r="Y1326" i="9" s="1"/>
  <c r="Z1326" i="9" s="1"/>
  <c r="AA1326" i="9" s="1"/>
  <c r="W1327" i="9"/>
  <c r="X1327" i="9" s="1"/>
  <c r="Y1327" i="9" s="1"/>
  <c r="Z1327" i="9" s="1"/>
  <c r="AA1327" i="9" s="1"/>
  <c r="W1328" i="9"/>
  <c r="X1328" i="9" s="1"/>
  <c r="Y1328" i="9" s="1"/>
  <c r="Z1328" i="9" s="1"/>
  <c r="AA1328" i="9" s="1"/>
  <c r="W1329" i="9"/>
  <c r="X1329" i="9" s="1"/>
  <c r="Y1329" i="9" s="1"/>
  <c r="Z1329" i="9" s="1"/>
  <c r="AA1329" i="9" s="1"/>
  <c r="W1330" i="9"/>
  <c r="X1330" i="9" s="1"/>
  <c r="Y1330" i="9" s="1"/>
  <c r="Z1330" i="9" s="1"/>
  <c r="AA1330" i="9" s="1"/>
  <c r="W1331" i="9"/>
  <c r="X1331" i="9" s="1"/>
  <c r="Y1331" i="9" s="1"/>
  <c r="Z1331" i="9" s="1"/>
  <c r="AA1331" i="9" s="1"/>
  <c r="W1332" i="9"/>
  <c r="X1332" i="9" s="1"/>
  <c r="Y1332" i="9" s="1"/>
  <c r="Z1332" i="9" s="1"/>
  <c r="AA1332" i="9" s="1"/>
  <c r="W1333" i="9"/>
  <c r="X1333" i="9" s="1"/>
  <c r="Y1333" i="9" s="1"/>
  <c r="Z1333" i="9" s="1"/>
  <c r="AA1333" i="9" s="1"/>
  <c r="W1334" i="9"/>
  <c r="X1334" i="9" s="1"/>
  <c r="Y1334" i="9" s="1"/>
  <c r="Z1334" i="9" s="1"/>
  <c r="AA1334" i="9" s="1"/>
  <c r="W1335" i="9"/>
  <c r="X1335" i="9" s="1"/>
  <c r="Y1335" i="9" s="1"/>
  <c r="Z1335" i="9" s="1"/>
  <c r="AA1335" i="9" s="1"/>
  <c r="W1336" i="9"/>
  <c r="X1336" i="9" s="1"/>
  <c r="Y1336" i="9" s="1"/>
  <c r="Z1336" i="9" s="1"/>
  <c r="AA1336" i="9" s="1"/>
  <c r="W1337" i="9"/>
  <c r="X1337" i="9" s="1"/>
  <c r="Y1337" i="9" s="1"/>
  <c r="Z1337" i="9" s="1"/>
  <c r="AA1337" i="9" s="1"/>
  <c r="W1338" i="9"/>
  <c r="X1338" i="9" s="1"/>
  <c r="Y1338" i="9" s="1"/>
  <c r="Z1338" i="9" s="1"/>
  <c r="AA1338" i="9" s="1"/>
  <c r="W1339" i="9"/>
  <c r="X1339" i="9" s="1"/>
  <c r="Y1339" i="9" s="1"/>
  <c r="Z1339" i="9" s="1"/>
  <c r="AA1339" i="9" s="1"/>
  <c r="W1340" i="9"/>
  <c r="X1340" i="9" s="1"/>
  <c r="Y1340" i="9" s="1"/>
  <c r="Z1340" i="9" s="1"/>
  <c r="AA1340" i="9" s="1"/>
  <c r="W1341" i="9"/>
  <c r="X1341" i="9" s="1"/>
  <c r="Y1341" i="9" s="1"/>
  <c r="Z1341" i="9" s="1"/>
  <c r="AA1341" i="9" s="1"/>
  <c r="W1342" i="9"/>
  <c r="X1342" i="9" s="1"/>
  <c r="Y1342" i="9" s="1"/>
  <c r="Z1342" i="9" s="1"/>
  <c r="AA1342" i="9" s="1"/>
  <c r="W1343" i="9"/>
  <c r="X1343" i="9" s="1"/>
  <c r="Y1343" i="9" s="1"/>
  <c r="Z1343" i="9" s="1"/>
  <c r="AA1343" i="9" s="1"/>
  <c r="W1344" i="9"/>
  <c r="X1344" i="9" s="1"/>
  <c r="Y1344" i="9" s="1"/>
  <c r="Z1344" i="9" s="1"/>
  <c r="AA1344" i="9" s="1"/>
  <c r="W1345" i="9"/>
  <c r="X1345" i="9" s="1"/>
  <c r="Y1345" i="9" s="1"/>
  <c r="Z1345" i="9" s="1"/>
  <c r="AA1345" i="9" s="1"/>
  <c r="W1346" i="9"/>
  <c r="X1346" i="9" s="1"/>
  <c r="Y1346" i="9" s="1"/>
  <c r="Z1346" i="9" s="1"/>
  <c r="AA1346" i="9" s="1"/>
  <c r="W1347" i="9"/>
  <c r="X1347" i="9" s="1"/>
  <c r="Y1347" i="9" s="1"/>
  <c r="Z1347" i="9" s="1"/>
  <c r="AA1347" i="9" s="1"/>
  <c r="W1348" i="9"/>
  <c r="X1348" i="9" s="1"/>
  <c r="Y1348" i="9" s="1"/>
  <c r="Z1348" i="9" s="1"/>
  <c r="AA1348" i="9" s="1"/>
  <c r="W1349" i="9"/>
  <c r="X1349" i="9" s="1"/>
  <c r="Y1349" i="9" s="1"/>
  <c r="Z1349" i="9" s="1"/>
  <c r="AA1349" i="9" s="1"/>
  <c r="W1350" i="9"/>
  <c r="X1350" i="9" s="1"/>
  <c r="Y1350" i="9" s="1"/>
  <c r="Z1350" i="9" s="1"/>
  <c r="AA1350" i="9" s="1"/>
  <c r="W1351" i="9"/>
  <c r="X1351" i="9" s="1"/>
  <c r="Y1351" i="9" s="1"/>
  <c r="Z1351" i="9" s="1"/>
  <c r="AA1351" i="9" s="1"/>
  <c r="W1352" i="9"/>
  <c r="X1352" i="9" s="1"/>
  <c r="Y1352" i="9" s="1"/>
  <c r="Z1352" i="9" s="1"/>
  <c r="AA1352" i="9" s="1"/>
  <c r="W1353" i="9"/>
  <c r="X1353" i="9" s="1"/>
  <c r="Y1353" i="9" s="1"/>
  <c r="Z1353" i="9" s="1"/>
  <c r="AA1353" i="9" s="1"/>
  <c r="W1354" i="9"/>
  <c r="X1354" i="9" s="1"/>
  <c r="Y1354" i="9" s="1"/>
  <c r="Z1354" i="9" s="1"/>
  <c r="AA1354" i="9" s="1"/>
  <c r="W1355" i="9"/>
  <c r="X1355" i="9" s="1"/>
  <c r="Y1355" i="9" s="1"/>
  <c r="Z1355" i="9" s="1"/>
  <c r="AA1355" i="9" s="1"/>
  <c r="W1356" i="9"/>
  <c r="X1356" i="9" s="1"/>
  <c r="Y1356" i="9" s="1"/>
  <c r="Z1356" i="9" s="1"/>
  <c r="AA1356" i="9" s="1"/>
  <c r="W1357" i="9"/>
  <c r="X1357" i="9" s="1"/>
  <c r="Y1357" i="9" s="1"/>
  <c r="Z1357" i="9" s="1"/>
  <c r="AA1357" i="9" s="1"/>
  <c r="W1358" i="9"/>
  <c r="X1358" i="9" s="1"/>
  <c r="Y1358" i="9" s="1"/>
  <c r="Z1358" i="9" s="1"/>
  <c r="AA1358" i="9" s="1"/>
  <c r="W1359" i="9"/>
  <c r="X1359" i="9" s="1"/>
  <c r="Y1359" i="9" s="1"/>
  <c r="Z1359" i="9" s="1"/>
  <c r="AA1359" i="9" s="1"/>
  <c r="W1360" i="9"/>
  <c r="X1360" i="9" s="1"/>
  <c r="Y1360" i="9" s="1"/>
  <c r="Z1360" i="9" s="1"/>
  <c r="AA1360" i="9" s="1"/>
  <c r="W1361" i="9"/>
  <c r="X1361" i="9" s="1"/>
  <c r="Y1361" i="9" s="1"/>
  <c r="Z1361" i="9" s="1"/>
  <c r="AA1361" i="9" s="1"/>
  <c r="W1362" i="9"/>
  <c r="X1362" i="9" s="1"/>
  <c r="Y1362" i="9" s="1"/>
  <c r="Z1362" i="9" s="1"/>
  <c r="AA1362" i="9" s="1"/>
  <c r="W1363" i="9"/>
  <c r="X1363" i="9" s="1"/>
  <c r="Y1363" i="9" s="1"/>
  <c r="Z1363" i="9" s="1"/>
  <c r="AA1363" i="9" s="1"/>
  <c r="W1364" i="9"/>
  <c r="X1364" i="9" s="1"/>
  <c r="Y1364" i="9" s="1"/>
  <c r="Z1364" i="9" s="1"/>
  <c r="AA1364" i="9" s="1"/>
  <c r="W1365" i="9"/>
  <c r="X1365" i="9" s="1"/>
  <c r="Y1365" i="9" s="1"/>
  <c r="Z1365" i="9" s="1"/>
  <c r="AA1365" i="9" s="1"/>
  <c r="W1366" i="9"/>
  <c r="X1366" i="9" s="1"/>
  <c r="Y1366" i="9" s="1"/>
  <c r="Z1366" i="9" s="1"/>
  <c r="AA1366" i="9" s="1"/>
  <c r="W1367" i="9"/>
  <c r="X1367" i="9" s="1"/>
  <c r="Y1367" i="9" s="1"/>
  <c r="Z1367" i="9" s="1"/>
  <c r="AA1367" i="9" s="1"/>
  <c r="W1368" i="9"/>
  <c r="X1368" i="9" s="1"/>
  <c r="Y1368" i="9" s="1"/>
  <c r="Z1368" i="9" s="1"/>
  <c r="AA1368" i="9" s="1"/>
  <c r="W1369" i="9"/>
  <c r="X1369" i="9" s="1"/>
  <c r="Y1369" i="9" s="1"/>
  <c r="Z1369" i="9" s="1"/>
  <c r="AA1369" i="9" s="1"/>
  <c r="W1370" i="9"/>
  <c r="X1370" i="9" s="1"/>
  <c r="Y1370" i="9" s="1"/>
  <c r="Z1370" i="9" s="1"/>
  <c r="AA1370" i="9" s="1"/>
  <c r="W1371" i="9"/>
  <c r="X1371" i="9" s="1"/>
  <c r="Y1371" i="9" s="1"/>
  <c r="Z1371" i="9" s="1"/>
  <c r="AA1371" i="9" s="1"/>
  <c r="W1372" i="9"/>
  <c r="X1372" i="9" s="1"/>
  <c r="Y1372" i="9" s="1"/>
  <c r="Z1372" i="9" s="1"/>
  <c r="AA1372" i="9" s="1"/>
  <c r="W1373" i="9"/>
  <c r="X1373" i="9" s="1"/>
  <c r="Y1373" i="9" s="1"/>
  <c r="Z1373" i="9" s="1"/>
  <c r="AA1373" i="9" s="1"/>
  <c r="W1374" i="9"/>
  <c r="X1374" i="9" s="1"/>
  <c r="Y1374" i="9" s="1"/>
  <c r="Z1374" i="9" s="1"/>
  <c r="AA1374" i="9" s="1"/>
  <c r="W1375" i="9"/>
  <c r="X1375" i="9" s="1"/>
  <c r="Y1375" i="9" s="1"/>
  <c r="Z1375" i="9" s="1"/>
  <c r="AA1375" i="9" s="1"/>
  <c r="W1376" i="9"/>
  <c r="X1376" i="9" s="1"/>
  <c r="Y1376" i="9" s="1"/>
  <c r="Z1376" i="9" s="1"/>
  <c r="AA1376" i="9" s="1"/>
  <c r="W1377" i="9"/>
  <c r="X1377" i="9" s="1"/>
  <c r="Y1377" i="9" s="1"/>
  <c r="Z1377" i="9" s="1"/>
  <c r="AA1377" i="9" s="1"/>
  <c r="W1378" i="9"/>
  <c r="X1378" i="9" s="1"/>
  <c r="Y1378" i="9" s="1"/>
  <c r="Z1378" i="9" s="1"/>
  <c r="AA1378" i="9" s="1"/>
  <c r="W1379" i="9"/>
  <c r="X1379" i="9" s="1"/>
  <c r="Y1379" i="9" s="1"/>
  <c r="Z1379" i="9" s="1"/>
  <c r="AA1379" i="9" s="1"/>
  <c r="W1380" i="9"/>
  <c r="X1380" i="9" s="1"/>
  <c r="Y1380" i="9" s="1"/>
  <c r="Z1380" i="9" s="1"/>
  <c r="AA1380" i="9" s="1"/>
  <c r="W1381" i="9"/>
  <c r="X1381" i="9" s="1"/>
  <c r="Y1381" i="9" s="1"/>
  <c r="Z1381" i="9" s="1"/>
  <c r="AA1381" i="9" s="1"/>
  <c r="W1382" i="9"/>
  <c r="X1382" i="9" s="1"/>
  <c r="Y1382" i="9" s="1"/>
  <c r="Z1382" i="9" s="1"/>
  <c r="AA1382" i="9" s="1"/>
  <c r="W1383" i="9"/>
  <c r="X1383" i="9" s="1"/>
  <c r="Y1383" i="9" s="1"/>
  <c r="Z1383" i="9" s="1"/>
  <c r="AA1383" i="9" s="1"/>
  <c r="W1384" i="9"/>
  <c r="X1384" i="9" s="1"/>
  <c r="Y1384" i="9" s="1"/>
  <c r="Z1384" i="9" s="1"/>
  <c r="AA1384" i="9" s="1"/>
  <c r="W1385" i="9"/>
  <c r="X1385" i="9" s="1"/>
  <c r="Y1385" i="9" s="1"/>
  <c r="Z1385" i="9" s="1"/>
  <c r="AA1385" i="9" s="1"/>
  <c r="W1386" i="9"/>
  <c r="X1386" i="9" s="1"/>
  <c r="Y1386" i="9" s="1"/>
  <c r="Z1386" i="9" s="1"/>
  <c r="AA1386" i="9" s="1"/>
  <c r="W1387" i="9"/>
  <c r="X1387" i="9" s="1"/>
  <c r="Y1387" i="9" s="1"/>
  <c r="Z1387" i="9" s="1"/>
  <c r="AA1387" i="9" s="1"/>
  <c r="W1388" i="9"/>
  <c r="X1388" i="9" s="1"/>
  <c r="Y1388" i="9" s="1"/>
  <c r="Z1388" i="9" s="1"/>
  <c r="AA1388" i="9" s="1"/>
  <c r="W1389" i="9"/>
  <c r="X1389" i="9" s="1"/>
  <c r="Y1389" i="9" s="1"/>
  <c r="Z1389" i="9" s="1"/>
  <c r="AA1389" i="9" s="1"/>
  <c r="W1390" i="9"/>
  <c r="X1390" i="9" s="1"/>
  <c r="Y1390" i="9" s="1"/>
  <c r="Z1390" i="9" s="1"/>
  <c r="AA1390" i="9" s="1"/>
  <c r="W1391" i="9"/>
  <c r="X1391" i="9" s="1"/>
  <c r="Y1391" i="9" s="1"/>
  <c r="Z1391" i="9" s="1"/>
  <c r="AA1391" i="9" s="1"/>
  <c r="W1392" i="9"/>
  <c r="X1392" i="9" s="1"/>
  <c r="Y1392" i="9" s="1"/>
  <c r="Z1392" i="9" s="1"/>
  <c r="AA1392" i="9" s="1"/>
  <c r="W1393" i="9"/>
  <c r="X1393" i="9" s="1"/>
  <c r="Y1393" i="9" s="1"/>
  <c r="Z1393" i="9" s="1"/>
  <c r="AA1393" i="9" s="1"/>
  <c r="W1394" i="9"/>
  <c r="X1394" i="9" s="1"/>
  <c r="Y1394" i="9" s="1"/>
  <c r="Z1394" i="9" s="1"/>
  <c r="AA1394" i="9" s="1"/>
  <c r="W1395" i="9"/>
  <c r="X1395" i="9" s="1"/>
  <c r="Y1395" i="9" s="1"/>
  <c r="Z1395" i="9" s="1"/>
  <c r="AA1395" i="9" s="1"/>
  <c r="W1396" i="9"/>
  <c r="X1396" i="9" s="1"/>
  <c r="Y1396" i="9" s="1"/>
  <c r="Z1396" i="9" s="1"/>
  <c r="AA1396" i="9" s="1"/>
  <c r="W1397" i="9"/>
  <c r="X1397" i="9" s="1"/>
  <c r="Y1397" i="9" s="1"/>
  <c r="Z1397" i="9" s="1"/>
  <c r="AA1397" i="9" s="1"/>
  <c r="W1398" i="9"/>
  <c r="X1398" i="9" s="1"/>
  <c r="Y1398" i="9" s="1"/>
  <c r="Z1398" i="9" s="1"/>
  <c r="AA1398" i="9" s="1"/>
  <c r="W1399" i="9"/>
  <c r="X1399" i="9" s="1"/>
  <c r="Y1399" i="9" s="1"/>
  <c r="Z1399" i="9" s="1"/>
  <c r="AA1399" i="9" s="1"/>
  <c r="W1400" i="9"/>
  <c r="X1400" i="9" s="1"/>
  <c r="Y1400" i="9" s="1"/>
  <c r="Z1400" i="9" s="1"/>
  <c r="AA1400" i="9" s="1"/>
  <c r="W1401" i="9"/>
  <c r="X1401" i="9" s="1"/>
  <c r="Y1401" i="9" s="1"/>
  <c r="Z1401" i="9" s="1"/>
  <c r="AA1401" i="9" s="1"/>
  <c r="W1402" i="9"/>
  <c r="X1402" i="9" s="1"/>
  <c r="Y1402" i="9" s="1"/>
  <c r="Z1402" i="9" s="1"/>
  <c r="AA1402" i="9" s="1"/>
  <c r="W1403" i="9"/>
  <c r="X1403" i="9" s="1"/>
  <c r="Y1403" i="9" s="1"/>
  <c r="Z1403" i="9" s="1"/>
  <c r="AA1403" i="9" s="1"/>
  <c r="W1404" i="9"/>
  <c r="X1404" i="9" s="1"/>
  <c r="Y1404" i="9" s="1"/>
  <c r="Z1404" i="9" s="1"/>
  <c r="AA1404" i="9" s="1"/>
  <c r="W1405" i="9"/>
  <c r="X1405" i="9" s="1"/>
  <c r="Y1405" i="9" s="1"/>
  <c r="Z1405" i="9" s="1"/>
  <c r="AA1405" i="9" s="1"/>
  <c r="W1406" i="9"/>
  <c r="X1406" i="9" s="1"/>
  <c r="Y1406" i="9" s="1"/>
  <c r="Z1406" i="9" s="1"/>
  <c r="AA1406" i="9" s="1"/>
  <c r="W1407" i="9"/>
  <c r="X1407" i="9" s="1"/>
  <c r="Y1407" i="9" s="1"/>
  <c r="Z1407" i="9" s="1"/>
  <c r="AA1407" i="9" s="1"/>
  <c r="W1408" i="9"/>
  <c r="X1408" i="9" s="1"/>
  <c r="Y1408" i="9" s="1"/>
  <c r="Z1408" i="9" s="1"/>
  <c r="AA1408" i="9" s="1"/>
  <c r="W1409" i="9"/>
  <c r="X1409" i="9" s="1"/>
  <c r="Y1409" i="9" s="1"/>
  <c r="Z1409" i="9" s="1"/>
  <c r="AA1409" i="9" s="1"/>
  <c r="W1410" i="9"/>
  <c r="X1410" i="9" s="1"/>
  <c r="Y1410" i="9" s="1"/>
  <c r="Z1410" i="9" s="1"/>
  <c r="AA1410" i="9" s="1"/>
  <c r="W1411" i="9"/>
  <c r="X1411" i="9" s="1"/>
  <c r="Y1411" i="9" s="1"/>
  <c r="Z1411" i="9" s="1"/>
  <c r="AA1411" i="9" s="1"/>
  <c r="W1412" i="9"/>
  <c r="X1412" i="9" s="1"/>
  <c r="Y1412" i="9" s="1"/>
  <c r="Z1412" i="9" s="1"/>
  <c r="AA1412" i="9" s="1"/>
  <c r="W1413" i="9"/>
  <c r="X1413" i="9" s="1"/>
  <c r="Y1413" i="9" s="1"/>
  <c r="Z1413" i="9" s="1"/>
  <c r="AA1413" i="9" s="1"/>
  <c r="W1414" i="9"/>
  <c r="X1414" i="9" s="1"/>
  <c r="Y1414" i="9" s="1"/>
  <c r="Z1414" i="9" s="1"/>
  <c r="AA1414" i="9" s="1"/>
  <c r="W1415" i="9"/>
  <c r="X1415" i="9" s="1"/>
  <c r="Y1415" i="9" s="1"/>
  <c r="Z1415" i="9" s="1"/>
  <c r="AA1415" i="9" s="1"/>
  <c r="W1416" i="9"/>
  <c r="X1416" i="9" s="1"/>
  <c r="Y1416" i="9" s="1"/>
  <c r="Z1416" i="9" s="1"/>
  <c r="AA1416" i="9" s="1"/>
  <c r="W1417" i="9"/>
  <c r="X1417" i="9" s="1"/>
  <c r="Y1417" i="9" s="1"/>
  <c r="Z1417" i="9" s="1"/>
  <c r="AA1417" i="9" s="1"/>
  <c r="W1418" i="9"/>
  <c r="X1418" i="9" s="1"/>
  <c r="Y1418" i="9" s="1"/>
  <c r="Z1418" i="9" s="1"/>
  <c r="AA1418" i="9" s="1"/>
  <c r="W1419" i="9"/>
  <c r="X1419" i="9" s="1"/>
  <c r="Y1419" i="9" s="1"/>
  <c r="Z1419" i="9" s="1"/>
  <c r="AA1419" i="9" s="1"/>
  <c r="W1420" i="9"/>
  <c r="X1420" i="9" s="1"/>
  <c r="Y1420" i="9" s="1"/>
  <c r="Z1420" i="9" s="1"/>
  <c r="AA1420" i="9" s="1"/>
  <c r="W1421" i="9"/>
  <c r="X1421" i="9" s="1"/>
  <c r="Y1421" i="9" s="1"/>
  <c r="Z1421" i="9" s="1"/>
  <c r="AA1421" i="9" s="1"/>
  <c r="W1422" i="9"/>
  <c r="X1422" i="9" s="1"/>
  <c r="Y1422" i="9" s="1"/>
  <c r="Z1422" i="9" s="1"/>
  <c r="AA1422" i="9" s="1"/>
  <c r="W1423" i="9"/>
  <c r="X1423" i="9" s="1"/>
  <c r="Y1423" i="9" s="1"/>
  <c r="Z1423" i="9" s="1"/>
  <c r="AA1423" i="9" s="1"/>
  <c r="W1424" i="9"/>
  <c r="X1424" i="9" s="1"/>
  <c r="Y1424" i="9" s="1"/>
  <c r="Z1424" i="9" s="1"/>
  <c r="AA1424" i="9" s="1"/>
  <c r="W1425" i="9"/>
  <c r="X1425" i="9" s="1"/>
  <c r="Y1425" i="9" s="1"/>
  <c r="Z1425" i="9" s="1"/>
  <c r="AA1425" i="9" s="1"/>
  <c r="W1426" i="9"/>
  <c r="X1426" i="9" s="1"/>
  <c r="Y1426" i="9" s="1"/>
  <c r="Z1426" i="9" s="1"/>
  <c r="AA1426" i="9" s="1"/>
  <c r="W1427" i="9"/>
  <c r="X1427" i="9" s="1"/>
  <c r="Y1427" i="9" s="1"/>
  <c r="Z1427" i="9" s="1"/>
  <c r="AA1427" i="9" s="1"/>
  <c r="W1428" i="9"/>
  <c r="X1428" i="9" s="1"/>
  <c r="Y1428" i="9" s="1"/>
  <c r="Z1428" i="9" s="1"/>
  <c r="AA1428" i="9" s="1"/>
  <c r="W1429" i="9"/>
  <c r="X1429" i="9" s="1"/>
  <c r="Y1429" i="9" s="1"/>
  <c r="Z1429" i="9" s="1"/>
  <c r="AA1429" i="9" s="1"/>
  <c r="W1430" i="9"/>
  <c r="X1430" i="9" s="1"/>
  <c r="Y1430" i="9" s="1"/>
  <c r="Z1430" i="9" s="1"/>
  <c r="AA1430" i="9" s="1"/>
  <c r="W1431" i="9"/>
  <c r="X1431" i="9" s="1"/>
  <c r="Y1431" i="9" s="1"/>
  <c r="Z1431" i="9" s="1"/>
  <c r="AA1431" i="9" s="1"/>
  <c r="W1432" i="9"/>
  <c r="X1432" i="9" s="1"/>
  <c r="Y1432" i="9" s="1"/>
  <c r="Z1432" i="9" s="1"/>
  <c r="AA1432" i="9" s="1"/>
  <c r="W1433" i="9"/>
  <c r="X1433" i="9" s="1"/>
  <c r="Y1433" i="9" s="1"/>
  <c r="Z1433" i="9" s="1"/>
  <c r="AA1433" i="9" s="1"/>
  <c r="W1434" i="9"/>
  <c r="X1434" i="9" s="1"/>
  <c r="Y1434" i="9" s="1"/>
  <c r="Z1434" i="9" s="1"/>
  <c r="AA1434" i="9" s="1"/>
  <c r="W1435" i="9"/>
  <c r="X1435" i="9" s="1"/>
  <c r="Y1435" i="9" s="1"/>
  <c r="Z1435" i="9" s="1"/>
  <c r="AA1435" i="9" s="1"/>
  <c r="W1436" i="9"/>
  <c r="X1436" i="9" s="1"/>
  <c r="Y1436" i="9" s="1"/>
  <c r="Z1436" i="9" s="1"/>
  <c r="AA1436" i="9" s="1"/>
  <c r="W1437" i="9"/>
  <c r="X1437" i="9" s="1"/>
  <c r="Y1437" i="9" s="1"/>
  <c r="Z1437" i="9" s="1"/>
  <c r="AA1437" i="9" s="1"/>
  <c r="W1438" i="9"/>
  <c r="X1438" i="9" s="1"/>
  <c r="Y1438" i="9" s="1"/>
  <c r="Z1438" i="9" s="1"/>
  <c r="AA1438" i="9" s="1"/>
  <c r="W1439" i="9"/>
  <c r="X1439" i="9" s="1"/>
  <c r="Y1439" i="9" s="1"/>
  <c r="Z1439" i="9" s="1"/>
  <c r="AA1439" i="9" s="1"/>
  <c r="W1440" i="9"/>
  <c r="X1440" i="9" s="1"/>
  <c r="Y1440" i="9" s="1"/>
  <c r="Z1440" i="9" s="1"/>
  <c r="AA1440" i="9" s="1"/>
  <c r="W1441" i="9"/>
  <c r="X1441" i="9" s="1"/>
  <c r="Y1441" i="9" s="1"/>
  <c r="Z1441" i="9" s="1"/>
  <c r="AA1441" i="9" s="1"/>
  <c r="W1442" i="9"/>
  <c r="X1442" i="9" s="1"/>
  <c r="Y1442" i="9" s="1"/>
  <c r="Z1442" i="9" s="1"/>
  <c r="AA1442" i="9" s="1"/>
  <c r="W1443" i="9"/>
  <c r="X1443" i="9" s="1"/>
  <c r="Y1443" i="9" s="1"/>
  <c r="Z1443" i="9" s="1"/>
  <c r="AA1443" i="9" s="1"/>
  <c r="W1444" i="9"/>
  <c r="X1444" i="9" s="1"/>
  <c r="Y1444" i="9" s="1"/>
  <c r="Z1444" i="9" s="1"/>
  <c r="AA1444" i="9" s="1"/>
  <c r="W1445" i="9"/>
  <c r="X1445" i="9" s="1"/>
  <c r="Y1445" i="9" s="1"/>
  <c r="Z1445" i="9" s="1"/>
  <c r="AA1445" i="9" s="1"/>
  <c r="W1446" i="9"/>
  <c r="X1446" i="9" s="1"/>
  <c r="Y1446" i="9" s="1"/>
  <c r="Z1446" i="9" s="1"/>
  <c r="AA1446" i="9" s="1"/>
  <c r="W1447" i="9"/>
  <c r="X1447" i="9" s="1"/>
  <c r="Y1447" i="9" s="1"/>
  <c r="Z1447" i="9" s="1"/>
  <c r="AA1447" i="9" s="1"/>
  <c r="W1448" i="9"/>
  <c r="X1448" i="9" s="1"/>
  <c r="Y1448" i="9" s="1"/>
  <c r="Z1448" i="9" s="1"/>
  <c r="AA1448" i="9" s="1"/>
  <c r="W1449" i="9"/>
  <c r="X1449" i="9" s="1"/>
  <c r="Y1449" i="9" s="1"/>
  <c r="Z1449" i="9" s="1"/>
  <c r="AA1449" i="9" s="1"/>
  <c r="W1450" i="9"/>
  <c r="X1450" i="9" s="1"/>
  <c r="Y1450" i="9" s="1"/>
  <c r="Z1450" i="9" s="1"/>
  <c r="AA1450" i="9" s="1"/>
  <c r="W1451" i="9"/>
  <c r="X1451" i="9" s="1"/>
  <c r="Y1451" i="9" s="1"/>
  <c r="Z1451" i="9" s="1"/>
  <c r="AA1451" i="9" s="1"/>
  <c r="W1452" i="9"/>
  <c r="X1452" i="9" s="1"/>
  <c r="Y1452" i="9" s="1"/>
  <c r="Z1452" i="9" s="1"/>
  <c r="AA1452" i="9" s="1"/>
  <c r="W1453" i="9"/>
  <c r="X1453" i="9" s="1"/>
  <c r="Y1453" i="9" s="1"/>
  <c r="Z1453" i="9" s="1"/>
  <c r="AA1453" i="9" s="1"/>
  <c r="W1454" i="9"/>
  <c r="X1454" i="9" s="1"/>
  <c r="Y1454" i="9" s="1"/>
  <c r="Z1454" i="9" s="1"/>
  <c r="AA1454" i="9" s="1"/>
  <c r="W1455" i="9"/>
  <c r="X1455" i="9" s="1"/>
  <c r="Y1455" i="9" s="1"/>
  <c r="Z1455" i="9" s="1"/>
  <c r="AA1455" i="9" s="1"/>
  <c r="W1456" i="9"/>
  <c r="X1456" i="9" s="1"/>
  <c r="Y1456" i="9" s="1"/>
  <c r="Z1456" i="9" s="1"/>
  <c r="AA1456" i="9" s="1"/>
  <c r="W1457" i="9"/>
  <c r="X1457" i="9" s="1"/>
  <c r="Y1457" i="9" s="1"/>
  <c r="Z1457" i="9" s="1"/>
  <c r="AA1457" i="9" s="1"/>
  <c r="W1458" i="9"/>
  <c r="X1458" i="9" s="1"/>
  <c r="Y1458" i="9" s="1"/>
  <c r="Z1458" i="9" s="1"/>
  <c r="AA1458" i="9" s="1"/>
  <c r="W1459" i="9"/>
  <c r="X1459" i="9" s="1"/>
  <c r="Y1459" i="9" s="1"/>
  <c r="Z1459" i="9" s="1"/>
  <c r="AA1459" i="9" s="1"/>
  <c r="W1460" i="9"/>
  <c r="X1460" i="9" s="1"/>
  <c r="Y1460" i="9" s="1"/>
  <c r="Z1460" i="9" s="1"/>
  <c r="AA1460" i="9" s="1"/>
  <c r="W1461" i="9"/>
  <c r="X1461" i="9" s="1"/>
  <c r="Y1461" i="9" s="1"/>
  <c r="Z1461" i="9" s="1"/>
  <c r="AA1461" i="9" s="1"/>
  <c r="W1462" i="9"/>
  <c r="X1462" i="9" s="1"/>
  <c r="Y1462" i="9" s="1"/>
  <c r="Z1462" i="9" s="1"/>
  <c r="AA1462" i="9" s="1"/>
  <c r="W1463" i="9"/>
  <c r="X1463" i="9" s="1"/>
  <c r="Y1463" i="9" s="1"/>
  <c r="Z1463" i="9" s="1"/>
  <c r="AA1463" i="9" s="1"/>
  <c r="W1464" i="9"/>
  <c r="X1464" i="9" s="1"/>
  <c r="Y1464" i="9" s="1"/>
  <c r="Z1464" i="9" s="1"/>
  <c r="AA1464" i="9" s="1"/>
  <c r="W1465" i="9"/>
  <c r="X1465" i="9" s="1"/>
  <c r="Y1465" i="9" s="1"/>
  <c r="Z1465" i="9" s="1"/>
  <c r="AA1465" i="9" s="1"/>
  <c r="W1466" i="9"/>
  <c r="X1466" i="9" s="1"/>
  <c r="Y1466" i="9" s="1"/>
  <c r="Z1466" i="9" s="1"/>
  <c r="AA1466" i="9" s="1"/>
  <c r="W1467" i="9"/>
  <c r="X1467" i="9" s="1"/>
  <c r="Y1467" i="9" s="1"/>
  <c r="Z1467" i="9" s="1"/>
  <c r="AA1467" i="9" s="1"/>
  <c r="W1468" i="9"/>
  <c r="X1468" i="9" s="1"/>
  <c r="Y1468" i="9" s="1"/>
  <c r="Z1468" i="9" s="1"/>
  <c r="AA1468" i="9" s="1"/>
  <c r="W1469" i="9"/>
  <c r="X1469" i="9" s="1"/>
  <c r="Y1469" i="9" s="1"/>
  <c r="Z1469" i="9" s="1"/>
  <c r="AA1469" i="9" s="1"/>
  <c r="W1470" i="9"/>
  <c r="X1470" i="9" s="1"/>
  <c r="Y1470" i="9" s="1"/>
  <c r="Z1470" i="9" s="1"/>
  <c r="AA1470" i="9" s="1"/>
  <c r="W1471" i="9"/>
  <c r="X1471" i="9" s="1"/>
  <c r="Y1471" i="9" s="1"/>
  <c r="Z1471" i="9" s="1"/>
  <c r="AA1471" i="9" s="1"/>
  <c r="W1472" i="9"/>
  <c r="X1472" i="9" s="1"/>
  <c r="Y1472" i="9" s="1"/>
  <c r="Z1472" i="9" s="1"/>
  <c r="AA1472" i="9" s="1"/>
  <c r="W1473" i="9"/>
  <c r="X1473" i="9" s="1"/>
  <c r="Y1473" i="9" s="1"/>
  <c r="Z1473" i="9" s="1"/>
  <c r="AA1473" i="9" s="1"/>
  <c r="W1474" i="9"/>
  <c r="X1474" i="9" s="1"/>
  <c r="Y1474" i="9" s="1"/>
  <c r="Z1474" i="9" s="1"/>
  <c r="AA1474" i="9" s="1"/>
  <c r="W1475" i="9"/>
  <c r="X1475" i="9" s="1"/>
  <c r="Y1475" i="9" s="1"/>
  <c r="Z1475" i="9" s="1"/>
  <c r="AA1475" i="9" s="1"/>
  <c r="W1476" i="9"/>
  <c r="X1476" i="9" s="1"/>
  <c r="Y1476" i="9" s="1"/>
  <c r="Z1476" i="9" s="1"/>
  <c r="AA1476" i="9" s="1"/>
  <c r="W1477" i="9"/>
  <c r="X1477" i="9" s="1"/>
  <c r="Y1477" i="9" s="1"/>
  <c r="Z1477" i="9" s="1"/>
  <c r="AA1477" i="9" s="1"/>
  <c r="W1478" i="9"/>
  <c r="X1478" i="9" s="1"/>
  <c r="Y1478" i="9" s="1"/>
  <c r="Z1478" i="9" s="1"/>
  <c r="AA1478" i="9" s="1"/>
  <c r="W1479" i="9"/>
  <c r="X1479" i="9" s="1"/>
  <c r="Y1479" i="9" s="1"/>
  <c r="Z1479" i="9" s="1"/>
  <c r="AA1479" i="9" s="1"/>
  <c r="W1480" i="9"/>
  <c r="X1480" i="9" s="1"/>
  <c r="Y1480" i="9" s="1"/>
  <c r="Z1480" i="9" s="1"/>
  <c r="AA1480" i="9" s="1"/>
  <c r="W1481" i="9"/>
  <c r="X1481" i="9" s="1"/>
  <c r="Y1481" i="9" s="1"/>
  <c r="Z1481" i="9" s="1"/>
  <c r="AA1481" i="9" s="1"/>
  <c r="W1482" i="9"/>
  <c r="X1482" i="9" s="1"/>
  <c r="Y1482" i="9" s="1"/>
  <c r="Z1482" i="9" s="1"/>
  <c r="AA1482" i="9" s="1"/>
  <c r="W1483" i="9"/>
  <c r="X1483" i="9" s="1"/>
  <c r="Y1483" i="9" s="1"/>
  <c r="Z1483" i="9" s="1"/>
  <c r="AA1483" i="9" s="1"/>
  <c r="W1484" i="9"/>
  <c r="X1484" i="9" s="1"/>
  <c r="Y1484" i="9" s="1"/>
  <c r="Z1484" i="9" s="1"/>
  <c r="AA1484" i="9" s="1"/>
  <c r="W1485" i="9"/>
  <c r="X1485" i="9" s="1"/>
  <c r="Y1485" i="9" s="1"/>
  <c r="Z1485" i="9" s="1"/>
  <c r="AA1485" i="9" s="1"/>
  <c r="W1486" i="9"/>
  <c r="X1486" i="9" s="1"/>
  <c r="Y1486" i="9" s="1"/>
  <c r="Z1486" i="9" s="1"/>
  <c r="AA1486" i="9" s="1"/>
  <c r="W1487" i="9"/>
  <c r="X1487" i="9" s="1"/>
  <c r="Y1487" i="9" s="1"/>
  <c r="Z1487" i="9" s="1"/>
  <c r="AA1487" i="9" s="1"/>
  <c r="W1488" i="9"/>
  <c r="X1488" i="9" s="1"/>
  <c r="Y1488" i="9" s="1"/>
  <c r="Z1488" i="9" s="1"/>
  <c r="AA1488" i="9" s="1"/>
  <c r="W1489" i="9"/>
  <c r="X1489" i="9" s="1"/>
  <c r="Y1489" i="9" s="1"/>
  <c r="Z1489" i="9" s="1"/>
  <c r="AA1489" i="9" s="1"/>
  <c r="W1490" i="9"/>
  <c r="X1490" i="9" s="1"/>
  <c r="Y1490" i="9" s="1"/>
  <c r="Z1490" i="9" s="1"/>
  <c r="AA1490" i="9" s="1"/>
  <c r="W1491" i="9"/>
  <c r="X1491" i="9" s="1"/>
  <c r="Y1491" i="9" s="1"/>
  <c r="Z1491" i="9" s="1"/>
  <c r="AA1491" i="9" s="1"/>
  <c r="W1492" i="9"/>
  <c r="X1492" i="9" s="1"/>
  <c r="Y1492" i="9" s="1"/>
  <c r="Z1492" i="9" s="1"/>
  <c r="AA1492" i="9" s="1"/>
  <c r="W1493" i="9"/>
  <c r="X1493" i="9" s="1"/>
  <c r="Y1493" i="9" s="1"/>
  <c r="Z1493" i="9" s="1"/>
  <c r="AA1493" i="9" s="1"/>
  <c r="W1494" i="9"/>
  <c r="X1494" i="9" s="1"/>
  <c r="Y1494" i="9" s="1"/>
  <c r="Z1494" i="9" s="1"/>
  <c r="AA1494" i="9" s="1"/>
  <c r="W1495" i="9"/>
  <c r="X1495" i="9" s="1"/>
  <c r="Y1495" i="9" s="1"/>
  <c r="Z1495" i="9" s="1"/>
  <c r="AA1495" i="9" s="1"/>
  <c r="W1496" i="9"/>
  <c r="X1496" i="9" s="1"/>
  <c r="Y1496" i="9" s="1"/>
  <c r="Z1496" i="9" s="1"/>
  <c r="AA1496" i="9" s="1"/>
  <c r="W1497" i="9"/>
  <c r="X1497" i="9" s="1"/>
  <c r="Y1497" i="9" s="1"/>
  <c r="Z1497" i="9" s="1"/>
  <c r="AA1497" i="9" s="1"/>
  <c r="W1498" i="9"/>
  <c r="X1498" i="9" s="1"/>
  <c r="Y1498" i="9" s="1"/>
  <c r="Z1498" i="9" s="1"/>
  <c r="AA1498" i="9" s="1"/>
  <c r="W1499" i="9"/>
  <c r="X1499" i="9" s="1"/>
  <c r="Y1499" i="9" s="1"/>
  <c r="Z1499" i="9" s="1"/>
  <c r="AA1499" i="9" s="1"/>
  <c r="W1500" i="9"/>
  <c r="X1500" i="9" s="1"/>
  <c r="Y1500" i="9" s="1"/>
  <c r="Z1500" i="9" s="1"/>
  <c r="AA1500" i="9" s="1"/>
  <c r="W1501" i="9"/>
  <c r="X1501" i="9" s="1"/>
  <c r="Y1501" i="9" s="1"/>
  <c r="Z1501" i="9" s="1"/>
  <c r="AA1501" i="9" s="1"/>
  <c r="W1502" i="9"/>
  <c r="X1502" i="9" s="1"/>
  <c r="Y1502" i="9" s="1"/>
  <c r="Z1502" i="9" s="1"/>
  <c r="AA1502" i="9" s="1"/>
  <c r="W1503" i="9"/>
  <c r="X1503" i="9" s="1"/>
  <c r="Y1503" i="9" s="1"/>
  <c r="Z1503" i="9" s="1"/>
  <c r="AA1503" i="9" s="1"/>
  <c r="W1504" i="9"/>
  <c r="X1504" i="9" s="1"/>
  <c r="Y1504" i="9" s="1"/>
  <c r="Z1504" i="9" s="1"/>
  <c r="AA1504" i="9" s="1"/>
  <c r="W1505" i="9"/>
  <c r="X1505" i="9" s="1"/>
  <c r="Y1505" i="9" s="1"/>
  <c r="Z1505" i="9" s="1"/>
  <c r="AA1505" i="9" s="1"/>
  <c r="W1506" i="9"/>
  <c r="X1506" i="9" s="1"/>
  <c r="Y1506" i="9" s="1"/>
  <c r="Z1506" i="9" s="1"/>
  <c r="AA1506" i="9" s="1"/>
  <c r="W1507" i="9"/>
  <c r="X1507" i="9" s="1"/>
  <c r="Y1507" i="9" s="1"/>
  <c r="Z1507" i="9" s="1"/>
  <c r="AA1507" i="9" s="1"/>
  <c r="W1508" i="9"/>
  <c r="X1508" i="9" s="1"/>
  <c r="Y1508" i="9" s="1"/>
  <c r="Z1508" i="9" s="1"/>
  <c r="AA1508" i="9" s="1"/>
  <c r="W1509" i="9"/>
  <c r="X1509" i="9" s="1"/>
  <c r="Y1509" i="9" s="1"/>
  <c r="Z1509" i="9" s="1"/>
  <c r="AA1509" i="9" s="1"/>
  <c r="W1510" i="9"/>
  <c r="X1510" i="9" s="1"/>
  <c r="Y1510" i="9" s="1"/>
  <c r="Z1510" i="9" s="1"/>
  <c r="AA1510" i="9" s="1"/>
  <c r="W1511" i="9"/>
  <c r="X1511" i="9" s="1"/>
  <c r="Y1511" i="9" s="1"/>
  <c r="Z1511" i="9" s="1"/>
  <c r="AA1511" i="9" s="1"/>
  <c r="W1512" i="9"/>
  <c r="X1512" i="9" s="1"/>
  <c r="Y1512" i="9" s="1"/>
  <c r="Z1512" i="9" s="1"/>
  <c r="AA1512" i="9" s="1"/>
  <c r="W1513" i="9"/>
  <c r="X1513" i="9" s="1"/>
  <c r="Y1513" i="9" s="1"/>
  <c r="Z1513" i="9" s="1"/>
  <c r="AA1513" i="9" s="1"/>
  <c r="W1514" i="9"/>
  <c r="X1514" i="9" s="1"/>
  <c r="Y1514" i="9" s="1"/>
  <c r="Z1514" i="9" s="1"/>
  <c r="AA1514" i="9" s="1"/>
  <c r="W1515" i="9"/>
  <c r="X1515" i="9" s="1"/>
  <c r="Y1515" i="9" s="1"/>
  <c r="Z1515" i="9" s="1"/>
  <c r="AA1515" i="9" s="1"/>
  <c r="W1516" i="9"/>
  <c r="X1516" i="9" s="1"/>
  <c r="Y1516" i="9" s="1"/>
  <c r="Z1516" i="9" s="1"/>
  <c r="AA1516" i="9" s="1"/>
  <c r="W1517" i="9"/>
  <c r="X1517" i="9" s="1"/>
  <c r="Y1517" i="9" s="1"/>
  <c r="Z1517" i="9" s="1"/>
  <c r="AA1517" i="9" s="1"/>
  <c r="W1518" i="9"/>
  <c r="X1518" i="9" s="1"/>
  <c r="Y1518" i="9" s="1"/>
  <c r="Z1518" i="9" s="1"/>
  <c r="AA1518" i="9" s="1"/>
  <c r="W1519" i="9"/>
  <c r="X1519" i="9" s="1"/>
  <c r="Y1519" i="9" s="1"/>
  <c r="Z1519" i="9" s="1"/>
  <c r="AA1519" i="9" s="1"/>
  <c r="W1520" i="9"/>
  <c r="X1520" i="9" s="1"/>
  <c r="Y1520" i="9" s="1"/>
  <c r="Z1520" i="9" s="1"/>
  <c r="AA1520" i="9" s="1"/>
  <c r="W1521" i="9"/>
  <c r="X1521" i="9" s="1"/>
  <c r="Y1521" i="9" s="1"/>
  <c r="Z1521" i="9" s="1"/>
  <c r="AA1521" i="9" s="1"/>
  <c r="W1522" i="9"/>
  <c r="X1522" i="9" s="1"/>
  <c r="Y1522" i="9" s="1"/>
  <c r="Z1522" i="9" s="1"/>
  <c r="AA1522" i="9" s="1"/>
  <c r="W1523" i="9"/>
  <c r="X1523" i="9" s="1"/>
  <c r="Y1523" i="9" s="1"/>
  <c r="Z1523" i="9" s="1"/>
  <c r="AA1523" i="9" s="1"/>
  <c r="W1524" i="9"/>
  <c r="X1524" i="9" s="1"/>
  <c r="Y1524" i="9" s="1"/>
  <c r="Z1524" i="9" s="1"/>
  <c r="AA1524" i="9" s="1"/>
  <c r="W1525" i="9"/>
  <c r="X1525" i="9" s="1"/>
  <c r="Y1525" i="9" s="1"/>
  <c r="Z1525" i="9" s="1"/>
  <c r="AA1525" i="9" s="1"/>
  <c r="W1526" i="9"/>
  <c r="X1526" i="9" s="1"/>
  <c r="Y1526" i="9" s="1"/>
  <c r="Z1526" i="9" s="1"/>
  <c r="AA1526" i="9" s="1"/>
  <c r="W1527" i="9"/>
  <c r="X1527" i="9" s="1"/>
  <c r="Y1527" i="9" s="1"/>
  <c r="Z1527" i="9" s="1"/>
  <c r="AA1527" i="9" s="1"/>
  <c r="W1528" i="9"/>
  <c r="X1528" i="9" s="1"/>
  <c r="Y1528" i="9" s="1"/>
  <c r="Z1528" i="9" s="1"/>
  <c r="AA1528" i="9" s="1"/>
  <c r="W1529" i="9"/>
  <c r="X1529" i="9" s="1"/>
  <c r="Y1529" i="9" s="1"/>
  <c r="Z1529" i="9" s="1"/>
  <c r="AA1529" i="9" s="1"/>
  <c r="W1530" i="9"/>
  <c r="X1530" i="9" s="1"/>
  <c r="Y1530" i="9" s="1"/>
  <c r="Z1530" i="9" s="1"/>
  <c r="AA1530" i="9" s="1"/>
  <c r="W1531" i="9"/>
  <c r="X1531" i="9" s="1"/>
  <c r="Y1531" i="9" s="1"/>
  <c r="Z1531" i="9" s="1"/>
  <c r="AA1531" i="9" s="1"/>
  <c r="W1532" i="9"/>
  <c r="X1532" i="9" s="1"/>
  <c r="Y1532" i="9" s="1"/>
  <c r="Z1532" i="9" s="1"/>
  <c r="AA1532" i="9" s="1"/>
  <c r="W1533" i="9"/>
  <c r="X1533" i="9" s="1"/>
  <c r="Y1533" i="9" s="1"/>
  <c r="Z1533" i="9" s="1"/>
  <c r="AA1533" i="9" s="1"/>
  <c r="W1534" i="9"/>
  <c r="X1534" i="9" s="1"/>
  <c r="Y1534" i="9" s="1"/>
  <c r="Z1534" i="9" s="1"/>
  <c r="AA1534" i="9" s="1"/>
  <c r="W1535" i="9"/>
  <c r="X1535" i="9" s="1"/>
  <c r="Y1535" i="9" s="1"/>
  <c r="Z1535" i="9" s="1"/>
  <c r="AA1535" i="9" s="1"/>
  <c r="W1536" i="9"/>
  <c r="X1536" i="9" s="1"/>
  <c r="Y1536" i="9" s="1"/>
  <c r="Z1536" i="9" s="1"/>
  <c r="AA1536" i="9" s="1"/>
  <c r="W1537" i="9"/>
  <c r="X1537" i="9" s="1"/>
  <c r="Y1537" i="9" s="1"/>
  <c r="Z1537" i="9" s="1"/>
  <c r="AA1537" i="9" s="1"/>
  <c r="W1538" i="9"/>
  <c r="X1538" i="9" s="1"/>
  <c r="Y1538" i="9" s="1"/>
  <c r="Z1538" i="9" s="1"/>
  <c r="AA1538" i="9" s="1"/>
  <c r="W1539" i="9"/>
  <c r="X1539" i="9" s="1"/>
  <c r="Y1539" i="9" s="1"/>
  <c r="Z1539" i="9" s="1"/>
  <c r="AA1539" i="9" s="1"/>
  <c r="W1540" i="9"/>
  <c r="X1540" i="9" s="1"/>
  <c r="Y1540" i="9" s="1"/>
  <c r="Z1540" i="9" s="1"/>
  <c r="AA1540" i="9" s="1"/>
  <c r="W1541" i="9"/>
  <c r="X1541" i="9" s="1"/>
  <c r="Y1541" i="9" s="1"/>
  <c r="Z1541" i="9" s="1"/>
  <c r="AA1541" i="9" s="1"/>
  <c r="W1542" i="9"/>
  <c r="X1542" i="9" s="1"/>
  <c r="Y1542" i="9" s="1"/>
  <c r="Z1542" i="9" s="1"/>
  <c r="AA1542" i="9" s="1"/>
  <c r="W1543" i="9"/>
  <c r="X1543" i="9" s="1"/>
  <c r="Y1543" i="9" s="1"/>
  <c r="Z1543" i="9" s="1"/>
  <c r="AA1543" i="9" s="1"/>
  <c r="W1544" i="9"/>
  <c r="X1544" i="9" s="1"/>
  <c r="Y1544" i="9" s="1"/>
  <c r="Z1544" i="9" s="1"/>
  <c r="AA1544" i="9" s="1"/>
  <c r="W1545" i="9"/>
  <c r="X1545" i="9" s="1"/>
  <c r="Y1545" i="9" s="1"/>
  <c r="Z1545" i="9" s="1"/>
  <c r="AA1545" i="9" s="1"/>
  <c r="W1546" i="9"/>
  <c r="X1546" i="9" s="1"/>
  <c r="Y1546" i="9" s="1"/>
  <c r="Z1546" i="9" s="1"/>
  <c r="AA1546" i="9" s="1"/>
  <c r="W1547" i="9"/>
  <c r="X1547" i="9" s="1"/>
  <c r="Y1547" i="9" s="1"/>
  <c r="Z1547" i="9" s="1"/>
  <c r="AA1547" i="9" s="1"/>
  <c r="W1548" i="9"/>
  <c r="X1548" i="9" s="1"/>
  <c r="Y1548" i="9" s="1"/>
  <c r="Z1548" i="9" s="1"/>
  <c r="AA1548" i="9" s="1"/>
  <c r="W1549" i="9"/>
  <c r="X1549" i="9" s="1"/>
  <c r="Y1549" i="9" s="1"/>
  <c r="Z1549" i="9" s="1"/>
  <c r="AA1549" i="9" s="1"/>
  <c r="W1550" i="9"/>
  <c r="X1550" i="9" s="1"/>
  <c r="Y1550" i="9" s="1"/>
  <c r="Z1550" i="9" s="1"/>
  <c r="AA1550" i="9" s="1"/>
  <c r="W1551" i="9"/>
  <c r="X1551" i="9" s="1"/>
  <c r="Y1551" i="9" s="1"/>
  <c r="Z1551" i="9" s="1"/>
  <c r="AA1551" i="9" s="1"/>
  <c r="W1552" i="9"/>
  <c r="X1552" i="9" s="1"/>
  <c r="Y1552" i="9" s="1"/>
  <c r="Z1552" i="9" s="1"/>
  <c r="AA1552" i="9" s="1"/>
  <c r="W1553" i="9"/>
  <c r="X1553" i="9" s="1"/>
  <c r="Y1553" i="9" s="1"/>
  <c r="Z1553" i="9" s="1"/>
  <c r="AA1553" i="9" s="1"/>
  <c r="W1554" i="9"/>
  <c r="X1554" i="9" s="1"/>
  <c r="Y1554" i="9" s="1"/>
  <c r="Z1554" i="9" s="1"/>
  <c r="AA1554" i="9" s="1"/>
  <c r="W1555" i="9"/>
  <c r="X1555" i="9" s="1"/>
  <c r="Y1555" i="9" s="1"/>
  <c r="Z1555" i="9" s="1"/>
  <c r="AA1555" i="9" s="1"/>
  <c r="W1556" i="9"/>
  <c r="X1556" i="9" s="1"/>
  <c r="Y1556" i="9" s="1"/>
  <c r="Z1556" i="9" s="1"/>
  <c r="AA1556" i="9" s="1"/>
  <c r="W1557" i="9"/>
  <c r="X1557" i="9" s="1"/>
  <c r="Y1557" i="9" s="1"/>
  <c r="Z1557" i="9" s="1"/>
  <c r="AA1557" i="9" s="1"/>
  <c r="W1558" i="9"/>
  <c r="X1558" i="9" s="1"/>
  <c r="Y1558" i="9" s="1"/>
  <c r="Z1558" i="9" s="1"/>
  <c r="AA1558" i="9" s="1"/>
  <c r="W1559" i="9"/>
  <c r="X1559" i="9" s="1"/>
  <c r="Y1559" i="9" s="1"/>
  <c r="Z1559" i="9" s="1"/>
  <c r="AA1559" i="9" s="1"/>
  <c r="W1560" i="9"/>
  <c r="X1560" i="9" s="1"/>
  <c r="Y1560" i="9" s="1"/>
  <c r="Z1560" i="9" s="1"/>
  <c r="AA1560" i="9" s="1"/>
  <c r="W1561" i="9"/>
  <c r="X1561" i="9" s="1"/>
  <c r="Y1561" i="9" s="1"/>
  <c r="Z1561" i="9" s="1"/>
  <c r="AA1561" i="9" s="1"/>
  <c r="W1562" i="9"/>
  <c r="X1562" i="9" s="1"/>
  <c r="Y1562" i="9" s="1"/>
  <c r="Z1562" i="9" s="1"/>
  <c r="AA1562" i="9" s="1"/>
  <c r="W1563" i="9"/>
  <c r="X1563" i="9" s="1"/>
  <c r="Y1563" i="9" s="1"/>
  <c r="Z1563" i="9" s="1"/>
  <c r="AA1563" i="9" s="1"/>
  <c r="W1564" i="9"/>
  <c r="X1564" i="9" s="1"/>
  <c r="Y1564" i="9" s="1"/>
  <c r="Z1564" i="9" s="1"/>
  <c r="AA1564" i="9" s="1"/>
  <c r="W1565" i="9"/>
  <c r="X1565" i="9" s="1"/>
  <c r="Y1565" i="9" s="1"/>
  <c r="Z1565" i="9" s="1"/>
  <c r="AA1565" i="9" s="1"/>
  <c r="W1566" i="9"/>
  <c r="X1566" i="9" s="1"/>
  <c r="Y1566" i="9" s="1"/>
  <c r="Z1566" i="9" s="1"/>
  <c r="AA1566" i="9" s="1"/>
  <c r="W1567" i="9"/>
  <c r="X1567" i="9" s="1"/>
  <c r="Y1567" i="9" s="1"/>
  <c r="Z1567" i="9" s="1"/>
  <c r="AA1567" i="9" s="1"/>
  <c r="W1568" i="9"/>
  <c r="X1568" i="9" s="1"/>
  <c r="Y1568" i="9" s="1"/>
  <c r="Z1568" i="9" s="1"/>
  <c r="AA1568" i="9" s="1"/>
  <c r="W1569" i="9"/>
  <c r="X1569" i="9" s="1"/>
  <c r="Y1569" i="9" s="1"/>
  <c r="Z1569" i="9" s="1"/>
  <c r="AA1569" i="9" s="1"/>
  <c r="W1570" i="9"/>
  <c r="X1570" i="9" s="1"/>
  <c r="Y1570" i="9" s="1"/>
  <c r="Z1570" i="9" s="1"/>
  <c r="AA1570" i="9" s="1"/>
  <c r="W1571" i="9"/>
  <c r="X1571" i="9" s="1"/>
  <c r="Y1571" i="9" s="1"/>
  <c r="Z1571" i="9" s="1"/>
  <c r="AA1571" i="9" s="1"/>
  <c r="W1572" i="9"/>
  <c r="X1572" i="9" s="1"/>
  <c r="Y1572" i="9" s="1"/>
  <c r="Z1572" i="9" s="1"/>
  <c r="AA1572" i="9" s="1"/>
  <c r="W1573" i="9"/>
  <c r="X1573" i="9" s="1"/>
  <c r="Y1573" i="9" s="1"/>
  <c r="Z1573" i="9" s="1"/>
  <c r="AA1573" i="9" s="1"/>
  <c r="W1574" i="9"/>
  <c r="X1574" i="9" s="1"/>
  <c r="Y1574" i="9" s="1"/>
  <c r="Z1574" i="9" s="1"/>
  <c r="AA1574" i="9" s="1"/>
  <c r="W1575" i="9"/>
  <c r="X1575" i="9" s="1"/>
  <c r="Y1575" i="9" s="1"/>
  <c r="Z1575" i="9" s="1"/>
  <c r="AA1575" i="9" s="1"/>
  <c r="W1576" i="9"/>
  <c r="X1576" i="9" s="1"/>
  <c r="Y1576" i="9" s="1"/>
  <c r="Z1576" i="9" s="1"/>
  <c r="AA1576" i="9" s="1"/>
  <c r="W1577" i="9"/>
  <c r="X1577" i="9" s="1"/>
  <c r="Y1577" i="9" s="1"/>
  <c r="Z1577" i="9" s="1"/>
  <c r="AA1577" i="9" s="1"/>
  <c r="W1578" i="9"/>
  <c r="X1578" i="9" s="1"/>
  <c r="Y1578" i="9" s="1"/>
  <c r="Z1578" i="9" s="1"/>
  <c r="AA1578" i="9" s="1"/>
  <c r="W1579" i="9"/>
  <c r="X1579" i="9" s="1"/>
  <c r="Y1579" i="9" s="1"/>
  <c r="Z1579" i="9" s="1"/>
  <c r="AA1579" i="9" s="1"/>
  <c r="W1580" i="9"/>
  <c r="X1580" i="9" s="1"/>
  <c r="Y1580" i="9" s="1"/>
  <c r="Z1580" i="9" s="1"/>
  <c r="AA1580" i="9" s="1"/>
  <c r="W1581" i="9"/>
  <c r="X1581" i="9" s="1"/>
  <c r="Y1581" i="9" s="1"/>
  <c r="Z1581" i="9" s="1"/>
  <c r="AA1581" i="9" s="1"/>
  <c r="W1582" i="9"/>
  <c r="X1582" i="9" s="1"/>
  <c r="Y1582" i="9" s="1"/>
  <c r="Z1582" i="9" s="1"/>
  <c r="AA1582" i="9" s="1"/>
  <c r="W1583" i="9"/>
  <c r="X1583" i="9" s="1"/>
  <c r="Y1583" i="9" s="1"/>
  <c r="Z1583" i="9" s="1"/>
  <c r="AA1583" i="9" s="1"/>
  <c r="W1584" i="9"/>
  <c r="X1584" i="9" s="1"/>
  <c r="Y1584" i="9" s="1"/>
  <c r="Z1584" i="9" s="1"/>
  <c r="AA1584" i="9" s="1"/>
  <c r="W1585" i="9"/>
  <c r="X1585" i="9" s="1"/>
  <c r="Y1585" i="9" s="1"/>
  <c r="Z1585" i="9" s="1"/>
  <c r="AA1585" i="9" s="1"/>
  <c r="W1586" i="9"/>
  <c r="X1586" i="9" s="1"/>
  <c r="Y1586" i="9" s="1"/>
  <c r="Z1586" i="9" s="1"/>
  <c r="AA1586" i="9" s="1"/>
  <c r="W1587" i="9"/>
  <c r="X1587" i="9" s="1"/>
  <c r="Y1587" i="9" s="1"/>
  <c r="Z1587" i="9" s="1"/>
  <c r="AA1587" i="9" s="1"/>
  <c r="W1588" i="9"/>
  <c r="X1588" i="9" s="1"/>
  <c r="Y1588" i="9" s="1"/>
  <c r="Z1588" i="9" s="1"/>
  <c r="AA1588" i="9" s="1"/>
  <c r="W1589" i="9"/>
  <c r="X1589" i="9" s="1"/>
  <c r="Y1589" i="9" s="1"/>
  <c r="Z1589" i="9" s="1"/>
  <c r="AA1589" i="9" s="1"/>
  <c r="W1590" i="9"/>
  <c r="X1590" i="9" s="1"/>
  <c r="Y1590" i="9" s="1"/>
  <c r="Z1590" i="9" s="1"/>
  <c r="AA1590" i="9" s="1"/>
  <c r="W1591" i="9"/>
  <c r="X1591" i="9" s="1"/>
  <c r="Y1591" i="9" s="1"/>
  <c r="Z1591" i="9" s="1"/>
  <c r="AA1591" i="9" s="1"/>
  <c r="W1592" i="9"/>
  <c r="X1592" i="9" s="1"/>
  <c r="Y1592" i="9" s="1"/>
  <c r="Z1592" i="9" s="1"/>
  <c r="AA1592" i="9" s="1"/>
  <c r="W1593" i="9"/>
  <c r="X1593" i="9" s="1"/>
  <c r="Y1593" i="9" s="1"/>
  <c r="Z1593" i="9" s="1"/>
  <c r="AA1593" i="9" s="1"/>
  <c r="W1594" i="9"/>
  <c r="X1594" i="9" s="1"/>
  <c r="Y1594" i="9" s="1"/>
  <c r="Z1594" i="9" s="1"/>
  <c r="AA1594" i="9" s="1"/>
  <c r="W1595" i="9"/>
  <c r="X1595" i="9" s="1"/>
  <c r="Y1595" i="9" s="1"/>
  <c r="Z1595" i="9" s="1"/>
  <c r="AA1595" i="9" s="1"/>
  <c r="W1596" i="9"/>
  <c r="X1596" i="9" s="1"/>
  <c r="Y1596" i="9" s="1"/>
  <c r="Z1596" i="9" s="1"/>
  <c r="AA1596" i="9" s="1"/>
  <c r="W1597" i="9"/>
  <c r="X1597" i="9" s="1"/>
  <c r="Y1597" i="9" s="1"/>
  <c r="Z1597" i="9" s="1"/>
  <c r="AA1597" i="9" s="1"/>
  <c r="W1598" i="9"/>
  <c r="X1598" i="9" s="1"/>
  <c r="Y1598" i="9" s="1"/>
  <c r="Z1598" i="9" s="1"/>
  <c r="AA1598" i="9" s="1"/>
  <c r="W1599" i="9"/>
  <c r="X1599" i="9" s="1"/>
  <c r="Y1599" i="9" s="1"/>
  <c r="Z1599" i="9" s="1"/>
  <c r="AA1599" i="9" s="1"/>
  <c r="W1600" i="9"/>
  <c r="X1600" i="9" s="1"/>
  <c r="Y1600" i="9" s="1"/>
  <c r="Z1600" i="9" s="1"/>
  <c r="AA1600" i="9" s="1"/>
  <c r="W1601" i="9"/>
  <c r="X1601" i="9" s="1"/>
  <c r="Y1601" i="9" s="1"/>
  <c r="Z1601" i="9" s="1"/>
  <c r="AA1601" i="9" s="1"/>
  <c r="W1602" i="9"/>
  <c r="X1602" i="9" s="1"/>
  <c r="Y1602" i="9" s="1"/>
  <c r="Z1602" i="9" s="1"/>
  <c r="AA1602" i="9" s="1"/>
  <c r="W1603" i="9"/>
  <c r="X1603" i="9" s="1"/>
  <c r="Y1603" i="9" s="1"/>
  <c r="Z1603" i="9" s="1"/>
  <c r="AA1603" i="9" s="1"/>
  <c r="W1604" i="9"/>
  <c r="X1604" i="9" s="1"/>
  <c r="Y1604" i="9" s="1"/>
  <c r="Z1604" i="9" s="1"/>
  <c r="AA1604" i="9" s="1"/>
  <c r="W1605" i="9"/>
  <c r="X1605" i="9" s="1"/>
  <c r="Y1605" i="9" s="1"/>
  <c r="Z1605" i="9" s="1"/>
  <c r="AA1605" i="9" s="1"/>
  <c r="W1606" i="9"/>
  <c r="X1606" i="9" s="1"/>
  <c r="Y1606" i="9" s="1"/>
  <c r="Z1606" i="9" s="1"/>
  <c r="AA1606" i="9" s="1"/>
  <c r="W1607" i="9"/>
  <c r="X1607" i="9" s="1"/>
  <c r="Y1607" i="9" s="1"/>
  <c r="Z1607" i="9" s="1"/>
  <c r="AA1607" i="9" s="1"/>
  <c r="W1608" i="9"/>
  <c r="X1608" i="9" s="1"/>
  <c r="Y1608" i="9" s="1"/>
  <c r="Z1608" i="9" s="1"/>
  <c r="AA1608" i="9" s="1"/>
  <c r="W1609" i="9"/>
  <c r="X1609" i="9" s="1"/>
  <c r="Y1609" i="9" s="1"/>
  <c r="Z1609" i="9" s="1"/>
  <c r="AA1609" i="9" s="1"/>
  <c r="W1610" i="9"/>
  <c r="X1610" i="9" s="1"/>
  <c r="Y1610" i="9" s="1"/>
  <c r="Z1610" i="9" s="1"/>
  <c r="AA1610" i="9" s="1"/>
  <c r="W1611" i="9"/>
  <c r="X1611" i="9" s="1"/>
  <c r="Y1611" i="9" s="1"/>
  <c r="Z1611" i="9" s="1"/>
  <c r="AA1611" i="9" s="1"/>
  <c r="W1612" i="9"/>
  <c r="X1612" i="9" s="1"/>
  <c r="Y1612" i="9" s="1"/>
  <c r="Z1612" i="9" s="1"/>
  <c r="AA1612" i="9" s="1"/>
  <c r="W1613" i="9"/>
  <c r="X1613" i="9" s="1"/>
  <c r="Y1613" i="9" s="1"/>
  <c r="Z1613" i="9" s="1"/>
  <c r="AA1613" i="9" s="1"/>
  <c r="W1614" i="9"/>
  <c r="X1614" i="9" s="1"/>
  <c r="Y1614" i="9" s="1"/>
  <c r="Z1614" i="9" s="1"/>
  <c r="AA1614" i="9" s="1"/>
  <c r="W1615" i="9"/>
  <c r="X1615" i="9" s="1"/>
  <c r="Y1615" i="9" s="1"/>
  <c r="Z1615" i="9" s="1"/>
  <c r="AA1615" i="9" s="1"/>
  <c r="W1616" i="9"/>
  <c r="X1616" i="9" s="1"/>
  <c r="Y1616" i="9" s="1"/>
  <c r="Z1616" i="9" s="1"/>
  <c r="AA1616" i="9" s="1"/>
  <c r="W1617" i="9"/>
  <c r="X1617" i="9" s="1"/>
  <c r="Y1617" i="9" s="1"/>
  <c r="Z1617" i="9" s="1"/>
  <c r="AA1617" i="9" s="1"/>
  <c r="W1618" i="9"/>
  <c r="X1618" i="9" s="1"/>
  <c r="Y1618" i="9" s="1"/>
  <c r="Z1618" i="9" s="1"/>
  <c r="AA1618" i="9" s="1"/>
  <c r="W1619" i="9"/>
  <c r="X1619" i="9" s="1"/>
  <c r="Y1619" i="9" s="1"/>
  <c r="Z1619" i="9" s="1"/>
  <c r="AA1619" i="9" s="1"/>
  <c r="W1620" i="9"/>
  <c r="X1620" i="9" s="1"/>
  <c r="Y1620" i="9" s="1"/>
  <c r="Z1620" i="9" s="1"/>
  <c r="AA1620" i="9" s="1"/>
  <c r="W1621" i="9"/>
  <c r="X1621" i="9" s="1"/>
  <c r="Y1621" i="9" s="1"/>
  <c r="Z1621" i="9" s="1"/>
  <c r="AA1621" i="9" s="1"/>
  <c r="W1622" i="9"/>
  <c r="X1622" i="9" s="1"/>
  <c r="Y1622" i="9" s="1"/>
  <c r="Z1622" i="9" s="1"/>
  <c r="AA1622" i="9" s="1"/>
  <c r="W1623" i="9"/>
  <c r="X1623" i="9" s="1"/>
  <c r="Y1623" i="9" s="1"/>
  <c r="Z1623" i="9" s="1"/>
  <c r="AA1623" i="9" s="1"/>
  <c r="W1624" i="9"/>
  <c r="X1624" i="9" s="1"/>
  <c r="Y1624" i="9" s="1"/>
  <c r="Z1624" i="9" s="1"/>
  <c r="AA1624" i="9" s="1"/>
  <c r="W1625" i="9"/>
  <c r="X1625" i="9" s="1"/>
  <c r="Y1625" i="9" s="1"/>
  <c r="Z1625" i="9" s="1"/>
  <c r="AA1625" i="9" s="1"/>
  <c r="W1626" i="9"/>
  <c r="X1626" i="9" s="1"/>
  <c r="Y1626" i="9" s="1"/>
  <c r="Z1626" i="9" s="1"/>
  <c r="AA1626" i="9" s="1"/>
  <c r="W1627" i="9"/>
  <c r="X1627" i="9" s="1"/>
  <c r="Y1627" i="9" s="1"/>
  <c r="Z1627" i="9" s="1"/>
  <c r="AA1627" i="9" s="1"/>
  <c r="W1628" i="9"/>
  <c r="X1628" i="9" s="1"/>
  <c r="Y1628" i="9" s="1"/>
  <c r="Z1628" i="9" s="1"/>
  <c r="AA1628" i="9" s="1"/>
  <c r="W1629" i="9"/>
  <c r="X1629" i="9" s="1"/>
  <c r="Y1629" i="9" s="1"/>
  <c r="Z1629" i="9" s="1"/>
  <c r="AA1629" i="9" s="1"/>
  <c r="W1630" i="9"/>
  <c r="X1630" i="9" s="1"/>
  <c r="Y1630" i="9" s="1"/>
  <c r="Z1630" i="9" s="1"/>
  <c r="AA1630" i="9" s="1"/>
  <c r="W1631" i="9"/>
  <c r="X1631" i="9" s="1"/>
  <c r="Y1631" i="9" s="1"/>
  <c r="Z1631" i="9" s="1"/>
  <c r="AA1631" i="9" s="1"/>
  <c r="W1632" i="9"/>
  <c r="X1632" i="9" s="1"/>
  <c r="Y1632" i="9" s="1"/>
  <c r="Z1632" i="9" s="1"/>
  <c r="AA1632" i="9" s="1"/>
  <c r="W1633" i="9"/>
  <c r="X1633" i="9" s="1"/>
  <c r="Y1633" i="9" s="1"/>
  <c r="Z1633" i="9" s="1"/>
  <c r="AA1633" i="9" s="1"/>
  <c r="W1634" i="9"/>
  <c r="X1634" i="9" s="1"/>
  <c r="Y1634" i="9" s="1"/>
  <c r="Z1634" i="9" s="1"/>
  <c r="AA1634" i="9" s="1"/>
  <c r="W1635" i="9"/>
  <c r="X1635" i="9" s="1"/>
  <c r="Y1635" i="9" s="1"/>
  <c r="Z1635" i="9" s="1"/>
  <c r="AA1635" i="9" s="1"/>
  <c r="W1636" i="9"/>
  <c r="X1636" i="9" s="1"/>
  <c r="Y1636" i="9" s="1"/>
  <c r="Z1636" i="9" s="1"/>
  <c r="AA1636" i="9" s="1"/>
  <c r="W1637" i="9"/>
  <c r="X1637" i="9" s="1"/>
  <c r="Y1637" i="9" s="1"/>
  <c r="Z1637" i="9" s="1"/>
  <c r="AA1637" i="9" s="1"/>
  <c r="W1638" i="9"/>
  <c r="X1638" i="9" s="1"/>
  <c r="Y1638" i="9" s="1"/>
  <c r="Z1638" i="9" s="1"/>
  <c r="AA1638" i="9" s="1"/>
  <c r="W1639" i="9"/>
  <c r="X1639" i="9" s="1"/>
  <c r="Y1639" i="9" s="1"/>
  <c r="Z1639" i="9" s="1"/>
  <c r="AA1639" i="9" s="1"/>
  <c r="W1640" i="9"/>
  <c r="X1640" i="9" s="1"/>
  <c r="Y1640" i="9" s="1"/>
  <c r="Z1640" i="9" s="1"/>
  <c r="AA1640" i="9" s="1"/>
  <c r="W1641" i="9"/>
  <c r="X1641" i="9" s="1"/>
  <c r="Y1641" i="9" s="1"/>
  <c r="Z1641" i="9" s="1"/>
  <c r="AA1641" i="9" s="1"/>
  <c r="W1642" i="9"/>
  <c r="X1642" i="9" s="1"/>
  <c r="Y1642" i="9" s="1"/>
  <c r="Z1642" i="9" s="1"/>
  <c r="AA1642" i="9" s="1"/>
  <c r="W1643" i="9"/>
  <c r="X1643" i="9" s="1"/>
  <c r="Y1643" i="9" s="1"/>
  <c r="Z1643" i="9" s="1"/>
  <c r="AA1643" i="9" s="1"/>
  <c r="W1644" i="9"/>
  <c r="X1644" i="9" s="1"/>
  <c r="Y1644" i="9" s="1"/>
  <c r="Z1644" i="9" s="1"/>
  <c r="AA1644" i="9" s="1"/>
  <c r="W1645" i="9"/>
  <c r="X1645" i="9" s="1"/>
  <c r="Y1645" i="9" s="1"/>
  <c r="Z1645" i="9" s="1"/>
  <c r="AA1645" i="9" s="1"/>
  <c r="W1646" i="9"/>
  <c r="X1646" i="9" s="1"/>
  <c r="Y1646" i="9" s="1"/>
  <c r="Z1646" i="9" s="1"/>
  <c r="AA1646" i="9" s="1"/>
  <c r="W1647" i="9"/>
  <c r="X1647" i="9" s="1"/>
  <c r="Y1647" i="9" s="1"/>
  <c r="Z1647" i="9" s="1"/>
  <c r="AA1647" i="9" s="1"/>
  <c r="W1648" i="9"/>
  <c r="X1648" i="9" s="1"/>
  <c r="Y1648" i="9" s="1"/>
  <c r="Z1648" i="9" s="1"/>
  <c r="AA1648" i="9" s="1"/>
  <c r="W1649" i="9"/>
  <c r="X1649" i="9" s="1"/>
  <c r="Y1649" i="9" s="1"/>
  <c r="Z1649" i="9" s="1"/>
  <c r="AA1649" i="9" s="1"/>
  <c r="W1650" i="9"/>
  <c r="X1650" i="9" s="1"/>
  <c r="Y1650" i="9" s="1"/>
  <c r="Z1650" i="9" s="1"/>
  <c r="AA1650" i="9" s="1"/>
  <c r="W1651" i="9"/>
  <c r="X1651" i="9" s="1"/>
  <c r="Y1651" i="9" s="1"/>
  <c r="Z1651" i="9" s="1"/>
  <c r="AA1651" i="9" s="1"/>
  <c r="W1652" i="9"/>
  <c r="X1652" i="9" s="1"/>
  <c r="Y1652" i="9" s="1"/>
  <c r="Z1652" i="9" s="1"/>
  <c r="AA1652" i="9" s="1"/>
  <c r="W1653" i="9"/>
  <c r="X1653" i="9" s="1"/>
  <c r="Y1653" i="9" s="1"/>
  <c r="Z1653" i="9" s="1"/>
  <c r="AA1653" i="9" s="1"/>
  <c r="W1654" i="9"/>
  <c r="X1654" i="9" s="1"/>
  <c r="Y1654" i="9" s="1"/>
  <c r="Z1654" i="9" s="1"/>
  <c r="AA1654" i="9" s="1"/>
  <c r="W1655" i="9"/>
  <c r="X1655" i="9" s="1"/>
  <c r="Y1655" i="9" s="1"/>
  <c r="Z1655" i="9" s="1"/>
  <c r="AA1655" i="9" s="1"/>
  <c r="W1656" i="9"/>
  <c r="X1656" i="9" s="1"/>
  <c r="Y1656" i="9" s="1"/>
  <c r="Z1656" i="9" s="1"/>
  <c r="AA1656" i="9" s="1"/>
  <c r="W1657" i="9"/>
  <c r="X1657" i="9" s="1"/>
  <c r="Y1657" i="9" s="1"/>
  <c r="Z1657" i="9" s="1"/>
  <c r="AA1657" i="9" s="1"/>
  <c r="W1658" i="9"/>
  <c r="X1658" i="9" s="1"/>
  <c r="Y1658" i="9" s="1"/>
  <c r="Z1658" i="9" s="1"/>
  <c r="AA1658" i="9" s="1"/>
  <c r="W1659" i="9"/>
  <c r="X1659" i="9" s="1"/>
  <c r="Y1659" i="9" s="1"/>
  <c r="Z1659" i="9" s="1"/>
  <c r="AA1659" i="9" s="1"/>
  <c r="W1660" i="9"/>
  <c r="X1660" i="9" s="1"/>
  <c r="Y1660" i="9" s="1"/>
  <c r="Z1660" i="9" s="1"/>
  <c r="AA1660" i="9" s="1"/>
  <c r="W1661" i="9"/>
  <c r="X1661" i="9" s="1"/>
  <c r="Y1661" i="9" s="1"/>
  <c r="Z1661" i="9" s="1"/>
  <c r="AA1661" i="9" s="1"/>
  <c r="W1662" i="9"/>
  <c r="X1662" i="9" s="1"/>
  <c r="Y1662" i="9" s="1"/>
  <c r="Z1662" i="9" s="1"/>
  <c r="AA1662" i="9" s="1"/>
  <c r="W1663" i="9"/>
  <c r="X1663" i="9" s="1"/>
  <c r="Y1663" i="9" s="1"/>
  <c r="Z1663" i="9" s="1"/>
  <c r="AA1663" i="9" s="1"/>
  <c r="W1664" i="9"/>
  <c r="X1664" i="9" s="1"/>
  <c r="Y1664" i="9" s="1"/>
  <c r="Z1664" i="9" s="1"/>
  <c r="AA1664" i="9" s="1"/>
  <c r="W1665" i="9"/>
  <c r="X1665" i="9" s="1"/>
  <c r="Y1665" i="9" s="1"/>
  <c r="Z1665" i="9" s="1"/>
  <c r="AA1665" i="9" s="1"/>
  <c r="W1666" i="9"/>
  <c r="X1666" i="9" s="1"/>
  <c r="Y1666" i="9" s="1"/>
  <c r="Z1666" i="9" s="1"/>
  <c r="AA1666" i="9" s="1"/>
  <c r="W1667" i="9"/>
  <c r="X1667" i="9" s="1"/>
  <c r="Y1667" i="9" s="1"/>
  <c r="Z1667" i="9" s="1"/>
  <c r="AA1667" i="9" s="1"/>
  <c r="W1668" i="9"/>
  <c r="X1668" i="9" s="1"/>
  <c r="Y1668" i="9" s="1"/>
  <c r="Z1668" i="9" s="1"/>
  <c r="AA1668" i="9" s="1"/>
  <c r="W1669" i="9"/>
  <c r="X1669" i="9" s="1"/>
  <c r="Y1669" i="9" s="1"/>
  <c r="Z1669" i="9" s="1"/>
  <c r="AA1669" i="9" s="1"/>
  <c r="W1670" i="9"/>
  <c r="X1670" i="9" s="1"/>
  <c r="Y1670" i="9" s="1"/>
  <c r="Z1670" i="9" s="1"/>
  <c r="AA1670" i="9" s="1"/>
  <c r="W1671" i="9"/>
  <c r="X1671" i="9" s="1"/>
  <c r="Y1671" i="9" s="1"/>
  <c r="Z1671" i="9" s="1"/>
  <c r="AA1671" i="9" s="1"/>
  <c r="W1672" i="9"/>
  <c r="X1672" i="9" s="1"/>
  <c r="Y1672" i="9" s="1"/>
  <c r="Z1672" i="9" s="1"/>
  <c r="AA1672" i="9" s="1"/>
  <c r="W1673" i="9"/>
  <c r="X1673" i="9" s="1"/>
  <c r="Y1673" i="9" s="1"/>
  <c r="Z1673" i="9" s="1"/>
  <c r="AA1673" i="9" s="1"/>
  <c r="W1674" i="9"/>
  <c r="X1674" i="9" s="1"/>
  <c r="Y1674" i="9" s="1"/>
  <c r="Z1674" i="9" s="1"/>
  <c r="AA1674" i="9" s="1"/>
  <c r="W1675" i="9"/>
  <c r="X1675" i="9" s="1"/>
  <c r="Y1675" i="9" s="1"/>
  <c r="Z1675" i="9" s="1"/>
  <c r="AA1675" i="9" s="1"/>
  <c r="W1676" i="9"/>
  <c r="X1676" i="9" s="1"/>
  <c r="Y1676" i="9" s="1"/>
  <c r="Z1676" i="9" s="1"/>
  <c r="AA1676" i="9" s="1"/>
  <c r="W1677" i="9"/>
  <c r="X1677" i="9" s="1"/>
  <c r="Y1677" i="9" s="1"/>
  <c r="Z1677" i="9" s="1"/>
  <c r="AA1677" i="9" s="1"/>
  <c r="W1678" i="9"/>
  <c r="X1678" i="9" s="1"/>
  <c r="Y1678" i="9" s="1"/>
  <c r="Z1678" i="9" s="1"/>
  <c r="AA1678" i="9" s="1"/>
  <c r="W1679" i="9"/>
  <c r="X1679" i="9" s="1"/>
  <c r="Y1679" i="9" s="1"/>
  <c r="Z1679" i="9" s="1"/>
  <c r="AA1679" i="9" s="1"/>
  <c r="W1680" i="9"/>
  <c r="X1680" i="9" s="1"/>
  <c r="Y1680" i="9" s="1"/>
  <c r="Z1680" i="9" s="1"/>
  <c r="AA1680" i="9" s="1"/>
  <c r="W1681" i="9"/>
  <c r="X1681" i="9" s="1"/>
  <c r="Y1681" i="9" s="1"/>
  <c r="Z1681" i="9" s="1"/>
  <c r="AA1681" i="9" s="1"/>
  <c r="W1682" i="9"/>
  <c r="X1682" i="9" s="1"/>
  <c r="Y1682" i="9" s="1"/>
  <c r="Z1682" i="9" s="1"/>
  <c r="AA1682" i="9" s="1"/>
  <c r="W1683" i="9"/>
  <c r="X1683" i="9" s="1"/>
  <c r="Y1683" i="9" s="1"/>
  <c r="Z1683" i="9" s="1"/>
  <c r="AA1683" i="9" s="1"/>
  <c r="W1684" i="9"/>
  <c r="X1684" i="9" s="1"/>
  <c r="Y1684" i="9" s="1"/>
  <c r="Z1684" i="9" s="1"/>
  <c r="AA1684" i="9" s="1"/>
  <c r="W1685" i="9"/>
  <c r="X1685" i="9" s="1"/>
  <c r="Y1685" i="9" s="1"/>
  <c r="Z1685" i="9" s="1"/>
  <c r="AA1685" i="9" s="1"/>
  <c r="W1686" i="9"/>
  <c r="X1686" i="9" s="1"/>
  <c r="Y1686" i="9" s="1"/>
  <c r="Z1686" i="9" s="1"/>
  <c r="AA1686" i="9" s="1"/>
  <c r="W1687" i="9"/>
  <c r="X1687" i="9" s="1"/>
  <c r="Y1687" i="9" s="1"/>
  <c r="Z1687" i="9" s="1"/>
  <c r="AA1687" i="9" s="1"/>
  <c r="W1688" i="9"/>
  <c r="X1688" i="9" s="1"/>
  <c r="Y1688" i="9" s="1"/>
  <c r="Z1688" i="9" s="1"/>
  <c r="AA1688" i="9" s="1"/>
  <c r="W1689" i="9"/>
  <c r="X1689" i="9" s="1"/>
  <c r="Y1689" i="9" s="1"/>
  <c r="Z1689" i="9" s="1"/>
  <c r="AA1689" i="9" s="1"/>
  <c r="W1690" i="9"/>
  <c r="X1690" i="9" s="1"/>
  <c r="Y1690" i="9" s="1"/>
  <c r="Z1690" i="9" s="1"/>
  <c r="AA1690" i="9" s="1"/>
  <c r="W1691" i="9"/>
  <c r="X1691" i="9" s="1"/>
  <c r="Y1691" i="9" s="1"/>
  <c r="Z1691" i="9" s="1"/>
  <c r="AA1691" i="9" s="1"/>
  <c r="W1692" i="9"/>
  <c r="X1692" i="9" s="1"/>
  <c r="Y1692" i="9" s="1"/>
  <c r="Z1692" i="9" s="1"/>
  <c r="AA1692" i="9" s="1"/>
  <c r="W1693" i="9"/>
  <c r="X1693" i="9" s="1"/>
  <c r="Y1693" i="9" s="1"/>
  <c r="Z1693" i="9" s="1"/>
  <c r="AA1693" i="9" s="1"/>
  <c r="W1694" i="9"/>
  <c r="X1694" i="9" s="1"/>
  <c r="Y1694" i="9" s="1"/>
  <c r="Z1694" i="9" s="1"/>
  <c r="AA1694" i="9" s="1"/>
  <c r="W1695" i="9"/>
  <c r="X1695" i="9" s="1"/>
  <c r="Y1695" i="9" s="1"/>
  <c r="Z1695" i="9" s="1"/>
  <c r="AA1695" i="9" s="1"/>
  <c r="W1696" i="9"/>
  <c r="X1696" i="9" s="1"/>
  <c r="Y1696" i="9" s="1"/>
  <c r="Z1696" i="9" s="1"/>
  <c r="AA1696" i="9" s="1"/>
  <c r="W1697" i="9"/>
  <c r="X1697" i="9" s="1"/>
  <c r="Y1697" i="9" s="1"/>
  <c r="Z1697" i="9" s="1"/>
  <c r="AA1697" i="9" s="1"/>
  <c r="W1698" i="9"/>
  <c r="X1698" i="9" s="1"/>
  <c r="Y1698" i="9" s="1"/>
  <c r="Z1698" i="9" s="1"/>
  <c r="AA1698" i="9" s="1"/>
  <c r="W1699" i="9"/>
  <c r="X1699" i="9" s="1"/>
  <c r="Y1699" i="9" s="1"/>
  <c r="Z1699" i="9" s="1"/>
  <c r="AA1699" i="9" s="1"/>
  <c r="W1700" i="9"/>
  <c r="X1700" i="9" s="1"/>
  <c r="Y1700" i="9" s="1"/>
  <c r="Z1700" i="9" s="1"/>
  <c r="AA1700" i="9" s="1"/>
  <c r="W1701" i="9"/>
  <c r="X1701" i="9" s="1"/>
  <c r="Y1701" i="9" s="1"/>
  <c r="Z1701" i="9" s="1"/>
  <c r="AA1701" i="9" s="1"/>
  <c r="W1702" i="9"/>
  <c r="X1702" i="9" s="1"/>
  <c r="Y1702" i="9" s="1"/>
  <c r="Z1702" i="9" s="1"/>
  <c r="AA1702" i="9" s="1"/>
  <c r="W1703" i="9"/>
  <c r="X1703" i="9" s="1"/>
  <c r="Y1703" i="9" s="1"/>
  <c r="Z1703" i="9" s="1"/>
  <c r="AA1703" i="9" s="1"/>
  <c r="W1704" i="9"/>
  <c r="X1704" i="9" s="1"/>
  <c r="Y1704" i="9" s="1"/>
  <c r="Z1704" i="9" s="1"/>
  <c r="AA1704" i="9" s="1"/>
  <c r="W1705" i="9"/>
  <c r="X1705" i="9" s="1"/>
  <c r="Y1705" i="9" s="1"/>
  <c r="Z1705" i="9" s="1"/>
  <c r="AA1705" i="9" s="1"/>
  <c r="W1706" i="9"/>
  <c r="X1706" i="9" s="1"/>
  <c r="Y1706" i="9" s="1"/>
  <c r="Z1706" i="9" s="1"/>
  <c r="AA1706" i="9" s="1"/>
  <c r="W1707" i="9"/>
  <c r="X1707" i="9" s="1"/>
  <c r="Y1707" i="9" s="1"/>
  <c r="Z1707" i="9" s="1"/>
  <c r="AA1707" i="9" s="1"/>
  <c r="W1708" i="9"/>
  <c r="X1708" i="9" s="1"/>
  <c r="Y1708" i="9" s="1"/>
  <c r="Z1708" i="9" s="1"/>
  <c r="AA1708" i="9" s="1"/>
  <c r="W1709" i="9"/>
  <c r="X1709" i="9" s="1"/>
  <c r="Y1709" i="9" s="1"/>
  <c r="Z1709" i="9" s="1"/>
  <c r="AA1709" i="9" s="1"/>
  <c r="W1710" i="9"/>
  <c r="X1710" i="9" s="1"/>
  <c r="Y1710" i="9" s="1"/>
  <c r="Z1710" i="9" s="1"/>
  <c r="AA1710" i="9" s="1"/>
  <c r="W1711" i="9"/>
  <c r="X1711" i="9" s="1"/>
  <c r="Y1711" i="9" s="1"/>
  <c r="Z1711" i="9" s="1"/>
  <c r="AA1711" i="9" s="1"/>
  <c r="W1712" i="9"/>
  <c r="X1712" i="9" s="1"/>
  <c r="Y1712" i="9" s="1"/>
  <c r="Z1712" i="9" s="1"/>
  <c r="AA1712" i="9" s="1"/>
  <c r="W1713" i="9"/>
  <c r="X1713" i="9" s="1"/>
  <c r="Y1713" i="9" s="1"/>
  <c r="Z1713" i="9" s="1"/>
  <c r="AA1713" i="9" s="1"/>
  <c r="W1714" i="9"/>
  <c r="X1714" i="9" s="1"/>
  <c r="Y1714" i="9" s="1"/>
  <c r="Z1714" i="9" s="1"/>
  <c r="AA1714" i="9" s="1"/>
  <c r="W1715" i="9"/>
  <c r="X1715" i="9" s="1"/>
  <c r="Y1715" i="9" s="1"/>
  <c r="Z1715" i="9" s="1"/>
  <c r="AA1715" i="9" s="1"/>
  <c r="W1716" i="9"/>
  <c r="X1716" i="9" s="1"/>
  <c r="Y1716" i="9" s="1"/>
  <c r="Z1716" i="9" s="1"/>
  <c r="AA1716" i="9" s="1"/>
  <c r="W1717" i="9"/>
  <c r="X1717" i="9" s="1"/>
  <c r="Y1717" i="9" s="1"/>
  <c r="Z1717" i="9" s="1"/>
  <c r="AA1717" i="9" s="1"/>
  <c r="W1718" i="9"/>
  <c r="X1718" i="9" s="1"/>
  <c r="Y1718" i="9" s="1"/>
  <c r="Z1718" i="9" s="1"/>
  <c r="AA1718" i="9" s="1"/>
  <c r="W1719" i="9"/>
  <c r="X1719" i="9" s="1"/>
  <c r="Y1719" i="9" s="1"/>
  <c r="Z1719" i="9" s="1"/>
  <c r="AA1719" i="9" s="1"/>
  <c r="W1720" i="9"/>
  <c r="X1720" i="9" s="1"/>
  <c r="Y1720" i="9" s="1"/>
  <c r="Z1720" i="9" s="1"/>
  <c r="AA1720" i="9" s="1"/>
  <c r="W1721" i="9"/>
  <c r="X1721" i="9" s="1"/>
  <c r="Y1721" i="9" s="1"/>
  <c r="Z1721" i="9" s="1"/>
  <c r="AA1721" i="9" s="1"/>
  <c r="W1722" i="9"/>
  <c r="X1722" i="9" s="1"/>
  <c r="Y1722" i="9" s="1"/>
  <c r="Z1722" i="9" s="1"/>
  <c r="AA1722" i="9" s="1"/>
  <c r="W1723" i="9"/>
  <c r="X1723" i="9" s="1"/>
  <c r="Y1723" i="9" s="1"/>
  <c r="Z1723" i="9" s="1"/>
  <c r="AA1723" i="9" s="1"/>
  <c r="W1724" i="9"/>
  <c r="X1724" i="9" s="1"/>
  <c r="Y1724" i="9" s="1"/>
  <c r="Z1724" i="9" s="1"/>
  <c r="AA1724" i="9" s="1"/>
  <c r="W1725" i="9"/>
  <c r="X1725" i="9" s="1"/>
  <c r="Y1725" i="9" s="1"/>
  <c r="Z1725" i="9" s="1"/>
  <c r="AA1725" i="9" s="1"/>
  <c r="W1726" i="9"/>
  <c r="X1726" i="9" s="1"/>
  <c r="Y1726" i="9" s="1"/>
  <c r="Z1726" i="9" s="1"/>
  <c r="AA1726" i="9" s="1"/>
  <c r="W1727" i="9"/>
  <c r="X1727" i="9" s="1"/>
  <c r="Y1727" i="9" s="1"/>
  <c r="Z1727" i="9" s="1"/>
  <c r="AA1727" i="9" s="1"/>
  <c r="W1728" i="9"/>
  <c r="X1728" i="9" s="1"/>
  <c r="Y1728" i="9" s="1"/>
  <c r="Z1728" i="9" s="1"/>
  <c r="AA1728" i="9" s="1"/>
  <c r="W1729" i="9"/>
  <c r="X1729" i="9" s="1"/>
  <c r="Y1729" i="9" s="1"/>
  <c r="Z1729" i="9" s="1"/>
  <c r="AA1729" i="9" s="1"/>
  <c r="W1730" i="9"/>
  <c r="X1730" i="9" s="1"/>
  <c r="Y1730" i="9" s="1"/>
  <c r="Z1730" i="9" s="1"/>
  <c r="AA1730" i="9" s="1"/>
  <c r="W1731" i="9"/>
  <c r="X1731" i="9" s="1"/>
  <c r="Y1731" i="9" s="1"/>
  <c r="Z1731" i="9" s="1"/>
  <c r="AA1731" i="9" s="1"/>
  <c r="W1732" i="9"/>
  <c r="X1732" i="9" s="1"/>
  <c r="Y1732" i="9" s="1"/>
  <c r="Z1732" i="9" s="1"/>
  <c r="AA1732" i="9" s="1"/>
  <c r="W1733" i="9"/>
  <c r="X1733" i="9" s="1"/>
  <c r="Y1733" i="9" s="1"/>
  <c r="Z1733" i="9" s="1"/>
  <c r="AA1733" i="9" s="1"/>
  <c r="W1734" i="9"/>
  <c r="X1734" i="9" s="1"/>
  <c r="Y1734" i="9" s="1"/>
  <c r="Z1734" i="9" s="1"/>
  <c r="AA1734" i="9" s="1"/>
  <c r="W1735" i="9"/>
  <c r="X1735" i="9" s="1"/>
  <c r="Y1735" i="9" s="1"/>
  <c r="Z1735" i="9" s="1"/>
  <c r="AA1735" i="9" s="1"/>
  <c r="W1736" i="9"/>
  <c r="X1736" i="9" s="1"/>
  <c r="Y1736" i="9" s="1"/>
  <c r="Z1736" i="9" s="1"/>
  <c r="AA1736" i="9" s="1"/>
  <c r="W1737" i="9"/>
  <c r="X1737" i="9" s="1"/>
  <c r="Y1737" i="9" s="1"/>
  <c r="Z1737" i="9" s="1"/>
  <c r="AA1737" i="9" s="1"/>
  <c r="W1738" i="9"/>
  <c r="X1738" i="9" s="1"/>
  <c r="Y1738" i="9" s="1"/>
  <c r="Z1738" i="9" s="1"/>
  <c r="AA1738" i="9" s="1"/>
  <c r="W1739" i="9"/>
  <c r="X1739" i="9" s="1"/>
  <c r="Y1739" i="9" s="1"/>
  <c r="Z1739" i="9" s="1"/>
  <c r="AA1739" i="9" s="1"/>
  <c r="W1740" i="9"/>
  <c r="X1740" i="9" s="1"/>
  <c r="Y1740" i="9" s="1"/>
  <c r="Z1740" i="9" s="1"/>
  <c r="AA1740" i="9" s="1"/>
  <c r="W1741" i="9"/>
  <c r="X1741" i="9" s="1"/>
  <c r="Y1741" i="9" s="1"/>
  <c r="Z1741" i="9" s="1"/>
  <c r="AA1741" i="9" s="1"/>
  <c r="W1742" i="9"/>
  <c r="X1742" i="9" s="1"/>
  <c r="Y1742" i="9" s="1"/>
  <c r="Z1742" i="9" s="1"/>
  <c r="AA1742" i="9" s="1"/>
  <c r="W1743" i="9"/>
  <c r="X1743" i="9" s="1"/>
  <c r="Y1743" i="9" s="1"/>
  <c r="Z1743" i="9" s="1"/>
  <c r="AA1743" i="9" s="1"/>
  <c r="W1744" i="9"/>
  <c r="X1744" i="9" s="1"/>
  <c r="Y1744" i="9" s="1"/>
  <c r="Z1744" i="9" s="1"/>
  <c r="AA1744" i="9" s="1"/>
  <c r="W1745" i="9"/>
  <c r="X1745" i="9" s="1"/>
  <c r="Y1745" i="9" s="1"/>
  <c r="Z1745" i="9" s="1"/>
  <c r="AA1745" i="9" s="1"/>
  <c r="W1746" i="9"/>
  <c r="X1746" i="9" s="1"/>
  <c r="Y1746" i="9" s="1"/>
  <c r="Z1746" i="9" s="1"/>
  <c r="AA1746" i="9" s="1"/>
  <c r="W1747" i="9"/>
  <c r="X1747" i="9" s="1"/>
  <c r="Y1747" i="9" s="1"/>
  <c r="Z1747" i="9" s="1"/>
  <c r="AA1747" i="9" s="1"/>
  <c r="W1748" i="9"/>
  <c r="X1748" i="9" s="1"/>
  <c r="Y1748" i="9" s="1"/>
  <c r="Z1748" i="9" s="1"/>
  <c r="AA1748" i="9" s="1"/>
  <c r="W1749" i="9"/>
  <c r="X1749" i="9" s="1"/>
  <c r="Y1749" i="9" s="1"/>
  <c r="Z1749" i="9" s="1"/>
  <c r="AA1749" i="9" s="1"/>
  <c r="W1750" i="9"/>
  <c r="X1750" i="9" s="1"/>
  <c r="Y1750" i="9" s="1"/>
  <c r="Z1750" i="9" s="1"/>
  <c r="AA1750" i="9" s="1"/>
  <c r="W1751" i="9"/>
  <c r="X1751" i="9" s="1"/>
  <c r="Y1751" i="9" s="1"/>
  <c r="Z1751" i="9" s="1"/>
  <c r="AA1751" i="9" s="1"/>
  <c r="W1752" i="9"/>
  <c r="X1752" i="9" s="1"/>
  <c r="Y1752" i="9" s="1"/>
  <c r="Z1752" i="9" s="1"/>
  <c r="AA1752" i="9" s="1"/>
  <c r="W1753" i="9"/>
  <c r="X1753" i="9" s="1"/>
  <c r="Y1753" i="9" s="1"/>
  <c r="Z1753" i="9" s="1"/>
  <c r="AA1753" i="9" s="1"/>
  <c r="W1754" i="9"/>
  <c r="X1754" i="9" s="1"/>
  <c r="Y1754" i="9" s="1"/>
  <c r="Z1754" i="9" s="1"/>
  <c r="AA1754" i="9" s="1"/>
  <c r="W1755" i="9"/>
  <c r="X1755" i="9" s="1"/>
  <c r="Y1755" i="9" s="1"/>
  <c r="Z1755" i="9" s="1"/>
  <c r="AA1755" i="9" s="1"/>
  <c r="W1756" i="9"/>
  <c r="X1756" i="9" s="1"/>
  <c r="Y1756" i="9" s="1"/>
  <c r="Z1756" i="9" s="1"/>
  <c r="AA1756" i="9" s="1"/>
  <c r="W1757" i="9"/>
  <c r="X1757" i="9" s="1"/>
  <c r="Y1757" i="9" s="1"/>
  <c r="Z1757" i="9" s="1"/>
  <c r="AA1757" i="9" s="1"/>
  <c r="W1758" i="9"/>
  <c r="X1758" i="9" s="1"/>
  <c r="Y1758" i="9" s="1"/>
  <c r="Z1758" i="9" s="1"/>
  <c r="AA1758" i="9" s="1"/>
  <c r="W1759" i="9"/>
  <c r="X1759" i="9" s="1"/>
  <c r="Y1759" i="9" s="1"/>
  <c r="Z1759" i="9" s="1"/>
  <c r="AA1759" i="9" s="1"/>
  <c r="W1760" i="9"/>
  <c r="X1760" i="9" s="1"/>
  <c r="Y1760" i="9" s="1"/>
  <c r="Z1760" i="9" s="1"/>
  <c r="AA1760" i="9" s="1"/>
  <c r="W1761" i="9"/>
  <c r="X1761" i="9" s="1"/>
  <c r="Y1761" i="9" s="1"/>
  <c r="Z1761" i="9" s="1"/>
  <c r="AA1761" i="9" s="1"/>
  <c r="W1762" i="9"/>
  <c r="X1762" i="9" s="1"/>
  <c r="Y1762" i="9" s="1"/>
  <c r="Z1762" i="9" s="1"/>
  <c r="AA1762" i="9" s="1"/>
  <c r="W1763" i="9"/>
  <c r="X1763" i="9" s="1"/>
  <c r="Y1763" i="9" s="1"/>
  <c r="Z1763" i="9" s="1"/>
  <c r="AA1763" i="9" s="1"/>
  <c r="W1764" i="9"/>
  <c r="X1764" i="9" s="1"/>
  <c r="Y1764" i="9" s="1"/>
  <c r="Z1764" i="9" s="1"/>
  <c r="AA1764" i="9" s="1"/>
  <c r="W1765" i="9"/>
  <c r="X1765" i="9" s="1"/>
  <c r="Y1765" i="9" s="1"/>
  <c r="Z1765" i="9" s="1"/>
  <c r="AA1765" i="9" s="1"/>
  <c r="W1766" i="9"/>
  <c r="X1766" i="9" s="1"/>
  <c r="Y1766" i="9" s="1"/>
  <c r="Z1766" i="9" s="1"/>
  <c r="AA1766" i="9" s="1"/>
  <c r="W1767" i="9"/>
  <c r="X1767" i="9" s="1"/>
  <c r="Y1767" i="9" s="1"/>
  <c r="Z1767" i="9" s="1"/>
  <c r="AA1767" i="9" s="1"/>
  <c r="W1768" i="9"/>
  <c r="X1768" i="9" s="1"/>
  <c r="Y1768" i="9" s="1"/>
  <c r="Z1768" i="9" s="1"/>
  <c r="AA1768" i="9" s="1"/>
  <c r="W1769" i="9"/>
  <c r="X1769" i="9" s="1"/>
  <c r="Y1769" i="9" s="1"/>
  <c r="Z1769" i="9" s="1"/>
  <c r="AA1769" i="9" s="1"/>
  <c r="W1770" i="9"/>
  <c r="X1770" i="9" s="1"/>
  <c r="Y1770" i="9" s="1"/>
  <c r="Z1770" i="9" s="1"/>
  <c r="AA1770" i="9" s="1"/>
  <c r="W1771" i="9"/>
  <c r="X1771" i="9" s="1"/>
  <c r="Y1771" i="9" s="1"/>
  <c r="Z1771" i="9" s="1"/>
  <c r="AA1771" i="9" s="1"/>
  <c r="W1772" i="9"/>
  <c r="X1772" i="9" s="1"/>
  <c r="Y1772" i="9" s="1"/>
  <c r="Z1772" i="9" s="1"/>
  <c r="AA1772" i="9" s="1"/>
  <c r="W1773" i="9"/>
  <c r="X1773" i="9" s="1"/>
  <c r="Y1773" i="9" s="1"/>
  <c r="Z1773" i="9" s="1"/>
  <c r="AA1773" i="9" s="1"/>
  <c r="W1774" i="9"/>
  <c r="X1774" i="9" s="1"/>
  <c r="Y1774" i="9" s="1"/>
  <c r="Z1774" i="9" s="1"/>
  <c r="AA1774" i="9" s="1"/>
  <c r="W1775" i="9"/>
  <c r="X1775" i="9" s="1"/>
  <c r="Y1775" i="9" s="1"/>
  <c r="Z1775" i="9" s="1"/>
  <c r="AA1775" i="9" s="1"/>
  <c r="W1776" i="9"/>
  <c r="X1776" i="9" s="1"/>
  <c r="Y1776" i="9" s="1"/>
  <c r="Z1776" i="9" s="1"/>
  <c r="AA1776" i="9" s="1"/>
  <c r="W1777" i="9"/>
  <c r="X1777" i="9" s="1"/>
  <c r="Y1777" i="9" s="1"/>
  <c r="Z1777" i="9" s="1"/>
  <c r="AA1777" i="9" s="1"/>
  <c r="W1778" i="9"/>
  <c r="X1778" i="9" s="1"/>
  <c r="Y1778" i="9" s="1"/>
  <c r="Z1778" i="9" s="1"/>
  <c r="AA1778" i="9" s="1"/>
  <c r="W1779" i="9"/>
  <c r="X1779" i="9" s="1"/>
  <c r="Y1779" i="9" s="1"/>
  <c r="Z1779" i="9" s="1"/>
  <c r="AA1779" i="9" s="1"/>
  <c r="W1780" i="9"/>
  <c r="X1780" i="9" s="1"/>
  <c r="Y1780" i="9" s="1"/>
  <c r="Z1780" i="9" s="1"/>
  <c r="AA1780" i="9" s="1"/>
  <c r="W1781" i="9"/>
  <c r="X1781" i="9" s="1"/>
  <c r="Y1781" i="9" s="1"/>
  <c r="Z1781" i="9" s="1"/>
  <c r="AA1781" i="9" s="1"/>
  <c r="W1782" i="9"/>
  <c r="X1782" i="9" s="1"/>
  <c r="Y1782" i="9" s="1"/>
  <c r="Z1782" i="9" s="1"/>
  <c r="AA1782" i="9" s="1"/>
  <c r="W1783" i="9"/>
  <c r="X1783" i="9" s="1"/>
  <c r="Y1783" i="9" s="1"/>
  <c r="Z1783" i="9" s="1"/>
  <c r="AA1783" i="9" s="1"/>
  <c r="W1784" i="9"/>
  <c r="X1784" i="9" s="1"/>
  <c r="Y1784" i="9" s="1"/>
  <c r="Z1784" i="9" s="1"/>
  <c r="AA1784" i="9" s="1"/>
  <c r="W1785" i="9"/>
  <c r="X1785" i="9" s="1"/>
  <c r="Y1785" i="9" s="1"/>
  <c r="Z1785" i="9" s="1"/>
  <c r="AA1785" i="9" s="1"/>
  <c r="W1786" i="9"/>
  <c r="X1786" i="9" s="1"/>
  <c r="Y1786" i="9" s="1"/>
  <c r="Z1786" i="9" s="1"/>
  <c r="AA1786" i="9" s="1"/>
  <c r="W1787" i="9"/>
  <c r="X1787" i="9" s="1"/>
  <c r="Y1787" i="9" s="1"/>
  <c r="Z1787" i="9" s="1"/>
  <c r="AA1787" i="9" s="1"/>
  <c r="W1788" i="9"/>
  <c r="X1788" i="9" s="1"/>
  <c r="Y1788" i="9" s="1"/>
  <c r="Z1788" i="9" s="1"/>
  <c r="AA1788" i="9" s="1"/>
  <c r="W1789" i="9"/>
  <c r="X1789" i="9" s="1"/>
  <c r="Y1789" i="9" s="1"/>
  <c r="Z1789" i="9" s="1"/>
  <c r="AA1789" i="9" s="1"/>
  <c r="W1790" i="9"/>
  <c r="X1790" i="9" s="1"/>
  <c r="Y1790" i="9" s="1"/>
  <c r="Z1790" i="9" s="1"/>
  <c r="AA1790" i="9" s="1"/>
  <c r="W1791" i="9"/>
  <c r="X1791" i="9" s="1"/>
  <c r="Y1791" i="9" s="1"/>
  <c r="Z1791" i="9" s="1"/>
  <c r="AA1791" i="9" s="1"/>
  <c r="W1792" i="9"/>
  <c r="X1792" i="9" s="1"/>
  <c r="Y1792" i="9" s="1"/>
  <c r="Z1792" i="9" s="1"/>
  <c r="AA1792" i="9" s="1"/>
  <c r="W1793" i="9"/>
  <c r="X1793" i="9" s="1"/>
  <c r="Y1793" i="9" s="1"/>
  <c r="Z1793" i="9" s="1"/>
  <c r="AA1793" i="9" s="1"/>
  <c r="W1794" i="9"/>
  <c r="X1794" i="9" s="1"/>
  <c r="Y1794" i="9" s="1"/>
  <c r="Z1794" i="9" s="1"/>
  <c r="AA1794" i="9" s="1"/>
  <c r="W1795" i="9"/>
  <c r="X1795" i="9" s="1"/>
  <c r="Y1795" i="9" s="1"/>
  <c r="Z1795" i="9" s="1"/>
  <c r="AA1795" i="9" s="1"/>
  <c r="W1796" i="9"/>
  <c r="X1796" i="9" s="1"/>
  <c r="Y1796" i="9" s="1"/>
  <c r="Z1796" i="9" s="1"/>
  <c r="AA1796" i="9" s="1"/>
  <c r="W1797" i="9"/>
  <c r="X1797" i="9" s="1"/>
  <c r="Y1797" i="9" s="1"/>
  <c r="Z1797" i="9" s="1"/>
  <c r="AA1797" i="9" s="1"/>
  <c r="W1798" i="9"/>
  <c r="X1798" i="9" s="1"/>
  <c r="Y1798" i="9" s="1"/>
  <c r="Z1798" i="9" s="1"/>
  <c r="AA1798" i="9" s="1"/>
  <c r="W1799" i="9"/>
  <c r="X1799" i="9" s="1"/>
  <c r="Y1799" i="9" s="1"/>
  <c r="Z1799" i="9" s="1"/>
  <c r="AA1799" i="9" s="1"/>
  <c r="W1800" i="9"/>
  <c r="X1800" i="9" s="1"/>
  <c r="Y1800" i="9" s="1"/>
  <c r="Z1800" i="9" s="1"/>
  <c r="AA1800" i="9" s="1"/>
  <c r="W1801" i="9"/>
  <c r="X1801" i="9" s="1"/>
  <c r="Y1801" i="9" s="1"/>
  <c r="Z1801" i="9" s="1"/>
  <c r="AA1801" i="9" s="1"/>
  <c r="W1802" i="9"/>
  <c r="X1802" i="9" s="1"/>
  <c r="Y1802" i="9" s="1"/>
  <c r="Z1802" i="9" s="1"/>
  <c r="AA1802" i="9" s="1"/>
  <c r="W1803" i="9"/>
  <c r="X1803" i="9" s="1"/>
  <c r="Y1803" i="9" s="1"/>
  <c r="Z1803" i="9" s="1"/>
  <c r="AA1803" i="9" s="1"/>
  <c r="W1804" i="9"/>
  <c r="X1804" i="9" s="1"/>
  <c r="Y1804" i="9" s="1"/>
  <c r="Z1804" i="9" s="1"/>
  <c r="AA1804" i="9" s="1"/>
  <c r="W1805" i="9"/>
  <c r="X1805" i="9" s="1"/>
  <c r="Y1805" i="9" s="1"/>
  <c r="Z1805" i="9" s="1"/>
  <c r="AA1805" i="9" s="1"/>
  <c r="W1806" i="9"/>
  <c r="X1806" i="9" s="1"/>
  <c r="Y1806" i="9" s="1"/>
  <c r="Z1806" i="9" s="1"/>
  <c r="AA1806" i="9" s="1"/>
  <c r="W1807" i="9"/>
  <c r="X1807" i="9" s="1"/>
  <c r="Y1807" i="9" s="1"/>
  <c r="Z1807" i="9" s="1"/>
  <c r="AA1807" i="9" s="1"/>
  <c r="W1808" i="9"/>
  <c r="X1808" i="9" s="1"/>
  <c r="Y1808" i="9" s="1"/>
  <c r="Z1808" i="9" s="1"/>
  <c r="AA1808" i="9" s="1"/>
  <c r="W1809" i="9"/>
  <c r="X1809" i="9" s="1"/>
  <c r="Y1809" i="9" s="1"/>
  <c r="Z1809" i="9" s="1"/>
  <c r="AA1809" i="9" s="1"/>
  <c r="W1810" i="9"/>
  <c r="X1810" i="9" s="1"/>
  <c r="Y1810" i="9" s="1"/>
  <c r="Z1810" i="9" s="1"/>
  <c r="AA1810" i="9" s="1"/>
  <c r="W1811" i="9"/>
  <c r="X1811" i="9" s="1"/>
  <c r="Y1811" i="9" s="1"/>
  <c r="Z1811" i="9" s="1"/>
  <c r="AA1811" i="9" s="1"/>
  <c r="W1812" i="9"/>
  <c r="X1812" i="9" s="1"/>
  <c r="Y1812" i="9" s="1"/>
  <c r="Z1812" i="9" s="1"/>
  <c r="AA1812" i="9" s="1"/>
  <c r="W1813" i="9"/>
  <c r="X1813" i="9" s="1"/>
  <c r="Y1813" i="9" s="1"/>
  <c r="Z1813" i="9" s="1"/>
  <c r="AA1813" i="9" s="1"/>
  <c r="W1814" i="9"/>
  <c r="X1814" i="9" s="1"/>
  <c r="Y1814" i="9" s="1"/>
  <c r="Z1814" i="9" s="1"/>
  <c r="AA1814" i="9" s="1"/>
  <c r="W1815" i="9"/>
  <c r="X1815" i="9" s="1"/>
  <c r="Y1815" i="9" s="1"/>
  <c r="Z1815" i="9" s="1"/>
  <c r="AA1815" i="9" s="1"/>
  <c r="W1816" i="9"/>
  <c r="X1816" i="9" s="1"/>
  <c r="Y1816" i="9" s="1"/>
  <c r="Z1816" i="9" s="1"/>
  <c r="AA1816" i="9" s="1"/>
  <c r="W1817" i="9"/>
  <c r="X1817" i="9" s="1"/>
  <c r="Y1817" i="9" s="1"/>
  <c r="Z1817" i="9" s="1"/>
  <c r="AA1817" i="9" s="1"/>
  <c r="W1818" i="9"/>
  <c r="X1818" i="9" s="1"/>
  <c r="Y1818" i="9" s="1"/>
  <c r="Z1818" i="9" s="1"/>
  <c r="AA1818" i="9" s="1"/>
  <c r="W1819" i="9"/>
  <c r="X1819" i="9" s="1"/>
  <c r="Y1819" i="9" s="1"/>
  <c r="Z1819" i="9" s="1"/>
  <c r="AA1819" i="9" s="1"/>
  <c r="W1820" i="9"/>
  <c r="X1820" i="9" s="1"/>
  <c r="Y1820" i="9" s="1"/>
  <c r="Z1820" i="9" s="1"/>
  <c r="AA1820" i="9" s="1"/>
  <c r="W1821" i="9"/>
  <c r="X1821" i="9" s="1"/>
  <c r="Y1821" i="9" s="1"/>
  <c r="Z1821" i="9" s="1"/>
  <c r="AA1821" i="9" s="1"/>
  <c r="W1822" i="9"/>
  <c r="X1822" i="9" s="1"/>
  <c r="Y1822" i="9" s="1"/>
  <c r="Z1822" i="9" s="1"/>
  <c r="AA1822" i="9" s="1"/>
  <c r="W1823" i="9"/>
  <c r="X1823" i="9" s="1"/>
  <c r="Y1823" i="9" s="1"/>
  <c r="Z1823" i="9" s="1"/>
  <c r="AA1823" i="9" s="1"/>
  <c r="W1824" i="9"/>
  <c r="X1824" i="9" s="1"/>
  <c r="Y1824" i="9" s="1"/>
  <c r="Z1824" i="9" s="1"/>
  <c r="AA1824" i="9" s="1"/>
  <c r="W1825" i="9"/>
  <c r="X1825" i="9" s="1"/>
  <c r="Y1825" i="9" s="1"/>
  <c r="Z1825" i="9" s="1"/>
  <c r="AA1825" i="9" s="1"/>
  <c r="W1826" i="9"/>
  <c r="X1826" i="9" s="1"/>
  <c r="Y1826" i="9" s="1"/>
  <c r="Z1826" i="9" s="1"/>
  <c r="AA1826" i="9" s="1"/>
  <c r="W1827" i="9"/>
  <c r="X1827" i="9" s="1"/>
  <c r="Y1827" i="9" s="1"/>
  <c r="Z1827" i="9" s="1"/>
  <c r="AA1827" i="9" s="1"/>
  <c r="W1828" i="9"/>
  <c r="X1828" i="9" s="1"/>
  <c r="Y1828" i="9" s="1"/>
  <c r="Z1828" i="9" s="1"/>
  <c r="AA1828" i="9" s="1"/>
  <c r="W1829" i="9"/>
  <c r="X1829" i="9" s="1"/>
  <c r="Y1829" i="9" s="1"/>
  <c r="Z1829" i="9" s="1"/>
  <c r="AA1829" i="9" s="1"/>
  <c r="W1830" i="9"/>
  <c r="X1830" i="9" s="1"/>
  <c r="Y1830" i="9" s="1"/>
  <c r="Z1830" i="9" s="1"/>
  <c r="AA1830" i="9" s="1"/>
  <c r="W1831" i="9"/>
  <c r="X1831" i="9" s="1"/>
  <c r="Y1831" i="9" s="1"/>
  <c r="Z1831" i="9" s="1"/>
  <c r="AA1831" i="9" s="1"/>
  <c r="W1832" i="9"/>
  <c r="X1832" i="9" s="1"/>
  <c r="Y1832" i="9" s="1"/>
  <c r="Z1832" i="9" s="1"/>
  <c r="AA1832" i="9" s="1"/>
  <c r="W1833" i="9"/>
  <c r="X1833" i="9" s="1"/>
  <c r="Y1833" i="9" s="1"/>
  <c r="Z1833" i="9" s="1"/>
  <c r="AA1833" i="9" s="1"/>
  <c r="W9" i="9"/>
  <c r="X9" i="9" s="1"/>
  <c r="Y9" i="9" s="1"/>
  <c r="Z9" i="9" s="1"/>
  <c r="L9" i="9"/>
  <c r="M9" i="9" s="1"/>
  <c r="N9" i="9" s="1"/>
  <c r="AH11" i="9" l="1"/>
  <c r="AJ11" i="9" s="1"/>
  <c r="AK11" i="9"/>
  <c r="AM11" i="9" s="1"/>
  <c r="AK13" i="9"/>
  <c r="AM13" i="9" s="1"/>
  <c r="AH15" i="9"/>
  <c r="AJ15" i="9" s="1"/>
  <c r="AH13" i="9"/>
  <c r="AJ13" i="9"/>
  <c r="AA9" i="9"/>
  <c r="O9" i="9"/>
  <c r="X16" i="12"/>
  <c r="T16" i="12"/>
  <c r="P16" i="12"/>
  <c r="L16" i="12"/>
  <c r="L3" i="9" l="1"/>
  <c r="X3" i="9"/>
  <c r="N19" i="13"/>
  <c r="M19" i="13"/>
  <c r="L19" i="13"/>
  <c r="U16" i="13"/>
  <c r="T16" i="13"/>
  <c r="Z14" i="13"/>
  <c r="V14" i="13"/>
  <c r="R14" i="13"/>
  <c r="N14" i="13"/>
  <c r="AQ13" i="13"/>
  <c r="AP13" i="13"/>
  <c r="AI13" i="13"/>
  <c r="AH13" i="13"/>
  <c r="AE13" i="13"/>
  <c r="AD13" i="13"/>
  <c r="X15" i="13" s="1"/>
  <c r="AC13" i="13"/>
  <c r="X16" i="13" s="1"/>
  <c r="Y13" i="13"/>
  <c r="AR13" i="13" s="1"/>
  <c r="X13" i="13"/>
  <c r="Z13" i="13" s="1"/>
  <c r="U13" i="13"/>
  <c r="T13" i="13"/>
  <c r="AS12" i="13" s="1"/>
  <c r="R13" i="13"/>
  <c r="Q13" i="13"/>
  <c r="AL11" i="13" s="1"/>
  <c r="P13" i="13"/>
  <c r="M13" i="13"/>
  <c r="AM10" i="13" s="1"/>
  <c r="L13" i="13"/>
  <c r="AR12" i="13"/>
  <c r="AQ12" i="13"/>
  <c r="AP12" i="13"/>
  <c r="AN12" i="13"/>
  <c r="AM12" i="13"/>
  <c r="AI12" i="13"/>
  <c r="AH12" i="13"/>
  <c r="AF12" i="13"/>
  <c r="AE12" i="13"/>
  <c r="AD12" i="13"/>
  <c r="U15" i="13" s="1"/>
  <c r="AC12" i="13"/>
  <c r="AO12" i="13" s="1"/>
  <c r="Z12" i="13"/>
  <c r="V12" i="13"/>
  <c r="R12" i="13"/>
  <c r="N12" i="13"/>
  <c r="AS11" i="13"/>
  <c r="AR11" i="13"/>
  <c r="AN11" i="13"/>
  <c r="AM11" i="13"/>
  <c r="AK11" i="13"/>
  <c r="AJ11" i="13"/>
  <c r="AG11" i="13"/>
  <c r="AC11" i="13"/>
  <c r="Y11" i="13"/>
  <c r="T11" i="13"/>
  <c r="L11" i="13"/>
  <c r="AS10" i="13"/>
  <c r="AR10" i="13"/>
  <c r="AL10" i="13"/>
  <c r="AK10" i="13"/>
  <c r="AD10" i="13"/>
  <c r="AC10" i="13"/>
  <c r="AP10" i="13" s="1"/>
  <c r="T10" i="13"/>
  <c r="AQ9" i="13"/>
  <c r="AP9" i="13"/>
  <c r="AM9" i="13"/>
  <c r="AI9" i="13"/>
  <c r="AH9" i="13"/>
  <c r="AE9" i="13"/>
  <c r="AD9" i="13"/>
  <c r="AC9" i="13"/>
  <c r="AN9" i="13" s="1"/>
  <c r="Z9" i="13"/>
  <c r="V9" i="13"/>
  <c r="AI8" i="13" s="1"/>
  <c r="R9" i="13"/>
  <c r="N9" i="13"/>
  <c r="AQ8" i="13"/>
  <c r="AP8" i="13"/>
  <c r="AN8" i="13"/>
  <c r="AF8" i="13"/>
  <c r="AE8" i="13"/>
  <c r="AD8" i="13"/>
  <c r="U10" i="13" s="1"/>
  <c r="AC8" i="13"/>
  <c r="U11" i="13" s="1"/>
  <c r="Z8" i="13"/>
  <c r="Y8" i="13"/>
  <c r="X8" i="13"/>
  <c r="U8" i="13"/>
  <c r="T8" i="13"/>
  <c r="AR8" i="13" s="1"/>
  <c r="R8" i="13"/>
  <c r="Q8" i="13"/>
  <c r="P8" i="13"/>
  <c r="AL7" i="13" s="1"/>
  <c r="N8" i="13"/>
  <c r="M8" i="13"/>
  <c r="AM6" i="13" s="1"/>
  <c r="L8" i="13"/>
  <c r="AS7" i="13"/>
  <c r="AR7" i="13"/>
  <c r="AQ7" i="13"/>
  <c r="AM7" i="13"/>
  <c r="AK7" i="13"/>
  <c r="AG7" i="13"/>
  <c r="AF7" i="13"/>
  <c r="AC7" i="13"/>
  <c r="Q11" i="13" s="1"/>
  <c r="Z7" i="13"/>
  <c r="V7" i="13"/>
  <c r="AH8" i="13" s="1"/>
  <c r="R7" i="13"/>
  <c r="N7" i="13"/>
  <c r="AS6" i="13"/>
  <c r="AR6" i="13"/>
  <c r="AO6" i="13"/>
  <c r="AN6" i="13"/>
  <c r="AL6" i="13"/>
  <c r="AI6" i="13"/>
  <c r="AH6" i="13"/>
  <c r="AF6" i="13"/>
  <c r="AE6" i="13"/>
  <c r="AD6" i="13"/>
  <c r="M10" i="13" s="1"/>
  <c r="AC6" i="13"/>
  <c r="X6" i="13"/>
  <c r="M6" i="13"/>
  <c r="AQ5" i="13"/>
  <c r="AN5" i="13"/>
  <c r="AE5" i="13"/>
  <c r="AC5" i="13"/>
  <c r="Y6" i="13" s="1"/>
  <c r="AS4" i="13"/>
  <c r="AR4" i="13"/>
  <c r="AN4" i="13"/>
  <c r="AK4" i="13"/>
  <c r="AF4" i="13"/>
  <c r="AC4" i="13"/>
  <c r="AP4" i="13" s="1"/>
  <c r="Z4" i="13"/>
  <c r="AF5" i="13" s="1"/>
  <c r="V4" i="13"/>
  <c r="R4" i="13"/>
  <c r="N4" i="13"/>
  <c r="AN2" i="13" s="1"/>
  <c r="AC3" i="13"/>
  <c r="Q6" i="13" s="1"/>
  <c r="Y3" i="13"/>
  <c r="AK5" i="13" s="1"/>
  <c r="X3" i="13"/>
  <c r="AR5" i="13" s="1"/>
  <c r="V3" i="13"/>
  <c r="U3" i="13"/>
  <c r="T3" i="13"/>
  <c r="AL4" i="13" s="1"/>
  <c r="Q3" i="13"/>
  <c r="P3" i="13"/>
  <c r="AR3" i="13" s="1"/>
  <c r="M3" i="13"/>
  <c r="AQ2" i="13" s="1"/>
  <c r="L3" i="13"/>
  <c r="L20" i="13" s="1"/>
  <c r="AP2" i="13"/>
  <c r="AL2" i="13"/>
  <c r="AI2" i="13"/>
  <c r="AH2" i="13"/>
  <c r="AE2" i="13"/>
  <c r="AD2" i="13"/>
  <c r="L5" i="13" s="1"/>
  <c r="AC2" i="13"/>
  <c r="L6" i="13" s="1"/>
  <c r="Z2" i="13"/>
  <c r="V2" i="13"/>
  <c r="R2" i="13"/>
  <c r="N2" i="13"/>
  <c r="R3" i="13" l="1"/>
  <c r="AG3" i="13" s="1"/>
  <c r="AJ3" i="13" s="1"/>
  <c r="AL3" i="13"/>
  <c r="AG4" i="13"/>
  <c r="AJ4" i="13" s="1"/>
  <c r="AO4" i="13"/>
  <c r="M15" i="13"/>
  <c r="L15" i="13"/>
  <c r="AF2" i="13"/>
  <c r="AR2" i="13"/>
  <c r="AE3" i="13"/>
  <c r="AI3" i="13"/>
  <c r="AD4" i="13"/>
  <c r="AH4" i="13"/>
  <c r="AG5" i="13"/>
  <c r="AJ5" i="13" s="1"/>
  <c r="AS5" i="13"/>
  <c r="AI7" i="13"/>
  <c r="AN7" i="13"/>
  <c r="AM8" i="13"/>
  <c r="AG10" i="13"/>
  <c r="AO10" i="13"/>
  <c r="P16" i="13"/>
  <c r="AP11" i="13"/>
  <c r="AH11" i="13"/>
  <c r="AD11" i="13"/>
  <c r="AO11" i="13"/>
  <c r="Q16" i="13"/>
  <c r="AQ11" i="13"/>
  <c r="AI11" i="13"/>
  <c r="AE11" i="13"/>
  <c r="AK2" i="13"/>
  <c r="AO2" i="13"/>
  <c r="Z3" i="13"/>
  <c r="AF3" i="13"/>
  <c r="AN3" i="13"/>
  <c r="AN18" i="13" s="1"/>
  <c r="AE4" i="13"/>
  <c r="AE18" i="13" s="1"/>
  <c r="AI4" i="13"/>
  <c r="AM4" i="13"/>
  <c r="AQ4" i="13"/>
  <c r="AQ18" i="13" s="1"/>
  <c r="M5" i="13"/>
  <c r="AD5" i="13"/>
  <c r="AH5" i="13"/>
  <c r="AL5" i="13"/>
  <c r="AP5" i="13"/>
  <c r="T6" i="13"/>
  <c r="M11" i="13"/>
  <c r="AQ6" i="13"/>
  <c r="AG6" i="13"/>
  <c r="AJ6" i="13" s="1"/>
  <c r="AK6" i="13"/>
  <c r="AP6" i="13"/>
  <c r="AE7" i="13"/>
  <c r="AJ7" i="13"/>
  <c r="AO7" i="13"/>
  <c r="AH10" i="13"/>
  <c r="AF11" i="13"/>
  <c r="AK3" i="13"/>
  <c r="AO3" i="13"/>
  <c r="AI5" i="13"/>
  <c r="AM5" i="13"/>
  <c r="U6" i="13"/>
  <c r="AR9" i="13"/>
  <c r="AS9" i="13"/>
  <c r="AK9" i="13"/>
  <c r="X10" i="13"/>
  <c r="Y10" i="13"/>
  <c r="AL9" i="13"/>
  <c r="L10" i="13"/>
  <c r="AQ10" i="13"/>
  <c r="AI10" i="13"/>
  <c r="AE10" i="13"/>
  <c r="M16" i="13"/>
  <c r="L16" i="13"/>
  <c r="AN10" i="13"/>
  <c r="AJ10" i="13"/>
  <c r="AF10" i="13"/>
  <c r="L21" i="13"/>
  <c r="AI18" i="13"/>
  <c r="AD3" i="13"/>
  <c r="AH3" i="13"/>
  <c r="AH18" i="13" s="1"/>
  <c r="AP3" i="13"/>
  <c r="AP18" i="13" s="1"/>
  <c r="P6" i="13"/>
  <c r="M20" i="13"/>
  <c r="M21" i="13" s="1"/>
  <c r="AS8" i="13"/>
  <c r="AK8" i="13"/>
  <c r="V8" i="13"/>
  <c r="AL8" i="13"/>
  <c r="N3" i="13"/>
  <c r="AG2" i="13" s="1"/>
  <c r="AQ3" i="13"/>
  <c r="AO5" i="13"/>
  <c r="AP7" i="13"/>
  <c r="AH7" i="13"/>
  <c r="AD7" i="13"/>
  <c r="P11" i="13"/>
  <c r="AG9" i="13"/>
  <c r="AJ9" i="13" s="1"/>
  <c r="AO9" i="13"/>
  <c r="X11" i="13"/>
  <c r="AL12" i="13"/>
  <c r="V13" i="13"/>
  <c r="AG13" i="13"/>
  <c r="AJ13" i="13" s="1"/>
  <c r="AK13" i="13"/>
  <c r="AO13" i="13"/>
  <c r="AS13" i="13"/>
  <c r="Y15" i="13"/>
  <c r="Y16" i="13"/>
  <c r="AL13" i="13"/>
  <c r="T15" i="13"/>
  <c r="N13" i="13"/>
  <c r="AM13" i="13"/>
  <c r="AG8" i="13"/>
  <c r="AJ8" i="13" s="1"/>
  <c r="AO8" i="13"/>
  <c r="AF9" i="13"/>
  <c r="AG12" i="13"/>
  <c r="AJ12" i="13" s="1"/>
  <c r="AK12" i="13"/>
  <c r="AF13" i="13"/>
  <c r="AN13" i="13"/>
  <c r="M20" i="12"/>
  <c r="L20" i="12"/>
  <c r="M19" i="12"/>
  <c r="L19" i="12"/>
  <c r="AP16" i="12"/>
  <c r="AO16" i="12"/>
  <c r="AN16" i="12"/>
  <c r="AD16" i="12"/>
  <c r="AP15" i="12"/>
  <c r="AO15" i="12"/>
  <c r="AN15" i="12"/>
  <c r="AD15" i="12"/>
  <c r="Y15" i="12"/>
  <c r="X15" i="12"/>
  <c r="Z15" i="12" s="1"/>
  <c r="V15" i="12"/>
  <c r="AG15" i="12" s="1"/>
  <c r="U15" i="12"/>
  <c r="T15" i="12"/>
  <c r="R15" i="12"/>
  <c r="AE14" i="12" s="1"/>
  <c r="Q15" i="12"/>
  <c r="P15" i="12"/>
  <c r="M15" i="12"/>
  <c r="L15" i="12"/>
  <c r="N15" i="12" s="1"/>
  <c r="AP14" i="12"/>
  <c r="AO14" i="12"/>
  <c r="AN14" i="12"/>
  <c r="AF14" i="12"/>
  <c r="AM14" i="12" s="1"/>
  <c r="AD14" i="12"/>
  <c r="Z14" i="12"/>
  <c r="V14" i="12"/>
  <c r="R14" i="12"/>
  <c r="N14" i="12"/>
  <c r="AP13" i="12"/>
  <c r="AO13" i="12"/>
  <c r="AN13" i="12"/>
  <c r="AD13" i="12"/>
  <c r="Z13" i="12"/>
  <c r="V13" i="12"/>
  <c r="R13" i="12"/>
  <c r="N13" i="12"/>
  <c r="AP11" i="12"/>
  <c r="AO11" i="12"/>
  <c r="AN11" i="12"/>
  <c r="AD11" i="12"/>
  <c r="AP10" i="12"/>
  <c r="AO10" i="12"/>
  <c r="AN10" i="12"/>
  <c r="AD10" i="12"/>
  <c r="Y10" i="12"/>
  <c r="X10" i="12"/>
  <c r="Z10" i="12" s="1"/>
  <c r="U10" i="12"/>
  <c r="T10" i="12"/>
  <c r="V10" i="12" s="1"/>
  <c r="AG10" i="12" s="1"/>
  <c r="R10" i="12"/>
  <c r="AG9" i="12" s="1"/>
  <c r="Q10" i="12"/>
  <c r="P10" i="12"/>
  <c r="M10" i="12"/>
  <c r="L10" i="12"/>
  <c r="AP9" i="12"/>
  <c r="AO9" i="12"/>
  <c r="AN9" i="12"/>
  <c r="AH9" i="12"/>
  <c r="AF9" i="12"/>
  <c r="AK9" i="12" s="1"/>
  <c r="AD9" i="12"/>
  <c r="Z9" i="12"/>
  <c r="V9" i="12"/>
  <c r="R9" i="12"/>
  <c r="N9" i="12"/>
  <c r="AO8" i="12"/>
  <c r="AN8" i="12"/>
  <c r="AD8" i="12"/>
  <c r="Z8" i="12"/>
  <c r="V8" i="12"/>
  <c r="R8" i="12"/>
  <c r="N8" i="12"/>
  <c r="AP6" i="12"/>
  <c r="AO6" i="12"/>
  <c r="AN6" i="12"/>
  <c r="AD6" i="12"/>
  <c r="AO5" i="12"/>
  <c r="AN5" i="12"/>
  <c r="AD5" i="12"/>
  <c r="Y5" i="12"/>
  <c r="X5" i="12"/>
  <c r="U5" i="12"/>
  <c r="T5" i="12"/>
  <c r="Q5" i="12"/>
  <c r="P5" i="12"/>
  <c r="M5" i="12"/>
  <c r="L5" i="12"/>
  <c r="AO4" i="12"/>
  <c r="AN4" i="12"/>
  <c r="AD4" i="12"/>
  <c r="Z4" i="12"/>
  <c r="V4" i="12"/>
  <c r="AO3" i="12"/>
  <c r="AN3" i="12"/>
  <c r="AD3" i="12"/>
  <c r="Z3" i="12"/>
  <c r="V3" i="12"/>
  <c r="V5" i="12" l="1"/>
  <c r="AG5" i="12" s="1"/>
  <c r="AG18" i="13"/>
  <c r="AJ2" i="13"/>
  <c r="AJ18" i="13" s="1"/>
  <c r="AG21" i="13" s="1"/>
  <c r="AO18" i="13"/>
  <c r="R26" i="13" s="1"/>
  <c r="P15" i="13"/>
  <c r="Q15" i="13"/>
  <c r="T5" i="13"/>
  <c r="U5" i="13"/>
  <c r="AF18" i="13"/>
  <c r="P10" i="13"/>
  <c r="Q10" i="13"/>
  <c r="N20" i="13"/>
  <c r="Y5" i="13"/>
  <c r="X5" i="13"/>
  <c r="P5" i="13"/>
  <c r="Q5" i="13"/>
  <c r="N21" i="13"/>
  <c r="R5" i="12"/>
  <c r="AH4" i="12" s="1"/>
  <c r="N5" i="12"/>
  <c r="AF3" i="12" s="1"/>
  <c r="M21" i="12"/>
  <c r="AD18" i="12"/>
  <c r="N20" i="12"/>
  <c r="L21" i="12"/>
  <c r="N10" i="12"/>
  <c r="AG8" i="12" s="1"/>
  <c r="AG13" i="12"/>
  <c r="AF13" i="12"/>
  <c r="AE13" i="12"/>
  <c r="AH13" i="12"/>
  <c r="AH16" i="12"/>
  <c r="AE16" i="12"/>
  <c r="AH11" i="12"/>
  <c r="AE11" i="12"/>
  <c r="AJ14" i="12"/>
  <c r="AI9" i="12"/>
  <c r="AC14" i="12"/>
  <c r="AG14" i="12"/>
  <c r="AK14" i="12"/>
  <c r="AE9" i="12"/>
  <c r="AL9" i="12"/>
  <c r="AH14" i="12"/>
  <c r="AL14" i="12"/>
  <c r="Z5" i="12"/>
  <c r="AG6" i="12" s="1"/>
  <c r="AM9" i="12"/>
  <c r="AI14" i="12"/>
  <c r="N19" i="12"/>
  <c r="AH6" i="12"/>
  <c r="AJ9" i="12"/>
  <c r="AH10" i="12"/>
  <c r="AF11" i="12"/>
  <c r="AL13" i="12"/>
  <c r="AH15" i="12"/>
  <c r="AF16" i="12"/>
  <c r="AC9" i="12"/>
  <c r="P11" i="12" s="1"/>
  <c r="AE10" i="12"/>
  <c r="AG11" i="12"/>
  <c r="AI13" i="12"/>
  <c r="AM13" i="12"/>
  <c r="AE15" i="12"/>
  <c r="AG16" i="12"/>
  <c r="AF10" i="12"/>
  <c r="AF15" i="12"/>
  <c r="AH5" i="12" l="1"/>
  <c r="AF5" i="12"/>
  <c r="AI5" i="12" s="1"/>
  <c r="AK5" i="12" s="1"/>
  <c r="AE5" i="12"/>
  <c r="AF4" i="12"/>
  <c r="AC4" i="12" s="1"/>
  <c r="P6" i="12" s="1"/>
  <c r="AG3" i="12"/>
  <c r="N21" i="12"/>
  <c r="AS3" i="13"/>
  <c r="AS2" i="13"/>
  <c r="AS18" i="13" s="1"/>
  <c r="AG24" i="13"/>
  <c r="X29" i="13" s="1"/>
  <c r="U27" i="13"/>
  <c r="J24" i="13"/>
  <c r="J23" i="13"/>
  <c r="B87" i="13"/>
  <c r="B85" i="13"/>
  <c r="B83" i="13"/>
  <c r="B81" i="13"/>
  <c r="B79" i="13"/>
  <c r="B77" i="13"/>
  <c r="B75" i="13"/>
  <c r="B73" i="13"/>
  <c r="B71" i="13"/>
  <c r="B69" i="13"/>
  <c r="B67" i="13"/>
  <c r="B65" i="13"/>
  <c r="B63" i="13"/>
  <c r="B61" i="13"/>
  <c r="B59" i="13"/>
  <c r="B57" i="13"/>
  <c r="B55" i="13"/>
  <c r="B53" i="13"/>
  <c r="B51" i="13"/>
  <c r="B49" i="13"/>
  <c r="B47" i="13"/>
  <c r="B45" i="13"/>
  <c r="B43" i="13"/>
  <c r="B41" i="13"/>
  <c r="B39" i="13"/>
  <c r="B37" i="13"/>
  <c r="B35" i="13"/>
  <c r="B33" i="13"/>
  <c r="B32" i="13"/>
  <c r="B31" i="13"/>
  <c r="B29" i="13"/>
  <c r="U23" i="13"/>
  <c r="AG20" i="13"/>
  <c r="R18" i="13"/>
  <c r="U31" i="13"/>
  <c r="P23" i="13"/>
  <c r="P18" i="13"/>
  <c r="B86" i="13"/>
  <c r="B84" i="13"/>
  <c r="B82" i="13"/>
  <c r="B80" i="13"/>
  <c r="B78" i="13"/>
  <c r="B76" i="13"/>
  <c r="B74" i="13"/>
  <c r="B72" i="13"/>
  <c r="B70" i="13"/>
  <c r="B68" i="13"/>
  <c r="B66" i="13"/>
  <c r="B64" i="13"/>
  <c r="B62" i="13"/>
  <c r="B60" i="13"/>
  <c r="B58" i="13"/>
  <c r="B56" i="13"/>
  <c r="B54" i="13"/>
  <c r="B52" i="13"/>
  <c r="B50" i="13"/>
  <c r="B48" i="13"/>
  <c r="B46" i="13"/>
  <c r="B44" i="13"/>
  <c r="B42" i="13"/>
  <c r="B40" i="13"/>
  <c r="B38" i="13"/>
  <c r="B36" i="13"/>
  <c r="B34" i="13"/>
  <c r="P31" i="13"/>
  <c r="B30" i="13"/>
  <c r="M24" i="13"/>
  <c r="M23" i="13"/>
  <c r="AG4" i="12"/>
  <c r="AE4" i="12"/>
  <c r="AH3" i="12"/>
  <c r="AE3" i="12"/>
  <c r="AH8" i="12"/>
  <c r="AE8" i="12"/>
  <c r="AF8" i="12"/>
  <c r="AE6" i="12"/>
  <c r="AJ13" i="12"/>
  <c r="AC13" i="12"/>
  <c r="AK13" i="12"/>
  <c r="AF6" i="12"/>
  <c r="AK6" i="12" s="1"/>
  <c r="Q16" i="12"/>
  <c r="AM11" i="12"/>
  <c r="AI11" i="12"/>
  <c r="AL11" i="12"/>
  <c r="AK11" i="12"/>
  <c r="AC11" i="12"/>
  <c r="X11" i="12" s="1"/>
  <c r="AJ11" i="12"/>
  <c r="AK10" i="12"/>
  <c r="AC10" i="12"/>
  <c r="T11" i="12" s="1"/>
  <c r="AJ10" i="12"/>
  <c r="AM10" i="12"/>
  <c r="AI10" i="12"/>
  <c r="AL10" i="12"/>
  <c r="AC5" i="12"/>
  <c r="T6" i="12" s="1"/>
  <c r="AJ5" i="12"/>
  <c r="AM5" i="12" s="1"/>
  <c r="Q11" i="12"/>
  <c r="AC3" i="12"/>
  <c r="L6" i="12" s="1"/>
  <c r="AJ3" i="12"/>
  <c r="AI3" i="12"/>
  <c r="AK15" i="12"/>
  <c r="AC15" i="12"/>
  <c r="AJ15" i="12"/>
  <c r="AM15" i="12"/>
  <c r="AI15" i="12"/>
  <c r="AL15" i="12"/>
  <c r="AM16" i="12"/>
  <c r="AI16" i="12"/>
  <c r="AL16" i="12"/>
  <c r="AK16" i="12"/>
  <c r="AC16" i="12"/>
  <c r="AJ16" i="12"/>
  <c r="AI6" i="12"/>
  <c r="AL6" i="12"/>
  <c r="AJ6" i="12"/>
  <c r="AL5" i="12" l="1"/>
  <c r="Q6" i="12"/>
  <c r="AJ4" i="12"/>
  <c r="AM4" i="12" s="1"/>
  <c r="AI4" i="12"/>
  <c r="AK4" i="12" s="1"/>
  <c r="AK3" i="12"/>
  <c r="U28" i="13"/>
  <c r="C87" i="13"/>
  <c r="C85" i="13"/>
  <c r="C83" i="13"/>
  <c r="C81" i="13"/>
  <c r="C79" i="13"/>
  <c r="C77" i="13"/>
  <c r="C75" i="13"/>
  <c r="C73" i="13"/>
  <c r="C71" i="13"/>
  <c r="C69" i="13"/>
  <c r="C67" i="13"/>
  <c r="C65" i="13"/>
  <c r="C63" i="13"/>
  <c r="C61" i="13"/>
  <c r="C59" i="13"/>
  <c r="C57" i="13"/>
  <c r="C55" i="13"/>
  <c r="C53" i="13"/>
  <c r="C51" i="13"/>
  <c r="C49" i="13"/>
  <c r="C47" i="13"/>
  <c r="C45" i="13"/>
  <c r="C43" i="13"/>
  <c r="C41" i="13"/>
  <c r="C39" i="13"/>
  <c r="C37" i="13"/>
  <c r="C35" i="13"/>
  <c r="C33" i="13"/>
  <c r="C32" i="13"/>
  <c r="C31" i="13"/>
  <c r="C29" i="13"/>
  <c r="C86" i="13"/>
  <c r="C84" i="13"/>
  <c r="C82" i="13"/>
  <c r="C80" i="13"/>
  <c r="C78" i="13"/>
  <c r="C76" i="13"/>
  <c r="C74" i="13"/>
  <c r="C72" i="13"/>
  <c r="C70" i="13"/>
  <c r="C68" i="13"/>
  <c r="C66" i="13"/>
  <c r="C64" i="13"/>
  <c r="C62" i="13"/>
  <c r="C60" i="13"/>
  <c r="C58" i="13"/>
  <c r="C56" i="13"/>
  <c r="C54" i="13"/>
  <c r="C52" i="13"/>
  <c r="C50" i="13"/>
  <c r="C48" i="13"/>
  <c r="C46" i="13"/>
  <c r="C44" i="13"/>
  <c r="C42" i="13"/>
  <c r="C40" i="13"/>
  <c r="C38" i="13"/>
  <c r="C36" i="13"/>
  <c r="C34" i="13"/>
  <c r="C30" i="13"/>
  <c r="AM2" i="13"/>
  <c r="AM19" i="13" s="1"/>
  <c r="U20" i="13"/>
  <c r="P20" i="13"/>
  <c r="AM3" i="13"/>
  <c r="U19" i="13"/>
  <c r="P19" i="13"/>
  <c r="X21" i="13"/>
  <c r="X20" i="13"/>
  <c r="U21" i="13"/>
  <c r="P21" i="13"/>
  <c r="X19" i="13"/>
  <c r="X28" i="13"/>
  <c r="X27" i="13"/>
  <c r="U29" i="13"/>
  <c r="P28" i="13"/>
  <c r="P27" i="13"/>
  <c r="P29" i="13"/>
  <c r="P26" i="13"/>
  <c r="AG18" i="12"/>
  <c r="AH18" i="12"/>
  <c r="AE18" i="12"/>
  <c r="AJ8" i="12"/>
  <c r="AC8" i="12"/>
  <c r="L11" i="12" s="1"/>
  <c r="AI8" i="12"/>
  <c r="AC6" i="12"/>
  <c r="X6" i="12" s="1"/>
  <c r="AM6" i="12"/>
  <c r="AF18" i="12"/>
  <c r="M16" i="12"/>
  <c r="Y16" i="12"/>
  <c r="AL3" i="12"/>
  <c r="Y11" i="12"/>
  <c r="Y6" i="12"/>
  <c r="U16" i="12"/>
  <c r="M6" i="12"/>
  <c r="U11" i="12"/>
  <c r="AM3" i="12"/>
  <c r="U6" i="12"/>
  <c r="AL4" i="12" l="1"/>
  <c r="AL18" i="12" s="1"/>
  <c r="AJ18" i="12"/>
  <c r="AI18" i="12"/>
  <c r="W29" i="13"/>
  <c r="W28" i="13"/>
  <c r="W27" i="13"/>
  <c r="W21" i="13"/>
  <c r="W20" i="13"/>
  <c r="W19" i="13"/>
  <c r="U24" i="13"/>
  <c r="U32" i="13"/>
  <c r="P24" i="13"/>
  <c r="AM18" i="13"/>
  <c r="P32" i="13"/>
  <c r="AF20" i="12"/>
  <c r="B30" i="12"/>
  <c r="B86" i="12"/>
  <c r="B42" i="12"/>
  <c r="B31" i="12"/>
  <c r="B87" i="12"/>
  <c r="M11" i="12"/>
  <c r="B62" i="12"/>
  <c r="B53" i="12"/>
  <c r="AM8" i="12"/>
  <c r="AM18" i="12" s="1"/>
  <c r="B66" i="12"/>
  <c r="B63" i="12"/>
  <c r="B85" i="12"/>
  <c r="B74" i="12"/>
  <c r="AL8" i="12"/>
  <c r="AK8" i="12"/>
  <c r="AK18" i="12" s="1"/>
  <c r="B44" i="12"/>
  <c r="B43" i="12"/>
  <c r="B67" i="12"/>
  <c r="B52" i="12"/>
  <c r="B84" i="12"/>
  <c r="B45" i="12"/>
  <c r="B75" i="12"/>
  <c r="B34" i="12"/>
  <c r="B54" i="12"/>
  <c r="B76" i="12"/>
  <c r="B35" i="12"/>
  <c r="B55" i="12"/>
  <c r="B77" i="12"/>
  <c r="B36" i="12"/>
  <c r="B46" i="12"/>
  <c r="B58" i="12"/>
  <c r="B68" i="12"/>
  <c r="B78" i="12"/>
  <c r="B37" i="12"/>
  <c r="B47" i="12"/>
  <c r="B59" i="12"/>
  <c r="B69" i="12"/>
  <c r="B79" i="12"/>
  <c r="P18" i="12"/>
  <c r="R18" i="12"/>
  <c r="AP5" i="12" s="1"/>
  <c r="B38" i="12"/>
  <c r="B50" i="12"/>
  <c r="B60" i="12"/>
  <c r="B70" i="12"/>
  <c r="B82" i="12"/>
  <c r="B29" i="12"/>
  <c r="B39" i="12"/>
  <c r="B51" i="12"/>
  <c r="B61" i="12"/>
  <c r="B71" i="12"/>
  <c r="B83" i="12"/>
  <c r="J23" i="12"/>
  <c r="B32" i="12"/>
  <c r="B40" i="12"/>
  <c r="B48" i="12"/>
  <c r="B56" i="12"/>
  <c r="B64" i="12"/>
  <c r="B72" i="12"/>
  <c r="B80" i="12"/>
  <c r="M23" i="12"/>
  <c r="B33" i="12"/>
  <c r="B41" i="12"/>
  <c r="B49" i="12"/>
  <c r="B57" i="12"/>
  <c r="B65" i="12"/>
  <c r="B73" i="12"/>
  <c r="B81" i="12"/>
  <c r="AF21" i="12" l="1"/>
  <c r="C83" i="12" s="1"/>
  <c r="AP4" i="12"/>
  <c r="AP8" i="12"/>
  <c r="P19" i="12"/>
  <c r="P20" i="12"/>
  <c r="AP3" i="12"/>
  <c r="P21" i="12"/>
  <c r="C56" i="12" l="1"/>
  <c r="C31" i="12"/>
  <c r="C78" i="12"/>
  <c r="C65" i="12"/>
  <c r="C54" i="12"/>
  <c r="C68" i="12"/>
  <c r="C81" i="12"/>
  <c r="C32" i="12"/>
  <c r="C63" i="12"/>
  <c r="C51" i="12"/>
  <c r="C39" i="12"/>
  <c r="C55" i="12"/>
  <c r="C59" i="12"/>
  <c r="C46" i="12"/>
  <c r="C87" i="12"/>
  <c r="C58" i="12"/>
  <c r="C64" i="12"/>
  <c r="AP19" i="12"/>
  <c r="U24" i="12" s="1"/>
  <c r="C86" i="12"/>
  <c r="X21" i="12"/>
  <c r="C66" i="12"/>
  <c r="C45" i="12"/>
  <c r="C69" i="12"/>
  <c r="C79" i="12"/>
  <c r="C77" i="12"/>
  <c r="U21" i="12"/>
  <c r="C49" i="12"/>
  <c r="U20" i="12"/>
  <c r="C48" i="12"/>
  <c r="C72" i="12"/>
  <c r="C82" i="12"/>
  <c r="C80" i="12"/>
  <c r="AP18" i="12"/>
  <c r="C75" i="12"/>
  <c r="C43" i="12"/>
  <c r="C70" i="12"/>
  <c r="C38" i="12"/>
  <c r="C71" i="12"/>
  <c r="C29" i="12"/>
  <c r="C44" i="12"/>
  <c r="C73" i="12"/>
  <c r="C74" i="12"/>
  <c r="X20" i="12"/>
  <c r="C41" i="12"/>
  <c r="C42" i="12"/>
  <c r="C53" i="12"/>
  <c r="C52" i="12"/>
  <c r="C47" i="12"/>
  <c r="C50" i="12"/>
  <c r="U19" i="12"/>
  <c r="W21" i="12" s="1"/>
  <c r="C67" i="12"/>
  <c r="C35" i="12"/>
  <c r="C62" i="12"/>
  <c r="C30" i="12"/>
  <c r="C61" i="12"/>
  <c r="C76" i="12"/>
  <c r="C34" i="12"/>
  <c r="C57" i="12"/>
  <c r="C60" i="12"/>
  <c r="C85" i="12"/>
  <c r="C84" i="12"/>
  <c r="X19" i="12"/>
  <c r="C37" i="12"/>
  <c r="C40" i="12"/>
  <c r="C33" i="12"/>
  <c r="C36" i="12"/>
  <c r="P24" i="12" l="1"/>
  <c r="W20" i="12"/>
  <c r="W19" i="12"/>
</calcChain>
</file>

<file path=xl/comments1.xml><?xml version="1.0" encoding="utf-8"?>
<comments xmlns="http://schemas.openxmlformats.org/spreadsheetml/2006/main">
  <authors>
    <author>FMHS IT</author>
  </authors>
  <commentList>
    <comment ref="B5" authorId="0">
      <text>
        <r>
          <rPr>
            <b/>
            <sz val="9"/>
            <color indexed="81"/>
            <rFont val="Tahoma"/>
            <family val="2"/>
          </rPr>
          <t>FMHS IT:</t>
        </r>
        <r>
          <rPr>
            <sz val="9"/>
            <color indexed="81"/>
            <rFont val="Tahoma"/>
            <family val="2"/>
          </rPr>
          <t xml:space="preserve">
the proportion of the variance in birth weight, explained by mother age (here ~2%). This ranges between 0 and 1.</t>
        </r>
      </text>
    </comment>
    <comment ref="B7" authorId="0">
      <text>
        <r>
          <rPr>
            <b/>
            <sz val="9"/>
            <color indexed="81"/>
            <rFont val="Tahoma"/>
            <family val="2"/>
          </rPr>
          <t>FMHS IT:</t>
        </r>
        <r>
          <rPr>
            <sz val="9"/>
            <color indexed="81"/>
            <rFont val="Tahoma"/>
            <family val="2"/>
          </rPr>
          <t xml:space="preserve">
Is in fact </t>
        </r>
        <r>
          <rPr>
            <b/>
            <sz val="9"/>
            <color indexed="81"/>
            <rFont val="Tahoma"/>
            <family val="2"/>
          </rPr>
          <t>standard deviation of residuals</t>
        </r>
        <r>
          <rPr>
            <sz val="9"/>
            <color indexed="81"/>
            <rFont val="Tahoma"/>
            <family val="2"/>
          </rPr>
          <t>; difference between predicted and actual values. Predictions are therefore only accurate to +/- 1200g (see line fit plot)</t>
        </r>
      </text>
    </comment>
    <comment ref="B18" authorId="0">
      <text>
        <r>
          <rPr>
            <b/>
            <sz val="9"/>
            <color indexed="81"/>
            <rFont val="Tahoma"/>
            <family val="2"/>
          </rPr>
          <t>FMHS IT:</t>
        </r>
        <r>
          <rPr>
            <sz val="9"/>
            <color indexed="81"/>
            <rFont val="Tahoma"/>
            <family val="2"/>
          </rPr>
          <t xml:space="preserve">
Average increase in birth weight for every year increase in mother age.</t>
        </r>
      </text>
    </comment>
  </commentList>
</comments>
</file>

<file path=xl/comments2.xml><?xml version="1.0" encoding="utf-8"?>
<comments xmlns="http://schemas.openxmlformats.org/spreadsheetml/2006/main">
  <authors>
    <author>FMHS IT</author>
  </authors>
  <commentList>
    <comment ref="F2" authorId="0">
      <text>
        <r>
          <rPr>
            <b/>
            <sz val="9"/>
            <color indexed="81"/>
            <rFont val="Tahoma"/>
            <family val="2"/>
          </rPr>
          <t>FMHS IT:</t>
        </r>
        <r>
          <rPr>
            <sz val="9"/>
            <color indexed="81"/>
            <rFont val="Tahoma"/>
            <family val="2"/>
          </rPr>
          <t xml:space="preserve">
This is the joint probability of observing the data, given the model. It assumes the data are independent, and is the parameter we wish to minimise. That is, we want the coefficients and intercept to give us the most likely probability, given the model.</t>
        </r>
      </text>
    </comment>
    <comment ref="L2" authorId="0">
      <text>
        <r>
          <rPr>
            <b/>
            <sz val="9"/>
            <color indexed="81"/>
            <rFont val="Tahoma"/>
            <family val="2"/>
          </rPr>
          <t>FMHS IT:</t>
        </r>
        <r>
          <rPr>
            <sz val="9"/>
            <color indexed="81"/>
            <rFont val="Tahoma"/>
            <family val="2"/>
          </rPr>
          <t xml:space="preserve">
This is the joint probability of observing the data, given the model. It assumes the data are independent, and is the parameter we wish to minimise. That is, we want the coefficients and intercept to give us the most likely probability, given the model.</t>
        </r>
      </text>
    </comment>
    <comment ref="R2" authorId="0">
      <text>
        <r>
          <rPr>
            <b/>
            <sz val="9"/>
            <color indexed="81"/>
            <rFont val="Tahoma"/>
            <family val="2"/>
          </rPr>
          <t>FMHS IT:</t>
        </r>
        <r>
          <rPr>
            <sz val="9"/>
            <color indexed="81"/>
            <rFont val="Tahoma"/>
            <family val="2"/>
          </rPr>
          <t xml:space="preserve">
This is the joint probability of observing the data, given the model. It assumes the data are independent, and is the parameter we wish to minimise. That is, we want the coefficients and intercept to give us the most likely probability, given the model.</t>
        </r>
      </text>
    </comment>
    <comment ref="X2" authorId="0">
      <text>
        <r>
          <rPr>
            <b/>
            <sz val="9"/>
            <color indexed="81"/>
            <rFont val="Tahoma"/>
            <family val="2"/>
          </rPr>
          <t>FMHS IT:</t>
        </r>
        <r>
          <rPr>
            <sz val="9"/>
            <color indexed="81"/>
            <rFont val="Tahoma"/>
            <family val="2"/>
          </rPr>
          <t xml:space="preserve">
This is the joint probability of observing the data, given the model. It assumes the data are independent, and is the parameter we wish to minimise. That is, we want the coefficients and intercept to give us the most likely probability, given the model.</t>
        </r>
      </text>
    </comment>
    <comment ref="F3" authorId="0">
      <text>
        <r>
          <rPr>
            <b/>
            <sz val="9"/>
            <color indexed="81"/>
            <rFont val="Tahoma"/>
            <family val="2"/>
          </rPr>
          <t>FMHS IT:</t>
        </r>
        <r>
          <rPr>
            <sz val="9"/>
            <color indexed="81"/>
            <rFont val="Tahoma"/>
            <family val="2"/>
          </rPr>
          <t xml:space="preserve">
This summed over about the first 800 observations as solver dies with too many observations.</t>
        </r>
      </text>
    </comment>
    <comment ref="W7" authorId="0">
      <text>
        <r>
          <rPr>
            <b/>
            <sz val="9"/>
            <color indexed="81"/>
            <rFont val="Tahoma"/>
            <family val="2"/>
          </rPr>
          <t>FMHS IT:</t>
        </r>
        <r>
          <rPr>
            <sz val="9"/>
            <color indexed="81"/>
            <rFont val="Tahoma"/>
            <family val="2"/>
          </rPr>
          <t xml:space="preserve">
This is the 'probabilty' of being a case, which is meaningless in a case-control study, since it is determined by the investigators.</t>
        </r>
      </text>
    </comment>
    <comment ref="E8" authorId="0">
      <text>
        <r>
          <rPr>
            <b/>
            <sz val="9"/>
            <color indexed="81"/>
            <rFont val="Tahoma"/>
            <family val="2"/>
          </rPr>
          <t>FMHS IT:</t>
        </r>
        <r>
          <rPr>
            <sz val="9"/>
            <color indexed="81"/>
            <rFont val="Tahoma"/>
            <family val="2"/>
          </rPr>
          <t xml:space="preserve">
this is the sum of the intercept and coefficients multiplied by the data. It may take any value between positive and negative infinity
</t>
        </r>
      </text>
    </comment>
    <comment ref="F8" authorId="0">
      <text>
        <r>
          <rPr>
            <b/>
            <sz val="9"/>
            <color indexed="81"/>
            <rFont val="Tahoma"/>
            <family val="2"/>
          </rPr>
          <t>FMHS IT:</t>
        </r>
        <r>
          <rPr>
            <sz val="9"/>
            <color indexed="81"/>
            <rFont val="Tahoma"/>
            <family val="2"/>
          </rPr>
          <t xml:space="preserve">
This is e^logit. It is constrained to be positive</t>
        </r>
      </text>
    </comment>
    <comment ref="G8" authorId="0">
      <text>
        <r>
          <rPr>
            <b/>
            <sz val="9"/>
            <color indexed="81"/>
            <rFont val="Tahoma"/>
            <family val="2"/>
          </rPr>
          <t>FMHS IT:</t>
        </r>
        <r>
          <rPr>
            <sz val="9"/>
            <color indexed="81"/>
            <rFont val="Tahoma"/>
            <family val="2"/>
          </rPr>
          <t xml:space="preserve">
This is the odds/(1+odds). It is the probability of the model predicting the observation to be a case</t>
        </r>
      </text>
    </comment>
    <comment ref="H8" authorId="0">
      <text>
        <r>
          <rPr>
            <b/>
            <sz val="9"/>
            <color indexed="81"/>
            <rFont val="Tahoma"/>
            <family val="2"/>
          </rPr>
          <t>FMHS IT:</t>
        </r>
        <r>
          <rPr>
            <sz val="9"/>
            <color indexed="81"/>
            <rFont val="Tahoma"/>
            <family val="2"/>
          </rPr>
          <t xml:space="preserve">
This is the probability of the model predicting the outcome, either case or control status.</t>
        </r>
      </text>
    </comment>
    <comment ref="I8" authorId="0">
      <text>
        <r>
          <rPr>
            <b/>
            <sz val="9"/>
            <color indexed="81"/>
            <rFont val="Tahoma"/>
            <family val="2"/>
          </rPr>
          <t>FMHS IT:</t>
        </r>
        <r>
          <rPr>
            <sz val="9"/>
            <color indexed="81"/>
            <rFont val="Tahoma"/>
            <family val="2"/>
          </rPr>
          <t xml:space="preserve">
This is the log of the probability(Y=Y)</t>
        </r>
      </text>
    </comment>
    <comment ref="K8" authorId="0">
      <text>
        <r>
          <rPr>
            <b/>
            <sz val="9"/>
            <color indexed="81"/>
            <rFont val="Tahoma"/>
            <family val="2"/>
          </rPr>
          <t>FMHS IT:</t>
        </r>
        <r>
          <rPr>
            <sz val="9"/>
            <color indexed="81"/>
            <rFont val="Tahoma"/>
            <family val="2"/>
          </rPr>
          <t xml:space="preserve">
this is the sum of the intercept and coefficients multiplied by the data. It may take any value between positive and negative infinity
</t>
        </r>
      </text>
    </comment>
    <comment ref="L8" authorId="0">
      <text>
        <r>
          <rPr>
            <b/>
            <sz val="9"/>
            <color indexed="81"/>
            <rFont val="Tahoma"/>
            <family val="2"/>
          </rPr>
          <t>FMHS IT:</t>
        </r>
        <r>
          <rPr>
            <sz val="9"/>
            <color indexed="81"/>
            <rFont val="Tahoma"/>
            <family val="2"/>
          </rPr>
          <t xml:space="preserve">
This is e^logit. It is constrained to be positive</t>
        </r>
      </text>
    </comment>
    <comment ref="M8" authorId="0">
      <text>
        <r>
          <rPr>
            <b/>
            <sz val="9"/>
            <color indexed="81"/>
            <rFont val="Tahoma"/>
            <family val="2"/>
          </rPr>
          <t>FMHS IT:</t>
        </r>
        <r>
          <rPr>
            <sz val="9"/>
            <color indexed="81"/>
            <rFont val="Tahoma"/>
            <family val="2"/>
          </rPr>
          <t xml:space="preserve">
This is the odds/(1+odds). It is the probability of the model predicting the observation to be a case</t>
        </r>
      </text>
    </comment>
    <comment ref="N8" authorId="0">
      <text>
        <r>
          <rPr>
            <b/>
            <sz val="9"/>
            <color indexed="81"/>
            <rFont val="Tahoma"/>
            <family val="2"/>
          </rPr>
          <t>FMHS IT:</t>
        </r>
        <r>
          <rPr>
            <sz val="9"/>
            <color indexed="81"/>
            <rFont val="Tahoma"/>
            <family val="2"/>
          </rPr>
          <t xml:space="preserve">
This is the probability of the model predicting the outcome, either case or control status.</t>
        </r>
      </text>
    </comment>
    <comment ref="O8" authorId="0">
      <text>
        <r>
          <rPr>
            <b/>
            <sz val="9"/>
            <color indexed="81"/>
            <rFont val="Tahoma"/>
            <family val="2"/>
          </rPr>
          <t>FMHS IT:</t>
        </r>
        <r>
          <rPr>
            <sz val="9"/>
            <color indexed="81"/>
            <rFont val="Tahoma"/>
            <family val="2"/>
          </rPr>
          <t xml:space="preserve">
This is the log of the probability(Y=Y)</t>
        </r>
      </text>
    </comment>
    <comment ref="Q8" authorId="0">
      <text>
        <r>
          <rPr>
            <b/>
            <sz val="9"/>
            <color indexed="81"/>
            <rFont val="Tahoma"/>
            <family val="2"/>
          </rPr>
          <t>FMHS IT:</t>
        </r>
        <r>
          <rPr>
            <sz val="9"/>
            <color indexed="81"/>
            <rFont val="Tahoma"/>
            <family val="2"/>
          </rPr>
          <t xml:space="preserve">
this is the sum of the intercept and coefficients multiplied by the data. It may take any value between positive and negative infinity
</t>
        </r>
      </text>
    </comment>
    <comment ref="R8" authorId="0">
      <text>
        <r>
          <rPr>
            <b/>
            <sz val="9"/>
            <color indexed="81"/>
            <rFont val="Tahoma"/>
            <family val="2"/>
          </rPr>
          <t>FMHS IT:</t>
        </r>
        <r>
          <rPr>
            <sz val="9"/>
            <color indexed="81"/>
            <rFont val="Tahoma"/>
            <family val="2"/>
          </rPr>
          <t xml:space="preserve">
This is e^logit. It is constrained to be positive</t>
        </r>
      </text>
    </comment>
    <comment ref="S8" authorId="0">
      <text>
        <r>
          <rPr>
            <b/>
            <sz val="9"/>
            <color indexed="81"/>
            <rFont val="Tahoma"/>
            <family val="2"/>
          </rPr>
          <t>FMHS IT:</t>
        </r>
        <r>
          <rPr>
            <sz val="9"/>
            <color indexed="81"/>
            <rFont val="Tahoma"/>
            <family val="2"/>
          </rPr>
          <t xml:space="preserve">
This is the odds/(1+odds). It is the probability of the model predicting the observation to be a case</t>
        </r>
      </text>
    </comment>
    <comment ref="T8" authorId="0">
      <text>
        <r>
          <rPr>
            <b/>
            <sz val="9"/>
            <color indexed="81"/>
            <rFont val="Tahoma"/>
            <family val="2"/>
          </rPr>
          <t>FMHS IT:</t>
        </r>
        <r>
          <rPr>
            <sz val="9"/>
            <color indexed="81"/>
            <rFont val="Tahoma"/>
            <family val="2"/>
          </rPr>
          <t xml:space="preserve">
This is the probability of the model predicting the outcome, either case or control status.</t>
        </r>
      </text>
    </comment>
    <comment ref="U8" authorId="0">
      <text>
        <r>
          <rPr>
            <b/>
            <sz val="9"/>
            <color indexed="81"/>
            <rFont val="Tahoma"/>
            <family val="2"/>
          </rPr>
          <t>FMHS IT:</t>
        </r>
        <r>
          <rPr>
            <sz val="9"/>
            <color indexed="81"/>
            <rFont val="Tahoma"/>
            <family val="2"/>
          </rPr>
          <t xml:space="preserve">
This is the log of the probability(Y=Y)</t>
        </r>
      </text>
    </comment>
    <comment ref="W8" authorId="0">
      <text>
        <r>
          <rPr>
            <b/>
            <sz val="9"/>
            <color indexed="81"/>
            <rFont val="Tahoma"/>
            <family val="2"/>
          </rPr>
          <t>FMHS IT:</t>
        </r>
        <r>
          <rPr>
            <sz val="9"/>
            <color indexed="81"/>
            <rFont val="Tahoma"/>
            <family val="2"/>
          </rPr>
          <t xml:space="preserve">
this is the sum of the intercept and coefficients multiplied by the data. It may take any value between positive and negative infinity
</t>
        </r>
      </text>
    </comment>
    <comment ref="X8" authorId="0">
      <text>
        <r>
          <rPr>
            <b/>
            <sz val="9"/>
            <color indexed="81"/>
            <rFont val="Tahoma"/>
            <family val="2"/>
          </rPr>
          <t>FMHS IT:</t>
        </r>
        <r>
          <rPr>
            <sz val="9"/>
            <color indexed="81"/>
            <rFont val="Tahoma"/>
            <family val="2"/>
          </rPr>
          <t xml:space="preserve">
This is e^logit. It is constrained to be positive</t>
        </r>
      </text>
    </comment>
    <comment ref="Y8" authorId="0">
      <text>
        <r>
          <rPr>
            <b/>
            <sz val="9"/>
            <color indexed="81"/>
            <rFont val="Tahoma"/>
            <family val="2"/>
          </rPr>
          <t>FMHS IT:</t>
        </r>
        <r>
          <rPr>
            <sz val="9"/>
            <color indexed="81"/>
            <rFont val="Tahoma"/>
            <family val="2"/>
          </rPr>
          <t xml:space="preserve">
This is the odds/(1+odds). It is the probability of the model predicting the observation to be a case</t>
        </r>
      </text>
    </comment>
    <comment ref="Z8" authorId="0">
      <text>
        <r>
          <rPr>
            <b/>
            <sz val="9"/>
            <color indexed="81"/>
            <rFont val="Tahoma"/>
            <family val="2"/>
          </rPr>
          <t>FMHS IT:</t>
        </r>
        <r>
          <rPr>
            <sz val="9"/>
            <color indexed="81"/>
            <rFont val="Tahoma"/>
            <family val="2"/>
          </rPr>
          <t xml:space="preserve">
This is the probability of the model predicting the outcome, either case or control status.</t>
        </r>
      </text>
    </comment>
    <comment ref="AA8" authorId="0">
      <text>
        <r>
          <rPr>
            <b/>
            <sz val="9"/>
            <color indexed="81"/>
            <rFont val="Tahoma"/>
            <family val="2"/>
          </rPr>
          <t>FMHS IT:</t>
        </r>
        <r>
          <rPr>
            <sz val="9"/>
            <color indexed="81"/>
            <rFont val="Tahoma"/>
            <family val="2"/>
          </rPr>
          <t xml:space="preserve">
This is the log of the probability(Y=Y)</t>
        </r>
      </text>
    </comment>
    <comment ref="AG8" authorId="0">
      <text>
        <r>
          <rPr>
            <b/>
            <sz val="9"/>
            <color indexed="81"/>
            <rFont val="Tahoma"/>
            <family val="2"/>
          </rPr>
          <t>FMHS IT:</t>
        </r>
        <r>
          <rPr>
            <sz val="9"/>
            <color indexed="81"/>
            <rFont val="Tahoma"/>
            <family val="2"/>
          </rPr>
          <t xml:space="preserve">
This is the deviance. It is -2*LL, which is distributed in a chi-square distribution.</t>
        </r>
      </text>
    </comment>
    <comment ref="AJ8" authorId="0">
      <text>
        <r>
          <rPr>
            <b/>
            <sz val="9"/>
            <color indexed="81"/>
            <rFont val="Tahoma"/>
            <family val="2"/>
          </rPr>
          <t>FMHS IT:</t>
        </r>
        <r>
          <rPr>
            <sz val="9"/>
            <color indexed="81"/>
            <rFont val="Tahoma"/>
            <family val="2"/>
          </rPr>
          <t xml:space="preserve">
Tests whether addition of extra variables (over intercept only) is likely to be due to sampling error or true predictive effect.</t>
        </r>
      </text>
    </comment>
    <comment ref="AM8" authorId="0">
      <text>
        <r>
          <rPr>
            <b/>
            <sz val="9"/>
            <color indexed="81"/>
            <rFont val="Tahoma"/>
            <family val="2"/>
          </rPr>
          <t>FMHS IT:</t>
        </r>
        <r>
          <rPr>
            <sz val="9"/>
            <color indexed="81"/>
            <rFont val="Tahoma"/>
            <family val="2"/>
          </rPr>
          <t xml:space="preserve">
Tests whether addition of extra variables (over intercept only) is likely to be due to sampling error or true predictive effect.</t>
        </r>
      </text>
    </comment>
    <comment ref="AN11" authorId="0">
      <text>
        <r>
          <rPr>
            <b/>
            <sz val="9"/>
            <color indexed="81"/>
            <rFont val="Tahoma"/>
            <family val="2"/>
          </rPr>
          <t>FMHS IT:</t>
        </r>
        <r>
          <rPr>
            <sz val="9"/>
            <color indexed="81"/>
            <rFont val="Tahoma"/>
            <family val="2"/>
          </rPr>
          <t xml:space="preserve">
Lik R2 for multiple regression.</t>
        </r>
      </text>
    </comment>
    <comment ref="AN13" authorId="0">
      <text>
        <r>
          <rPr>
            <b/>
            <sz val="9"/>
            <color indexed="81"/>
            <rFont val="Tahoma"/>
            <family val="2"/>
          </rPr>
          <t>FMHS IT:</t>
        </r>
        <r>
          <rPr>
            <sz val="9"/>
            <color indexed="81"/>
            <rFont val="Tahoma"/>
            <family val="2"/>
          </rPr>
          <t xml:space="preserve">
Lik R2 for multiple regression.</t>
        </r>
      </text>
    </comment>
    <comment ref="AN14" authorId="0">
      <text>
        <r>
          <rPr>
            <b/>
            <sz val="9"/>
            <color indexed="81"/>
            <rFont val="Tahoma"/>
            <family val="2"/>
          </rPr>
          <t>FMHS IT:</t>
        </r>
        <r>
          <rPr>
            <sz val="9"/>
            <color indexed="81"/>
            <rFont val="Tahoma"/>
            <family val="2"/>
          </rPr>
          <t xml:space="preserve">
Lik R2 for multiple regression.</t>
        </r>
      </text>
    </comment>
    <comment ref="AN15" authorId="0">
      <text>
        <r>
          <rPr>
            <b/>
            <sz val="9"/>
            <color indexed="81"/>
            <rFont val="Tahoma"/>
            <family val="2"/>
          </rPr>
          <t>FMHS IT:</t>
        </r>
        <r>
          <rPr>
            <sz val="9"/>
            <color indexed="81"/>
            <rFont val="Tahoma"/>
            <family val="2"/>
          </rPr>
          <t xml:space="preserve">
Lik R2 for multiple regression.</t>
        </r>
      </text>
    </comment>
    <comment ref="AN16" authorId="0">
      <text>
        <r>
          <rPr>
            <b/>
            <sz val="9"/>
            <color indexed="81"/>
            <rFont val="Tahoma"/>
            <family val="2"/>
          </rPr>
          <t>FMHS IT:</t>
        </r>
        <r>
          <rPr>
            <sz val="9"/>
            <color indexed="81"/>
            <rFont val="Tahoma"/>
            <family val="2"/>
          </rPr>
          <t xml:space="preserve">
Lik R2 for multiple regression.</t>
        </r>
      </text>
    </comment>
  </commentList>
</comments>
</file>

<file path=xl/comments3.xml><?xml version="1.0" encoding="utf-8"?>
<comments xmlns="http://schemas.openxmlformats.org/spreadsheetml/2006/main">
  <authors>
    <author>FMHS IT</author>
  </authors>
  <commentList>
    <comment ref="B5" authorId="0">
      <text>
        <r>
          <rPr>
            <b/>
            <sz val="9"/>
            <color indexed="81"/>
            <rFont val="Tahoma"/>
            <family val="2"/>
          </rPr>
          <t>FMHS IT:</t>
        </r>
        <r>
          <rPr>
            <sz val="9"/>
            <color indexed="81"/>
            <rFont val="Tahoma"/>
            <family val="2"/>
          </rPr>
          <t xml:space="preserve">
Proportion of variance in birth weight explained by mother age (~2%) </t>
        </r>
      </text>
    </comment>
    <comment ref="B7" authorId="0">
      <text>
        <r>
          <rPr>
            <b/>
            <sz val="9"/>
            <color indexed="81"/>
            <rFont val="Tahoma"/>
            <family val="2"/>
          </rPr>
          <t>FMHS IT:</t>
        </r>
        <r>
          <rPr>
            <sz val="9"/>
            <color indexed="81"/>
            <rFont val="Tahoma"/>
            <family val="2"/>
          </rPr>
          <t xml:space="preserve">
This is a common misnomer. It is actually the standard deviation of the residuals, so the predicted estimate is accurate to +/- ~1200g</t>
        </r>
      </text>
    </comment>
    <comment ref="B18" authorId="0">
      <text>
        <r>
          <rPr>
            <b/>
            <sz val="9"/>
            <color indexed="81"/>
            <rFont val="Tahoma"/>
            <family val="2"/>
          </rPr>
          <t>FMHS IT:</t>
        </r>
        <r>
          <rPr>
            <sz val="9"/>
            <color indexed="81"/>
            <rFont val="Tahoma"/>
            <family val="2"/>
          </rPr>
          <t xml:space="preserve">
Average increase (grams) with every increase in mother age.</t>
        </r>
      </text>
    </comment>
    <comment ref="E18" authorId="0">
      <text>
        <r>
          <rPr>
            <b/>
            <sz val="9"/>
            <color indexed="81"/>
            <rFont val="Tahoma"/>
            <family val="2"/>
          </rPr>
          <t>FMHS IT:</t>
        </r>
        <r>
          <rPr>
            <sz val="9"/>
            <color indexed="81"/>
            <rFont val="Tahoma"/>
            <family val="2"/>
          </rPr>
          <t xml:space="preserve">
Probability that coefficient is due to chance alone.</t>
        </r>
      </text>
    </comment>
  </commentList>
</comments>
</file>

<file path=xl/sharedStrings.xml><?xml version="1.0" encoding="utf-8"?>
<sst xmlns="http://schemas.openxmlformats.org/spreadsheetml/2006/main" count="37267" uniqueCount="185">
  <si>
    <t>Case</t>
  </si>
  <si>
    <t>Ethnic</t>
  </si>
  <si>
    <t>Sex</t>
  </si>
  <si>
    <t>Infant_age</t>
  </si>
  <si>
    <t>Infant_age_grp</t>
  </si>
  <si>
    <t>Birth_wt</t>
  </si>
  <si>
    <t>Birth_wt_grp</t>
  </si>
  <si>
    <t>Gestation</t>
  </si>
  <si>
    <t>Mother_age</t>
  </si>
  <si>
    <t>Mother_age_grp</t>
  </si>
  <si>
    <t>Occupation</t>
  </si>
  <si>
    <t>Bedshare</t>
  </si>
  <si>
    <t>Sleep_position</t>
  </si>
  <si>
    <t>Mother_tobacco</t>
  </si>
  <si>
    <t>Control</t>
  </si>
  <si>
    <t>Case_status</t>
  </si>
  <si>
    <t>Maori</t>
  </si>
  <si>
    <t>Pacific</t>
  </si>
  <si>
    <t>European</t>
  </si>
  <si>
    <t>Male</t>
  </si>
  <si>
    <t>Female</t>
  </si>
  <si>
    <t>&lt;13</t>
  </si>
  <si>
    <t>13_to_19</t>
  </si>
  <si>
    <t>20_to_25</t>
  </si>
  <si>
    <t>26_plus</t>
  </si>
  <si>
    <t>&lt;2500</t>
  </si>
  <si>
    <t>2500_to_2999</t>
  </si>
  <si>
    <t>3000_to_3499</t>
  </si>
  <si>
    <t>3500_plus</t>
  </si>
  <si>
    <t>&lt;19</t>
  </si>
  <si>
    <t>20_to_24</t>
  </si>
  <si>
    <t>25_to_29</t>
  </si>
  <si>
    <t>30_plus</t>
  </si>
  <si>
    <t>High</t>
  </si>
  <si>
    <t>Medium</t>
  </si>
  <si>
    <t>_Low</t>
  </si>
  <si>
    <t>No</t>
  </si>
  <si>
    <t>Back</t>
  </si>
  <si>
    <t>Side</t>
  </si>
  <si>
    <t>Front_face_down</t>
  </si>
  <si>
    <t>Front_face_to_side</t>
  </si>
  <si>
    <t>Occasional</t>
  </si>
  <si>
    <t>Row Labels</t>
  </si>
  <si>
    <t>Grand Total</t>
  </si>
  <si>
    <t>Count of Ethnic</t>
  </si>
  <si>
    <t>Column Labels</t>
  </si>
  <si>
    <t>Other</t>
  </si>
  <si>
    <t>Mean</t>
  </si>
  <si>
    <t>Standard Error</t>
  </si>
  <si>
    <t>Median</t>
  </si>
  <si>
    <t>Mode</t>
  </si>
  <si>
    <t>Standard Deviation</t>
  </si>
  <si>
    <t>Sample Variance</t>
  </si>
  <si>
    <t>Kurtosis</t>
  </si>
  <si>
    <t>Skewness</t>
  </si>
  <si>
    <t>Range</t>
  </si>
  <si>
    <t>Minimum</t>
  </si>
  <si>
    <t>Maximum</t>
  </si>
  <si>
    <t>Sum</t>
  </si>
  <si>
    <t>Count</t>
  </si>
  <si>
    <t>Largest(1)</t>
  </si>
  <si>
    <t>Smallest(1)</t>
  </si>
  <si>
    <t>Confidence Level(95.0%)</t>
  </si>
  <si>
    <t>_Yes</t>
  </si>
  <si>
    <t>Bins</t>
  </si>
  <si>
    <t>Bin</t>
  </si>
  <si>
    <t>More</t>
  </si>
  <si>
    <t>Frequency</t>
  </si>
  <si>
    <t>Intercept</t>
  </si>
  <si>
    <t>SUMMARY OUTPUT</t>
  </si>
  <si>
    <t>Regression Statistics</t>
  </si>
  <si>
    <t>Multiple R</t>
  </si>
  <si>
    <t>R Square</t>
  </si>
  <si>
    <t>Adjusted R Square</t>
  </si>
  <si>
    <t>Observations</t>
  </si>
  <si>
    <t>ANOVA</t>
  </si>
  <si>
    <t>Regression</t>
  </si>
  <si>
    <t>Residual</t>
  </si>
  <si>
    <t>Total</t>
  </si>
  <si>
    <t>df</t>
  </si>
  <si>
    <t>SS</t>
  </si>
  <si>
    <t>MS</t>
  </si>
  <si>
    <t>F</t>
  </si>
  <si>
    <t>Significance F</t>
  </si>
  <si>
    <t>Coefficients</t>
  </si>
  <si>
    <t>t Stat</t>
  </si>
  <si>
    <t>P-value</t>
  </si>
  <si>
    <t>Lower 95%</t>
  </si>
  <si>
    <t>Upper 95%</t>
  </si>
  <si>
    <t>Lower 95.0%</t>
  </si>
  <si>
    <t>Upper 95.0%</t>
  </si>
  <si>
    <t>X Variable 1</t>
  </si>
  <si>
    <t>RESIDUAL OUTPUT</t>
  </si>
  <si>
    <t>Observation</t>
  </si>
  <si>
    <t>Predicted Y</t>
  </si>
  <si>
    <t>Residuals</t>
  </si>
  <si>
    <t>Standard Residuals</t>
  </si>
  <si>
    <t>PROBABILITY OUTPUT</t>
  </si>
  <si>
    <t>Percentile</t>
  </si>
  <si>
    <t>Y</t>
  </si>
  <si>
    <t>Exposed</t>
  </si>
  <si>
    <t>Unexposed</t>
  </si>
  <si>
    <t>table</t>
  </si>
  <si>
    <t>RR</t>
  </si>
  <si>
    <t>A</t>
  </si>
  <si>
    <t>E</t>
  </si>
  <si>
    <t>V</t>
  </si>
  <si>
    <t>G=ad/t</t>
  </si>
  <si>
    <t>H=bc/t</t>
  </si>
  <si>
    <t>P=(a+d)/T</t>
  </si>
  <si>
    <t>Q=(b+c)/T</t>
  </si>
  <si>
    <t>GP</t>
  </si>
  <si>
    <t>GQ+HP</t>
  </si>
  <si>
    <t>HQ</t>
  </si>
  <si>
    <t>ln(RR)</t>
  </si>
  <si>
    <t>var(ln(RR))</t>
  </si>
  <si>
    <t>chisq het</t>
  </si>
  <si>
    <t>Cases</t>
  </si>
  <si>
    <t>Controls</t>
  </si>
  <si>
    <t>Crude Data</t>
  </si>
  <si>
    <t>Tot</t>
  </si>
  <si>
    <t>df =</t>
  </si>
  <si>
    <t xml:space="preserve">MH chi = </t>
  </si>
  <si>
    <r>
      <t>Var(ln(RR</t>
    </r>
    <r>
      <rPr>
        <vertAlign val="subscript"/>
        <sz val="10"/>
        <color indexed="22"/>
        <rFont val="Arial"/>
        <family val="2"/>
      </rPr>
      <t>MH</t>
    </r>
    <r>
      <rPr>
        <sz val="10"/>
        <color indexed="22"/>
        <rFont val="Arial"/>
        <family val="2"/>
      </rPr>
      <t xml:space="preserve">)) = </t>
    </r>
  </si>
  <si>
    <t>P-value Function Data series</t>
  </si>
  <si>
    <t>X</t>
  </si>
  <si>
    <t>z value</t>
  </si>
  <si>
    <t>p-value</t>
  </si>
  <si>
    <t>low/upper bd</t>
  </si>
  <si>
    <t>vert bar</t>
  </si>
  <si>
    <t>RD</t>
  </si>
  <si>
    <t>aNo/T</t>
  </si>
  <si>
    <t>bN1/T</t>
  </si>
  <si>
    <t>M1N1N0/T^2 - ab/T</t>
  </si>
  <si>
    <t>RR chisq het</t>
  </si>
  <si>
    <t>N1N0/T</t>
  </si>
  <si>
    <t>(aN0 - bN1)/T</t>
  </si>
  <si>
    <t>Sato Pk</t>
  </si>
  <si>
    <t>Sato Qk</t>
  </si>
  <si>
    <t>var(RD)</t>
  </si>
  <si>
    <t>RD chisq het</t>
  </si>
  <si>
    <t>Non-cases</t>
  </si>
  <si>
    <r>
      <t>Var(RD</t>
    </r>
    <r>
      <rPr>
        <vertAlign val="subscript"/>
        <sz val="10"/>
        <color indexed="22"/>
        <rFont val="Arial"/>
        <family val="2"/>
      </rPr>
      <t>MH</t>
    </r>
    <r>
      <rPr>
        <sz val="10"/>
        <color indexed="22"/>
        <rFont val="Arial"/>
        <family val="2"/>
      </rPr>
      <t xml:space="preserve">) = </t>
    </r>
  </si>
  <si>
    <t>(blank)</t>
  </si>
  <si>
    <t>Count of Occupation</t>
  </si>
  <si>
    <t>Logit</t>
  </si>
  <si>
    <t>Odds</t>
  </si>
  <si>
    <t>P(Y=case)</t>
  </si>
  <si>
    <t>P(Y=Y)</t>
  </si>
  <si>
    <t>log(likelihood)</t>
  </si>
  <si>
    <t>Sum(log likelihood)</t>
  </si>
  <si>
    <t>Interaction</t>
  </si>
  <si>
    <t>Intercept only</t>
  </si>
  <si>
    <t>Interaction model</t>
  </si>
  <si>
    <t>N/A</t>
  </si>
  <si>
    <t>Pseudo R2</t>
  </si>
  <si>
    <t>Bedshare and Mother Tobacco</t>
  </si>
  <si>
    <t>Bedshare only</t>
  </si>
  <si>
    <t>Odds ratio (Bedshare)</t>
  </si>
  <si>
    <t>Odds ratio (Mother tobacco)</t>
  </si>
  <si>
    <t>Bedshare and Mother smoking</t>
  </si>
  <si>
    <t>Odds ratio (Interaction)</t>
  </si>
  <si>
    <t>Compare to intercept only</t>
  </si>
  <si>
    <t>Compare to previous model</t>
  </si>
  <si>
    <t>df (change)</t>
  </si>
  <si>
    <t>Bedshare and Mother Tobacco Interaction</t>
  </si>
  <si>
    <t>Original Dataset</t>
  </si>
  <si>
    <r>
      <t xml:space="preserve">Change in </t>
    </r>
    <r>
      <rPr>
        <b/>
        <i/>
        <sz val="11"/>
        <color theme="3"/>
        <rFont val="Calibri"/>
        <family val="2"/>
        <scheme val="minor"/>
      </rPr>
      <t>D</t>
    </r>
    <r>
      <rPr>
        <b/>
        <sz val="11"/>
        <color theme="3"/>
        <rFont val="Calibri"/>
        <family val="2"/>
        <scheme val="minor"/>
      </rPr>
      <t xml:space="preserve"> from intercept only</t>
    </r>
  </si>
  <si>
    <r>
      <t xml:space="preserve">Change in </t>
    </r>
    <r>
      <rPr>
        <b/>
        <i/>
        <sz val="11"/>
        <color theme="3"/>
        <rFont val="Calibri"/>
        <family val="2"/>
        <scheme val="minor"/>
      </rPr>
      <t>D</t>
    </r>
    <r>
      <rPr>
        <b/>
        <sz val="11"/>
        <color theme="3"/>
        <rFont val="Calibri"/>
        <family val="2"/>
        <scheme val="minor"/>
      </rPr>
      <t xml:space="preserve"> from last model</t>
    </r>
  </si>
  <si>
    <r>
      <rPr>
        <b/>
        <i/>
        <sz val="11"/>
        <color theme="3"/>
        <rFont val="Calibri"/>
        <family val="2"/>
        <scheme val="minor"/>
      </rPr>
      <t>P</t>
    </r>
    <r>
      <rPr>
        <b/>
        <sz val="11"/>
        <color theme="3"/>
        <rFont val="Calibri"/>
        <family val="2"/>
        <scheme val="minor"/>
      </rPr>
      <t>(chi square)</t>
    </r>
  </si>
  <si>
    <t>Coefficients (vary depending on model)</t>
  </si>
  <si>
    <r>
      <t xml:space="preserve">Deviance </t>
    </r>
    <r>
      <rPr>
        <b/>
        <i/>
        <sz val="11"/>
        <color theme="3"/>
        <rFont val="Calibri"/>
        <family val="2"/>
        <scheme val="minor"/>
      </rPr>
      <t>D</t>
    </r>
  </si>
  <si>
    <t>Sum of log(likelihoods)</t>
  </si>
  <si>
    <t>Count of Bedshare</t>
  </si>
  <si>
    <t>_Yes Total</t>
  </si>
  <si>
    <t>No Total</t>
  </si>
  <si>
    <r>
      <rPr>
        <b/>
        <i/>
        <sz val="13"/>
        <color theme="3"/>
        <rFont val="Calibri"/>
        <family val="2"/>
        <scheme val="minor"/>
      </rPr>
      <t>P</t>
    </r>
    <r>
      <rPr>
        <b/>
        <sz val="13"/>
        <color theme="3"/>
        <rFont val="Calibri"/>
        <family val="2"/>
        <scheme val="minor"/>
      </rPr>
      <t>(Y=case)</t>
    </r>
  </si>
  <si>
    <r>
      <rPr>
        <b/>
        <i/>
        <sz val="13"/>
        <color theme="3"/>
        <rFont val="Calibri"/>
        <family val="2"/>
        <scheme val="minor"/>
      </rPr>
      <t>P</t>
    </r>
    <r>
      <rPr>
        <b/>
        <sz val="13"/>
        <color theme="3"/>
        <rFont val="Calibri"/>
        <family val="2"/>
        <scheme val="minor"/>
      </rPr>
      <t>(Y=Y)</t>
    </r>
  </si>
  <si>
    <t>Mother_smoke</t>
  </si>
  <si>
    <t>How many missing?</t>
  </si>
  <si>
    <t>Grp_Infant_age</t>
  </si>
  <si>
    <t>Grp_Birth_wt</t>
  </si>
  <si>
    <t>Cumulative %</t>
  </si>
  <si>
    <t>Low</t>
  </si>
  <si>
    <t>Predicted Birth_wt</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</si>
</sst>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
  </numFmts>
  <fonts count="36"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sz val="9"/>
      <color indexed="81"/>
      <name val="Tahoma"/>
      <family val="2"/>
    </font>
    <font>
      <b/>
      <sz val="9"/>
      <color indexed="81"/>
      <name val="Tahoma"/>
      <family val="2"/>
    </font>
    <font>
      <sz val="10"/>
      <name val="Arial Narrow"/>
      <family val="2"/>
    </font>
    <font>
      <sz val="10"/>
      <color indexed="22"/>
      <name val="Arial"/>
      <family val="2"/>
    </font>
    <font>
      <b/>
      <sz val="10"/>
      <color indexed="10"/>
      <name val="Arial"/>
      <family val="2"/>
    </font>
    <font>
      <b/>
      <sz val="10"/>
      <name val="Arial"/>
      <family val="2"/>
    </font>
    <font>
      <sz val="10"/>
      <color indexed="10"/>
      <name val="Arial"/>
      <family val="2"/>
    </font>
    <font>
      <vertAlign val="subscript"/>
      <sz val="10"/>
      <color indexed="22"/>
      <name val="Arial"/>
      <family val="2"/>
    </font>
    <font>
      <sz val="8"/>
      <color indexed="10"/>
      <name val="Arial"/>
      <family val="2"/>
    </font>
    <font>
      <sz val="8"/>
      <name val="Arial"/>
      <family val="2"/>
    </font>
    <font>
      <b/>
      <sz val="8"/>
      <color indexed="10"/>
      <name val="Arial"/>
      <family val="2"/>
    </font>
    <font>
      <b/>
      <sz val="10"/>
      <name val="Arial Narrow"/>
      <family val="2"/>
    </font>
    <font>
      <sz val="11"/>
      <name val="Calibri"/>
      <family val="2"/>
      <scheme val="minor"/>
    </font>
    <font>
      <sz val="11"/>
      <color theme="0" tint="-0.34998626667073579"/>
      <name val="Calibri"/>
      <family val="2"/>
      <scheme val="minor"/>
    </font>
    <font>
      <b/>
      <i/>
      <sz val="11"/>
      <color theme="3"/>
      <name val="Calibri"/>
      <family val="2"/>
      <scheme val="minor"/>
    </font>
    <font>
      <sz val="11"/>
      <color theme="0" tint="-0.249977111117893"/>
      <name val="Calibri"/>
      <family val="2"/>
      <scheme val="minor"/>
    </font>
    <font>
      <b/>
      <i/>
      <sz val="13"/>
      <color theme="3"/>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3"/>
        <bgColor indexed="64"/>
      </patternFill>
    </fill>
    <fill>
      <patternFill patternType="solid">
        <fgColor indexed="47"/>
        <bgColor indexed="64"/>
      </patternFill>
    </fill>
    <fill>
      <patternFill patternType="solid">
        <fgColor indexed="45"/>
        <bgColor indexed="64"/>
      </patternFill>
    </fill>
    <fill>
      <patternFill patternType="solid">
        <fgColor indexed="52"/>
        <bgColor indexed="64"/>
      </patternFill>
    </fill>
    <fill>
      <patternFill patternType="solid">
        <fgColor indexed="51"/>
        <bgColor indexed="64"/>
      </patternFill>
    </fill>
    <fill>
      <patternFill patternType="solid">
        <fgColor indexed="14"/>
        <bgColor indexed="64"/>
      </patternFill>
    </fill>
  </fills>
  <borders count="4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thick">
        <color indexed="12"/>
      </left>
      <right/>
      <top style="thick">
        <color indexed="12"/>
      </top>
      <bottom/>
      <diagonal/>
    </border>
    <border>
      <left/>
      <right/>
      <top style="thick">
        <color indexed="12"/>
      </top>
      <bottom/>
      <diagonal/>
    </border>
    <border>
      <left/>
      <right style="thick">
        <color indexed="12"/>
      </right>
      <top style="thick">
        <color indexed="12"/>
      </top>
      <bottom/>
      <diagonal/>
    </border>
    <border>
      <left style="thick">
        <color indexed="12"/>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12"/>
      </right>
      <top style="thin">
        <color indexed="64"/>
      </top>
      <bottom style="thin">
        <color indexed="64"/>
      </bottom>
      <diagonal/>
    </border>
    <border>
      <left/>
      <right/>
      <top/>
      <bottom style="thin">
        <color indexed="64"/>
      </bottom>
      <diagonal/>
    </border>
    <border>
      <left style="thick">
        <color indexed="12"/>
      </left>
      <right/>
      <top/>
      <bottom style="thick">
        <color indexed="12"/>
      </bottom>
      <diagonal/>
    </border>
    <border>
      <left/>
      <right/>
      <top/>
      <bottom style="thick">
        <color indexed="12"/>
      </bottom>
      <diagonal/>
    </border>
    <border>
      <left/>
      <right/>
      <top style="thin">
        <color indexed="64"/>
      </top>
      <bottom style="thick">
        <color indexed="12"/>
      </bottom>
      <diagonal/>
    </border>
    <border>
      <left/>
      <right style="thick">
        <color indexed="12"/>
      </right>
      <top style="thin">
        <color indexed="64"/>
      </top>
      <bottom style="thick">
        <color indexed="12"/>
      </bottom>
      <diagonal/>
    </border>
    <border>
      <left style="thick">
        <color indexed="37"/>
      </left>
      <right/>
      <top style="thick">
        <color indexed="37"/>
      </top>
      <bottom/>
      <diagonal/>
    </border>
    <border>
      <left/>
      <right/>
      <top style="thick">
        <color indexed="37"/>
      </top>
      <bottom/>
      <diagonal/>
    </border>
    <border>
      <left/>
      <right style="thick">
        <color indexed="37"/>
      </right>
      <top style="thick">
        <color indexed="37"/>
      </top>
      <bottom/>
      <diagonal/>
    </border>
    <border>
      <left style="thick">
        <color indexed="37"/>
      </left>
      <right/>
      <top/>
      <bottom/>
      <diagonal/>
    </border>
    <border>
      <left style="thin">
        <color indexed="64"/>
      </left>
      <right style="thick">
        <color indexed="37"/>
      </right>
      <top style="thin">
        <color indexed="64"/>
      </top>
      <bottom style="thin">
        <color indexed="64"/>
      </bottom>
      <diagonal/>
    </border>
    <border>
      <left/>
      <right style="thick">
        <color indexed="37"/>
      </right>
      <top/>
      <bottom/>
      <diagonal/>
    </border>
    <border>
      <left style="thick">
        <color indexed="37"/>
      </left>
      <right/>
      <top/>
      <bottom style="thick">
        <color indexed="37"/>
      </bottom>
      <diagonal/>
    </border>
    <border>
      <left/>
      <right/>
      <top/>
      <bottom style="thick">
        <color indexed="37"/>
      </bottom>
      <diagonal/>
    </border>
    <border>
      <left/>
      <right style="thick">
        <color indexed="37"/>
      </right>
      <top/>
      <bottom style="thick">
        <color indexed="37"/>
      </bottom>
      <diagonal/>
    </border>
    <border>
      <left/>
      <right/>
      <top/>
      <bottom style="thick">
        <color auto="1"/>
      </bottom>
      <diagonal/>
    </border>
    <border>
      <left/>
      <right/>
      <top style="thin">
        <color indexed="64"/>
      </top>
      <bottom/>
      <diagonal/>
    </border>
    <border>
      <left/>
      <right style="thick">
        <color indexed="12"/>
      </right>
      <top style="thin">
        <color indexed="64"/>
      </top>
      <bottom/>
      <diagonal/>
    </border>
    <border>
      <left style="thin">
        <color indexed="64"/>
      </left>
      <right style="thin">
        <color indexed="64"/>
      </right>
      <top/>
      <bottom style="thin">
        <color indexed="64"/>
      </bottom>
      <diagonal/>
    </border>
    <border>
      <left style="thin">
        <color indexed="64"/>
      </left>
      <right style="thick">
        <color indexed="12"/>
      </right>
      <top/>
      <bottom style="thin">
        <color indexed="64"/>
      </bottom>
      <diagonal/>
    </border>
    <border>
      <left/>
      <right style="thick">
        <color indexed="12"/>
      </right>
      <top/>
      <bottom style="thin">
        <color indexed="64"/>
      </bottom>
      <diagonal/>
    </border>
    <border>
      <left/>
      <right style="thick">
        <color indexed="12"/>
      </right>
      <top/>
      <bottom style="thick">
        <color indexed="12"/>
      </bottom>
      <diagonal/>
    </border>
    <border>
      <left style="thin">
        <color indexed="64"/>
      </left>
      <right style="thin">
        <color indexed="64"/>
      </right>
      <top style="thick">
        <color auto="1"/>
      </top>
      <bottom style="thin">
        <color indexed="64"/>
      </bottom>
      <diagonal/>
    </border>
    <border>
      <left style="thin">
        <color rgb="FF7F7F7F"/>
      </left>
      <right/>
      <top style="thick">
        <color theme="4"/>
      </top>
      <bottom/>
      <diagonal/>
    </border>
    <border>
      <left/>
      <right/>
      <top style="thick">
        <color theme="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42">
    <xf numFmtId="0" fontId="0" fillId="0" borderId="0" xfId="0"/>
    <xf numFmtId="0" fontId="0" fillId="0" borderId="0" xfId="0" quotePrefix="1" applyNumberFormat="1"/>
    <xf numFmtId="0" fontId="16" fillId="0" borderId="0" xfId="0" applyFont="1"/>
    <xf numFmtId="0" fontId="0" fillId="0" borderId="0" xfId="0" pivotButton="1"/>
    <xf numFmtId="0" fontId="0" fillId="0" borderId="0" xfId="0" applyAlignment="1">
      <alignment horizontal="left"/>
    </xf>
    <xf numFmtId="10" fontId="0" fillId="0" borderId="0" xfId="0" applyNumberFormat="1"/>
    <xf numFmtId="0" fontId="0" fillId="0" borderId="0" xfId="0" applyFill="1" applyBorder="1" applyAlignment="1"/>
    <xf numFmtId="0" fontId="0" fillId="0" borderId="10" xfId="0" applyFill="1" applyBorder="1" applyAlignment="1"/>
    <xf numFmtId="0" fontId="18" fillId="0" borderId="11" xfId="0" applyFont="1" applyFill="1" applyBorder="1" applyAlignment="1">
      <alignment horizontal="center"/>
    </xf>
    <xf numFmtId="0" fontId="18" fillId="0" borderId="11" xfId="0" applyFont="1" applyFill="1" applyBorder="1" applyAlignment="1">
      <alignment horizontal="centerContinuous"/>
    </xf>
    <xf numFmtId="0" fontId="0" fillId="0" borderId="0" xfId="0" applyNumberFormat="1" applyFill="1" applyBorder="1" applyAlignment="1"/>
    <xf numFmtId="0" fontId="0" fillId="0" borderId="12" xfId="0" applyBorder="1"/>
    <xf numFmtId="0" fontId="0" fillId="0" borderId="13" xfId="0" applyBorder="1"/>
    <xf numFmtId="0" fontId="21" fillId="0" borderId="13" xfId="0" applyFont="1" applyBorder="1" applyAlignment="1">
      <alignment horizontal="center" textRotation="90"/>
    </xf>
    <xf numFmtId="0" fontId="21" fillId="0" borderId="13" xfId="0" applyFont="1" applyBorder="1" applyAlignment="1">
      <alignment horizontal="center"/>
    </xf>
    <xf numFmtId="0" fontId="21" fillId="0" borderId="14" xfId="0" applyFont="1" applyBorder="1" applyAlignment="1">
      <alignment horizontal="center" textRotation="90"/>
    </xf>
    <xf numFmtId="0" fontId="0" fillId="0" borderId="0" xfId="0" applyAlignment="1">
      <alignment horizontal="center"/>
    </xf>
    <xf numFmtId="0" fontId="22" fillId="0" borderId="0" xfId="0" applyFont="1" applyAlignment="1" applyProtection="1">
      <alignment horizontal="center" textRotation="90"/>
    </xf>
    <xf numFmtId="0" fontId="22" fillId="0" borderId="0" xfId="0" applyFont="1" applyProtection="1"/>
    <xf numFmtId="0" fontId="22" fillId="0" borderId="0" xfId="0" applyFont="1" applyAlignment="1" applyProtection="1">
      <alignment horizontal="center"/>
    </xf>
    <xf numFmtId="0" fontId="0" fillId="0" borderId="15" xfId="0" applyBorder="1"/>
    <xf numFmtId="0" fontId="0" fillId="0" borderId="0" xfId="0" applyBorder="1"/>
    <xf numFmtId="0" fontId="0" fillId="33" borderId="16" xfId="0" applyFill="1" applyBorder="1" applyProtection="1">
      <protection locked="0"/>
    </xf>
    <xf numFmtId="0" fontId="0" fillId="34" borderId="16" xfId="0" applyFill="1" applyBorder="1"/>
    <xf numFmtId="0" fontId="0" fillId="34" borderId="17" xfId="0" applyFill="1" applyBorder="1"/>
    <xf numFmtId="0" fontId="0" fillId="35" borderId="16" xfId="0" applyFill="1" applyBorder="1"/>
    <xf numFmtId="0" fontId="0" fillId="35" borderId="17" xfId="0" applyFill="1" applyBorder="1"/>
    <xf numFmtId="0" fontId="23" fillId="0" borderId="0" xfId="0" applyFont="1" applyBorder="1"/>
    <xf numFmtId="164" fontId="23" fillId="0" borderId="0" xfId="0" applyNumberFormat="1" applyFont="1" applyBorder="1" applyAlignment="1">
      <alignment horizontal="center"/>
    </xf>
    <xf numFmtId="0" fontId="24" fillId="0" borderId="0" xfId="0" applyFont="1" applyBorder="1"/>
    <xf numFmtId="0" fontId="0" fillId="0" borderId="19" xfId="0" applyBorder="1"/>
    <xf numFmtId="0" fontId="0" fillId="0" borderId="20" xfId="0" applyBorder="1"/>
    <xf numFmtId="0" fontId="24" fillId="0" borderId="20" xfId="0" applyFont="1" applyBorder="1"/>
    <xf numFmtId="0" fontId="23" fillId="0" borderId="20" xfId="0" applyFont="1" applyBorder="1"/>
    <xf numFmtId="0" fontId="25" fillId="0" borderId="0" xfId="0" applyFont="1" applyBorder="1"/>
    <xf numFmtId="0" fontId="25" fillId="0" borderId="0" xfId="0" applyFont="1" applyBorder="1" applyAlignment="1">
      <alignment horizontal="center"/>
    </xf>
    <xf numFmtId="0" fontId="0" fillId="0" borderId="24" xfId="0" applyBorder="1"/>
    <xf numFmtId="164" fontId="25" fillId="0" borderId="24" xfId="0" applyNumberFormat="1" applyFont="1" applyBorder="1" applyAlignment="1">
      <alignment horizontal="center"/>
    </xf>
    <xf numFmtId="0" fontId="0" fillId="0" borderId="25" xfId="0" applyBorder="1"/>
    <xf numFmtId="0" fontId="0" fillId="0" borderId="26" xfId="0" applyBorder="1"/>
    <xf numFmtId="0" fontId="0" fillId="36" borderId="16" xfId="0" applyFill="1" applyBorder="1" applyProtection="1"/>
    <xf numFmtId="0" fontId="0" fillId="37" borderId="27" xfId="0" applyFill="1" applyBorder="1"/>
    <xf numFmtId="0" fontId="23" fillId="0" borderId="0" xfId="0" quotePrefix="1" applyFont="1" applyBorder="1"/>
    <xf numFmtId="0" fontId="0" fillId="0" borderId="28" xfId="0" applyBorder="1"/>
    <xf numFmtId="0" fontId="22" fillId="0" borderId="0" xfId="0" applyFont="1" applyAlignment="1" applyProtection="1">
      <alignment horizontal="center"/>
    </xf>
    <xf numFmtId="0" fontId="0" fillId="37" borderId="16" xfId="0" applyFill="1" applyBorder="1"/>
    <xf numFmtId="0" fontId="0" fillId="38" borderId="27" xfId="0" applyFill="1" applyBorder="1"/>
    <xf numFmtId="0" fontId="22" fillId="0" borderId="0" xfId="0" applyFont="1" applyAlignment="1" applyProtection="1">
      <alignment vertical="center"/>
    </xf>
    <xf numFmtId="0" fontId="25" fillId="0" borderId="26" xfId="0" applyFont="1" applyBorder="1"/>
    <xf numFmtId="0" fontId="25" fillId="0" borderId="0" xfId="0" applyFont="1" applyBorder="1" applyAlignment="1">
      <alignment horizontal="center"/>
    </xf>
    <xf numFmtId="0" fontId="28" fillId="0" borderId="0" xfId="0" applyFont="1" applyBorder="1"/>
    <xf numFmtId="165" fontId="0" fillId="0" borderId="0" xfId="0" applyNumberFormat="1" applyBorder="1" applyAlignment="1">
      <alignment horizontal="center"/>
    </xf>
    <xf numFmtId="0" fontId="0" fillId="0" borderId="29" xfId="0" applyBorder="1"/>
    <xf numFmtId="0" fontId="0" fillId="0" borderId="30" xfId="0" applyBorder="1"/>
    <xf numFmtId="0" fontId="0" fillId="0" borderId="31" xfId="0" applyBorder="1"/>
    <xf numFmtId="0" fontId="28" fillId="0" borderId="30" xfId="0" applyFont="1" applyBorder="1"/>
    <xf numFmtId="0" fontId="0" fillId="33" borderId="35" xfId="0" applyFill="1" applyBorder="1" applyProtection="1">
      <protection locked="0"/>
    </xf>
    <xf numFmtId="0" fontId="0" fillId="34" borderId="35" xfId="0" applyFill="1" applyBorder="1"/>
    <xf numFmtId="0" fontId="0" fillId="34" borderId="36" xfId="0" applyFill="1" applyBorder="1"/>
    <xf numFmtId="164" fontId="23" fillId="0" borderId="32" xfId="0" applyNumberFormat="1" applyFont="1" applyBorder="1" applyAlignment="1">
      <alignment horizontal="center"/>
    </xf>
    <xf numFmtId="0" fontId="24" fillId="0" borderId="32" xfId="0" applyFont="1" applyBorder="1"/>
    <xf numFmtId="0" fontId="23" fillId="0" borderId="32" xfId="0" applyFont="1" applyBorder="1"/>
    <xf numFmtId="0" fontId="16" fillId="0" borderId="15" xfId="0" applyFont="1" applyBorder="1"/>
    <xf numFmtId="0" fontId="30" fillId="0" borderId="13" xfId="0" applyFont="1" applyBorder="1" applyAlignment="1">
      <alignment horizontal="center" textRotation="90"/>
    </xf>
    <xf numFmtId="0" fontId="30" fillId="0" borderId="13" xfId="0" applyFont="1" applyBorder="1" applyAlignment="1">
      <alignment horizontal="center"/>
    </xf>
    <xf numFmtId="0" fontId="30" fillId="0" borderId="14" xfId="0" applyFont="1" applyBorder="1" applyAlignment="1">
      <alignment horizontal="center" textRotation="90"/>
    </xf>
    <xf numFmtId="0" fontId="0" fillId="37" borderId="27" xfId="0" applyFill="1" applyBorder="1" applyProtection="1"/>
    <xf numFmtId="0" fontId="0" fillId="37" borderId="16" xfId="0" applyFill="1" applyBorder="1" applyProtection="1"/>
    <xf numFmtId="0" fontId="0" fillId="38" borderId="27" xfId="0" applyFill="1" applyBorder="1" applyProtection="1"/>
    <xf numFmtId="0" fontId="0" fillId="33" borderId="39" xfId="0" applyFill="1" applyBorder="1" applyProtection="1">
      <protection locked="0"/>
    </xf>
    <xf numFmtId="0" fontId="0" fillId="0" borderId="0" xfId="0" applyNumberFormat="1"/>
    <xf numFmtId="0" fontId="16" fillId="0" borderId="0" xfId="0" applyFont="1" applyAlignment="1">
      <alignment horizontal="center"/>
    </xf>
    <xf numFmtId="166" fontId="0" fillId="0" borderId="0" xfId="0" applyNumberFormat="1" applyAlignment="1">
      <alignment horizontal="center"/>
    </xf>
    <xf numFmtId="11" fontId="0" fillId="0" borderId="0" xfId="0" applyNumberFormat="1"/>
    <xf numFmtId="2" fontId="0" fillId="0" borderId="0" xfId="0" applyNumberFormat="1"/>
    <xf numFmtId="0" fontId="31" fillId="0" borderId="0" xfId="0" applyFont="1"/>
    <xf numFmtId="0" fontId="32" fillId="0" borderId="0" xfId="0" applyFont="1"/>
    <xf numFmtId="0" fontId="3" fillId="0" borderId="1" xfId="2"/>
    <xf numFmtId="0" fontId="4" fillId="0" borderId="2" xfId="3"/>
    <xf numFmtId="0" fontId="3" fillId="0" borderId="1" xfId="2" applyAlignment="1">
      <alignment horizontal="center"/>
    </xf>
    <xf numFmtId="0" fontId="3" fillId="0" borderId="1" xfId="2" applyAlignment="1"/>
    <xf numFmtId="2" fontId="0" fillId="0" borderId="0" xfId="0" applyNumberFormat="1" applyAlignment="1">
      <alignment horizontal="center"/>
    </xf>
    <xf numFmtId="0" fontId="5" fillId="0" borderId="3" xfId="4" applyAlignment="1">
      <alignment horizontal="center"/>
    </xf>
    <xf numFmtId="0" fontId="5" fillId="0" borderId="3" xfId="4"/>
    <xf numFmtId="165" fontId="0" fillId="0" borderId="0" xfId="0" applyNumberFormat="1"/>
    <xf numFmtId="0" fontId="11" fillId="6" borderId="40" xfId="11" applyBorder="1" applyAlignment="1"/>
    <xf numFmtId="0" fontId="11" fillId="6" borderId="41" xfId="11" applyBorder="1" applyAlignment="1"/>
    <xf numFmtId="0" fontId="34" fillId="0" borderId="0" xfId="0" applyFont="1"/>
    <xf numFmtId="0" fontId="0" fillId="0" borderId="0" xfId="0" applyFont="1"/>
    <xf numFmtId="2" fontId="16" fillId="0" borderId="0" xfId="0" applyNumberFormat="1" applyFont="1"/>
    <xf numFmtId="166" fontId="16" fillId="0" borderId="0" xfId="0" applyNumberFormat="1" applyFont="1"/>
    <xf numFmtId="166" fontId="0" fillId="0" borderId="0" xfId="0" applyNumberFormat="1"/>
    <xf numFmtId="10" fontId="0" fillId="0" borderId="0" xfId="0" applyNumberFormat="1" applyFill="1" applyBorder="1" applyAlignment="1"/>
    <xf numFmtId="10" fontId="0" fillId="0" borderId="10" xfId="0" applyNumberFormat="1" applyFill="1" applyBorder="1" applyAlignment="1"/>
    <xf numFmtId="0" fontId="0" fillId="0" borderId="10" xfId="0" applyNumberFormat="1" applyFill="1" applyBorder="1" applyAlignment="1"/>
    <xf numFmtId="0" fontId="16" fillId="0" borderId="0" xfId="0" applyFont="1"/>
    <xf numFmtId="0" fontId="16" fillId="0" borderId="0" xfId="0" applyFont="1"/>
    <xf numFmtId="164" fontId="23" fillId="0" borderId="0" xfId="0" applyNumberFormat="1" applyFont="1" applyBorder="1" applyAlignment="1">
      <alignment horizontal="center"/>
    </xf>
    <xf numFmtId="0" fontId="22" fillId="0" borderId="0" xfId="0" applyFont="1" applyAlignment="1" applyProtection="1">
      <alignment horizontal="center"/>
    </xf>
    <xf numFmtId="0" fontId="25" fillId="0" borderId="0" xfId="0" applyFont="1" applyBorder="1" applyAlignment="1">
      <alignment horizontal="center"/>
    </xf>
    <xf numFmtId="0" fontId="16" fillId="0" borderId="0" xfId="0" applyFont="1"/>
    <xf numFmtId="0" fontId="11" fillId="6" borderId="40" xfId="11" applyBorder="1" applyAlignment="1">
      <alignment horizontal="center"/>
    </xf>
    <xf numFmtId="0" fontId="11" fillId="6" borderId="41" xfId="11" applyBorder="1" applyAlignment="1">
      <alignment horizontal="center"/>
    </xf>
    <xf numFmtId="0" fontId="4" fillId="0" borderId="2" xfId="3" applyAlignment="1">
      <alignment horizontal="center"/>
    </xf>
    <xf numFmtId="0" fontId="3" fillId="0" borderId="1" xfId="2" applyAlignment="1">
      <alignment horizontal="center"/>
    </xf>
    <xf numFmtId="0" fontId="4" fillId="0" borderId="0" xfId="3" applyBorder="1" applyAlignment="1">
      <alignment horizontal="center"/>
    </xf>
    <xf numFmtId="0" fontId="27" fillId="0" borderId="29" xfId="0" applyFont="1" applyBorder="1" applyAlignment="1">
      <alignment horizontal="left"/>
    </xf>
    <xf numFmtId="0" fontId="27" fillId="0" borderId="30" xfId="0" applyFont="1" applyBorder="1" applyAlignment="1">
      <alignment horizontal="left"/>
    </xf>
    <xf numFmtId="164" fontId="29" fillId="0" borderId="30" xfId="0" applyNumberFormat="1" applyFont="1" applyBorder="1" applyAlignment="1">
      <alignment horizontal="center"/>
    </xf>
    <xf numFmtId="164" fontId="23" fillId="0" borderId="0" xfId="0" applyNumberFormat="1" applyFont="1" applyBorder="1" applyAlignment="1">
      <alignment horizontal="center"/>
    </xf>
    <xf numFmtId="0" fontId="22" fillId="0" borderId="0" xfId="0" applyFont="1" applyAlignment="1" applyProtection="1">
      <alignment horizontal="center"/>
    </xf>
    <xf numFmtId="0" fontId="25" fillId="0" borderId="0" xfId="0" applyFont="1" applyBorder="1" applyAlignment="1">
      <alignment horizontal="center"/>
    </xf>
    <xf numFmtId="0" fontId="27" fillId="0" borderId="26" xfId="0" applyFont="1" applyBorder="1" applyAlignment="1">
      <alignment horizontal="left"/>
    </xf>
    <xf numFmtId="0" fontId="27" fillId="0" borderId="0" xfId="0" applyFont="1" applyBorder="1" applyAlignment="1">
      <alignment horizontal="left"/>
    </xf>
    <xf numFmtId="164" fontId="29" fillId="0" borderId="0" xfId="0" applyNumberFormat="1" applyFont="1" applyBorder="1" applyAlignment="1">
      <alignment horizontal="center"/>
    </xf>
    <xf numFmtId="0" fontId="25" fillId="0" borderId="26" xfId="0" applyFont="1" applyBorder="1" applyAlignment="1">
      <alignment horizontal="left"/>
    </xf>
    <xf numFmtId="0" fontId="25" fillId="0" borderId="0" xfId="0" applyFont="1" applyBorder="1" applyAlignment="1">
      <alignment horizontal="left"/>
    </xf>
    <xf numFmtId="164" fontId="23" fillId="0" borderId="28" xfId="0" applyNumberFormat="1" applyFont="1" applyBorder="1" applyAlignment="1">
      <alignment horizontal="center"/>
    </xf>
    <xf numFmtId="164" fontId="23" fillId="0" borderId="33" xfId="0" applyNumberFormat="1" applyFont="1" applyBorder="1" applyAlignment="1">
      <alignment horizontal="center"/>
    </xf>
    <xf numFmtId="164" fontId="23" fillId="0" borderId="34" xfId="0" applyNumberFormat="1" applyFont="1" applyBorder="1" applyAlignment="1">
      <alignment horizontal="center"/>
    </xf>
    <xf numFmtId="164" fontId="23" fillId="0" borderId="21" xfId="0" applyNumberFormat="1" applyFont="1" applyBorder="1" applyAlignment="1">
      <alignment horizontal="center"/>
    </xf>
    <xf numFmtId="164" fontId="23" fillId="0" borderId="22" xfId="0" applyNumberFormat="1" applyFont="1" applyBorder="1" applyAlignment="1">
      <alignment horizontal="center"/>
    </xf>
    <xf numFmtId="164" fontId="23" fillId="0" borderId="20" xfId="0" applyNumberFormat="1" applyFont="1" applyBorder="1" applyAlignment="1">
      <alignment horizontal="center"/>
    </xf>
    <xf numFmtId="164" fontId="23" fillId="0" borderId="24" xfId="0" applyNumberFormat="1" applyFont="1"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25" xfId="0" applyBorder="1" applyAlignment="1">
      <alignment horizontal="center"/>
    </xf>
    <xf numFmtId="0" fontId="25" fillId="0" borderId="23" xfId="0" applyFont="1" applyBorder="1" applyAlignment="1">
      <alignment horizontal="left"/>
    </xf>
    <xf numFmtId="0" fontId="25" fillId="0" borderId="24" xfId="0" applyFont="1" applyBorder="1" applyAlignment="1">
      <alignment horizontal="left"/>
    </xf>
    <xf numFmtId="0" fontId="23" fillId="0" borderId="33" xfId="0" applyFont="1" applyBorder="1" applyAlignment="1">
      <alignment horizontal="left"/>
    </xf>
    <xf numFmtId="0" fontId="23" fillId="0" borderId="34" xfId="0" applyFont="1" applyBorder="1" applyAlignment="1">
      <alignment horizontal="left"/>
    </xf>
    <xf numFmtId="0" fontId="23" fillId="0" borderId="18" xfId="0" applyNumberFormat="1" applyFont="1" applyBorder="1" applyAlignment="1">
      <alignment horizontal="left"/>
    </xf>
    <xf numFmtId="0" fontId="23" fillId="0" borderId="37" xfId="0" applyNumberFormat="1" applyFont="1" applyBorder="1" applyAlignment="1">
      <alignment horizontal="left"/>
    </xf>
    <xf numFmtId="0" fontId="23" fillId="0" borderId="33" xfId="0" applyNumberFormat="1" applyFont="1" applyBorder="1" applyAlignment="1">
      <alignment horizontal="left"/>
    </xf>
    <xf numFmtId="0" fontId="23" fillId="0" borderId="34" xfId="0" applyNumberFormat="1" applyFont="1" applyBorder="1" applyAlignment="1">
      <alignment horizontal="left"/>
    </xf>
    <xf numFmtId="0" fontId="23" fillId="0" borderId="18" xfId="0" applyFont="1" applyBorder="1" applyAlignment="1">
      <alignment horizontal="left"/>
    </xf>
    <xf numFmtId="0" fontId="23" fillId="0" borderId="37" xfId="0" applyFont="1" applyBorder="1" applyAlignment="1">
      <alignment horizontal="left"/>
    </xf>
    <xf numFmtId="0" fontId="23" fillId="0" borderId="20" xfId="0" applyFont="1" applyBorder="1" applyAlignment="1">
      <alignment horizontal="left"/>
    </xf>
    <xf numFmtId="0" fontId="23" fillId="0" borderId="38" xfId="0" applyFont="1" applyBorder="1" applyAlignment="1">
      <alignment horizontal="left"/>
    </xf>
    <xf numFmtId="0" fontId="25" fillId="0" borderId="30" xfId="0" applyFont="1" applyBorder="1" applyAlignment="1">
      <alignment horizontal="center"/>
    </xf>
    <xf numFmtId="164" fontId="23" fillId="0" borderId="30" xfId="0" applyNumberFormat="1" applyFont="1" applyBorder="1" applyAlignment="1">
      <alignment horizontal="center"/>
    </xf>
    <xf numFmtId="164" fontId="23" fillId="0" borderId="31" xfId="0" applyNumberFormat="1" applyFont="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NZ"/>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NZ"/>
              <a:t>Histogram</a:t>
            </a:r>
          </a:p>
        </c:rich>
      </c:tx>
      <c:layout/>
      <c:overlay val="0"/>
    </c:title>
    <c:autoTitleDeleted val="0"/>
    <c:plotArea>
      <c:layout/>
      <c:barChart>
        <c:barDir val="col"/>
        <c:grouping val="clustered"/>
        <c:varyColors val="0"/>
        <c:ser>
          <c:idx val="0"/>
          <c:order val="0"/>
          <c:tx>
            <c:v>Frequency</c:v>
          </c:tx>
          <c:invertIfNegative val="0"/>
          <c:cat>
            <c:strRef>
              <c:f>Gestation_descriptive!$I$3:$I$13</c:f>
              <c:strCache>
                <c:ptCount val="11"/>
                <c:pt idx="0">
                  <c:v>25</c:v>
                </c:pt>
                <c:pt idx="1">
                  <c:v>27</c:v>
                </c:pt>
                <c:pt idx="2">
                  <c:v>29</c:v>
                </c:pt>
                <c:pt idx="3">
                  <c:v>31</c:v>
                </c:pt>
                <c:pt idx="4">
                  <c:v>33</c:v>
                </c:pt>
                <c:pt idx="5">
                  <c:v>35</c:v>
                </c:pt>
                <c:pt idx="6">
                  <c:v>37</c:v>
                </c:pt>
                <c:pt idx="7">
                  <c:v>39</c:v>
                </c:pt>
                <c:pt idx="8">
                  <c:v>41</c:v>
                </c:pt>
                <c:pt idx="9">
                  <c:v>43</c:v>
                </c:pt>
                <c:pt idx="10">
                  <c:v>More</c:v>
                </c:pt>
              </c:strCache>
            </c:strRef>
          </c:cat>
          <c:val>
            <c:numRef>
              <c:f>Gestation_descriptive!$J$3:$J$13</c:f>
              <c:numCache>
                <c:formatCode>General</c:formatCode>
                <c:ptCount val="11"/>
                <c:pt idx="0">
                  <c:v>1</c:v>
                </c:pt>
                <c:pt idx="1">
                  <c:v>1</c:v>
                </c:pt>
                <c:pt idx="2">
                  <c:v>6</c:v>
                </c:pt>
                <c:pt idx="3">
                  <c:v>15</c:v>
                </c:pt>
                <c:pt idx="4">
                  <c:v>24</c:v>
                </c:pt>
                <c:pt idx="5">
                  <c:v>42</c:v>
                </c:pt>
                <c:pt idx="6">
                  <c:v>98</c:v>
                </c:pt>
                <c:pt idx="7">
                  <c:v>454</c:v>
                </c:pt>
                <c:pt idx="8">
                  <c:v>1037</c:v>
                </c:pt>
                <c:pt idx="9">
                  <c:v>164</c:v>
                </c:pt>
                <c:pt idx="10">
                  <c:v>2</c:v>
                </c:pt>
              </c:numCache>
            </c:numRef>
          </c:val>
        </c:ser>
        <c:dLbls>
          <c:showLegendKey val="0"/>
          <c:showVal val="0"/>
          <c:showCatName val="0"/>
          <c:showSerName val="0"/>
          <c:showPercent val="0"/>
          <c:showBubbleSize val="0"/>
        </c:dLbls>
        <c:gapWidth val="0"/>
        <c:axId val="291280768"/>
        <c:axId val="298139648"/>
      </c:barChart>
      <c:catAx>
        <c:axId val="291280768"/>
        <c:scaling>
          <c:orientation val="minMax"/>
        </c:scaling>
        <c:delete val="0"/>
        <c:axPos val="b"/>
        <c:title>
          <c:tx>
            <c:rich>
              <a:bodyPr/>
              <a:lstStyle/>
              <a:p>
                <a:pPr>
                  <a:defRPr/>
                </a:pPr>
                <a:r>
                  <a:rPr lang="en-US"/>
                  <a:t>Gestational age (weeks)</a:t>
                </a:r>
              </a:p>
            </c:rich>
          </c:tx>
          <c:layout/>
          <c:overlay val="0"/>
        </c:title>
        <c:majorTickMark val="out"/>
        <c:minorTickMark val="none"/>
        <c:tickLblPos val="nextTo"/>
        <c:crossAx val="298139648"/>
        <c:crosses val="autoZero"/>
        <c:auto val="1"/>
        <c:lblAlgn val="ctr"/>
        <c:lblOffset val="100"/>
        <c:noMultiLvlLbl val="0"/>
      </c:catAx>
      <c:valAx>
        <c:axId val="298139648"/>
        <c:scaling>
          <c:orientation val="minMax"/>
        </c:scaling>
        <c:delete val="0"/>
        <c:axPos val="l"/>
        <c:title>
          <c:tx>
            <c:rich>
              <a:bodyPr/>
              <a:lstStyle/>
              <a:p>
                <a:pPr>
                  <a:defRPr/>
                </a:pPr>
                <a:r>
                  <a:rPr lang="en-NZ"/>
                  <a:t>Frequency</a:t>
                </a:r>
              </a:p>
            </c:rich>
          </c:tx>
          <c:layout/>
          <c:overlay val="0"/>
        </c:title>
        <c:numFmt formatCode="General" sourceLinked="1"/>
        <c:majorTickMark val="out"/>
        <c:minorTickMark val="none"/>
        <c:tickLblPos val="nextTo"/>
        <c:crossAx val="291280768"/>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NZ"/>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'Regression_(no_missing)'!$A$2</c:f>
              <c:strCache>
                <c:ptCount val="1"/>
                <c:pt idx="0">
                  <c:v>Case</c:v>
                </c:pt>
              </c:strCache>
            </c:strRef>
          </c:tx>
          <c:spPr>
            <a:ln w="28575">
              <a:noFill/>
            </a:ln>
          </c:spPr>
          <c:trendline>
            <c:spPr>
              <a:ln>
                <a:solidFill>
                  <a:schemeClr val="tx2"/>
                </a:solidFill>
              </a:ln>
            </c:spPr>
            <c:trendlineType val="poly"/>
            <c:order val="2"/>
            <c:dispRSqr val="1"/>
            <c:dispEq val="1"/>
            <c:trendlineLbl>
              <c:layout>
                <c:manualLayout>
                  <c:x val="0.26674266836826993"/>
                  <c:y val="0.30127339526319113"/>
                </c:manualLayout>
              </c:layout>
              <c:tx>
                <c:rich>
                  <a:bodyPr/>
                  <a:lstStyle/>
                  <a:p>
                    <a:pPr>
                      <a:defRPr/>
                    </a:pPr>
                    <a:r>
                      <a:rPr lang="en-US" sz="1600" baseline="0">
                        <a:solidFill>
                          <a:schemeClr val="tx2"/>
                        </a:solidFill>
                      </a:rPr>
                      <a:t>y = -0.5829x</a:t>
                    </a:r>
                    <a:r>
                      <a:rPr lang="en-US" sz="1600" baseline="30000">
                        <a:solidFill>
                          <a:schemeClr val="tx2"/>
                        </a:solidFill>
                      </a:rPr>
                      <a:t>2</a:t>
                    </a:r>
                    <a:r>
                      <a:rPr lang="en-US" sz="1600" baseline="0">
                        <a:solidFill>
                          <a:schemeClr val="tx2"/>
                        </a:solidFill>
                      </a:rPr>
                      <a:t> + 49.187x + 2195.4
R² = 0.0183</a:t>
                    </a:r>
                    <a:endParaRPr lang="en-US" sz="1600">
                      <a:solidFill>
                        <a:schemeClr val="tx2"/>
                      </a:solidFill>
                    </a:endParaRPr>
                  </a:p>
                </c:rich>
              </c:tx>
              <c:numFmt formatCode="General" sourceLinked="0"/>
            </c:trendlineLbl>
          </c:trendline>
          <c:xVal>
            <c:numRef>
              <c:f>'Regression_(no_missing)'!$I$2:$I$359</c:f>
              <c:numCache>
                <c:formatCode>General</c:formatCode>
                <c:ptCount val="358"/>
                <c:pt idx="0">
                  <c:v>32.8125</c:v>
                </c:pt>
                <c:pt idx="1">
                  <c:v>34.1640625</c:v>
                </c:pt>
                <c:pt idx="2">
                  <c:v>34.53125</c:v>
                </c:pt>
                <c:pt idx="3">
                  <c:v>28.30859375</c:v>
                </c:pt>
                <c:pt idx="4">
                  <c:v>25.828125</c:v>
                </c:pt>
                <c:pt idx="5">
                  <c:v>13.890625</c:v>
                </c:pt>
                <c:pt idx="6">
                  <c:v>24.6484375</c:v>
                </c:pt>
                <c:pt idx="7">
                  <c:v>29.625</c:v>
                </c:pt>
                <c:pt idx="8">
                  <c:v>30.23046875</c:v>
                </c:pt>
                <c:pt idx="9">
                  <c:v>29.4609375</c:v>
                </c:pt>
                <c:pt idx="10">
                  <c:v>29.55859375</c:v>
                </c:pt>
                <c:pt idx="11">
                  <c:v>33.9296875</c:v>
                </c:pt>
                <c:pt idx="12">
                  <c:v>31.72265625</c:v>
                </c:pt>
                <c:pt idx="13">
                  <c:v>27.53125</c:v>
                </c:pt>
                <c:pt idx="14">
                  <c:v>31.50390625</c:v>
                </c:pt>
                <c:pt idx="15">
                  <c:v>19.10546875</c:v>
                </c:pt>
                <c:pt idx="16">
                  <c:v>30.14453125</c:v>
                </c:pt>
                <c:pt idx="17">
                  <c:v>25.015625</c:v>
                </c:pt>
                <c:pt idx="18">
                  <c:v>22.3046875</c:v>
                </c:pt>
                <c:pt idx="19">
                  <c:v>19.09765625</c:v>
                </c:pt>
                <c:pt idx="20">
                  <c:v>26.4375</c:v>
                </c:pt>
                <c:pt idx="21">
                  <c:v>24.15234375</c:v>
                </c:pt>
                <c:pt idx="22">
                  <c:v>24.16015625</c:v>
                </c:pt>
                <c:pt idx="23">
                  <c:v>27.43359375</c:v>
                </c:pt>
                <c:pt idx="24">
                  <c:v>28.6171875</c:v>
                </c:pt>
                <c:pt idx="25">
                  <c:v>19.578125</c:v>
                </c:pt>
                <c:pt idx="26">
                  <c:v>26.859375</c:v>
                </c:pt>
                <c:pt idx="27">
                  <c:v>22.4609375</c:v>
                </c:pt>
                <c:pt idx="28">
                  <c:v>22.10546875</c:v>
                </c:pt>
                <c:pt idx="29">
                  <c:v>17.03125</c:v>
                </c:pt>
                <c:pt idx="30">
                  <c:v>26.2578125</c:v>
                </c:pt>
                <c:pt idx="31">
                  <c:v>20.83203125</c:v>
                </c:pt>
                <c:pt idx="32">
                  <c:v>26.72265625</c:v>
                </c:pt>
                <c:pt idx="33">
                  <c:v>22.1875</c:v>
                </c:pt>
                <c:pt idx="34">
                  <c:v>27.51953125</c:v>
                </c:pt>
                <c:pt idx="35">
                  <c:v>34.421875</c:v>
                </c:pt>
                <c:pt idx="36">
                  <c:v>18.234375</c:v>
                </c:pt>
                <c:pt idx="37">
                  <c:v>20.72265625</c:v>
                </c:pt>
                <c:pt idx="38">
                  <c:v>23.640625</c:v>
                </c:pt>
                <c:pt idx="39">
                  <c:v>22.72265625</c:v>
                </c:pt>
                <c:pt idx="40">
                  <c:v>34.6953125</c:v>
                </c:pt>
                <c:pt idx="41">
                  <c:v>25.63671875</c:v>
                </c:pt>
                <c:pt idx="42">
                  <c:v>30.8828125</c:v>
                </c:pt>
                <c:pt idx="43">
                  <c:v>17.66015625</c:v>
                </c:pt>
                <c:pt idx="44">
                  <c:v>19.58203125</c:v>
                </c:pt>
                <c:pt idx="45">
                  <c:v>27.19140625</c:v>
                </c:pt>
                <c:pt idx="46">
                  <c:v>23.77734375</c:v>
                </c:pt>
                <c:pt idx="47">
                  <c:v>24.1796875</c:v>
                </c:pt>
                <c:pt idx="48">
                  <c:v>32.4765625</c:v>
                </c:pt>
                <c:pt idx="49">
                  <c:v>25.6484375</c:v>
                </c:pt>
                <c:pt idx="50">
                  <c:v>22.91015625</c:v>
                </c:pt>
                <c:pt idx="51">
                  <c:v>23.67578125</c:v>
                </c:pt>
                <c:pt idx="52">
                  <c:v>30.15234375</c:v>
                </c:pt>
                <c:pt idx="53">
                  <c:v>27.94140625</c:v>
                </c:pt>
                <c:pt idx="54">
                  <c:v>23.42578125</c:v>
                </c:pt>
                <c:pt idx="55">
                  <c:v>27.55859375</c:v>
                </c:pt>
                <c:pt idx="56">
                  <c:v>18.33984375</c:v>
                </c:pt>
                <c:pt idx="57">
                  <c:v>18.70703125</c:v>
                </c:pt>
                <c:pt idx="58">
                  <c:v>20.2890625</c:v>
                </c:pt>
                <c:pt idx="59">
                  <c:v>24.390625</c:v>
                </c:pt>
                <c:pt idx="60">
                  <c:v>35.5546875</c:v>
                </c:pt>
                <c:pt idx="61">
                  <c:v>21.3359375</c:v>
                </c:pt>
                <c:pt idx="62">
                  <c:v>30.5625</c:v>
                </c:pt>
                <c:pt idx="63">
                  <c:v>30.046875</c:v>
                </c:pt>
                <c:pt idx="64">
                  <c:v>30.63671875</c:v>
                </c:pt>
                <c:pt idx="65">
                  <c:v>29.9140625</c:v>
                </c:pt>
                <c:pt idx="66">
                  <c:v>37.359375</c:v>
                </c:pt>
                <c:pt idx="67">
                  <c:v>31.61328125</c:v>
                </c:pt>
                <c:pt idx="68">
                  <c:v>35.203125</c:v>
                </c:pt>
                <c:pt idx="69">
                  <c:v>32.1640625</c:v>
                </c:pt>
                <c:pt idx="70">
                  <c:v>28.25390625</c:v>
                </c:pt>
                <c:pt idx="71">
                  <c:v>19.6015625</c:v>
                </c:pt>
                <c:pt idx="72">
                  <c:v>29.23046875</c:v>
                </c:pt>
                <c:pt idx="73">
                  <c:v>16.33984375</c:v>
                </c:pt>
                <c:pt idx="74">
                  <c:v>36.7109375</c:v>
                </c:pt>
                <c:pt idx="75">
                  <c:v>34.09375</c:v>
                </c:pt>
                <c:pt idx="76">
                  <c:v>37.046875</c:v>
                </c:pt>
                <c:pt idx="77">
                  <c:v>28.76953125</c:v>
                </c:pt>
                <c:pt idx="78">
                  <c:v>26.625</c:v>
                </c:pt>
                <c:pt idx="79">
                  <c:v>24.8984375</c:v>
                </c:pt>
                <c:pt idx="80">
                  <c:v>17.08203125</c:v>
                </c:pt>
                <c:pt idx="81">
                  <c:v>20.58203125</c:v>
                </c:pt>
                <c:pt idx="82">
                  <c:v>22.90625</c:v>
                </c:pt>
                <c:pt idx="83">
                  <c:v>25.75</c:v>
                </c:pt>
                <c:pt idx="84">
                  <c:v>34.6015625</c:v>
                </c:pt>
                <c:pt idx="85">
                  <c:v>33.0859375</c:v>
                </c:pt>
                <c:pt idx="86">
                  <c:v>30.671875</c:v>
                </c:pt>
                <c:pt idx="87">
                  <c:v>28.25390625</c:v>
                </c:pt>
                <c:pt idx="88">
                  <c:v>17.7578125</c:v>
                </c:pt>
                <c:pt idx="89">
                  <c:v>27.3671875</c:v>
                </c:pt>
                <c:pt idx="90">
                  <c:v>23.89453125</c:v>
                </c:pt>
                <c:pt idx="91">
                  <c:v>30.640625</c:v>
                </c:pt>
                <c:pt idx="92">
                  <c:v>22.06640625</c:v>
                </c:pt>
                <c:pt idx="93">
                  <c:v>30.40625</c:v>
                </c:pt>
                <c:pt idx="94">
                  <c:v>19.3359375</c:v>
                </c:pt>
                <c:pt idx="95">
                  <c:v>21.1328125</c:v>
                </c:pt>
                <c:pt idx="96">
                  <c:v>22.671875</c:v>
                </c:pt>
                <c:pt idx="97">
                  <c:v>23.72265625</c:v>
                </c:pt>
                <c:pt idx="98">
                  <c:v>27.25390625</c:v>
                </c:pt>
                <c:pt idx="99">
                  <c:v>17.58984375</c:v>
                </c:pt>
                <c:pt idx="100">
                  <c:v>27.3984375</c:v>
                </c:pt>
                <c:pt idx="101">
                  <c:v>26.79296875</c:v>
                </c:pt>
                <c:pt idx="102">
                  <c:v>21.87890625</c:v>
                </c:pt>
                <c:pt idx="103">
                  <c:v>32.515625</c:v>
                </c:pt>
                <c:pt idx="104">
                  <c:v>28.015625</c:v>
                </c:pt>
                <c:pt idx="105">
                  <c:v>18.53515625</c:v>
                </c:pt>
                <c:pt idx="106">
                  <c:v>25.2109375</c:v>
                </c:pt>
                <c:pt idx="107">
                  <c:v>29.63671875</c:v>
                </c:pt>
                <c:pt idx="108">
                  <c:v>34.890625</c:v>
                </c:pt>
                <c:pt idx="109">
                  <c:v>28.25390625</c:v>
                </c:pt>
                <c:pt idx="110">
                  <c:v>29.484375</c:v>
                </c:pt>
                <c:pt idx="111">
                  <c:v>25.2265625</c:v>
                </c:pt>
                <c:pt idx="112">
                  <c:v>20.39453125</c:v>
                </c:pt>
                <c:pt idx="113">
                  <c:v>26.46875</c:v>
                </c:pt>
                <c:pt idx="114">
                  <c:v>16.77734375</c:v>
                </c:pt>
                <c:pt idx="115">
                  <c:v>21.015625</c:v>
                </c:pt>
                <c:pt idx="116">
                  <c:v>29.37890625</c:v>
                </c:pt>
                <c:pt idx="117">
                  <c:v>31.1484375</c:v>
                </c:pt>
                <c:pt idx="118">
                  <c:v>30.94921875</c:v>
                </c:pt>
                <c:pt idx="119">
                  <c:v>35.4453125</c:v>
                </c:pt>
                <c:pt idx="120">
                  <c:v>24.9921875</c:v>
                </c:pt>
                <c:pt idx="121">
                  <c:v>21.71875</c:v>
                </c:pt>
                <c:pt idx="122">
                  <c:v>24.47265625</c:v>
                </c:pt>
                <c:pt idx="123">
                  <c:v>35.921875</c:v>
                </c:pt>
                <c:pt idx="124">
                  <c:v>22.5234375</c:v>
                </c:pt>
                <c:pt idx="125">
                  <c:v>26.16015625</c:v>
                </c:pt>
                <c:pt idx="126">
                  <c:v>25.73828125</c:v>
                </c:pt>
                <c:pt idx="127">
                  <c:v>23.125</c:v>
                </c:pt>
                <c:pt idx="128">
                  <c:v>24.3515625</c:v>
                </c:pt>
                <c:pt idx="129">
                  <c:v>31.45703125</c:v>
                </c:pt>
                <c:pt idx="130">
                  <c:v>28.62109375</c:v>
                </c:pt>
                <c:pt idx="131">
                  <c:v>20.1171875</c:v>
                </c:pt>
                <c:pt idx="132">
                  <c:v>28.30078125</c:v>
                </c:pt>
                <c:pt idx="133">
                  <c:v>22.87890625</c:v>
                </c:pt>
                <c:pt idx="134">
                  <c:v>27.15625</c:v>
                </c:pt>
                <c:pt idx="135">
                  <c:v>26.56640625</c:v>
                </c:pt>
                <c:pt idx="136">
                  <c:v>30.8984375</c:v>
                </c:pt>
                <c:pt idx="137">
                  <c:v>17.515625</c:v>
                </c:pt>
                <c:pt idx="138">
                  <c:v>27.30078125</c:v>
                </c:pt>
                <c:pt idx="139">
                  <c:v>30</c:v>
                </c:pt>
                <c:pt idx="140">
                  <c:v>27.9296875</c:v>
                </c:pt>
                <c:pt idx="141">
                  <c:v>21.95703125</c:v>
                </c:pt>
                <c:pt idx="142">
                  <c:v>24.62109375</c:v>
                </c:pt>
                <c:pt idx="143">
                  <c:v>34.2265625</c:v>
                </c:pt>
                <c:pt idx="144">
                  <c:v>28.6796875</c:v>
                </c:pt>
                <c:pt idx="145">
                  <c:v>18.390625</c:v>
                </c:pt>
                <c:pt idx="146">
                  <c:v>27.91796875</c:v>
                </c:pt>
                <c:pt idx="147">
                  <c:v>25.796875</c:v>
                </c:pt>
                <c:pt idx="148">
                  <c:v>27.3828125</c:v>
                </c:pt>
                <c:pt idx="149">
                  <c:v>26.2890625</c:v>
                </c:pt>
                <c:pt idx="150">
                  <c:v>23.12890625</c:v>
                </c:pt>
                <c:pt idx="151">
                  <c:v>17.00390625</c:v>
                </c:pt>
                <c:pt idx="152">
                  <c:v>30.4140625</c:v>
                </c:pt>
                <c:pt idx="153">
                  <c:v>19.02734375</c:v>
                </c:pt>
                <c:pt idx="154">
                  <c:v>30.03125</c:v>
                </c:pt>
                <c:pt idx="155">
                  <c:v>26.73828125</c:v>
                </c:pt>
                <c:pt idx="156">
                  <c:v>26.83984375</c:v>
                </c:pt>
                <c:pt idx="157">
                  <c:v>26.3671875</c:v>
                </c:pt>
                <c:pt idx="158">
                  <c:v>30.46875</c:v>
                </c:pt>
                <c:pt idx="159">
                  <c:v>39.9296875</c:v>
                </c:pt>
                <c:pt idx="160">
                  <c:v>21.328125</c:v>
                </c:pt>
                <c:pt idx="161">
                  <c:v>26.27734375</c:v>
                </c:pt>
                <c:pt idx="162">
                  <c:v>28.62109375</c:v>
                </c:pt>
                <c:pt idx="163">
                  <c:v>21.609375</c:v>
                </c:pt>
                <c:pt idx="164">
                  <c:v>24.85546875</c:v>
                </c:pt>
                <c:pt idx="165">
                  <c:v>21.89453125</c:v>
                </c:pt>
                <c:pt idx="166">
                  <c:v>28.5234375</c:v>
                </c:pt>
                <c:pt idx="167">
                  <c:v>30.12109375</c:v>
                </c:pt>
                <c:pt idx="168">
                  <c:v>20.19140625</c:v>
                </c:pt>
                <c:pt idx="169">
                  <c:v>31.82421875</c:v>
                </c:pt>
                <c:pt idx="170">
                  <c:v>28.96484375</c:v>
                </c:pt>
                <c:pt idx="171">
                  <c:v>18.75390625</c:v>
                </c:pt>
                <c:pt idx="172">
                  <c:v>32.0546875</c:v>
                </c:pt>
                <c:pt idx="173">
                  <c:v>35.8359375</c:v>
                </c:pt>
                <c:pt idx="174">
                  <c:v>20.53515625</c:v>
                </c:pt>
                <c:pt idx="175">
                  <c:v>29.59375</c:v>
                </c:pt>
                <c:pt idx="176">
                  <c:v>24.375</c:v>
                </c:pt>
                <c:pt idx="177">
                  <c:v>31.88671875</c:v>
                </c:pt>
                <c:pt idx="178">
                  <c:v>20.03515625</c:v>
                </c:pt>
                <c:pt idx="179">
                  <c:v>27</c:v>
                </c:pt>
                <c:pt idx="180">
                  <c:v>23.24609375</c:v>
                </c:pt>
                <c:pt idx="181">
                  <c:v>16.3125</c:v>
                </c:pt>
                <c:pt idx="182">
                  <c:v>21.52734375</c:v>
                </c:pt>
                <c:pt idx="183">
                  <c:v>24.09765625</c:v>
                </c:pt>
                <c:pt idx="184">
                  <c:v>26.00390625</c:v>
                </c:pt>
                <c:pt idx="185">
                  <c:v>26.27734375</c:v>
                </c:pt>
                <c:pt idx="186">
                  <c:v>23.9609375</c:v>
                </c:pt>
                <c:pt idx="187">
                  <c:v>24.1640625</c:v>
                </c:pt>
                <c:pt idx="188">
                  <c:v>24.4296875</c:v>
                </c:pt>
                <c:pt idx="189">
                  <c:v>30.6015625</c:v>
                </c:pt>
                <c:pt idx="190">
                  <c:v>27.07421875</c:v>
                </c:pt>
                <c:pt idx="191">
                  <c:v>20.7109375</c:v>
                </c:pt>
                <c:pt idx="192">
                  <c:v>18.66015625</c:v>
                </c:pt>
                <c:pt idx="193">
                  <c:v>21.98046875</c:v>
                </c:pt>
                <c:pt idx="194">
                  <c:v>23.98828125</c:v>
                </c:pt>
                <c:pt idx="195">
                  <c:v>30.0625</c:v>
                </c:pt>
                <c:pt idx="196">
                  <c:v>21.046875</c:v>
                </c:pt>
                <c:pt idx="197">
                  <c:v>29.72265625</c:v>
                </c:pt>
                <c:pt idx="198">
                  <c:v>29.73828125</c:v>
                </c:pt>
                <c:pt idx="199">
                  <c:v>22.92578125</c:v>
                </c:pt>
                <c:pt idx="200">
                  <c:v>22.50390625</c:v>
                </c:pt>
                <c:pt idx="201">
                  <c:v>19.29296875</c:v>
                </c:pt>
                <c:pt idx="202">
                  <c:v>24.5390625</c:v>
                </c:pt>
                <c:pt idx="203">
                  <c:v>18.3203125</c:v>
                </c:pt>
                <c:pt idx="204">
                  <c:v>20.6171875</c:v>
                </c:pt>
                <c:pt idx="205">
                  <c:v>36.421875</c:v>
                </c:pt>
                <c:pt idx="206">
                  <c:v>25.69921875</c:v>
                </c:pt>
                <c:pt idx="207">
                  <c:v>27.8515625</c:v>
                </c:pt>
                <c:pt idx="208">
                  <c:v>18.8828125</c:v>
                </c:pt>
                <c:pt idx="209">
                  <c:v>21.90234375</c:v>
                </c:pt>
                <c:pt idx="210">
                  <c:v>19.66015625</c:v>
                </c:pt>
                <c:pt idx="211">
                  <c:v>23.64453125</c:v>
                </c:pt>
                <c:pt idx="212">
                  <c:v>19.76953125</c:v>
                </c:pt>
                <c:pt idx="213">
                  <c:v>32.4609375</c:v>
                </c:pt>
                <c:pt idx="214">
                  <c:v>18.01953125</c:v>
                </c:pt>
                <c:pt idx="215">
                  <c:v>29.29296875</c:v>
                </c:pt>
                <c:pt idx="216">
                  <c:v>29.71484375</c:v>
                </c:pt>
                <c:pt idx="217">
                  <c:v>27.37109375</c:v>
                </c:pt>
                <c:pt idx="218">
                  <c:v>22.953125</c:v>
                </c:pt>
                <c:pt idx="219">
                  <c:v>34.265625</c:v>
                </c:pt>
                <c:pt idx="220">
                  <c:v>20.81640625</c:v>
                </c:pt>
                <c:pt idx="221">
                  <c:v>17.66796875</c:v>
                </c:pt>
                <c:pt idx="222">
                  <c:v>28.8046875</c:v>
                </c:pt>
                <c:pt idx="223">
                  <c:v>26</c:v>
                </c:pt>
                <c:pt idx="224">
                  <c:v>21.57421875</c:v>
                </c:pt>
                <c:pt idx="225">
                  <c:v>30.359375</c:v>
                </c:pt>
                <c:pt idx="226">
                  <c:v>24.27734375</c:v>
                </c:pt>
                <c:pt idx="227">
                  <c:v>24.71875</c:v>
                </c:pt>
                <c:pt idx="228">
                  <c:v>19.3203125</c:v>
                </c:pt>
                <c:pt idx="229">
                  <c:v>24.171875</c:v>
                </c:pt>
                <c:pt idx="230">
                  <c:v>23.2109375</c:v>
                </c:pt>
                <c:pt idx="231">
                  <c:v>25.90234375</c:v>
                </c:pt>
                <c:pt idx="232">
                  <c:v>30.328125</c:v>
                </c:pt>
                <c:pt idx="233">
                  <c:v>19.9140625</c:v>
                </c:pt>
                <c:pt idx="234">
                  <c:v>22.48828125</c:v>
                </c:pt>
                <c:pt idx="235">
                  <c:v>19.8671875</c:v>
                </c:pt>
                <c:pt idx="236">
                  <c:v>27.6328125</c:v>
                </c:pt>
                <c:pt idx="237">
                  <c:v>30.75390625</c:v>
                </c:pt>
                <c:pt idx="238">
                  <c:v>19.0546875</c:v>
                </c:pt>
                <c:pt idx="239">
                  <c:v>23.1796875</c:v>
                </c:pt>
                <c:pt idx="240">
                  <c:v>25.56640625</c:v>
                </c:pt>
                <c:pt idx="241">
                  <c:v>26.91015625</c:v>
                </c:pt>
                <c:pt idx="242">
                  <c:v>23.9140625</c:v>
                </c:pt>
                <c:pt idx="243">
                  <c:v>18.41796875</c:v>
                </c:pt>
                <c:pt idx="244">
                  <c:v>27.421875</c:v>
                </c:pt>
                <c:pt idx="245">
                  <c:v>16.58984375</c:v>
                </c:pt>
                <c:pt idx="246">
                  <c:v>36.1171875</c:v>
                </c:pt>
                <c:pt idx="247">
                  <c:v>26.17578125</c:v>
                </c:pt>
                <c:pt idx="248">
                  <c:v>19.4609375</c:v>
                </c:pt>
                <c:pt idx="249">
                  <c:v>32.3984375</c:v>
                </c:pt>
                <c:pt idx="250">
                  <c:v>36.65625</c:v>
                </c:pt>
                <c:pt idx="251">
                  <c:v>22.17578125</c:v>
                </c:pt>
                <c:pt idx="252">
                  <c:v>19.73046875</c:v>
                </c:pt>
                <c:pt idx="253">
                  <c:v>26.01953125</c:v>
                </c:pt>
                <c:pt idx="254">
                  <c:v>29.66015625</c:v>
                </c:pt>
                <c:pt idx="255">
                  <c:v>21.37890625</c:v>
                </c:pt>
                <c:pt idx="256">
                  <c:v>17.2421875</c:v>
                </c:pt>
                <c:pt idx="257">
                  <c:v>21.77734375</c:v>
                </c:pt>
                <c:pt idx="258">
                  <c:v>33.4296875</c:v>
                </c:pt>
                <c:pt idx="259">
                  <c:v>26.0625</c:v>
                </c:pt>
                <c:pt idx="260">
                  <c:v>19.73828125</c:v>
                </c:pt>
                <c:pt idx="261">
                  <c:v>18.02734375</c:v>
                </c:pt>
                <c:pt idx="262">
                  <c:v>37.0234375</c:v>
                </c:pt>
                <c:pt idx="263">
                  <c:v>24.51171875</c:v>
                </c:pt>
                <c:pt idx="264">
                  <c:v>18.5625</c:v>
                </c:pt>
                <c:pt idx="265">
                  <c:v>29.96484375</c:v>
                </c:pt>
                <c:pt idx="266">
                  <c:v>27.95703125</c:v>
                </c:pt>
                <c:pt idx="267">
                  <c:v>23.34765625</c:v>
                </c:pt>
                <c:pt idx="268">
                  <c:v>19.953125</c:v>
                </c:pt>
                <c:pt idx="269">
                  <c:v>21.16796875</c:v>
                </c:pt>
                <c:pt idx="270">
                  <c:v>21.765625</c:v>
                </c:pt>
                <c:pt idx="271">
                  <c:v>22.54296875</c:v>
                </c:pt>
                <c:pt idx="272">
                  <c:v>20.81640625</c:v>
                </c:pt>
                <c:pt idx="273">
                  <c:v>21.3125</c:v>
                </c:pt>
                <c:pt idx="274">
                  <c:v>19.484375</c:v>
                </c:pt>
                <c:pt idx="275">
                  <c:v>27.125</c:v>
                </c:pt>
                <c:pt idx="276">
                  <c:v>30.6796875</c:v>
                </c:pt>
                <c:pt idx="277">
                  <c:v>31.3515625</c:v>
                </c:pt>
                <c:pt idx="278">
                  <c:v>20.91796875</c:v>
                </c:pt>
                <c:pt idx="279">
                  <c:v>21.59765625</c:v>
                </c:pt>
                <c:pt idx="280">
                  <c:v>24.31640625</c:v>
                </c:pt>
                <c:pt idx="281">
                  <c:v>33.953125</c:v>
                </c:pt>
                <c:pt idx="282">
                  <c:v>31.38671875</c:v>
                </c:pt>
                <c:pt idx="283">
                  <c:v>25.28125</c:v>
                </c:pt>
                <c:pt idx="284">
                  <c:v>24.2734375</c:v>
                </c:pt>
                <c:pt idx="285">
                  <c:v>17.453125</c:v>
                </c:pt>
                <c:pt idx="286">
                  <c:v>30.78125</c:v>
                </c:pt>
                <c:pt idx="287">
                  <c:v>17.8984375</c:v>
                </c:pt>
                <c:pt idx="288">
                  <c:v>28.20703125</c:v>
                </c:pt>
                <c:pt idx="289">
                  <c:v>23.5859375</c:v>
                </c:pt>
                <c:pt idx="290">
                  <c:v>21.64453125</c:v>
                </c:pt>
                <c:pt idx="291">
                  <c:v>25.78515625</c:v>
                </c:pt>
                <c:pt idx="292">
                  <c:v>26.9453125</c:v>
                </c:pt>
                <c:pt idx="293">
                  <c:v>24.89453125</c:v>
                </c:pt>
                <c:pt idx="294">
                  <c:v>26.2578125</c:v>
                </c:pt>
                <c:pt idx="295">
                  <c:v>22.4140625</c:v>
                </c:pt>
                <c:pt idx="296">
                  <c:v>16.72265625</c:v>
                </c:pt>
                <c:pt idx="297">
                  <c:v>25.37890625</c:v>
                </c:pt>
                <c:pt idx="298">
                  <c:v>29.1171875</c:v>
                </c:pt>
                <c:pt idx="299">
                  <c:v>24.66796875</c:v>
                </c:pt>
                <c:pt idx="300">
                  <c:v>26.0390625</c:v>
                </c:pt>
                <c:pt idx="301">
                  <c:v>19.03125</c:v>
                </c:pt>
                <c:pt idx="302">
                  <c:v>23.4921875</c:v>
                </c:pt>
                <c:pt idx="303">
                  <c:v>18.17578125</c:v>
                </c:pt>
                <c:pt idx="304">
                  <c:v>21.015625</c:v>
                </c:pt>
                <c:pt idx="305">
                  <c:v>23.97265625</c:v>
                </c:pt>
                <c:pt idx="306">
                  <c:v>25.26171875</c:v>
                </c:pt>
                <c:pt idx="307">
                  <c:v>21.2578125</c:v>
                </c:pt>
                <c:pt idx="308">
                  <c:v>23.5859375</c:v>
                </c:pt>
                <c:pt idx="309">
                  <c:v>28.48828125</c:v>
                </c:pt>
                <c:pt idx="310">
                  <c:v>24.25</c:v>
                </c:pt>
                <c:pt idx="311">
                  <c:v>23</c:v>
                </c:pt>
                <c:pt idx="312">
                  <c:v>23.3515625</c:v>
                </c:pt>
                <c:pt idx="313">
                  <c:v>24.19140625</c:v>
                </c:pt>
                <c:pt idx="314">
                  <c:v>21.64453125</c:v>
                </c:pt>
                <c:pt idx="315">
                  <c:v>19.50390625</c:v>
                </c:pt>
                <c:pt idx="316">
                  <c:v>20.49609375</c:v>
                </c:pt>
                <c:pt idx="317">
                  <c:v>27.05859375</c:v>
                </c:pt>
                <c:pt idx="318">
                  <c:v>16.50390625</c:v>
                </c:pt>
                <c:pt idx="319">
                  <c:v>25.01171875</c:v>
                </c:pt>
                <c:pt idx="320">
                  <c:v>17.015625</c:v>
                </c:pt>
                <c:pt idx="321">
                  <c:v>28.4296875</c:v>
                </c:pt>
                <c:pt idx="322">
                  <c:v>24.88671875</c:v>
                </c:pt>
                <c:pt idx="323">
                  <c:v>24.92578125</c:v>
                </c:pt>
                <c:pt idx="324">
                  <c:v>33.4140625</c:v>
                </c:pt>
                <c:pt idx="325">
                  <c:v>27.22265625</c:v>
                </c:pt>
                <c:pt idx="326">
                  <c:v>20.55859375</c:v>
                </c:pt>
                <c:pt idx="327">
                  <c:v>23.6796875</c:v>
                </c:pt>
                <c:pt idx="328">
                  <c:v>22.94140625</c:v>
                </c:pt>
                <c:pt idx="329">
                  <c:v>29.3359375</c:v>
                </c:pt>
                <c:pt idx="330">
                  <c:v>23.53515625</c:v>
                </c:pt>
                <c:pt idx="331">
                  <c:v>18.53515625</c:v>
                </c:pt>
                <c:pt idx="332">
                  <c:v>30.98046875</c:v>
                </c:pt>
                <c:pt idx="333">
                  <c:v>21.1015625</c:v>
                </c:pt>
                <c:pt idx="334">
                  <c:v>17.84765625</c:v>
                </c:pt>
                <c:pt idx="335">
                  <c:v>33.125</c:v>
                </c:pt>
                <c:pt idx="336">
                  <c:v>23.796875</c:v>
                </c:pt>
                <c:pt idx="337">
                  <c:v>24.08984375</c:v>
                </c:pt>
                <c:pt idx="338">
                  <c:v>26.0390625</c:v>
                </c:pt>
                <c:pt idx="339">
                  <c:v>22.6953125</c:v>
                </c:pt>
                <c:pt idx="340">
                  <c:v>21.46484375</c:v>
                </c:pt>
                <c:pt idx="341">
                  <c:v>16.76171875</c:v>
                </c:pt>
                <c:pt idx="342">
                  <c:v>31.87890625</c:v>
                </c:pt>
                <c:pt idx="343">
                  <c:v>22</c:v>
                </c:pt>
                <c:pt idx="344">
                  <c:v>27.5390625</c:v>
                </c:pt>
                <c:pt idx="345">
                  <c:v>19.36328125</c:v>
                </c:pt>
                <c:pt idx="346">
                  <c:v>23.171875</c:v>
                </c:pt>
                <c:pt idx="347">
                  <c:v>27.28125</c:v>
                </c:pt>
                <c:pt idx="348">
                  <c:v>32.296875</c:v>
                </c:pt>
                <c:pt idx="349">
                  <c:v>27.078125</c:v>
                </c:pt>
                <c:pt idx="350">
                  <c:v>21.90234375</c:v>
                </c:pt>
                <c:pt idx="351">
                  <c:v>29.81640625</c:v>
                </c:pt>
                <c:pt idx="352">
                  <c:v>23.1484375</c:v>
                </c:pt>
                <c:pt idx="353">
                  <c:v>26.38671875</c:v>
                </c:pt>
                <c:pt idx="354">
                  <c:v>25.1484375</c:v>
                </c:pt>
                <c:pt idx="355">
                  <c:v>30.40625</c:v>
                </c:pt>
                <c:pt idx="356">
                  <c:v>18.5390625</c:v>
                </c:pt>
                <c:pt idx="357">
                  <c:v>26.4375</c:v>
                </c:pt>
              </c:numCache>
            </c:numRef>
          </c:xVal>
          <c:yVal>
            <c:numRef>
              <c:f>'Regression_(no_missing)'!$F$2:$F$359</c:f>
              <c:numCache>
                <c:formatCode>General</c:formatCode>
                <c:ptCount val="358"/>
                <c:pt idx="0">
                  <c:v>3780</c:v>
                </c:pt>
                <c:pt idx="1">
                  <c:v>3150</c:v>
                </c:pt>
                <c:pt idx="2">
                  <c:v>3270</c:v>
                </c:pt>
                <c:pt idx="3">
                  <c:v>3650</c:v>
                </c:pt>
                <c:pt idx="4">
                  <c:v>2300</c:v>
                </c:pt>
                <c:pt idx="5">
                  <c:v>3200</c:v>
                </c:pt>
                <c:pt idx="6">
                  <c:v>3210</c:v>
                </c:pt>
                <c:pt idx="7">
                  <c:v>3550</c:v>
                </c:pt>
                <c:pt idx="8">
                  <c:v>2775</c:v>
                </c:pt>
                <c:pt idx="9">
                  <c:v>3380</c:v>
                </c:pt>
                <c:pt idx="10">
                  <c:v>3480</c:v>
                </c:pt>
                <c:pt idx="11">
                  <c:v>3670</c:v>
                </c:pt>
                <c:pt idx="12">
                  <c:v>4560</c:v>
                </c:pt>
                <c:pt idx="13">
                  <c:v>3635</c:v>
                </c:pt>
                <c:pt idx="14">
                  <c:v>2600</c:v>
                </c:pt>
                <c:pt idx="15">
                  <c:v>3490</c:v>
                </c:pt>
                <c:pt idx="16">
                  <c:v>2530</c:v>
                </c:pt>
                <c:pt idx="17">
                  <c:v>3670</c:v>
                </c:pt>
                <c:pt idx="18">
                  <c:v>3760</c:v>
                </c:pt>
                <c:pt idx="19">
                  <c:v>2270</c:v>
                </c:pt>
                <c:pt idx="20">
                  <c:v>3146</c:v>
                </c:pt>
                <c:pt idx="21">
                  <c:v>3570</c:v>
                </c:pt>
                <c:pt idx="22">
                  <c:v>2310</c:v>
                </c:pt>
                <c:pt idx="23">
                  <c:v>3530</c:v>
                </c:pt>
                <c:pt idx="24">
                  <c:v>3810</c:v>
                </c:pt>
                <c:pt idx="25">
                  <c:v>1890</c:v>
                </c:pt>
                <c:pt idx="26">
                  <c:v>2800</c:v>
                </c:pt>
                <c:pt idx="27">
                  <c:v>3290</c:v>
                </c:pt>
                <c:pt idx="28">
                  <c:v>3710</c:v>
                </c:pt>
                <c:pt idx="29">
                  <c:v>1075</c:v>
                </c:pt>
                <c:pt idx="30">
                  <c:v>3395</c:v>
                </c:pt>
                <c:pt idx="31">
                  <c:v>2755</c:v>
                </c:pt>
                <c:pt idx="32">
                  <c:v>4000</c:v>
                </c:pt>
                <c:pt idx="33">
                  <c:v>3460</c:v>
                </c:pt>
                <c:pt idx="34">
                  <c:v>4000</c:v>
                </c:pt>
                <c:pt idx="35">
                  <c:v>2300</c:v>
                </c:pt>
                <c:pt idx="36">
                  <c:v>4740</c:v>
                </c:pt>
                <c:pt idx="37">
                  <c:v>1145</c:v>
                </c:pt>
                <c:pt idx="38">
                  <c:v>2180</c:v>
                </c:pt>
                <c:pt idx="39">
                  <c:v>3250</c:v>
                </c:pt>
                <c:pt idx="40">
                  <c:v>3280</c:v>
                </c:pt>
                <c:pt idx="41">
                  <c:v>3530</c:v>
                </c:pt>
                <c:pt idx="42">
                  <c:v>4440</c:v>
                </c:pt>
                <c:pt idx="43">
                  <c:v>2330</c:v>
                </c:pt>
                <c:pt idx="44">
                  <c:v>2720</c:v>
                </c:pt>
                <c:pt idx="45">
                  <c:v>2020</c:v>
                </c:pt>
                <c:pt idx="46">
                  <c:v>2780</c:v>
                </c:pt>
                <c:pt idx="47">
                  <c:v>2640</c:v>
                </c:pt>
                <c:pt idx="48">
                  <c:v>2300</c:v>
                </c:pt>
                <c:pt idx="49">
                  <c:v>3615</c:v>
                </c:pt>
                <c:pt idx="50">
                  <c:v>4100</c:v>
                </c:pt>
                <c:pt idx="51">
                  <c:v>3530</c:v>
                </c:pt>
                <c:pt idx="52">
                  <c:v>2950</c:v>
                </c:pt>
                <c:pt idx="53">
                  <c:v>2910</c:v>
                </c:pt>
                <c:pt idx="54">
                  <c:v>2143</c:v>
                </c:pt>
                <c:pt idx="55">
                  <c:v>3170</c:v>
                </c:pt>
                <c:pt idx="56">
                  <c:v>2640</c:v>
                </c:pt>
                <c:pt idx="57">
                  <c:v>3607</c:v>
                </c:pt>
                <c:pt idx="58">
                  <c:v>2710</c:v>
                </c:pt>
                <c:pt idx="59">
                  <c:v>4031</c:v>
                </c:pt>
                <c:pt idx="60">
                  <c:v>3570</c:v>
                </c:pt>
                <c:pt idx="61">
                  <c:v>2380</c:v>
                </c:pt>
                <c:pt idx="62">
                  <c:v>3020</c:v>
                </c:pt>
                <c:pt idx="63">
                  <c:v>3180</c:v>
                </c:pt>
                <c:pt idx="64">
                  <c:v>2840</c:v>
                </c:pt>
                <c:pt idx="65">
                  <c:v>2390</c:v>
                </c:pt>
                <c:pt idx="66">
                  <c:v>3140</c:v>
                </c:pt>
                <c:pt idx="67">
                  <c:v>3630</c:v>
                </c:pt>
                <c:pt idx="68">
                  <c:v>3670</c:v>
                </c:pt>
                <c:pt idx="69">
                  <c:v>3740</c:v>
                </c:pt>
                <c:pt idx="70">
                  <c:v>2930</c:v>
                </c:pt>
                <c:pt idx="71">
                  <c:v>2900</c:v>
                </c:pt>
                <c:pt idx="72">
                  <c:v>3700</c:v>
                </c:pt>
                <c:pt idx="73">
                  <c:v>3090</c:v>
                </c:pt>
                <c:pt idx="74">
                  <c:v>3670</c:v>
                </c:pt>
                <c:pt idx="75">
                  <c:v>3900</c:v>
                </c:pt>
                <c:pt idx="76">
                  <c:v>3880</c:v>
                </c:pt>
                <c:pt idx="77">
                  <c:v>3690</c:v>
                </c:pt>
                <c:pt idx="78">
                  <c:v>4440</c:v>
                </c:pt>
                <c:pt idx="79">
                  <c:v>3970</c:v>
                </c:pt>
                <c:pt idx="80">
                  <c:v>3950</c:v>
                </c:pt>
                <c:pt idx="81">
                  <c:v>2610</c:v>
                </c:pt>
                <c:pt idx="82">
                  <c:v>2670</c:v>
                </c:pt>
                <c:pt idx="83">
                  <c:v>3035</c:v>
                </c:pt>
                <c:pt idx="84">
                  <c:v>3810</c:v>
                </c:pt>
                <c:pt idx="85">
                  <c:v>3910</c:v>
                </c:pt>
                <c:pt idx="86">
                  <c:v>3565</c:v>
                </c:pt>
                <c:pt idx="87">
                  <c:v>1535</c:v>
                </c:pt>
                <c:pt idx="88">
                  <c:v>2930</c:v>
                </c:pt>
                <c:pt idx="89">
                  <c:v>3040</c:v>
                </c:pt>
                <c:pt idx="90">
                  <c:v>3640</c:v>
                </c:pt>
                <c:pt idx="91">
                  <c:v>3910</c:v>
                </c:pt>
                <c:pt idx="92">
                  <c:v>3400</c:v>
                </c:pt>
                <c:pt idx="93">
                  <c:v>3460</c:v>
                </c:pt>
                <c:pt idx="94">
                  <c:v>3240</c:v>
                </c:pt>
                <c:pt idx="95">
                  <c:v>3400</c:v>
                </c:pt>
                <c:pt idx="96">
                  <c:v>3630</c:v>
                </c:pt>
                <c:pt idx="97">
                  <c:v>2935</c:v>
                </c:pt>
                <c:pt idx="98">
                  <c:v>4160</c:v>
                </c:pt>
                <c:pt idx="99">
                  <c:v>3320</c:v>
                </c:pt>
                <c:pt idx="100">
                  <c:v>2480</c:v>
                </c:pt>
                <c:pt idx="101">
                  <c:v>2800</c:v>
                </c:pt>
                <c:pt idx="102">
                  <c:v>3900</c:v>
                </c:pt>
                <c:pt idx="103">
                  <c:v>3950</c:v>
                </c:pt>
                <c:pt idx="104">
                  <c:v>3940</c:v>
                </c:pt>
                <c:pt idx="105">
                  <c:v>3130</c:v>
                </c:pt>
                <c:pt idx="106">
                  <c:v>3200</c:v>
                </c:pt>
                <c:pt idx="107">
                  <c:v>3620</c:v>
                </c:pt>
                <c:pt idx="108">
                  <c:v>3550</c:v>
                </c:pt>
                <c:pt idx="109">
                  <c:v>3380</c:v>
                </c:pt>
                <c:pt idx="110">
                  <c:v>3390</c:v>
                </c:pt>
                <c:pt idx="111">
                  <c:v>3890</c:v>
                </c:pt>
                <c:pt idx="112">
                  <c:v>4200</c:v>
                </c:pt>
                <c:pt idx="113">
                  <c:v>4235</c:v>
                </c:pt>
                <c:pt idx="114">
                  <c:v>3140</c:v>
                </c:pt>
                <c:pt idx="115">
                  <c:v>2020</c:v>
                </c:pt>
                <c:pt idx="116">
                  <c:v>4100</c:v>
                </c:pt>
                <c:pt idx="117">
                  <c:v>3800</c:v>
                </c:pt>
                <c:pt idx="118">
                  <c:v>1850</c:v>
                </c:pt>
                <c:pt idx="119">
                  <c:v>3280</c:v>
                </c:pt>
                <c:pt idx="120">
                  <c:v>3525</c:v>
                </c:pt>
                <c:pt idx="121">
                  <c:v>4070</c:v>
                </c:pt>
                <c:pt idx="122">
                  <c:v>3325</c:v>
                </c:pt>
                <c:pt idx="123">
                  <c:v>3660</c:v>
                </c:pt>
                <c:pt idx="124">
                  <c:v>2990</c:v>
                </c:pt>
                <c:pt idx="125">
                  <c:v>2820</c:v>
                </c:pt>
                <c:pt idx="126">
                  <c:v>2870</c:v>
                </c:pt>
                <c:pt idx="127">
                  <c:v>3440</c:v>
                </c:pt>
                <c:pt idx="128">
                  <c:v>3440</c:v>
                </c:pt>
                <c:pt idx="129">
                  <c:v>4100</c:v>
                </c:pt>
                <c:pt idx="130">
                  <c:v>2420</c:v>
                </c:pt>
                <c:pt idx="131">
                  <c:v>2670</c:v>
                </c:pt>
                <c:pt idx="132">
                  <c:v>2775</c:v>
                </c:pt>
                <c:pt idx="133">
                  <c:v>2580</c:v>
                </c:pt>
                <c:pt idx="134">
                  <c:v>3220</c:v>
                </c:pt>
                <c:pt idx="135">
                  <c:v>3040</c:v>
                </c:pt>
                <c:pt idx="136">
                  <c:v>3040</c:v>
                </c:pt>
                <c:pt idx="137">
                  <c:v>3080</c:v>
                </c:pt>
                <c:pt idx="138">
                  <c:v>3200</c:v>
                </c:pt>
                <c:pt idx="139">
                  <c:v>2880</c:v>
                </c:pt>
                <c:pt idx="140">
                  <c:v>3890</c:v>
                </c:pt>
                <c:pt idx="141">
                  <c:v>3950</c:v>
                </c:pt>
                <c:pt idx="142">
                  <c:v>1940</c:v>
                </c:pt>
                <c:pt idx="143">
                  <c:v>3500</c:v>
                </c:pt>
                <c:pt idx="144">
                  <c:v>3990</c:v>
                </c:pt>
                <c:pt idx="145">
                  <c:v>3070</c:v>
                </c:pt>
                <c:pt idx="146">
                  <c:v>3340</c:v>
                </c:pt>
                <c:pt idx="147">
                  <c:v>3900</c:v>
                </c:pt>
                <c:pt idx="148">
                  <c:v>2830</c:v>
                </c:pt>
                <c:pt idx="149">
                  <c:v>3530</c:v>
                </c:pt>
                <c:pt idx="150">
                  <c:v>1160</c:v>
                </c:pt>
                <c:pt idx="151">
                  <c:v>1820</c:v>
                </c:pt>
                <c:pt idx="152">
                  <c:v>4225</c:v>
                </c:pt>
                <c:pt idx="153">
                  <c:v>3210</c:v>
                </c:pt>
                <c:pt idx="154">
                  <c:v>2250</c:v>
                </c:pt>
                <c:pt idx="155">
                  <c:v>2960</c:v>
                </c:pt>
                <c:pt idx="156">
                  <c:v>3100</c:v>
                </c:pt>
                <c:pt idx="157">
                  <c:v>3080</c:v>
                </c:pt>
                <c:pt idx="158">
                  <c:v>3710</c:v>
                </c:pt>
                <c:pt idx="159">
                  <c:v>2350</c:v>
                </c:pt>
                <c:pt idx="160">
                  <c:v>3525</c:v>
                </c:pt>
                <c:pt idx="161">
                  <c:v>3500</c:v>
                </c:pt>
                <c:pt idx="162">
                  <c:v>3520</c:v>
                </c:pt>
                <c:pt idx="163">
                  <c:v>3150</c:v>
                </c:pt>
                <c:pt idx="164">
                  <c:v>970</c:v>
                </c:pt>
                <c:pt idx="165">
                  <c:v>3890</c:v>
                </c:pt>
                <c:pt idx="166">
                  <c:v>2940</c:v>
                </c:pt>
                <c:pt idx="167">
                  <c:v>3820</c:v>
                </c:pt>
                <c:pt idx="168">
                  <c:v>1255</c:v>
                </c:pt>
                <c:pt idx="169">
                  <c:v>2730</c:v>
                </c:pt>
                <c:pt idx="170">
                  <c:v>1360</c:v>
                </c:pt>
                <c:pt idx="171">
                  <c:v>3560</c:v>
                </c:pt>
                <c:pt idx="172">
                  <c:v>1250</c:v>
                </c:pt>
                <c:pt idx="173">
                  <c:v>1780</c:v>
                </c:pt>
                <c:pt idx="174">
                  <c:v>2730</c:v>
                </c:pt>
                <c:pt idx="175">
                  <c:v>2740</c:v>
                </c:pt>
                <c:pt idx="176">
                  <c:v>1690</c:v>
                </c:pt>
                <c:pt idx="177">
                  <c:v>3830</c:v>
                </c:pt>
                <c:pt idx="178">
                  <c:v>3920</c:v>
                </c:pt>
                <c:pt idx="179">
                  <c:v>3650</c:v>
                </c:pt>
                <c:pt idx="180">
                  <c:v>3620</c:v>
                </c:pt>
                <c:pt idx="181">
                  <c:v>2740</c:v>
                </c:pt>
                <c:pt idx="182">
                  <c:v>3005</c:v>
                </c:pt>
                <c:pt idx="183">
                  <c:v>3060</c:v>
                </c:pt>
                <c:pt idx="184">
                  <c:v>2720</c:v>
                </c:pt>
                <c:pt idx="185">
                  <c:v>3850</c:v>
                </c:pt>
                <c:pt idx="186">
                  <c:v>2810</c:v>
                </c:pt>
                <c:pt idx="187">
                  <c:v>2660</c:v>
                </c:pt>
                <c:pt idx="188">
                  <c:v>2860</c:v>
                </c:pt>
                <c:pt idx="189">
                  <c:v>3300</c:v>
                </c:pt>
                <c:pt idx="190">
                  <c:v>2700</c:v>
                </c:pt>
                <c:pt idx="191">
                  <c:v>3080</c:v>
                </c:pt>
                <c:pt idx="192">
                  <c:v>2205</c:v>
                </c:pt>
                <c:pt idx="193">
                  <c:v>2640</c:v>
                </c:pt>
                <c:pt idx="194">
                  <c:v>3500</c:v>
                </c:pt>
                <c:pt idx="195">
                  <c:v>2600</c:v>
                </c:pt>
                <c:pt idx="196">
                  <c:v>2940</c:v>
                </c:pt>
                <c:pt idx="197">
                  <c:v>2240</c:v>
                </c:pt>
                <c:pt idx="198">
                  <c:v>2910</c:v>
                </c:pt>
                <c:pt idx="199">
                  <c:v>2490</c:v>
                </c:pt>
                <c:pt idx="200">
                  <c:v>2730</c:v>
                </c:pt>
                <c:pt idx="201">
                  <c:v>3410</c:v>
                </c:pt>
                <c:pt idx="202">
                  <c:v>2930</c:v>
                </c:pt>
                <c:pt idx="203">
                  <c:v>1710</c:v>
                </c:pt>
                <c:pt idx="204">
                  <c:v>2550</c:v>
                </c:pt>
                <c:pt idx="205">
                  <c:v>2650</c:v>
                </c:pt>
                <c:pt idx="206">
                  <c:v>3620</c:v>
                </c:pt>
                <c:pt idx="207">
                  <c:v>3690</c:v>
                </c:pt>
                <c:pt idx="208">
                  <c:v>3160</c:v>
                </c:pt>
                <c:pt idx="209">
                  <c:v>3520</c:v>
                </c:pt>
                <c:pt idx="210">
                  <c:v>1840</c:v>
                </c:pt>
                <c:pt idx="211">
                  <c:v>2780</c:v>
                </c:pt>
                <c:pt idx="212">
                  <c:v>2185</c:v>
                </c:pt>
                <c:pt idx="213">
                  <c:v>1275</c:v>
                </c:pt>
                <c:pt idx="214">
                  <c:v>2070</c:v>
                </c:pt>
                <c:pt idx="215">
                  <c:v>2420</c:v>
                </c:pt>
                <c:pt idx="216">
                  <c:v>885</c:v>
                </c:pt>
                <c:pt idx="217">
                  <c:v>3000</c:v>
                </c:pt>
                <c:pt idx="218">
                  <c:v>2840</c:v>
                </c:pt>
                <c:pt idx="219">
                  <c:v>3555</c:v>
                </c:pt>
                <c:pt idx="220">
                  <c:v>3640</c:v>
                </c:pt>
                <c:pt idx="221">
                  <c:v>3520</c:v>
                </c:pt>
                <c:pt idx="222">
                  <c:v>2880</c:v>
                </c:pt>
                <c:pt idx="223">
                  <c:v>3920</c:v>
                </c:pt>
                <c:pt idx="224">
                  <c:v>2590</c:v>
                </c:pt>
                <c:pt idx="225">
                  <c:v>3200</c:v>
                </c:pt>
                <c:pt idx="226">
                  <c:v>3730</c:v>
                </c:pt>
                <c:pt idx="227">
                  <c:v>2620</c:v>
                </c:pt>
                <c:pt idx="228">
                  <c:v>3000</c:v>
                </c:pt>
                <c:pt idx="229">
                  <c:v>3600</c:v>
                </c:pt>
                <c:pt idx="230">
                  <c:v>860</c:v>
                </c:pt>
                <c:pt idx="231">
                  <c:v>3720</c:v>
                </c:pt>
                <c:pt idx="232">
                  <c:v>2735</c:v>
                </c:pt>
                <c:pt idx="233">
                  <c:v>3120</c:v>
                </c:pt>
                <c:pt idx="234">
                  <c:v>3300</c:v>
                </c:pt>
                <c:pt idx="235">
                  <c:v>1692</c:v>
                </c:pt>
                <c:pt idx="236">
                  <c:v>3230</c:v>
                </c:pt>
                <c:pt idx="237">
                  <c:v>3560</c:v>
                </c:pt>
                <c:pt idx="238">
                  <c:v>3220</c:v>
                </c:pt>
                <c:pt idx="239">
                  <c:v>3040</c:v>
                </c:pt>
                <c:pt idx="240">
                  <c:v>3620</c:v>
                </c:pt>
                <c:pt idx="241">
                  <c:v>3290</c:v>
                </c:pt>
                <c:pt idx="242">
                  <c:v>2620</c:v>
                </c:pt>
                <c:pt idx="243">
                  <c:v>3680</c:v>
                </c:pt>
                <c:pt idx="244">
                  <c:v>2820</c:v>
                </c:pt>
                <c:pt idx="245">
                  <c:v>2870</c:v>
                </c:pt>
                <c:pt idx="246">
                  <c:v>3140</c:v>
                </c:pt>
                <c:pt idx="247">
                  <c:v>2885</c:v>
                </c:pt>
                <c:pt idx="248">
                  <c:v>3300</c:v>
                </c:pt>
                <c:pt idx="249">
                  <c:v>4140</c:v>
                </c:pt>
                <c:pt idx="250">
                  <c:v>1719</c:v>
                </c:pt>
                <c:pt idx="251">
                  <c:v>2040</c:v>
                </c:pt>
                <c:pt idx="252">
                  <c:v>3440</c:v>
                </c:pt>
                <c:pt idx="253">
                  <c:v>2800</c:v>
                </c:pt>
                <c:pt idx="254">
                  <c:v>2650</c:v>
                </c:pt>
                <c:pt idx="255">
                  <c:v>2530</c:v>
                </c:pt>
                <c:pt idx="256">
                  <c:v>3875</c:v>
                </c:pt>
                <c:pt idx="257">
                  <c:v>2330</c:v>
                </c:pt>
                <c:pt idx="258">
                  <c:v>3190</c:v>
                </c:pt>
                <c:pt idx="259">
                  <c:v>3700</c:v>
                </c:pt>
                <c:pt idx="260">
                  <c:v>3340</c:v>
                </c:pt>
                <c:pt idx="261">
                  <c:v>2520</c:v>
                </c:pt>
                <c:pt idx="262">
                  <c:v>3640</c:v>
                </c:pt>
                <c:pt idx="263">
                  <c:v>2380</c:v>
                </c:pt>
                <c:pt idx="264">
                  <c:v>2820</c:v>
                </c:pt>
                <c:pt idx="265">
                  <c:v>3620</c:v>
                </c:pt>
                <c:pt idx="266">
                  <c:v>3420</c:v>
                </c:pt>
                <c:pt idx="267">
                  <c:v>2760</c:v>
                </c:pt>
                <c:pt idx="268">
                  <c:v>3030</c:v>
                </c:pt>
                <c:pt idx="269">
                  <c:v>3720</c:v>
                </c:pt>
                <c:pt idx="270">
                  <c:v>3680</c:v>
                </c:pt>
                <c:pt idx="271">
                  <c:v>3100</c:v>
                </c:pt>
                <c:pt idx="272">
                  <c:v>3270</c:v>
                </c:pt>
                <c:pt idx="273">
                  <c:v>3335</c:v>
                </c:pt>
                <c:pt idx="274">
                  <c:v>3600</c:v>
                </c:pt>
                <c:pt idx="275">
                  <c:v>3520</c:v>
                </c:pt>
                <c:pt idx="276">
                  <c:v>2810</c:v>
                </c:pt>
                <c:pt idx="277">
                  <c:v>4140</c:v>
                </c:pt>
                <c:pt idx="278">
                  <c:v>1580</c:v>
                </c:pt>
                <c:pt idx="279">
                  <c:v>2740</c:v>
                </c:pt>
                <c:pt idx="280">
                  <c:v>3465</c:v>
                </c:pt>
                <c:pt idx="281">
                  <c:v>3750</c:v>
                </c:pt>
                <c:pt idx="282">
                  <c:v>2900</c:v>
                </c:pt>
                <c:pt idx="283">
                  <c:v>3330</c:v>
                </c:pt>
                <c:pt idx="284">
                  <c:v>3220</c:v>
                </c:pt>
                <c:pt idx="285">
                  <c:v>2865</c:v>
                </c:pt>
                <c:pt idx="286">
                  <c:v>2740</c:v>
                </c:pt>
                <c:pt idx="287">
                  <c:v>3520</c:v>
                </c:pt>
                <c:pt idx="288">
                  <c:v>3360</c:v>
                </c:pt>
                <c:pt idx="289">
                  <c:v>3420</c:v>
                </c:pt>
                <c:pt idx="290">
                  <c:v>3630</c:v>
                </c:pt>
                <c:pt idx="291">
                  <c:v>2260</c:v>
                </c:pt>
                <c:pt idx="292">
                  <c:v>3470</c:v>
                </c:pt>
                <c:pt idx="293">
                  <c:v>2760</c:v>
                </c:pt>
                <c:pt idx="294">
                  <c:v>2780</c:v>
                </c:pt>
                <c:pt idx="295">
                  <c:v>2855</c:v>
                </c:pt>
                <c:pt idx="296">
                  <c:v>3400</c:v>
                </c:pt>
                <c:pt idx="297">
                  <c:v>3180</c:v>
                </c:pt>
                <c:pt idx="298">
                  <c:v>3520</c:v>
                </c:pt>
                <c:pt idx="299">
                  <c:v>2385</c:v>
                </c:pt>
                <c:pt idx="300">
                  <c:v>2130</c:v>
                </c:pt>
                <c:pt idx="301">
                  <c:v>2840</c:v>
                </c:pt>
                <c:pt idx="302">
                  <c:v>3280</c:v>
                </c:pt>
                <c:pt idx="303">
                  <c:v>1735</c:v>
                </c:pt>
                <c:pt idx="304">
                  <c:v>3070</c:v>
                </c:pt>
                <c:pt idx="305">
                  <c:v>3730</c:v>
                </c:pt>
                <c:pt idx="306">
                  <c:v>2330</c:v>
                </c:pt>
                <c:pt idx="307">
                  <c:v>2500</c:v>
                </c:pt>
                <c:pt idx="308">
                  <c:v>2610</c:v>
                </c:pt>
                <c:pt idx="309">
                  <c:v>1045</c:v>
                </c:pt>
                <c:pt idx="310">
                  <c:v>3385</c:v>
                </c:pt>
                <c:pt idx="311">
                  <c:v>2400</c:v>
                </c:pt>
                <c:pt idx="312">
                  <c:v>3060</c:v>
                </c:pt>
                <c:pt idx="313">
                  <c:v>2800</c:v>
                </c:pt>
                <c:pt idx="314">
                  <c:v>3630</c:v>
                </c:pt>
                <c:pt idx="315">
                  <c:v>2365</c:v>
                </c:pt>
                <c:pt idx="316">
                  <c:v>1870</c:v>
                </c:pt>
                <c:pt idx="317">
                  <c:v>2580</c:v>
                </c:pt>
                <c:pt idx="318">
                  <c:v>3600</c:v>
                </c:pt>
                <c:pt idx="319">
                  <c:v>2800</c:v>
                </c:pt>
                <c:pt idx="320">
                  <c:v>1810</c:v>
                </c:pt>
                <c:pt idx="321">
                  <c:v>2670</c:v>
                </c:pt>
                <c:pt idx="322">
                  <c:v>930</c:v>
                </c:pt>
                <c:pt idx="323">
                  <c:v>2640</c:v>
                </c:pt>
                <c:pt idx="324">
                  <c:v>3000</c:v>
                </c:pt>
                <c:pt idx="325">
                  <c:v>2950</c:v>
                </c:pt>
                <c:pt idx="326">
                  <c:v>3300</c:v>
                </c:pt>
                <c:pt idx="327">
                  <c:v>3470</c:v>
                </c:pt>
                <c:pt idx="328">
                  <c:v>2600</c:v>
                </c:pt>
                <c:pt idx="329">
                  <c:v>3120</c:v>
                </c:pt>
                <c:pt idx="330">
                  <c:v>1910</c:v>
                </c:pt>
                <c:pt idx="331">
                  <c:v>2840</c:v>
                </c:pt>
                <c:pt idx="332">
                  <c:v>2520</c:v>
                </c:pt>
                <c:pt idx="333">
                  <c:v>3010</c:v>
                </c:pt>
                <c:pt idx="334">
                  <c:v>3550</c:v>
                </c:pt>
                <c:pt idx="335">
                  <c:v>3200</c:v>
                </c:pt>
                <c:pt idx="336">
                  <c:v>2330</c:v>
                </c:pt>
                <c:pt idx="337">
                  <c:v>3510</c:v>
                </c:pt>
                <c:pt idx="338">
                  <c:v>3420</c:v>
                </c:pt>
                <c:pt idx="339">
                  <c:v>3450</c:v>
                </c:pt>
                <c:pt idx="340">
                  <c:v>3000</c:v>
                </c:pt>
                <c:pt idx="341">
                  <c:v>3200</c:v>
                </c:pt>
                <c:pt idx="342">
                  <c:v>3080</c:v>
                </c:pt>
                <c:pt idx="343">
                  <c:v>2380</c:v>
                </c:pt>
                <c:pt idx="344">
                  <c:v>1740</c:v>
                </c:pt>
                <c:pt idx="345">
                  <c:v>3970</c:v>
                </c:pt>
                <c:pt idx="346">
                  <c:v>2830</c:v>
                </c:pt>
                <c:pt idx="347">
                  <c:v>3250</c:v>
                </c:pt>
                <c:pt idx="348">
                  <c:v>3650</c:v>
                </c:pt>
                <c:pt idx="349">
                  <c:v>3430</c:v>
                </c:pt>
                <c:pt idx="350">
                  <c:v>3220</c:v>
                </c:pt>
                <c:pt idx="351">
                  <c:v>3300</c:v>
                </c:pt>
                <c:pt idx="352">
                  <c:v>3700</c:v>
                </c:pt>
                <c:pt idx="353">
                  <c:v>3140</c:v>
                </c:pt>
                <c:pt idx="354">
                  <c:v>4050</c:v>
                </c:pt>
                <c:pt idx="355">
                  <c:v>1425</c:v>
                </c:pt>
                <c:pt idx="356">
                  <c:v>1435</c:v>
                </c:pt>
                <c:pt idx="357">
                  <c:v>3860</c:v>
                </c:pt>
              </c:numCache>
            </c:numRef>
          </c:yVal>
          <c:smooth val="0"/>
        </c:ser>
        <c:ser>
          <c:idx val="1"/>
          <c:order val="1"/>
          <c:tx>
            <c:strRef>
              <c:f>'Regression_(no_missing)'!$A$360</c:f>
              <c:strCache>
                <c:ptCount val="1"/>
                <c:pt idx="0">
                  <c:v>Control</c:v>
                </c:pt>
              </c:strCache>
            </c:strRef>
          </c:tx>
          <c:spPr>
            <a:ln w="28575">
              <a:noFill/>
            </a:ln>
          </c:spPr>
          <c:marker>
            <c:symbol val="diamond"/>
            <c:size val="3"/>
          </c:marker>
          <c:trendline>
            <c:spPr>
              <a:ln>
                <a:solidFill>
                  <a:schemeClr val="accent2"/>
                </a:solidFill>
              </a:ln>
            </c:spPr>
            <c:trendlineType val="poly"/>
            <c:order val="2"/>
            <c:dispRSqr val="0"/>
            <c:dispEq val="0"/>
          </c:trendline>
          <c:xVal>
            <c:numRef>
              <c:f>'Regression_(no_missing)'!$I$359:$I$1825</c:f>
              <c:numCache>
                <c:formatCode>General</c:formatCode>
                <c:ptCount val="1467"/>
                <c:pt idx="0">
                  <c:v>26.4375</c:v>
                </c:pt>
                <c:pt idx="1">
                  <c:v>30.1015625</c:v>
                </c:pt>
                <c:pt idx="2">
                  <c:v>30.75</c:v>
                </c:pt>
                <c:pt idx="3">
                  <c:v>28.47265625</c:v>
                </c:pt>
                <c:pt idx="4">
                  <c:v>24.88671875</c:v>
                </c:pt>
                <c:pt idx="5">
                  <c:v>18.67578125</c:v>
                </c:pt>
                <c:pt idx="6">
                  <c:v>25.7421875</c:v>
                </c:pt>
                <c:pt idx="7">
                  <c:v>24.3828125</c:v>
                </c:pt>
                <c:pt idx="8">
                  <c:v>27.82421875</c:v>
                </c:pt>
                <c:pt idx="9">
                  <c:v>27.484375</c:v>
                </c:pt>
                <c:pt idx="10">
                  <c:v>32.5</c:v>
                </c:pt>
                <c:pt idx="11">
                  <c:v>28.6484375</c:v>
                </c:pt>
                <c:pt idx="12">
                  <c:v>24.2421875</c:v>
                </c:pt>
                <c:pt idx="13">
                  <c:v>32.5</c:v>
                </c:pt>
                <c:pt idx="14">
                  <c:v>30.421875</c:v>
                </c:pt>
                <c:pt idx="15">
                  <c:v>26.1953125</c:v>
                </c:pt>
                <c:pt idx="16">
                  <c:v>22.26953125</c:v>
                </c:pt>
                <c:pt idx="17">
                  <c:v>33.453125</c:v>
                </c:pt>
                <c:pt idx="18">
                  <c:v>32.3671875</c:v>
                </c:pt>
                <c:pt idx="19">
                  <c:v>33.359375</c:v>
                </c:pt>
                <c:pt idx="20">
                  <c:v>22.12109375</c:v>
                </c:pt>
                <c:pt idx="21">
                  <c:v>35.2421875</c:v>
                </c:pt>
                <c:pt idx="22">
                  <c:v>29.80859375</c:v>
                </c:pt>
                <c:pt idx="23">
                  <c:v>29.99609375</c:v>
                </c:pt>
                <c:pt idx="24">
                  <c:v>38.7734375</c:v>
                </c:pt>
                <c:pt idx="25">
                  <c:v>25.7734375</c:v>
                </c:pt>
                <c:pt idx="26">
                  <c:v>24.5</c:v>
                </c:pt>
                <c:pt idx="27">
                  <c:v>25.7109375</c:v>
                </c:pt>
                <c:pt idx="28">
                  <c:v>31.87890625</c:v>
                </c:pt>
                <c:pt idx="29">
                  <c:v>29.6328125</c:v>
                </c:pt>
                <c:pt idx="30">
                  <c:v>26.4609375</c:v>
                </c:pt>
                <c:pt idx="31">
                  <c:v>23.28125</c:v>
                </c:pt>
                <c:pt idx="32">
                  <c:v>25.3828125</c:v>
                </c:pt>
                <c:pt idx="33">
                  <c:v>31.67578125</c:v>
                </c:pt>
                <c:pt idx="34">
                  <c:v>34.328125</c:v>
                </c:pt>
                <c:pt idx="35">
                  <c:v>28.9453125</c:v>
                </c:pt>
                <c:pt idx="36">
                  <c:v>37.765625</c:v>
                </c:pt>
                <c:pt idx="37">
                  <c:v>16.93359375</c:v>
                </c:pt>
                <c:pt idx="38">
                  <c:v>31.46875</c:v>
                </c:pt>
                <c:pt idx="39">
                  <c:v>32.7265625</c:v>
                </c:pt>
                <c:pt idx="40">
                  <c:v>33.5703125</c:v>
                </c:pt>
                <c:pt idx="41">
                  <c:v>28.4296875</c:v>
                </c:pt>
                <c:pt idx="42">
                  <c:v>23.0234375</c:v>
                </c:pt>
                <c:pt idx="43">
                  <c:v>27.61328125</c:v>
                </c:pt>
                <c:pt idx="44">
                  <c:v>28.15234375</c:v>
                </c:pt>
                <c:pt idx="45">
                  <c:v>26.53125</c:v>
                </c:pt>
                <c:pt idx="46">
                  <c:v>32.4609375</c:v>
                </c:pt>
                <c:pt idx="47">
                  <c:v>17.12109375</c:v>
                </c:pt>
                <c:pt idx="48">
                  <c:v>27.01953125</c:v>
                </c:pt>
                <c:pt idx="49">
                  <c:v>25.80078125</c:v>
                </c:pt>
                <c:pt idx="50">
                  <c:v>25.11328125</c:v>
                </c:pt>
                <c:pt idx="51">
                  <c:v>36.59375</c:v>
                </c:pt>
                <c:pt idx="52">
                  <c:v>23.58203125</c:v>
                </c:pt>
                <c:pt idx="53">
                  <c:v>27.56640625</c:v>
                </c:pt>
                <c:pt idx="54">
                  <c:v>25.04296875</c:v>
                </c:pt>
                <c:pt idx="55">
                  <c:v>32.7109375</c:v>
                </c:pt>
                <c:pt idx="56">
                  <c:v>29.859375</c:v>
                </c:pt>
                <c:pt idx="57">
                  <c:v>30.65234375</c:v>
                </c:pt>
                <c:pt idx="58">
                  <c:v>36.9921875</c:v>
                </c:pt>
                <c:pt idx="59">
                  <c:v>28.83984375</c:v>
                </c:pt>
                <c:pt idx="60">
                  <c:v>29.80859375</c:v>
                </c:pt>
                <c:pt idx="61">
                  <c:v>24.640625</c:v>
                </c:pt>
                <c:pt idx="62">
                  <c:v>31.68359375</c:v>
                </c:pt>
                <c:pt idx="63">
                  <c:v>34.6796875</c:v>
                </c:pt>
                <c:pt idx="64">
                  <c:v>26.421875</c:v>
                </c:pt>
                <c:pt idx="65">
                  <c:v>29.65234375</c:v>
                </c:pt>
                <c:pt idx="66">
                  <c:v>26.1640625</c:v>
                </c:pt>
                <c:pt idx="67">
                  <c:v>24.5859375</c:v>
                </c:pt>
                <c:pt idx="68">
                  <c:v>27.57421875</c:v>
                </c:pt>
                <c:pt idx="69">
                  <c:v>30.74609375</c:v>
                </c:pt>
                <c:pt idx="70">
                  <c:v>26.65234375</c:v>
                </c:pt>
                <c:pt idx="71">
                  <c:v>24.19921875</c:v>
                </c:pt>
                <c:pt idx="72">
                  <c:v>39.75</c:v>
                </c:pt>
                <c:pt idx="73">
                  <c:v>18.1171875</c:v>
                </c:pt>
                <c:pt idx="74">
                  <c:v>32.1328125</c:v>
                </c:pt>
                <c:pt idx="75">
                  <c:v>25.39453125</c:v>
                </c:pt>
                <c:pt idx="76">
                  <c:v>36.515625</c:v>
                </c:pt>
                <c:pt idx="77">
                  <c:v>27.55859375</c:v>
                </c:pt>
                <c:pt idx="78">
                  <c:v>24.0546875</c:v>
                </c:pt>
                <c:pt idx="79">
                  <c:v>32.328125</c:v>
                </c:pt>
                <c:pt idx="80">
                  <c:v>31.296875</c:v>
                </c:pt>
                <c:pt idx="81">
                  <c:v>28.70703125</c:v>
                </c:pt>
                <c:pt idx="82">
                  <c:v>18.515625</c:v>
                </c:pt>
                <c:pt idx="83">
                  <c:v>21.171875</c:v>
                </c:pt>
                <c:pt idx="84">
                  <c:v>31.7890625</c:v>
                </c:pt>
                <c:pt idx="85">
                  <c:v>30.64453125</c:v>
                </c:pt>
                <c:pt idx="86">
                  <c:v>33.078125</c:v>
                </c:pt>
                <c:pt idx="87">
                  <c:v>25.890625</c:v>
                </c:pt>
                <c:pt idx="88">
                  <c:v>27.0625</c:v>
                </c:pt>
                <c:pt idx="89">
                  <c:v>32.1796875</c:v>
                </c:pt>
                <c:pt idx="90">
                  <c:v>33.5546875</c:v>
                </c:pt>
                <c:pt idx="91">
                  <c:v>30.7890625</c:v>
                </c:pt>
                <c:pt idx="92">
                  <c:v>26.6328125</c:v>
                </c:pt>
                <c:pt idx="93">
                  <c:v>31.1484375</c:v>
                </c:pt>
                <c:pt idx="94">
                  <c:v>17.3359375</c:v>
                </c:pt>
                <c:pt idx="95">
                  <c:v>31.99609375</c:v>
                </c:pt>
                <c:pt idx="96">
                  <c:v>20.2109375</c:v>
                </c:pt>
                <c:pt idx="97">
                  <c:v>33.453125</c:v>
                </c:pt>
                <c:pt idx="98">
                  <c:v>31.203125</c:v>
                </c:pt>
                <c:pt idx="99">
                  <c:v>18.97265625</c:v>
                </c:pt>
                <c:pt idx="100">
                  <c:v>30.7421875</c:v>
                </c:pt>
                <c:pt idx="101">
                  <c:v>31.921875</c:v>
                </c:pt>
                <c:pt idx="102">
                  <c:v>22.30078125</c:v>
                </c:pt>
                <c:pt idx="103">
                  <c:v>20.94921875</c:v>
                </c:pt>
                <c:pt idx="104">
                  <c:v>34.8359375</c:v>
                </c:pt>
                <c:pt idx="105">
                  <c:v>25.15234375</c:v>
                </c:pt>
                <c:pt idx="106">
                  <c:v>27.66015625</c:v>
                </c:pt>
                <c:pt idx="107">
                  <c:v>33.5078125</c:v>
                </c:pt>
                <c:pt idx="108">
                  <c:v>29.5234375</c:v>
                </c:pt>
                <c:pt idx="109">
                  <c:v>28.99609375</c:v>
                </c:pt>
                <c:pt idx="110">
                  <c:v>25.2578125</c:v>
                </c:pt>
                <c:pt idx="111">
                  <c:v>27.51953125</c:v>
                </c:pt>
                <c:pt idx="112">
                  <c:v>16.55078125</c:v>
                </c:pt>
                <c:pt idx="113">
                  <c:v>36.8046875</c:v>
                </c:pt>
                <c:pt idx="114">
                  <c:v>37.9609375</c:v>
                </c:pt>
                <c:pt idx="115">
                  <c:v>25.234375</c:v>
                </c:pt>
                <c:pt idx="116">
                  <c:v>29.36328125</c:v>
                </c:pt>
                <c:pt idx="117">
                  <c:v>24.84375</c:v>
                </c:pt>
                <c:pt idx="118">
                  <c:v>31.7890625</c:v>
                </c:pt>
                <c:pt idx="119">
                  <c:v>33.3828125</c:v>
                </c:pt>
                <c:pt idx="120">
                  <c:v>19.78125</c:v>
                </c:pt>
                <c:pt idx="121">
                  <c:v>33.9921875</c:v>
                </c:pt>
                <c:pt idx="122">
                  <c:v>23.78515625</c:v>
                </c:pt>
                <c:pt idx="123">
                  <c:v>32.1796875</c:v>
                </c:pt>
                <c:pt idx="124">
                  <c:v>25.4609375</c:v>
                </c:pt>
                <c:pt idx="125">
                  <c:v>23.4921875</c:v>
                </c:pt>
                <c:pt idx="126">
                  <c:v>22.203125</c:v>
                </c:pt>
                <c:pt idx="127">
                  <c:v>28.73046875</c:v>
                </c:pt>
                <c:pt idx="128">
                  <c:v>29.828125</c:v>
                </c:pt>
                <c:pt idx="129">
                  <c:v>26.27734375</c:v>
                </c:pt>
                <c:pt idx="130">
                  <c:v>30.9140625</c:v>
                </c:pt>
                <c:pt idx="131">
                  <c:v>31.66796875</c:v>
                </c:pt>
                <c:pt idx="132">
                  <c:v>26.6484375</c:v>
                </c:pt>
                <c:pt idx="133">
                  <c:v>40.8828125</c:v>
                </c:pt>
                <c:pt idx="134">
                  <c:v>36.484375</c:v>
                </c:pt>
                <c:pt idx="135">
                  <c:v>25</c:v>
                </c:pt>
                <c:pt idx="136">
                  <c:v>34.6875</c:v>
                </c:pt>
                <c:pt idx="137">
                  <c:v>30.99609375</c:v>
                </c:pt>
                <c:pt idx="138">
                  <c:v>29.13671875</c:v>
                </c:pt>
                <c:pt idx="139">
                  <c:v>28.09765625</c:v>
                </c:pt>
                <c:pt idx="140">
                  <c:v>31.6953125</c:v>
                </c:pt>
                <c:pt idx="141">
                  <c:v>28.7265625</c:v>
                </c:pt>
                <c:pt idx="142">
                  <c:v>30.24609375</c:v>
                </c:pt>
                <c:pt idx="143">
                  <c:v>37.2109375</c:v>
                </c:pt>
                <c:pt idx="144">
                  <c:v>28.64453125</c:v>
                </c:pt>
                <c:pt idx="145">
                  <c:v>35.046875</c:v>
                </c:pt>
                <c:pt idx="146">
                  <c:v>34.7421875</c:v>
                </c:pt>
                <c:pt idx="147">
                  <c:v>34.75</c:v>
                </c:pt>
                <c:pt idx="148">
                  <c:v>24.7421875</c:v>
                </c:pt>
                <c:pt idx="149">
                  <c:v>27.1328125</c:v>
                </c:pt>
                <c:pt idx="150">
                  <c:v>27.92578125</c:v>
                </c:pt>
                <c:pt idx="151">
                  <c:v>28.65625</c:v>
                </c:pt>
                <c:pt idx="152">
                  <c:v>27.4765625</c:v>
                </c:pt>
                <c:pt idx="153">
                  <c:v>33.3984375</c:v>
                </c:pt>
                <c:pt idx="154">
                  <c:v>25.1875</c:v>
                </c:pt>
                <c:pt idx="155">
                  <c:v>37.7109375</c:v>
                </c:pt>
                <c:pt idx="156">
                  <c:v>21.90234375</c:v>
                </c:pt>
                <c:pt idx="157">
                  <c:v>28.7109375</c:v>
                </c:pt>
                <c:pt idx="158">
                  <c:v>24.2421875</c:v>
                </c:pt>
                <c:pt idx="159">
                  <c:v>27.734375</c:v>
                </c:pt>
                <c:pt idx="160">
                  <c:v>30.9453125</c:v>
                </c:pt>
                <c:pt idx="161">
                  <c:v>26.66796875</c:v>
                </c:pt>
                <c:pt idx="162">
                  <c:v>38.734375</c:v>
                </c:pt>
                <c:pt idx="163">
                  <c:v>24.16015625</c:v>
                </c:pt>
                <c:pt idx="164">
                  <c:v>23.2734375</c:v>
                </c:pt>
                <c:pt idx="165">
                  <c:v>29.12890625</c:v>
                </c:pt>
                <c:pt idx="166">
                  <c:v>32.671875</c:v>
                </c:pt>
                <c:pt idx="167">
                  <c:v>33.1171875</c:v>
                </c:pt>
                <c:pt idx="168">
                  <c:v>24.0390625</c:v>
                </c:pt>
                <c:pt idx="169">
                  <c:v>30.81640625</c:v>
                </c:pt>
                <c:pt idx="170">
                  <c:v>29.15234375</c:v>
                </c:pt>
                <c:pt idx="171">
                  <c:v>26.22265625</c:v>
                </c:pt>
                <c:pt idx="172">
                  <c:v>29.9609375</c:v>
                </c:pt>
                <c:pt idx="173">
                  <c:v>19.34765625</c:v>
                </c:pt>
                <c:pt idx="174">
                  <c:v>17.9140625</c:v>
                </c:pt>
                <c:pt idx="175">
                  <c:v>26.3046875</c:v>
                </c:pt>
                <c:pt idx="176">
                  <c:v>27.4453125</c:v>
                </c:pt>
                <c:pt idx="177">
                  <c:v>31.87109375</c:v>
                </c:pt>
                <c:pt idx="178">
                  <c:v>35.1640625</c:v>
                </c:pt>
                <c:pt idx="179">
                  <c:v>35.1640625</c:v>
                </c:pt>
                <c:pt idx="180">
                  <c:v>23.2109375</c:v>
                </c:pt>
                <c:pt idx="181">
                  <c:v>30.06640625</c:v>
                </c:pt>
                <c:pt idx="182">
                  <c:v>24.04296875</c:v>
                </c:pt>
                <c:pt idx="183">
                  <c:v>29.3984375</c:v>
                </c:pt>
                <c:pt idx="184">
                  <c:v>24.4453125</c:v>
                </c:pt>
                <c:pt idx="185">
                  <c:v>29.1875</c:v>
                </c:pt>
                <c:pt idx="186">
                  <c:v>30.109375</c:v>
                </c:pt>
                <c:pt idx="187">
                  <c:v>21.984375</c:v>
                </c:pt>
                <c:pt idx="188">
                  <c:v>30.640625</c:v>
                </c:pt>
                <c:pt idx="189">
                  <c:v>27.11328125</c:v>
                </c:pt>
                <c:pt idx="190">
                  <c:v>37.453125</c:v>
                </c:pt>
                <c:pt idx="191">
                  <c:v>30.17578125</c:v>
                </c:pt>
                <c:pt idx="192">
                  <c:v>31.06640625</c:v>
                </c:pt>
                <c:pt idx="193">
                  <c:v>30.76171875</c:v>
                </c:pt>
                <c:pt idx="194">
                  <c:v>41.03125</c:v>
                </c:pt>
                <c:pt idx="195">
                  <c:v>39.71875</c:v>
                </c:pt>
                <c:pt idx="196">
                  <c:v>31.76171875</c:v>
                </c:pt>
                <c:pt idx="197">
                  <c:v>37.828125</c:v>
                </c:pt>
                <c:pt idx="198">
                  <c:v>35.7109375</c:v>
                </c:pt>
                <c:pt idx="199">
                  <c:v>34.5078125</c:v>
                </c:pt>
                <c:pt idx="200">
                  <c:v>21.078125</c:v>
                </c:pt>
                <c:pt idx="201">
                  <c:v>17.9765625</c:v>
                </c:pt>
                <c:pt idx="202">
                  <c:v>20.30078125</c:v>
                </c:pt>
                <c:pt idx="203">
                  <c:v>33.96875</c:v>
                </c:pt>
                <c:pt idx="204">
                  <c:v>41.0859375</c:v>
                </c:pt>
                <c:pt idx="205">
                  <c:v>18.2578125</c:v>
                </c:pt>
                <c:pt idx="206">
                  <c:v>19.6953125</c:v>
                </c:pt>
                <c:pt idx="207">
                  <c:v>25.59765625</c:v>
                </c:pt>
                <c:pt idx="208">
                  <c:v>26.8046875</c:v>
                </c:pt>
                <c:pt idx="209">
                  <c:v>33.2578125</c:v>
                </c:pt>
                <c:pt idx="210">
                  <c:v>30.796875</c:v>
                </c:pt>
                <c:pt idx="211">
                  <c:v>31.0390625</c:v>
                </c:pt>
                <c:pt idx="212">
                  <c:v>41.046875</c:v>
                </c:pt>
                <c:pt idx="213">
                  <c:v>19.3671875</c:v>
                </c:pt>
                <c:pt idx="214">
                  <c:v>19.8046875</c:v>
                </c:pt>
                <c:pt idx="215">
                  <c:v>28.2890625</c:v>
                </c:pt>
                <c:pt idx="216">
                  <c:v>29.41796875</c:v>
                </c:pt>
                <c:pt idx="217">
                  <c:v>21.21484375</c:v>
                </c:pt>
                <c:pt idx="218">
                  <c:v>26.91796875</c:v>
                </c:pt>
                <c:pt idx="219">
                  <c:v>39.7578125</c:v>
                </c:pt>
                <c:pt idx="220">
                  <c:v>31.59375</c:v>
                </c:pt>
                <c:pt idx="221">
                  <c:v>25.9921875</c:v>
                </c:pt>
                <c:pt idx="222">
                  <c:v>30.40625</c:v>
                </c:pt>
                <c:pt idx="223">
                  <c:v>28.1484375</c:v>
                </c:pt>
                <c:pt idx="224">
                  <c:v>19.1171875</c:v>
                </c:pt>
                <c:pt idx="225">
                  <c:v>17.3515625</c:v>
                </c:pt>
                <c:pt idx="226">
                  <c:v>24.4765625</c:v>
                </c:pt>
                <c:pt idx="227">
                  <c:v>22.546875</c:v>
                </c:pt>
                <c:pt idx="228">
                  <c:v>23.62109375</c:v>
                </c:pt>
                <c:pt idx="229">
                  <c:v>33.34375</c:v>
                </c:pt>
                <c:pt idx="230">
                  <c:v>32.109375</c:v>
                </c:pt>
                <c:pt idx="231">
                  <c:v>30.828125</c:v>
                </c:pt>
                <c:pt idx="232">
                  <c:v>22.234375</c:v>
                </c:pt>
                <c:pt idx="233">
                  <c:v>26.859375</c:v>
                </c:pt>
                <c:pt idx="234">
                  <c:v>30.8984375</c:v>
                </c:pt>
                <c:pt idx="235">
                  <c:v>19.109375</c:v>
                </c:pt>
                <c:pt idx="236">
                  <c:v>29.76171875</c:v>
                </c:pt>
                <c:pt idx="237">
                  <c:v>30.6484375</c:v>
                </c:pt>
                <c:pt idx="238">
                  <c:v>30.05078125</c:v>
                </c:pt>
                <c:pt idx="239">
                  <c:v>24.4921875</c:v>
                </c:pt>
                <c:pt idx="240">
                  <c:v>32.4375</c:v>
                </c:pt>
                <c:pt idx="241">
                  <c:v>29.59375</c:v>
                </c:pt>
                <c:pt idx="242">
                  <c:v>22.39453125</c:v>
                </c:pt>
                <c:pt idx="243">
                  <c:v>22.609375</c:v>
                </c:pt>
                <c:pt idx="244">
                  <c:v>28.49609375</c:v>
                </c:pt>
                <c:pt idx="245">
                  <c:v>37.7265625</c:v>
                </c:pt>
                <c:pt idx="246">
                  <c:v>33.6015625</c:v>
                </c:pt>
                <c:pt idx="247">
                  <c:v>20.484375</c:v>
                </c:pt>
                <c:pt idx="248">
                  <c:v>34.5703125</c:v>
                </c:pt>
                <c:pt idx="249">
                  <c:v>31.62890625</c:v>
                </c:pt>
                <c:pt idx="250">
                  <c:v>33.125</c:v>
                </c:pt>
                <c:pt idx="251">
                  <c:v>27.578125</c:v>
                </c:pt>
                <c:pt idx="252">
                  <c:v>26.81640625</c:v>
                </c:pt>
                <c:pt idx="253">
                  <c:v>24.8515625</c:v>
                </c:pt>
                <c:pt idx="254">
                  <c:v>24.03125</c:v>
                </c:pt>
                <c:pt idx="255">
                  <c:v>32.53125</c:v>
                </c:pt>
                <c:pt idx="256">
                  <c:v>18.95703125</c:v>
                </c:pt>
                <c:pt idx="257">
                  <c:v>28.83203125</c:v>
                </c:pt>
                <c:pt idx="258">
                  <c:v>32.421875</c:v>
                </c:pt>
                <c:pt idx="259">
                  <c:v>25.4609375</c:v>
                </c:pt>
                <c:pt idx="260">
                  <c:v>27.2578125</c:v>
                </c:pt>
                <c:pt idx="261">
                  <c:v>33.84375</c:v>
                </c:pt>
                <c:pt idx="262">
                  <c:v>21.296875</c:v>
                </c:pt>
                <c:pt idx="263">
                  <c:v>25.90234375</c:v>
                </c:pt>
                <c:pt idx="264">
                  <c:v>29.44140625</c:v>
                </c:pt>
                <c:pt idx="265">
                  <c:v>27.09765625</c:v>
                </c:pt>
                <c:pt idx="266">
                  <c:v>27.43359375</c:v>
                </c:pt>
                <c:pt idx="267">
                  <c:v>36.4453125</c:v>
                </c:pt>
                <c:pt idx="268">
                  <c:v>30.6171875</c:v>
                </c:pt>
                <c:pt idx="269">
                  <c:v>31.08203125</c:v>
                </c:pt>
                <c:pt idx="270">
                  <c:v>30.97265625</c:v>
                </c:pt>
                <c:pt idx="271">
                  <c:v>26.7734375</c:v>
                </c:pt>
                <c:pt idx="272">
                  <c:v>24.64453125</c:v>
                </c:pt>
                <c:pt idx="273">
                  <c:v>22.234375</c:v>
                </c:pt>
                <c:pt idx="274">
                  <c:v>20.3203125</c:v>
                </c:pt>
                <c:pt idx="275">
                  <c:v>30.21484375</c:v>
                </c:pt>
                <c:pt idx="276">
                  <c:v>33.9375</c:v>
                </c:pt>
                <c:pt idx="277">
                  <c:v>31.0078125</c:v>
                </c:pt>
                <c:pt idx="278">
                  <c:v>29.09765625</c:v>
                </c:pt>
                <c:pt idx="279">
                  <c:v>35.3984375</c:v>
                </c:pt>
                <c:pt idx="280">
                  <c:v>27.51953125</c:v>
                </c:pt>
                <c:pt idx="281">
                  <c:v>27.5703125</c:v>
                </c:pt>
                <c:pt idx="282">
                  <c:v>29.03125</c:v>
                </c:pt>
                <c:pt idx="283">
                  <c:v>25.0859375</c:v>
                </c:pt>
                <c:pt idx="284">
                  <c:v>37.1328125</c:v>
                </c:pt>
                <c:pt idx="285">
                  <c:v>23.69921875</c:v>
                </c:pt>
                <c:pt idx="286">
                  <c:v>28.46484375</c:v>
                </c:pt>
                <c:pt idx="287">
                  <c:v>27.58203125</c:v>
                </c:pt>
                <c:pt idx="288">
                  <c:v>25.6953125</c:v>
                </c:pt>
                <c:pt idx="289">
                  <c:v>28.3359375</c:v>
                </c:pt>
                <c:pt idx="290">
                  <c:v>25.0703125</c:v>
                </c:pt>
                <c:pt idx="291">
                  <c:v>21.65234375</c:v>
                </c:pt>
                <c:pt idx="292">
                  <c:v>32.1875</c:v>
                </c:pt>
                <c:pt idx="293">
                  <c:v>29.37890625</c:v>
                </c:pt>
                <c:pt idx="294">
                  <c:v>30.64453125</c:v>
                </c:pt>
                <c:pt idx="295">
                  <c:v>23.515625</c:v>
                </c:pt>
                <c:pt idx="296">
                  <c:v>29.484375</c:v>
                </c:pt>
                <c:pt idx="297">
                  <c:v>23.0859375</c:v>
                </c:pt>
                <c:pt idx="298">
                  <c:v>30.28125</c:v>
                </c:pt>
                <c:pt idx="299">
                  <c:v>19.75</c:v>
                </c:pt>
                <c:pt idx="300">
                  <c:v>33.7265625</c:v>
                </c:pt>
                <c:pt idx="301">
                  <c:v>18.9921875</c:v>
                </c:pt>
                <c:pt idx="302">
                  <c:v>31.5546875</c:v>
                </c:pt>
                <c:pt idx="303">
                  <c:v>21.5</c:v>
                </c:pt>
                <c:pt idx="304">
                  <c:v>26.12890625</c:v>
                </c:pt>
                <c:pt idx="305">
                  <c:v>31.0078125</c:v>
                </c:pt>
                <c:pt idx="306">
                  <c:v>28.765625</c:v>
                </c:pt>
                <c:pt idx="307">
                  <c:v>15.73632813</c:v>
                </c:pt>
                <c:pt idx="308">
                  <c:v>29.28125</c:v>
                </c:pt>
                <c:pt idx="309">
                  <c:v>28.55078125</c:v>
                </c:pt>
                <c:pt idx="310">
                  <c:v>18.25</c:v>
                </c:pt>
                <c:pt idx="311">
                  <c:v>28.45703125</c:v>
                </c:pt>
                <c:pt idx="312">
                  <c:v>30.91015625</c:v>
                </c:pt>
                <c:pt idx="313">
                  <c:v>34.734375</c:v>
                </c:pt>
                <c:pt idx="314">
                  <c:v>32.484375</c:v>
                </c:pt>
                <c:pt idx="315">
                  <c:v>32.2578125</c:v>
                </c:pt>
                <c:pt idx="316">
                  <c:v>30.296875</c:v>
                </c:pt>
                <c:pt idx="317">
                  <c:v>31.63671875</c:v>
                </c:pt>
                <c:pt idx="318">
                  <c:v>32.640625</c:v>
                </c:pt>
                <c:pt idx="319">
                  <c:v>39.90625</c:v>
                </c:pt>
                <c:pt idx="320">
                  <c:v>29.69921875</c:v>
                </c:pt>
                <c:pt idx="321">
                  <c:v>25.69140625</c:v>
                </c:pt>
                <c:pt idx="322">
                  <c:v>30.2421875</c:v>
                </c:pt>
                <c:pt idx="323">
                  <c:v>26.46875</c:v>
                </c:pt>
                <c:pt idx="324">
                  <c:v>28.953125</c:v>
                </c:pt>
                <c:pt idx="325">
                  <c:v>24.609375</c:v>
                </c:pt>
                <c:pt idx="326">
                  <c:v>27.140625</c:v>
                </c:pt>
                <c:pt idx="327">
                  <c:v>39.5234375</c:v>
                </c:pt>
                <c:pt idx="328">
                  <c:v>27.76171875</c:v>
                </c:pt>
                <c:pt idx="329">
                  <c:v>31.45703125</c:v>
                </c:pt>
                <c:pt idx="330">
                  <c:v>33.6875</c:v>
                </c:pt>
                <c:pt idx="331">
                  <c:v>29.96875</c:v>
                </c:pt>
                <c:pt idx="332">
                  <c:v>26.81640625</c:v>
                </c:pt>
                <c:pt idx="333">
                  <c:v>27.421875</c:v>
                </c:pt>
                <c:pt idx="334">
                  <c:v>29.6875</c:v>
                </c:pt>
                <c:pt idx="335">
                  <c:v>19.1484375</c:v>
                </c:pt>
                <c:pt idx="336">
                  <c:v>34.0625</c:v>
                </c:pt>
                <c:pt idx="337">
                  <c:v>34.3046875</c:v>
                </c:pt>
                <c:pt idx="338">
                  <c:v>29.51953125</c:v>
                </c:pt>
                <c:pt idx="339">
                  <c:v>30.671875</c:v>
                </c:pt>
                <c:pt idx="340">
                  <c:v>26.44140625</c:v>
                </c:pt>
                <c:pt idx="341">
                  <c:v>23.2578125</c:v>
                </c:pt>
                <c:pt idx="342">
                  <c:v>27.71484375</c:v>
                </c:pt>
                <c:pt idx="343">
                  <c:v>37.3984375</c:v>
                </c:pt>
                <c:pt idx="344">
                  <c:v>25.05859375</c:v>
                </c:pt>
                <c:pt idx="345">
                  <c:v>30.32421875</c:v>
                </c:pt>
                <c:pt idx="346">
                  <c:v>19.41796875</c:v>
                </c:pt>
                <c:pt idx="347">
                  <c:v>28.39453125</c:v>
                </c:pt>
                <c:pt idx="348">
                  <c:v>29.53515625</c:v>
                </c:pt>
                <c:pt idx="349">
                  <c:v>30.6484375</c:v>
                </c:pt>
                <c:pt idx="350">
                  <c:v>26.421875</c:v>
                </c:pt>
                <c:pt idx="351">
                  <c:v>24.421875</c:v>
                </c:pt>
                <c:pt idx="352">
                  <c:v>23.18359375</c:v>
                </c:pt>
                <c:pt idx="353">
                  <c:v>28.8203125</c:v>
                </c:pt>
                <c:pt idx="354">
                  <c:v>25.828125</c:v>
                </c:pt>
                <c:pt idx="355">
                  <c:v>24.8671875</c:v>
                </c:pt>
                <c:pt idx="356">
                  <c:v>27.421875</c:v>
                </c:pt>
                <c:pt idx="357">
                  <c:v>30.0390625</c:v>
                </c:pt>
                <c:pt idx="358">
                  <c:v>25.51953125</c:v>
                </c:pt>
                <c:pt idx="359">
                  <c:v>31.109375</c:v>
                </c:pt>
                <c:pt idx="360">
                  <c:v>32.171875</c:v>
                </c:pt>
                <c:pt idx="361">
                  <c:v>28</c:v>
                </c:pt>
                <c:pt idx="362">
                  <c:v>23.1640625</c:v>
                </c:pt>
                <c:pt idx="363">
                  <c:v>28.1171875</c:v>
                </c:pt>
                <c:pt idx="364">
                  <c:v>32.0078125</c:v>
                </c:pt>
                <c:pt idx="365">
                  <c:v>22.65625</c:v>
                </c:pt>
                <c:pt idx="366">
                  <c:v>27.421875</c:v>
                </c:pt>
                <c:pt idx="367">
                  <c:v>23.69140625</c:v>
                </c:pt>
                <c:pt idx="368">
                  <c:v>30.24609375</c:v>
                </c:pt>
                <c:pt idx="369">
                  <c:v>17.11328125</c:v>
                </c:pt>
                <c:pt idx="370">
                  <c:v>35.3984375</c:v>
                </c:pt>
                <c:pt idx="371">
                  <c:v>38.2109375</c:v>
                </c:pt>
                <c:pt idx="372">
                  <c:v>36.546875</c:v>
                </c:pt>
                <c:pt idx="373">
                  <c:v>24.03515625</c:v>
                </c:pt>
                <c:pt idx="374">
                  <c:v>28.6484375</c:v>
                </c:pt>
                <c:pt idx="375">
                  <c:v>23.05859375</c:v>
                </c:pt>
                <c:pt idx="376">
                  <c:v>34.046875</c:v>
                </c:pt>
                <c:pt idx="377">
                  <c:v>27.55859375</c:v>
                </c:pt>
                <c:pt idx="378">
                  <c:v>25.4609375</c:v>
                </c:pt>
                <c:pt idx="379">
                  <c:v>31.5859375</c:v>
                </c:pt>
                <c:pt idx="380">
                  <c:v>21.6328125</c:v>
                </c:pt>
                <c:pt idx="381">
                  <c:v>30.12890625</c:v>
                </c:pt>
                <c:pt idx="382">
                  <c:v>28.0625</c:v>
                </c:pt>
                <c:pt idx="383">
                  <c:v>30.3046875</c:v>
                </c:pt>
                <c:pt idx="384">
                  <c:v>35.828125</c:v>
                </c:pt>
                <c:pt idx="385">
                  <c:v>28.48828125</c:v>
                </c:pt>
                <c:pt idx="386">
                  <c:v>28.19921875</c:v>
                </c:pt>
                <c:pt idx="387">
                  <c:v>30.01953125</c:v>
                </c:pt>
                <c:pt idx="388">
                  <c:v>38.0703125</c:v>
                </c:pt>
                <c:pt idx="389">
                  <c:v>26.8671875</c:v>
                </c:pt>
                <c:pt idx="390">
                  <c:v>24.04296875</c:v>
                </c:pt>
                <c:pt idx="391">
                  <c:v>24.15234375</c:v>
                </c:pt>
                <c:pt idx="392">
                  <c:v>26.96484375</c:v>
                </c:pt>
                <c:pt idx="393">
                  <c:v>29.984375</c:v>
                </c:pt>
                <c:pt idx="394">
                  <c:v>24.6015625</c:v>
                </c:pt>
                <c:pt idx="395">
                  <c:v>29.51953125</c:v>
                </c:pt>
                <c:pt idx="396">
                  <c:v>23.4765625</c:v>
                </c:pt>
                <c:pt idx="397">
                  <c:v>29.90625</c:v>
                </c:pt>
                <c:pt idx="398">
                  <c:v>20.83203125</c:v>
                </c:pt>
                <c:pt idx="399">
                  <c:v>30.6796875</c:v>
                </c:pt>
                <c:pt idx="400">
                  <c:v>29.359375</c:v>
                </c:pt>
                <c:pt idx="401">
                  <c:v>33.3203125</c:v>
                </c:pt>
                <c:pt idx="402">
                  <c:v>18.03515625</c:v>
                </c:pt>
                <c:pt idx="403">
                  <c:v>29.55859375</c:v>
                </c:pt>
                <c:pt idx="404">
                  <c:v>21.2109375</c:v>
                </c:pt>
                <c:pt idx="405">
                  <c:v>28.703125</c:v>
                </c:pt>
                <c:pt idx="406">
                  <c:v>27.125</c:v>
                </c:pt>
                <c:pt idx="407">
                  <c:v>27.734375</c:v>
                </c:pt>
                <c:pt idx="408">
                  <c:v>26.41796875</c:v>
                </c:pt>
                <c:pt idx="409">
                  <c:v>43.3671875</c:v>
                </c:pt>
                <c:pt idx="410">
                  <c:v>29.70703125</c:v>
                </c:pt>
                <c:pt idx="411">
                  <c:v>26.27734375</c:v>
                </c:pt>
                <c:pt idx="412">
                  <c:v>27.9609375</c:v>
                </c:pt>
                <c:pt idx="413">
                  <c:v>21.69140625</c:v>
                </c:pt>
                <c:pt idx="414">
                  <c:v>18.515625</c:v>
                </c:pt>
                <c:pt idx="415">
                  <c:v>28.96484375</c:v>
                </c:pt>
                <c:pt idx="416">
                  <c:v>20.56640625</c:v>
                </c:pt>
                <c:pt idx="417">
                  <c:v>26.6015625</c:v>
                </c:pt>
                <c:pt idx="418">
                  <c:v>25.1328125</c:v>
                </c:pt>
                <c:pt idx="419">
                  <c:v>23.0625</c:v>
                </c:pt>
                <c:pt idx="420">
                  <c:v>28.94140625</c:v>
                </c:pt>
                <c:pt idx="421">
                  <c:v>34.6953125</c:v>
                </c:pt>
                <c:pt idx="422">
                  <c:v>25.953125</c:v>
                </c:pt>
                <c:pt idx="423">
                  <c:v>30.25</c:v>
                </c:pt>
                <c:pt idx="424">
                  <c:v>26.6875</c:v>
                </c:pt>
                <c:pt idx="425">
                  <c:v>29.0859375</c:v>
                </c:pt>
                <c:pt idx="426">
                  <c:v>24.2890625</c:v>
                </c:pt>
                <c:pt idx="427">
                  <c:v>29.25390625</c:v>
                </c:pt>
                <c:pt idx="428">
                  <c:v>27.36328125</c:v>
                </c:pt>
                <c:pt idx="429">
                  <c:v>34.96875</c:v>
                </c:pt>
                <c:pt idx="430">
                  <c:v>35.1015625</c:v>
                </c:pt>
                <c:pt idx="431">
                  <c:v>28.97265625</c:v>
                </c:pt>
                <c:pt idx="432">
                  <c:v>23.4375</c:v>
                </c:pt>
                <c:pt idx="433">
                  <c:v>34.8046875</c:v>
                </c:pt>
                <c:pt idx="434">
                  <c:v>22.71484375</c:v>
                </c:pt>
                <c:pt idx="435">
                  <c:v>30.6796875</c:v>
                </c:pt>
                <c:pt idx="436">
                  <c:v>23.75</c:v>
                </c:pt>
                <c:pt idx="437">
                  <c:v>37.2421875</c:v>
                </c:pt>
                <c:pt idx="438">
                  <c:v>34.59375</c:v>
                </c:pt>
                <c:pt idx="439">
                  <c:v>31.8046875</c:v>
                </c:pt>
                <c:pt idx="440">
                  <c:v>41.15625</c:v>
                </c:pt>
                <c:pt idx="441">
                  <c:v>28.1640625</c:v>
                </c:pt>
                <c:pt idx="442">
                  <c:v>22.421875</c:v>
                </c:pt>
                <c:pt idx="443">
                  <c:v>34.1953125</c:v>
                </c:pt>
                <c:pt idx="444">
                  <c:v>19.0703125</c:v>
                </c:pt>
                <c:pt idx="445">
                  <c:v>28.75</c:v>
                </c:pt>
                <c:pt idx="446">
                  <c:v>36.046875</c:v>
                </c:pt>
                <c:pt idx="447">
                  <c:v>28.69140625</c:v>
                </c:pt>
                <c:pt idx="448">
                  <c:v>27.625</c:v>
                </c:pt>
                <c:pt idx="449">
                  <c:v>29.41796875</c:v>
                </c:pt>
                <c:pt idx="450">
                  <c:v>41.6796875</c:v>
                </c:pt>
                <c:pt idx="451">
                  <c:v>29.015625</c:v>
                </c:pt>
                <c:pt idx="452">
                  <c:v>30.59765625</c:v>
                </c:pt>
                <c:pt idx="453">
                  <c:v>23.65625</c:v>
                </c:pt>
                <c:pt idx="454">
                  <c:v>25.625</c:v>
                </c:pt>
                <c:pt idx="455">
                  <c:v>30.78125</c:v>
                </c:pt>
                <c:pt idx="456">
                  <c:v>35.6875</c:v>
                </c:pt>
                <c:pt idx="457">
                  <c:v>24.03125</c:v>
                </c:pt>
                <c:pt idx="458">
                  <c:v>35.6875</c:v>
                </c:pt>
                <c:pt idx="459">
                  <c:v>21.9765625</c:v>
                </c:pt>
                <c:pt idx="460">
                  <c:v>28.03515625</c:v>
                </c:pt>
                <c:pt idx="461">
                  <c:v>30.58203125</c:v>
                </c:pt>
                <c:pt idx="462">
                  <c:v>38.8046875</c:v>
                </c:pt>
                <c:pt idx="463">
                  <c:v>22.0859375</c:v>
                </c:pt>
                <c:pt idx="464">
                  <c:v>35.609375</c:v>
                </c:pt>
                <c:pt idx="465">
                  <c:v>28.03515625</c:v>
                </c:pt>
                <c:pt idx="466">
                  <c:v>37.0859375</c:v>
                </c:pt>
                <c:pt idx="467">
                  <c:v>18.5625</c:v>
                </c:pt>
                <c:pt idx="468">
                  <c:v>36.0234375</c:v>
                </c:pt>
                <c:pt idx="469">
                  <c:v>24.3828125</c:v>
                </c:pt>
                <c:pt idx="470">
                  <c:v>33.2265625</c:v>
                </c:pt>
                <c:pt idx="471">
                  <c:v>27.71484375</c:v>
                </c:pt>
                <c:pt idx="472">
                  <c:v>26.703125</c:v>
                </c:pt>
                <c:pt idx="473">
                  <c:v>31.38671875</c:v>
                </c:pt>
                <c:pt idx="474">
                  <c:v>25.62890625</c:v>
                </c:pt>
                <c:pt idx="475">
                  <c:v>27.6328125</c:v>
                </c:pt>
                <c:pt idx="476">
                  <c:v>28.7109375</c:v>
                </c:pt>
                <c:pt idx="477">
                  <c:v>32.0078125</c:v>
                </c:pt>
                <c:pt idx="478">
                  <c:v>24.921875</c:v>
                </c:pt>
                <c:pt idx="479">
                  <c:v>24.8125</c:v>
                </c:pt>
                <c:pt idx="480">
                  <c:v>31.55078125</c:v>
                </c:pt>
                <c:pt idx="481">
                  <c:v>24.62109375</c:v>
                </c:pt>
                <c:pt idx="482">
                  <c:v>42.734375</c:v>
                </c:pt>
                <c:pt idx="483">
                  <c:v>25.52734375</c:v>
                </c:pt>
                <c:pt idx="484">
                  <c:v>30.33984375</c:v>
                </c:pt>
                <c:pt idx="485">
                  <c:v>29.01171875</c:v>
                </c:pt>
                <c:pt idx="486">
                  <c:v>29.6015625</c:v>
                </c:pt>
                <c:pt idx="487">
                  <c:v>36.0078125</c:v>
                </c:pt>
                <c:pt idx="488">
                  <c:v>30.1484375</c:v>
                </c:pt>
                <c:pt idx="489">
                  <c:v>22.6875</c:v>
                </c:pt>
                <c:pt idx="490">
                  <c:v>25.31640625</c:v>
                </c:pt>
                <c:pt idx="491">
                  <c:v>26.9375</c:v>
                </c:pt>
                <c:pt idx="492">
                  <c:v>27.140625</c:v>
                </c:pt>
                <c:pt idx="493">
                  <c:v>30.12109375</c:v>
                </c:pt>
                <c:pt idx="494">
                  <c:v>21.80078125</c:v>
                </c:pt>
                <c:pt idx="495">
                  <c:v>25.8359375</c:v>
                </c:pt>
                <c:pt idx="496">
                  <c:v>27.359375</c:v>
                </c:pt>
                <c:pt idx="497">
                  <c:v>21.55859375</c:v>
                </c:pt>
                <c:pt idx="498">
                  <c:v>34.4375</c:v>
                </c:pt>
                <c:pt idx="499">
                  <c:v>26.8828125</c:v>
                </c:pt>
                <c:pt idx="500">
                  <c:v>37.25</c:v>
                </c:pt>
                <c:pt idx="501">
                  <c:v>25.0859375</c:v>
                </c:pt>
                <c:pt idx="502">
                  <c:v>32.6640625</c:v>
                </c:pt>
                <c:pt idx="503">
                  <c:v>25.45703125</c:v>
                </c:pt>
                <c:pt idx="504">
                  <c:v>27.828125</c:v>
                </c:pt>
                <c:pt idx="505">
                  <c:v>23.83203125</c:v>
                </c:pt>
                <c:pt idx="506">
                  <c:v>30.16796875</c:v>
                </c:pt>
                <c:pt idx="507">
                  <c:v>29.3359375</c:v>
                </c:pt>
                <c:pt idx="508">
                  <c:v>29.53515625</c:v>
                </c:pt>
                <c:pt idx="509">
                  <c:v>23.81640625</c:v>
                </c:pt>
                <c:pt idx="510">
                  <c:v>27.71875</c:v>
                </c:pt>
                <c:pt idx="511">
                  <c:v>19.4296875</c:v>
                </c:pt>
                <c:pt idx="512">
                  <c:v>31.38671875</c:v>
                </c:pt>
                <c:pt idx="513">
                  <c:v>26.06640625</c:v>
                </c:pt>
                <c:pt idx="514">
                  <c:v>32.3671875</c:v>
                </c:pt>
                <c:pt idx="515">
                  <c:v>30.078125</c:v>
                </c:pt>
                <c:pt idx="516">
                  <c:v>25.9296875</c:v>
                </c:pt>
                <c:pt idx="517">
                  <c:v>40.984375</c:v>
                </c:pt>
                <c:pt idx="518">
                  <c:v>24.06640625</c:v>
                </c:pt>
                <c:pt idx="519">
                  <c:v>32.0625</c:v>
                </c:pt>
                <c:pt idx="520">
                  <c:v>27.0078125</c:v>
                </c:pt>
                <c:pt idx="521">
                  <c:v>28.234375</c:v>
                </c:pt>
                <c:pt idx="522">
                  <c:v>39.1484375</c:v>
                </c:pt>
                <c:pt idx="523">
                  <c:v>22.87109375</c:v>
                </c:pt>
                <c:pt idx="524">
                  <c:v>26.8359375</c:v>
                </c:pt>
                <c:pt idx="525">
                  <c:v>27.62109375</c:v>
                </c:pt>
                <c:pt idx="526">
                  <c:v>30.25</c:v>
                </c:pt>
                <c:pt idx="527">
                  <c:v>31.6484375</c:v>
                </c:pt>
                <c:pt idx="528">
                  <c:v>34.59375</c:v>
                </c:pt>
                <c:pt idx="529">
                  <c:v>27.64453125</c:v>
                </c:pt>
                <c:pt idx="530">
                  <c:v>25.6640625</c:v>
                </c:pt>
                <c:pt idx="531">
                  <c:v>27.3515625</c:v>
                </c:pt>
                <c:pt idx="532">
                  <c:v>30.53125</c:v>
                </c:pt>
                <c:pt idx="533">
                  <c:v>28.8515625</c:v>
                </c:pt>
                <c:pt idx="534">
                  <c:v>32.09375</c:v>
                </c:pt>
                <c:pt idx="535">
                  <c:v>22.921875</c:v>
                </c:pt>
                <c:pt idx="536">
                  <c:v>26.78125</c:v>
                </c:pt>
                <c:pt idx="537">
                  <c:v>26.36328125</c:v>
                </c:pt>
                <c:pt idx="538">
                  <c:v>29.37109375</c:v>
                </c:pt>
                <c:pt idx="539">
                  <c:v>26.265625</c:v>
                </c:pt>
                <c:pt idx="540">
                  <c:v>22.5625</c:v>
                </c:pt>
                <c:pt idx="541">
                  <c:v>23.39453125</c:v>
                </c:pt>
                <c:pt idx="542">
                  <c:v>36.3359375</c:v>
                </c:pt>
                <c:pt idx="543">
                  <c:v>31.5</c:v>
                </c:pt>
                <c:pt idx="544">
                  <c:v>29.359375</c:v>
                </c:pt>
                <c:pt idx="545">
                  <c:v>16.75</c:v>
                </c:pt>
                <c:pt idx="546">
                  <c:v>33.40625</c:v>
                </c:pt>
                <c:pt idx="547">
                  <c:v>26.4921875</c:v>
                </c:pt>
                <c:pt idx="548">
                  <c:v>22.4921875</c:v>
                </c:pt>
                <c:pt idx="549">
                  <c:v>28.47265625</c:v>
                </c:pt>
                <c:pt idx="550">
                  <c:v>29.2109375</c:v>
                </c:pt>
                <c:pt idx="551">
                  <c:v>24.78515625</c:v>
                </c:pt>
                <c:pt idx="552">
                  <c:v>27.5234375</c:v>
                </c:pt>
                <c:pt idx="553">
                  <c:v>32.1015625</c:v>
                </c:pt>
                <c:pt idx="554">
                  <c:v>27.87890625</c:v>
                </c:pt>
                <c:pt idx="555">
                  <c:v>20.88671875</c:v>
                </c:pt>
                <c:pt idx="556">
                  <c:v>28.765625</c:v>
                </c:pt>
                <c:pt idx="557">
                  <c:v>32.40625</c:v>
                </c:pt>
                <c:pt idx="558">
                  <c:v>26.0625</c:v>
                </c:pt>
                <c:pt idx="559">
                  <c:v>26.78125</c:v>
                </c:pt>
                <c:pt idx="560">
                  <c:v>31.5859375</c:v>
                </c:pt>
                <c:pt idx="561">
                  <c:v>17.3359375</c:v>
                </c:pt>
                <c:pt idx="562">
                  <c:v>32.015625</c:v>
                </c:pt>
                <c:pt idx="563">
                  <c:v>25.8984375</c:v>
                </c:pt>
                <c:pt idx="564">
                  <c:v>28.16796875</c:v>
                </c:pt>
                <c:pt idx="565">
                  <c:v>24.875</c:v>
                </c:pt>
                <c:pt idx="566">
                  <c:v>29.140625</c:v>
                </c:pt>
                <c:pt idx="567">
                  <c:v>32.1875</c:v>
                </c:pt>
                <c:pt idx="568">
                  <c:v>29.51171875</c:v>
                </c:pt>
                <c:pt idx="569">
                  <c:v>29.01171875</c:v>
                </c:pt>
                <c:pt idx="570">
                  <c:v>30.12109375</c:v>
                </c:pt>
                <c:pt idx="571">
                  <c:v>18.7734375</c:v>
                </c:pt>
                <c:pt idx="572">
                  <c:v>38.7734375</c:v>
                </c:pt>
                <c:pt idx="573">
                  <c:v>30.65625</c:v>
                </c:pt>
                <c:pt idx="574">
                  <c:v>36.5546875</c:v>
                </c:pt>
                <c:pt idx="575">
                  <c:v>27.37109375</c:v>
                </c:pt>
                <c:pt idx="576">
                  <c:v>28</c:v>
                </c:pt>
                <c:pt idx="577">
                  <c:v>22.39453125</c:v>
                </c:pt>
                <c:pt idx="578">
                  <c:v>24.3046875</c:v>
                </c:pt>
                <c:pt idx="579">
                  <c:v>28.26171875</c:v>
                </c:pt>
                <c:pt idx="580">
                  <c:v>27.3984375</c:v>
                </c:pt>
                <c:pt idx="581">
                  <c:v>38.4609375</c:v>
                </c:pt>
                <c:pt idx="582">
                  <c:v>20.640625</c:v>
                </c:pt>
                <c:pt idx="583">
                  <c:v>26.76171875</c:v>
                </c:pt>
                <c:pt idx="584">
                  <c:v>29.109375</c:v>
                </c:pt>
                <c:pt idx="585">
                  <c:v>39.6640625</c:v>
                </c:pt>
                <c:pt idx="586">
                  <c:v>26.22265625</c:v>
                </c:pt>
                <c:pt idx="587">
                  <c:v>25.9375</c:v>
                </c:pt>
                <c:pt idx="588">
                  <c:v>20.37890625</c:v>
                </c:pt>
                <c:pt idx="589">
                  <c:v>21.44921875</c:v>
                </c:pt>
                <c:pt idx="590">
                  <c:v>29.26953125</c:v>
                </c:pt>
                <c:pt idx="591">
                  <c:v>42.4609375</c:v>
                </c:pt>
                <c:pt idx="592">
                  <c:v>34.765625</c:v>
                </c:pt>
                <c:pt idx="593">
                  <c:v>32.234375</c:v>
                </c:pt>
                <c:pt idx="594">
                  <c:v>37.5546875</c:v>
                </c:pt>
                <c:pt idx="595">
                  <c:v>28.59375</c:v>
                </c:pt>
                <c:pt idx="596">
                  <c:v>31.953125</c:v>
                </c:pt>
                <c:pt idx="597">
                  <c:v>28.07421875</c:v>
                </c:pt>
                <c:pt idx="598">
                  <c:v>21.8046875</c:v>
                </c:pt>
                <c:pt idx="599">
                  <c:v>35.4609375</c:v>
                </c:pt>
                <c:pt idx="600">
                  <c:v>32.3984375</c:v>
                </c:pt>
                <c:pt idx="601">
                  <c:v>28.109375</c:v>
                </c:pt>
                <c:pt idx="602">
                  <c:v>27.890625</c:v>
                </c:pt>
                <c:pt idx="603">
                  <c:v>30.01953125</c:v>
                </c:pt>
                <c:pt idx="604">
                  <c:v>34.015625</c:v>
                </c:pt>
                <c:pt idx="605">
                  <c:v>21.4609375</c:v>
                </c:pt>
                <c:pt idx="606">
                  <c:v>28.9609375</c:v>
                </c:pt>
                <c:pt idx="607">
                  <c:v>34.9921875</c:v>
                </c:pt>
                <c:pt idx="608">
                  <c:v>27.33203125</c:v>
                </c:pt>
                <c:pt idx="609">
                  <c:v>31.81640625</c:v>
                </c:pt>
                <c:pt idx="610">
                  <c:v>20.40234375</c:v>
                </c:pt>
                <c:pt idx="611">
                  <c:v>28.88671875</c:v>
                </c:pt>
                <c:pt idx="612">
                  <c:v>31.3203125</c:v>
                </c:pt>
                <c:pt idx="613">
                  <c:v>33.484375</c:v>
                </c:pt>
                <c:pt idx="614">
                  <c:v>29.47265625</c:v>
                </c:pt>
                <c:pt idx="615">
                  <c:v>28.703125</c:v>
                </c:pt>
                <c:pt idx="616">
                  <c:v>31.23046875</c:v>
                </c:pt>
                <c:pt idx="617">
                  <c:v>22.88671875</c:v>
                </c:pt>
                <c:pt idx="618">
                  <c:v>29.80859375</c:v>
                </c:pt>
                <c:pt idx="619">
                  <c:v>27.0859375</c:v>
                </c:pt>
                <c:pt idx="620">
                  <c:v>23.58203125</c:v>
                </c:pt>
                <c:pt idx="621">
                  <c:v>36.171875</c:v>
                </c:pt>
                <c:pt idx="622">
                  <c:v>36.109375</c:v>
                </c:pt>
                <c:pt idx="623">
                  <c:v>25.2265625</c:v>
                </c:pt>
                <c:pt idx="624">
                  <c:v>36.1171875</c:v>
                </c:pt>
                <c:pt idx="625">
                  <c:v>40.34375</c:v>
                </c:pt>
                <c:pt idx="626">
                  <c:v>22.65625</c:v>
                </c:pt>
                <c:pt idx="627">
                  <c:v>28.671875</c:v>
                </c:pt>
                <c:pt idx="628">
                  <c:v>24.1875</c:v>
                </c:pt>
                <c:pt idx="629">
                  <c:v>21.42578125</c:v>
                </c:pt>
                <c:pt idx="630">
                  <c:v>25.37890625</c:v>
                </c:pt>
                <c:pt idx="631">
                  <c:v>24.75</c:v>
                </c:pt>
                <c:pt idx="632">
                  <c:v>23.375</c:v>
                </c:pt>
                <c:pt idx="633">
                  <c:v>36.828125</c:v>
                </c:pt>
                <c:pt idx="634">
                  <c:v>23.65625</c:v>
                </c:pt>
                <c:pt idx="635">
                  <c:v>34.6953125</c:v>
                </c:pt>
                <c:pt idx="636">
                  <c:v>31.12109375</c:v>
                </c:pt>
                <c:pt idx="637">
                  <c:v>29.22265625</c:v>
                </c:pt>
                <c:pt idx="638">
                  <c:v>26.28515625</c:v>
                </c:pt>
                <c:pt idx="639">
                  <c:v>30.75390625</c:v>
                </c:pt>
                <c:pt idx="640">
                  <c:v>24.265625</c:v>
                </c:pt>
                <c:pt idx="641">
                  <c:v>31.18359375</c:v>
                </c:pt>
                <c:pt idx="642">
                  <c:v>33.5234375</c:v>
                </c:pt>
                <c:pt idx="643">
                  <c:v>29.25390625</c:v>
                </c:pt>
                <c:pt idx="644">
                  <c:v>32.9296875</c:v>
                </c:pt>
                <c:pt idx="645">
                  <c:v>21.71875</c:v>
                </c:pt>
                <c:pt idx="646">
                  <c:v>18.28515625</c:v>
                </c:pt>
                <c:pt idx="647">
                  <c:v>30.796875</c:v>
                </c:pt>
                <c:pt idx="648">
                  <c:v>23.40625</c:v>
                </c:pt>
                <c:pt idx="649">
                  <c:v>35.046875</c:v>
                </c:pt>
                <c:pt idx="650">
                  <c:v>29.43359375</c:v>
                </c:pt>
                <c:pt idx="651">
                  <c:v>32.578125</c:v>
                </c:pt>
                <c:pt idx="652">
                  <c:v>29.8515625</c:v>
                </c:pt>
                <c:pt idx="653">
                  <c:v>34.484375</c:v>
                </c:pt>
                <c:pt idx="654">
                  <c:v>34.9375</c:v>
                </c:pt>
                <c:pt idx="655">
                  <c:v>30.9921875</c:v>
                </c:pt>
                <c:pt idx="656">
                  <c:v>25.8828125</c:v>
                </c:pt>
                <c:pt idx="657">
                  <c:v>26.171875</c:v>
                </c:pt>
                <c:pt idx="658">
                  <c:v>30.40625</c:v>
                </c:pt>
                <c:pt idx="659">
                  <c:v>26.03125</c:v>
                </c:pt>
                <c:pt idx="660">
                  <c:v>32.3828125</c:v>
                </c:pt>
                <c:pt idx="661">
                  <c:v>32.5546875</c:v>
                </c:pt>
                <c:pt idx="662">
                  <c:v>29.1171875</c:v>
                </c:pt>
                <c:pt idx="663">
                  <c:v>24.75390625</c:v>
                </c:pt>
                <c:pt idx="664">
                  <c:v>32.6953125</c:v>
                </c:pt>
                <c:pt idx="665">
                  <c:v>25.04296875</c:v>
                </c:pt>
                <c:pt idx="666">
                  <c:v>28.0703125</c:v>
                </c:pt>
                <c:pt idx="667">
                  <c:v>34.765625</c:v>
                </c:pt>
                <c:pt idx="668">
                  <c:v>25.87109375</c:v>
                </c:pt>
                <c:pt idx="669">
                  <c:v>28.2734375</c:v>
                </c:pt>
                <c:pt idx="670">
                  <c:v>36.6796875</c:v>
                </c:pt>
                <c:pt idx="671">
                  <c:v>24.2265625</c:v>
                </c:pt>
                <c:pt idx="672">
                  <c:v>30.7578125</c:v>
                </c:pt>
                <c:pt idx="673">
                  <c:v>26.64453125</c:v>
                </c:pt>
                <c:pt idx="674">
                  <c:v>33.71875</c:v>
                </c:pt>
                <c:pt idx="675">
                  <c:v>35.0703125</c:v>
                </c:pt>
                <c:pt idx="676">
                  <c:v>17.765625</c:v>
                </c:pt>
                <c:pt idx="677">
                  <c:v>31.2734375</c:v>
                </c:pt>
                <c:pt idx="678">
                  <c:v>23.76953125</c:v>
                </c:pt>
                <c:pt idx="679">
                  <c:v>28.94140625</c:v>
                </c:pt>
                <c:pt idx="680">
                  <c:v>31.66796875</c:v>
                </c:pt>
                <c:pt idx="681">
                  <c:v>26.88671875</c:v>
                </c:pt>
                <c:pt idx="682">
                  <c:v>26.4296875</c:v>
                </c:pt>
                <c:pt idx="683">
                  <c:v>27.80078125</c:v>
                </c:pt>
                <c:pt idx="684">
                  <c:v>41.3984375</c:v>
                </c:pt>
                <c:pt idx="685">
                  <c:v>27.734375</c:v>
                </c:pt>
                <c:pt idx="686">
                  <c:v>28.09375</c:v>
                </c:pt>
                <c:pt idx="687">
                  <c:v>29.80859375</c:v>
                </c:pt>
                <c:pt idx="688">
                  <c:v>32.015625</c:v>
                </c:pt>
                <c:pt idx="689">
                  <c:v>22.67578125</c:v>
                </c:pt>
                <c:pt idx="690">
                  <c:v>21.87109375</c:v>
                </c:pt>
                <c:pt idx="691">
                  <c:v>27.41015625</c:v>
                </c:pt>
                <c:pt idx="692">
                  <c:v>21.2421875</c:v>
                </c:pt>
                <c:pt idx="693">
                  <c:v>31.3828125</c:v>
                </c:pt>
                <c:pt idx="694">
                  <c:v>28.73828125</c:v>
                </c:pt>
                <c:pt idx="695">
                  <c:v>17.0234375</c:v>
                </c:pt>
                <c:pt idx="696">
                  <c:v>26.72265625</c:v>
                </c:pt>
                <c:pt idx="697">
                  <c:v>31.30078125</c:v>
                </c:pt>
                <c:pt idx="698">
                  <c:v>25.78515625</c:v>
                </c:pt>
                <c:pt idx="699">
                  <c:v>36.0078125</c:v>
                </c:pt>
                <c:pt idx="700">
                  <c:v>31.13671875</c:v>
                </c:pt>
                <c:pt idx="701">
                  <c:v>32.28125</c:v>
                </c:pt>
                <c:pt idx="702">
                  <c:v>27.62109375</c:v>
                </c:pt>
                <c:pt idx="703">
                  <c:v>36.8125</c:v>
                </c:pt>
                <c:pt idx="704">
                  <c:v>20.546875</c:v>
                </c:pt>
                <c:pt idx="705">
                  <c:v>23.0078125</c:v>
                </c:pt>
                <c:pt idx="706">
                  <c:v>29.08203125</c:v>
                </c:pt>
                <c:pt idx="707">
                  <c:v>32.453125</c:v>
                </c:pt>
                <c:pt idx="708">
                  <c:v>29.6640625</c:v>
                </c:pt>
                <c:pt idx="709">
                  <c:v>28.67578125</c:v>
                </c:pt>
                <c:pt idx="710">
                  <c:v>24.5078125</c:v>
                </c:pt>
                <c:pt idx="711">
                  <c:v>35.9765625</c:v>
                </c:pt>
                <c:pt idx="712">
                  <c:v>29.99609375</c:v>
                </c:pt>
                <c:pt idx="713">
                  <c:v>27.0625</c:v>
                </c:pt>
                <c:pt idx="714">
                  <c:v>28.96875</c:v>
                </c:pt>
                <c:pt idx="715">
                  <c:v>28.77734375</c:v>
                </c:pt>
                <c:pt idx="716">
                  <c:v>19.35546875</c:v>
                </c:pt>
                <c:pt idx="717">
                  <c:v>24.77734375</c:v>
                </c:pt>
                <c:pt idx="718">
                  <c:v>30.0390625</c:v>
                </c:pt>
                <c:pt idx="719">
                  <c:v>23.51171875</c:v>
                </c:pt>
                <c:pt idx="720">
                  <c:v>31.53515625</c:v>
                </c:pt>
                <c:pt idx="721">
                  <c:v>29.8203125</c:v>
                </c:pt>
                <c:pt idx="722">
                  <c:v>21.7109375</c:v>
                </c:pt>
                <c:pt idx="723">
                  <c:v>34.0078125</c:v>
                </c:pt>
                <c:pt idx="724">
                  <c:v>28.9453125</c:v>
                </c:pt>
                <c:pt idx="725">
                  <c:v>36.6015625</c:v>
                </c:pt>
                <c:pt idx="726">
                  <c:v>30.27734375</c:v>
                </c:pt>
                <c:pt idx="727">
                  <c:v>28.97265625</c:v>
                </c:pt>
                <c:pt idx="728">
                  <c:v>33.375</c:v>
                </c:pt>
                <c:pt idx="729">
                  <c:v>32.1640625</c:v>
                </c:pt>
                <c:pt idx="730">
                  <c:v>45.3671875</c:v>
                </c:pt>
                <c:pt idx="731">
                  <c:v>28.921875</c:v>
                </c:pt>
                <c:pt idx="732">
                  <c:v>22.23828125</c:v>
                </c:pt>
                <c:pt idx="733">
                  <c:v>36.1796875</c:v>
                </c:pt>
                <c:pt idx="734">
                  <c:v>29.96484375</c:v>
                </c:pt>
                <c:pt idx="735">
                  <c:v>23.0625</c:v>
                </c:pt>
                <c:pt idx="736">
                  <c:v>34.6484375</c:v>
                </c:pt>
                <c:pt idx="737">
                  <c:v>26.6796875</c:v>
                </c:pt>
                <c:pt idx="738">
                  <c:v>31.10546875</c:v>
                </c:pt>
                <c:pt idx="739">
                  <c:v>38.359375</c:v>
                </c:pt>
                <c:pt idx="740">
                  <c:v>27.84375</c:v>
                </c:pt>
                <c:pt idx="741">
                  <c:v>27.29296875</c:v>
                </c:pt>
                <c:pt idx="742">
                  <c:v>29.49609375</c:v>
                </c:pt>
                <c:pt idx="743">
                  <c:v>33.890625</c:v>
                </c:pt>
                <c:pt idx="744">
                  <c:v>32.875</c:v>
                </c:pt>
                <c:pt idx="745">
                  <c:v>33.2265625</c:v>
                </c:pt>
                <c:pt idx="746">
                  <c:v>19.671875</c:v>
                </c:pt>
                <c:pt idx="747">
                  <c:v>22.26953125</c:v>
                </c:pt>
                <c:pt idx="748">
                  <c:v>33.5859375</c:v>
                </c:pt>
                <c:pt idx="749">
                  <c:v>28.3125</c:v>
                </c:pt>
                <c:pt idx="750">
                  <c:v>27.70703125</c:v>
                </c:pt>
                <c:pt idx="751">
                  <c:v>24.46484375</c:v>
                </c:pt>
                <c:pt idx="752">
                  <c:v>35.453125</c:v>
                </c:pt>
                <c:pt idx="753">
                  <c:v>26.73828125</c:v>
                </c:pt>
                <c:pt idx="754">
                  <c:v>27.40625</c:v>
                </c:pt>
                <c:pt idx="755">
                  <c:v>35.1875</c:v>
                </c:pt>
                <c:pt idx="756">
                  <c:v>30.84375</c:v>
                </c:pt>
                <c:pt idx="757">
                  <c:v>34.6953125</c:v>
                </c:pt>
                <c:pt idx="758">
                  <c:v>22.546875</c:v>
                </c:pt>
                <c:pt idx="759">
                  <c:v>30.54296875</c:v>
                </c:pt>
                <c:pt idx="760">
                  <c:v>25.609375</c:v>
                </c:pt>
                <c:pt idx="761">
                  <c:v>31.2890625</c:v>
                </c:pt>
                <c:pt idx="762">
                  <c:v>28.5390625</c:v>
                </c:pt>
                <c:pt idx="763">
                  <c:v>19.88671875</c:v>
                </c:pt>
                <c:pt idx="764">
                  <c:v>27.81640625</c:v>
                </c:pt>
                <c:pt idx="765">
                  <c:v>26.51953125</c:v>
                </c:pt>
                <c:pt idx="766">
                  <c:v>33.9140625</c:v>
                </c:pt>
                <c:pt idx="767">
                  <c:v>34.2734375</c:v>
                </c:pt>
                <c:pt idx="768">
                  <c:v>24.734375</c:v>
                </c:pt>
                <c:pt idx="769">
                  <c:v>22.8828125</c:v>
                </c:pt>
                <c:pt idx="770">
                  <c:v>26.4921875</c:v>
                </c:pt>
                <c:pt idx="771">
                  <c:v>34.4140625</c:v>
                </c:pt>
                <c:pt idx="772">
                  <c:v>28.51171875</c:v>
                </c:pt>
                <c:pt idx="773">
                  <c:v>31.0546875</c:v>
                </c:pt>
                <c:pt idx="774">
                  <c:v>19.13671875</c:v>
                </c:pt>
                <c:pt idx="775">
                  <c:v>25.9375</c:v>
                </c:pt>
                <c:pt idx="776">
                  <c:v>31.60546875</c:v>
                </c:pt>
                <c:pt idx="777">
                  <c:v>32.0078125</c:v>
                </c:pt>
                <c:pt idx="778">
                  <c:v>28.41015625</c:v>
                </c:pt>
                <c:pt idx="779">
                  <c:v>27.49609375</c:v>
                </c:pt>
                <c:pt idx="780">
                  <c:v>30.515625</c:v>
                </c:pt>
                <c:pt idx="781">
                  <c:v>33.671875</c:v>
                </c:pt>
                <c:pt idx="782">
                  <c:v>23.32421875</c:v>
                </c:pt>
                <c:pt idx="783">
                  <c:v>25.7890625</c:v>
                </c:pt>
                <c:pt idx="784">
                  <c:v>27.17578125</c:v>
                </c:pt>
                <c:pt idx="785">
                  <c:v>34.1484375</c:v>
                </c:pt>
                <c:pt idx="786">
                  <c:v>30.84375</c:v>
                </c:pt>
                <c:pt idx="787">
                  <c:v>27.40234375</c:v>
                </c:pt>
                <c:pt idx="788">
                  <c:v>22.1796875</c:v>
                </c:pt>
                <c:pt idx="789">
                  <c:v>32.734375</c:v>
                </c:pt>
                <c:pt idx="790">
                  <c:v>27.0625</c:v>
                </c:pt>
                <c:pt idx="791">
                  <c:v>33.140625</c:v>
                </c:pt>
                <c:pt idx="792">
                  <c:v>21.75390625</c:v>
                </c:pt>
                <c:pt idx="793">
                  <c:v>32.265625</c:v>
                </c:pt>
                <c:pt idx="794">
                  <c:v>28.14453125</c:v>
                </c:pt>
                <c:pt idx="795">
                  <c:v>29.1328125</c:v>
                </c:pt>
                <c:pt idx="796">
                  <c:v>36.859375</c:v>
                </c:pt>
                <c:pt idx="797">
                  <c:v>30.953125</c:v>
                </c:pt>
                <c:pt idx="798">
                  <c:v>24.53125</c:v>
                </c:pt>
                <c:pt idx="799">
                  <c:v>26.48828125</c:v>
                </c:pt>
                <c:pt idx="800">
                  <c:v>28.58984375</c:v>
                </c:pt>
                <c:pt idx="801">
                  <c:v>24.50390625</c:v>
                </c:pt>
                <c:pt idx="802">
                  <c:v>25.55859375</c:v>
                </c:pt>
                <c:pt idx="803">
                  <c:v>23.125</c:v>
                </c:pt>
                <c:pt idx="804">
                  <c:v>27.9609375</c:v>
                </c:pt>
                <c:pt idx="805">
                  <c:v>27.37890625</c:v>
                </c:pt>
                <c:pt idx="806">
                  <c:v>21.94921875</c:v>
                </c:pt>
                <c:pt idx="807">
                  <c:v>35.1875</c:v>
                </c:pt>
                <c:pt idx="808">
                  <c:v>24.8984375</c:v>
                </c:pt>
                <c:pt idx="809">
                  <c:v>25.078125</c:v>
                </c:pt>
                <c:pt idx="810">
                  <c:v>32.578125</c:v>
                </c:pt>
                <c:pt idx="811">
                  <c:v>29.35546875</c:v>
                </c:pt>
                <c:pt idx="812">
                  <c:v>25.25390625</c:v>
                </c:pt>
                <c:pt idx="813">
                  <c:v>28.80859375</c:v>
                </c:pt>
                <c:pt idx="814">
                  <c:v>25.3203125</c:v>
                </c:pt>
                <c:pt idx="815">
                  <c:v>37.2421875</c:v>
                </c:pt>
                <c:pt idx="816">
                  <c:v>25.3203125</c:v>
                </c:pt>
                <c:pt idx="817">
                  <c:v>32.6015625</c:v>
                </c:pt>
                <c:pt idx="818">
                  <c:v>30.88671875</c:v>
                </c:pt>
                <c:pt idx="819">
                  <c:v>28.91015625</c:v>
                </c:pt>
                <c:pt idx="820">
                  <c:v>27.81640625</c:v>
                </c:pt>
                <c:pt idx="821">
                  <c:v>20.78515625</c:v>
                </c:pt>
                <c:pt idx="822">
                  <c:v>31.18359375</c:v>
                </c:pt>
                <c:pt idx="823">
                  <c:v>33.5703125</c:v>
                </c:pt>
                <c:pt idx="824">
                  <c:v>25.76171875</c:v>
                </c:pt>
                <c:pt idx="825">
                  <c:v>23.0390625</c:v>
                </c:pt>
                <c:pt idx="826">
                  <c:v>41.0390625</c:v>
                </c:pt>
                <c:pt idx="827">
                  <c:v>31.3203125</c:v>
                </c:pt>
                <c:pt idx="828">
                  <c:v>28</c:v>
                </c:pt>
                <c:pt idx="829">
                  <c:v>32.2109375</c:v>
                </c:pt>
                <c:pt idx="830">
                  <c:v>23.8515625</c:v>
                </c:pt>
                <c:pt idx="831">
                  <c:v>24.6484375</c:v>
                </c:pt>
                <c:pt idx="832">
                  <c:v>30.7421875</c:v>
                </c:pt>
                <c:pt idx="833">
                  <c:v>25.6171875</c:v>
                </c:pt>
                <c:pt idx="834">
                  <c:v>28.6328125</c:v>
                </c:pt>
                <c:pt idx="835">
                  <c:v>30.046875</c:v>
                </c:pt>
                <c:pt idx="836">
                  <c:v>33.703125</c:v>
                </c:pt>
                <c:pt idx="837">
                  <c:v>23.9609375</c:v>
                </c:pt>
                <c:pt idx="838">
                  <c:v>31.2578125</c:v>
                </c:pt>
                <c:pt idx="839">
                  <c:v>23.24609375</c:v>
                </c:pt>
                <c:pt idx="840">
                  <c:v>30.41015625</c:v>
                </c:pt>
                <c:pt idx="841">
                  <c:v>30.60546875</c:v>
                </c:pt>
                <c:pt idx="842">
                  <c:v>33.4921875</c:v>
                </c:pt>
                <c:pt idx="843">
                  <c:v>25.26953125</c:v>
                </c:pt>
                <c:pt idx="844">
                  <c:v>34.1796875</c:v>
                </c:pt>
                <c:pt idx="845">
                  <c:v>27.7734375</c:v>
                </c:pt>
                <c:pt idx="846">
                  <c:v>24.640625</c:v>
                </c:pt>
                <c:pt idx="847">
                  <c:v>31.375</c:v>
                </c:pt>
                <c:pt idx="848">
                  <c:v>30.2734375</c:v>
                </c:pt>
                <c:pt idx="849">
                  <c:v>32.6484375</c:v>
                </c:pt>
                <c:pt idx="850">
                  <c:v>18.6171875</c:v>
                </c:pt>
                <c:pt idx="851">
                  <c:v>24.36328125</c:v>
                </c:pt>
                <c:pt idx="852">
                  <c:v>20.51953125</c:v>
                </c:pt>
                <c:pt idx="853">
                  <c:v>27.953125</c:v>
                </c:pt>
                <c:pt idx="854">
                  <c:v>30.6953125</c:v>
                </c:pt>
                <c:pt idx="855">
                  <c:v>23.81640625</c:v>
                </c:pt>
                <c:pt idx="856">
                  <c:v>28.34765625</c:v>
                </c:pt>
                <c:pt idx="857">
                  <c:v>31.71875</c:v>
                </c:pt>
                <c:pt idx="858">
                  <c:v>31.49609375</c:v>
                </c:pt>
                <c:pt idx="859">
                  <c:v>22.140625</c:v>
                </c:pt>
                <c:pt idx="860">
                  <c:v>26.7890625</c:v>
                </c:pt>
                <c:pt idx="861">
                  <c:v>33.2890625</c:v>
                </c:pt>
                <c:pt idx="862">
                  <c:v>32.171875</c:v>
                </c:pt>
                <c:pt idx="863">
                  <c:v>25.28515625</c:v>
                </c:pt>
                <c:pt idx="864">
                  <c:v>28.72265625</c:v>
                </c:pt>
                <c:pt idx="865">
                  <c:v>21.90234375</c:v>
                </c:pt>
                <c:pt idx="866">
                  <c:v>30.515625</c:v>
                </c:pt>
                <c:pt idx="867">
                  <c:v>28.234375</c:v>
                </c:pt>
                <c:pt idx="868">
                  <c:v>32.9765625</c:v>
                </c:pt>
                <c:pt idx="869">
                  <c:v>33.9921875</c:v>
                </c:pt>
                <c:pt idx="870">
                  <c:v>28.3828125</c:v>
                </c:pt>
                <c:pt idx="871">
                  <c:v>28.04296875</c:v>
                </c:pt>
                <c:pt idx="872">
                  <c:v>37.390625</c:v>
                </c:pt>
                <c:pt idx="873">
                  <c:v>37.2421875</c:v>
                </c:pt>
                <c:pt idx="874">
                  <c:v>18.98046875</c:v>
                </c:pt>
                <c:pt idx="875">
                  <c:v>25.83203125</c:v>
                </c:pt>
                <c:pt idx="876">
                  <c:v>31.83203125</c:v>
                </c:pt>
                <c:pt idx="877">
                  <c:v>37.8671875</c:v>
                </c:pt>
                <c:pt idx="878">
                  <c:v>30.2578125</c:v>
                </c:pt>
                <c:pt idx="879">
                  <c:v>39.9765625</c:v>
                </c:pt>
                <c:pt idx="880">
                  <c:v>30.015625</c:v>
                </c:pt>
                <c:pt idx="881">
                  <c:v>30.23046875</c:v>
                </c:pt>
                <c:pt idx="882">
                  <c:v>36.71875</c:v>
                </c:pt>
                <c:pt idx="883">
                  <c:v>30.265625</c:v>
                </c:pt>
                <c:pt idx="884">
                  <c:v>31.3984375</c:v>
                </c:pt>
                <c:pt idx="885">
                  <c:v>36.3203125</c:v>
                </c:pt>
                <c:pt idx="886">
                  <c:v>32.046875</c:v>
                </c:pt>
                <c:pt idx="887">
                  <c:v>27.8046875</c:v>
                </c:pt>
                <c:pt idx="888">
                  <c:v>26.1875</c:v>
                </c:pt>
                <c:pt idx="889">
                  <c:v>18.5078125</c:v>
                </c:pt>
                <c:pt idx="890">
                  <c:v>26.04296875</c:v>
                </c:pt>
                <c:pt idx="891">
                  <c:v>26.37109375</c:v>
                </c:pt>
                <c:pt idx="892">
                  <c:v>31.15625</c:v>
                </c:pt>
                <c:pt idx="893">
                  <c:v>23.83984375</c:v>
                </c:pt>
                <c:pt idx="894">
                  <c:v>36.0546875</c:v>
                </c:pt>
                <c:pt idx="895">
                  <c:v>26.26953125</c:v>
                </c:pt>
                <c:pt idx="896">
                  <c:v>27.1484375</c:v>
                </c:pt>
                <c:pt idx="897">
                  <c:v>23.7890625</c:v>
                </c:pt>
                <c:pt idx="898">
                  <c:v>18.4609375</c:v>
                </c:pt>
                <c:pt idx="899">
                  <c:v>27.86328125</c:v>
                </c:pt>
                <c:pt idx="900">
                  <c:v>22.046875</c:v>
                </c:pt>
                <c:pt idx="901">
                  <c:v>26.65625</c:v>
                </c:pt>
                <c:pt idx="902">
                  <c:v>20.28125</c:v>
                </c:pt>
                <c:pt idx="903">
                  <c:v>24.29296875</c:v>
                </c:pt>
                <c:pt idx="904">
                  <c:v>29.63671875</c:v>
                </c:pt>
                <c:pt idx="905">
                  <c:v>23.765625</c:v>
                </c:pt>
                <c:pt idx="906">
                  <c:v>26.1171875</c:v>
                </c:pt>
                <c:pt idx="907">
                  <c:v>21.515625</c:v>
                </c:pt>
                <c:pt idx="908">
                  <c:v>29.10546875</c:v>
                </c:pt>
                <c:pt idx="909">
                  <c:v>26.5625</c:v>
                </c:pt>
                <c:pt idx="910">
                  <c:v>31.0078125</c:v>
                </c:pt>
                <c:pt idx="911">
                  <c:v>24.78515625</c:v>
                </c:pt>
                <c:pt idx="912">
                  <c:v>25.51171875</c:v>
                </c:pt>
                <c:pt idx="913">
                  <c:v>29.5546875</c:v>
                </c:pt>
                <c:pt idx="914">
                  <c:v>26.6875</c:v>
                </c:pt>
                <c:pt idx="915">
                  <c:v>23.8828125</c:v>
                </c:pt>
                <c:pt idx="916">
                  <c:v>24.0625</c:v>
                </c:pt>
                <c:pt idx="917">
                  <c:v>25.9375</c:v>
                </c:pt>
                <c:pt idx="918">
                  <c:v>31.01953125</c:v>
                </c:pt>
                <c:pt idx="919">
                  <c:v>31.1796875</c:v>
                </c:pt>
                <c:pt idx="920">
                  <c:v>20.31640625</c:v>
                </c:pt>
                <c:pt idx="921">
                  <c:v>35.6171875</c:v>
                </c:pt>
                <c:pt idx="922">
                  <c:v>31.328125</c:v>
                </c:pt>
                <c:pt idx="923">
                  <c:v>29.875</c:v>
                </c:pt>
                <c:pt idx="924">
                  <c:v>23.6953125</c:v>
                </c:pt>
                <c:pt idx="925">
                  <c:v>32.96875</c:v>
                </c:pt>
                <c:pt idx="926">
                  <c:v>40.296875</c:v>
                </c:pt>
                <c:pt idx="927">
                  <c:v>19.16015625</c:v>
                </c:pt>
                <c:pt idx="928">
                  <c:v>26.58984375</c:v>
                </c:pt>
                <c:pt idx="929">
                  <c:v>24.30859375</c:v>
                </c:pt>
                <c:pt idx="930">
                  <c:v>31.00390625</c:v>
                </c:pt>
                <c:pt idx="931">
                  <c:v>33.078125</c:v>
                </c:pt>
                <c:pt idx="932">
                  <c:v>37.28125</c:v>
                </c:pt>
                <c:pt idx="933">
                  <c:v>23.6328125</c:v>
                </c:pt>
                <c:pt idx="934">
                  <c:v>34.7890625</c:v>
                </c:pt>
                <c:pt idx="935">
                  <c:v>30.20703125</c:v>
                </c:pt>
                <c:pt idx="936">
                  <c:v>33.8671875</c:v>
                </c:pt>
                <c:pt idx="937">
                  <c:v>32.9921875</c:v>
                </c:pt>
                <c:pt idx="938">
                  <c:v>34.6953125</c:v>
                </c:pt>
                <c:pt idx="939">
                  <c:v>31.1484375</c:v>
                </c:pt>
                <c:pt idx="940">
                  <c:v>24.9140625</c:v>
                </c:pt>
                <c:pt idx="941">
                  <c:v>30.03515625</c:v>
                </c:pt>
                <c:pt idx="942">
                  <c:v>27.1484375</c:v>
                </c:pt>
                <c:pt idx="943">
                  <c:v>33.1328125</c:v>
                </c:pt>
                <c:pt idx="944">
                  <c:v>27.0546875</c:v>
                </c:pt>
                <c:pt idx="945">
                  <c:v>25.3515625</c:v>
                </c:pt>
                <c:pt idx="946">
                  <c:v>26.44921875</c:v>
                </c:pt>
                <c:pt idx="947">
                  <c:v>26.3046875</c:v>
                </c:pt>
                <c:pt idx="948">
                  <c:v>34.0703125</c:v>
                </c:pt>
                <c:pt idx="949">
                  <c:v>32.8828125</c:v>
                </c:pt>
                <c:pt idx="950">
                  <c:v>31.890625</c:v>
                </c:pt>
                <c:pt idx="951">
                  <c:v>27.39453125</c:v>
                </c:pt>
                <c:pt idx="952">
                  <c:v>31.76171875</c:v>
                </c:pt>
                <c:pt idx="953">
                  <c:v>30.0625</c:v>
                </c:pt>
                <c:pt idx="954">
                  <c:v>35.7421875</c:v>
                </c:pt>
                <c:pt idx="955">
                  <c:v>26.44140625</c:v>
                </c:pt>
                <c:pt idx="956">
                  <c:v>31.72265625</c:v>
                </c:pt>
                <c:pt idx="957">
                  <c:v>28.21875</c:v>
                </c:pt>
                <c:pt idx="958">
                  <c:v>24.28515625</c:v>
                </c:pt>
                <c:pt idx="959">
                  <c:v>26.15234375</c:v>
                </c:pt>
                <c:pt idx="960">
                  <c:v>28.5625</c:v>
                </c:pt>
                <c:pt idx="961">
                  <c:v>28.67578125</c:v>
                </c:pt>
                <c:pt idx="962">
                  <c:v>27.71484375</c:v>
                </c:pt>
                <c:pt idx="963">
                  <c:v>36.1796875</c:v>
                </c:pt>
                <c:pt idx="964">
                  <c:v>21.26953125</c:v>
                </c:pt>
                <c:pt idx="965">
                  <c:v>26.58984375</c:v>
                </c:pt>
                <c:pt idx="966">
                  <c:v>30.02734375</c:v>
                </c:pt>
                <c:pt idx="967">
                  <c:v>31.61328125</c:v>
                </c:pt>
                <c:pt idx="968">
                  <c:v>27.6796875</c:v>
                </c:pt>
                <c:pt idx="969">
                  <c:v>27.66796875</c:v>
                </c:pt>
                <c:pt idx="970">
                  <c:v>30.6328125</c:v>
                </c:pt>
                <c:pt idx="971">
                  <c:v>27.6640625</c:v>
                </c:pt>
                <c:pt idx="972">
                  <c:v>30.77734375</c:v>
                </c:pt>
                <c:pt idx="973">
                  <c:v>19.9453125</c:v>
                </c:pt>
                <c:pt idx="974">
                  <c:v>24.3359375</c:v>
                </c:pt>
                <c:pt idx="975">
                  <c:v>26.24609375</c:v>
                </c:pt>
                <c:pt idx="976">
                  <c:v>29.6875</c:v>
                </c:pt>
                <c:pt idx="977">
                  <c:v>24.72265625</c:v>
                </c:pt>
                <c:pt idx="978">
                  <c:v>26.98828125</c:v>
                </c:pt>
                <c:pt idx="979">
                  <c:v>28.20703125</c:v>
                </c:pt>
                <c:pt idx="980">
                  <c:v>22.92578125</c:v>
                </c:pt>
                <c:pt idx="981">
                  <c:v>36.5859375</c:v>
                </c:pt>
                <c:pt idx="982">
                  <c:v>24.90234375</c:v>
                </c:pt>
                <c:pt idx="983">
                  <c:v>35.546875</c:v>
                </c:pt>
                <c:pt idx="984">
                  <c:v>25.40234375</c:v>
                </c:pt>
                <c:pt idx="985">
                  <c:v>24.40234375</c:v>
                </c:pt>
                <c:pt idx="986">
                  <c:v>22.23046875</c:v>
                </c:pt>
                <c:pt idx="987">
                  <c:v>31.94140625</c:v>
                </c:pt>
                <c:pt idx="988">
                  <c:v>33.171875</c:v>
                </c:pt>
                <c:pt idx="989">
                  <c:v>30.66796875</c:v>
                </c:pt>
                <c:pt idx="990">
                  <c:v>18.734375</c:v>
                </c:pt>
                <c:pt idx="991">
                  <c:v>26.3125</c:v>
                </c:pt>
                <c:pt idx="992">
                  <c:v>39.015625</c:v>
                </c:pt>
                <c:pt idx="993">
                  <c:v>25.34765625</c:v>
                </c:pt>
                <c:pt idx="994">
                  <c:v>28.08984375</c:v>
                </c:pt>
                <c:pt idx="995">
                  <c:v>34.1796875</c:v>
                </c:pt>
                <c:pt idx="996">
                  <c:v>22.5390625</c:v>
                </c:pt>
                <c:pt idx="997">
                  <c:v>16.734375</c:v>
                </c:pt>
                <c:pt idx="998">
                  <c:v>27.67578125</c:v>
                </c:pt>
                <c:pt idx="999">
                  <c:v>21.33203125</c:v>
                </c:pt>
                <c:pt idx="1000">
                  <c:v>25.40625</c:v>
                </c:pt>
                <c:pt idx="1001">
                  <c:v>22.28515625</c:v>
                </c:pt>
                <c:pt idx="1002">
                  <c:v>24.89453125</c:v>
                </c:pt>
                <c:pt idx="1003">
                  <c:v>35.3984375</c:v>
                </c:pt>
                <c:pt idx="1004">
                  <c:v>28.6953125</c:v>
                </c:pt>
                <c:pt idx="1005">
                  <c:v>25.25</c:v>
                </c:pt>
                <c:pt idx="1006">
                  <c:v>39.2734375</c:v>
                </c:pt>
                <c:pt idx="1007">
                  <c:v>30.921875</c:v>
                </c:pt>
                <c:pt idx="1008">
                  <c:v>33.7421875</c:v>
                </c:pt>
                <c:pt idx="1009">
                  <c:v>26.12890625</c:v>
                </c:pt>
                <c:pt idx="1010">
                  <c:v>28.47265625</c:v>
                </c:pt>
                <c:pt idx="1011">
                  <c:v>25.98046875</c:v>
                </c:pt>
                <c:pt idx="1012">
                  <c:v>31.578125</c:v>
                </c:pt>
                <c:pt idx="1013">
                  <c:v>20.50390625</c:v>
                </c:pt>
                <c:pt idx="1014">
                  <c:v>31.44140625</c:v>
                </c:pt>
                <c:pt idx="1015">
                  <c:v>29.20703125</c:v>
                </c:pt>
                <c:pt idx="1016">
                  <c:v>20.5546875</c:v>
                </c:pt>
                <c:pt idx="1017">
                  <c:v>39.9296875</c:v>
                </c:pt>
                <c:pt idx="1018">
                  <c:v>33.5234375</c:v>
                </c:pt>
                <c:pt idx="1019">
                  <c:v>21.0703125</c:v>
                </c:pt>
                <c:pt idx="1020">
                  <c:v>22.2578125</c:v>
                </c:pt>
                <c:pt idx="1021">
                  <c:v>33.8828125</c:v>
                </c:pt>
                <c:pt idx="1022">
                  <c:v>32.109375</c:v>
                </c:pt>
                <c:pt idx="1023">
                  <c:v>23.6796875</c:v>
                </c:pt>
                <c:pt idx="1024">
                  <c:v>35.8359375</c:v>
                </c:pt>
                <c:pt idx="1025">
                  <c:v>25.8203125</c:v>
                </c:pt>
                <c:pt idx="1026">
                  <c:v>32</c:v>
                </c:pt>
                <c:pt idx="1027">
                  <c:v>31.54296875</c:v>
                </c:pt>
                <c:pt idx="1028">
                  <c:v>26.640625</c:v>
                </c:pt>
                <c:pt idx="1029">
                  <c:v>26.4453125</c:v>
                </c:pt>
                <c:pt idx="1030">
                  <c:v>33.734375</c:v>
                </c:pt>
                <c:pt idx="1031">
                  <c:v>32.4140625</c:v>
                </c:pt>
                <c:pt idx="1032">
                  <c:v>17.76953125</c:v>
                </c:pt>
                <c:pt idx="1033">
                  <c:v>17.97265625</c:v>
                </c:pt>
                <c:pt idx="1034">
                  <c:v>30.28125</c:v>
                </c:pt>
                <c:pt idx="1035">
                  <c:v>19.86328125</c:v>
                </c:pt>
                <c:pt idx="1036">
                  <c:v>35.5</c:v>
                </c:pt>
                <c:pt idx="1037">
                  <c:v>32.9609375</c:v>
                </c:pt>
                <c:pt idx="1038">
                  <c:v>19.98046875</c:v>
                </c:pt>
                <c:pt idx="1039">
                  <c:v>35.484375</c:v>
                </c:pt>
                <c:pt idx="1040">
                  <c:v>28.484375</c:v>
                </c:pt>
                <c:pt idx="1041">
                  <c:v>34.796875</c:v>
                </c:pt>
                <c:pt idx="1042">
                  <c:v>20.43359375</c:v>
                </c:pt>
                <c:pt idx="1043">
                  <c:v>32.7109375</c:v>
                </c:pt>
                <c:pt idx="1044">
                  <c:v>29.62890625</c:v>
                </c:pt>
                <c:pt idx="1045">
                  <c:v>34.3515625</c:v>
                </c:pt>
                <c:pt idx="1046">
                  <c:v>26.9140625</c:v>
                </c:pt>
                <c:pt idx="1047">
                  <c:v>30.703125</c:v>
                </c:pt>
                <c:pt idx="1048">
                  <c:v>25.484375</c:v>
                </c:pt>
                <c:pt idx="1049">
                  <c:v>35.3984375</c:v>
                </c:pt>
                <c:pt idx="1050">
                  <c:v>24.47265625</c:v>
                </c:pt>
                <c:pt idx="1051">
                  <c:v>29.50390625</c:v>
                </c:pt>
                <c:pt idx="1052">
                  <c:v>34.734375</c:v>
                </c:pt>
                <c:pt idx="1053">
                  <c:v>31.94140625</c:v>
                </c:pt>
                <c:pt idx="1054">
                  <c:v>19.01953125</c:v>
                </c:pt>
                <c:pt idx="1055">
                  <c:v>22.84765625</c:v>
                </c:pt>
                <c:pt idx="1056">
                  <c:v>29.40625</c:v>
                </c:pt>
                <c:pt idx="1057">
                  <c:v>23.875</c:v>
                </c:pt>
                <c:pt idx="1058">
                  <c:v>24.26953125</c:v>
                </c:pt>
                <c:pt idx="1059">
                  <c:v>24.88671875</c:v>
                </c:pt>
                <c:pt idx="1060">
                  <c:v>33.921875</c:v>
                </c:pt>
                <c:pt idx="1061">
                  <c:v>37.0546875</c:v>
                </c:pt>
                <c:pt idx="1062">
                  <c:v>21.19140625</c:v>
                </c:pt>
                <c:pt idx="1063">
                  <c:v>28.984375</c:v>
                </c:pt>
                <c:pt idx="1064">
                  <c:v>28.25</c:v>
                </c:pt>
                <c:pt idx="1065">
                  <c:v>27.73828125</c:v>
                </c:pt>
                <c:pt idx="1066">
                  <c:v>35.2890625</c:v>
                </c:pt>
                <c:pt idx="1067">
                  <c:v>30.61328125</c:v>
                </c:pt>
                <c:pt idx="1068">
                  <c:v>24.98046875</c:v>
                </c:pt>
                <c:pt idx="1069">
                  <c:v>31.83984375</c:v>
                </c:pt>
                <c:pt idx="1070">
                  <c:v>40.8515625</c:v>
                </c:pt>
                <c:pt idx="1071">
                  <c:v>32.5078125</c:v>
                </c:pt>
                <c:pt idx="1072">
                  <c:v>33.5546875</c:v>
                </c:pt>
                <c:pt idx="1073">
                  <c:v>25.03125</c:v>
                </c:pt>
                <c:pt idx="1074">
                  <c:v>39.59375</c:v>
                </c:pt>
                <c:pt idx="1075">
                  <c:v>25.8203125</c:v>
                </c:pt>
                <c:pt idx="1076">
                  <c:v>20.5078125</c:v>
                </c:pt>
                <c:pt idx="1077">
                  <c:v>22.6640625</c:v>
                </c:pt>
                <c:pt idx="1078">
                  <c:v>29.7578125</c:v>
                </c:pt>
                <c:pt idx="1079">
                  <c:v>25.640625</c:v>
                </c:pt>
                <c:pt idx="1080">
                  <c:v>28.0078125</c:v>
                </c:pt>
                <c:pt idx="1081">
                  <c:v>22.828125</c:v>
                </c:pt>
                <c:pt idx="1082">
                  <c:v>17.640625</c:v>
                </c:pt>
                <c:pt idx="1083">
                  <c:v>22.06640625</c:v>
                </c:pt>
                <c:pt idx="1084">
                  <c:v>19.328125</c:v>
                </c:pt>
                <c:pt idx="1085">
                  <c:v>22.74609375</c:v>
                </c:pt>
                <c:pt idx="1086">
                  <c:v>20.68359375</c:v>
                </c:pt>
                <c:pt idx="1087">
                  <c:v>21.7265625</c:v>
                </c:pt>
                <c:pt idx="1088">
                  <c:v>33.46875</c:v>
                </c:pt>
                <c:pt idx="1089">
                  <c:v>31.7890625</c:v>
                </c:pt>
                <c:pt idx="1090">
                  <c:v>24.31640625</c:v>
                </c:pt>
                <c:pt idx="1091">
                  <c:v>27.9765625</c:v>
                </c:pt>
                <c:pt idx="1092">
                  <c:v>30.640625</c:v>
                </c:pt>
                <c:pt idx="1093">
                  <c:v>17.8515625</c:v>
                </c:pt>
                <c:pt idx="1094">
                  <c:v>22.57421875</c:v>
                </c:pt>
                <c:pt idx="1095">
                  <c:v>32.375</c:v>
                </c:pt>
                <c:pt idx="1096">
                  <c:v>20.6953125</c:v>
                </c:pt>
                <c:pt idx="1097">
                  <c:v>26.39453125</c:v>
                </c:pt>
                <c:pt idx="1098">
                  <c:v>29.55859375</c:v>
                </c:pt>
                <c:pt idx="1099">
                  <c:v>21.45703125</c:v>
                </c:pt>
                <c:pt idx="1100">
                  <c:v>21.41796875</c:v>
                </c:pt>
                <c:pt idx="1101">
                  <c:v>19.74609375</c:v>
                </c:pt>
                <c:pt idx="1102">
                  <c:v>29.36328125</c:v>
                </c:pt>
                <c:pt idx="1103">
                  <c:v>26.5234375</c:v>
                </c:pt>
                <c:pt idx="1104">
                  <c:v>23.3125</c:v>
                </c:pt>
                <c:pt idx="1105">
                  <c:v>36.5703125</c:v>
                </c:pt>
                <c:pt idx="1106">
                  <c:v>19.02734375</c:v>
                </c:pt>
                <c:pt idx="1107">
                  <c:v>19.0625</c:v>
                </c:pt>
                <c:pt idx="1108">
                  <c:v>29.66796875</c:v>
                </c:pt>
                <c:pt idx="1109">
                  <c:v>20.12890625</c:v>
                </c:pt>
                <c:pt idx="1110">
                  <c:v>17.1640625</c:v>
                </c:pt>
                <c:pt idx="1111">
                  <c:v>18.67578125</c:v>
                </c:pt>
                <c:pt idx="1112">
                  <c:v>18.625</c:v>
                </c:pt>
                <c:pt idx="1113">
                  <c:v>28.41796875</c:v>
                </c:pt>
                <c:pt idx="1114">
                  <c:v>19.2421875</c:v>
                </c:pt>
                <c:pt idx="1115">
                  <c:v>31.97265625</c:v>
                </c:pt>
                <c:pt idx="1116">
                  <c:v>31.37109375</c:v>
                </c:pt>
                <c:pt idx="1117">
                  <c:v>29</c:v>
                </c:pt>
                <c:pt idx="1118">
                  <c:v>29.796875</c:v>
                </c:pt>
                <c:pt idx="1119">
                  <c:v>21.26953125</c:v>
                </c:pt>
                <c:pt idx="1120">
                  <c:v>25.14453125</c:v>
                </c:pt>
                <c:pt idx="1121">
                  <c:v>21.72265625</c:v>
                </c:pt>
                <c:pt idx="1122">
                  <c:v>21.31640625</c:v>
                </c:pt>
                <c:pt idx="1123">
                  <c:v>22.84375</c:v>
                </c:pt>
                <c:pt idx="1124">
                  <c:v>26.16015625</c:v>
                </c:pt>
                <c:pt idx="1125">
                  <c:v>33.34375</c:v>
                </c:pt>
                <c:pt idx="1126">
                  <c:v>20.70703125</c:v>
                </c:pt>
                <c:pt idx="1127">
                  <c:v>19.96875</c:v>
                </c:pt>
                <c:pt idx="1128">
                  <c:v>21.47265625</c:v>
                </c:pt>
                <c:pt idx="1129">
                  <c:v>25.125</c:v>
                </c:pt>
                <c:pt idx="1130">
                  <c:v>26.61328125</c:v>
                </c:pt>
                <c:pt idx="1131">
                  <c:v>22.15625</c:v>
                </c:pt>
                <c:pt idx="1132">
                  <c:v>35.03125</c:v>
                </c:pt>
                <c:pt idx="1133">
                  <c:v>17.5546875</c:v>
                </c:pt>
                <c:pt idx="1134">
                  <c:v>27.0546875</c:v>
                </c:pt>
                <c:pt idx="1135">
                  <c:v>20.1953125</c:v>
                </c:pt>
                <c:pt idx="1136">
                  <c:v>25.05859375</c:v>
                </c:pt>
                <c:pt idx="1137">
                  <c:v>22.9296875</c:v>
                </c:pt>
                <c:pt idx="1138">
                  <c:v>24.5703125</c:v>
                </c:pt>
                <c:pt idx="1139">
                  <c:v>32.296875</c:v>
                </c:pt>
                <c:pt idx="1140">
                  <c:v>20.0078125</c:v>
                </c:pt>
                <c:pt idx="1141">
                  <c:v>20.99609375</c:v>
                </c:pt>
                <c:pt idx="1142">
                  <c:v>21.5703125</c:v>
                </c:pt>
                <c:pt idx="1143">
                  <c:v>20.09765625</c:v>
                </c:pt>
                <c:pt idx="1144">
                  <c:v>24.359375</c:v>
                </c:pt>
                <c:pt idx="1145">
                  <c:v>22.75390625</c:v>
                </c:pt>
                <c:pt idx="1146">
                  <c:v>26.984375</c:v>
                </c:pt>
                <c:pt idx="1147">
                  <c:v>25.34765625</c:v>
                </c:pt>
                <c:pt idx="1148">
                  <c:v>25.50390625</c:v>
                </c:pt>
                <c:pt idx="1149">
                  <c:v>23.171875</c:v>
                </c:pt>
                <c:pt idx="1150">
                  <c:v>34.5703125</c:v>
                </c:pt>
                <c:pt idx="1151">
                  <c:v>25.828125</c:v>
                </c:pt>
                <c:pt idx="1152">
                  <c:v>28</c:v>
                </c:pt>
                <c:pt idx="1153">
                  <c:v>23.52734375</c:v>
                </c:pt>
                <c:pt idx="1154">
                  <c:v>23.6328125</c:v>
                </c:pt>
                <c:pt idx="1155">
                  <c:v>29.5078125</c:v>
                </c:pt>
                <c:pt idx="1156">
                  <c:v>28.62890625</c:v>
                </c:pt>
                <c:pt idx="1157">
                  <c:v>24.24609375</c:v>
                </c:pt>
                <c:pt idx="1158">
                  <c:v>26.1484375</c:v>
                </c:pt>
                <c:pt idx="1159">
                  <c:v>19.2890625</c:v>
                </c:pt>
                <c:pt idx="1160">
                  <c:v>38.9609375</c:v>
                </c:pt>
                <c:pt idx="1161">
                  <c:v>25.97265625</c:v>
                </c:pt>
                <c:pt idx="1162">
                  <c:v>25.46484375</c:v>
                </c:pt>
                <c:pt idx="1163">
                  <c:v>18.37109375</c:v>
                </c:pt>
                <c:pt idx="1164">
                  <c:v>24.45703125</c:v>
                </c:pt>
                <c:pt idx="1165">
                  <c:v>23.06640625</c:v>
                </c:pt>
                <c:pt idx="1166">
                  <c:v>23.04296875</c:v>
                </c:pt>
                <c:pt idx="1167">
                  <c:v>31.1171875</c:v>
                </c:pt>
                <c:pt idx="1168">
                  <c:v>24.43359375</c:v>
                </c:pt>
                <c:pt idx="1169">
                  <c:v>21.1640625</c:v>
                </c:pt>
                <c:pt idx="1170">
                  <c:v>22.07421875</c:v>
                </c:pt>
                <c:pt idx="1171">
                  <c:v>19.3828125</c:v>
                </c:pt>
                <c:pt idx="1172">
                  <c:v>27.61328125</c:v>
                </c:pt>
                <c:pt idx="1173">
                  <c:v>23.0546875</c:v>
                </c:pt>
                <c:pt idx="1174">
                  <c:v>19.59375</c:v>
                </c:pt>
                <c:pt idx="1175">
                  <c:v>23.21875</c:v>
                </c:pt>
                <c:pt idx="1176">
                  <c:v>27.08984375</c:v>
                </c:pt>
                <c:pt idx="1177">
                  <c:v>28.703125</c:v>
                </c:pt>
                <c:pt idx="1178">
                  <c:v>28.47265625</c:v>
                </c:pt>
                <c:pt idx="1179">
                  <c:v>21.1484375</c:v>
                </c:pt>
                <c:pt idx="1180">
                  <c:v>24.62890625</c:v>
                </c:pt>
                <c:pt idx="1181">
                  <c:v>22.69140625</c:v>
                </c:pt>
                <c:pt idx="1182">
                  <c:v>17.9921875</c:v>
                </c:pt>
                <c:pt idx="1183">
                  <c:v>29.17578125</c:v>
                </c:pt>
                <c:pt idx="1184">
                  <c:v>18.9296875</c:v>
                </c:pt>
                <c:pt idx="1185">
                  <c:v>17.9609375</c:v>
                </c:pt>
                <c:pt idx="1186">
                  <c:v>22.5</c:v>
                </c:pt>
                <c:pt idx="1187">
                  <c:v>26.06640625</c:v>
                </c:pt>
                <c:pt idx="1188">
                  <c:v>31.94921875</c:v>
                </c:pt>
                <c:pt idx="1189">
                  <c:v>24.19140625</c:v>
                </c:pt>
                <c:pt idx="1190">
                  <c:v>18.03125</c:v>
                </c:pt>
                <c:pt idx="1191">
                  <c:v>32.5546875</c:v>
                </c:pt>
                <c:pt idx="1192">
                  <c:v>35.7734375</c:v>
                </c:pt>
                <c:pt idx="1193">
                  <c:v>29.30078125</c:v>
                </c:pt>
                <c:pt idx="1194">
                  <c:v>24.3828125</c:v>
                </c:pt>
                <c:pt idx="1195">
                  <c:v>36</c:v>
                </c:pt>
                <c:pt idx="1196">
                  <c:v>26.24609375</c:v>
                </c:pt>
                <c:pt idx="1197">
                  <c:v>22.09375</c:v>
                </c:pt>
                <c:pt idx="1198">
                  <c:v>24.0703125</c:v>
                </c:pt>
                <c:pt idx="1199">
                  <c:v>27.2734375</c:v>
                </c:pt>
                <c:pt idx="1200">
                  <c:v>22.21484375</c:v>
                </c:pt>
                <c:pt idx="1201">
                  <c:v>31.6640625</c:v>
                </c:pt>
                <c:pt idx="1202">
                  <c:v>28.67578125</c:v>
                </c:pt>
                <c:pt idx="1203">
                  <c:v>28.9453125</c:v>
                </c:pt>
                <c:pt idx="1204">
                  <c:v>31.109375</c:v>
                </c:pt>
                <c:pt idx="1205">
                  <c:v>23.94921875</c:v>
                </c:pt>
                <c:pt idx="1206">
                  <c:v>16.94140625</c:v>
                </c:pt>
                <c:pt idx="1207">
                  <c:v>20.05078125</c:v>
                </c:pt>
                <c:pt idx="1208">
                  <c:v>28.6015625</c:v>
                </c:pt>
                <c:pt idx="1209">
                  <c:v>26.26953125</c:v>
                </c:pt>
                <c:pt idx="1210">
                  <c:v>27.76953125</c:v>
                </c:pt>
                <c:pt idx="1211">
                  <c:v>22.0625</c:v>
                </c:pt>
                <c:pt idx="1212">
                  <c:v>16.046875</c:v>
                </c:pt>
                <c:pt idx="1213">
                  <c:v>25.7890625</c:v>
                </c:pt>
                <c:pt idx="1214">
                  <c:v>23.09765625</c:v>
                </c:pt>
                <c:pt idx="1215">
                  <c:v>25.20703125</c:v>
                </c:pt>
                <c:pt idx="1216">
                  <c:v>19.07421875</c:v>
                </c:pt>
                <c:pt idx="1217">
                  <c:v>25.49609375</c:v>
                </c:pt>
                <c:pt idx="1218">
                  <c:v>16.94921875</c:v>
                </c:pt>
                <c:pt idx="1219">
                  <c:v>27.046875</c:v>
                </c:pt>
                <c:pt idx="1220">
                  <c:v>18.04296875</c:v>
                </c:pt>
                <c:pt idx="1221">
                  <c:v>29.15625</c:v>
                </c:pt>
                <c:pt idx="1222">
                  <c:v>22.10546875</c:v>
                </c:pt>
                <c:pt idx="1223">
                  <c:v>29.7890625</c:v>
                </c:pt>
                <c:pt idx="1224">
                  <c:v>17.62890625</c:v>
                </c:pt>
                <c:pt idx="1225">
                  <c:v>17.71875</c:v>
                </c:pt>
                <c:pt idx="1226">
                  <c:v>22.73828125</c:v>
                </c:pt>
                <c:pt idx="1227">
                  <c:v>23.12890625</c:v>
                </c:pt>
                <c:pt idx="1228">
                  <c:v>21.78125</c:v>
                </c:pt>
                <c:pt idx="1229">
                  <c:v>23</c:v>
                </c:pt>
                <c:pt idx="1230">
                  <c:v>30.26953125</c:v>
                </c:pt>
                <c:pt idx="1231">
                  <c:v>32.2265625</c:v>
                </c:pt>
                <c:pt idx="1232">
                  <c:v>21.2734375</c:v>
                </c:pt>
                <c:pt idx="1233">
                  <c:v>24.8046875</c:v>
                </c:pt>
                <c:pt idx="1234">
                  <c:v>18.63671875</c:v>
                </c:pt>
                <c:pt idx="1235">
                  <c:v>28.3515625</c:v>
                </c:pt>
                <c:pt idx="1236">
                  <c:v>18.76171875</c:v>
                </c:pt>
                <c:pt idx="1237">
                  <c:v>23.4296875</c:v>
                </c:pt>
                <c:pt idx="1238">
                  <c:v>20.67578125</c:v>
                </c:pt>
                <c:pt idx="1239">
                  <c:v>29.22265625</c:v>
                </c:pt>
                <c:pt idx="1240">
                  <c:v>18.43359375</c:v>
                </c:pt>
                <c:pt idx="1241">
                  <c:v>30.06640625</c:v>
                </c:pt>
                <c:pt idx="1242">
                  <c:v>26.66015625</c:v>
                </c:pt>
                <c:pt idx="1243">
                  <c:v>27.5625</c:v>
                </c:pt>
                <c:pt idx="1244">
                  <c:v>31.51171875</c:v>
                </c:pt>
                <c:pt idx="1245">
                  <c:v>20.35546875</c:v>
                </c:pt>
                <c:pt idx="1246">
                  <c:v>32.0234375</c:v>
                </c:pt>
                <c:pt idx="1247">
                  <c:v>18.703125</c:v>
                </c:pt>
                <c:pt idx="1248">
                  <c:v>20.5</c:v>
                </c:pt>
                <c:pt idx="1249">
                  <c:v>33.2890625</c:v>
                </c:pt>
                <c:pt idx="1250">
                  <c:v>25.88671875</c:v>
                </c:pt>
                <c:pt idx="1251">
                  <c:v>25.8671875</c:v>
                </c:pt>
                <c:pt idx="1252">
                  <c:v>21.1796875</c:v>
                </c:pt>
                <c:pt idx="1253">
                  <c:v>22.12890625</c:v>
                </c:pt>
                <c:pt idx="1254">
                  <c:v>38.3515625</c:v>
                </c:pt>
                <c:pt idx="1255">
                  <c:v>21.51171875</c:v>
                </c:pt>
                <c:pt idx="1256">
                  <c:v>26.28125</c:v>
                </c:pt>
                <c:pt idx="1257">
                  <c:v>27.046875</c:v>
                </c:pt>
                <c:pt idx="1258">
                  <c:v>32.8203125</c:v>
                </c:pt>
                <c:pt idx="1259">
                  <c:v>28.25390625</c:v>
                </c:pt>
                <c:pt idx="1260">
                  <c:v>30.43359375</c:v>
                </c:pt>
                <c:pt idx="1261">
                  <c:v>22.32421875</c:v>
                </c:pt>
                <c:pt idx="1262">
                  <c:v>18.05078125</c:v>
                </c:pt>
                <c:pt idx="1263">
                  <c:v>16.5390625</c:v>
                </c:pt>
                <c:pt idx="1264">
                  <c:v>25.2734375</c:v>
                </c:pt>
                <c:pt idx="1265">
                  <c:v>31.59375</c:v>
                </c:pt>
                <c:pt idx="1266">
                  <c:v>32.9765625</c:v>
                </c:pt>
                <c:pt idx="1267">
                  <c:v>21.4375</c:v>
                </c:pt>
                <c:pt idx="1268">
                  <c:v>28.99609375</c:v>
                </c:pt>
                <c:pt idx="1269">
                  <c:v>27.84375</c:v>
                </c:pt>
                <c:pt idx="1270">
                  <c:v>21.60546875</c:v>
                </c:pt>
                <c:pt idx="1271">
                  <c:v>25.625</c:v>
                </c:pt>
                <c:pt idx="1272">
                  <c:v>30.01953125</c:v>
                </c:pt>
                <c:pt idx="1273">
                  <c:v>23.45703125</c:v>
                </c:pt>
                <c:pt idx="1274">
                  <c:v>19.44140625</c:v>
                </c:pt>
                <c:pt idx="1275">
                  <c:v>26.1875</c:v>
                </c:pt>
                <c:pt idx="1276">
                  <c:v>24.3125</c:v>
                </c:pt>
                <c:pt idx="1277">
                  <c:v>17.82421875</c:v>
                </c:pt>
                <c:pt idx="1278">
                  <c:v>17.16796875</c:v>
                </c:pt>
                <c:pt idx="1279">
                  <c:v>28.34375</c:v>
                </c:pt>
                <c:pt idx="1280">
                  <c:v>27.76953125</c:v>
                </c:pt>
                <c:pt idx="1281">
                  <c:v>31.42578125</c:v>
                </c:pt>
                <c:pt idx="1282">
                  <c:v>22.2265625</c:v>
                </c:pt>
                <c:pt idx="1283">
                  <c:v>21.89453125</c:v>
                </c:pt>
                <c:pt idx="1284">
                  <c:v>18.90234375</c:v>
                </c:pt>
                <c:pt idx="1285">
                  <c:v>23.83203125</c:v>
                </c:pt>
                <c:pt idx="1286">
                  <c:v>23.33203125</c:v>
                </c:pt>
                <c:pt idx="1287">
                  <c:v>25.453125</c:v>
                </c:pt>
                <c:pt idx="1288">
                  <c:v>20.515625</c:v>
                </c:pt>
                <c:pt idx="1289">
                  <c:v>19.79296875</c:v>
                </c:pt>
                <c:pt idx="1290">
                  <c:v>23.68359375</c:v>
                </c:pt>
                <c:pt idx="1291">
                  <c:v>22.296875</c:v>
                </c:pt>
                <c:pt idx="1292">
                  <c:v>29.50390625</c:v>
                </c:pt>
                <c:pt idx="1293">
                  <c:v>19.9921875</c:v>
                </c:pt>
                <c:pt idx="1294">
                  <c:v>32.3046875</c:v>
                </c:pt>
                <c:pt idx="1295">
                  <c:v>29.0859375</c:v>
                </c:pt>
                <c:pt idx="1296">
                  <c:v>25.47265625</c:v>
                </c:pt>
                <c:pt idx="1297">
                  <c:v>22.48046875</c:v>
                </c:pt>
                <c:pt idx="1298">
                  <c:v>23.3203125</c:v>
                </c:pt>
                <c:pt idx="1299">
                  <c:v>18.70703125</c:v>
                </c:pt>
                <c:pt idx="1300">
                  <c:v>36.4375</c:v>
                </c:pt>
                <c:pt idx="1301">
                  <c:v>23.328125</c:v>
                </c:pt>
                <c:pt idx="1302">
                  <c:v>30.6796875</c:v>
                </c:pt>
                <c:pt idx="1303">
                  <c:v>28.3203125</c:v>
                </c:pt>
                <c:pt idx="1304">
                  <c:v>20.5625</c:v>
                </c:pt>
                <c:pt idx="1305">
                  <c:v>26.0703125</c:v>
                </c:pt>
                <c:pt idx="1306">
                  <c:v>21.9921875</c:v>
                </c:pt>
                <c:pt idx="1307">
                  <c:v>26.38671875</c:v>
                </c:pt>
                <c:pt idx="1308">
                  <c:v>27.7421875</c:v>
                </c:pt>
                <c:pt idx="1309">
                  <c:v>37.7890625</c:v>
                </c:pt>
                <c:pt idx="1310">
                  <c:v>26.796875</c:v>
                </c:pt>
                <c:pt idx="1311">
                  <c:v>21.2421875</c:v>
                </c:pt>
                <c:pt idx="1312">
                  <c:v>28.734375</c:v>
                </c:pt>
                <c:pt idx="1313">
                  <c:v>27.40234375</c:v>
                </c:pt>
                <c:pt idx="1314">
                  <c:v>29.515625</c:v>
                </c:pt>
                <c:pt idx="1315">
                  <c:v>32.734375</c:v>
                </c:pt>
                <c:pt idx="1316">
                  <c:v>25.9375</c:v>
                </c:pt>
                <c:pt idx="1317">
                  <c:v>23.07421875</c:v>
                </c:pt>
                <c:pt idx="1318">
                  <c:v>28.8203125</c:v>
                </c:pt>
                <c:pt idx="1319">
                  <c:v>27.73046875</c:v>
                </c:pt>
                <c:pt idx="1320">
                  <c:v>20.09375</c:v>
                </c:pt>
                <c:pt idx="1321">
                  <c:v>32.75</c:v>
                </c:pt>
                <c:pt idx="1322">
                  <c:v>26.10546875</c:v>
                </c:pt>
                <c:pt idx="1323">
                  <c:v>19.51171875</c:v>
                </c:pt>
                <c:pt idx="1324">
                  <c:v>21.32421875</c:v>
                </c:pt>
                <c:pt idx="1325">
                  <c:v>25.13671875</c:v>
                </c:pt>
                <c:pt idx="1326">
                  <c:v>29.48828125</c:v>
                </c:pt>
                <c:pt idx="1327">
                  <c:v>23.640625</c:v>
                </c:pt>
                <c:pt idx="1328">
                  <c:v>23.2265625</c:v>
                </c:pt>
                <c:pt idx="1329">
                  <c:v>26.09375</c:v>
                </c:pt>
                <c:pt idx="1330">
                  <c:v>21.85546875</c:v>
                </c:pt>
                <c:pt idx="1331">
                  <c:v>26.3515625</c:v>
                </c:pt>
                <c:pt idx="1332">
                  <c:v>32.796875</c:v>
                </c:pt>
                <c:pt idx="1333">
                  <c:v>21.9375</c:v>
                </c:pt>
                <c:pt idx="1334">
                  <c:v>34.1328125</c:v>
                </c:pt>
                <c:pt idx="1335">
                  <c:v>21.7265625</c:v>
                </c:pt>
                <c:pt idx="1336">
                  <c:v>29.52734375</c:v>
                </c:pt>
                <c:pt idx="1337">
                  <c:v>30.14453125</c:v>
                </c:pt>
                <c:pt idx="1338">
                  <c:v>33.2890625</c:v>
                </c:pt>
                <c:pt idx="1339">
                  <c:v>26.890625</c:v>
                </c:pt>
                <c:pt idx="1340">
                  <c:v>30.328125</c:v>
                </c:pt>
                <c:pt idx="1341">
                  <c:v>31.3671875</c:v>
                </c:pt>
                <c:pt idx="1342">
                  <c:v>24.390625</c:v>
                </c:pt>
                <c:pt idx="1343">
                  <c:v>29.18359375</c:v>
                </c:pt>
                <c:pt idx="1344">
                  <c:v>36.8984375</c:v>
                </c:pt>
                <c:pt idx="1345">
                  <c:v>21.73046875</c:v>
                </c:pt>
                <c:pt idx="1346">
                  <c:v>25.7890625</c:v>
                </c:pt>
                <c:pt idx="1347">
                  <c:v>18.0078125</c:v>
                </c:pt>
                <c:pt idx="1348">
                  <c:v>19.48828125</c:v>
                </c:pt>
                <c:pt idx="1349">
                  <c:v>33.265625</c:v>
                </c:pt>
                <c:pt idx="1350">
                  <c:v>26.93359375</c:v>
                </c:pt>
                <c:pt idx="1351">
                  <c:v>20.8671875</c:v>
                </c:pt>
                <c:pt idx="1352">
                  <c:v>25.859375</c:v>
                </c:pt>
                <c:pt idx="1353">
                  <c:v>28.01171875</c:v>
                </c:pt>
                <c:pt idx="1354">
                  <c:v>25.328125</c:v>
                </c:pt>
                <c:pt idx="1355">
                  <c:v>24.234375</c:v>
                </c:pt>
                <c:pt idx="1356">
                  <c:v>24.01171875</c:v>
                </c:pt>
                <c:pt idx="1357">
                  <c:v>27.32421875</c:v>
                </c:pt>
                <c:pt idx="1358">
                  <c:v>29.35546875</c:v>
                </c:pt>
                <c:pt idx="1359">
                  <c:v>34.4296875</c:v>
                </c:pt>
                <c:pt idx="1360">
                  <c:v>26.8203125</c:v>
                </c:pt>
                <c:pt idx="1361">
                  <c:v>35.2734375</c:v>
                </c:pt>
                <c:pt idx="1362">
                  <c:v>39.1640625</c:v>
                </c:pt>
                <c:pt idx="1363">
                  <c:v>41.015625</c:v>
                </c:pt>
                <c:pt idx="1364">
                  <c:v>31.6875</c:v>
                </c:pt>
                <c:pt idx="1365">
                  <c:v>26.23828125</c:v>
                </c:pt>
                <c:pt idx="1366">
                  <c:v>35.5625</c:v>
                </c:pt>
                <c:pt idx="1367">
                  <c:v>28.328125</c:v>
                </c:pt>
                <c:pt idx="1368">
                  <c:v>25.8828125</c:v>
                </c:pt>
                <c:pt idx="1369">
                  <c:v>19.50390625</c:v>
                </c:pt>
                <c:pt idx="1370">
                  <c:v>24.953125</c:v>
                </c:pt>
                <c:pt idx="1371">
                  <c:v>20.96875</c:v>
                </c:pt>
                <c:pt idx="1372">
                  <c:v>32.7734375</c:v>
                </c:pt>
                <c:pt idx="1373">
                  <c:v>22.8125</c:v>
                </c:pt>
                <c:pt idx="1374">
                  <c:v>26.08203125</c:v>
                </c:pt>
                <c:pt idx="1375">
                  <c:v>30.21875</c:v>
                </c:pt>
                <c:pt idx="1376">
                  <c:v>24.08203125</c:v>
                </c:pt>
                <c:pt idx="1377">
                  <c:v>29.234375</c:v>
                </c:pt>
                <c:pt idx="1378">
                  <c:v>23.2421875</c:v>
                </c:pt>
                <c:pt idx="1379">
                  <c:v>30.2421875</c:v>
                </c:pt>
                <c:pt idx="1380">
                  <c:v>34.96875</c:v>
                </c:pt>
                <c:pt idx="1381">
                  <c:v>34.9609375</c:v>
                </c:pt>
                <c:pt idx="1382">
                  <c:v>31.90234375</c:v>
                </c:pt>
                <c:pt idx="1383">
                  <c:v>26.3515625</c:v>
                </c:pt>
                <c:pt idx="1384">
                  <c:v>36.359375</c:v>
                </c:pt>
                <c:pt idx="1385">
                  <c:v>17.7734375</c:v>
                </c:pt>
                <c:pt idx="1386">
                  <c:v>20.80078125</c:v>
                </c:pt>
                <c:pt idx="1387">
                  <c:v>20.609375</c:v>
                </c:pt>
                <c:pt idx="1388">
                  <c:v>33.921875</c:v>
                </c:pt>
                <c:pt idx="1389">
                  <c:v>23.55078125</c:v>
                </c:pt>
                <c:pt idx="1390">
                  <c:v>19.59375</c:v>
                </c:pt>
                <c:pt idx="1391">
                  <c:v>34.3984375</c:v>
                </c:pt>
                <c:pt idx="1392">
                  <c:v>29.34765625</c:v>
                </c:pt>
                <c:pt idx="1393">
                  <c:v>21.125</c:v>
                </c:pt>
                <c:pt idx="1394">
                  <c:v>20.77734375</c:v>
                </c:pt>
                <c:pt idx="1395">
                  <c:v>19.34765625</c:v>
                </c:pt>
                <c:pt idx="1396">
                  <c:v>29.8125</c:v>
                </c:pt>
                <c:pt idx="1397">
                  <c:v>19.44140625</c:v>
                </c:pt>
                <c:pt idx="1398">
                  <c:v>23.296875</c:v>
                </c:pt>
                <c:pt idx="1399">
                  <c:v>29.07421875</c:v>
                </c:pt>
                <c:pt idx="1400">
                  <c:v>26.7890625</c:v>
                </c:pt>
                <c:pt idx="1401">
                  <c:v>20.140625</c:v>
                </c:pt>
                <c:pt idx="1402">
                  <c:v>38.5546875</c:v>
                </c:pt>
                <c:pt idx="1403">
                  <c:v>38.375</c:v>
                </c:pt>
                <c:pt idx="1404">
                  <c:v>43.4296875</c:v>
                </c:pt>
                <c:pt idx="1405">
                  <c:v>25.85546875</c:v>
                </c:pt>
                <c:pt idx="1406">
                  <c:v>16.265625</c:v>
                </c:pt>
                <c:pt idx="1407">
                  <c:v>39.7734375</c:v>
                </c:pt>
                <c:pt idx="1408">
                  <c:v>35.2734375</c:v>
                </c:pt>
                <c:pt idx="1409">
                  <c:v>30.65234375</c:v>
                </c:pt>
                <c:pt idx="1410">
                  <c:v>28.1171875</c:v>
                </c:pt>
                <c:pt idx="1411">
                  <c:v>24.87890625</c:v>
                </c:pt>
                <c:pt idx="1412">
                  <c:v>31.328125</c:v>
                </c:pt>
                <c:pt idx="1413">
                  <c:v>27.15625</c:v>
                </c:pt>
                <c:pt idx="1414">
                  <c:v>27.08203125</c:v>
                </c:pt>
                <c:pt idx="1415">
                  <c:v>22.296875</c:v>
                </c:pt>
                <c:pt idx="1416">
                  <c:v>26.1796875</c:v>
                </c:pt>
                <c:pt idx="1417">
                  <c:v>28.328125</c:v>
                </c:pt>
                <c:pt idx="1418">
                  <c:v>20.9609375</c:v>
                </c:pt>
                <c:pt idx="1419">
                  <c:v>22.203125</c:v>
                </c:pt>
                <c:pt idx="1420">
                  <c:v>25.5546875</c:v>
                </c:pt>
                <c:pt idx="1421">
                  <c:v>34.0859375</c:v>
                </c:pt>
                <c:pt idx="1422">
                  <c:v>26.734375</c:v>
                </c:pt>
                <c:pt idx="1423">
                  <c:v>26.25</c:v>
                </c:pt>
                <c:pt idx="1424">
                  <c:v>26.10546875</c:v>
                </c:pt>
                <c:pt idx="1425">
                  <c:v>22.20703125</c:v>
                </c:pt>
                <c:pt idx="1426">
                  <c:v>27.49609375</c:v>
                </c:pt>
                <c:pt idx="1427">
                  <c:v>28.8046875</c:v>
                </c:pt>
                <c:pt idx="1428">
                  <c:v>20.31640625</c:v>
                </c:pt>
                <c:pt idx="1429">
                  <c:v>24.6015625</c:v>
                </c:pt>
                <c:pt idx="1430">
                  <c:v>23.69921875</c:v>
                </c:pt>
                <c:pt idx="1431">
                  <c:v>28.21875</c:v>
                </c:pt>
                <c:pt idx="1432">
                  <c:v>31.59765625</c:v>
                </c:pt>
                <c:pt idx="1433">
                  <c:v>22.625</c:v>
                </c:pt>
                <c:pt idx="1434">
                  <c:v>23.84375</c:v>
                </c:pt>
                <c:pt idx="1435">
                  <c:v>35.21875</c:v>
                </c:pt>
                <c:pt idx="1436">
                  <c:v>23.9375</c:v>
                </c:pt>
                <c:pt idx="1437">
                  <c:v>24.64453125</c:v>
                </c:pt>
                <c:pt idx="1438">
                  <c:v>22.37109375</c:v>
                </c:pt>
                <c:pt idx="1439">
                  <c:v>37.453125</c:v>
                </c:pt>
                <c:pt idx="1440">
                  <c:v>36.71875</c:v>
                </c:pt>
                <c:pt idx="1441">
                  <c:v>35.6171875</c:v>
                </c:pt>
                <c:pt idx="1442">
                  <c:v>32.390625</c:v>
                </c:pt>
                <c:pt idx="1443">
                  <c:v>17.15625</c:v>
                </c:pt>
                <c:pt idx="1444">
                  <c:v>27.50390625</c:v>
                </c:pt>
                <c:pt idx="1445">
                  <c:v>24.19140625</c:v>
                </c:pt>
                <c:pt idx="1446">
                  <c:v>29.25</c:v>
                </c:pt>
                <c:pt idx="1447">
                  <c:v>30.2578125</c:v>
                </c:pt>
                <c:pt idx="1448">
                  <c:v>30.0546875</c:v>
                </c:pt>
                <c:pt idx="1449">
                  <c:v>26.4609375</c:v>
                </c:pt>
                <c:pt idx="1450">
                  <c:v>30.07421875</c:v>
                </c:pt>
                <c:pt idx="1451">
                  <c:v>22.1953125</c:v>
                </c:pt>
                <c:pt idx="1452">
                  <c:v>27.51953125</c:v>
                </c:pt>
                <c:pt idx="1453">
                  <c:v>20.55859375</c:v>
                </c:pt>
                <c:pt idx="1454">
                  <c:v>29.13671875</c:v>
                </c:pt>
                <c:pt idx="1455">
                  <c:v>23.9921875</c:v>
                </c:pt>
                <c:pt idx="1456">
                  <c:v>29.9296875</c:v>
                </c:pt>
                <c:pt idx="1457">
                  <c:v>21.15625</c:v>
                </c:pt>
                <c:pt idx="1458">
                  <c:v>28.0703125</c:v>
                </c:pt>
                <c:pt idx="1459">
                  <c:v>27.67578125</c:v>
                </c:pt>
                <c:pt idx="1460">
                  <c:v>22.99609375</c:v>
                </c:pt>
                <c:pt idx="1461">
                  <c:v>25.55078125</c:v>
                </c:pt>
                <c:pt idx="1462">
                  <c:v>30.69140625</c:v>
                </c:pt>
                <c:pt idx="1463">
                  <c:v>38.890625</c:v>
                </c:pt>
                <c:pt idx="1464">
                  <c:v>22.90234375</c:v>
                </c:pt>
                <c:pt idx="1465">
                  <c:v>22.9453125</c:v>
                </c:pt>
                <c:pt idx="1466">
                  <c:v>26.0078125</c:v>
                </c:pt>
              </c:numCache>
            </c:numRef>
          </c:xVal>
          <c:yVal>
            <c:numRef>
              <c:f>'Regression_(no_missing)'!$F$360:$F$1825</c:f>
              <c:numCache>
                <c:formatCode>General</c:formatCode>
                <c:ptCount val="1466"/>
                <c:pt idx="0">
                  <c:v>3260</c:v>
                </c:pt>
                <c:pt idx="1">
                  <c:v>3430</c:v>
                </c:pt>
                <c:pt idx="2">
                  <c:v>4120</c:v>
                </c:pt>
                <c:pt idx="3">
                  <c:v>4020</c:v>
                </c:pt>
                <c:pt idx="4">
                  <c:v>2580</c:v>
                </c:pt>
                <c:pt idx="5">
                  <c:v>2880</c:v>
                </c:pt>
                <c:pt idx="6">
                  <c:v>3010</c:v>
                </c:pt>
                <c:pt idx="7">
                  <c:v>3630</c:v>
                </c:pt>
                <c:pt idx="8">
                  <c:v>3760</c:v>
                </c:pt>
                <c:pt idx="9">
                  <c:v>3810</c:v>
                </c:pt>
                <c:pt idx="10">
                  <c:v>2830</c:v>
                </c:pt>
                <c:pt idx="11">
                  <c:v>2945</c:v>
                </c:pt>
                <c:pt idx="12">
                  <c:v>2980</c:v>
                </c:pt>
                <c:pt idx="13">
                  <c:v>3060</c:v>
                </c:pt>
                <c:pt idx="14">
                  <c:v>3195</c:v>
                </c:pt>
                <c:pt idx="15">
                  <c:v>3480</c:v>
                </c:pt>
                <c:pt idx="16">
                  <c:v>3570</c:v>
                </c:pt>
                <c:pt idx="17">
                  <c:v>3770</c:v>
                </c:pt>
                <c:pt idx="18">
                  <c:v>4030</c:v>
                </c:pt>
                <c:pt idx="19">
                  <c:v>2750</c:v>
                </c:pt>
                <c:pt idx="20">
                  <c:v>3220</c:v>
                </c:pt>
                <c:pt idx="21">
                  <c:v>3400</c:v>
                </c:pt>
                <c:pt idx="22">
                  <c:v>3520</c:v>
                </c:pt>
                <c:pt idx="23">
                  <c:v>3810</c:v>
                </c:pt>
                <c:pt idx="24">
                  <c:v>2830</c:v>
                </c:pt>
                <c:pt idx="25">
                  <c:v>3150</c:v>
                </c:pt>
                <c:pt idx="26">
                  <c:v>3900</c:v>
                </c:pt>
                <c:pt idx="27">
                  <c:v>3760</c:v>
                </c:pt>
                <c:pt idx="28">
                  <c:v>2800</c:v>
                </c:pt>
                <c:pt idx="29">
                  <c:v>2810</c:v>
                </c:pt>
                <c:pt idx="30">
                  <c:v>3600</c:v>
                </c:pt>
                <c:pt idx="31">
                  <c:v>3650</c:v>
                </c:pt>
                <c:pt idx="32">
                  <c:v>3870</c:v>
                </c:pt>
                <c:pt idx="33">
                  <c:v>4220</c:v>
                </c:pt>
                <c:pt idx="34">
                  <c:v>3280</c:v>
                </c:pt>
                <c:pt idx="35">
                  <c:v>3950</c:v>
                </c:pt>
                <c:pt idx="36">
                  <c:v>3080</c:v>
                </c:pt>
                <c:pt idx="37">
                  <c:v>3160</c:v>
                </c:pt>
                <c:pt idx="38">
                  <c:v>2980</c:v>
                </c:pt>
                <c:pt idx="39">
                  <c:v>3010</c:v>
                </c:pt>
                <c:pt idx="40">
                  <c:v>3320</c:v>
                </c:pt>
                <c:pt idx="41">
                  <c:v>3620</c:v>
                </c:pt>
                <c:pt idx="42">
                  <c:v>3630</c:v>
                </c:pt>
                <c:pt idx="43">
                  <c:v>3870</c:v>
                </c:pt>
                <c:pt idx="44">
                  <c:v>4780</c:v>
                </c:pt>
                <c:pt idx="45">
                  <c:v>2550</c:v>
                </c:pt>
                <c:pt idx="46">
                  <c:v>3180</c:v>
                </c:pt>
                <c:pt idx="47">
                  <c:v>3800</c:v>
                </c:pt>
                <c:pt idx="48">
                  <c:v>2850</c:v>
                </c:pt>
                <c:pt idx="49">
                  <c:v>3020</c:v>
                </c:pt>
                <c:pt idx="50">
                  <c:v>3740</c:v>
                </c:pt>
                <c:pt idx="51">
                  <c:v>3830</c:v>
                </c:pt>
                <c:pt idx="52">
                  <c:v>2600</c:v>
                </c:pt>
                <c:pt idx="53">
                  <c:v>3320</c:v>
                </c:pt>
                <c:pt idx="54">
                  <c:v>3320</c:v>
                </c:pt>
                <c:pt idx="55">
                  <c:v>3450</c:v>
                </c:pt>
                <c:pt idx="56">
                  <c:v>2780</c:v>
                </c:pt>
                <c:pt idx="57">
                  <c:v>3200</c:v>
                </c:pt>
                <c:pt idx="58">
                  <c:v>3380</c:v>
                </c:pt>
                <c:pt idx="59">
                  <c:v>3730</c:v>
                </c:pt>
                <c:pt idx="60">
                  <c:v>3790</c:v>
                </c:pt>
                <c:pt idx="61">
                  <c:v>2680</c:v>
                </c:pt>
                <c:pt idx="62">
                  <c:v>2840</c:v>
                </c:pt>
                <c:pt idx="63">
                  <c:v>3000</c:v>
                </c:pt>
                <c:pt idx="64">
                  <c:v>3420</c:v>
                </c:pt>
                <c:pt idx="65">
                  <c:v>3500</c:v>
                </c:pt>
                <c:pt idx="66">
                  <c:v>3930</c:v>
                </c:pt>
                <c:pt idx="67">
                  <c:v>2940</c:v>
                </c:pt>
                <c:pt idx="68">
                  <c:v>3000</c:v>
                </c:pt>
                <c:pt idx="69">
                  <c:v>3020</c:v>
                </c:pt>
                <c:pt idx="70">
                  <c:v>3060</c:v>
                </c:pt>
                <c:pt idx="71">
                  <c:v>3138</c:v>
                </c:pt>
                <c:pt idx="72">
                  <c:v>3450</c:v>
                </c:pt>
                <c:pt idx="73">
                  <c:v>3160</c:v>
                </c:pt>
                <c:pt idx="74">
                  <c:v>3635</c:v>
                </c:pt>
                <c:pt idx="75">
                  <c:v>2970</c:v>
                </c:pt>
                <c:pt idx="76">
                  <c:v>3470</c:v>
                </c:pt>
                <c:pt idx="77">
                  <c:v>3050</c:v>
                </c:pt>
                <c:pt idx="78">
                  <c:v>3370</c:v>
                </c:pt>
                <c:pt idx="79">
                  <c:v>3530</c:v>
                </c:pt>
                <c:pt idx="80">
                  <c:v>3335</c:v>
                </c:pt>
                <c:pt idx="81">
                  <c:v>4320</c:v>
                </c:pt>
                <c:pt idx="82">
                  <c:v>3280</c:v>
                </c:pt>
                <c:pt idx="83">
                  <c:v>2420</c:v>
                </c:pt>
                <c:pt idx="84">
                  <c:v>2960</c:v>
                </c:pt>
                <c:pt idx="85">
                  <c:v>3840</c:v>
                </c:pt>
                <c:pt idx="86">
                  <c:v>3220</c:v>
                </c:pt>
                <c:pt idx="87">
                  <c:v>3240</c:v>
                </c:pt>
                <c:pt idx="88">
                  <c:v>3970</c:v>
                </c:pt>
                <c:pt idx="89">
                  <c:v>3320</c:v>
                </c:pt>
                <c:pt idx="90">
                  <c:v>4220</c:v>
                </c:pt>
                <c:pt idx="91">
                  <c:v>2810</c:v>
                </c:pt>
                <c:pt idx="92">
                  <c:v>3050</c:v>
                </c:pt>
                <c:pt idx="93">
                  <c:v>3160</c:v>
                </c:pt>
                <c:pt idx="94">
                  <c:v>3170</c:v>
                </c:pt>
                <c:pt idx="95">
                  <c:v>3180</c:v>
                </c:pt>
                <c:pt idx="96">
                  <c:v>4140</c:v>
                </c:pt>
                <c:pt idx="97">
                  <c:v>3800</c:v>
                </c:pt>
                <c:pt idx="98">
                  <c:v>3840</c:v>
                </c:pt>
                <c:pt idx="99">
                  <c:v>4000</c:v>
                </c:pt>
                <c:pt idx="100">
                  <c:v>4070</c:v>
                </c:pt>
                <c:pt idx="101">
                  <c:v>4095</c:v>
                </c:pt>
                <c:pt idx="102">
                  <c:v>3310</c:v>
                </c:pt>
                <c:pt idx="103">
                  <c:v>3940</c:v>
                </c:pt>
                <c:pt idx="104">
                  <c:v>3370</c:v>
                </c:pt>
                <c:pt idx="105">
                  <c:v>3380</c:v>
                </c:pt>
                <c:pt idx="106">
                  <c:v>3440</c:v>
                </c:pt>
                <c:pt idx="107">
                  <c:v>4020</c:v>
                </c:pt>
                <c:pt idx="108">
                  <c:v>2470</c:v>
                </c:pt>
                <c:pt idx="109">
                  <c:v>2970</c:v>
                </c:pt>
                <c:pt idx="110">
                  <c:v>3220</c:v>
                </c:pt>
                <c:pt idx="111">
                  <c:v>3380</c:v>
                </c:pt>
                <c:pt idx="112">
                  <c:v>3740</c:v>
                </c:pt>
                <c:pt idx="113">
                  <c:v>4560</c:v>
                </c:pt>
                <c:pt idx="114">
                  <c:v>4650</c:v>
                </c:pt>
                <c:pt idx="115">
                  <c:v>2540</c:v>
                </c:pt>
                <c:pt idx="116">
                  <c:v>4030</c:v>
                </c:pt>
                <c:pt idx="117">
                  <c:v>4080</c:v>
                </c:pt>
                <c:pt idx="118">
                  <c:v>2640</c:v>
                </c:pt>
                <c:pt idx="119">
                  <c:v>2770</c:v>
                </c:pt>
                <c:pt idx="120">
                  <c:v>2960</c:v>
                </c:pt>
                <c:pt idx="121">
                  <c:v>3850</c:v>
                </c:pt>
                <c:pt idx="122">
                  <c:v>2770</c:v>
                </c:pt>
                <c:pt idx="123">
                  <c:v>3070</c:v>
                </c:pt>
                <c:pt idx="124">
                  <c:v>3320</c:v>
                </c:pt>
                <c:pt idx="125">
                  <c:v>4230</c:v>
                </c:pt>
                <c:pt idx="126">
                  <c:v>2080</c:v>
                </c:pt>
                <c:pt idx="127">
                  <c:v>2850</c:v>
                </c:pt>
                <c:pt idx="128">
                  <c:v>3320</c:v>
                </c:pt>
                <c:pt idx="129">
                  <c:v>3450</c:v>
                </c:pt>
                <c:pt idx="130">
                  <c:v>3520</c:v>
                </c:pt>
                <c:pt idx="131">
                  <c:v>3590</c:v>
                </c:pt>
                <c:pt idx="132">
                  <c:v>2990</c:v>
                </c:pt>
                <c:pt idx="133">
                  <c:v>3000</c:v>
                </c:pt>
                <c:pt idx="134">
                  <c:v>3180</c:v>
                </c:pt>
                <c:pt idx="135">
                  <c:v>3360</c:v>
                </c:pt>
                <c:pt idx="136">
                  <c:v>3380</c:v>
                </c:pt>
                <c:pt idx="137">
                  <c:v>3420</c:v>
                </c:pt>
                <c:pt idx="138">
                  <c:v>4470</c:v>
                </c:pt>
                <c:pt idx="139">
                  <c:v>2950</c:v>
                </c:pt>
                <c:pt idx="140">
                  <c:v>3000</c:v>
                </c:pt>
                <c:pt idx="141">
                  <c:v>3350</c:v>
                </c:pt>
                <c:pt idx="142">
                  <c:v>3700</c:v>
                </c:pt>
                <c:pt idx="143">
                  <c:v>2850</c:v>
                </c:pt>
                <c:pt idx="144">
                  <c:v>2985</c:v>
                </c:pt>
                <c:pt idx="145">
                  <c:v>3220</c:v>
                </c:pt>
                <c:pt idx="146">
                  <c:v>3625</c:v>
                </c:pt>
                <c:pt idx="147">
                  <c:v>3680</c:v>
                </c:pt>
                <c:pt idx="148">
                  <c:v>3870</c:v>
                </c:pt>
                <c:pt idx="149">
                  <c:v>2840</c:v>
                </c:pt>
                <c:pt idx="150">
                  <c:v>2640</c:v>
                </c:pt>
                <c:pt idx="151">
                  <c:v>3160</c:v>
                </c:pt>
                <c:pt idx="152">
                  <c:v>3680</c:v>
                </c:pt>
                <c:pt idx="153">
                  <c:v>4150</c:v>
                </c:pt>
                <c:pt idx="154">
                  <c:v>4160</c:v>
                </c:pt>
                <c:pt idx="155">
                  <c:v>2175</c:v>
                </c:pt>
                <c:pt idx="156">
                  <c:v>3010</c:v>
                </c:pt>
                <c:pt idx="157">
                  <c:v>3120</c:v>
                </c:pt>
                <c:pt idx="158">
                  <c:v>3940</c:v>
                </c:pt>
                <c:pt idx="159">
                  <c:v>4060</c:v>
                </c:pt>
                <c:pt idx="160">
                  <c:v>1395</c:v>
                </c:pt>
                <c:pt idx="161">
                  <c:v>3250</c:v>
                </c:pt>
                <c:pt idx="162">
                  <c:v>4070</c:v>
                </c:pt>
                <c:pt idx="163">
                  <c:v>2960</c:v>
                </c:pt>
                <c:pt idx="164">
                  <c:v>2970</c:v>
                </c:pt>
                <c:pt idx="165">
                  <c:v>3430</c:v>
                </c:pt>
                <c:pt idx="166">
                  <c:v>3530</c:v>
                </c:pt>
                <c:pt idx="167">
                  <c:v>2850</c:v>
                </c:pt>
                <c:pt idx="168">
                  <c:v>3450</c:v>
                </c:pt>
                <c:pt idx="169">
                  <c:v>3550</c:v>
                </c:pt>
                <c:pt idx="170">
                  <c:v>2810</c:v>
                </c:pt>
                <c:pt idx="171">
                  <c:v>3500</c:v>
                </c:pt>
                <c:pt idx="172">
                  <c:v>3580</c:v>
                </c:pt>
                <c:pt idx="173">
                  <c:v>3650</c:v>
                </c:pt>
                <c:pt idx="174">
                  <c:v>4045</c:v>
                </c:pt>
                <c:pt idx="175">
                  <c:v>3130</c:v>
                </c:pt>
                <c:pt idx="176">
                  <c:v>3450</c:v>
                </c:pt>
                <c:pt idx="177">
                  <c:v>3570</c:v>
                </c:pt>
                <c:pt idx="178">
                  <c:v>3660</c:v>
                </c:pt>
                <c:pt idx="179">
                  <c:v>2860</c:v>
                </c:pt>
                <c:pt idx="180">
                  <c:v>3730</c:v>
                </c:pt>
                <c:pt idx="181">
                  <c:v>2550</c:v>
                </c:pt>
                <c:pt idx="182">
                  <c:v>3625</c:v>
                </c:pt>
                <c:pt idx="183">
                  <c:v>3820</c:v>
                </c:pt>
                <c:pt idx="184">
                  <c:v>3920</c:v>
                </c:pt>
                <c:pt idx="185">
                  <c:v>4240</c:v>
                </c:pt>
                <c:pt idx="186">
                  <c:v>2980</c:v>
                </c:pt>
                <c:pt idx="187">
                  <c:v>3050</c:v>
                </c:pt>
                <c:pt idx="188">
                  <c:v>3385</c:v>
                </c:pt>
                <c:pt idx="189">
                  <c:v>4030</c:v>
                </c:pt>
                <c:pt idx="190">
                  <c:v>2900</c:v>
                </c:pt>
                <c:pt idx="191">
                  <c:v>3040</c:v>
                </c:pt>
                <c:pt idx="192">
                  <c:v>1830</c:v>
                </c:pt>
                <c:pt idx="193">
                  <c:v>3190</c:v>
                </c:pt>
                <c:pt idx="194">
                  <c:v>3200</c:v>
                </c:pt>
                <c:pt idx="195">
                  <c:v>3360</c:v>
                </c:pt>
                <c:pt idx="196">
                  <c:v>3520</c:v>
                </c:pt>
                <c:pt idx="197">
                  <c:v>3675</c:v>
                </c:pt>
                <c:pt idx="198">
                  <c:v>2640</c:v>
                </c:pt>
                <c:pt idx="199">
                  <c:v>3400</c:v>
                </c:pt>
                <c:pt idx="200">
                  <c:v>3670</c:v>
                </c:pt>
                <c:pt idx="201">
                  <c:v>3700</c:v>
                </c:pt>
                <c:pt idx="202">
                  <c:v>3870</c:v>
                </c:pt>
                <c:pt idx="203">
                  <c:v>4240</c:v>
                </c:pt>
                <c:pt idx="204">
                  <c:v>2570</c:v>
                </c:pt>
                <c:pt idx="205">
                  <c:v>2970</c:v>
                </c:pt>
                <c:pt idx="206">
                  <c:v>3000</c:v>
                </c:pt>
                <c:pt idx="207">
                  <c:v>3000</c:v>
                </c:pt>
                <c:pt idx="208">
                  <c:v>3260</c:v>
                </c:pt>
                <c:pt idx="209">
                  <c:v>3330</c:v>
                </c:pt>
                <c:pt idx="210">
                  <c:v>3500</c:v>
                </c:pt>
                <c:pt idx="211">
                  <c:v>2875</c:v>
                </c:pt>
                <c:pt idx="212">
                  <c:v>3560</c:v>
                </c:pt>
                <c:pt idx="213">
                  <c:v>3780</c:v>
                </c:pt>
                <c:pt idx="214">
                  <c:v>4550</c:v>
                </c:pt>
                <c:pt idx="215">
                  <c:v>2860</c:v>
                </c:pt>
                <c:pt idx="216">
                  <c:v>3560</c:v>
                </c:pt>
                <c:pt idx="217">
                  <c:v>3635</c:v>
                </c:pt>
                <c:pt idx="218">
                  <c:v>2970</c:v>
                </c:pt>
                <c:pt idx="219">
                  <c:v>3120</c:v>
                </c:pt>
                <c:pt idx="220">
                  <c:v>3120</c:v>
                </c:pt>
                <c:pt idx="221">
                  <c:v>3565</c:v>
                </c:pt>
                <c:pt idx="222">
                  <c:v>3740</c:v>
                </c:pt>
                <c:pt idx="223">
                  <c:v>3820</c:v>
                </c:pt>
                <c:pt idx="224">
                  <c:v>2400</c:v>
                </c:pt>
                <c:pt idx="225">
                  <c:v>3040</c:v>
                </c:pt>
                <c:pt idx="226">
                  <c:v>3520</c:v>
                </c:pt>
                <c:pt idx="227">
                  <c:v>3630</c:v>
                </c:pt>
                <c:pt idx="228">
                  <c:v>3240</c:v>
                </c:pt>
                <c:pt idx="229">
                  <c:v>3850</c:v>
                </c:pt>
                <c:pt idx="230">
                  <c:v>4140</c:v>
                </c:pt>
                <c:pt idx="231">
                  <c:v>1055</c:v>
                </c:pt>
                <c:pt idx="232">
                  <c:v>2710</c:v>
                </c:pt>
                <c:pt idx="233">
                  <c:v>2980</c:v>
                </c:pt>
                <c:pt idx="234">
                  <c:v>3080</c:v>
                </c:pt>
                <c:pt idx="235">
                  <c:v>3220</c:v>
                </c:pt>
                <c:pt idx="236">
                  <c:v>3350</c:v>
                </c:pt>
                <c:pt idx="237">
                  <c:v>3380</c:v>
                </c:pt>
                <c:pt idx="238">
                  <c:v>3490</c:v>
                </c:pt>
                <c:pt idx="239">
                  <c:v>3920</c:v>
                </c:pt>
                <c:pt idx="240">
                  <c:v>3340</c:v>
                </c:pt>
                <c:pt idx="241">
                  <c:v>4480</c:v>
                </c:pt>
                <c:pt idx="242">
                  <c:v>3040</c:v>
                </c:pt>
                <c:pt idx="243">
                  <c:v>3200</c:v>
                </c:pt>
                <c:pt idx="244">
                  <c:v>3600</c:v>
                </c:pt>
                <c:pt idx="245">
                  <c:v>3500</c:v>
                </c:pt>
                <c:pt idx="246">
                  <c:v>3700</c:v>
                </c:pt>
                <c:pt idx="247">
                  <c:v>3760</c:v>
                </c:pt>
                <c:pt idx="248">
                  <c:v>3980</c:v>
                </c:pt>
                <c:pt idx="249">
                  <c:v>3630</c:v>
                </c:pt>
                <c:pt idx="250">
                  <c:v>4220</c:v>
                </c:pt>
                <c:pt idx="251">
                  <c:v>2960</c:v>
                </c:pt>
                <c:pt idx="252">
                  <c:v>2990</c:v>
                </c:pt>
                <c:pt idx="253">
                  <c:v>3020</c:v>
                </c:pt>
                <c:pt idx="254">
                  <c:v>3350</c:v>
                </c:pt>
                <c:pt idx="255">
                  <c:v>3510</c:v>
                </c:pt>
                <c:pt idx="256">
                  <c:v>4060</c:v>
                </c:pt>
                <c:pt idx="257">
                  <c:v>4110</c:v>
                </c:pt>
                <c:pt idx="258">
                  <c:v>4300</c:v>
                </c:pt>
                <c:pt idx="259">
                  <c:v>2220</c:v>
                </c:pt>
                <c:pt idx="260">
                  <c:v>2840</c:v>
                </c:pt>
                <c:pt idx="261">
                  <c:v>3330</c:v>
                </c:pt>
                <c:pt idx="262">
                  <c:v>3340</c:v>
                </c:pt>
                <c:pt idx="263">
                  <c:v>3840</c:v>
                </c:pt>
                <c:pt idx="264">
                  <c:v>3340</c:v>
                </c:pt>
                <c:pt idx="265">
                  <c:v>3350</c:v>
                </c:pt>
                <c:pt idx="266">
                  <c:v>3770</c:v>
                </c:pt>
                <c:pt idx="267">
                  <c:v>4060</c:v>
                </c:pt>
                <c:pt idx="268">
                  <c:v>4540</c:v>
                </c:pt>
                <c:pt idx="269">
                  <c:v>3240</c:v>
                </c:pt>
                <c:pt idx="270">
                  <c:v>3330</c:v>
                </c:pt>
                <c:pt idx="271">
                  <c:v>3050</c:v>
                </c:pt>
                <c:pt idx="272">
                  <c:v>3490</c:v>
                </c:pt>
                <c:pt idx="273">
                  <c:v>4120</c:v>
                </c:pt>
                <c:pt idx="274">
                  <c:v>4950</c:v>
                </c:pt>
                <c:pt idx="275">
                  <c:v>3350</c:v>
                </c:pt>
                <c:pt idx="276">
                  <c:v>3700</c:v>
                </c:pt>
                <c:pt idx="277">
                  <c:v>3200</c:v>
                </c:pt>
                <c:pt idx="278">
                  <c:v>3290</c:v>
                </c:pt>
                <c:pt idx="279">
                  <c:v>3400</c:v>
                </c:pt>
                <c:pt idx="280">
                  <c:v>2720</c:v>
                </c:pt>
                <c:pt idx="281">
                  <c:v>3388</c:v>
                </c:pt>
                <c:pt idx="282">
                  <c:v>3440</c:v>
                </c:pt>
                <c:pt idx="283">
                  <c:v>3600</c:v>
                </c:pt>
                <c:pt idx="284">
                  <c:v>2670</c:v>
                </c:pt>
                <c:pt idx="285">
                  <c:v>3700</c:v>
                </c:pt>
                <c:pt idx="286">
                  <c:v>2180</c:v>
                </c:pt>
                <c:pt idx="287">
                  <c:v>2800</c:v>
                </c:pt>
                <c:pt idx="288">
                  <c:v>3270</c:v>
                </c:pt>
                <c:pt idx="289">
                  <c:v>3380</c:v>
                </c:pt>
                <c:pt idx="290">
                  <c:v>3480</c:v>
                </c:pt>
                <c:pt idx="291">
                  <c:v>3740</c:v>
                </c:pt>
                <c:pt idx="292">
                  <c:v>3040</c:v>
                </c:pt>
                <c:pt idx="293">
                  <c:v>3170</c:v>
                </c:pt>
                <c:pt idx="294">
                  <c:v>3220</c:v>
                </c:pt>
                <c:pt idx="295">
                  <c:v>3280</c:v>
                </c:pt>
                <c:pt idx="296">
                  <c:v>3280</c:v>
                </c:pt>
                <c:pt idx="297">
                  <c:v>3140</c:v>
                </c:pt>
                <c:pt idx="298">
                  <c:v>3130</c:v>
                </c:pt>
                <c:pt idx="299">
                  <c:v>3600</c:v>
                </c:pt>
                <c:pt idx="300">
                  <c:v>3540</c:v>
                </c:pt>
                <c:pt idx="301">
                  <c:v>3840</c:v>
                </c:pt>
                <c:pt idx="302">
                  <c:v>2200</c:v>
                </c:pt>
                <c:pt idx="303">
                  <c:v>2830</c:v>
                </c:pt>
                <c:pt idx="304">
                  <c:v>4240</c:v>
                </c:pt>
                <c:pt idx="305">
                  <c:v>3430</c:v>
                </c:pt>
                <c:pt idx="306">
                  <c:v>2810</c:v>
                </c:pt>
                <c:pt idx="307">
                  <c:v>3100</c:v>
                </c:pt>
                <c:pt idx="308">
                  <c:v>3200</c:v>
                </c:pt>
                <c:pt idx="309">
                  <c:v>3250</c:v>
                </c:pt>
                <c:pt idx="310">
                  <c:v>3600</c:v>
                </c:pt>
                <c:pt idx="311">
                  <c:v>2690</c:v>
                </c:pt>
                <c:pt idx="312">
                  <c:v>2840</c:v>
                </c:pt>
                <c:pt idx="313">
                  <c:v>4310</c:v>
                </c:pt>
                <c:pt idx="314">
                  <c:v>4570</c:v>
                </c:pt>
                <c:pt idx="315">
                  <c:v>3230</c:v>
                </c:pt>
                <c:pt idx="316">
                  <c:v>3690</c:v>
                </c:pt>
                <c:pt idx="317">
                  <c:v>4080</c:v>
                </c:pt>
                <c:pt idx="318">
                  <c:v>2840</c:v>
                </c:pt>
                <c:pt idx="319">
                  <c:v>2960</c:v>
                </c:pt>
                <c:pt idx="320">
                  <c:v>2600</c:v>
                </c:pt>
                <c:pt idx="321">
                  <c:v>3020</c:v>
                </c:pt>
                <c:pt idx="322">
                  <c:v>3370</c:v>
                </c:pt>
                <c:pt idx="323">
                  <c:v>3690</c:v>
                </c:pt>
                <c:pt idx="324">
                  <c:v>2640</c:v>
                </c:pt>
                <c:pt idx="325">
                  <c:v>3150</c:v>
                </c:pt>
                <c:pt idx="326">
                  <c:v>3440</c:v>
                </c:pt>
                <c:pt idx="327">
                  <c:v>3640</c:v>
                </c:pt>
                <c:pt idx="328">
                  <c:v>3760</c:v>
                </c:pt>
                <c:pt idx="329">
                  <c:v>3860</c:v>
                </c:pt>
                <c:pt idx="330">
                  <c:v>2620</c:v>
                </c:pt>
                <c:pt idx="331">
                  <c:v>3420</c:v>
                </c:pt>
                <c:pt idx="332">
                  <c:v>3770</c:v>
                </c:pt>
                <c:pt idx="333">
                  <c:v>4100</c:v>
                </c:pt>
                <c:pt idx="334">
                  <c:v>3480</c:v>
                </c:pt>
                <c:pt idx="335">
                  <c:v>3820</c:v>
                </c:pt>
                <c:pt idx="336">
                  <c:v>3060</c:v>
                </c:pt>
                <c:pt idx="337">
                  <c:v>3300</c:v>
                </c:pt>
                <c:pt idx="338">
                  <c:v>3590</c:v>
                </c:pt>
                <c:pt idx="339">
                  <c:v>2080</c:v>
                </c:pt>
                <c:pt idx="340">
                  <c:v>2980</c:v>
                </c:pt>
                <c:pt idx="341">
                  <c:v>3380</c:v>
                </c:pt>
                <c:pt idx="342">
                  <c:v>4300</c:v>
                </c:pt>
                <c:pt idx="343">
                  <c:v>2490</c:v>
                </c:pt>
                <c:pt idx="344">
                  <c:v>3090</c:v>
                </c:pt>
                <c:pt idx="345">
                  <c:v>1880</c:v>
                </c:pt>
                <c:pt idx="346">
                  <c:v>2460</c:v>
                </c:pt>
                <c:pt idx="347">
                  <c:v>2570</c:v>
                </c:pt>
                <c:pt idx="348">
                  <c:v>2680</c:v>
                </c:pt>
                <c:pt idx="349">
                  <c:v>3070</c:v>
                </c:pt>
                <c:pt idx="350">
                  <c:v>3920</c:v>
                </c:pt>
                <c:pt idx="351">
                  <c:v>3070</c:v>
                </c:pt>
                <c:pt idx="352">
                  <c:v>3200</c:v>
                </c:pt>
                <c:pt idx="353">
                  <c:v>3250</c:v>
                </c:pt>
                <c:pt idx="354">
                  <c:v>3330</c:v>
                </c:pt>
                <c:pt idx="355">
                  <c:v>3350</c:v>
                </c:pt>
                <c:pt idx="356">
                  <c:v>2930</c:v>
                </c:pt>
                <c:pt idx="357">
                  <c:v>3745</c:v>
                </c:pt>
                <c:pt idx="358">
                  <c:v>3950</c:v>
                </c:pt>
                <c:pt idx="359">
                  <c:v>3740</c:v>
                </c:pt>
                <c:pt idx="360">
                  <c:v>3020</c:v>
                </c:pt>
                <c:pt idx="361">
                  <c:v>3120</c:v>
                </c:pt>
                <c:pt idx="362">
                  <c:v>3350</c:v>
                </c:pt>
                <c:pt idx="363">
                  <c:v>4005</c:v>
                </c:pt>
                <c:pt idx="364">
                  <c:v>2760</c:v>
                </c:pt>
                <c:pt idx="365">
                  <c:v>3500</c:v>
                </c:pt>
                <c:pt idx="366">
                  <c:v>4280</c:v>
                </c:pt>
                <c:pt idx="367">
                  <c:v>3500</c:v>
                </c:pt>
                <c:pt idx="368">
                  <c:v>3330</c:v>
                </c:pt>
                <c:pt idx="369">
                  <c:v>3620</c:v>
                </c:pt>
                <c:pt idx="370">
                  <c:v>2540</c:v>
                </c:pt>
                <c:pt idx="371">
                  <c:v>3950</c:v>
                </c:pt>
                <c:pt idx="372">
                  <c:v>2120</c:v>
                </c:pt>
                <c:pt idx="373">
                  <c:v>3290</c:v>
                </c:pt>
                <c:pt idx="374">
                  <c:v>3310</c:v>
                </c:pt>
                <c:pt idx="375">
                  <c:v>3430</c:v>
                </c:pt>
                <c:pt idx="376">
                  <c:v>3000</c:v>
                </c:pt>
                <c:pt idx="377">
                  <c:v>4000</c:v>
                </c:pt>
                <c:pt idx="378">
                  <c:v>2180</c:v>
                </c:pt>
                <c:pt idx="379">
                  <c:v>2880</c:v>
                </c:pt>
                <c:pt idx="380">
                  <c:v>2950</c:v>
                </c:pt>
                <c:pt idx="381">
                  <c:v>3560</c:v>
                </c:pt>
                <c:pt idx="382">
                  <c:v>2830</c:v>
                </c:pt>
                <c:pt idx="383">
                  <c:v>3320</c:v>
                </c:pt>
                <c:pt idx="384">
                  <c:v>3330</c:v>
                </c:pt>
                <c:pt idx="385">
                  <c:v>3620</c:v>
                </c:pt>
                <c:pt idx="386">
                  <c:v>3050</c:v>
                </c:pt>
                <c:pt idx="387">
                  <c:v>3160</c:v>
                </c:pt>
                <c:pt idx="388">
                  <c:v>3360</c:v>
                </c:pt>
                <c:pt idx="389">
                  <c:v>3600</c:v>
                </c:pt>
                <c:pt idx="390">
                  <c:v>3330</c:v>
                </c:pt>
                <c:pt idx="391">
                  <c:v>3360</c:v>
                </c:pt>
                <c:pt idx="392">
                  <c:v>3610</c:v>
                </c:pt>
                <c:pt idx="393">
                  <c:v>3860</c:v>
                </c:pt>
                <c:pt idx="394">
                  <c:v>3090</c:v>
                </c:pt>
                <c:pt idx="395">
                  <c:v>3375</c:v>
                </c:pt>
                <c:pt idx="396">
                  <c:v>3500</c:v>
                </c:pt>
                <c:pt idx="397">
                  <c:v>3520</c:v>
                </c:pt>
                <c:pt idx="398">
                  <c:v>3000</c:v>
                </c:pt>
                <c:pt idx="399">
                  <c:v>3300</c:v>
                </c:pt>
                <c:pt idx="400">
                  <c:v>2160</c:v>
                </c:pt>
                <c:pt idx="401">
                  <c:v>2830</c:v>
                </c:pt>
                <c:pt idx="402">
                  <c:v>3850</c:v>
                </c:pt>
                <c:pt idx="403">
                  <c:v>3240</c:v>
                </c:pt>
                <c:pt idx="404">
                  <c:v>3410</c:v>
                </c:pt>
                <c:pt idx="405">
                  <c:v>3510</c:v>
                </c:pt>
                <c:pt idx="406">
                  <c:v>3700</c:v>
                </c:pt>
                <c:pt idx="407">
                  <c:v>3720</c:v>
                </c:pt>
                <c:pt idx="408">
                  <c:v>1750</c:v>
                </c:pt>
                <c:pt idx="409">
                  <c:v>2935</c:v>
                </c:pt>
                <c:pt idx="410">
                  <c:v>3700</c:v>
                </c:pt>
                <c:pt idx="411">
                  <c:v>3310</c:v>
                </c:pt>
                <c:pt idx="412">
                  <c:v>3615</c:v>
                </c:pt>
                <c:pt idx="413">
                  <c:v>3830</c:v>
                </c:pt>
                <c:pt idx="414">
                  <c:v>4750</c:v>
                </c:pt>
                <c:pt idx="415">
                  <c:v>3090</c:v>
                </c:pt>
                <c:pt idx="416">
                  <c:v>3100</c:v>
                </c:pt>
                <c:pt idx="417">
                  <c:v>3540</c:v>
                </c:pt>
                <c:pt idx="418">
                  <c:v>3170</c:v>
                </c:pt>
                <c:pt idx="419">
                  <c:v>3880</c:v>
                </c:pt>
                <c:pt idx="420">
                  <c:v>2900</c:v>
                </c:pt>
                <c:pt idx="421">
                  <c:v>3710</c:v>
                </c:pt>
                <c:pt idx="422">
                  <c:v>4270</c:v>
                </c:pt>
                <c:pt idx="423">
                  <c:v>3120</c:v>
                </c:pt>
                <c:pt idx="424">
                  <c:v>3330</c:v>
                </c:pt>
                <c:pt idx="425">
                  <c:v>3380</c:v>
                </c:pt>
                <c:pt idx="426">
                  <c:v>3440</c:v>
                </c:pt>
                <c:pt idx="427">
                  <c:v>3070</c:v>
                </c:pt>
                <c:pt idx="428">
                  <c:v>3250</c:v>
                </c:pt>
                <c:pt idx="429">
                  <c:v>3200</c:v>
                </c:pt>
                <c:pt idx="430">
                  <c:v>3265</c:v>
                </c:pt>
                <c:pt idx="431">
                  <c:v>3660</c:v>
                </c:pt>
                <c:pt idx="432">
                  <c:v>2930</c:v>
                </c:pt>
                <c:pt idx="433">
                  <c:v>3200</c:v>
                </c:pt>
                <c:pt idx="434">
                  <c:v>3405</c:v>
                </c:pt>
                <c:pt idx="435">
                  <c:v>3840</c:v>
                </c:pt>
                <c:pt idx="436">
                  <c:v>2930</c:v>
                </c:pt>
                <c:pt idx="437">
                  <c:v>3865</c:v>
                </c:pt>
                <c:pt idx="438">
                  <c:v>3960</c:v>
                </c:pt>
                <c:pt idx="439">
                  <c:v>4080</c:v>
                </c:pt>
                <c:pt idx="440">
                  <c:v>5180</c:v>
                </c:pt>
                <c:pt idx="441">
                  <c:v>2970</c:v>
                </c:pt>
                <c:pt idx="442">
                  <c:v>3690</c:v>
                </c:pt>
                <c:pt idx="443">
                  <c:v>3920</c:v>
                </c:pt>
                <c:pt idx="444">
                  <c:v>3400</c:v>
                </c:pt>
                <c:pt idx="445">
                  <c:v>2960</c:v>
                </c:pt>
                <c:pt idx="446">
                  <c:v>4040</c:v>
                </c:pt>
                <c:pt idx="447">
                  <c:v>3320</c:v>
                </c:pt>
                <c:pt idx="448">
                  <c:v>3480</c:v>
                </c:pt>
                <c:pt idx="449">
                  <c:v>2510</c:v>
                </c:pt>
                <c:pt idx="450">
                  <c:v>2800</c:v>
                </c:pt>
                <c:pt idx="451">
                  <c:v>4000</c:v>
                </c:pt>
                <c:pt idx="452">
                  <c:v>3090</c:v>
                </c:pt>
                <c:pt idx="453">
                  <c:v>3240</c:v>
                </c:pt>
                <c:pt idx="454">
                  <c:v>3350</c:v>
                </c:pt>
                <c:pt idx="455">
                  <c:v>3520</c:v>
                </c:pt>
                <c:pt idx="456">
                  <c:v>3270</c:v>
                </c:pt>
                <c:pt idx="457">
                  <c:v>3305</c:v>
                </c:pt>
                <c:pt idx="458">
                  <c:v>3720</c:v>
                </c:pt>
                <c:pt idx="459">
                  <c:v>2340</c:v>
                </c:pt>
                <c:pt idx="460">
                  <c:v>3700</c:v>
                </c:pt>
                <c:pt idx="461">
                  <c:v>4200</c:v>
                </c:pt>
                <c:pt idx="462">
                  <c:v>3270</c:v>
                </c:pt>
                <c:pt idx="463">
                  <c:v>3510</c:v>
                </c:pt>
                <c:pt idx="464">
                  <c:v>3000</c:v>
                </c:pt>
                <c:pt idx="465">
                  <c:v>3370</c:v>
                </c:pt>
                <c:pt idx="466">
                  <c:v>3380</c:v>
                </c:pt>
                <c:pt idx="467">
                  <c:v>3610</c:v>
                </c:pt>
                <c:pt idx="468">
                  <c:v>3740</c:v>
                </c:pt>
                <c:pt idx="469">
                  <c:v>2980</c:v>
                </c:pt>
                <c:pt idx="470">
                  <c:v>3470</c:v>
                </c:pt>
                <c:pt idx="471">
                  <c:v>3380</c:v>
                </c:pt>
                <c:pt idx="472">
                  <c:v>3900</c:v>
                </c:pt>
                <c:pt idx="473">
                  <c:v>3920</c:v>
                </c:pt>
                <c:pt idx="474">
                  <c:v>3340</c:v>
                </c:pt>
                <c:pt idx="475">
                  <c:v>3390</c:v>
                </c:pt>
                <c:pt idx="476">
                  <c:v>3400</c:v>
                </c:pt>
                <c:pt idx="477">
                  <c:v>3730</c:v>
                </c:pt>
                <c:pt idx="478">
                  <c:v>3290</c:v>
                </c:pt>
                <c:pt idx="479">
                  <c:v>3870</c:v>
                </c:pt>
                <c:pt idx="480">
                  <c:v>4270</c:v>
                </c:pt>
                <c:pt idx="481">
                  <c:v>3100</c:v>
                </c:pt>
                <c:pt idx="482">
                  <c:v>3340</c:v>
                </c:pt>
                <c:pt idx="483">
                  <c:v>3620</c:v>
                </c:pt>
                <c:pt idx="484">
                  <c:v>3300</c:v>
                </c:pt>
                <c:pt idx="485">
                  <c:v>3845</c:v>
                </c:pt>
                <c:pt idx="486">
                  <c:v>4320</c:v>
                </c:pt>
                <c:pt idx="487">
                  <c:v>1780</c:v>
                </c:pt>
                <c:pt idx="488">
                  <c:v>2780</c:v>
                </c:pt>
                <c:pt idx="489">
                  <c:v>3310</c:v>
                </c:pt>
                <c:pt idx="490">
                  <c:v>3390</c:v>
                </c:pt>
                <c:pt idx="491">
                  <c:v>3560</c:v>
                </c:pt>
                <c:pt idx="492">
                  <c:v>3400</c:v>
                </c:pt>
                <c:pt idx="493">
                  <c:v>4240</c:v>
                </c:pt>
                <c:pt idx="494">
                  <c:v>3190</c:v>
                </c:pt>
                <c:pt idx="495">
                  <c:v>4180</c:v>
                </c:pt>
                <c:pt idx="496">
                  <c:v>4340</c:v>
                </c:pt>
                <c:pt idx="497">
                  <c:v>3340</c:v>
                </c:pt>
                <c:pt idx="498">
                  <c:v>2630</c:v>
                </c:pt>
                <c:pt idx="499">
                  <c:v>3200</c:v>
                </c:pt>
                <c:pt idx="500">
                  <c:v>2745</c:v>
                </c:pt>
                <c:pt idx="501">
                  <c:v>3600</c:v>
                </c:pt>
                <c:pt idx="502">
                  <c:v>3660</c:v>
                </c:pt>
                <c:pt idx="503">
                  <c:v>2880</c:v>
                </c:pt>
                <c:pt idx="504">
                  <c:v>3390</c:v>
                </c:pt>
                <c:pt idx="505">
                  <c:v>3300</c:v>
                </c:pt>
                <c:pt idx="506">
                  <c:v>3440</c:v>
                </c:pt>
                <c:pt idx="507">
                  <c:v>3400</c:v>
                </c:pt>
                <c:pt idx="508">
                  <c:v>3200</c:v>
                </c:pt>
                <c:pt idx="509">
                  <c:v>4120</c:v>
                </c:pt>
                <c:pt idx="510">
                  <c:v>2750</c:v>
                </c:pt>
                <c:pt idx="511">
                  <c:v>3020</c:v>
                </c:pt>
                <c:pt idx="512">
                  <c:v>4220</c:v>
                </c:pt>
                <c:pt idx="513">
                  <c:v>3000</c:v>
                </c:pt>
                <c:pt idx="514">
                  <c:v>3850</c:v>
                </c:pt>
                <c:pt idx="515">
                  <c:v>2930</c:v>
                </c:pt>
                <c:pt idx="516">
                  <c:v>4050</c:v>
                </c:pt>
                <c:pt idx="517">
                  <c:v>3370</c:v>
                </c:pt>
                <c:pt idx="518">
                  <c:v>2910</c:v>
                </c:pt>
                <c:pt idx="519">
                  <c:v>3030</c:v>
                </c:pt>
                <c:pt idx="520">
                  <c:v>3330</c:v>
                </c:pt>
                <c:pt idx="521">
                  <c:v>3562</c:v>
                </c:pt>
                <c:pt idx="522">
                  <c:v>3660</c:v>
                </c:pt>
                <c:pt idx="523">
                  <c:v>3280</c:v>
                </c:pt>
                <c:pt idx="524">
                  <c:v>4690</c:v>
                </c:pt>
                <c:pt idx="525">
                  <c:v>3120</c:v>
                </c:pt>
                <c:pt idx="526">
                  <c:v>3560</c:v>
                </c:pt>
                <c:pt idx="527">
                  <c:v>3990</c:v>
                </c:pt>
                <c:pt idx="528">
                  <c:v>4060</c:v>
                </c:pt>
                <c:pt idx="529">
                  <c:v>3980</c:v>
                </c:pt>
                <c:pt idx="530">
                  <c:v>3760</c:v>
                </c:pt>
                <c:pt idx="531">
                  <c:v>4200</c:v>
                </c:pt>
                <c:pt idx="532">
                  <c:v>2700</c:v>
                </c:pt>
                <c:pt idx="533">
                  <c:v>3900</c:v>
                </c:pt>
                <c:pt idx="534">
                  <c:v>4240</c:v>
                </c:pt>
                <c:pt idx="535">
                  <c:v>3290</c:v>
                </c:pt>
                <c:pt idx="536">
                  <c:v>3840</c:v>
                </c:pt>
                <c:pt idx="537">
                  <c:v>2415</c:v>
                </c:pt>
                <c:pt idx="538">
                  <c:v>3550</c:v>
                </c:pt>
                <c:pt idx="539">
                  <c:v>3600</c:v>
                </c:pt>
                <c:pt idx="540">
                  <c:v>3700</c:v>
                </c:pt>
                <c:pt idx="541">
                  <c:v>3720</c:v>
                </c:pt>
                <c:pt idx="542">
                  <c:v>3880</c:v>
                </c:pt>
                <c:pt idx="543">
                  <c:v>4050</c:v>
                </c:pt>
                <c:pt idx="544">
                  <c:v>1980</c:v>
                </c:pt>
                <c:pt idx="545">
                  <c:v>2300</c:v>
                </c:pt>
                <c:pt idx="546">
                  <c:v>2990</c:v>
                </c:pt>
                <c:pt idx="547">
                  <c:v>3260</c:v>
                </c:pt>
                <c:pt idx="548">
                  <c:v>3490</c:v>
                </c:pt>
                <c:pt idx="549">
                  <c:v>3250</c:v>
                </c:pt>
                <c:pt idx="550">
                  <c:v>3500</c:v>
                </c:pt>
                <c:pt idx="551">
                  <c:v>3500</c:v>
                </c:pt>
                <c:pt idx="552">
                  <c:v>3610</c:v>
                </c:pt>
                <c:pt idx="553">
                  <c:v>3640</c:v>
                </c:pt>
                <c:pt idx="554">
                  <c:v>3920</c:v>
                </c:pt>
                <c:pt idx="555">
                  <c:v>3380</c:v>
                </c:pt>
                <c:pt idx="556">
                  <c:v>3510</c:v>
                </c:pt>
                <c:pt idx="557">
                  <c:v>3520</c:v>
                </c:pt>
                <c:pt idx="558">
                  <c:v>3830</c:v>
                </c:pt>
                <c:pt idx="559">
                  <c:v>3935</c:v>
                </c:pt>
                <c:pt idx="560">
                  <c:v>4180</c:v>
                </c:pt>
                <c:pt idx="561">
                  <c:v>3740</c:v>
                </c:pt>
                <c:pt idx="562">
                  <c:v>3840</c:v>
                </c:pt>
                <c:pt idx="563">
                  <c:v>3860</c:v>
                </c:pt>
                <c:pt idx="564">
                  <c:v>3370</c:v>
                </c:pt>
                <c:pt idx="565">
                  <c:v>3520</c:v>
                </c:pt>
                <c:pt idx="566">
                  <c:v>3620</c:v>
                </c:pt>
                <c:pt idx="567">
                  <c:v>4280</c:v>
                </c:pt>
                <c:pt idx="568">
                  <c:v>3535</c:v>
                </c:pt>
                <c:pt idx="569">
                  <c:v>4770</c:v>
                </c:pt>
                <c:pt idx="570">
                  <c:v>3440</c:v>
                </c:pt>
                <c:pt idx="571">
                  <c:v>2505</c:v>
                </c:pt>
                <c:pt idx="572">
                  <c:v>2640</c:v>
                </c:pt>
                <c:pt idx="573">
                  <c:v>2720</c:v>
                </c:pt>
                <c:pt idx="574">
                  <c:v>3170</c:v>
                </c:pt>
                <c:pt idx="575">
                  <c:v>3520</c:v>
                </c:pt>
                <c:pt idx="576">
                  <c:v>3980</c:v>
                </c:pt>
                <c:pt idx="577">
                  <c:v>4080</c:v>
                </c:pt>
                <c:pt idx="578">
                  <c:v>3150</c:v>
                </c:pt>
                <c:pt idx="579">
                  <c:v>3900</c:v>
                </c:pt>
                <c:pt idx="580">
                  <c:v>3960</c:v>
                </c:pt>
                <c:pt idx="581">
                  <c:v>4635</c:v>
                </c:pt>
                <c:pt idx="582">
                  <c:v>2570</c:v>
                </c:pt>
                <c:pt idx="583">
                  <c:v>3580</c:v>
                </c:pt>
                <c:pt idx="584">
                  <c:v>3850</c:v>
                </c:pt>
                <c:pt idx="585">
                  <c:v>4250</c:v>
                </c:pt>
                <c:pt idx="586">
                  <c:v>4440</c:v>
                </c:pt>
                <c:pt idx="587">
                  <c:v>2860</c:v>
                </c:pt>
                <c:pt idx="588">
                  <c:v>3160</c:v>
                </c:pt>
                <c:pt idx="589">
                  <c:v>3940</c:v>
                </c:pt>
                <c:pt idx="590">
                  <c:v>3940</c:v>
                </c:pt>
                <c:pt idx="591">
                  <c:v>3230</c:v>
                </c:pt>
                <c:pt idx="592">
                  <c:v>3780</c:v>
                </c:pt>
                <c:pt idx="593">
                  <c:v>3810</c:v>
                </c:pt>
                <c:pt idx="594">
                  <c:v>3840</c:v>
                </c:pt>
                <c:pt idx="595">
                  <c:v>2640</c:v>
                </c:pt>
                <c:pt idx="596">
                  <c:v>3680</c:v>
                </c:pt>
                <c:pt idx="597">
                  <c:v>5140</c:v>
                </c:pt>
                <c:pt idx="598">
                  <c:v>3295</c:v>
                </c:pt>
                <c:pt idx="599">
                  <c:v>3350</c:v>
                </c:pt>
                <c:pt idx="600">
                  <c:v>3350</c:v>
                </c:pt>
                <c:pt idx="601">
                  <c:v>3900</c:v>
                </c:pt>
                <c:pt idx="602">
                  <c:v>3320</c:v>
                </c:pt>
                <c:pt idx="603">
                  <c:v>3620</c:v>
                </c:pt>
                <c:pt idx="604">
                  <c:v>3700</c:v>
                </c:pt>
                <c:pt idx="605">
                  <c:v>3910</c:v>
                </c:pt>
                <c:pt idx="606">
                  <c:v>4010</c:v>
                </c:pt>
                <c:pt idx="607">
                  <c:v>3830</c:v>
                </c:pt>
                <c:pt idx="608">
                  <c:v>4070</c:v>
                </c:pt>
                <c:pt idx="609">
                  <c:v>2940</c:v>
                </c:pt>
                <c:pt idx="610">
                  <c:v>1290</c:v>
                </c:pt>
                <c:pt idx="611">
                  <c:v>3030</c:v>
                </c:pt>
                <c:pt idx="612">
                  <c:v>3720</c:v>
                </c:pt>
                <c:pt idx="613">
                  <c:v>3000</c:v>
                </c:pt>
                <c:pt idx="614">
                  <c:v>3710</c:v>
                </c:pt>
                <c:pt idx="615">
                  <c:v>3000</c:v>
                </c:pt>
                <c:pt idx="616">
                  <c:v>3330</c:v>
                </c:pt>
                <c:pt idx="617">
                  <c:v>3830</c:v>
                </c:pt>
                <c:pt idx="618">
                  <c:v>4050</c:v>
                </c:pt>
                <c:pt idx="619">
                  <c:v>4145</c:v>
                </c:pt>
                <c:pt idx="620">
                  <c:v>3530</c:v>
                </c:pt>
                <c:pt idx="621">
                  <c:v>2700</c:v>
                </c:pt>
                <c:pt idx="622">
                  <c:v>3339</c:v>
                </c:pt>
                <c:pt idx="623">
                  <c:v>3390</c:v>
                </c:pt>
                <c:pt idx="624">
                  <c:v>3440</c:v>
                </c:pt>
                <c:pt idx="625">
                  <c:v>3620</c:v>
                </c:pt>
                <c:pt idx="626">
                  <c:v>3700</c:v>
                </c:pt>
                <c:pt idx="627">
                  <c:v>3725</c:v>
                </c:pt>
                <c:pt idx="628">
                  <c:v>3960</c:v>
                </c:pt>
                <c:pt idx="629">
                  <c:v>4060</c:v>
                </c:pt>
                <c:pt idx="630">
                  <c:v>2170</c:v>
                </c:pt>
                <c:pt idx="631">
                  <c:v>3300</c:v>
                </c:pt>
                <c:pt idx="632">
                  <c:v>3520</c:v>
                </c:pt>
                <c:pt idx="633">
                  <c:v>4060</c:v>
                </c:pt>
                <c:pt idx="634">
                  <c:v>4380</c:v>
                </c:pt>
                <c:pt idx="635">
                  <c:v>1770</c:v>
                </c:pt>
                <c:pt idx="636">
                  <c:v>2510</c:v>
                </c:pt>
                <c:pt idx="637">
                  <c:v>3520</c:v>
                </c:pt>
                <c:pt idx="638">
                  <c:v>2845</c:v>
                </c:pt>
                <c:pt idx="639">
                  <c:v>3030</c:v>
                </c:pt>
                <c:pt idx="640">
                  <c:v>3330</c:v>
                </c:pt>
                <c:pt idx="641">
                  <c:v>3730</c:v>
                </c:pt>
                <c:pt idx="642">
                  <c:v>3740</c:v>
                </c:pt>
                <c:pt idx="643">
                  <c:v>4540</c:v>
                </c:pt>
                <c:pt idx="644">
                  <c:v>3050</c:v>
                </c:pt>
                <c:pt idx="645">
                  <c:v>3100</c:v>
                </c:pt>
                <c:pt idx="646">
                  <c:v>3500</c:v>
                </c:pt>
                <c:pt idx="647">
                  <c:v>3510</c:v>
                </c:pt>
                <c:pt idx="648">
                  <c:v>3535</c:v>
                </c:pt>
                <c:pt idx="649">
                  <c:v>3750</c:v>
                </c:pt>
                <c:pt idx="650">
                  <c:v>3870</c:v>
                </c:pt>
                <c:pt idx="651">
                  <c:v>4020</c:v>
                </c:pt>
                <c:pt idx="652">
                  <c:v>4100</c:v>
                </c:pt>
                <c:pt idx="653">
                  <c:v>4260</c:v>
                </c:pt>
                <c:pt idx="654">
                  <c:v>1440</c:v>
                </c:pt>
                <c:pt idx="655">
                  <c:v>3100</c:v>
                </c:pt>
                <c:pt idx="656">
                  <c:v>3790</c:v>
                </c:pt>
                <c:pt idx="657">
                  <c:v>2880</c:v>
                </c:pt>
                <c:pt idx="658">
                  <c:v>3390</c:v>
                </c:pt>
                <c:pt idx="659">
                  <c:v>3480</c:v>
                </c:pt>
                <c:pt idx="660">
                  <c:v>3500</c:v>
                </c:pt>
                <c:pt idx="661">
                  <c:v>3610</c:v>
                </c:pt>
                <c:pt idx="662">
                  <c:v>3840</c:v>
                </c:pt>
                <c:pt idx="663">
                  <c:v>4420</c:v>
                </c:pt>
                <c:pt idx="664">
                  <c:v>3550</c:v>
                </c:pt>
                <c:pt idx="665">
                  <c:v>3080</c:v>
                </c:pt>
                <c:pt idx="666">
                  <c:v>3485</c:v>
                </c:pt>
                <c:pt idx="667">
                  <c:v>3940</c:v>
                </c:pt>
                <c:pt idx="668">
                  <c:v>3220</c:v>
                </c:pt>
                <c:pt idx="669">
                  <c:v>3540</c:v>
                </c:pt>
                <c:pt idx="670">
                  <c:v>3560</c:v>
                </c:pt>
                <c:pt idx="671">
                  <c:v>3910</c:v>
                </c:pt>
                <c:pt idx="672">
                  <c:v>3356</c:v>
                </c:pt>
                <c:pt idx="673">
                  <c:v>3520</c:v>
                </c:pt>
                <c:pt idx="674">
                  <c:v>3650</c:v>
                </c:pt>
                <c:pt idx="675">
                  <c:v>3660</c:v>
                </c:pt>
                <c:pt idx="676">
                  <c:v>3790</c:v>
                </c:pt>
                <c:pt idx="677">
                  <c:v>4945</c:v>
                </c:pt>
                <c:pt idx="678">
                  <c:v>3020</c:v>
                </c:pt>
                <c:pt idx="679">
                  <c:v>3045</c:v>
                </c:pt>
                <c:pt idx="680">
                  <c:v>3190</c:v>
                </c:pt>
                <c:pt idx="681">
                  <c:v>3480</c:v>
                </c:pt>
                <c:pt idx="682">
                  <c:v>3590</c:v>
                </c:pt>
                <c:pt idx="683">
                  <c:v>3620</c:v>
                </c:pt>
                <c:pt idx="684">
                  <c:v>3670</c:v>
                </c:pt>
                <c:pt idx="685">
                  <c:v>3930</c:v>
                </c:pt>
                <c:pt idx="686">
                  <c:v>2750</c:v>
                </c:pt>
                <c:pt idx="687">
                  <c:v>3200</c:v>
                </c:pt>
                <c:pt idx="688">
                  <c:v>3530</c:v>
                </c:pt>
                <c:pt idx="689">
                  <c:v>3620</c:v>
                </c:pt>
                <c:pt idx="690">
                  <c:v>3630</c:v>
                </c:pt>
                <c:pt idx="691">
                  <c:v>3760</c:v>
                </c:pt>
                <c:pt idx="692">
                  <c:v>3820</c:v>
                </c:pt>
                <c:pt idx="693">
                  <c:v>3860</c:v>
                </c:pt>
                <c:pt idx="694">
                  <c:v>3930</c:v>
                </c:pt>
                <c:pt idx="695">
                  <c:v>4290</c:v>
                </c:pt>
                <c:pt idx="696">
                  <c:v>4340</c:v>
                </c:pt>
                <c:pt idx="697">
                  <c:v>2470</c:v>
                </c:pt>
                <c:pt idx="698">
                  <c:v>3340</c:v>
                </c:pt>
                <c:pt idx="699">
                  <c:v>3400</c:v>
                </c:pt>
                <c:pt idx="700">
                  <c:v>3530</c:v>
                </c:pt>
                <c:pt idx="701">
                  <c:v>3890</c:v>
                </c:pt>
                <c:pt idx="702">
                  <c:v>4240</c:v>
                </c:pt>
                <c:pt idx="703">
                  <c:v>1900</c:v>
                </c:pt>
                <c:pt idx="704">
                  <c:v>2555</c:v>
                </c:pt>
                <c:pt idx="705">
                  <c:v>3360</c:v>
                </c:pt>
                <c:pt idx="706">
                  <c:v>3700</c:v>
                </c:pt>
                <c:pt idx="707">
                  <c:v>3730</c:v>
                </c:pt>
                <c:pt idx="708">
                  <c:v>3750</c:v>
                </c:pt>
                <c:pt idx="709">
                  <c:v>3670</c:v>
                </c:pt>
                <c:pt idx="710">
                  <c:v>2500</c:v>
                </c:pt>
                <c:pt idx="711">
                  <c:v>2920</c:v>
                </c:pt>
                <c:pt idx="712">
                  <c:v>3000</c:v>
                </c:pt>
                <c:pt idx="713">
                  <c:v>3190</c:v>
                </c:pt>
                <c:pt idx="714">
                  <c:v>3380</c:v>
                </c:pt>
                <c:pt idx="715">
                  <c:v>3140</c:v>
                </c:pt>
                <c:pt idx="716">
                  <c:v>3290</c:v>
                </c:pt>
                <c:pt idx="717">
                  <c:v>2950</c:v>
                </c:pt>
                <c:pt idx="718">
                  <c:v>3630</c:v>
                </c:pt>
                <c:pt idx="719">
                  <c:v>3800</c:v>
                </c:pt>
                <c:pt idx="720">
                  <c:v>3390</c:v>
                </c:pt>
                <c:pt idx="721">
                  <c:v>3720</c:v>
                </c:pt>
                <c:pt idx="722">
                  <c:v>3770</c:v>
                </c:pt>
                <c:pt idx="723">
                  <c:v>4000</c:v>
                </c:pt>
                <c:pt idx="724">
                  <c:v>4040</c:v>
                </c:pt>
                <c:pt idx="725">
                  <c:v>2780</c:v>
                </c:pt>
                <c:pt idx="726">
                  <c:v>3160</c:v>
                </c:pt>
                <c:pt idx="727">
                  <c:v>3320</c:v>
                </c:pt>
                <c:pt idx="728">
                  <c:v>3750</c:v>
                </c:pt>
                <c:pt idx="729">
                  <c:v>3880</c:v>
                </c:pt>
                <c:pt idx="730">
                  <c:v>4370</c:v>
                </c:pt>
                <c:pt idx="731">
                  <c:v>2260</c:v>
                </c:pt>
                <c:pt idx="732">
                  <c:v>3410</c:v>
                </c:pt>
                <c:pt idx="733">
                  <c:v>3510</c:v>
                </c:pt>
                <c:pt idx="734">
                  <c:v>3740</c:v>
                </c:pt>
                <c:pt idx="735">
                  <c:v>3950</c:v>
                </c:pt>
                <c:pt idx="736">
                  <c:v>4100</c:v>
                </c:pt>
                <c:pt idx="737">
                  <c:v>3380</c:v>
                </c:pt>
                <c:pt idx="738">
                  <c:v>3400</c:v>
                </c:pt>
                <c:pt idx="739">
                  <c:v>4950</c:v>
                </c:pt>
                <c:pt idx="740">
                  <c:v>2760</c:v>
                </c:pt>
                <c:pt idx="741">
                  <c:v>3190</c:v>
                </c:pt>
                <c:pt idx="742">
                  <c:v>3360</c:v>
                </c:pt>
                <c:pt idx="743">
                  <c:v>4180</c:v>
                </c:pt>
                <c:pt idx="744">
                  <c:v>4200</c:v>
                </c:pt>
                <c:pt idx="745">
                  <c:v>4430</c:v>
                </c:pt>
                <c:pt idx="746">
                  <c:v>3890</c:v>
                </c:pt>
                <c:pt idx="747">
                  <c:v>3930</c:v>
                </c:pt>
                <c:pt idx="748">
                  <c:v>4000</c:v>
                </c:pt>
                <c:pt idx="749">
                  <c:v>4110</c:v>
                </c:pt>
                <c:pt idx="750">
                  <c:v>2505</c:v>
                </c:pt>
                <c:pt idx="751">
                  <c:v>2740</c:v>
                </c:pt>
                <c:pt idx="752">
                  <c:v>2960</c:v>
                </c:pt>
                <c:pt idx="753">
                  <c:v>3640</c:v>
                </c:pt>
                <c:pt idx="754">
                  <c:v>3960</c:v>
                </c:pt>
                <c:pt idx="755">
                  <c:v>4180</c:v>
                </c:pt>
                <c:pt idx="756">
                  <c:v>4360</c:v>
                </c:pt>
                <c:pt idx="757">
                  <c:v>2430</c:v>
                </c:pt>
                <c:pt idx="758">
                  <c:v>3415</c:v>
                </c:pt>
                <c:pt idx="759">
                  <c:v>3800</c:v>
                </c:pt>
                <c:pt idx="760">
                  <c:v>4260</c:v>
                </c:pt>
                <c:pt idx="761">
                  <c:v>3540</c:v>
                </c:pt>
                <c:pt idx="762">
                  <c:v>3640</c:v>
                </c:pt>
                <c:pt idx="763">
                  <c:v>3650</c:v>
                </c:pt>
                <c:pt idx="764">
                  <c:v>4480</c:v>
                </c:pt>
                <c:pt idx="765">
                  <c:v>2480</c:v>
                </c:pt>
                <c:pt idx="766">
                  <c:v>3330</c:v>
                </c:pt>
                <c:pt idx="767">
                  <c:v>3340</c:v>
                </c:pt>
                <c:pt idx="768">
                  <c:v>3360</c:v>
                </c:pt>
                <c:pt idx="769">
                  <c:v>3380</c:v>
                </c:pt>
                <c:pt idx="770">
                  <c:v>3590</c:v>
                </c:pt>
                <c:pt idx="771">
                  <c:v>3650</c:v>
                </c:pt>
                <c:pt idx="772">
                  <c:v>3680</c:v>
                </c:pt>
                <c:pt idx="773">
                  <c:v>2900</c:v>
                </c:pt>
                <c:pt idx="774">
                  <c:v>3030</c:v>
                </c:pt>
                <c:pt idx="775">
                  <c:v>3090</c:v>
                </c:pt>
                <c:pt idx="776">
                  <c:v>3120</c:v>
                </c:pt>
                <c:pt idx="777">
                  <c:v>3180</c:v>
                </c:pt>
                <c:pt idx="778">
                  <c:v>3710</c:v>
                </c:pt>
                <c:pt idx="779">
                  <c:v>3920</c:v>
                </c:pt>
                <c:pt idx="780">
                  <c:v>3930</c:v>
                </c:pt>
                <c:pt idx="781">
                  <c:v>4000</c:v>
                </c:pt>
                <c:pt idx="782">
                  <c:v>4080</c:v>
                </c:pt>
                <c:pt idx="783">
                  <c:v>3350</c:v>
                </c:pt>
                <c:pt idx="784">
                  <c:v>4240</c:v>
                </c:pt>
                <c:pt idx="785">
                  <c:v>2335</c:v>
                </c:pt>
                <c:pt idx="786">
                  <c:v>2440</c:v>
                </c:pt>
                <c:pt idx="787">
                  <c:v>3380</c:v>
                </c:pt>
                <c:pt idx="788">
                  <c:v>4130</c:v>
                </c:pt>
                <c:pt idx="789">
                  <c:v>4150</c:v>
                </c:pt>
                <c:pt idx="790">
                  <c:v>3510</c:v>
                </c:pt>
                <c:pt idx="791">
                  <c:v>2800</c:v>
                </c:pt>
                <c:pt idx="792">
                  <c:v>3190</c:v>
                </c:pt>
                <c:pt idx="793">
                  <c:v>3460</c:v>
                </c:pt>
                <c:pt idx="794">
                  <c:v>3480</c:v>
                </c:pt>
                <c:pt idx="795">
                  <c:v>3500</c:v>
                </c:pt>
                <c:pt idx="796">
                  <c:v>3640</c:v>
                </c:pt>
                <c:pt idx="797">
                  <c:v>3660</c:v>
                </c:pt>
                <c:pt idx="798">
                  <c:v>3790</c:v>
                </c:pt>
                <c:pt idx="799">
                  <c:v>2710</c:v>
                </c:pt>
                <c:pt idx="800">
                  <c:v>3300</c:v>
                </c:pt>
                <c:pt idx="801">
                  <c:v>3490</c:v>
                </c:pt>
                <c:pt idx="802">
                  <c:v>4330</c:v>
                </c:pt>
                <c:pt idx="803">
                  <c:v>3820</c:v>
                </c:pt>
                <c:pt idx="804">
                  <c:v>3970</c:v>
                </c:pt>
                <c:pt idx="805">
                  <c:v>4200</c:v>
                </c:pt>
                <c:pt idx="806">
                  <c:v>2770</c:v>
                </c:pt>
                <c:pt idx="807">
                  <c:v>3230</c:v>
                </c:pt>
                <c:pt idx="808">
                  <c:v>3350</c:v>
                </c:pt>
                <c:pt idx="809">
                  <c:v>3880</c:v>
                </c:pt>
                <c:pt idx="810">
                  <c:v>4060</c:v>
                </c:pt>
                <c:pt idx="811">
                  <c:v>4095</c:v>
                </c:pt>
                <c:pt idx="812">
                  <c:v>2400</c:v>
                </c:pt>
                <c:pt idx="813">
                  <c:v>3545</c:v>
                </c:pt>
                <c:pt idx="814">
                  <c:v>3600</c:v>
                </c:pt>
                <c:pt idx="815">
                  <c:v>3340</c:v>
                </c:pt>
                <c:pt idx="816">
                  <c:v>3260</c:v>
                </c:pt>
                <c:pt idx="817">
                  <c:v>4315</c:v>
                </c:pt>
                <c:pt idx="818">
                  <c:v>3840</c:v>
                </c:pt>
                <c:pt idx="819">
                  <c:v>4360</c:v>
                </c:pt>
                <c:pt idx="820">
                  <c:v>3980</c:v>
                </c:pt>
                <c:pt idx="821">
                  <c:v>4040</c:v>
                </c:pt>
                <c:pt idx="822">
                  <c:v>4120</c:v>
                </c:pt>
                <c:pt idx="823">
                  <c:v>4405</c:v>
                </c:pt>
                <c:pt idx="824">
                  <c:v>2920</c:v>
                </c:pt>
                <c:pt idx="825">
                  <c:v>3440</c:v>
                </c:pt>
                <c:pt idx="826">
                  <c:v>3940</c:v>
                </c:pt>
                <c:pt idx="827">
                  <c:v>4365</c:v>
                </c:pt>
                <c:pt idx="828">
                  <c:v>3345</c:v>
                </c:pt>
                <c:pt idx="829">
                  <c:v>3880</c:v>
                </c:pt>
                <c:pt idx="830">
                  <c:v>3870</c:v>
                </c:pt>
                <c:pt idx="831">
                  <c:v>3000</c:v>
                </c:pt>
                <c:pt idx="832">
                  <c:v>2710</c:v>
                </c:pt>
                <c:pt idx="833">
                  <c:v>3350</c:v>
                </c:pt>
                <c:pt idx="834">
                  <c:v>3810</c:v>
                </c:pt>
                <c:pt idx="835">
                  <c:v>4500</c:v>
                </c:pt>
                <c:pt idx="836">
                  <c:v>3870</c:v>
                </c:pt>
                <c:pt idx="837">
                  <c:v>2680</c:v>
                </c:pt>
                <c:pt idx="838">
                  <c:v>3120</c:v>
                </c:pt>
                <c:pt idx="839">
                  <c:v>3740</c:v>
                </c:pt>
                <c:pt idx="840">
                  <c:v>4060</c:v>
                </c:pt>
                <c:pt idx="841">
                  <c:v>4090</c:v>
                </c:pt>
                <c:pt idx="842">
                  <c:v>4230</c:v>
                </c:pt>
                <c:pt idx="843">
                  <c:v>4295</c:v>
                </c:pt>
                <c:pt idx="844">
                  <c:v>2890</c:v>
                </c:pt>
                <c:pt idx="845">
                  <c:v>2960</c:v>
                </c:pt>
                <c:pt idx="846">
                  <c:v>3160</c:v>
                </c:pt>
                <c:pt idx="847">
                  <c:v>3580</c:v>
                </c:pt>
                <c:pt idx="848">
                  <c:v>3340</c:v>
                </c:pt>
                <c:pt idx="849">
                  <c:v>3530</c:v>
                </c:pt>
                <c:pt idx="850">
                  <c:v>3810</c:v>
                </c:pt>
                <c:pt idx="851">
                  <c:v>2820</c:v>
                </c:pt>
                <c:pt idx="852">
                  <c:v>3250</c:v>
                </c:pt>
                <c:pt idx="853">
                  <c:v>3345</c:v>
                </c:pt>
                <c:pt idx="854">
                  <c:v>3810</c:v>
                </c:pt>
                <c:pt idx="855">
                  <c:v>3395</c:v>
                </c:pt>
                <c:pt idx="856">
                  <c:v>3440</c:v>
                </c:pt>
                <c:pt idx="857">
                  <c:v>3900</c:v>
                </c:pt>
                <c:pt idx="858">
                  <c:v>3910</c:v>
                </c:pt>
                <c:pt idx="859">
                  <c:v>5190</c:v>
                </c:pt>
                <c:pt idx="860">
                  <c:v>3340</c:v>
                </c:pt>
                <c:pt idx="861">
                  <c:v>3780</c:v>
                </c:pt>
                <c:pt idx="862">
                  <c:v>3870</c:v>
                </c:pt>
                <c:pt idx="863">
                  <c:v>4100</c:v>
                </c:pt>
                <c:pt idx="864">
                  <c:v>2870</c:v>
                </c:pt>
                <c:pt idx="865">
                  <c:v>2940</c:v>
                </c:pt>
                <c:pt idx="866">
                  <c:v>3760</c:v>
                </c:pt>
                <c:pt idx="867">
                  <c:v>4430</c:v>
                </c:pt>
                <c:pt idx="868">
                  <c:v>3160</c:v>
                </c:pt>
                <c:pt idx="869">
                  <c:v>3970</c:v>
                </c:pt>
                <c:pt idx="870">
                  <c:v>3820</c:v>
                </c:pt>
                <c:pt idx="871">
                  <c:v>3420</c:v>
                </c:pt>
                <c:pt idx="872">
                  <c:v>3620</c:v>
                </c:pt>
                <c:pt idx="873">
                  <c:v>3650</c:v>
                </c:pt>
                <c:pt idx="874">
                  <c:v>4080</c:v>
                </c:pt>
                <c:pt idx="875">
                  <c:v>4105</c:v>
                </c:pt>
                <c:pt idx="876">
                  <c:v>2330</c:v>
                </c:pt>
                <c:pt idx="877">
                  <c:v>2990</c:v>
                </c:pt>
                <c:pt idx="878">
                  <c:v>3680</c:v>
                </c:pt>
                <c:pt idx="879">
                  <c:v>4070</c:v>
                </c:pt>
                <c:pt idx="880">
                  <c:v>4100</c:v>
                </c:pt>
                <c:pt idx="881">
                  <c:v>3460</c:v>
                </c:pt>
                <c:pt idx="882">
                  <c:v>3700</c:v>
                </c:pt>
                <c:pt idx="883">
                  <c:v>4280</c:v>
                </c:pt>
                <c:pt idx="884">
                  <c:v>3300</c:v>
                </c:pt>
                <c:pt idx="885">
                  <c:v>3400</c:v>
                </c:pt>
                <c:pt idx="886">
                  <c:v>3900</c:v>
                </c:pt>
                <c:pt idx="887">
                  <c:v>4000</c:v>
                </c:pt>
                <c:pt idx="888">
                  <c:v>4340</c:v>
                </c:pt>
                <c:pt idx="889">
                  <c:v>3200</c:v>
                </c:pt>
                <c:pt idx="890">
                  <c:v>3205</c:v>
                </c:pt>
                <c:pt idx="891">
                  <c:v>3770</c:v>
                </c:pt>
                <c:pt idx="892">
                  <c:v>3130</c:v>
                </c:pt>
                <c:pt idx="893">
                  <c:v>3780</c:v>
                </c:pt>
                <c:pt idx="894">
                  <c:v>3560</c:v>
                </c:pt>
                <c:pt idx="895">
                  <c:v>2030</c:v>
                </c:pt>
                <c:pt idx="896">
                  <c:v>2560</c:v>
                </c:pt>
                <c:pt idx="897">
                  <c:v>3060</c:v>
                </c:pt>
                <c:pt idx="898">
                  <c:v>2900</c:v>
                </c:pt>
                <c:pt idx="899">
                  <c:v>3070</c:v>
                </c:pt>
                <c:pt idx="900">
                  <c:v>3110</c:v>
                </c:pt>
                <c:pt idx="901">
                  <c:v>2089</c:v>
                </c:pt>
                <c:pt idx="902">
                  <c:v>2430</c:v>
                </c:pt>
                <c:pt idx="903">
                  <c:v>3060</c:v>
                </c:pt>
                <c:pt idx="904">
                  <c:v>3680</c:v>
                </c:pt>
                <c:pt idx="905">
                  <c:v>3700</c:v>
                </c:pt>
                <c:pt idx="906">
                  <c:v>4240</c:v>
                </c:pt>
                <c:pt idx="907">
                  <c:v>1960</c:v>
                </c:pt>
                <c:pt idx="908">
                  <c:v>3050</c:v>
                </c:pt>
                <c:pt idx="909">
                  <c:v>3180</c:v>
                </c:pt>
                <c:pt idx="910">
                  <c:v>3200</c:v>
                </c:pt>
                <c:pt idx="911">
                  <c:v>3810</c:v>
                </c:pt>
                <c:pt idx="912">
                  <c:v>2290</c:v>
                </c:pt>
                <c:pt idx="913">
                  <c:v>3130</c:v>
                </c:pt>
                <c:pt idx="914">
                  <c:v>3410</c:v>
                </c:pt>
                <c:pt idx="915">
                  <c:v>3590</c:v>
                </c:pt>
                <c:pt idx="916">
                  <c:v>3740</c:v>
                </c:pt>
                <c:pt idx="917">
                  <c:v>3820</c:v>
                </c:pt>
                <c:pt idx="918">
                  <c:v>4320</c:v>
                </c:pt>
                <c:pt idx="919">
                  <c:v>3860</c:v>
                </c:pt>
                <c:pt idx="920">
                  <c:v>4330</c:v>
                </c:pt>
                <c:pt idx="921">
                  <c:v>4540</c:v>
                </c:pt>
                <c:pt idx="922">
                  <c:v>3640</c:v>
                </c:pt>
                <c:pt idx="923">
                  <c:v>2750</c:v>
                </c:pt>
                <c:pt idx="924">
                  <c:v>3420</c:v>
                </c:pt>
                <c:pt idx="925">
                  <c:v>3470</c:v>
                </c:pt>
                <c:pt idx="926">
                  <c:v>4000</c:v>
                </c:pt>
                <c:pt idx="927">
                  <c:v>3080</c:v>
                </c:pt>
                <c:pt idx="928">
                  <c:v>3340</c:v>
                </c:pt>
                <c:pt idx="929">
                  <c:v>3760</c:v>
                </c:pt>
                <c:pt idx="930">
                  <c:v>3060</c:v>
                </c:pt>
                <c:pt idx="931">
                  <c:v>4400</c:v>
                </c:pt>
                <c:pt idx="932">
                  <c:v>4440</c:v>
                </c:pt>
                <c:pt idx="933">
                  <c:v>3060</c:v>
                </c:pt>
                <c:pt idx="934">
                  <c:v>4200</c:v>
                </c:pt>
                <c:pt idx="935">
                  <c:v>3090</c:v>
                </c:pt>
                <c:pt idx="936">
                  <c:v>3260</c:v>
                </c:pt>
                <c:pt idx="937">
                  <c:v>3380</c:v>
                </c:pt>
                <c:pt idx="938">
                  <c:v>3650</c:v>
                </c:pt>
                <c:pt idx="939">
                  <c:v>3000</c:v>
                </c:pt>
                <c:pt idx="940">
                  <c:v>3440</c:v>
                </c:pt>
                <c:pt idx="941">
                  <c:v>4040</c:v>
                </c:pt>
                <c:pt idx="942">
                  <c:v>4066</c:v>
                </c:pt>
                <c:pt idx="943">
                  <c:v>2950</c:v>
                </c:pt>
                <c:pt idx="944">
                  <c:v>3710</c:v>
                </c:pt>
                <c:pt idx="945">
                  <c:v>2740</c:v>
                </c:pt>
                <c:pt idx="946">
                  <c:v>3690</c:v>
                </c:pt>
                <c:pt idx="947">
                  <c:v>3500</c:v>
                </c:pt>
                <c:pt idx="948">
                  <c:v>3560</c:v>
                </c:pt>
                <c:pt idx="949">
                  <c:v>3560</c:v>
                </c:pt>
                <c:pt idx="950">
                  <c:v>3270</c:v>
                </c:pt>
                <c:pt idx="951">
                  <c:v>3020</c:v>
                </c:pt>
                <c:pt idx="952">
                  <c:v>3150</c:v>
                </c:pt>
                <c:pt idx="953">
                  <c:v>3630</c:v>
                </c:pt>
                <c:pt idx="954">
                  <c:v>3870</c:v>
                </c:pt>
                <c:pt idx="955">
                  <c:v>2127</c:v>
                </c:pt>
                <c:pt idx="956">
                  <c:v>1420</c:v>
                </c:pt>
                <c:pt idx="957">
                  <c:v>3170</c:v>
                </c:pt>
                <c:pt idx="958">
                  <c:v>3470</c:v>
                </c:pt>
                <c:pt idx="959">
                  <c:v>4020</c:v>
                </c:pt>
                <c:pt idx="960">
                  <c:v>4060</c:v>
                </c:pt>
                <c:pt idx="961">
                  <c:v>4220</c:v>
                </c:pt>
                <c:pt idx="962">
                  <c:v>3900</c:v>
                </c:pt>
                <c:pt idx="963">
                  <c:v>3840</c:v>
                </c:pt>
                <c:pt idx="964">
                  <c:v>3320</c:v>
                </c:pt>
                <c:pt idx="965">
                  <c:v>3330</c:v>
                </c:pt>
                <c:pt idx="966">
                  <c:v>3500</c:v>
                </c:pt>
                <c:pt idx="967">
                  <c:v>3820</c:v>
                </c:pt>
                <c:pt idx="968">
                  <c:v>3870</c:v>
                </c:pt>
                <c:pt idx="969">
                  <c:v>2950</c:v>
                </c:pt>
                <c:pt idx="970">
                  <c:v>3330</c:v>
                </c:pt>
                <c:pt idx="971">
                  <c:v>3390</c:v>
                </c:pt>
                <c:pt idx="972">
                  <c:v>3400</c:v>
                </c:pt>
                <c:pt idx="973">
                  <c:v>3560</c:v>
                </c:pt>
                <c:pt idx="974">
                  <c:v>3590</c:v>
                </c:pt>
                <c:pt idx="975">
                  <c:v>3210</c:v>
                </c:pt>
                <c:pt idx="976">
                  <c:v>3250</c:v>
                </c:pt>
                <c:pt idx="977">
                  <c:v>3290</c:v>
                </c:pt>
                <c:pt idx="978">
                  <c:v>3350</c:v>
                </c:pt>
                <c:pt idx="979">
                  <c:v>3190</c:v>
                </c:pt>
                <c:pt idx="980">
                  <c:v>3510</c:v>
                </c:pt>
                <c:pt idx="981">
                  <c:v>3380</c:v>
                </c:pt>
                <c:pt idx="982">
                  <c:v>3660</c:v>
                </c:pt>
                <c:pt idx="983">
                  <c:v>3510</c:v>
                </c:pt>
                <c:pt idx="984">
                  <c:v>4055</c:v>
                </c:pt>
                <c:pt idx="985">
                  <c:v>4310</c:v>
                </c:pt>
                <c:pt idx="986">
                  <c:v>2690</c:v>
                </c:pt>
                <c:pt idx="987">
                  <c:v>3000</c:v>
                </c:pt>
                <c:pt idx="988">
                  <c:v>3100</c:v>
                </c:pt>
                <c:pt idx="989">
                  <c:v>3160</c:v>
                </c:pt>
                <c:pt idx="990">
                  <c:v>3320</c:v>
                </c:pt>
                <c:pt idx="991">
                  <c:v>3530</c:v>
                </c:pt>
                <c:pt idx="992">
                  <c:v>4060</c:v>
                </c:pt>
                <c:pt idx="993">
                  <c:v>3320</c:v>
                </c:pt>
                <c:pt idx="994">
                  <c:v>3360</c:v>
                </c:pt>
                <c:pt idx="995">
                  <c:v>3720</c:v>
                </c:pt>
                <c:pt idx="996">
                  <c:v>2975</c:v>
                </c:pt>
                <c:pt idx="997">
                  <c:v>3540</c:v>
                </c:pt>
                <c:pt idx="998">
                  <c:v>3670</c:v>
                </c:pt>
                <c:pt idx="999">
                  <c:v>3800</c:v>
                </c:pt>
                <c:pt idx="1000">
                  <c:v>3800</c:v>
                </c:pt>
                <c:pt idx="1001">
                  <c:v>4100</c:v>
                </c:pt>
                <c:pt idx="1002">
                  <c:v>3620</c:v>
                </c:pt>
                <c:pt idx="1003">
                  <c:v>3140</c:v>
                </c:pt>
                <c:pt idx="1004">
                  <c:v>3470</c:v>
                </c:pt>
                <c:pt idx="1005">
                  <c:v>4320</c:v>
                </c:pt>
                <c:pt idx="1006">
                  <c:v>3680</c:v>
                </c:pt>
                <c:pt idx="1007">
                  <c:v>3450</c:v>
                </c:pt>
                <c:pt idx="1008">
                  <c:v>3085</c:v>
                </c:pt>
                <c:pt idx="1009">
                  <c:v>3410</c:v>
                </c:pt>
                <c:pt idx="1010">
                  <c:v>3680</c:v>
                </c:pt>
                <c:pt idx="1011">
                  <c:v>3700</c:v>
                </c:pt>
                <c:pt idx="1012">
                  <c:v>3280</c:v>
                </c:pt>
                <c:pt idx="1013">
                  <c:v>3340</c:v>
                </c:pt>
                <c:pt idx="1014">
                  <c:v>3100</c:v>
                </c:pt>
                <c:pt idx="1015">
                  <c:v>3810</c:v>
                </c:pt>
                <c:pt idx="1016">
                  <c:v>2950</c:v>
                </c:pt>
                <c:pt idx="1017">
                  <c:v>4030</c:v>
                </c:pt>
                <c:pt idx="1018">
                  <c:v>1350</c:v>
                </c:pt>
                <c:pt idx="1019">
                  <c:v>3600</c:v>
                </c:pt>
                <c:pt idx="1020">
                  <c:v>3510</c:v>
                </c:pt>
                <c:pt idx="1021">
                  <c:v>4070</c:v>
                </c:pt>
                <c:pt idx="1022">
                  <c:v>2460</c:v>
                </c:pt>
                <c:pt idx="1023">
                  <c:v>3190</c:v>
                </c:pt>
                <c:pt idx="1024">
                  <c:v>3800</c:v>
                </c:pt>
                <c:pt idx="1025">
                  <c:v>3450</c:v>
                </c:pt>
                <c:pt idx="1026">
                  <c:v>3070</c:v>
                </c:pt>
                <c:pt idx="1027">
                  <c:v>3410</c:v>
                </c:pt>
                <c:pt idx="1028">
                  <c:v>4060</c:v>
                </c:pt>
                <c:pt idx="1029">
                  <c:v>3620</c:v>
                </c:pt>
                <c:pt idx="1030">
                  <c:v>3675</c:v>
                </c:pt>
                <c:pt idx="1031">
                  <c:v>2790</c:v>
                </c:pt>
                <c:pt idx="1032">
                  <c:v>3450</c:v>
                </c:pt>
                <c:pt idx="1033">
                  <c:v>4540</c:v>
                </c:pt>
                <c:pt idx="1034">
                  <c:v>1860</c:v>
                </c:pt>
                <c:pt idx="1035">
                  <c:v>4760</c:v>
                </c:pt>
                <c:pt idx="1036">
                  <c:v>4350</c:v>
                </c:pt>
                <c:pt idx="1037">
                  <c:v>4330</c:v>
                </c:pt>
                <c:pt idx="1038">
                  <c:v>3460</c:v>
                </c:pt>
                <c:pt idx="1039">
                  <c:v>3860</c:v>
                </c:pt>
                <c:pt idx="1040">
                  <c:v>2345</c:v>
                </c:pt>
                <c:pt idx="1041">
                  <c:v>3395</c:v>
                </c:pt>
                <c:pt idx="1042">
                  <c:v>3740</c:v>
                </c:pt>
                <c:pt idx="1043">
                  <c:v>3280</c:v>
                </c:pt>
                <c:pt idx="1044">
                  <c:v>3470</c:v>
                </c:pt>
                <c:pt idx="1045">
                  <c:v>3670</c:v>
                </c:pt>
                <c:pt idx="1046">
                  <c:v>2580</c:v>
                </c:pt>
                <c:pt idx="1047">
                  <c:v>4010</c:v>
                </c:pt>
                <c:pt idx="1048">
                  <c:v>4290</c:v>
                </c:pt>
                <c:pt idx="1049">
                  <c:v>3680</c:v>
                </c:pt>
                <c:pt idx="1050">
                  <c:v>4040</c:v>
                </c:pt>
                <c:pt idx="1051">
                  <c:v>4020</c:v>
                </c:pt>
                <c:pt idx="1052">
                  <c:v>4030</c:v>
                </c:pt>
                <c:pt idx="1053">
                  <c:v>3250</c:v>
                </c:pt>
                <c:pt idx="1054">
                  <c:v>3670</c:v>
                </c:pt>
                <c:pt idx="1055">
                  <c:v>4030</c:v>
                </c:pt>
                <c:pt idx="1056">
                  <c:v>3710</c:v>
                </c:pt>
                <c:pt idx="1057">
                  <c:v>4060</c:v>
                </c:pt>
                <c:pt idx="1058">
                  <c:v>2600</c:v>
                </c:pt>
                <c:pt idx="1059">
                  <c:v>3660</c:v>
                </c:pt>
                <c:pt idx="1060">
                  <c:v>3940</c:v>
                </c:pt>
                <c:pt idx="1061">
                  <c:v>4390</c:v>
                </c:pt>
                <c:pt idx="1062">
                  <c:v>3210</c:v>
                </c:pt>
                <c:pt idx="1063">
                  <c:v>2200</c:v>
                </c:pt>
                <c:pt idx="1064">
                  <c:v>2740</c:v>
                </c:pt>
                <c:pt idx="1065">
                  <c:v>3200</c:v>
                </c:pt>
                <c:pt idx="1066">
                  <c:v>3930</c:v>
                </c:pt>
                <c:pt idx="1067">
                  <c:v>3520</c:v>
                </c:pt>
                <c:pt idx="1068">
                  <c:v>3720</c:v>
                </c:pt>
                <c:pt idx="1069">
                  <c:v>3050</c:v>
                </c:pt>
                <c:pt idx="1070">
                  <c:v>3510</c:v>
                </c:pt>
                <c:pt idx="1071">
                  <c:v>2720</c:v>
                </c:pt>
                <c:pt idx="1072">
                  <c:v>3730</c:v>
                </c:pt>
                <c:pt idx="1073">
                  <c:v>4050</c:v>
                </c:pt>
                <c:pt idx="1074">
                  <c:v>3520</c:v>
                </c:pt>
                <c:pt idx="1075">
                  <c:v>4000</c:v>
                </c:pt>
                <c:pt idx="1076">
                  <c:v>2780</c:v>
                </c:pt>
                <c:pt idx="1077">
                  <c:v>3960</c:v>
                </c:pt>
                <c:pt idx="1078">
                  <c:v>3280</c:v>
                </c:pt>
                <c:pt idx="1079">
                  <c:v>3600</c:v>
                </c:pt>
                <c:pt idx="1080">
                  <c:v>3430</c:v>
                </c:pt>
                <c:pt idx="1081">
                  <c:v>3120</c:v>
                </c:pt>
                <c:pt idx="1082">
                  <c:v>3240</c:v>
                </c:pt>
                <c:pt idx="1083">
                  <c:v>4050</c:v>
                </c:pt>
                <c:pt idx="1084">
                  <c:v>3060</c:v>
                </c:pt>
                <c:pt idx="1085">
                  <c:v>3010</c:v>
                </c:pt>
                <c:pt idx="1086">
                  <c:v>4050</c:v>
                </c:pt>
                <c:pt idx="1087">
                  <c:v>3160</c:v>
                </c:pt>
                <c:pt idx="1088">
                  <c:v>3190</c:v>
                </c:pt>
                <c:pt idx="1089">
                  <c:v>2890</c:v>
                </c:pt>
                <c:pt idx="1090">
                  <c:v>3000</c:v>
                </c:pt>
                <c:pt idx="1091">
                  <c:v>3420</c:v>
                </c:pt>
                <c:pt idx="1092">
                  <c:v>2620</c:v>
                </c:pt>
                <c:pt idx="1093">
                  <c:v>3920</c:v>
                </c:pt>
                <c:pt idx="1094">
                  <c:v>4180</c:v>
                </c:pt>
                <c:pt idx="1095">
                  <c:v>2170</c:v>
                </c:pt>
                <c:pt idx="1096">
                  <c:v>3380</c:v>
                </c:pt>
                <c:pt idx="1097">
                  <c:v>3630</c:v>
                </c:pt>
                <c:pt idx="1098">
                  <c:v>3750</c:v>
                </c:pt>
                <c:pt idx="1099">
                  <c:v>3090</c:v>
                </c:pt>
                <c:pt idx="1100">
                  <c:v>3050</c:v>
                </c:pt>
                <c:pt idx="1101">
                  <c:v>2680</c:v>
                </c:pt>
                <c:pt idx="1102">
                  <c:v>3290</c:v>
                </c:pt>
                <c:pt idx="1103">
                  <c:v>3400</c:v>
                </c:pt>
                <c:pt idx="1104">
                  <c:v>3180</c:v>
                </c:pt>
                <c:pt idx="1105">
                  <c:v>2722</c:v>
                </c:pt>
                <c:pt idx="1106">
                  <c:v>2670</c:v>
                </c:pt>
                <c:pt idx="1107">
                  <c:v>3420</c:v>
                </c:pt>
                <c:pt idx="1108">
                  <c:v>2790</c:v>
                </c:pt>
                <c:pt idx="1109">
                  <c:v>3895</c:v>
                </c:pt>
                <c:pt idx="1110">
                  <c:v>3755</c:v>
                </c:pt>
                <c:pt idx="1111">
                  <c:v>3320</c:v>
                </c:pt>
                <c:pt idx="1112">
                  <c:v>4000</c:v>
                </c:pt>
                <c:pt idx="1113">
                  <c:v>2460</c:v>
                </c:pt>
                <c:pt idx="1114">
                  <c:v>2660</c:v>
                </c:pt>
                <c:pt idx="1115">
                  <c:v>3280</c:v>
                </c:pt>
                <c:pt idx="1116">
                  <c:v>2190</c:v>
                </c:pt>
                <c:pt idx="1117">
                  <c:v>3750</c:v>
                </c:pt>
                <c:pt idx="1118">
                  <c:v>4120</c:v>
                </c:pt>
                <c:pt idx="1119">
                  <c:v>3460</c:v>
                </c:pt>
                <c:pt idx="1120">
                  <c:v>3050</c:v>
                </c:pt>
                <c:pt idx="1121">
                  <c:v>3380</c:v>
                </c:pt>
                <c:pt idx="1122">
                  <c:v>2800</c:v>
                </c:pt>
                <c:pt idx="1123">
                  <c:v>3380</c:v>
                </c:pt>
                <c:pt idx="1124">
                  <c:v>3040</c:v>
                </c:pt>
                <c:pt idx="1125">
                  <c:v>2770</c:v>
                </c:pt>
                <c:pt idx="1126">
                  <c:v>3670</c:v>
                </c:pt>
                <c:pt idx="1127">
                  <c:v>3680</c:v>
                </c:pt>
                <c:pt idx="1128">
                  <c:v>2930</c:v>
                </c:pt>
                <c:pt idx="1129">
                  <c:v>3500</c:v>
                </c:pt>
                <c:pt idx="1130">
                  <c:v>3510</c:v>
                </c:pt>
                <c:pt idx="1131">
                  <c:v>2300</c:v>
                </c:pt>
                <c:pt idx="1132">
                  <c:v>3180</c:v>
                </c:pt>
                <c:pt idx="1133">
                  <c:v>3450</c:v>
                </c:pt>
                <c:pt idx="1134">
                  <c:v>3115</c:v>
                </c:pt>
                <c:pt idx="1135">
                  <c:v>3720</c:v>
                </c:pt>
                <c:pt idx="1136">
                  <c:v>3410</c:v>
                </c:pt>
                <c:pt idx="1137">
                  <c:v>3000</c:v>
                </c:pt>
                <c:pt idx="1138">
                  <c:v>3220</c:v>
                </c:pt>
                <c:pt idx="1139">
                  <c:v>3670</c:v>
                </c:pt>
                <c:pt idx="1140">
                  <c:v>3770</c:v>
                </c:pt>
                <c:pt idx="1141">
                  <c:v>2810</c:v>
                </c:pt>
                <c:pt idx="1142">
                  <c:v>3035</c:v>
                </c:pt>
                <c:pt idx="1143">
                  <c:v>3020</c:v>
                </c:pt>
                <c:pt idx="1144">
                  <c:v>3260</c:v>
                </c:pt>
                <c:pt idx="1145">
                  <c:v>2910</c:v>
                </c:pt>
                <c:pt idx="1146">
                  <c:v>2820</c:v>
                </c:pt>
                <c:pt idx="1147">
                  <c:v>3180</c:v>
                </c:pt>
                <c:pt idx="1148">
                  <c:v>3530</c:v>
                </c:pt>
                <c:pt idx="1149">
                  <c:v>2670</c:v>
                </c:pt>
                <c:pt idx="1150">
                  <c:v>946</c:v>
                </c:pt>
                <c:pt idx="1151">
                  <c:v>3190</c:v>
                </c:pt>
                <c:pt idx="1152">
                  <c:v>4060</c:v>
                </c:pt>
                <c:pt idx="1153">
                  <c:v>2940</c:v>
                </c:pt>
                <c:pt idx="1154">
                  <c:v>3660</c:v>
                </c:pt>
                <c:pt idx="1155">
                  <c:v>3070</c:v>
                </c:pt>
                <c:pt idx="1156">
                  <c:v>3450</c:v>
                </c:pt>
                <c:pt idx="1157">
                  <c:v>3640</c:v>
                </c:pt>
                <c:pt idx="1158">
                  <c:v>2880</c:v>
                </c:pt>
                <c:pt idx="1159">
                  <c:v>3270</c:v>
                </c:pt>
                <c:pt idx="1160">
                  <c:v>3740</c:v>
                </c:pt>
                <c:pt idx="1161">
                  <c:v>3720</c:v>
                </c:pt>
                <c:pt idx="1162">
                  <c:v>2930</c:v>
                </c:pt>
                <c:pt idx="1163">
                  <c:v>2115</c:v>
                </c:pt>
                <c:pt idx="1164">
                  <c:v>3110</c:v>
                </c:pt>
                <c:pt idx="1165">
                  <c:v>3200</c:v>
                </c:pt>
                <c:pt idx="1166">
                  <c:v>3560</c:v>
                </c:pt>
                <c:pt idx="1167">
                  <c:v>2750</c:v>
                </c:pt>
                <c:pt idx="1168">
                  <c:v>2080</c:v>
                </c:pt>
                <c:pt idx="1169">
                  <c:v>3700</c:v>
                </c:pt>
                <c:pt idx="1170">
                  <c:v>3530</c:v>
                </c:pt>
                <c:pt idx="1171">
                  <c:v>2930</c:v>
                </c:pt>
                <c:pt idx="1172">
                  <c:v>2950</c:v>
                </c:pt>
                <c:pt idx="1173">
                  <c:v>3090</c:v>
                </c:pt>
                <c:pt idx="1174">
                  <c:v>2630</c:v>
                </c:pt>
                <c:pt idx="1175">
                  <c:v>4325</c:v>
                </c:pt>
                <c:pt idx="1176">
                  <c:v>3520</c:v>
                </c:pt>
                <c:pt idx="1177">
                  <c:v>3160</c:v>
                </c:pt>
                <c:pt idx="1178">
                  <c:v>4080</c:v>
                </c:pt>
                <c:pt idx="1179">
                  <c:v>2940</c:v>
                </c:pt>
                <c:pt idx="1180">
                  <c:v>4570</c:v>
                </c:pt>
                <c:pt idx="1181">
                  <c:v>3800</c:v>
                </c:pt>
                <c:pt idx="1182">
                  <c:v>4770</c:v>
                </c:pt>
                <c:pt idx="1183">
                  <c:v>3295</c:v>
                </c:pt>
                <c:pt idx="1184">
                  <c:v>3350</c:v>
                </c:pt>
                <c:pt idx="1185">
                  <c:v>3330</c:v>
                </c:pt>
                <c:pt idx="1186">
                  <c:v>2710</c:v>
                </c:pt>
                <c:pt idx="1187">
                  <c:v>2470</c:v>
                </c:pt>
                <c:pt idx="1188">
                  <c:v>3760</c:v>
                </c:pt>
                <c:pt idx="1189">
                  <c:v>3200</c:v>
                </c:pt>
                <c:pt idx="1190">
                  <c:v>4190</c:v>
                </c:pt>
                <c:pt idx="1191">
                  <c:v>3150</c:v>
                </c:pt>
                <c:pt idx="1192">
                  <c:v>3410</c:v>
                </c:pt>
                <c:pt idx="1193">
                  <c:v>3000</c:v>
                </c:pt>
                <c:pt idx="1194">
                  <c:v>4090</c:v>
                </c:pt>
                <c:pt idx="1195">
                  <c:v>4150</c:v>
                </c:pt>
                <c:pt idx="1196">
                  <c:v>3600</c:v>
                </c:pt>
                <c:pt idx="1197">
                  <c:v>1850</c:v>
                </c:pt>
                <c:pt idx="1198">
                  <c:v>3770</c:v>
                </c:pt>
                <c:pt idx="1199">
                  <c:v>3010</c:v>
                </c:pt>
                <c:pt idx="1200">
                  <c:v>3500</c:v>
                </c:pt>
                <c:pt idx="1201">
                  <c:v>3120</c:v>
                </c:pt>
                <c:pt idx="1202">
                  <c:v>3680</c:v>
                </c:pt>
                <c:pt idx="1203">
                  <c:v>3620</c:v>
                </c:pt>
                <c:pt idx="1204">
                  <c:v>3670</c:v>
                </c:pt>
                <c:pt idx="1205">
                  <c:v>3610</c:v>
                </c:pt>
                <c:pt idx="1206">
                  <c:v>3590</c:v>
                </c:pt>
                <c:pt idx="1207">
                  <c:v>3710</c:v>
                </c:pt>
                <c:pt idx="1208">
                  <c:v>3390</c:v>
                </c:pt>
                <c:pt idx="1209">
                  <c:v>3240</c:v>
                </c:pt>
                <c:pt idx="1210">
                  <c:v>2680</c:v>
                </c:pt>
                <c:pt idx="1211">
                  <c:v>3200</c:v>
                </c:pt>
                <c:pt idx="1212">
                  <c:v>4010</c:v>
                </c:pt>
                <c:pt idx="1213">
                  <c:v>2210</c:v>
                </c:pt>
                <c:pt idx="1214">
                  <c:v>3400</c:v>
                </c:pt>
                <c:pt idx="1215">
                  <c:v>2745</c:v>
                </c:pt>
                <c:pt idx="1216">
                  <c:v>3590</c:v>
                </c:pt>
                <c:pt idx="1217">
                  <c:v>2720</c:v>
                </c:pt>
                <c:pt idx="1218">
                  <c:v>4150</c:v>
                </c:pt>
                <c:pt idx="1219">
                  <c:v>3255</c:v>
                </c:pt>
                <c:pt idx="1220">
                  <c:v>3510</c:v>
                </c:pt>
                <c:pt idx="1221">
                  <c:v>3380</c:v>
                </c:pt>
                <c:pt idx="1222">
                  <c:v>2280</c:v>
                </c:pt>
                <c:pt idx="1223">
                  <c:v>3780</c:v>
                </c:pt>
                <c:pt idx="1224">
                  <c:v>3240</c:v>
                </c:pt>
                <c:pt idx="1225">
                  <c:v>3320</c:v>
                </c:pt>
                <c:pt idx="1226">
                  <c:v>3820</c:v>
                </c:pt>
                <c:pt idx="1227">
                  <c:v>5110</c:v>
                </c:pt>
                <c:pt idx="1228">
                  <c:v>3470</c:v>
                </c:pt>
                <c:pt idx="1229">
                  <c:v>3060</c:v>
                </c:pt>
                <c:pt idx="1230">
                  <c:v>3500</c:v>
                </c:pt>
                <c:pt idx="1231">
                  <c:v>2900</c:v>
                </c:pt>
                <c:pt idx="1232">
                  <c:v>3090</c:v>
                </c:pt>
                <c:pt idx="1233">
                  <c:v>3575</c:v>
                </c:pt>
                <c:pt idx="1234">
                  <c:v>3170</c:v>
                </c:pt>
                <c:pt idx="1235">
                  <c:v>4420</c:v>
                </c:pt>
                <c:pt idx="1236">
                  <c:v>3940</c:v>
                </c:pt>
                <c:pt idx="1237">
                  <c:v>3900</c:v>
                </c:pt>
                <c:pt idx="1238">
                  <c:v>4570</c:v>
                </c:pt>
                <c:pt idx="1239">
                  <c:v>3240</c:v>
                </c:pt>
                <c:pt idx="1240">
                  <c:v>2780</c:v>
                </c:pt>
                <c:pt idx="1241">
                  <c:v>3630</c:v>
                </c:pt>
                <c:pt idx="1242">
                  <c:v>2990</c:v>
                </c:pt>
                <c:pt idx="1243">
                  <c:v>3370</c:v>
                </c:pt>
                <c:pt idx="1244">
                  <c:v>3750</c:v>
                </c:pt>
                <c:pt idx="1245">
                  <c:v>3070</c:v>
                </c:pt>
                <c:pt idx="1246">
                  <c:v>3290</c:v>
                </c:pt>
                <c:pt idx="1247">
                  <c:v>3170</c:v>
                </c:pt>
                <c:pt idx="1248">
                  <c:v>3930</c:v>
                </c:pt>
                <c:pt idx="1249">
                  <c:v>3260</c:v>
                </c:pt>
                <c:pt idx="1250">
                  <c:v>4180</c:v>
                </c:pt>
                <c:pt idx="1251">
                  <c:v>3210</c:v>
                </c:pt>
                <c:pt idx="1252">
                  <c:v>3570</c:v>
                </c:pt>
                <c:pt idx="1253">
                  <c:v>3840</c:v>
                </c:pt>
                <c:pt idx="1254">
                  <c:v>2650</c:v>
                </c:pt>
                <c:pt idx="1255">
                  <c:v>3830</c:v>
                </c:pt>
                <c:pt idx="1256">
                  <c:v>3600</c:v>
                </c:pt>
                <c:pt idx="1257">
                  <c:v>3690</c:v>
                </c:pt>
                <c:pt idx="1258">
                  <c:v>3350</c:v>
                </c:pt>
                <c:pt idx="1259">
                  <c:v>3890</c:v>
                </c:pt>
                <c:pt idx="1260">
                  <c:v>3640</c:v>
                </c:pt>
                <c:pt idx="1261">
                  <c:v>3100</c:v>
                </c:pt>
                <c:pt idx="1262">
                  <c:v>3130</c:v>
                </c:pt>
                <c:pt idx="1263">
                  <c:v>3200</c:v>
                </c:pt>
                <c:pt idx="1264">
                  <c:v>3690</c:v>
                </c:pt>
                <c:pt idx="1265">
                  <c:v>3750</c:v>
                </c:pt>
                <c:pt idx="1266">
                  <c:v>2650</c:v>
                </c:pt>
                <c:pt idx="1267">
                  <c:v>2860</c:v>
                </c:pt>
                <c:pt idx="1268">
                  <c:v>3500</c:v>
                </c:pt>
                <c:pt idx="1269">
                  <c:v>3720</c:v>
                </c:pt>
                <c:pt idx="1270">
                  <c:v>2750</c:v>
                </c:pt>
                <c:pt idx="1271">
                  <c:v>2800</c:v>
                </c:pt>
                <c:pt idx="1272">
                  <c:v>3255</c:v>
                </c:pt>
                <c:pt idx="1273">
                  <c:v>4000</c:v>
                </c:pt>
                <c:pt idx="1274">
                  <c:v>4500</c:v>
                </c:pt>
                <c:pt idx="1275">
                  <c:v>3400</c:v>
                </c:pt>
                <c:pt idx="1276">
                  <c:v>3120</c:v>
                </c:pt>
                <c:pt idx="1277">
                  <c:v>3590</c:v>
                </c:pt>
                <c:pt idx="1278">
                  <c:v>3660</c:v>
                </c:pt>
                <c:pt idx="1279">
                  <c:v>4010</c:v>
                </c:pt>
                <c:pt idx="1280">
                  <c:v>3550</c:v>
                </c:pt>
                <c:pt idx="1281">
                  <c:v>4320</c:v>
                </c:pt>
                <c:pt idx="1282">
                  <c:v>3340</c:v>
                </c:pt>
                <c:pt idx="1283">
                  <c:v>3550</c:v>
                </c:pt>
                <c:pt idx="1284">
                  <c:v>2040</c:v>
                </c:pt>
                <c:pt idx="1285">
                  <c:v>2250</c:v>
                </c:pt>
                <c:pt idx="1286">
                  <c:v>3120</c:v>
                </c:pt>
                <c:pt idx="1287">
                  <c:v>4140</c:v>
                </c:pt>
                <c:pt idx="1288">
                  <c:v>3420</c:v>
                </c:pt>
                <c:pt idx="1289">
                  <c:v>3710</c:v>
                </c:pt>
                <c:pt idx="1290">
                  <c:v>3415</c:v>
                </c:pt>
                <c:pt idx="1291">
                  <c:v>3780</c:v>
                </c:pt>
                <c:pt idx="1292">
                  <c:v>3250</c:v>
                </c:pt>
                <c:pt idx="1293">
                  <c:v>2810</c:v>
                </c:pt>
                <c:pt idx="1294">
                  <c:v>3520</c:v>
                </c:pt>
                <c:pt idx="1295">
                  <c:v>4060</c:v>
                </c:pt>
                <c:pt idx="1296">
                  <c:v>3460</c:v>
                </c:pt>
                <c:pt idx="1297">
                  <c:v>3640</c:v>
                </c:pt>
                <c:pt idx="1298">
                  <c:v>3420</c:v>
                </c:pt>
                <c:pt idx="1299">
                  <c:v>3860</c:v>
                </c:pt>
                <c:pt idx="1300">
                  <c:v>3400</c:v>
                </c:pt>
                <c:pt idx="1301">
                  <c:v>3050</c:v>
                </c:pt>
                <c:pt idx="1302">
                  <c:v>3960</c:v>
                </c:pt>
                <c:pt idx="1303">
                  <c:v>2780</c:v>
                </c:pt>
                <c:pt idx="1304">
                  <c:v>3180</c:v>
                </c:pt>
                <c:pt idx="1305">
                  <c:v>3290</c:v>
                </c:pt>
                <c:pt idx="1306">
                  <c:v>4490</c:v>
                </c:pt>
                <c:pt idx="1307">
                  <c:v>3490</c:v>
                </c:pt>
                <c:pt idx="1308">
                  <c:v>3300</c:v>
                </c:pt>
                <c:pt idx="1309">
                  <c:v>3270</c:v>
                </c:pt>
                <c:pt idx="1310">
                  <c:v>3750</c:v>
                </c:pt>
                <c:pt idx="1311">
                  <c:v>3950</c:v>
                </c:pt>
                <c:pt idx="1312">
                  <c:v>3610</c:v>
                </c:pt>
                <c:pt idx="1313">
                  <c:v>3210</c:v>
                </c:pt>
                <c:pt idx="1314">
                  <c:v>3370</c:v>
                </c:pt>
                <c:pt idx="1315">
                  <c:v>3320</c:v>
                </c:pt>
                <c:pt idx="1316">
                  <c:v>3490</c:v>
                </c:pt>
                <c:pt idx="1317">
                  <c:v>2980</c:v>
                </c:pt>
                <c:pt idx="1318">
                  <c:v>3170</c:v>
                </c:pt>
                <c:pt idx="1319">
                  <c:v>3680</c:v>
                </c:pt>
                <c:pt idx="1320">
                  <c:v>3920</c:v>
                </c:pt>
                <c:pt idx="1321">
                  <c:v>3270</c:v>
                </c:pt>
                <c:pt idx="1322">
                  <c:v>3930</c:v>
                </c:pt>
                <c:pt idx="1323">
                  <c:v>3670</c:v>
                </c:pt>
                <c:pt idx="1324">
                  <c:v>3970</c:v>
                </c:pt>
                <c:pt idx="1325">
                  <c:v>3230</c:v>
                </c:pt>
                <c:pt idx="1326">
                  <c:v>3580</c:v>
                </c:pt>
                <c:pt idx="1327">
                  <c:v>2680</c:v>
                </c:pt>
                <c:pt idx="1328">
                  <c:v>3670</c:v>
                </c:pt>
                <c:pt idx="1329">
                  <c:v>3895</c:v>
                </c:pt>
                <c:pt idx="1330">
                  <c:v>3950</c:v>
                </c:pt>
                <c:pt idx="1331">
                  <c:v>3445</c:v>
                </c:pt>
                <c:pt idx="1332">
                  <c:v>3400</c:v>
                </c:pt>
                <c:pt idx="1333">
                  <c:v>4260</c:v>
                </c:pt>
                <c:pt idx="1334">
                  <c:v>3770</c:v>
                </c:pt>
                <c:pt idx="1335">
                  <c:v>3070</c:v>
                </c:pt>
                <c:pt idx="1336">
                  <c:v>3350</c:v>
                </c:pt>
                <c:pt idx="1337">
                  <c:v>2750</c:v>
                </c:pt>
                <c:pt idx="1338">
                  <c:v>3420</c:v>
                </c:pt>
                <c:pt idx="1339">
                  <c:v>3705</c:v>
                </c:pt>
                <c:pt idx="1340">
                  <c:v>3010</c:v>
                </c:pt>
                <c:pt idx="1341">
                  <c:v>4040</c:v>
                </c:pt>
                <c:pt idx="1342">
                  <c:v>3890</c:v>
                </c:pt>
                <c:pt idx="1343">
                  <c:v>4180</c:v>
                </c:pt>
                <c:pt idx="1344">
                  <c:v>2910</c:v>
                </c:pt>
                <c:pt idx="1345">
                  <c:v>3895</c:v>
                </c:pt>
                <c:pt idx="1346">
                  <c:v>4300</c:v>
                </c:pt>
                <c:pt idx="1347">
                  <c:v>3470</c:v>
                </c:pt>
                <c:pt idx="1348">
                  <c:v>3860</c:v>
                </c:pt>
                <c:pt idx="1349">
                  <c:v>2486</c:v>
                </c:pt>
                <c:pt idx="1350">
                  <c:v>3280</c:v>
                </c:pt>
                <c:pt idx="1351">
                  <c:v>3640</c:v>
                </c:pt>
                <c:pt idx="1352">
                  <c:v>2490</c:v>
                </c:pt>
                <c:pt idx="1353">
                  <c:v>3470</c:v>
                </c:pt>
                <c:pt idx="1354">
                  <c:v>3490</c:v>
                </c:pt>
                <c:pt idx="1355">
                  <c:v>4780</c:v>
                </c:pt>
                <c:pt idx="1356">
                  <c:v>4150</c:v>
                </c:pt>
                <c:pt idx="1357">
                  <c:v>3020</c:v>
                </c:pt>
                <c:pt idx="1358">
                  <c:v>2550</c:v>
                </c:pt>
                <c:pt idx="1359">
                  <c:v>3920</c:v>
                </c:pt>
                <c:pt idx="1360">
                  <c:v>4260</c:v>
                </c:pt>
                <c:pt idx="1361">
                  <c:v>2956</c:v>
                </c:pt>
                <c:pt idx="1362">
                  <c:v>3860</c:v>
                </c:pt>
                <c:pt idx="1363">
                  <c:v>2720</c:v>
                </c:pt>
                <c:pt idx="1364">
                  <c:v>2930</c:v>
                </c:pt>
                <c:pt idx="1365">
                  <c:v>4140</c:v>
                </c:pt>
                <c:pt idx="1366">
                  <c:v>3100</c:v>
                </c:pt>
                <c:pt idx="1367">
                  <c:v>3380</c:v>
                </c:pt>
                <c:pt idx="1368">
                  <c:v>3410</c:v>
                </c:pt>
                <c:pt idx="1369">
                  <c:v>4275</c:v>
                </c:pt>
                <c:pt idx="1370">
                  <c:v>3660</c:v>
                </c:pt>
                <c:pt idx="1371">
                  <c:v>3510</c:v>
                </c:pt>
                <c:pt idx="1372">
                  <c:v>1285</c:v>
                </c:pt>
                <c:pt idx="1373">
                  <c:v>3210</c:v>
                </c:pt>
                <c:pt idx="1374">
                  <c:v>3590</c:v>
                </c:pt>
                <c:pt idx="1375">
                  <c:v>3550</c:v>
                </c:pt>
                <c:pt idx="1376">
                  <c:v>2600</c:v>
                </c:pt>
                <c:pt idx="1377">
                  <c:v>3765</c:v>
                </c:pt>
                <c:pt idx="1378">
                  <c:v>3170</c:v>
                </c:pt>
                <c:pt idx="1379">
                  <c:v>3330</c:v>
                </c:pt>
                <c:pt idx="1380">
                  <c:v>3600</c:v>
                </c:pt>
                <c:pt idx="1381">
                  <c:v>3730</c:v>
                </c:pt>
                <c:pt idx="1382">
                  <c:v>4135</c:v>
                </c:pt>
                <c:pt idx="1383">
                  <c:v>4160</c:v>
                </c:pt>
                <c:pt idx="1384">
                  <c:v>3260</c:v>
                </c:pt>
                <c:pt idx="1385">
                  <c:v>3040</c:v>
                </c:pt>
                <c:pt idx="1386">
                  <c:v>3570</c:v>
                </c:pt>
                <c:pt idx="1387">
                  <c:v>3300</c:v>
                </c:pt>
                <c:pt idx="1388">
                  <c:v>3640</c:v>
                </c:pt>
                <c:pt idx="1389">
                  <c:v>3500</c:v>
                </c:pt>
                <c:pt idx="1390">
                  <c:v>3900</c:v>
                </c:pt>
                <c:pt idx="1391">
                  <c:v>3140</c:v>
                </c:pt>
                <c:pt idx="1392">
                  <c:v>4350</c:v>
                </c:pt>
                <c:pt idx="1393">
                  <c:v>3500</c:v>
                </c:pt>
                <c:pt idx="1394">
                  <c:v>1305</c:v>
                </c:pt>
                <c:pt idx="1395">
                  <c:v>3600</c:v>
                </c:pt>
                <c:pt idx="1396">
                  <c:v>3300</c:v>
                </c:pt>
                <c:pt idx="1397">
                  <c:v>2750</c:v>
                </c:pt>
                <c:pt idx="1398">
                  <c:v>1290</c:v>
                </c:pt>
                <c:pt idx="1399">
                  <c:v>3080</c:v>
                </c:pt>
                <c:pt idx="1400">
                  <c:v>3060</c:v>
                </c:pt>
                <c:pt idx="1401">
                  <c:v>3480</c:v>
                </c:pt>
                <c:pt idx="1402">
                  <c:v>4940</c:v>
                </c:pt>
                <c:pt idx="1403">
                  <c:v>2810</c:v>
                </c:pt>
                <c:pt idx="1404">
                  <c:v>3580</c:v>
                </c:pt>
                <c:pt idx="1405">
                  <c:v>3285</c:v>
                </c:pt>
                <c:pt idx="1406">
                  <c:v>4860</c:v>
                </c:pt>
                <c:pt idx="1407">
                  <c:v>3770</c:v>
                </c:pt>
                <c:pt idx="1408">
                  <c:v>3500</c:v>
                </c:pt>
                <c:pt idx="1409">
                  <c:v>3870</c:v>
                </c:pt>
                <c:pt idx="1410">
                  <c:v>3785</c:v>
                </c:pt>
                <c:pt idx="1411">
                  <c:v>4260</c:v>
                </c:pt>
                <c:pt idx="1412">
                  <c:v>4085</c:v>
                </c:pt>
                <c:pt idx="1413">
                  <c:v>4640</c:v>
                </c:pt>
                <c:pt idx="1414">
                  <c:v>2880</c:v>
                </c:pt>
                <c:pt idx="1415">
                  <c:v>4260</c:v>
                </c:pt>
                <c:pt idx="1416">
                  <c:v>3410</c:v>
                </c:pt>
                <c:pt idx="1417">
                  <c:v>2830</c:v>
                </c:pt>
                <c:pt idx="1418">
                  <c:v>3920</c:v>
                </c:pt>
                <c:pt idx="1419">
                  <c:v>2850</c:v>
                </c:pt>
                <c:pt idx="1420">
                  <c:v>4125</c:v>
                </c:pt>
                <c:pt idx="1421">
                  <c:v>2950</c:v>
                </c:pt>
                <c:pt idx="1422">
                  <c:v>3670</c:v>
                </c:pt>
                <c:pt idx="1423">
                  <c:v>3500</c:v>
                </c:pt>
                <c:pt idx="1424">
                  <c:v>4320</c:v>
                </c:pt>
                <c:pt idx="1425">
                  <c:v>3960</c:v>
                </c:pt>
                <c:pt idx="1426">
                  <c:v>3750</c:v>
                </c:pt>
                <c:pt idx="1427">
                  <c:v>3920</c:v>
                </c:pt>
                <c:pt idx="1428">
                  <c:v>3180</c:v>
                </c:pt>
                <c:pt idx="1429">
                  <c:v>3590</c:v>
                </c:pt>
                <c:pt idx="1430">
                  <c:v>3360</c:v>
                </c:pt>
                <c:pt idx="1431">
                  <c:v>3180</c:v>
                </c:pt>
                <c:pt idx="1432">
                  <c:v>3950</c:v>
                </c:pt>
                <c:pt idx="1433">
                  <c:v>3030</c:v>
                </c:pt>
                <c:pt idx="1434">
                  <c:v>3240</c:v>
                </c:pt>
                <c:pt idx="1435">
                  <c:v>3260</c:v>
                </c:pt>
                <c:pt idx="1436">
                  <c:v>3320</c:v>
                </c:pt>
                <c:pt idx="1437">
                  <c:v>3880</c:v>
                </c:pt>
                <c:pt idx="1438">
                  <c:v>2340</c:v>
                </c:pt>
                <c:pt idx="1439">
                  <c:v>3900</c:v>
                </c:pt>
                <c:pt idx="1440">
                  <c:v>2580</c:v>
                </c:pt>
                <c:pt idx="1441">
                  <c:v>3725</c:v>
                </c:pt>
                <c:pt idx="1442">
                  <c:v>3760</c:v>
                </c:pt>
                <c:pt idx="1443">
                  <c:v>4190</c:v>
                </c:pt>
                <c:pt idx="1444">
                  <c:v>3230</c:v>
                </c:pt>
                <c:pt idx="1445">
                  <c:v>4470</c:v>
                </c:pt>
                <c:pt idx="1446">
                  <c:v>3930</c:v>
                </c:pt>
                <c:pt idx="1447">
                  <c:v>3310</c:v>
                </c:pt>
                <c:pt idx="1448">
                  <c:v>3370</c:v>
                </c:pt>
                <c:pt idx="1449">
                  <c:v>4150</c:v>
                </c:pt>
                <c:pt idx="1450">
                  <c:v>4180</c:v>
                </c:pt>
                <c:pt idx="1451">
                  <c:v>3450</c:v>
                </c:pt>
                <c:pt idx="1452">
                  <c:v>4660</c:v>
                </c:pt>
                <c:pt idx="1453">
                  <c:v>3180</c:v>
                </c:pt>
                <c:pt idx="1454">
                  <c:v>4940</c:v>
                </c:pt>
                <c:pt idx="1455">
                  <c:v>3800</c:v>
                </c:pt>
                <c:pt idx="1456">
                  <c:v>3370</c:v>
                </c:pt>
                <c:pt idx="1457">
                  <c:v>2800</c:v>
                </c:pt>
                <c:pt idx="1458">
                  <c:v>3200</c:v>
                </c:pt>
                <c:pt idx="1459">
                  <c:v>4020</c:v>
                </c:pt>
                <c:pt idx="1460">
                  <c:v>2920</c:v>
                </c:pt>
                <c:pt idx="1461">
                  <c:v>3780</c:v>
                </c:pt>
                <c:pt idx="1462">
                  <c:v>3480</c:v>
                </c:pt>
                <c:pt idx="1463">
                  <c:v>3360</c:v>
                </c:pt>
                <c:pt idx="1464">
                  <c:v>5000</c:v>
                </c:pt>
                <c:pt idx="1465">
                  <c:v>3640</c:v>
                </c:pt>
              </c:numCache>
            </c:numRef>
          </c:yVal>
          <c:smooth val="0"/>
        </c:ser>
        <c:dLbls>
          <c:showLegendKey val="0"/>
          <c:showVal val="0"/>
          <c:showCatName val="0"/>
          <c:showSerName val="0"/>
          <c:showPercent val="0"/>
          <c:showBubbleSize val="0"/>
        </c:dLbls>
        <c:axId val="311182080"/>
        <c:axId val="311183616"/>
      </c:scatterChart>
      <c:valAx>
        <c:axId val="311182080"/>
        <c:scaling>
          <c:orientation val="minMax"/>
        </c:scaling>
        <c:delete val="0"/>
        <c:axPos val="b"/>
        <c:numFmt formatCode="General" sourceLinked="1"/>
        <c:majorTickMark val="out"/>
        <c:minorTickMark val="none"/>
        <c:tickLblPos val="nextTo"/>
        <c:crossAx val="311183616"/>
        <c:crosses val="autoZero"/>
        <c:crossBetween val="midCat"/>
      </c:valAx>
      <c:valAx>
        <c:axId val="311183616"/>
        <c:scaling>
          <c:orientation val="minMax"/>
        </c:scaling>
        <c:delete val="0"/>
        <c:axPos val="l"/>
        <c:majorGridlines/>
        <c:numFmt formatCode="General" sourceLinked="1"/>
        <c:majorTickMark val="out"/>
        <c:minorTickMark val="none"/>
        <c:tickLblPos val="nextTo"/>
        <c:crossAx val="311182080"/>
        <c:crosses val="autoZero"/>
        <c:crossBetween val="midCat"/>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NZ"/>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NZ"/>
              <a:t>X Variable 1  Residual Plot</a:t>
            </a:r>
          </a:p>
        </c:rich>
      </c:tx>
      <c:overlay val="0"/>
    </c:title>
    <c:autoTitleDeleted val="0"/>
    <c:plotArea>
      <c:layout/>
      <c:scatterChart>
        <c:scatterStyle val="lineMarker"/>
        <c:varyColors val="0"/>
        <c:ser>
          <c:idx val="0"/>
          <c:order val="0"/>
          <c:spPr>
            <a:ln w="28575">
              <a:noFill/>
            </a:ln>
          </c:spPr>
          <c:trendline>
            <c:trendlineType val="poly"/>
            <c:order val="2"/>
            <c:dispRSqr val="0"/>
            <c:dispEq val="0"/>
          </c:trendline>
          <c:xVal>
            <c:numRef>
              <c:f>'Regression_(no_missing)'!$I$2:$I$1825</c:f>
              <c:numCache>
                <c:formatCode>General</c:formatCode>
                <c:ptCount val="1824"/>
                <c:pt idx="0">
                  <c:v>32.8125</c:v>
                </c:pt>
                <c:pt idx="1">
                  <c:v>34.1640625</c:v>
                </c:pt>
                <c:pt idx="2">
                  <c:v>34.53125</c:v>
                </c:pt>
                <c:pt idx="3">
                  <c:v>28.30859375</c:v>
                </c:pt>
                <c:pt idx="4">
                  <c:v>25.828125</c:v>
                </c:pt>
                <c:pt idx="5">
                  <c:v>13.890625</c:v>
                </c:pt>
                <c:pt idx="6">
                  <c:v>24.6484375</c:v>
                </c:pt>
                <c:pt idx="7">
                  <c:v>29.625</c:v>
                </c:pt>
                <c:pt idx="8">
                  <c:v>30.23046875</c:v>
                </c:pt>
                <c:pt idx="9">
                  <c:v>29.4609375</c:v>
                </c:pt>
                <c:pt idx="10">
                  <c:v>29.55859375</c:v>
                </c:pt>
                <c:pt idx="11">
                  <c:v>33.9296875</c:v>
                </c:pt>
                <c:pt idx="12">
                  <c:v>31.72265625</c:v>
                </c:pt>
                <c:pt idx="13">
                  <c:v>27.53125</c:v>
                </c:pt>
                <c:pt idx="14">
                  <c:v>31.50390625</c:v>
                </c:pt>
                <c:pt idx="15">
                  <c:v>19.10546875</c:v>
                </c:pt>
                <c:pt idx="16">
                  <c:v>30.14453125</c:v>
                </c:pt>
                <c:pt idx="17">
                  <c:v>25.015625</c:v>
                </c:pt>
                <c:pt idx="18">
                  <c:v>22.3046875</c:v>
                </c:pt>
                <c:pt idx="19">
                  <c:v>19.09765625</c:v>
                </c:pt>
                <c:pt idx="20">
                  <c:v>26.4375</c:v>
                </c:pt>
                <c:pt idx="21">
                  <c:v>24.15234375</c:v>
                </c:pt>
                <c:pt idx="22">
                  <c:v>24.16015625</c:v>
                </c:pt>
                <c:pt idx="23">
                  <c:v>27.43359375</c:v>
                </c:pt>
                <c:pt idx="24">
                  <c:v>28.6171875</c:v>
                </c:pt>
                <c:pt idx="25">
                  <c:v>19.578125</c:v>
                </c:pt>
                <c:pt idx="26">
                  <c:v>26.859375</c:v>
                </c:pt>
                <c:pt idx="27">
                  <c:v>22.4609375</c:v>
                </c:pt>
                <c:pt idx="28">
                  <c:v>22.10546875</c:v>
                </c:pt>
                <c:pt idx="29">
                  <c:v>17.03125</c:v>
                </c:pt>
                <c:pt idx="30">
                  <c:v>26.2578125</c:v>
                </c:pt>
                <c:pt idx="31">
                  <c:v>20.83203125</c:v>
                </c:pt>
                <c:pt idx="32">
                  <c:v>26.72265625</c:v>
                </c:pt>
                <c:pt idx="33">
                  <c:v>22.1875</c:v>
                </c:pt>
                <c:pt idx="34">
                  <c:v>27.51953125</c:v>
                </c:pt>
                <c:pt idx="35">
                  <c:v>34.421875</c:v>
                </c:pt>
                <c:pt idx="36">
                  <c:v>18.234375</c:v>
                </c:pt>
                <c:pt idx="37">
                  <c:v>20.72265625</c:v>
                </c:pt>
                <c:pt idx="38">
                  <c:v>23.640625</c:v>
                </c:pt>
                <c:pt idx="39">
                  <c:v>22.72265625</c:v>
                </c:pt>
                <c:pt idx="40">
                  <c:v>34.6953125</c:v>
                </c:pt>
                <c:pt idx="41">
                  <c:v>25.63671875</c:v>
                </c:pt>
                <c:pt idx="42">
                  <c:v>30.8828125</c:v>
                </c:pt>
                <c:pt idx="43">
                  <c:v>17.66015625</c:v>
                </c:pt>
                <c:pt idx="44">
                  <c:v>19.58203125</c:v>
                </c:pt>
                <c:pt idx="45">
                  <c:v>27.19140625</c:v>
                </c:pt>
                <c:pt idx="46">
                  <c:v>23.77734375</c:v>
                </c:pt>
                <c:pt idx="47">
                  <c:v>24.1796875</c:v>
                </c:pt>
                <c:pt idx="48">
                  <c:v>32.4765625</c:v>
                </c:pt>
                <c:pt idx="49">
                  <c:v>25.6484375</c:v>
                </c:pt>
                <c:pt idx="50">
                  <c:v>22.91015625</c:v>
                </c:pt>
                <c:pt idx="51">
                  <c:v>23.67578125</c:v>
                </c:pt>
                <c:pt idx="52">
                  <c:v>30.15234375</c:v>
                </c:pt>
                <c:pt idx="53">
                  <c:v>27.94140625</c:v>
                </c:pt>
                <c:pt idx="54">
                  <c:v>23.42578125</c:v>
                </c:pt>
                <c:pt idx="55">
                  <c:v>27.55859375</c:v>
                </c:pt>
                <c:pt idx="56">
                  <c:v>18.33984375</c:v>
                </c:pt>
                <c:pt idx="57">
                  <c:v>18.70703125</c:v>
                </c:pt>
                <c:pt idx="58">
                  <c:v>20.2890625</c:v>
                </c:pt>
                <c:pt idx="59">
                  <c:v>24.390625</c:v>
                </c:pt>
                <c:pt idx="60">
                  <c:v>35.5546875</c:v>
                </c:pt>
                <c:pt idx="61">
                  <c:v>21.3359375</c:v>
                </c:pt>
                <c:pt idx="62">
                  <c:v>30.5625</c:v>
                </c:pt>
                <c:pt idx="63">
                  <c:v>30.046875</c:v>
                </c:pt>
                <c:pt idx="64">
                  <c:v>30.63671875</c:v>
                </c:pt>
                <c:pt idx="65">
                  <c:v>29.9140625</c:v>
                </c:pt>
                <c:pt idx="66">
                  <c:v>37.359375</c:v>
                </c:pt>
                <c:pt idx="67">
                  <c:v>31.61328125</c:v>
                </c:pt>
                <c:pt idx="68">
                  <c:v>35.203125</c:v>
                </c:pt>
                <c:pt idx="69">
                  <c:v>32.1640625</c:v>
                </c:pt>
                <c:pt idx="70">
                  <c:v>28.25390625</c:v>
                </c:pt>
                <c:pt idx="71">
                  <c:v>19.6015625</c:v>
                </c:pt>
                <c:pt idx="72">
                  <c:v>29.23046875</c:v>
                </c:pt>
                <c:pt idx="73">
                  <c:v>16.33984375</c:v>
                </c:pt>
                <c:pt idx="74">
                  <c:v>36.7109375</c:v>
                </c:pt>
                <c:pt idx="75">
                  <c:v>34.09375</c:v>
                </c:pt>
                <c:pt idx="76">
                  <c:v>37.046875</c:v>
                </c:pt>
                <c:pt idx="77">
                  <c:v>28.76953125</c:v>
                </c:pt>
                <c:pt idx="78">
                  <c:v>26.625</c:v>
                </c:pt>
                <c:pt idx="79">
                  <c:v>24.8984375</c:v>
                </c:pt>
                <c:pt idx="80">
                  <c:v>17.08203125</c:v>
                </c:pt>
                <c:pt idx="81">
                  <c:v>20.58203125</c:v>
                </c:pt>
                <c:pt idx="82">
                  <c:v>22.90625</c:v>
                </c:pt>
                <c:pt idx="83">
                  <c:v>25.75</c:v>
                </c:pt>
                <c:pt idx="84">
                  <c:v>34.6015625</c:v>
                </c:pt>
                <c:pt idx="85">
                  <c:v>33.0859375</c:v>
                </c:pt>
                <c:pt idx="86">
                  <c:v>30.671875</c:v>
                </c:pt>
                <c:pt idx="87">
                  <c:v>28.25390625</c:v>
                </c:pt>
                <c:pt idx="88">
                  <c:v>17.7578125</c:v>
                </c:pt>
                <c:pt idx="89">
                  <c:v>27.3671875</c:v>
                </c:pt>
                <c:pt idx="90">
                  <c:v>23.89453125</c:v>
                </c:pt>
                <c:pt idx="91">
                  <c:v>30.640625</c:v>
                </c:pt>
                <c:pt idx="92">
                  <c:v>22.06640625</c:v>
                </c:pt>
                <c:pt idx="93">
                  <c:v>30.40625</c:v>
                </c:pt>
                <c:pt idx="94">
                  <c:v>19.3359375</c:v>
                </c:pt>
                <c:pt idx="95">
                  <c:v>21.1328125</c:v>
                </c:pt>
                <c:pt idx="96">
                  <c:v>22.671875</c:v>
                </c:pt>
                <c:pt idx="97">
                  <c:v>23.72265625</c:v>
                </c:pt>
                <c:pt idx="98">
                  <c:v>27.25390625</c:v>
                </c:pt>
                <c:pt idx="99">
                  <c:v>17.58984375</c:v>
                </c:pt>
                <c:pt idx="100">
                  <c:v>27.3984375</c:v>
                </c:pt>
                <c:pt idx="101">
                  <c:v>26.79296875</c:v>
                </c:pt>
                <c:pt idx="102">
                  <c:v>21.87890625</c:v>
                </c:pt>
                <c:pt idx="103">
                  <c:v>32.515625</c:v>
                </c:pt>
                <c:pt idx="104">
                  <c:v>28.015625</c:v>
                </c:pt>
                <c:pt idx="105">
                  <c:v>18.53515625</c:v>
                </c:pt>
                <c:pt idx="106">
                  <c:v>25.2109375</c:v>
                </c:pt>
                <c:pt idx="107">
                  <c:v>29.63671875</c:v>
                </c:pt>
                <c:pt idx="108">
                  <c:v>34.890625</c:v>
                </c:pt>
                <c:pt idx="109">
                  <c:v>28.25390625</c:v>
                </c:pt>
                <c:pt idx="110">
                  <c:v>29.484375</c:v>
                </c:pt>
                <c:pt idx="111">
                  <c:v>25.2265625</c:v>
                </c:pt>
                <c:pt idx="112">
                  <c:v>20.39453125</c:v>
                </c:pt>
                <c:pt idx="113">
                  <c:v>26.46875</c:v>
                </c:pt>
                <c:pt idx="114">
                  <c:v>16.77734375</c:v>
                </c:pt>
                <c:pt idx="115">
                  <c:v>21.015625</c:v>
                </c:pt>
                <c:pt idx="116">
                  <c:v>29.37890625</c:v>
                </c:pt>
                <c:pt idx="117">
                  <c:v>31.1484375</c:v>
                </c:pt>
                <c:pt idx="118">
                  <c:v>30.94921875</c:v>
                </c:pt>
                <c:pt idx="119">
                  <c:v>35.4453125</c:v>
                </c:pt>
                <c:pt idx="120">
                  <c:v>24.9921875</c:v>
                </c:pt>
                <c:pt idx="121">
                  <c:v>21.71875</c:v>
                </c:pt>
                <c:pt idx="122">
                  <c:v>24.47265625</c:v>
                </c:pt>
                <c:pt idx="123">
                  <c:v>35.921875</c:v>
                </c:pt>
                <c:pt idx="124">
                  <c:v>22.5234375</c:v>
                </c:pt>
                <c:pt idx="125">
                  <c:v>26.16015625</c:v>
                </c:pt>
                <c:pt idx="126">
                  <c:v>25.73828125</c:v>
                </c:pt>
                <c:pt idx="127">
                  <c:v>23.125</c:v>
                </c:pt>
                <c:pt idx="128">
                  <c:v>24.3515625</c:v>
                </c:pt>
                <c:pt idx="129">
                  <c:v>31.45703125</c:v>
                </c:pt>
                <c:pt idx="130">
                  <c:v>28.62109375</c:v>
                </c:pt>
                <c:pt idx="131">
                  <c:v>20.1171875</c:v>
                </c:pt>
                <c:pt idx="132">
                  <c:v>28.30078125</c:v>
                </c:pt>
                <c:pt idx="133">
                  <c:v>22.87890625</c:v>
                </c:pt>
                <c:pt idx="134">
                  <c:v>27.15625</c:v>
                </c:pt>
                <c:pt idx="135">
                  <c:v>26.56640625</c:v>
                </c:pt>
                <c:pt idx="136">
                  <c:v>30.8984375</c:v>
                </c:pt>
                <c:pt idx="137">
                  <c:v>17.515625</c:v>
                </c:pt>
                <c:pt idx="138">
                  <c:v>27.30078125</c:v>
                </c:pt>
                <c:pt idx="139">
                  <c:v>30</c:v>
                </c:pt>
                <c:pt idx="140">
                  <c:v>27.9296875</c:v>
                </c:pt>
                <c:pt idx="141">
                  <c:v>21.95703125</c:v>
                </c:pt>
                <c:pt idx="142">
                  <c:v>24.62109375</c:v>
                </c:pt>
                <c:pt idx="143">
                  <c:v>34.2265625</c:v>
                </c:pt>
                <c:pt idx="144">
                  <c:v>28.6796875</c:v>
                </c:pt>
                <c:pt idx="145">
                  <c:v>18.390625</c:v>
                </c:pt>
                <c:pt idx="146">
                  <c:v>27.91796875</c:v>
                </c:pt>
                <c:pt idx="147">
                  <c:v>25.796875</c:v>
                </c:pt>
                <c:pt idx="148">
                  <c:v>27.3828125</c:v>
                </c:pt>
                <c:pt idx="149">
                  <c:v>26.2890625</c:v>
                </c:pt>
                <c:pt idx="150">
                  <c:v>23.12890625</c:v>
                </c:pt>
                <c:pt idx="151">
                  <c:v>17.00390625</c:v>
                </c:pt>
                <c:pt idx="152">
                  <c:v>30.4140625</c:v>
                </c:pt>
                <c:pt idx="153">
                  <c:v>19.02734375</c:v>
                </c:pt>
                <c:pt idx="154">
                  <c:v>30.03125</c:v>
                </c:pt>
                <c:pt idx="155">
                  <c:v>26.73828125</c:v>
                </c:pt>
                <c:pt idx="156">
                  <c:v>26.83984375</c:v>
                </c:pt>
                <c:pt idx="157">
                  <c:v>26.3671875</c:v>
                </c:pt>
                <c:pt idx="158">
                  <c:v>30.46875</c:v>
                </c:pt>
                <c:pt idx="159">
                  <c:v>39.9296875</c:v>
                </c:pt>
                <c:pt idx="160">
                  <c:v>21.328125</c:v>
                </c:pt>
                <c:pt idx="161">
                  <c:v>26.27734375</c:v>
                </c:pt>
                <c:pt idx="162">
                  <c:v>28.62109375</c:v>
                </c:pt>
                <c:pt idx="163">
                  <c:v>21.609375</c:v>
                </c:pt>
                <c:pt idx="164">
                  <c:v>24.85546875</c:v>
                </c:pt>
                <c:pt idx="165">
                  <c:v>21.89453125</c:v>
                </c:pt>
                <c:pt idx="166">
                  <c:v>28.5234375</c:v>
                </c:pt>
                <c:pt idx="167">
                  <c:v>30.12109375</c:v>
                </c:pt>
                <c:pt idx="168">
                  <c:v>20.19140625</c:v>
                </c:pt>
                <c:pt idx="169">
                  <c:v>31.82421875</c:v>
                </c:pt>
                <c:pt idx="170">
                  <c:v>28.96484375</c:v>
                </c:pt>
                <c:pt idx="171">
                  <c:v>18.75390625</c:v>
                </c:pt>
                <c:pt idx="172">
                  <c:v>32.0546875</c:v>
                </c:pt>
                <c:pt idx="173">
                  <c:v>35.8359375</c:v>
                </c:pt>
                <c:pt idx="174">
                  <c:v>20.53515625</c:v>
                </c:pt>
                <c:pt idx="175">
                  <c:v>29.59375</c:v>
                </c:pt>
                <c:pt idx="176">
                  <c:v>24.375</c:v>
                </c:pt>
                <c:pt idx="177">
                  <c:v>31.88671875</c:v>
                </c:pt>
                <c:pt idx="178">
                  <c:v>20.03515625</c:v>
                </c:pt>
                <c:pt idx="179">
                  <c:v>27</c:v>
                </c:pt>
                <c:pt idx="180">
                  <c:v>23.24609375</c:v>
                </c:pt>
                <c:pt idx="181">
                  <c:v>16.3125</c:v>
                </c:pt>
                <c:pt idx="182">
                  <c:v>21.52734375</c:v>
                </c:pt>
                <c:pt idx="183">
                  <c:v>24.09765625</c:v>
                </c:pt>
                <c:pt idx="184">
                  <c:v>26.00390625</c:v>
                </c:pt>
                <c:pt idx="185">
                  <c:v>26.27734375</c:v>
                </c:pt>
                <c:pt idx="186">
                  <c:v>23.9609375</c:v>
                </c:pt>
                <c:pt idx="187">
                  <c:v>24.1640625</c:v>
                </c:pt>
                <c:pt idx="188">
                  <c:v>24.4296875</c:v>
                </c:pt>
                <c:pt idx="189">
                  <c:v>30.6015625</c:v>
                </c:pt>
                <c:pt idx="190">
                  <c:v>27.07421875</c:v>
                </c:pt>
                <c:pt idx="191">
                  <c:v>20.7109375</c:v>
                </c:pt>
                <c:pt idx="192">
                  <c:v>18.66015625</c:v>
                </c:pt>
                <c:pt idx="193">
                  <c:v>21.98046875</c:v>
                </c:pt>
                <c:pt idx="194">
                  <c:v>23.98828125</c:v>
                </c:pt>
                <c:pt idx="195">
                  <c:v>30.0625</c:v>
                </c:pt>
                <c:pt idx="196">
                  <c:v>21.046875</c:v>
                </c:pt>
                <c:pt idx="197">
                  <c:v>29.72265625</c:v>
                </c:pt>
                <c:pt idx="198">
                  <c:v>29.73828125</c:v>
                </c:pt>
                <c:pt idx="199">
                  <c:v>22.92578125</c:v>
                </c:pt>
                <c:pt idx="200">
                  <c:v>22.50390625</c:v>
                </c:pt>
                <c:pt idx="201">
                  <c:v>19.29296875</c:v>
                </c:pt>
                <c:pt idx="202">
                  <c:v>24.5390625</c:v>
                </c:pt>
                <c:pt idx="203">
                  <c:v>18.3203125</c:v>
                </c:pt>
                <c:pt idx="204">
                  <c:v>20.6171875</c:v>
                </c:pt>
                <c:pt idx="205">
                  <c:v>36.421875</c:v>
                </c:pt>
                <c:pt idx="206">
                  <c:v>25.69921875</c:v>
                </c:pt>
                <c:pt idx="207">
                  <c:v>27.8515625</c:v>
                </c:pt>
                <c:pt idx="208">
                  <c:v>18.8828125</c:v>
                </c:pt>
                <c:pt idx="209">
                  <c:v>21.90234375</c:v>
                </c:pt>
                <c:pt idx="210">
                  <c:v>19.66015625</c:v>
                </c:pt>
                <c:pt idx="211">
                  <c:v>23.64453125</c:v>
                </c:pt>
                <c:pt idx="212">
                  <c:v>19.76953125</c:v>
                </c:pt>
                <c:pt idx="213">
                  <c:v>32.4609375</c:v>
                </c:pt>
                <c:pt idx="214">
                  <c:v>18.01953125</c:v>
                </c:pt>
                <c:pt idx="215">
                  <c:v>29.29296875</c:v>
                </c:pt>
                <c:pt idx="216">
                  <c:v>29.71484375</c:v>
                </c:pt>
                <c:pt idx="217">
                  <c:v>27.37109375</c:v>
                </c:pt>
                <c:pt idx="218">
                  <c:v>22.953125</c:v>
                </c:pt>
                <c:pt idx="219">
                  <c:v>34.265625</c:v>
                </c:pt>
                <c:pt idx="220">
                  <c:v>20.81640625</c:v>
                </c:pt>
                <c:pt idx="221">
                  <c:v>17.66796875</c:v>
                </c:pt>
                <c:pt idx="222">
                  <c:v>28.8046875</c:v>
                </c:pt>
                <c:pt idx="223">
                  <c:v>26</c:v>
                </c:pt>
                <c:pt idx="224">
                  <c:v>21.57421875</c:v>
                </c:pt>
                <c:pt idx="225">
                  <c:v>30.359375</c:v>
                </c:pt>
                <c:pt idx="226">
                  <c:v>24.27734375</c:v>
                </c:pt>
                <c:pt idx="227">
                  <c:v>24.71875</c:v>
                </c:pt>
                <c:pt idx="228">
                  <c:v>19.3203125</c:v>
                </c:pt>
                <c:pt idx="229">
                  <c:v>24.171875</c:v>
                </c:pt>
                <c:pt idx="230">
                  <c:v>23.2109375</c:v>
                </c:pt>
                <c:pt idx="231">
                  <c:v>25.90234375</c:v>
                </c:pt>
                <c:pt idx="232">
                  <c:v>30.328125</c:v>
                </c:pt>
                <c:pt idx="233">
                  <c:v>19.9140625</c:v>
                </c:pt>
                <c:pt idx="234">
                  <c:v>22.48828125</c:v>
                </c:pt>
                <c:pt idx="235">
                  <c:v>19.8671875</c:v>
                </c:pt>
                <c:pt idx="236">
                  <c:v>27.6328125</c:v>
                </c:pt>
                <c:pt idx="237">
                  <c:v>30.75390625</c:v>
                </c:pt>
                <c:pt idx="238">
                  <c:v>19.0546875</c:v>
                </c:pt>
                <c:pt idx="239">
                  <c:v>23.1796875</c:v>
                </c:pt>
                <c:pt idx="240">
                  <c:v>25.56640625</c:v>
                </c:pt>
                <c:pt idx="241">
                  <c:v>26.91015625</c:v>
                </c:pt>
                <c:pt idx="242">
                  <c:v>23.9140625</c:v>
                </c:pt>
                <c:pt idx="243">
                  <c:v>18.41796875</c:v>
                </c:pt>
                <c:pt idx="244">
                  <c:v>27.421875</c:v>
                </c:pt>
                <c:pt idx="245">
                  <c:v>16.58984375</c:v>
                </c:pt>
                <c:pt idx="246">
                  <c:v>36.1171875</c:v>
                </c:pt>
                <c:pt idx="247">
                  <c:v>26.17578125</c:v>
                </c:pt>
                <c:pt idx="248">
                  <c:v>19.4609375</c:v>
                </c:pt>
                <c:pt idx="249">
                  <c:v>32.3984375</c:v>
                </c:pt>
                <c:pt idx="250">
                  <c:v>36.65625</c:v>
                </c:pt>
                <c:pt idx="251">
                  <c:v>22.17578125</c:v>
                </c:pt>
                <c:pt idx="252">
                  <c:v>19.73046875</c:v>
                </c:pt>
                <c:pt idx="253">
                  <c:v>26.01953125</c:v>
                </c:pt>
                <c:pt idx="254">
                  <c:v>29.66015625</c:v>
                </c:pt>
                <c:pt idx="255">
                  <c:v>21.37890625</c:v>
                </c:pt>
                <c:pt idx="256">
                  <c:v>17.2421875</c:v>
                </c:pt>
                <c:pt idx="257">
                  <c:v>21.77734375</c:v>
                </c:pt>
                <c:pt idx="258">
                  <c:v>33.4296875</c:v>
                </c:pt>
                <c:pt idx="259">
                  <c:v>26.0625</c:v>
                </c:pt>
                <c:pt idx="260">
                  <c:v>19.73828125</c:v>
                </c:pt>
                <c:pt idx="261">
                  <c:v>18.02734375</c:v>
                </c:pt>
                <c:pt idx="262">
                  <c:v>37.0234375</c:v>
                </c:pt>
                <c:pt idx="263">
                  <c:v>24.51171875</c:v>
                </c:pt>
                <c:pt idx="264">
                  <c:v>18.5625</c:v>
                </c:pt>
                <c:pt idx="265">
                  <c:v>29.96484375</c:v>
                </c:pt>
                <c:pt idx="266">
                  <c:v>27.95703125</c:v>
                </c:pt>
                <c:pt idx="267">
                  <c:v>23.34765625</c:v>
                </c:pt>
                <c:pt idx="268">
                  <c:v>19.953125</c:v>
                </c:pt>
                <c:pt idx="269">
                  <c:v>21.16796875</c:v>
                </c:pt>
                <c:pt idx="270">
                  <c:v>21.765625</c:v>
                </c:pt>
                <c:pt idx="271">
                  <c:v>22.54296875</c:v>
                </c:pt>
                <c:pt idx="272">
                  <c:v>20.81640625</c:v>
                </c:pt>
                <c:pt idx="273">
                  <c:v>21.3125</c:v>
                </c:pt>
                <c:pt idx="274">
                  <c:v>19.484375</c:v>
                </c:pt>
                <c:pt idx="275">
                  <c:v>27.125</c:v>
                </c:pt>
                <c:pt idx="276">
                  <c:v>30.6796875</c:v>
                </c:pt>
                <c:pt idx="277">
                  <c:v>31.3515625</c:v>
                </c:pt>
                <c:pt idx="278">
                  <c:v>20.91796875</c:v>
                </c:pt>
                <c:pt idx="279">
                  <c:v>21.59765625</c:v>
                </c:pt>
                <c:pt idx="280">
                  <c:v>24.31640625</c:v>
                </c:pt>
                <c:pt idx="281">
                  <c:v>33.953125</c:v>
                </c:pt>
                <c:pt idx="282">
                  <c:v>31.38671875</c:v>
                </c:pt>
                <c:pt idx="283">
                  <c:v>25.28125</c:v>
                </c:pt>
                <c:pt idx="284">
                  <c:v>24.2734375</c:v>
                </c:pt>
                <c:pt idx="285">
                  <c:v>17.453125</c:v>
                </c:pt>
                <c:pt idx="286">
                  <c:v>30.78125</c:v>
                </c:pt>
                <c:pt idx="287">
                  <c:v>17.8984375</c:v>
                </c:pt>
                <c:pt idx="288">
                  <c:v>28.20703125</c:v>
                </c:pt>
                <c:pt idx="289">
                  <c:v>23.5859375</c:v>
                </c:pt>
                <c:pt idx="290">
                  <c:v>21.64453125</c:v>
                </c:pt>
                <c:pt idx="291">
                  <c:v>25.78515625</c:v>
                </c:pt>
                <c:pt idx="292">
                  <c:v>26.9453125</c:v>
                </c:pt>
                <c:pt idx="293">
                  <c:v>24.89453125</c:v>
                </c:pt>
                <c:pt idx="294">
                  <c:v>26.2578125</c:v>
                </c:pt>
                <c:pt idx="295">
                  <c:v>22.4140625</c:v>
                </c:pt>
                <c:pt idx="296">
                  <c:v>16.72265625</c:v>
                </c:pt>
                <c:pt idx="297">
                  <c:v>25.37890625</c:v>
                </c:pt>
                <c:pt idx="298">
                  <c:v>29.1171875</c:v>
                </c:pt>
                <c:pt idx="299">
                  <c:v>24.66796875</c:v>
                </c:pt>
                <c:pt idx="300">
                  <c:v>26.0390625</c:v>
                </c:pt>
                <c:pt idx="301">
                  <c:v>19.03125</c:v>
                </c:pt>
                <c:pt idx="302">
                  <c:v>23.4921875</c:v>
                </c:pt>
                <c:pt idx="303">
                  <c:v>18.17578125</c:v>
                </c:pt>
                <c:pt idx="304">
                  <c:v>21.015625</c:v>
                </c:pt>
                <c:pt idx="305">
                  <c:v>23.97265625</c:v>
                </c:pt>
                <c:pt idx="306">
                  <c:v>25.26171875</c:v>
                </c:pt>
                <c:pt idx="307">
                  <c:v>21.2578125</c:v>
                </c:pt>
                <c:pt idx="308">
                  <c:v>23.5859375</c:v>
                </c:pt>
                <c:pt idx="309">
                  <c:v>28.48828125</c:v>
                </c:pt>
                <c:pt idx="310">
                  <c:v>24.25</c:v>
                </c:pt>
                <c:pt idx="311">
                  <c:v>23</c:v>
                </c:pt>
                <c:pt idx="312">
                  <c:v>23.3515625</c:v>
                </c:pt>
                <c:pt idx="313">
                  <c:v>24.19140625</c:v>
                </c:pt>
                <c:pt idx="314">
                  <c:v>21.64453125</c:v>
                </c:pt>
                <c:pt idx="315">
                  <c:v>19.50390625</c:v>
                </c:pt>
                <c:pt idx="316">
                  <c:v>20.49609375</c:v>
                </c:pt>
                <c:pt idx="317">
                  <c:v>27.05859375</c:v>
                </c:pt>
                <c:pt idx="318">
                  <c:v>16.50390625</c:v>
                </c:pt>
                <c:pt idx="319">
                  <c:v>25.01171875</c:v>
                </c:pt>
                <c:pt idx="320">
                  <c:v>17.015625</c:v>
                </c:pt>
                <c:pt idx="321">
                  <c:v>28.4296875</c:v>
                </c:pt>
                <c:pt idx="322">
                  <c:v>24.88671875</c:v>
                </c:pt>
                <c:pt idx="323">
                  <c:v>24.92578125</c:v>
                </c:pt>
                <c:pt idx="324">
                  <c:v>33.4140625</c:v>
                </c:pt>
                <c:pt idx="325">
                  <c:v>27.22265625</c:v>
                </c:pt>
                <c:pt idx="326">
                  <c:v>20.55859375</c:v>
                </c:pt>
                <c:pt idx="327">
                  <c:v>23.6796875</c:v>
                </c:pt>
                <c:pt idx="328">
                  <c:v>22.94140625</c:v>
                </c:pt>
                <c:pt idx="329">
                  <c:v>29.3359375</c:v>
                </c:pt>
                <c:pt idx="330">
                  <c:v>23.53515625</c:v>
                </c:pt>
                <c:pt idx="331">
                  <c:v>18.53515625</c:v>
                </c:pt>
                <c:pt idx="332">
                  <c:v>30.98046875</c:v>
                </c:pt>
                <c:pt idx="333">
                  <c:v>21.1015625</c:v>
                </c:pt>
                <c:pt idx="334">
                  <c:v>17.84765625</c:v>
                </c:pt>
                <c:pt idx="335">
                  <c:v>33.125</c:v>
                </c:pt>
                <c:pt idx="336">
                  <c:v>23.796875</c:v>
                </c:pt>
                <c:pt idx="337">
                  <c:v>24.08984375</c:v>
                </c:pt>
                <c:pt idx="338">
                  <c:v>26.0390625</c:v>
                </c:pt>
                <c:pt idx="339">
                  <c:v>22.6953125</c:v>
                </c:pt>
                <c:pt idx="340">
                  <c:v>21.46484375</c:v>
                </c:pt>
                <c:pt idx="341">
                  <c:v>16.76171875</c:v>
                </c:pt>
                <c:pt idx="342">
                  <c:v>31.87890625</c:v>
                </c:pt>
                <c:pt idx="343">
                  <c:v>22</c:v>
                </c:pt>
                <c:pt idx="344">
                  <c:v>27.5390625</c:v>
                </c:pt>
                <c:pt idx="345">
                  <c:v>19.36328125</c:v>
                </c:pt>
                <c:pt idx="346">
                  <c:v>23.171875</c:v>
                </c:pt>
                <c:pt idx="347">
                  <c:v>27.28125</c:v>
                </c:pt>
                <c:pt idx="348">
                  <c:v>32.296875</c:v>
                </c:pt>
                <c:pt idx="349">
                  <c:v>27.078125</c:v>
                </c:pt>
                <c:pt idx="350">
                  <c:v>21.90234375</c:v>
                </c:pt>
                <c:pt idx="351">
                  <c:v>29.81640625</c:v>
                </c:pt>
                <c:pt idx="352">
                  <c:v>23.1484375</c:v>
                </c:pt>
                <c:pt idx="353">
                  <c:v>26.38671875</c:v>
                </c:pt>
                <c:pt idx="354">
                  <c:v>25.1484375</c:v>
                </c:pt>
                <c:pt idx="355">
                  <c:v>30.40625</c:v>
                </c:pt>
                <c:pt idx="356">
                  <c:v>18.5390625</c:v>
                </c:pt>
                <c:pt idx="357">
                  <c:v>26.4375</c:v>
                </c:pt>
                <c:pt idx="358">
                  <c:v>30.1015625</c:v>
                </c:pt>
                <c:pt idx="359">
                  <c:v>30.75</c:v>
                </c:pt>
                <c:pt idx="360">
                  <c:v>28.47265625</c:v>
                </c:pt>
                <c:pt idx="361">
                  <c:v>24.88671875</c:v>
                </c:pt>
                <c:pt idx="362">
                  <c:v>18.67578125</c:v>
                </c:pt>
                <c:pt idx="363">
                  <c:v>25.7421875</c:v>
                </c:pt>
                <c:pt idx="364">
                  <c:v>24.3828125</c:v>
                </c:pt>
                <c:pt idx="365">
                  <c:v>27.82421875</c:v>
                </c:pt>
                <c:pt idx="366">
                  <c:v>27.484375</c:v>
                </c:pt>
                <c:pt idx="367">
                  <c:v>32.5</c:v>
                </c:pt>
                <c:pt idx="368">
                  <c:v>28.6484375</c:v>
                </c:pt>
                <c:pt idx="369">
                  <c:v>24.2421875</c:v>
                </c:pt>
                <c:pt idx="370">
                  <c:v>32.5</c:v>
                </c:pt>
                <c:pt idx="371">
                  <c:v>30.421875</c:v>
                </c:pt>
                <c:pt idx="372">
                  <c:v>26.1953125</c:v>
                </c:pt>
                <c:pt idx="373">
                  <c:v>22.26953125</c:v>
                </c:pt>
                <c:pt idx="374">
                  <c:v>33.453125</c:v>
                </c:pt>
                <c:pt idx="375">
                  <c:v>32.3671875</c:v>
                </c:pt>
                <c:pt idx="376">
                  <c:v>33.359375</c:v>
                </c:pt>
                <c:pt idx="377">
                  <c:v>22.12109375</c:v>
                </c:pt>
                <c:pt idx="378">
                  <c:v>35.2421875</c:v>
                </c:pt>
                <c:pt idx="379">
                  <c:v>29.80859375</c:v>
                </c:pt>
                <c:pt idx="380">
                  <c:v>29.99609375</c:v>
                </c:pt>
                <c:pt idx="381">
                  <c:v>38.7734375</c:v>
                </c:pt>
                <c:pt idx="382">
                  <c:v>25.7734375</c:v>
                </c:pt>
                <c:pt idx="383">
                  <c:v>24.5</c:v>
                </c:pt>
                <c:pt idx="384">
                  <c:v>25.7109375</c:v>
                </c:pt>
                <c:pt idx="385">
                  <c:v>31.87890625</c:v>
                </c:pt>
                <c:pt idx="386">
                  <c:v>29.6328125</c:v>
                </c:pt>
                <c:pt idx="387">
                  <c:v>26.4609375</c:v>
                </c:pt>
                <c:pt idx="388">
                  <c:v>23.28125</c:v>
                </c:pt>
                <c:pt idx="389">
                  <c:v>25.3828125</c:v>
                </c:pt>
                <c:pt idx="390">
                  <c:v>31.67578125</c:v>
                </c:pt>
                <c:pt idx="391">
                  <c:v>34.328125</c:v>
                </c:pt>
                <c:pt idx="392">
                  <c:v>28.9453125</c:v>
                </c:pt>
                <c:pt idx="393">
                  <c:v>37.765625</c:v>
                </c:pt>
                <c:pt idx="394">
                  <c:v>16.93359375</c:v>
                </c:pt>
                <c:pt idx="395">
                  <c:v>31.46875</c:v>
                </c:pt>
                <c:pt idx="396">
                  <c:v>32.7265625</c:v>
                </c:pt>
                <c:pt idx="397">
                  <c:v>33.5703125</c:v>
                </c:pt>
                <c:pt idx="398">
                  <c:v>28.4296875</c:v>
                </c:pt>
                <c:pt idx="399">
                  <c:v>23.0234375</c:v>
                </c:pt>
                <c:pt idx="400">
                  <c:v>27.61328125</c:v>
                </c:pt>
                <c:pt idx="401">
                  <c:v>28.15234375</c:v>
                </c:pt>
                <c:pt idx="402">
                  <c:v>26.53125</c:v>
                </c:pt>
                <c:pt idx="403">
                  <c:v>32.4609375</c:v>
                </c:pt>
                <c:pt idx="404">
                  <c:v>17.12109375</c:v>
                </c:pt>
                <c:pt idx="405">
                  <c:v>27.01953125</c:v>
                </c:pt>
                <c:pt idx="406">
                  <c:v>25.80078125</c:v>
                </c:pt>
                <c:pt idx="407">
                  <c:v>25.11328125</c:v>
                </c:pt>
                <c:pt idx="408">
                  <c:v>36.59375</c:v>
                </c:pt>
                <c:pt idx="409">
                  <c:v>23.58203125</c:v>
                </c:pt>
                <c:pt idx="410">
                  <c:v>27.56640625</c:v>
                </c:pt>
                <c:pt idx="411">
                  <c:v>25.04296875</c:v>
                </c:pt>
                <c:pt idx="412">
                  <c:v>32.7109375</c:v>
                </c:pt>
                <c:pt idx="413">
                  <c:v>29.859375</c:v>
                </c:pt>
                <c:pt idx="414">
                  <c:v>30.65234375</c:v>
                </c:pt>
                <c:pt idx="415">
                  <c:v>36.9921875</c:v>
                </c:pt>
                <c:pt idx="416">
                  <c:v>28.83984375</c:v>
                </c:pt>
                <c:pt idx="417">
                  <c:v>29.80859375</c:v>
                </c:pt>
                <c:pt idx="418">
                  <c:v>24.640625</c:v>
                </c:pt>
                <c:pt idx="419">
                  <c:v>31.68359375</c:v>
                </c:pt>
                <c:pt idx="420">
                  <c:v>34.6796875</c:v>
                </c:pt>
                <c:pt idx="421">
                  <c:v>26.421875</c:v>
                </c:pt>
                <c:pt idx="422">
                  <c:v>29.65234375</c:v>
                </c:pt>
                <c:pt idx="423">
                  <c:v>26.1640625</c:v>
                </c:pt>
                <c:pt idx="424">
                  <c:v>24.5859375</c:v>
                </c:pt>
                <c:pt idx="425">
                  <c:v>27.57421875</c:v>
                </c:pt>
                <c:pt idx="426">
                  <c:v>30.74609375</c:v>
                </c:pt>
                <c:pt idx="427">
                  <c:v>26.65234375</c:v>
                </c:pt>
                <c:pt idx="428">
                  <c:v>24.19921875</c:v>
                </c:pt>
                <c:pt idx="429">
                  <c:v>39.75</c:v>
                </c:pt>
                <c:pt idx="430">
                  <c:v>18.1171875</c:v>
                </c:pt>
                <c:pt idx="431">
                  <c:v>32.1328125</c:v>
                </c:pt>
                <c:pt idx="432">
                  <c:v>25.39453125</c:v>
                </c:pt>
                <c:pt idx="433">
                  <c:v>36.515625</c:v>
                </c:pt>
                <c:pt idx="434">
                  <c:v>27.55859375</c:v>
                </c:pt>
                <c:pt idx="435">
                  <c:v>24.0546875</c:v>
                </c:pt>
                <c:pt idx="436">
                  <c:v>32.328125</c:v>
                </c:pt>
                <c:pt idx="437">
                  <c:v>31.296875</c:v>
                </c:pt>
                <c:pt idx="438">
                  <c:v>28.70703125</c:v>
                </c:pt>
                <c:pt idx="439">
                  <c:v>18.515625</c:v>
                </c:pt>
                <c:pt idx="440">
                  <c:v>21.171875</c:v>
                </c:pt>
                <c:pt idx="441">
                  <c:v>31.7890625</c:v>
                </c:pt>
                <c:pt idx="442">
                  <c:v>30.64453125</c:v>
                </c:pt>
                <c:pt idx="443">
                  <c:v>33.078125</c:v>
                </c:pt>
                <c:pt idx="444">
                  <c:v>25.890625</c:v>
                </c:pt>
                <c:pt idx="445">
                  <c:v>27.0625</c:v>
                </c:pt>
                <c:pt idx="446">
                  <c:v>32.1796875</c:v>
                </c:pt>
                <c:pt idx="447">
                  <c:v>33.5546875</c:v>
                </c:pt>
                <c:pt idx="448">
                  <c:v>30.7890625</c:v>
                </c:pt>
                <c:pt idx="449">
                  <c:v>26.6328125</c:v>
                </c:pt>
                <c:pt idx="450">
                  <c:v>31.1484375</c:v>
                </c:pt>
                <c:pt idx="451">
                  <c:v>17.3359375</c:v>
                </c:pt>
                <c:pt idx="452">
                  <c:v>31.99609375</c:v>
                </c:pt>
                <c:pt idx="453">
                  <c:v>20.2109375</c:v>
                </c:pt>
                <c:pt idx="454">
                  <c:v>33.453125</c:v>
                </c:pt>
                <c:pt idx="455">
                  <c:v>31.203125</c:v>
                </c:pt>
                <c:pt idx="456">
                  <c:v>18.97265625</c:v>
                </c:pt>
                <c:pt idx="457">
                  <c:v>30.7421875</c:v>
                </c:pt>
                <c:pt idx="458">
                  <c:v>31.921875</c:v>
                </c:pt>
                <c:pt idx="459">
                  <c:v>22.30078125</c:v>
                </c:pt>
                <c:pt idx="460">
                  <c:v>20.94921875</c:v>
                </c:pt>
                <c:pt idx="461">
                  <c:v>34.8359375</c:v>
                </c:pt>
                <c:pt idx="462">
                  <c:v>25.15234375</c:v>
                </c:pt>
                <c:pt idx="463">
                  <c:v>27.66015625</c:v>
                </c:pt>
                <c:pt idx="464">
                  <c:v>33.5078125</c:v>
                </c:pt>
                <c:pt idx="465">
                  <c:v>29.5234375</c:v>
                </c:pt>
                <c:pt idx="466">
                  <c:v>28.99609375</c:v>
                </c:pt>
                <c:pt idx="467">
                  <c:v>25.2578125</c:v>
                </c:pt>
                <c:pt idx="468">
                  <c:v>27.51953125</c:v>
                </c:pt>
                <c:pt idx="469">
                  <c:v>16.55078125</c:v>
                </c:pt>
                <c:pt idx="470">
                  <c:v>36.8046875</c:v>
                </c:pt>
                <c:pt idx="471">
                  <c:v>37.9609375</c:v>
                </c:pt>
                <c:pt idx="472">
                  <c:v>25.234375</c:v>
                </c:pt>
                <c:pt idx="473">
                  <c:v>29.36328125</c:v>
                </c:pt>
                <c:pt idx="474">
                  <c:v>24.84375</c:v>
                </c:pt>
                <c:pt idx="475">
                  <c:v>31.7890625</c:v>
                </c:pt>
                <c:pt idx="476">
                  <c:v>33.3828125</c:v>
                </c:pt>
                <c:pt idx="477">
                  <c:v>19.78125</c:v>
                </c:pt>
                <c:pt idx="478">
                  <c:v>33.9921875</c:v>
                </c:pt>
                <c:pt idx="479">
                  <c:v>23.78515625</c:v>
                </c:pt>
                <c:pt idx="480">
                  <c:v>32.1796875</c:v>
                </c:pt>
                <c:pt idx="481">
                  <c:v>25.4609375</c:v>
                </c:pt>
                <c:pt idx="482">
                  <c:v>23.4921875</c:v>
                </c:pt>
                <c:pt idx="483">
                  <c:v>22.203125</c:v>
                </c:pt>
                <c:pt idx="484">
                  <c:v>28.73046875</c:v>
                </c:pt>
                <c:pt idx="485">
                  <c:v>29.828125</c:v>
                </c:pt>
                <c:pt idx="486">
                  <c:v>26.27734375</c:v>
                </c:pt>
                <c:pt idx="487">
                  <c:v>30.9140625</c:v>
                </c:pt>
                <c:pt idx="488">
                  <c:v>31.66796875</c:v>
                </c:pt>
                <c:pt idx="489">
                  <c:v>26.6484375</c:v>
                </c:pt>
                <c:pt idx="490">
                  <c:v>40.8828125</c:v>
                </c:pt>
                <c:pt idx="491">
                  <c:v>36.484375</c:v>
                </c:pt>
                <c:pt idx="492">
                  <c:v>25</c:v>
                </c:pt>
                <c:pt idx="493">
                  <c:v>34.6875</c:v>
                </c:pt>
                <c:pt idx="494">
                  <c:v>30.99609375</c:v>
                </c:pt>
                <c:pt idx="495">
                  <c:v>29.13671875</c:v>
                </c:pt>
                <c:pt idx="496">
                  <c:v>28.09765625</c:v>
                </c:pt>
                <c:pt idx="497">
                  <c:v>31.6953125</c:v>
                </c:pt>
                <c:pt idx="498">
                  <c:v>28.7265625</c:v>
                </c:pt>
                <c:pt idx="499">
                  <c:v>30.24609375</c:v>
                </c:pt>
                <c:pt idx="500">
                  <c:v>37.2109375</c:v>
                </c:pt>
                <c:pt idx="501">
                  <c:v>28.64453125</c:v>
                </c:pt>
                <c:pt idx="502">
                  <c:v>35.046875</c:v>
                </c:pt>
                <c:pt idx="503">
                  <c:v>34.7421875</c:v>
                </c:pt>
                <c:pt idx="504">
                  <c:v>34.75</c:v>
                </c:pt>
                <c:pt idx="505">
                  <c:v>24.7421875</c:v>
                </c:pt>
                <c:pt idx="506">
                  <c:v>27.1328125</c:v>
                </c:pt>
                <c:pt idx="507">
                  <c:v>27.92578125</c:v>
                </c:pt>
                <c:pt idx="508">
                  <c:v>28.65625</c:v>
                </c:pt>
                <c:pt idx="509">
                  <c:v>27.4765625</c:v>
                </c:pt>
                <c:pt idx="510">
                  <c:v>33.3984375</c:v>
                </c:pt>
                <c:pt idx="511">
                  <c:v>25.1875</c:v>
                </c:pt>
                <c:pt idx="512">
                  <c:v>37.7109375</c:v>
                </c:pt>
                <c:pt idx="513">
                  <c:v>21.90234375</c:v>
                </c:pt>
                <c:pt idx="514">
                  <c:v>28.7109375</c:v>
                </c:pt>
                <c:pt idx="515">
                  <c:v>24.2421875</c:v>
                </c:pt>
                <c:pt idx="516">
                  <c:v>27.734375</c:v>
                </c:pt>
                <c:pt idx="517">
                  <c:v>30.9453125</c:v>
                </c:pt>
                <c:pt idx="518">
                  <c:v>26.66796875</c:v>
                </c:pt>
                <c:pt idx="519">
                  <c:v>38.734375</c:v>
                </c:pt>
                <c:pt idx="520">
                  <c:v>24.16015625</c:v>
                </c:pt>
                <c:pt idx="521">
                  <c:v>23.2734375</c:v>
                </c:pt>
                <c:pt idx="522">
                  <c:v>29.12890625</c:v>
                </c:pt>
                <c:pt idx="523">
                  <c:v>32.671875</c:v>
                </c:pt>
                <c:pt idx="524">
                  <c:v>33.1171875</c:v>
                </c:pt>
                <c:pt idx="525">
                  <c:v>24.0390625</c:v>
                </c:pt>
                <c:pt idx="526">
                  <c:v>30.81640625</c:v>
                </c:pt>
                <c:pt idx="527">
                  <c:v>29.15234375</c:v>
                </c:pt>
                <c:pt idx="528">
                  <c:v>26.22265625</c:v>
                </c:pt>
                <c:pt idx="529">
                  <c:v>29.9609375</c:v>
                </c:pt>
                <c:pt idx="530">
                  <c:v>19.34765625</c:v>
                </c:pt>
                <c:pt idx="531">
                  <c:v>17.9140625</c:v>
                </c:pt>
                <c:pt idx="532">
                  <c:v>26.3046875</c:v>
                </c:pt>
                <c:pt idx="533">
                  <c:v>27.4453125</c:v>
                </c:pt>
                <c:pt idx="534">
                  <c:v>31.87109375</c:v>
                </c:pt>
                <c:pt idx="535">
                  <c:v>35.1640625</c:v>
                </c:pt>
                <c:pt idx="536">
                  <c:v>35.1640625</c:v>
                </c:pt>
                <c:pt idx="537">
                  <c:v>23.2109375</c:v>
                </c:pt>
                <c:pt idx="538">
                  <c:v>30.06640625</c:v>
                </c:pt>
                <c:pt idx="539">
                  <c:v>24.04296875</c:v>
                </c:pt>
                <c:pt idx="540">
                  <c:v>29.3984375</c:v>
                </c:pt>
                <c:pt idx="541">
                  <c:v>24.4453125</c:v>
                </c:pt>
                <c:pt idx="542">
                  <c:v>29.1875</c:v>
                </c:pt>
                <c:pt idx="543">
                  <c:v>30.109375</c:v>
                </c:pt>
                <c:pt idx="544">
                  <c:v>21.984375</c:v>
                </c:pt>
                <c:pt idx="545">
                  <c:v>30.640625</c:v>
                </c:pt>
                <c:pt idx="546">
                  <c:v>27.11328125</c:v>
                </c:pt>
                <c:pt idx="547">
                  <c:v>37.453125</c:v>
                </c:pt>
                <c:pt idx="548">
                  <c:v>30.17578125</c:v>
                </c:pt>
                <c:pt idx="549">
                  <c:v>31.06640625</c:v>
                </c:pt>
                <c:pt idx="550">
                  <c:v>30.76171875</c:v>
                </c:pt>
                <c:pt idx="551">
                  <c:v>41.03125</c:v>
                </c:pt>
                <c:pt idx="552">
                  <c:v>39.71875</c:v>
                </c:pt>
                <c:pt idx="553">
                  <c:v>31.76171875</c:v>
                </c:pt>
                <c:pt idx="554">
                  <c:v>37.828125</c:v>
                </c:pt>
                <c:pt idx="555">
                  <c:v>35.7109375</c:v>
                </c:pt>
                <c:pt idx="556">
                  <c:v>34.5078125</c:v>
                </c:pt>
                <c:pt idx="557">
                  <c:v>21.078125</c:v>
                </c:pt>
                <c:pt idx="558">
                  <c:v>17.9765625</c:v>
                </c:pt>
                <c:pt idx="559">
                  <c:v>20.30078125</c:v>
                </c:pt>
                <c:pt idx="560">
                  <c:v>33.96875</c:v>
                </c:pt>
                <c:pt idx="561">
                  <c:v>41.0859375</c:v>
                </c:pt>
                <c:pt idx="562">
                  <c:v>18.2578125</c:v>
                </c:pt>
                <c:pt idx="563">
                  <c:v>19.6953125</c:v>
                </c:pt>
                <c:pt idx="564">
                  <c:v>25.59765625</c:v>
                </c:pt>
                <c:pt idx="565">
                  <c:v>26.8046875</c:v>
                </c:pt>
                <c:pt idx="566">
                  <c:v>33.2578125</c:v>
                </c:pt>
                <c:pt idx="567">
                  <c:v>30.796875</c:v>
                </c:pt>
                <c:pt idx="568">
                  <c:v>31.0390625</c:v>
                </c:pt>
                <c:pt idx="569">
                  <c:v>41.046875</c:v>
                </c:pt>
                <c:pt idx="570">
                  <c:v>19.3671875</c:v>
                </c:pt>
                <c:pt idx="571">
                  <c:v>19.8046875</c:v>
                </c:pt>
                <c:pt idx="572">
                  <c:v>28.2890625</c:v>
                </c:pt>
                <c:pt idx="573">
                  <c:v>29.41796875</c:v>
                </c:pt>
                <c:pt idx="574">
                  <c:v>21.21484375</c:v>
                </c:pt>
                <c:pt idx="575">
                  <c:v>26.91796875</c:v>
                </c:pt>
                <c:pt idx="576">
                  <c:v>39.7578125</c:v>
                </c:pt>
                <c:pt idx="577">
                  <c:v>31.59375</c:v>
                </c:pt>
                <c:pt idx="578">
                  <c:v>25.9921875</c:v>
                </c:pt>
                <c:pt idx="579">
                  <c:v>30.40625</c:v>
                </c:pt>
                <c:pt idx="580">
                  <c:v>28.1484375</c:v>
                </c:pt>
                <c:pt idx="581">
                  <c:v>19.1171875</c:v>
                </c:pt>
                <c:pt idx="582">
                  <c:v>17.3515625</c:v>
                </c:pt>
                <c:pt idx="583">
                  <c:v>24.4765625</c:v>
                </c:pt>
                <c:pt idx="584">
                  <c:v>22.546875</c:v>
                </c:pt>
                <c:pt idx="585">
                  <c:v>23.62109375</c:v>
                </c:pt>
                <c:pt idx="586">
                  <c:v>33.34375</c:v>
                </c:pt>
                <c:pt idx="587">
                  <c:v>32.109375</c:v>
                </c:pt>
                <c:pt idx="588">
                  <c:v>30.828125</c:v>
                </c:pt>
                <c:pt idx="589">
                  <c:v>22.234375</c:v>
                </c:pt>
                <c:pt idx="590">
                  <c:v>26.859375</c:v>
                </c:pt>
                <c:pt idx="591">
                  <c:v>30.8984375</c:v>
                </c:pt>
                <c:pt idx="592">
                  <c:v>19.109375</c:v>
                </c:pt>
                <c:pt idx="593">
                  <c:v>29.76171875</c:v>
                </c:pt>
                <c:pt idx="594">
                  <c:v>30.6484375</c:v>
                </c:pt>
                <c:pt idx="595">
                  <c:v>30.05078125</c:v>
                </c:pt>
                <c:pt idx="596">
                  <c:v>24.4921875</c:v>
                </c:pt>
                <c:pt idx="597">
                  <c:v>32.4375</c:v>
                </c:pt>
                <c:pt idx="598">
                  <c:v>29.59375</c:v>
                </c:pt>
                <c:pt idx="599">
                  <c:v>22.39453125</c:v>
                </c:pt>
                <c:pt idx="600">
                  <c:v>22.609375</c:v>
                </c:pt>
                <c:pt idx="601">
                  <c:v>28.49609375</c:v>
                </c:pt>
                <c:pt idx="602">
                  <c:v>37.7265625</c:v>
                </c:pt>
                <c:pt idx="603">
                  <c:v>33.6015625</c:v>
                </c:pt>
                <c:pt idx="604">
                  <c:v>20.484375</c:v>
                </c:pt>
                <c:pt idx="605">
                  <c:v>34.5703125</c:v>
                </c:pt>
                <c:pt idx="606">
                  <c:v>31.62890625</c:v>
                </c:pt>
                <c:pt idx="607">
                  <c:v>33.125</c:v>
                </c:pt>
                <c:pt idx="608">
                  <c:v>27.578125</c:v>
                </c:pt>
                <c:pt idx="609">
                  <c:v>26.81640625</c:v>
                </c:pt>
                <c:pt idx="610">
                  <c:v>24.8515625</c:v>
                </c:pt>
                <c:pt idx="611">
                  <c:v>24.03125</c:v>
                </c:pt>
                <c:pt idx="612">
                  <c:v>32.53125</c:v>
                </c:pt>
                <c:pt idx="613">
                  <c:v>18.95703125</c:v>
                </c:pt>
                <c:pt idx="614">
                  <c:v>28.83203125</c:v>
                </c:pt>
                <c:pt idx="615">
                  <c:v>32.421875</c:v>
                </c:pt>
                <c:pt idx="616">
                  <c:v>25.4609375</c:v>
                </c:pt>
                <c:pt idx="617">
                  <c:v>27.2578125</c:v>
                </c:pt>
                <c:pt idx="618">
                  <c:v>33.84375</c:v>
                </c:pt>
                <c:pt idx="619">
                  <c:v>21.296875</c:v>
                </c:pt>
                <c:pt idx="620">
                  <c:v>25.90234375</c:v>
                </c:pt>
                <c:pt idx="621">
                  <c:v>29.44140625</c:v>
                </c:pt>
                <c:pt idx="622">
                  <c:v>27.09765625</c:v>
                </c:pt>
                <c:pt idx="623">
                  <c:v>27.43359375</c:v>
                </c:pt>
                <c:pt idx="624">
                  <c:v>36.4453125</c:v>
                </c:pt>
                <c:pt idx="625">
                  <c:v>30.6171875</c:v>
                </c:pt>
                <c:pt idx="626">
                  <c:v>31.08203125</c:v>
                </c:pt>
                <c:pt idx="627">
                  <c:v>30.97265625</c:v>
                </c:pt>
                <c:pt idx="628">
                  <c:v>26.7734375</c:v>
                </c:pt>
                <c:pt idx="629">
                  <c:v>24.64453125</c:v>
                </c:pt>
                <c:pt idx="630">
                  <c:v>22.234375</c:v>
                </c:pt>
                <c:pt idx="631">
                  <c:v>20.3203125</c:v>
                </c:pt>
                <c:pt idx="632">
                  <c:v>30.21484375</c:v>
                </c:pt>
                <c:pt idx="633">
                  <c:v>33.9375</c:v>
                </c:pt>
                <c:pt idx="634">
                  <c:v>31.0078125</c:v>
                </c:pt>
                <c:pt idx="635">
                  <c:v>29.09765625</c:v>
                </c:pt>
                <c:pt idx="636">
                  <c:v>35.3984375</c:v>
                </c:pt>
                <c:pt idx="637">
                  <c:v>27.51953125</c:v>
                </c:pt>
                <c:pt idx="638">
                  <c:v>27.5703125</c:v>
                </c:pt>
                <c:pt idx="639">
                  <c:v>29.03125</c:v>
                </c:pt>
                <c:pt idx="640">
                  <c:v>25.0859375</c:v>
                </c:pt>
                <c:pt idx="641">
                  <c:v>37.1328125</c:v>
                </c:pt>
                <c:pt idx="642">
                  <c:v>23.69921875</c:v>
                </c:pt>
                <c:pt idx="643">
                  <c:v>28.46484375</c:v>
                </c:pt>
                <c:pt idx="644">
                  <c:v>27.58203125</c:v>
                </c:pt>
                <c:pt idx="645">
                  <c:v>25.6953125</c:v>
                </c:pt>
                <c:pt idx="646">
                  <c:v>28.3359375</c:v>
                </c:pt>
                <c:pt idx="647">
                  <c:v>25.0703125</c:v>
                </c:pt>
                <c:pt idx="648">
                  <c:v>21.65234375</c:v>
                </c:pt>
                <c:pt idx="649">
                  <c:v>32.1875</c:v>
                </c:pt>
                <c:pt idx="650">
                  <c:v>29.37890625</c:v>
                </c:pt>
                <c:pt idx="651">
                  <c:v>30.64453125</c:v>
                </c:pt>
                <c:pt idx="652">
                  <c:v>23.515625</c:v>
                </c:pt>
                <c:pt idx="653">
                  <c:v>29.484375</c:v>
                </c:pt>
                <c:pt idx="654">
                  <c:v>23.0859375</c:v>
                </c:pt>
                <c:pt idx="655">
                  <c:v>30.28125</c:v>
                </c:pt>
                <c:pt idx="656">
                  <c:v>19.75</c:v>
                </c:pt>
                <c:pt idx="657">
                  <c:v>33.7265625</c:v>
                </c:pt>
                <c:pt idx="658">
                  <c:v>18.9921875</c:v>
                </c:pt>
                <c:pt idx="659">
                  <c:v>31.5546875</c:v>
                </c:pt>
                <c:pt idx="660">
                  <c:v>21.5</c:v>
                </c:pt>
                <c:pt idx="661">
                  <c:v>26.12890625</c:v>
                </c:pt>
                <c:pt idx="662">
                  <c:v>31.0078125</c:v>
                </c:pt>
                <c:pt idx="663">
                  <c:v>28.765625</c:v>
                </c:pt>
                <c:pt idx="664">
                  <c:v>15.73632813</c:v>
                </c:pt>
                <c:pt idx="665">
                  <c:v>29.28125</c:v>
                </c:pt>
                <c:pt idx="666">
                  <c:v>28.55078125</c:v>
                </c:pt>
                <c:pt idx="667">
                  <c:v>18.25</c:v>
                </c:pt>
                <c:pt idx="668">
                  <c:v>28.45703125</c:v>
                </c:pt>
                <c:pt idx="669">
                  <c:v>30.91015625</c:v>
                </c:pt>
                <c:pt idx="670">
                  <c:v>34.734375</c:v>
                </c:pt>
                <c:pt idx="671">
                  <c:v>32.484375</c:v>
                </c:pt>
                <c:pt idx="672">
                  <c:v>32.2578125</c:v>
                </c:pt>
                <c:pt idx="673">
                  <c:v>30.296875</c:v>
                </c:pt>
                <c:pt idx="674">
                  <c:v>31.63671875</c:v>
                </c:pt>
                <c:pt idx="675">
                  <c:v>32.640625</c:v>
                </c:pt>
                <c:pt idx="676">
                  <c:v>39.90625</c:v>
                </c:pt>
                <c:pt idx="677">
                  <c:v>29.69921875</c:v>
                </c:pt>
                <c:pt idx="678">
                  <c:v>25.69140625</c:v>
                </c:pt>
                <c:pt idx="679">
                  <c:v>30.2421875</c:v>
                </c:pt>
                <c:pt idx="680">
                  <c:v>26.46875</c:v>
                </c:pt>
                <c:pt idx="681">
                  <c:v>28.953125</c:v>
                </c:pt>
                <c:pt idx="682">
                  <c:v>24.609375</c:v>
                </c:pt>
                <c:pt idx="683">
                  <c:v>27.140625</c:v>
                </c:pt>
                <c:pt idx="684">
                  <c:v>39.5234375</c:v>
                </c:pt>
                <c:pt idx="685">
                  <c:v>27.76171875</c:v>
                </c:pt>
                <c:pt idx="686">
                  <c:v>31.45703125</c:v>
                </c:pt>
                <c:pt idx="687">
                  <c:v>33.6875</c:v>
                </c:pt>
                <c:pt idx="688">
                  <c:v>29.96875</c:v>
                </c:pt>
                <c:pt idx="689">
                  <c:v>26.81640625</c:v>
                </c:pt>
                <c:pt idx="690">
                  <c:v>27.421875</c:v>
                </c:pt>
                <c:pt idx="691">
                  <c:v>29.6875</c:v>
                </c:pt>
                <c:pt idx="692">
                  <c:v>19.1484375</c:v>
                </c:pt>
                <c:pt idx="693">
                  <c:v>34.0625</c:v>
                </c:pt>
                <c:pt idx="694">
                  <c:v>34.3046875</c:v>
                </c:pt>
                <c:pt idx="695">
                  <c:v>29.51953125</c:v>
                </c:pt>
                <c:pt idx="696">
                  <c:v>30.671875</c:v>
                </c:pt>
                <c:pt idx="697">
                  <c:v>26.44140625</c:v>
                </c:pt>
                <c:pt idx="698">
                  <c:v>23.2578125</c:v>
                </c:pt>
                <c:pt idx="699">
                  <c:v>27.71484375</c:v>
                </c:pt>
                <c:pt idx="700">
                  <c:v>37.3984375</c:v>
                </c:pt>
                <c:pt idx="701">
                  <c:v>25.05859375</c:v>
                </c:pt>
                <c:pt idx="702">
                  <c:v>30.32421875</c:v>
                </c:pt>
                <c:pt idx="703">
                  <c:v>19.41796875</c:v>
                </c:pt>
                <c:pt idx="704">
                  <c:v>28.39453125</c:v>
                </c:pt>
                <c:pt idx="705">
                  <c:v>29.53515625</c:v>
                </c:pt>
                <c:pt idx="706">
                  <c:v>30.6484375</c:v>
                </c:pt>
                <c:pt idx="707">
                  <c:v>26.421875</c:v>
                </c:pt>
                <c:pt idx="708">
                  <c:v>24.421875</c:v>
                </c:pt>
                <c:pt idx="709">
                  <c:v>23.18359375</c:v>
                </c:pt>
                <c:pt idx="710">
                  <c:v>28.8203125</c:v>
                </c:pt>
                <c:pt idx="711">
                  <c:v>25.828125</c:v>
                </c:pt>
                <c:pt idx="712">
                  <c:v>24.8671875</c:v>
                </c:pt>
                <c:pt idx="713">
                  <c:v>27.421875</c:v>
                </c:pt>
                <c:pt idx="714">
                  <c:v>30.0390625</c:v>
                </c:pt>
                <c:pt idx="715">
                  <c:v>25.51953125</c:v>
                </c:pt>
                <c:pt idx="716">
                  <c:v>31.109375</c:v>
                </c:pt>
                <c:pt idx="717">
                  <c:v>32.171875</c:v>
                </c:pt>
                <c:pt idx="718">
                  <c:v>28</c:v>
                </c:pt>
                <c:pt idx="719">
                  <c:v>23.1640625</c:v>
                </c:pt>
                <c:pt idx="720">
                  <c:v>28.1171875</c:v>
                </c:pt>
                <c:pt idx="721">
                  <c:v>32.0078125</c:v>
                </c:pt>
                <c:pt idx="722">
                  <c:v>22.65625</c:v>
                </c:pt>
                <c:pt idx="723">
                  <c:v>27.421875</c:v>
                </c:pt>
                <c:pt idx="724">
                  <c:v>23.69140625</c:v>
                </c:pt>
                <c:pt idx="725">
                  <c:v>30.24609375</c:v>
                </c:pt>
                <c:pt idx="726">
                  <c:v>17.11328125</c:v>
                </c:pt>
                <c:pt idx="727">
                  <c:v>35.3984375</c:v>
                </c:pt>
                <c:pt idx="728">
                  <c:v>38.2109375</c:v>
                </c:pt>
                <c:pt idx="729">
                  <c:v>36.546875</c:v>
                </c:pt>
                <c:pt idx="730">
                  <c:v>24.03515625</c:v>
                </c:pt>
                <c:pt idx="731">
                  <c:v>28.6484375</c:v>
                </c:pt>
                <c:pt idx="732">
                  <c:v>23.05859375</c:v>
                </c:pt>
                <c:pt idx="733">
                  <c:v>34.046875</c:v>
                </c:pt>
                <c:pt idx="734">
                  <c:v>27.55859375</c:v>
                </c:pt>
                <c:pt idx="735">
                  <c:v>25.4609375</c:v>
                </c:pt>
                <c:pt idx="736">
                  <c:v>31.5859375</c:v>
                </c:pt>
                <c:pt idx="737">
                  <c:v>21.6328125</c:v>
                </c:pt>
                <c:pt idx="738">
                  <c:v>30.12890625</c:v>
                </c:pt>
                <c:pt idx="739">
                  <c:v>28.0625</c:v>
                </c:pt>
                <c:pt idx="740">
                  <c:v>30.3046875</c:v>
                </c:pt>
                <c:pt idx="741">
                  <c:v>35.828125</c:v>
                </c:pt>
                <c:pt idx="742">
                  <c:v>28.48828125</c:v>
                </c:pt>
                <c:pt idx="743">
                  <c:v>28.19921875</c:v>
                </c:pt>
                <c:pt idx="744">
                  <c:v>30.01953125</c:v>
                </c:pt>
                <c:pt idx="745">
                  <c:v>38.0703125</c:v>
                </c:pt>
                <c:pt idx="746">
                  <c:v>26.8671875</c:v>
                </c:pt>
                <c:pt idx="747">
                  <c:v>24.04296875</c:v>
                </c:pt>
                <c:pt idx="748">
                  <c:v>24.15234375</c:v>
                </c:pt>
                <c:pt idx="749">
                  <c:v>26.96484375</c:v>
                </c:pt>
                <c:pt idx="750">
                  <c:v>29.984375</c:v>
                </c:pt>
                <c:pt idx="751">
                  <c:v>24.6015625</c:v>
                </c:pt>
                <c:pt idx="752">
                  <c:v>29.51953125</c:v>
                </c:pt>
                <c:pt idx="753">
                  <c:v>23.4765625</c:v>
                </c:pt>
                <c:pt idx="754">
                  <c:v>29.90625</c:v>
                </c:pt>
                <c:pt idx="755">
                  <c:v>20.83203125</c:v>
                </c:pt>
                <c:pt idx="756">
                  <c:v>30.6796875</c:v>
                </c:pt>
                <c:pt idx="757">
                  <c:v>29.359375</c:v>
                </c:pt>
                <c:pt idx="758">
                  <c:v>33.3203125</c:v>
                </c:pt>
                <c:pt idx="759">
                  <c:v>18.03515625</c:v>
                </c:pt>
                <c:pt idx="760">
                  <c:v>29.55859375</c:v>
                </c:pt>
                <c:pt idx="761">
                  <c:v>21.2109375</c:v>
                </c:pt>
                <c:pt idx="762">
                  <c:v>28.703125</c:v>
                </c:pt>
                <c:pt idx="763">
                  <c:v>27.125</c:v>
                </c:pt>
                <c:pt idx="764">
                  <c:v>27.734375</c:v>
                </c:pt>
                <c:pt idx="765">
                  <c:v>26.41796875</c:v>
                </c:pt>
                <c:pt idx="766">
                  <c:v>43.3671875</c:v>
                </c:pt>
                <c:pt idx="767">
                  <c:v>29.70703125</c:v>
                </c:pt>
                <c:pt idx="768">
                  <c:v>26.27734375</c:v>
                </c:pt>
                <c:pt idx="769">
                  <c:v>27.9609375</c:v>
                </c:pt>
                <c:pt idx="770">
                  <c:v>21.69140625</c:v>
                </c:pt>
                <c:pt idx="771">
                  <c:v>18.515625</c:v>
                </c:pt>
                <c:pt idx="772">
                  <c:v>28.96484375</c:v>
                </c:pt>
                <c:pt idx="773">
                  <c:v>20.56640625</c:v>
                </c:pt>
                <c:pt idx="774">
                  <c:v>26.6015625</c:v>
                </c:pt>
                <c:pt idx="775">
                  <c:v>25.1328125</c:v>
                </c:pt>
                <c:pt idx="776">
                  <c:v>23.0625</c:v>
                </c:pt>
                <c:pt idx="777">
                  <c:v>28.94140625</c:v>
                </c:pt>
                <c:pt idx="778">
                  <c:v>34.6953125</c:v>
                </c:pt>
                <c:pt idx="779">
                  <c:v>25.953125</c:v>
                </c:pt>
                <c:pt idx="780">
                  <c:v>30.25</c:v>
                </c:pt>
                <c:pt idx="781">
                  <c:v>26.6875</c:v>
                </c:pt>
                <c:pt idx="782">
                  <c:v>29.0859375</c:v>
                </c:pt>
                <c:pt idx="783">
                  <c:v>24.2890625</c:v>
                </c:pt>
                <c:pt idx="784">
                  <c:v>29.25390625</c:v>
                </c:pt>
                <c:pt idx="785">
                  <c:v>27.36328125</c:v>
                </c:pt>
                <c:pt idx="786">
                  <c:v>34.96875</c:v>
                </c:pt>
                <c:pt idx="787">
                  <c:v>35.1015625</c:v>
                </c:pt>
                <c:pt idx="788">
                  <c:v>28.97265625</c:v>
                </c:pt>
                <c:pt idx="789">
                  <c:v>23.4375</c:v>
                </c:pt>
                <c:pt idx="790">
                  <c:v>34.8046875</c:v>
                </c:pt>
                <c:pt idx="791">
                  <c:v>22.71484375</c:v>
                </c:pt>
                <c:pt idx="792">
                  <c:v>30.6796875</c:v>
                </c:pt>
                <c:pt idx="793">
                  <c:v>23.75</c:v>
                </c:pt>
                <c:pt idx="794">
                  <c:v>37.2421875</c:v>
                </c:pt>
                <c:pt idx="795">
                  <c:v>34.59375</c:v>
                </c:pt>
                <c:pt idx="796">
                  <c:v>31.8046875</c:v>
                </c:pt>
                <c:pt idx="797">
                  <c:v>41.15625</c:v>
                </c:pt>
                <c:pt idx="798">
                  <c:v>28.1640625</c:v>
                </c:pt>
                <c:pt idx="799">
                  <c:v>22.421875</c:v>
                </c:pt>
                <c:pt idx="800">
                  <c:v>34.1953125</c:v>
                </c:pt>
                <c:pt idx="801">
                  <c:v>19.0703125</c:v>
                </c:pt>
                <c:pt idx="802">
                  <c:v>28.75</c:v>
                </c:pt>
                <c:pt idx="803">
                  <c:v>36.046875</c:v>
                </c:pt>
                <c:pt idx="804">
                  <c:v>28.69140625</c:v>
                </c:pt>
                <c:pt idx="805">
                  <c:v>27.625</c:v>
                </c:pt>
                <c:pt idx="806">
                  <c:v>29.41796875</c:v>
                </c:pt>
                <c:pt idx="807">
                  <c:v>41.6796875</c:v>
                </c:pt>
                <c:pt idx="808">
                  <c:v>29.015625</c:v>
                </c:pt>
                <c:pt idx="809">
                  <c:v>30.59765625</c:v>
                </c:pt>
                <c:pt idx="810">
                  <c:v>23.65625</c:v>
                </c:pt>
                <c:pt idx="811">
                  <c:v>25.625</c:v>
                </c:pt>
                <c:pt idx="812">
                  <c:v>30.78125</c:v>
                </c:pt>
                <c:pt idx="813">
                  <c:v>35.6875</c:v>
                </c:pt>
                <c:pt idx="814">
                  <c:v>24.03125</c:v>
                </c:pt>
                <c:pt idx="815">
                  <c:v>35.6875</c:v>
                </c:pt>
                <c:pt idx="816">
                  <c:v>21.9765625</c:v>
                </c:pt>
                <c:pt idx="817">
                  <c:v>28.03515625</c:v>
                </c:pt>
                <c:pt idx="818">
                  <c:v>30.58203125</c:v>
                </c:pt>
                <c:pt idx="819">
                  <c:v>38.8046875</c:v>
                </c:pt>
                <c:pt idx="820">
                  <c:v>22.0859375</c:v>
                </c:pt>
                <c:pt idx="821">
                  <c:v>35.609375</c:v>
                </c:pt>
                <c:pt idx="822">
                  <c:v>28.03515625</c:v>
                </c:pt>
                <c:pt idx="823">
                  <c:v>37.0859375</c:v>
                </c:pt>
                <c:pt idx="824">
                  <c:v>18.5625</c:v>
                </c:pt>
                <c:pt idx="825">
                  <c:v>36.0234375</c:v>
                </c:pt>
                <c:pt idx="826">
                  <c:v>24.3828125</c:v>
                </c:pt>
                <c:pt idx="827">
                  <c:v>33.2265625</c:v>
                </c:pt>
                <c:pt idx="828">
                  <c:v>27.71484375</c:v>
                </c:pt>
                <c:pt idx="829">
                  <c:v>26.703125</c:v>
                </c:pt>
                <c:pt idx="830">
                  <c:v>31.38671875</c:v>
                </c:pt>
                <c:pt idx="831">
                  <c:v>25.62890625</c:v>
                </c:pt>
                <c:pt idx="832">
                  <c:v>27.6328125</c:v>
                </c:pt>
                <c:pt idx="833">
                  <c:v>28.7109375</c:v>
                </c:pt>
                <c:pt idx="834">
                  <c:v>32.0078125</c:v>
                </c:pt>
                <c:pt idx="835">
                  <c:v>24.921875</c:v>
                </c:pt>
                <c:pt idx="836">
                  <c:v>24.8125</c:v>
                </c:pt>
                <c:pt idx="837">
                  <c:v>31.55078125</c:v>
                </c:pt>
                <c:pt idx="838">
                  <c:v>24.62109375</c:v>
                </c:pt>
                <c:pt idx="839">
                  <c:v>42.734375</c:v>
                </c:pt>
                <c:pt idx="840">
                  <c:v>25.52734375</c:v>
                </c:pt>
                <c:pt idx="841">
                  <c:v>30.33984375</c:v>
                </c:pt>
                <c:pt idx="842">
                  <c:v>29.01171875</c:v>
                </c:pt>
                <c:pt idx="843">
                  <c:v>29.6015625</c:v>
                </c:pt>
                <c:pt idx="844">
                  <c:v>36.0078125</c:v>
                </c:pt>
                <c:pt idx="845">
                  <c:v>30.1484375</c:v>
                </c:pt>
                <c:pt idx="846">
                  <c:v>22.6875</c:v>
                </c:pt>
                <c:pt idx="847">
                  <c:v>25.31640625</c:v>
                </c:pt>
                <c:pt idx="848">
                  <c:v>26.9375</c:v>
                </c:pt>
                <c:pt idx="849">
                  <c:v>27.140625</c:v>
                </c:pt>
                <c:pt idx="850">
                  <c:v>30.12109375</c:v>
                </c:pt>
                <c:pt idx="851">
                  <c:v>21.80078125</c:v>
                </c:pt>
                <c:pt idx="852">
                  <c:v>25.8359375</c:v>
                </c:pt>
                <c:pt idx="853">
                  <c:v>27.359375</c:v>
                </c:pt>
                <c:pt idx="854">
                  <c:v>21.55859375</c:v>
                </c:pt>
                <c:pt idx="855">
                  <c:v>34.4375</c:v>
                </c:pt>
                <c:pt idx="856">
                  <c:v>26.8828125</c:v>
                </c:pt>
                <c:pt idx="857">
                  <c:v>37.25</c:v>
                </c:pt>
                <c:pt idx="858">
                  <c:v>25.0859375</c:v>
                </c:pt>
                <c:pt idx="859">
                  <c:v>32.6640625</c:v>
                </c:pt>
                <c:pt idx="860">
                  <c:v>25.45703125</c:v>
                </c:pt>
                <c:pt idx="861">
                  <c:v>27.828125</c:v>
                </c:pt>
                <c:pt idx="862">
                  <c:v>23.83203125</c:v>
                </c:pt>
                <c:pt idx="863">
                  <c:v>30.16796875</c:v>
                </c:pt>
                <c:pt idx="864">
                  <c:v>29.3359375</c:v>
                </c:pt>
                <c:pt idx="865">
                  <c:v>29.53515625</c:v>
                </c:pt>
                <c:pt idx="866">
                  <c:v>23.81640625</c:v>
                </c:pt>
                <c:pt idx="867">
                  <c:v>27.71875</c:v>
                </c:pt>
                <c:pt idx="868">
                  <c:v>19.4296875</c:v>
                </c:pt>
                <c:pt idx="869">
                  <c:v>31.38671875</c:v>
                </c:pt>
                <c:pt idx="870">
                  <c:v>26.06640625</c:v>
                </c:pt>
                <c:pt idx="871">
                  <c:v>32.3671875</c:v>
                </c:pt>
                <c:pt idx="872">
                  <c:v>30.078125</c:v>
                </c:pt>
                <c:pt idx="873">
                  <c:v>25.9296875</c:v>
                </c:pt>
                <c:pt idx="874">
                  <c:v>40.984375</c:v>
                </c:pt>
                <c:pt idx="875">
                  <c:v>24.06640625</c:v>
                </c:pt>
                <c:pt idx="876">
                  <c:v>32.0625</c:v>
                </c:pt>
                <c:pt idx="877">
                  <c:v>27.0078125</c:v>
                </c:pt>
                <c:pt idx="878">
                  <c:v>28.234375</c:v>
                </c:pt>
                <c:pt idx="879">
                  <c:v>39.1484375</c:v>
                </c:pt>
                <c:pt idx="880">
                  <c:v>22.87109375</c:v>
                </c:pt>
                <c:pt idx="881">
                  <c:v>26.8359375</c:v>
                </c:pt>
                <c:pt idx="882">
                  <c:v>27.62109375</c:v>
                </c:pt>
                <c:pt idx="883">
                  <c:v>30.25</c:v>
                </c:pt>
                <c:pt idx="884">
                  <c:v>31.6484375</c:v>
                </c:pt>
                <c:pt idx="885">
                  <c:v>34.59375</c:v>
                </c:pt>
                <c:pt idx="886">
                  <c:v>27.64453125</c:v>
                </c:pt>
                <c:pt idx="887">
                  <c:v>25.6640625</c:v>
                </c:pt>
                <c:pt idx="888">
                  <c:v>27.3515625</c:v>
                </c:pt>
                <c:pt idx="889">
                  <c:v>30.53125</c:v>
                </c:pt>
                <c:pt idx="890">
                  <c:v>28.8515625</c:v>
                </c:pt>
                <c:pt idx="891">
                  <c:v>32.09375</c:v>
                </c:pt>
                <c:pt idx="892">
                  <c:v>22.921875</c:v>
                </c:pt>
                <c:pt idx="893">
                  <c:v>26.78125</c:v>
                </c:pt>
                <c:pt idx="894">
                  <c:v>26.36328125</c:v>
                </c:pt>
                <c:pt idx="895">
                  <c:v>29.37109375</c:v>
                </c:pt>
                <c:pt idx="896">
                  <c:v>26.265625</c:v>
                </c:pt>
                <c:pt idx="897">
                  <c:v>22.5625</c:v>
                </c:pt>
                <c:pt idx="898">
                  <c:v>23.39453125</c:v>
                </c:pt>
                <c:pt idx="899">
                  <c:v>36.3359375</c:v>
                </c:pt>
                <c:pt idx="900">
                  <c:v>31.5</c:v>
                </c:pt>
                <c:pt idx="901">
                  <c:v>29.359375</c:v>
                </c:pt>
                <c:pt idx="902">
                  <c:v>16.75</c:v>
                </c:pt>
                <c:pt idx="903">
                  <c:v>33.40625</c:v>
                </c:pt>
                <c:pt idx="904">
                  <c:v>26.4921875</c:v>
                </c:pt>
                <c:pt idx="905">
                  <c:v>22.4921875</c:v>
                </c:pt>
                <c:pt idx="906">
                  <c:v>28.47265625</c:v>
                </c:pt>
                <c:pt idx="907">
                  <c:v>29.2109375</c:v>
                </c:pt>
                <c:pt idx="908">
                  <c:v>24.78515625</c:v>
                </c:pt>
                <c:pt idx="909">
                  <c:v>27.5234375</c:v>
                </c:pt>
                <c:pt idx="910">
                  <c:v>32.1015625</c:v>
                </c:pt>
                <c:pt idx="911">
                  <c:v>27.87890625</c:v>
                </c:pt>
                <c:pt idx="912">
                  <c:v>20.88671875</c:v>
                </c:pt>
                <c:pt idx="913">
                  <c:v>28.765625</c:v>
                </c:pt>
                <c:pt idx="914">
                  <c:v>32.40625</c:v>
                </c:pt>
                <c:pt idx="915">
                  <c:v>26.0625</c:v>
                </c:pt>
                <c:pt idx="916">
                  <c:v>26.78125</c:v>
                </c:pt>
                <c:pt idx="917">
                  <c:v>31.5859375</c:v>
                </c:pt>
                <c:pt idx="918">
                  <c:v>17.3359375</c:v>
                </c:pt>
                <c:pt idx="919">
                  <c:v>32.015625</c:v>
                </c:pt>
                <c:pt idx="920">
                  <c:v>25.8984375</c:v>
                </c:pt>
                <c:pt idx="921">
                  <c:v>28.16796875</c:v>
                </c:pt>
                <c:pt idx="922">
                  <c:v>24.875</c:v>
                </c:pt>
                <c:pt idx="923">
                  <c:v>29.140625</c:v>
                </c:pt>
                <c:pt idx="924">
                  <c:v>32.1875</c:v>
                </c:pt>
                <c:pt idx="925">
                  <c:v>29.51171875</c:v>
                </c:pt>
                <c:pt idx="926">
                  <c:v>29.01171875</c:v>
                </c:pt>
                <c:pt idx="927">
                  <c:v>30.12109375</c:v>
                </c:pt>
                <c:pt idx="928">
                  <c:v>18.7734375</c:v>
                </c:pt>
                <c:pt idx="929">
                  <c:v>38.7734375</c:v>
                </c:pt>
                <c:pt idx="930">
                  <c:v>30.65625</c:v>
                </c:pt>
                <c:pt idx="931">
                  <c:v>36.5546875</c:v>
                </c:pt>
                <c:pt idx="932">
                  <c:v>27.37109375</c:v>
                </c:pt>
                <c:pt idx="933">
                  <c:v>28</c:v>
                </c:pt>
                <c:pt idx="934">
                  <c:v>22.39453125</c:v>
                </c:pt>
                <c:pt idx="935">
                  <c:v>24.3046875</c:v>
                </c:pt>
                <c:pt idx="936">
                  <c:v>28.26171875</c:v>
                </c:pt>
                <c:pt idx="937">
                  <c:v>27.3984375</c:v>
                </c:pt>
                <c:pt idx="938">
                  <c:v>38.4609375</c:v>
                </c:pt>
                <c:pt idx="939">
                  <c:v>20.640625</c:v>
                </c:pt>
                <c:pt idx="940">
                  <c:v>26.76171875</c:v>
                </c:pt>
                <c:pt idx="941">
                  <c:v>29.109375</c:v>
                </c:pt>
                <c:pt idx="942">
                  <c:v>39.6640625</c:v>
                </c:pt>
                <c:pt idx="943">
                  <c:v>26.22265625</c:v>
                </c:pt>
                <c:pt idx="944">
                  <c:v>25.9375</c:v>
                </c:pt>
                <c:pt idx="945">
                  <c:v>20.37890625</c:v>
                </c:pt>
                <c:pt idx="946">
                  <c:v>21.44921875</c:v>
                </c:pt>
                <c:pt idx="947">
                  <c:v>29.26953125</c:v>
                </c:pt>
                <c:pt idx="948">
                  <c:v>42.4609375</c:v>
                </c:pt>
                <c:pt idx="949">
                  <c:v>34.765625</c:v>
                </c:pt>
                <c:pt idx="950">
                  <c:v>32.234375</c:v>
                </c:pt>
                <c:pt idx="951">
                  <c:v>37.5546875</c:v>
                </c:pt>
                <c:pt idx="952">
                  <c:v>28.59375</c:v>
                </c:pt>
                <c:pt idx="953">
                  <c:v>31.953125</c:v>
                </c:pt>
                <c:pt idx="954">
                  <c:v>28.07421875</c:v>
                </c:pt>
                <c:pt idx="955">
                  <c:v>21.8046875</c:v>
                </c:pt>
                <c:pt idx="956">
                  <c:v>35.4609375</c:v>
                </c:pt>
                <c:pt idx="957">
                  <c:v>32.3984375</c:v>
                </c:pt>
                <c:pt idx="958">
                  <c:v>28.109375</c:v>
                </c:pt>
                <c:pt idx="959">
                  <c:v>27.890625</c:v>
                </c:pt>
                <c:pt idx="960">
                  <c:v>30.01953125</c:v>
                </c:pt>
                <c:pt idx="961">
                  <c:v>34.015625</c:v>
                </c:pt>
                <c:pt idx="962">
                  <c:v>21.4609375</c:v>
                </c:pt>
                <c:pt idx="963">
                  <c:v>28.9609375</c:v>
                </c:pt>
                <c:pt idx="964">
                  <c:v>34.9921875</c:v>
                </c:pt>
                <c:pt idx="965">
                  <c:v>27.33203125</c:v>
                </c:pt>
                <c:pt idx="966">
                  <c:v>31.81640625</c:v>
                </c:pt>
                <c:pt idx="967">
                  <c:v>20.40234375</c:v>
                </c:pt>
                <c:pt idx="968">
                  <c:v>28.88671875</c:v>
                </c:pt>
                <c:pt idx="969">
                  <c:v>31.3203125</c:v>
                </c:pt>
                <c:pt idx="970">
                  <c:v>33.484375</c:v>
                </c:pt>
                <c:pt idx="971">
                  <c:v>29.47265625</c:v>
                </c:pt>
                <c:pt idx="972">
                  <c:v>28.703125</c:v>
                </c:pt>
                <c:pt idx="973">
                  <c:v>31.23046875</c:v>
                </c:pt>
                <c:pt idx="974">
                  <c:v>22.88671875</c:v>
                </c:pt>
                <c:pt idx="975">
                  <c:v>29.80859375</c:v>
                </c:pt>
                <c:pt idx="976">
                  <c:v>27.0859375</c:v>
                </c:pt>
                <c:pt idx="977">
                  <c:v>23.58203125</c:v>
                </c:pt>
                <c:pt idx="978">
                  <c:v>36.171875</c:v>
                </c:pt>
                <c:pt idx="979">
                  <c:v>36.109375</c:v>
                </c:pt>
                <c:pt idx="980">
                  <c:v>25.2265625</c:v>
                </c:pt>
                <c:pt idx="981">
                  <c:v>36.1171875</c:v>
                </c:pt>
                <c:pt idx="982">
                  <c:v>40.34375</c:v>
                </c:pt>
                <c:pt idx="983">
                  <c:v>22.65625</c:v>
                </c:pt>
                <c:pt idx="984">
                  <c:v>28.671875</c:v>
                </c:pt>
                <c:pt idx="985">
                  <c:v>24.1875</c:v>
                </c:pt>
                <c:pt idx="986">
                  <c:v>21.42578125</c:v>
                </c:pt>
                <c:pt idx="987">
                  <c:v>25.37890625</c:v>
                </c:pt>
                <c:pt idx="988">
                  <c:v>24.75</c:v>
                </c:pt>
                <c:pt idx="989">
                  <c:v>23.375</c:v>
                </c:pt>
                <c:pt idx="990">
                  <c:v>36.828125</c:v>
                </c:pt>
                <c:pt idx="991">
                  <c:v>23.65625</c:v>
                </c:pt>
                <c:pt idx="992">
                  <c:v>34.6953125</c:v>
                </c:pt>
                <c:pt idx="993">
                  <c:v>31.12109375</c:v>
                </c:pt>
                <c:pt idx="994">
                  <c:v>29.22265625</c:v>
                </c:pt>
                <c:pt idx="995">
                  <c:v>26.28515625</c:v>
                </c:pt>
                <c:pt idx="996">
                  <c:v>30.75390625</c:v>
                </c:pt>
                <c:pt idx="997">
                  <c:v>24.265625</c:v>
                </c:pt>
                <c:pt idx="998">
                  <c:v>31.18359375</c:v>
                </c:pt>
                <c:pt idx="999">
                  <c:v>33.5234375</c:v>
                </c:pt>
                <c:pt idx="1000">
                  <c:v>29.25390625</c:v>
                </c:pt>
                <c:pt idx="1001">
                  <c:v>32.9296875</c:v>
                </c:pt>
                <c:pt idx="1002">
                  <c:v>21.71875</c:v>
                </c:pt>
                <c:pt idx="1003">
                  <c:v>18.28515625</c:v>
                </c:pt>
                <c:pt idx="1004">
                  <c:v>30.796875</c:v>
                </c:pt>
                <c:pt idx="1005">
                  <c:v>23.40625</c:v>
                </c:pt>
                <c:pt idx="1006">
                  <c:v>35.046875</c:v>
                </c:pt>
                <c:pt idx="1007">
                  <c:v>29.43359375</c:v>
                </c:pt>
                <c:pt idx="1008">
                  <c:v>32.578125</c:v>
                </c:pt>
                <c:pt idx="1009">
                  <c:v>29.8515625</c:v>
                </c:pt>
                <c:pt idx="1010">
                  <c:v>34.484375</c:v>
                </c:pt>
                <c:pt idx="1011">
                  <c:v>34.9375</c:v>
                </c:pt>
                <c:pt idx="1012">
                  <c:v>30.9921875</c:v>
                </c:pt>
                <c:pt idx="1013">
                  <c:v>25.8828125</c:v>
                </c:pt>
                <c:pt idx="1014">
                  <c:v>26.171875</c:v>
                </c:pt>
                <c:pt idx="1015">
                  <c:v>30.40625</c:v>
                </c:pt>
                <c:pt idx="1016">
                  <c:v>26.03125</c:v>
                </c:pt>
                <c:pt idx="1017">
                  <c:v>32.3828125</c:v>
                </c:pt>
                <c:pt idx="1018">
                  <c:v>32.5546875</c:v>
                </c:pt>
                <c:pt idx="1019">
                  <c:v>29.1171875</c:v>
                </c:pt>
                <c:pt idx="1020">
                  <c:v>24.75390625</c:v>
                </c:pt>
                <c:pt idx="1021">
                  <c:v>32.6953125</c:v>
                </c:pt>
                <c:pt idx="1022">
                  <c:v>25.04296875</c:v>
                </c:pt>
                <c:pt idx="1023">
                  <c:v>28.0703125</c:v>
                </c:pt>
                <c:pt idx="1024">
                  <c:v>34.765625</c:v>
                </c:pt>
                <c:pt idx="1025">
                  <c:v>25.87109375</c:v>
                </c:pt>
                <c:pt idx="1026">
                  <c:v>28.2734375</c:v>
                </c:pt>
                <c:pt idx="1027">
                  <c:v>36.6796875</c:v>
                </c:pt>
                <c:pt idx="1028">
                  <c:v>24.2265625</c:v>
                </c:pt>
                <c:pt idx="1029">
                  <c:v>30.7578125</c:v>
                </c:pt>
                <c:pt idx="1030">
                  <c:v>26.64453125</c:v>
                </c:pt>
                <c:pt idx="1031">
                  <c:v>33.71875</c:v>
                </c:pt>
                <c:pt idx="1032">
                  <c:v>35.0703125</c:v>
                </c:pt>
                <c:pt idx="1033">
                  <c:v>17.765625</c:v>
                </c:pt>
                <c:pt idx="1034">
                  <c:v>31.2734375</c:v>
                </c:pt>
                <c:pt idx="1035">
                  <c:v>23.76953125</c:v>
                </c:pt>
                <c:pt idx="1036">
                  <c:v>28.94140625</c:v>
                </c:pt>
                <c:pt idx="1037">
                  <c:v>31.66796875</c:v>
                </c:pt>
                <c:pt idx="1038">
                  <c:v>26.88671875</c:v>
                </c:pt>
                <c:pt idx="1039">
                  <c:v>26.4296875</c:v>
                </c:pt>
                <c:pt idx="1040">
                  <c:v>27.80078125</c:v>
                </c:pt>
                <c:pt idx="1041">
                  <c:v>41.3984375</c:v>
                </c:pt>
                <c:pt idx="1042">
                  <c:v>27.734375</c:v>
                </c:pt>
                <c:pt idx="1043">
                  <c:v>28.09375</c:v>
                </c:pt>
                <c:pt idx="1044">
                  <c:v>29.80859375</c:v>
                </c:pt>
                <c:pt idx="1045">
                  <c:v>32.015625</c:v>
                </c:pt>
                <c:pt idx="1046">
                  <c:v>22.67578125</c:v>
                </c:pt>
                <c:pt idx="1047">
                  <c:v>21.87109375</c:v>
                </c:pt>
                <c:pt idx="1048">
                  <c:v>27.41015625</c:v>
                </c:pt>
                <c:pt idx="1049">
                  <c:v>21.2421875</c:v>
                </c:pt>
                <c:pt idx="1050">
                  <c:v>31.3828125</c:v>
                </c:pt>
                <c:pt idx="1051">
                  <c:v>28.73828125</c:v>
                </c:pt>
                <c:pt idx="1052">
                  <c:v>17.0234375</c:v>
                </c:pt>
                <c:pt idx="1053">
                  <c:v>26.72265625</c:v>
                </c:pt>
                <c:pt idx="1054">
                  <c:v>31.30078125</c:v>
                </c:pt>
                <c:pt idx="1055">
                  <c:v>25.78515625</c:v>
                </c:pt>
                <c:pt idx="1056">
                  <c:v>36.0078125</c:v>
                </c:pt>
                <c:pt idx="1057">
                  <c:v>31.13671875</c:v>
                </c:pt>
                <c:pt idx="1058">
                  <c:v>32.28125</c:v>
                </c:pt>
                <c:pt idx="1059">
                  <c:v>27.62109375</c:v>
                </c:pt>
                <c:pt idx="1060">
                  <c:v>36.8125</c:v>
                </c:pt>
                <c:pt idx="1061">
                  <c:v>20.546875</c:v>
                </c:pt>
                <c:pt idx="1062">
                  <c:v>23.0078125</c:v>
                </c:pt>
                <c:pt idx="1063">
                  <c:v>29.08203125</c:v>
                </c:pt>
                <c:pt idx="1064">
                  <c:v>32.453125</c:v>
                </c:pt>
                <c:pt idx="1065">
                  <c:v>29.6640625</c:v>
                </c:pt>
                <c:pt idx="1066">
                  <c:v>28.67578125</c:v>
                </c:pt>
                <c:pt idx="1067">
                  <c:v>24.5078125</c:v>
                </c:pt>
                <c:pt idx="1068">
                  <c:v>35.9765625</c:v>
                </c:pt>
                <c:pt idx="1069">
                  <c:v>29.99609375</c:v>
                </c:pt>
                <c:pt idx="1070">
                  <c:v>27.0625</c:v>
                </c:pt>
                <c:pt idx="1071">
                  <c:v>28.96875</c:v>
                </c:pt>
                <c:pt idx="1072">
                  <c:v>28.77734375</c:v>
                </c:pt>
                <c:pt idx="1073">
                  <c:v>19.35546875</c:v>
                </c:pt>
                <c:pt idx="1074">
                  <c:v>24.77734375</c:v>
                </c:pt>
                <c:pt idx="1075">
                  <c:v>30.0390625</c:v>
                </c:pt>
                <c:pt idx="1076">
                  <c:v>23.51171875</c:v>
                </c:pt>
                <c:pt idx="1077">
                  <c:v>31.53515625</c:v>
                </c:pt>
                <c:pt idx="1078">
                  <c:v>29.8203125</c:v>
                </c:pt>
                <c:pt idx="1079">
                  <c:v>21.7109375</c:v>
                </c:pt>
                <c:pt idx="1080">
                  <c:v>34.0078125</c:v>
                </c:pt>
                <c:pt idx="1081">
                  <c:v>28.9453125</c:v>
                </c:pt>
                <c:pt idx="1082">
                  <c:v>36.6015625</c:v>
                </c:pt>
                <c:pt idx="1083">
                  <c:v>30.27734375</c:v>
                </c:pt>
                <c:pt idx="1084">
                  <c:v>28.97265625</c:v>
                </c:pt>
                <c:pt idx="1085">
                  <c:v>33.375</c:v>
                </c:pt>
                <c:pt idx="1086">
                  <c:v>32.1640625</c:v>
                </c:pt>
                <c:pt idx="1087">
                  <c:v>45.3671875</c:v>
                </c:pt>
                <c:pt idx="1088">
                  <c:v>28.921875</c:v>
                </c:pt>
                <c:pt idx="1089">
                  <c:v>22.23828125</c:v>
                </c:pt>
                <c:pt idx="1090">
                  <c:v>36.1796875</c:v>
                </c:pt>
                <c:pt idx="1091">
                  <c:v>29.96484375</c:v>
                </c:pt>
                <c:pt idx="1092">
                  <c:v>23.0625</c:v>
                </c:pt>
                <c:pt idx="1093">
                  <c:v>34.6484375</c:v>
                </c:pt>
                <c:pt idx="1094">
                  <c:v>26.6796875</c:v>
                </c:pt>
                <c:pt idx="1095">
                  <c:v>31.10546875</c:v>
                </c:pt>
                <c:pt idx="1096">
                  <c:v>38.359375</c:v>
                </c:pt>
                <c:pt idx="1097">
                  <c:v>27.84375</c:v>
                </c:pt>
                <c:pt idx="1098">
                  <c:v>27.29296875</c:v>
                </c:pt>
                <c:pt idx="1099">
                  <c:v>29.49609375</c:v>
                </c:pt>
                <c:pt idx="1100">
                  <c:v>33.890625</c:v>
                </c:pt>
                <c:pt idx="1101">
                  <c:v>32.875</c:v>
                </c:pt>
                <c:pt idx="1102">
                  <c:v>33.2265625</c:v>
                </c:pt>
                <c:pt idx="1103">
                  <c:v>19.671875</c:v>
                </c:pt>
                <c:pt idx="1104">
                  <c:v>22.26953125</c:v>
                </c:pt>
                <c:pt idx="1105">
                  <c:v>33.5859375</c:v>
                </c:pt>
                <c:pt idx="1106">
                  <c:v>28.3125</c:v>
                </c:pt>
                <c:pt idx="1107">
                  <c:v>27.70703125</c:v>
                </c:pt>
                <c:pt idx="1108">
                  <c:v>24.46484375</c:v>
                </c:pt>
                <c:pt idx="1109">
                  <c:v>35.453125</c:v>
                </c:pt>
                <c:pt idx="1110">
                  <c:v>26.73828125</c:v>
                </c:pt>
                <c:pt idx="1111">
                  <c:v>27.40625</c:v>
                </c:pt>
                <c:pt idx="1112">
                  <c:v>35.1875</c:v>
                </c:pt>
                <c:pt idx="1113">
                  <c:v>30.84375</c:v>
                </c:pt>
                <c:pt idx="1114">
                  <c:v>34.6953125</c:v>
                </c:pt>
                <c:pt idx="1115">
                  <c:v>22.546875</c:v>
                </c:pt>
                <c:pt idx="1116">
                  <c:v>30.54296875</c:v>
                </c:pt>
                <c:pt idx="1117">
                  <c:v>25.609375</c:v>
                </c:pt>
                <c:pt idx="1118">
                  <c:v>31.2890625</c:v>
                </c:pt>
                <c:pt idx="1119">
                  <c:v>28.5390625</c:v>
                </c:pt>
                <c:pt idx="1120">
                  <c:v>19.88671875</c:v>
                </c:pt>
                <c:pt idx="1121">
                  <c:v>27.81640625</c:v>
                </c:pt>
                <c:pt idx="1122">
                  <c:v>26.51953125</c:v>
                </c:pt>
                <c:pt idx="1123">
                  <c:v>33.9140625</c:v>
                </c:pt>
                <c:pt idx="1124">
                  <c:v>34.2734375</c:v>
                </c:pt>
                <c:pt idx="1125">
                  <c:v>24.734375</c:v>
                </c:pt>
                <c:pt idx="1126">
                  <c:v>22.8828125</c:v>
                </c:pt>
                <c:pt idx="1127">
                  <c:v>26.4921875</c:v>
                </c:pt>
                <c:pt idx="1128">
                  <c:v>34.4140625</c:v>
                </c:pt>
                <c:pt idx="1129">
                  <c:v>28.51171875</c:v>
                </c:pt>
                <c:pt idx="1130">
                  <c:v>31.0546875</c:v>
                </c:pt>
                <c:pt idx="1131">
                  <c:v>19.13671875</c:v>
                </c:pt>
                <c:pt idx="1132">
                  <c:v>25.9375</c:v>
                </c:pt>
                <c:pt idx="1133">
                  <c:v>31.60546875</c:v>
                </c:pt>
                <c:pt idx="1134">
                  <c:v>32.0078125</c:v>
                </c:pt>
                <c:pt idx="1135">
                  <c:v>28.41015625</c:v>
                </c:pt>
                <c:pt idx="1136">
                  <c:v>27.49609375</c:v>
                </c:pt>
                <c:pt idx="1137">
                  <c:v>30.515625</c:v>
                </c:pt>
                <c:pt idx="1138">
                  <c:v>33.671875</c:v>
                </c:pt>
                <c:pt idx="1139">
                  <c:v>23.32421875</c:v>
                </c:pt>
                <c:pt idx="1140">
                  <c:v>25.7890625</c:v>
                </c:pt>
                <c:pt idx="1141">
                  <c:v>27.17578125</c:v>
                </c:pt>
                <c:pt idx="1142">
                  <c:v>34.1484375</c:v>
                </c:pt>
                <c:pt idx="1143">
                  <c:v>30.84375</c:v>
                </c:pt>
                <c:pt idx="1144">
                  <c:v>27.40234375</c:v>
                </c:pt>
                <c:pt idx="1145">
                  <c:v>22.1796875</c:v>
                </c:pt>
                <c:pt idx="1146">
                  <c:v>32.734375</c:v>
                </c:pt>
                <c:pt idx="1147">
                  <c:v>27.0625</c:v>
                </c:pt>
                <c:pt idx="1148">
                  <c:v>33.140625</c:v>
                </c:pt>
                <c:pt idx="1149">
                  <c:v>21.75390625</c:v>
                </c:pt>
                <c:pt idx="1150">
                  <c:v>32.265625</c:v>
                </c:pt>
                <c:pt idx="1151">
                  <c:v>28.14453125</c:v>
                </c:pt>
                <c:pt idx="1152">
                  <c:v>29.1328125</c:v>
                </c:pt>
                <c:pt idx="1153">
                  <c:v>36.859375</c:v>
                </c:pt>
                <c:pt idx="1154">
                  <c:v>30.953125</c:v>
                </c:pt>
                <c:pt idx="1155">
                  <c:v>24.53125</c:v>
                </c:pt>
                <c:pt idx="1156">
                  <c:v>26.48828125</c:v>
                </c:pt>
                <c:pt idx="1157">
                  <c:v>28.58984375</c:v>
                </c:pt>
                <c:pt idx="1158">
                  <c:v>24.50390625</c:v>
                </c:pt>
                <c:pt idx="1159">
                  <c:v>25.55859375</c:v>
                </c:pt>
                <c:pt idx="1160">
                  <c:v>23.125</c:v>
                </c:pt>
                <c:pt idx="1161">
                  <c:v>27.9609375</c:v>
                </c:pt>
                <c:pt idx="1162">
                  <c:v>27.37890625</c:v>
                </c:pt>
                <c:pt idx="1163">
                  <c:v>21.94921875</c:v>
                </c:pt>
                <c:pt idx="1164">
                  <c:v>35.1875</c:v>
                </c:pt>
                <c:pt idx="1165">
                  <c:v>24.8984375</c:v>
                </c:pt>
                <c:pt idx="1166">
                  <c:v>25.078125</c:v>
                </c:pt>
                <c:pt idx="1167">
                  <c:v>32.578125</c:v>
                </c:pt>
                <c:pt idx="1168">
                  <c:v>29.35546875</c:v>
                </c:pt>
                <c:pt idx="1169">
                  <c:v>25.25390625</c:v>
                </c:pt>
                <c:pt idx="1170">
                  <c:v>28.80859375</c:v>
                </c:pt>
                <c:pt idx="1171">
                  <c:v>25.3203125</c:v>
                </c:pt>
                <c:pt idx="1172">
                  <c:v>37.2421875</c:v>
                </c:pt>
                <c:pt idx="1173">
                  <c:v>25.3203125</c:v>
                </c:pt>
                <c:pt idx="1174">
                  <c:v>32.6015625</c:v>
                </c:pt>
                <c:pt idx="1175">
                  <c:v>30.88671875</c:v>
                </c:pt>
                <c:pt idx="1176">
                  <c:v>28.91015625</c:v>
                </c:pt>
                <c:pt idx="1177">
                  <c:v>27.81640625</c:v>
                </c:pt>
                <c:pt idx="1178">
                  <c:v>20.78515625</c:v>
                </c:pt>
                <c:pt idx="1179">
                  <c:v>31.18359375</c:v>
                </c:pt>
                <c:pt idx="1180">
                  <c:v>33.5703125</c:v>
                </c:pt>
                <c:pt idx="1181">
                  <c:v>25.76171875</c:v>
                </c:pt>
                <c:pt idx="1182">
                  <c:v>23.0390625</c:v>
                </c:pt>
                <c:pt idx="1183">
                  <c:v>41.0390625</c:v>
                </c:pt>
                <c:pt idx="1184">
                  <c:v>31.3203125</c:v>
                </c:pt>
                <c:pt idx="1185">
                  <c:v>28</c:v>
                </c:pt>
                <c:pt idx="1186">
                  <c:v>32.2109375</c:v>
                </c:pt>
                <c:pt idx="1187">
                  <c:v>23.8515625</c:v>
                </c:pt>
                <c:pt idx="1188">
                  <c:v>24.6484375</c:v>
                </c:pt>
                <c:pt idx="1189">
                  <c:v>30.7421875</c:v>
                </c:pt>
                <c:pt idx="1190">
                  <c:v>25.6171875</c:v>
                </c:pt>
                <c:pt idx="1191">
                  <c:v>28.6328125</c:v>
                </c:pt>
                <c:pt idx="1192">
                  <c:v>30.046875</c:v>
                </c:pt>
                <c:pt idx="1193">
                  <c:v>33.703125</c:v>
                </c:pt>
                <c:pt idx="1194">
                  <c:v>23.9609375</c:v>
                </c:pt>
                <c:pt idx="1195">
                  <c:v>31.2578125</c:v>
                </c:pt>
                <c:pt idx="1196">
                  <c:v>23.24609375</c:v>
                </c:pt>
                <c:pt idx="1197">
                  <c:v>30.41015625</c:v>
                </c:pt>
                <c:pt idx="1198">
                  <c:v>30.60546875</c:v>
                </c:pt>
                <c:pt idx="1199">
                  <c:v>33.4921875</c:v>
                </c:pt>
                <c:pt idx="1200">
                  <c:v>25.26953125</c:v>
                </c:pt>
                <c:pt idx="1201">
                  <c:v>34.1796875</c:v>
                </c:pt>
                <c:pt idx="1202">
                  <c:v>27.7734375</c:v>
                </c:pt>
                <c:pt idx="1203">
                  <c:v>24.640625</c:v>
                </c:pt>
                <c:pt idx="1204">
                  <c:v>31.375</c:v>
                </c:pt>
                <c:pt idx="1205">
                  <c:v>30.2734375</c:v>
                </c:pt>
                <c:pt idx="1206">
                  <c:v>32.6484375</c:v>
                </c:pt>
                <c:pt idx="1207">
                  <c:v>18.6171875</c:v>
                </c:pt>
                <c:pt idx="1208">
                  <c:v>24.36328125</c:v>
                </c:pt>
                <c:pt idx="1209">
                  <c:v>20.51953125</c:v>
                </c:pt>
                <c:pt idx="1210">
                  <c:v>27.953125</c:v>
                </c:pt>
                <c:pt idx="1211">
                  <c:v>30.6953125</c:v>
                </c:pt>
                <c:pt idx="1212">
                  <c:v>23.81640625</c:v>
                </c:pt>
                <c:pt idx="1213">
                  <c:v>28.34765625</c:v>
                </c:pt>
                <c:pt idx="1214">
                  <c:v>31.71875</c:v>
                </c:pt>
                <c:pt idx="1215">
                  <c:v>31.49609375</c:v>
                </c:pt>
                <c:pt idx="1216">
                  <c:v>22.140625</c:v>
                </c:pt>
                <c:pt idx="1217">
                  <c:v>26.7890625</c:v>
                </c:pt>
                <c:pt idx="1218">
                  <c:v>33.2890625</c:v>
                </c:pt>
                <c:pt idx="1219">
                  <c:v>32.171875</c:v>
                </c:pt>
                <c:pt idx="1220">
                  <c:v>25.28515625</c:v>
                </c:pt>
                <c:pt idx="1221">
                  <c:v>28.72265625</c:v>
                </c:pt>
                <c:pt idx="1222">
                  <c:v>21.90234375</c:v>
                </c:pt>
                <c:pt idx="1223">
                  <c:v>30.515625</c:v>
                </c:pt>
                <c:pt idx="1224">
                  <c:v>28.234375</c:v>
                </c:pt>
                <c:pt idx="1225">
                  <c:v>32.9765625</c:v>
                </c:pt>
                <c:pt idx="1226">
                  <c:v>33.9921875</c:v>
                </c:pt>
                <c:pt idx="1227">
                  <c:v>28.3828125</c:v>
                </c:pt>
                <c:pt idx="1228">
                  <c:v>28.04296875</c:v>
                </c:pt>
                <c:pt idx="1229">
                  <c:v>37.390625</c:v>
                </c:pt>
                <c:pt idx="1230">
                  <c:v>37.2421875</c:v>
                </c:pt>
                <c:pt idx="1231">
                  <c:v>18.98046875</c:v>
                </c:pt>
                <c:pt idx="1232">
                  <c:v>25.83203125</c:v>
                </c:pt>
                <c:pt idx="1233">
                  <c:v>31.83203125</c:v>
                </c:pt>
                <c:pt idx="1234">
                  <c:v>37.8671875</c:v>
                </c:pt>
                <c:pt idx="1235">
                  <c:v>30.2578125</c:v>
                </c:pt>
                <c:pt idx="1236">
                  <c:v>39.9765625</c:v>
                </c:pt>
                <c:pt idx="1237">
                  <c:v>30.015625</c:v>
                </c:pt>
                <c:pt idx="1238">
                  <c:v>30.23046875</c:v>
                </c:pt>
                <c:pt idx="1239">
                  <c:v>36.71875</c:v>
                </c:pt>
                <c:pt idx="1240">
                  <c:v>30.265625</c:v>
                </c:pt>
                <c:pt idx="1241">
                  <c:v>31.3984375</c:v>
                </c:pt>
                <c:pt idx="1242">
                  <c:v>36.3203125</c:v>
                </c:pt>
                <c:pt idx="1243">
                  <c:v>32.046875</c:v>
                </c:pt>
                <c:pt idx="1244">
                  <c:v>27.8046875</c:v>
                </c:pt>
                <c:pt idx="1245">
                  <c:v>26.1875</c:v>
                </c:pt>
                <c:pt idx="1246">
                  <c:v>18.5078125</c:v>
                </c:pt>
                <c:pt idx="1247">
                  <c:v>26.04296875</c:v>
                </c:pt>
                <c:pt idx="1248">
                  <c:v>26.37109375</c:v>
                </c:pt>
                <c:pt idx="1249">
                  <c:v>31.15625</c:v>
                </c:pt>
                <c:pt idx="1250">
                  <c:v>23.83984375</c:v>
                </c:pt>
                <c:pt idx="1251">
                  <c:v>36.0546875</c:v>
                </c:pt>
                <c:pt idx="1252">
                  <c:v>26.26953125</c:v>
                </c:pt>
                <c:pt idx="1253">
                  <c:v>27.1484375</c:v>
                </c:pt>
                <c:pt idx="1254">
                  <c:v>23.7890625</c:v>
                </c:pt>
                <c:pt idx="1255">
                  <c:v>18.4609375</c:v>
                </c:pt>
                <c:pt idx="1256">
                  <c:v>27.86328125</c:v>
                </c:pt>
                <c:pt idx="1257">
                  <c:v>22.046875</c:v>
                </c:pt>
                <c:pt idx="1258">
                  <c:v>26.65625</c:v>
                </c:pt>
                <c:pt idx="1259">
                  <c:v>20.28125</c:v>
                </c:pt>
                <c:pt idx="1260">
                  <c:v>24.29296875</c:v>
                </c:pt>
                <c:pt idx="1261">
                  <c:v>29.63671875</c:v>
                </c:pt>
                <c:pt idx="1262">
                  <c:v>23.765625</c:v>
                </c:pt>
                <c:pt idx="1263">
                  <c:v>26.1171875</c:v>
                </c:pt>
                <c:pt idx="1264">
                  <c:v>21.515625</c:v>
                </c:pt>
                <c:pt idx="1265">
                  <c:v>29.10546875</c:v>
                </c:pt>
                <c:pt idx="1266">
                  <c:v>26.5625</c:v>
                </c:pt>
                <c:pt idx="1267">
                  <c:v>31.0078125</c:v>
                </c:pt>
                <c:pt idx="1268">
                  <c:v>24.78515625</c:v>
                </c:pt>
                <c:pt idx="1269">
                  <c:v>25.51171875</c:v>
                </c:pt>
                <c:pt idx="1270">
                  <c:v>29.5546875</c:v>
                </c:pt>
                <c:pt idx="1271">
                  <c:v>26.6875</c:v>
                </c:pt>
                <c:pt idx="1272">
                  <c:v>23.8828125</c:v>
                </c:pt>
                <c:pt idx="1273">
                  <c:v>24.0625</c:v>
                </c:pt>
                <c:pt idx="1274">
                  <c:v>25.9375</c:v>
                </c:pt>
                <c:pt idx="1275">
                  <c:v>31.01953125</c:v>
                </c:pt>
                <c:pt idx="1276">
                  <c:v>31.1796875</c:v>
                </c:pt>
                <c:pt idx="1277">
                  <c:v>20.31640625</c:v>
                </c:pt>
                <c:pt idx="1278">
                  <c:v>35.6171875</c:v>
                </c:pt>
                <c:pt idx="1279">
                  <c:v>31.328125</c:v>
                </c:pt>
                <c:pt idx="1280">
                  <c:v>29.875</c:v>
                </c:pt>
                <c:pt idx="1281">
                  <c:v>23.6953125</c:v>
                </c:pt>
                <c:pt idx="1282">
                  <c:v>32.96875</c:v>
                </c:pt>
                <c:pt idx="1283">
                  <c:v>40.296875</c:v>
                </c:pt>
                <c:pt idx="1284">
                  <c:v>19.16015625</c:v>
                </c:pt>
                <c:pt idx="1285">
                  <c:v>26.58984375</c:v>
                </c:pt>
                <c:pt idx="1286">
                  <c:v>24.30859375</c:v>
                </c:pt>
                <c:pt idx="1287">
                  <c:v>31.00390625</c:v>
                </c:pt>
                <c:pt idx="1288">
                  <c:v>33.078125</c:v>
                </c:pt>
                <c:pt idx="1289">
                  <c:v>37.28125</c:v>
                </c:pt>
                <c:pt idx="1290">
                  <c:v>23.6328125</c:v>
                </c:pt>
                <c:pt idx="1291">
                  <c:v>34.7890625</c:v>
                </c:pt>
                <c:pt idx="1292">
                  <c:v>30.20703125</c:v>
                </c:pt>
                <c:pt idx="1293">
                  <c:v>33.8671875</c:v>
                </c:pt>
                <c:pt idx="1294">
                  <c:v>32.9921875</c:v>
                </c:pt>
                <c:pt idx="1295">
                  <c:v>34.6953125</c:v>
                </c:pt>
                <c:pt idx="1296">
                  <c:v>31.1484375</c:v>
                </c:pt>
                <c:pt idx="1297">
                  <c:v>24.9140625</c:v>
                </c:pt>
                <c:pt idx="1298">
                  <c:v>30.03515625</c:v>
                </c:pt>
                <c:pt idx="1299">
                  <c:v>27.1484375</c:v>
                </c:pt>
                <c:pt idx="1300">
                  <c:v>33.1328125</c:v>
                </c:pt>
                <c:pt idx="1301">
                  <c:v>27.0546875</c:v>
                </c:pt>
                <c:pt idx="1302">
                  <c:v>25.3515625</c:v>
                </c:pt>
                <c:pt idx="1303">
                  <c:v>26.44921875</c:v>
                </c:pt>
                <c:pt idx="1304">
                  <c:v>26.3046875</c:v>
                </c:pt>
                <c:pt idx="1305">
                  <c:v>34.0703125</c:v>
                </c:pt>
                <c:pt idx="1306">
                  <c:v>32.8828125</c:v>
                </c:pt>
                <c:pt idx="1307">
                  <c:v>31.890625</c:v>
                </c:pt>
                <c:pt idx="1308">
                  <c:v>27.39453125</c:v>
                </c:pt>
                <c:pt idx="1309">
                  <c:v>31.76171875</c:v>
                </c:pt>
                <c:pt idx="1310">
                  <c:v>30.0625</c:v>
                </c:pt>
                <c:pt idx="1311">
                  <c:v>35.7421875</c:v>
                </c:pt>
                <c:pt idx="1312">
                  <c:v>26.44140625</c:v>
                </c:pt>
                <c:pt idx="1313">
                  <c:v>31.72265625</c:v>
                </c:pt>
                <c:pt idx="1314">
                  <c:v>28.21875</c:v>
                </c:pt>
                <c:pt idx="1315">
                  <c:v>24.28515625</c:v>
                </c:pt>
                <c:pt idx="1316">
                  <c:v>26.15234375</c:v>
                </c:pt>
                <c:pt idx="1317">
                  <c:v>28.5625</c:v>
                </c:pt>
                <c:pt idx="1318">
                  <c:v>28.67578125</c:v>
                </c:pt>
                <c:pt idx="1319">
                  <c:v>27.71484375</c:v>
                </c:pt>
                <c:pt idx="1320">
                  <c:v>36.1796875</c:v>
                </c:pt>
                <c:pt idx="1321">
                  <c:v>21.26953125</c:v>
                </c:pt>
                <c:pt idx="1322">
                  <c:v>26.58984375</c:v>
                </c:pt>
                <c:pt idx="1323">
                  <c:v>30.02734375</c:v>
                </c:pt>
                <c:pt idx="1324">
                  <c:v>31.61328125</c:v>
                </c:pt>
                <c:pt idx="1325">
                  <c:v>27.6796875</c:v>
                </c:pt>
                <c:pt idx="1326">
                  <c:v>27.66796875</c:v>
                </c:pt>
                <c:pt idx="1327">
                  <c:v>30.6328125</c:v>
                </c:pt>
                <c:pt idx="1328">
                  <c:v>27.6640625</c:v>
                </c:pt>
                <c:pt idx="1329">
                  <c:v>30.77734375</c:v>
                </c:pt>
                <c:pt idx="1330">
                  <c:v>19.9453125</c:v>
                </c:pt>
                <c:pt idx="1331">
                  <c:v>24.3359375</c:v>
                </c:pt>
                <c:pt idx="1332">
                  <c:v>26.24609375</c:v>
                </c:pt>
                <c:pt idx="1333">
                  <c:v>29.6875</c:v>
                </c:pt>
                <c:pt idx="1334">
                  <c:v>24.72265625</c:v>
                </c:pt>
                <c:pt idx="1335">
                  <c:v>26.98828125</c:v>
                </c:pt>
                <c:pt idx="1336">
                  <c:v>28.20703125</c:v>
                </c:pt>
                <c:pt idx="1337">
                  <c:v>22.92578125</c:v>
                </c:pt>
                <c:pt idx="1338">
                  <c:v>36.5859375</c:v>
                </c:pt>
                <c:pt idx="1339">
                  <c:v>24.90234375</c:v>
                </c:pt>
                <c:pt idx="1340">
                  <c:v>35.546875</c:v>
                </c:pt>
                <c:pt idx="1341">
                  <c:v>25.40234375</c:v>
                </c:pt>
                <c:pt idx="1342">
                  <c:v>24.40234375</c:v>
                </c:pt>
                <c:pt idx="1343">
                  <c:v>22.23046875</c:v>
                </c:pt>
                <c:pt idx="1344">
                  <c:v>31.94140625</c:v>
                </c:pt>
                <c:pt idx="1345">
                  <c:v>33.171875</c:v>
                </c:pt>
                <c:pt idx="1346">
                  <c:v>30.66796875</c:v>
                </c:pt>
                <c:pt idx="1347">
                  <c:v>18.734375</c:v>
                </c:pt>
                <c:pt idx="1348">
                  <c:v>26.3125</c:v>
                </c:pt>
                <c:pt idx="1349">
                  <c:v>39.015625</c:v>
                </c:pt>
                <c:pt idx="1350">
                  <c:v>25.34765625</c:v>
                </c:pt>
                <c:pt idx="1351">
                  <c:v>28.08984375</c:v>
                </c:pt>
                <c:pt idx="1352">
                  <c:v>34.1796875</c:v>
                </c:pt>
                <c:pt idx="1353">
                  <c:v>22.5390625</c:v>
                </c:pt>
                <c:pt idx="1354">
                  <c:v>16.734375</c:v>
                </c:pt>
                <c:pt idx="1355">
                  <c:v>27.67578125</c:v>
                </c:pt>
                <c:pt idx="1356">
                  <c:v>21.33203125</c:v>
                </c:pt>
                <c:pt idx="1357">
                  <c:v>25.40625</c:v>
                </c:pt>
                <c:pt idx="1358">
                  <c:v>22.28515625</c:v>
                </c:pt>
                <c:pt idx="1359">
                  <c:v>24.89453125</c:v>
                </c:pt>
                <c:pt idx="1360">
                  <c:v>35.3984375</c:v>
                </c:pt>
                <c:pt idx="1361">
                  <c:v>28.6953125</c:v>
                </c:pt>
                <c:pt idx="1362">
                  <c:v>25.25</c:v>
                </c:pt>
                <c:pt idx="1363">
                  <c:v>39.2734375</c:v>
                </c:pt>
                <c:pt idx="1364">
                  <c:v>30.921875</c:v>
                </c:pt>
                <c:pt idx="1365">
                  <c:v>33.7421875</c:v>
                </c:pt>
                <c:pt idx="1366">
                  <c:v>26.12890625</c:v>
                </c:pt>
                <c:pt idx="1367">
                  <c:v>28.47265625</c:v>
                </c:pt>
                <c:pt idx="1368">
                  <c:v>25.98046875</c:v>
                </c:pt>
                <c:pt idx="1369">
                  <c:v>31.578125</c:v>
                </c:pt>
                <c:pt idx="1370">
                  <c:v>20.50390625</c:v>
                </c:pt>
                <c:pt idx="1371">
                  <c:v>31.44140625</c:v>
                </c:pt>
                <c:pt idx="1372">
                  <c:v>29.20703125</c:v>
                </c:pt>
                <c:pt idx="1373">
                  <c:v>20.5546875</c:v>
                </c:pt>
                <c:pt idx="1374">
                  <c:v>39.9296875</c:v>
                </c:pt>
                <c:pt idx="1375">
                  <c:v>33.5234375</c:v>
                </c:pt>
                <c:pt idx="1376">
                  <c:v>21.0703125</c:v>
                </c:pt>
                <c:pt idx="1377">
                  <c:v>22.2578125</c:v>
                </c:pt>
                <c:pt idx="1378">
                  <c:v>33.8828125</c:v>
                </c:pt>
                <c:pt idx="1379">
                  <c:v>32.109375</c:v>
                </c:pt>
                <c:pt idx="1380">
                  <c:v>23.6796875</c:v>
                </c:pt>
                <c:pt idx="1381">
                  <c:v>35.8359375</c:v>
                </c:pt>
                <c:pt idx="1382">
                  <c:v>25.8203125</c:v>
                </c:pt>
                <c:pt idx="1383">
                  <c:v>32</c:v>
                </c:pt>
                <c:pt idx="1384">
                  <c:v>31.54296875</c:v>
                </c:pt>
                <c:pt idx="1385">
                  <c:v>26.640625</c:v>
                </c:pt>
                <c:pt idx="1386">
                  <c:v>26.4453125</c:v>
                </c:pt>
                <c:pt idx="1387">
                  <c:v>33.734375</c:v>
                </c:pt>
                <c:pt idx="1388">
                  <c:v>32.4140625</c:v>
                </c:pt>
                <c:pt idx="1389">
                  <c:v>17.76953125</c:v>
                </c:pt>
                <c:pt idx="1390">
                  <c:v>17.97265625</c:v>
                </c:pt>
                <c:pt idx="1391">
                  <c:v>30.28125</c:v>
                </c:pt>
                <c:pt idx="1392">
                  <c:v>19.86328125</c:v>
                </c:pt>
                <c:pt idx="1393">
                  <c:v>35.5</c:v>
                </c:pt>
                <c:pt idx="1394">
                  <c:v>32.9609375</c:v>
                </c:pt>
                <c:pt idx="1395">
                  <c:v>19.98046875</c:v>
                </c:pt>
                <c:pt idx="1396">
                  <c:v>35.484375</c:v>
                </c:pt>
                <c:pt idx="1397">
                  <c:v>28.484375</c:v>
                </c:pt>
                <c:pt idx="1398">
                  <c:v>34.796875</c:v>
                </c:pt>
                <c:pt idx="1399">
                  <c:v>20.43359375</c:v>
                </c:pt>
                <c:pt idx="1400">
                  <c:v>32.7109375</c:v>
                </c:pt>
                <c:pt idx="1401">
                  <c:v>29.62890625</c:v>
                </c:pt>
                <c:pt idx="1402">
                  <c:v>34.3515625</c:v>
                </c:pt>
                <c:pt idx="1403">
                  <c:v>26.9140625</c:v>
                </c:pt>
                <c:pt idx="1404">
                  <c:v>30.703125</c:v>
                </c:pt>
                <c:pt idx="1405">
                  <c:v>25.484375</c:v>
                </c:pt>
                <c:pt idx="1406">
                  <c:v>35.3984375</c:v>
                </c:pt>
                <c:pt idx="1407">
                  <c:v>24.47265625</c:v>
                </c:pt>
                <c:pt idx="1408">
                  <c:v>29.50390625</c:v>
                </c:pt>
                <c:pt idx="1409">
                  <c:v>34.734375</c:v>
                </c:pt>
                <c:pt idx="1410">
                  <c:v>31.94140625</c:v>
                </c:pt>
                <c:pt idx="1411">
                  <c:v>19.01953125</c:v>
                </c:pt>
                <c:pt idx="1412">
                  <c:v>22.84765625</c:v>
                </c:pt>
                <c:pt idx="1413">
                  <c:v>29.40625</c:v>
                </c:pt>
                <c:pt idx="1414">
                  <c:v>23.875</c:v>
                </c:pt>
                <c:pt idx="1415">
                  <c:v>24.26953125</c:v>
                </c:pt>
                <c:pt idx="1416">
                  <c:v>24.88671875</c:v>
                </c:pt>
                <c:pt idx="1417">
                  <c:v>33.921875</c:v>
                </c:pt>
                <c:pt idx="1418">
                  <c:v>37.0546875</c:v>
                </c:pt>
                <c:pt idx="1419">
                  <c:v>21.19140625</c:v>
                </c:pt>
                <c:pt idx="1420">
                  <c:v>28.984375</c:v>
                </c:pt>
                <c:pt idx="1421">
                  <c:v>28.25</c:v>
                </c:pt>
                <c:pt idx="1422">
                  <c:v>27.73828125</c:v>
                </c:pt>
                <c:pt idx="1423">
                  <c:v>35.2890625</c:v>
                </c:pt>
                <c:pt idx="1424">
                  <c:v>30.61328125</c:v>
                </c:pt>
                <c:pt idx="1425">
                  <c:v>24.98046875</c:v>
                </c:pt>
                <c:pt idx="1426">
                  <c:v>31.83984375</c:v>
                </c:pt>
                <c:pt idx="1427">
                  <c:v>40.8515625</c:v>
                </c:pt>
                <c:pt idx="1428">
                  <c:v>32.5078125</c:v>
                </c:pt>
                <c:pt idx="1429">
                  <c:v>33.5546875</c:v>
                </c:pt>
                <c:pt idx="1430">
                  <c:v>25.03125</c:v>
                </c:pt>
                <c:pt idx="1431">
                  <c:v>39.59375</c:v>
                </c:pt>
                <c:pt idx="1432">
                  <c:v>25.8203125</c:v>
                </c:pt>
                <c:pt idx="1433">
                  <c:v>20.5078125</c:v>
                </c:pt>
                <c:pt idx="1434">
                  <c:v>22.6640625</c:v>
                </c:pt>
                <c:pt idx="1435">
                  <c:v>29.7578125</c:v>
                </c:pt>
                <c:pt idx="1436">
                  <c:v>25.640625</c:v>
                </c:pt>
                <c:pt idx="1437">
                  <c:v>28.0078125</c:v>
                </c:pt>
                <c:pt idx="1438">
                  <c:v>22.828125</c:v>
                </c:pt>
                <c:pt idx="1439">
                  <c:v>17.640625</c:v>
                </c:pt>
                <c:pt idx="1440">
                  <c:v>22.06640625</c:v>
                </c:pt>
                <c:pt idx="1441">
                  <c:v>19.328125</c:v>
                </c:pt>
                <c:pt idx="1442">
                  <c:v>22.74609375</c:v>
                </c:pt>
                <c:pt idx="1443">
                  <c:v>20.68359375</c:v>
                </c:pt>
                <c:pt idx="1444">
                  <c:v>21.7265625</c:v>
                </c:pt>
                <c:pt idx="1445">
                  <c:v>33.46875</c:v>
                </c:pt>
                <c:pt idx="1446">
                  <c:v>31.7890625</c:v>
                </c:pt>
                <c:pt idx="1447">
                  <c:v>24.31640625</c:v>
                </c:pt>
                <c:pt idx="1448">
                  <c:v>27.9765625</c:v>
                </c:pt>
                <c:pt idx="1449">
                  <c:v>30.640625</c:v>
                </c:pt>
                <c:pt idx="1450">
                  <c:v>17.8515625</c:v>
                </c:pt>
                <c:pt idx="1451">
                  <c:v>22.57421875</c:v>
                </c:pt>
                <c:pt idx="1452">
                  <c:v>32.375</c:v>
                </c:pt>
                <c:pt idx="1453">
                  <c:v>20.6953125</c:v>
                </c:pt>
                <c:pt idx="1454">
                  <c:v>26.39453125</c:v>
                </c:pt>
                <c:pt idx="1455">
                  <c:v>29.55859375</c:v>
                </c:pt>
                <c:pt idx="1456">
                  <c:v>21.45703125</c:v>
                </c:pt>
                <c:pt idx="1457">
                  <c:v>21.41796875</c:v>
                </c:pt>
                <c:pt idx="1458">
                  <c:v>19.74609375</c:v>
                </c:pt>
                <c:pt idx="1459">
                  <c:v>29.36328125</c:v>
                </c:pt>
                <c:pt idx="1460">
                  <c:v>26.5234375</c:v>
                </c:pt>
                <c:pt idx="1461">
                  <c:v>23.3125</c:v>
                </c:pt>
                <c:pt idx="1462">
                  <c:v>36.5703125</c:v>
                </c:pt>
                <c:pt idx="1463">
                  <c:v>19.02734375</c:v>
                </c:pt>
                <c:pt idx="1464">
                  <c:v>19.0625</c:v>
                </c:pt>
                <c:pt idx="1465">
                  <c:v>29.66796875</c:v>
                </c:pt>
                <c:pt idx="1466">
                  <c:v>20.12890625</c:v>
                </c:pt>
                <c:pt idx="1467">
                  <c:v>17.1640625</c:v>
                </c:pt>
                <c:pt idx="1468">
                  <c:v>18.67578125</c:v>
                </c:pt>
                <c:pt idx="1469">
                  <c:v>18.625</c:v>
                </c:pt>
                <c:pt idx="1470">
                  <c:v>28.41796875</c:v>
                </c:pt>
                <c:pt idx="1471">
                  <c:v>19.2421875</c:v>
                </c:pt>
                <c:pt idx="1472">
                  <c:v>31.97265625</c:v>
                </c:pt>
                <c:pt idx="1473">
                  <c:v>31.37109375</c:v>
                </c:pt>
                <c:pt idx="1474">
                  <c:v>29</c:v>
                </c:pt>
                <c:pt idx="1475">
                  <c:v>29.796875</c:v>
                </c:pt>
                <c:pt idx="1476">
                  <c:v>21.26953125</c:v>
                </c:pt>
                <c:pt idx="1477">
                  <c:v>25.14453125</c:v>
                </c:pt>
                <c:pt idx="1478">
                  <c:v>21.72265625</c:v>
                </c:pt>
                <c:pt idx="1479">
                  <c:v>21.31640625</c:v>
                </c:pt>
                <c:pt idx="1480">
                  <c:v>22.84375</c:v>
                </c:pt>
                <c:pt idx="1481">
                  <c:v>26.16015625</c:v>
                </c:pt>
                <c:pt idx="1482">
                  <c:v>33.34375</c:v>
                </c:pt>
                <c:pt idx="1483">
                  <c:v>20.70703125</c:v>
                </c:pt>
                <c:pt idx="1484">
                  <c:v>19.96875</c:v>
                </c:pt>
                <c:pt idx="1485">
                  <c:v>21.47265625</c:v>
                </c:pt>
                <c:pt idx="1486">
                  <c:v>25.125</c:v>
                </c:pt>
                <c:pt idx="1487">
                  <c:v>26.61328125</c:v>
                </c:pt>
                <c:pt idx="1488">
                  <c:v>22.15625</c:v>
                </c:pt>
                <c:pt idx="1489">
                  <c:v>35.03125</c:v>
                </c:pt>
                <c:pt idx="1490">
                  <c:v>17.5546875</c:v>
                </c:pt>
                <c:pt idx="1491">
                  <c:v>27.0546875</c:v>
                </c:pt>
                <c:pt idx="1492">
                  <c:v>20.1953125</c:v>
                </c:pt>
                <c:pt idx="1493">
                  <c:v>25.05859375</c:v>
                </c:pt>
                <c:pt idx="1494">
                  <c:v>22.9296875</c:v>
                </c:pt>
                <c:pt idx="1495">
                  <c:v>24.5703125</c:v>
                </c:pt>
                <c:pt idx="1496">
                  <c:v>32.296875</c:v>
                </c:pt>
                <c:pt idx="1497">
                  <c:v>20.0078125</c:v>
                </c:pt>
                <c:pt idx="1498">
                  <c:v>20.99609375</c:v>
                </c:pt>
                <c:pt idx="1499">
                  <c:v>21.5703125</c:v>
                </c:pt>
                <c:pt idx="1500">
                  <c:v>20.09765625</c:v>
                </c:pt>
                <c:pt idx="1501">
                  <c:v>24.359375</c:v>
                </c:pt>
                <c:pt idx="1502">
                  <c:v>22.75390625</c:v>
                </c:pt>
                <c:pt idx="1503">
                  <c:v>26.984375</c:v>
                </c:pt>
                <c:pt idx="1504">
                  <c:v>25.34765625</c:v>
                </c:pt>
                <c:pt idx="1505">
                  <c:v>25.50390625</c:v>
                </c:pt>
                <c:pt idx="1506">
                  <c:v>23.171875</c:v>
                </c:pt>
                <c:pt idx="1507">
                  <c:v>34.5703125</c:v>
                </c:pt>
                <c:pt idx="1508">
                  <c:v>25.828125</c:v>
                </c:pt>
                <c:pt idx="1509">
                  <c:v>28</c:v>
                </c:pt>
                <c:pt idx="1510">
                  <c:v>23.52734375</c:v>
                </c:pt>
                <c:pt idx="1511">
                  <c:v>23.6328125</c:v>
                </c:pt>
                <c:pt idx="1512">
                  <c:v>29.5078125</c:v>
                </c:pt>
                <c:pt idx="1513">
                  <c:v>28.62890625</c:v>
                </c:pt>
                <c:pt idx="1514">
                  <c:v>24.24609375</c:v>
                </c:pt>
                <c:pt idx="1515">
                  <c:v>26.1484375</c:v>
                </c:pt>
                <c:pt idx="1516">
                  <c:v>19.2890625</c:v>
                </c:pt>
                <c:pt idx="1517">
                  <c:v>38.9609375</c:v>
                </c:pt>
                <c:pt idx="1518">
                  <c:v>25.97265625</c:v>
                </c:pt>
                <c:pt idx="1519">
                  <c:v>25.46484375</c:v>
                </c:pt>
                <c:pt idx="1520">
                  <c:v>18.37109375</c:v>
                </c:pt>
                <c:pt idx="1521">
                  <c:v>24.45703125</c:v>
                </c:pt>
                <c:pt idx="1522">
                  <c:v>23.06640625</c:v>
                </c:pt>
                <c:pt idx="1523">
                  <c:v>23.04296875</c:v>
                </c:pt>
                <c:pt idx="1524">
                  <c:v>31.1171875</c:v>
                </c:pt>
                <c:pt idx="1525">
                  <c:v>24.43359375</c:v>
                </c:pt>
                <c:pt idx="1526">
                  <c:v>21.1640625</c:v>
                </c:pt>
                <c:pt idx="1527">
                  <c:v>22.07421875</c:v>
                </c:pt>
                <c:pt idx="1528">
                  <c:v>19.3828125</c:v>
                </c:pt>
                <c:pt idx="1529">
                  <c:v>27.61328125</c:v>
                </c:pt>
                <c:pt idx="1530">
                  <c:v>23.0546875</c:v>
                </c:pt>
                <c:pt idx="1531">
                  <c:v>19.59375</c:v>
                </c:pt>
                <c:pt idx="1532">
                  <c:v>23.21875</c:v>
                </c:pt>
                <c:pt idx="1533">
                  <c:v>27.08984375</c:v>
                </c:pt>
                <c:pt idx="1534">
                  <c:v>28.703125</c:v>
                </c:pt>
                <c:pt idx="1535">
                  <c:v>28.47265625</c:v>
                </c:pt>
                <c:pt idx="1536">
                  <c:v>21.1484375</c:v>
                </c:pt>
                <c:pt idx="1537">
                  <c:v>24.62890625</c:v>
                </c:pt>
                <c:pt idx="1538">
                  <c:v>22.69140625</c:v>
                </c:pt>
                <c:pt idx="1539">
                  <c:v>17.9921875</c:v>
                </c:pt>
                <c:pt idx="1540">
                  <c:v>29.17578125</c:v>
                </c:pt>
                <c:pt idx="1541">
                  <c:v>18.9296875</c:v>
                </c:pt>
                <c:pt idx="1542">
                  <c:v>17.9609375</c:v>
                </c:pt>
                <c:pt idx="1543">
                  <c:v>22.5</c:v>
                </c:pt>
                <c:pt idx="1544">
                  <c:v>26.06640625</c:v>
                </c:pt>
                <c:pt idx="1545">
                  <c:v>31.94921875</c:v>
                </c:pt>
                <c:pt idx="1546">
                  <c:v>24.19140625</c:v>
                </c:pt>
                <c:pt idx="1547">
                  <c:v>18.03125</c:v>
                </c:pt>
                <c:pt idx="1548">
                  <c:v>32.5546875</c:v>
                </c:pt>
                <c:pt idx="1549">
                  <c:v>35.7734375</c:v>
                </c:pt>
                <c:pt idx="1550">
                  <c:v>29.30078125</c:v>
                </c:pt>
                <c:pt idx="1551">
                  <c:v>24.3828125</c:v>
                </c:pt>
                <c:pt idx="1552">
                  <c:v>36</c:v>
                </c:pt>
                <c:pt idx="1553">
                  <c:v>26.24609375</c:v>
                </c:pt>
                <c:pt idx="1554">
                  <c:v>22.09375</c:v>
                </c:pt>
                <c:pt idx="1555">
                  <c:v>24.0703125</c:v>
                </c:pt>
                <c:pt idx="1556">
                  <c:v>27.2734375</c:v>
                </c:pt>
                <c:pt idx="1557">
                  <c:v>22.21484375</c:v>
                </c:pt>
                <c:pt idx="1558">
                  <c:v>31.6640625</c:v>
                </c:pt>
                <c:pt idx="1559">
                  <c:v>28.67578125</c:v>
                </c:pt>
                <c:pt idx="1560">
                  <c:v>28.9453125</c:v>
                </c:pt>
                <c:pt idx="1561">
                  <c:v>31.109375</c:v>
                </c:pt>
                <c:pt idx="1562">
                  <c:v>23.94921875</c:v>
                </c:pt>
                <c:pt idx="1563">
                  <c:v>16.94140625</c:v>
                </c:pt>
                <c:pt idx="1564">
                  <c:v>20.05078125</c:v>
                </c:pt>
                <c:pt idx="1565">
                  <c:v>28.6015625</c:v>
                </c:pt>
                <c:pt idx="1566">
                  <c:v>26.26953125</c:v>
                </c:pt>
                <c:pt idx="1567">
                  <c:v>27.76953125</c:v>
                </c:pt>
                <c:pt idx="1568">
                  <c:v>22.0625</c:v>
                </c:pt>
                <c:pt idx="1569">
                  <c:v>16.046875</c:v>
                </c:pt>
                <c:pt idx="1570">
                  <c:v>25.7890625</c:v>
                </c:pt>
                <c:pt idx="1571">
                  <c:v>23.09765625</c:v>
                </c:pt>
                <c:pt idx="1572">
                  <c:v>25.20703125</c:v>
                </c:pt>
                <c:pt idx="1573">
                  <c:v>19.07421875</c:v>
                </c:pt>
                <c:pt idx="1574">
                  <c:v>25.49609375</c:v>
                </c:pt>
                <c:pt idx="1575">
                  <c:v>16.94921875</c:v>
                </c:pt>
                <c:pt idx="1576">
                  <c:v>27.046875</c:v>
                </c:pt>
                <c:pt idx="1577">
                  <c:v>18.04296875</c:v>
                </c:pt>
                <c:pt idx="1578">
                  <c:v>29.15625</c:v>
                </c:pt>
                <c:pt idx="1579">
                  <c:v>22.10546875</c:v>
                </c:pt>
                <c:pt idx="1580">
                  <c:v>29.7890625</c:v>
                </c:pt>
                <c:pt idx="1581">
                  <c:v>17.62890625</c:v>
                </c:pt>
                <c:pt idx="1582">
                  <c:v>17.71875</c:v>
                </c:pt>
                <c:pt idx="1583">
                  <c:v>22.73828125</c:v>
                </c:pt>
                <c:pt idx="1584">
                  <c:v>23.12890625</c:v>
                </c:pt>
                <c:pt idx="1585">
                  <c:v>21.78125</c:v>
                </c:pt>
                <c:pt idx="1586">
                  <c:v>23</c:v>
                </c:pt>
                <c:pt idx="1587">
                  <c:v>30.26953125</c:v>
                </c:pt>
                <c:pt idx="1588">
                  <c:v>32.2265625</c:v>
                </c:pt>
                <c:pt idx="1589">
                  <c:v>21.2734375</c:v>
                </c:pt>
                <c:pt idx="1590">
                  <c:v>24.8046875</c:v>
                </c:pt>
                <c:pt idx="1591">
                  <c:v>18.63671875</c:v>
                </c:pt>
                <c:pt idx="1592">
                  <c:v>28.3515625</c:v>
                </c:pt>
                <c:pt idx="1593">
                  <c:v>18.76171875</c:v>
                </c:pt>
                <c:pt idx="1594">
                  <c:v>23.4296875</c:v>
                </c:pt>
                <c:pt idx="1595">
                  <c:v>20.67578125</c:v>
                </c:pt>
                <c:pt idx="1596">
                  <c:v>29.22265625</c:v>
                </c:pt>
                <c:pt idx="1597">
                  <c:v>18.43359375</c:v>
                </c:pt>
                <c:pt idx="1598">
                  <c:v>30.06640625</c:v>
                </c:pt>
                <c:pt idx="1599">
                  <c:v>26.66015625</c:v>
                </c:pt>
                <c:pt idx="1600">
                  <c:v>27.5625</c:v>
                </c:pt>
                <c:pt idx="1601">
                  <c:v>31.51171875</c:v>
                </c:pt>
                <c:pt idx="1602">
                  <c:v>20.35546875</c:v>
                </c:pt>
                <c:pt idx="1603">
                  <c:v>32.0234375</c:v>
                </c:pt>
                <c:pt idx="1604">
                  <c:v>18.703125</c:v>
                </c:pt>
                <c:pt idx="1605">
                  <c:v>20.5</c:v>
                </c:pt>
                <c:pt idx="1606">
                  <c:v>33.2890625</c:v>
                </c:pt>
                <c:pt idx="1607">
                  <c:v>25.88671875</c:v>
                </c:pt>
                <c:pt idx="1608">
                  <c:v>25.8671875</c:v>
                </c:pt>
                <c:pt idx="1609">
                  <c:v>21.1796875</c:v>
                </c:pt>
                <c:pt idx="1610">
                  <c:v>22.12890625</c:v>
                </c:pt>
                <c:pt idx="1611">
                  <c:v>38.3515625</c:v>
                </c:pt>
                <c:pt idx="1612">
                  <c:v>21.51171875</c:v>
                </c:pt>
                <c:pt idx="1613">
                  <c:v>26.28125</c:v>
                </c:pt>
                <c:pt idx="1614">
                  <c:v>27.046875</c:v>
                </c:pt>
                <c:pt idx="1615">
                  <c:v>32.8203125</c:v>
                </c:pt>
                <c:pt idx="1616">
                  <c:v>28.25390625</c:v>
                </c:pt>
                <c:pt idx="1617">
                  <c:v>30.43359375</c:v>
                </c:pt>
                <c:pt idx="1618">
                  <c:v>22.32421875</c:v>
                </c:pt>
                <c:pt idx="1619">
                  <c:v>18.05078125</c:v>
                </c:pt>
                <c:pt idx="1620">
                  <c:v>16.5390625</c:v>
                </c:pt>
                <c:pt idx="1621">
                  <c:v>25.2734375</c:v>
                </c:pt>
                <c:pt idx="1622">
                  <c:v>31.59375</c:v>
                </c:pt>
                <c:pt idx="1623">
                  <c:v>32.9765625</c:v>
                </c:pt>
                <c:pt idx="1624">
                  <c:v>21.4375</c:v>
                </c:pt>
                <c:pt idx="1625">
                  <c:v>28.99609375</c:v>
                </c:pt>
                <c:pt idx="1626">
                  <c:v>27.84375</c:v>
                </c:pt>
                <c:pt idx="1627">
                  <c:v>21.60546875</c:v>
                </c:pt>
                <c:pt idx="1628">
                  <c:v>25.625</c:v>
                </c:pt>
                <c:pt idx="1629">
                  <c:v>30.01953125</c:v>
                </c:pt>
                <c:pt idx="1630">
                  <c:v>23.45703125</c:v>
                </c:pt>
                <c:pt idx="1631">
                  <c:v>19.44140625</c:v>
                </c:pt>
                <c:pt idx="1632">
                  <c:v>26.1875</c:v>
                </c:pt>
                <c:pt idx="1633">
                  <c:v>24.3125</c:v>
                </c:pt>
                <c:pt idx="1634">
                  <c:v>17.82421875</c:v>
                </c:pt>
                <c:pt idx="1635">
                  <c:v>17.16796875</c:v>
                </c:pt>
                <c:pt idx="1636">
                  <c:v>28.34375</c:v>
                </c:pt>
                <c:pt idx="1637">
                  <c:v>27.76953125</c:v>
                </c:pt>
                <c:pt idx="1638">
                  <c:v>31.42578125</c:v>
                </c:pt>
                <c:pt idx="1639">
                  <c:v>22.2265625</c:v>
                </c:pt>
                <c:pt idx="1640">
                  <c:v>21.89453125</c:v>
                </c:pt>
                <c:pt idx="1641">
                  <c:v>18.90234375</c:v>
                </c:pt>
                <c:pt idx="1642">
                  <c:v>23.83203125</c:v>
                </c:pt>
                <c:pt idx="1643">
                  <c:v>23.33203125</c:v>
                </c:pt>
                <c:pt idx="1644">
                  <c:v>25.453125</c:v>
                </c:pt>
                <c:pt idx="1645">
                  <c:v>20.515625</c:v>
                </c:pt>
                <c:pt idx="1646">
                  <c:v>19.79296875</c:v>
                </c:pt>
                <c:pt idx="1647">
                  <c:v>23.68359375</c:v>
                </c:pt>
                <c:pt idx="1648">
                  <c:v>22.296875</c:v>
                </c:pt>
                <c:pt idx="1649">
                  <c:v>29.50390625</c:v>
                </c:pt>
                <c:pt idx="1650">
                  <c:v>19.9921875</c:v>
                </c:pt>
                <c:pt idx="1651">
                  <c:v>32.3046875</c:v>
                </c:pt>
                <c:pt idx="1652">
                  <c:v>29.0859375</c:v>
                </c:pt>
                <c:pt idx="1653">
                  <c:v>25.47265625</c:v>
                </c:pt>
                <c:pt idx="1654">
                  <c:v>22.48046875</c:v>
                </c:pt>
                <c:pt idx="1655">
                  <c:v>23.3203125</c:v>
                </c:pt>
                <c:pt idx="1656">
                  <c:v>18.70703125</c:v>
                </c:pt>
                <c:pt idx="1657">
                  <c:v>36.4375</c:v>
                </c:pt>
                <c:pt idx="1658">
                  <c:v>23.328125</c:v>
                </c:pt>
                <c:pt idx="1659">
                  <c:v>30.6796875</c:v>
                </c:pt>
                <c:pt idx="1660">
                  <c:v>28.3203125</c:v>
                </c:pt>
                <c:pt idx="1661">
                  <c:v>20.5625</c:v>
                </c:pt>
                <c:pt idx="1662">
                  <c:v>26.0703125</c:v>
                </c:pt>
                <c:pt idx="1663">
                  <c:v>21.9921875</c:v>
                </c:pt>
                <c:pt idx="1664">
                  <c:v>26.38671875</c:v>
                </c:pt>
                <c:pt idx="1665">
                  <c:v>27.7421875</c:v>
                </c:pt>
                <c:pt idx="1666">
                  <c:v>37.7890625</c:v>
                </c:pt>
                <c:pt idx="1667">
                  <c:v>26.796875</c:v>
                </c:pt>
                <c:pt idx="1668">
                  <c:v>21.2421875</c:v>
                </c:pt>
                <c:pt idx="1669">
                  <c:v>28.734375</c:v>
                </c:pt>
                <c:pt idx="1670">
                  <c:v>27.40234375</c:v>
                </c:pt>
                <c:pt idx="1671">
                  <c:v>29.515625</c:v>
                </c:pt>
                <c:pt idx="1672">
                  <c:v>32.734375</c:v>
                </c:pt>
                <c:pt idx="1673">
                  <c:v>25.9375</c:v>
                </c:pt>
                <c:pt idx="1674">
                  <c:v>23.07421875</c:v>
                </c:pt>
                <c:pt idx="1675">
                  <c:v>28.8203125</c:v>
                </c:pt>
                <c:pt idx="1676">
                  <c:v>27.73046875</c:v>
                </c:pt>
                <c:pt idx="1677">
                  <c:v>20.09375</c:v>
                </c:pt>
                <c:pt idx="1678">
                  <c:v>32.75</c:v>
                </c:pt>
                <c:pt idx="1679">
                  <c:v>26.10546875</c:v>
                </c:pt>
                <c:pt idx="1680">
                  <c:v>19.51171875</c:v>
                </c:pt>
                <c:pt idx="1681">
                  <c:v>21.32421875</c:v>
                </c:pt>
                <c:pt idx="1682">
                  <c:v>25.13671875</c:v>
                </c:pt>
                <c:pt idx="1683">
                  <c:v>29.48828125</c:v>
                </c:pt>
                <c:pt idx="1684">
                  <c:v>23.640625</c:v>
                </c:pt>
                <c:pt idx="1685">
                  <c:v>23.2265625</c:v>
                </c:pt>
                <c:pt idx="1686">
                  <c:v>26.09375</c:v>
                </c:pt>
                <c:pt idx="1687">
                  <c:v>21.85546875</c:v>
                </c:pt>
                <c:pt idx="1688">
                  <c:v>26.3515625</c:v>
                </c:pt>
                <c:pt idx="1689">
                  <c:v>32.796875</c:v>
                </c:pt>
                <c:pt idx="1690">
                  <c:v>21.9375</c:v>
                </c:pt>
                <c:pt idx="1691">
                  <c:v>34.1328125</c:v>
                </c:pt>
                <c:pt idx="1692">
                  <c:v>21.7265625</c:v>
                </c:pt>
                <c:pt idx="1693">
                  <c:v>29.52734375</c:v>
                </c:pt>
                <c:pt idx="1694">
                  <c:v>30.14453125</c:v>
                </c:pt>
                <c:pt idx="1695">
                  <c:v>33.2890625</c:v>
                </c:pt>
                <c:pt idx="1696">
                  <c:v>26.890625</c:v>
                </c:pt>
                <c:pt idx="1697">
                  <c:v>30.328125</c:v>
                </c:pt>
                <c:pt idx="1698">
                  <c:v>31.3671875</c:v>
                </c:pt>
                <c:pt idx="1699">
                  <c:v>24.390625</c:v>
                </c:pt>
                <c:pt idx="1700">
                  <c:v>29.18359375</c:v>
                </c:pt>
                <c:pt idx="1701">
                  <c:v>36.8984375</c:v>
                </c:pt>
                <c:pt idx="1702">
                  <c:v>21.73046875</c:v>
                </c:pt>
                <c:pt idx="1703">
                  <c:v>25.7890625</c:v>
                </c:pt>
                <c:pt idx="1704">
                  <c:v>18.0078125</c:v>
                </c:pt>
                <c:pt idx="1705">
                  <c:v>19.48828125</c:v>
                </c:pt>
                <c:pt idx="1706">
                  <c:v>33.265625</c:v>
                </c:pt>
                <c:pt idx="1707">
                  <c:v>26.93359375</c:v>
                </c:pt>
                <c:pt idx="1708">
                  <c:v>20.8671875</c:v>
                </c:pt>
                <c:pt idx="1709">
                  <c:v>25.859375</c:v>
                </c:pt>
                <c:pt idx="1710">
                  <c:v>28.01171875</c:v>
                </c:pt>
                <c:pt idx="1711">
                  <c:v>25.328125</c:v>
                </c:pt>
                <c:pt idx="1712">
                  <c:v>24.234375</c:v>
                </c:pt>
                <c:pt idx="1713">
                  <c:v>24.01171875</c:v>
                </c:pt>
                <c:pt idx="1714">
                  <c:v>27.32421875</c:v>
                </c:pt>
                <c:pt idx="1715">
                  <c:v>29.35546875</c:v>
                </c:pt>
                <c:pt idx="1716">
                  <c:v>34.4296875</c:v>
                </c:pt>
                <c:pt idx="1717">
                  <c:v>26.8203125</c:v>
                </c:pt>
                <c:pt idx="1718">
                  <c:v>35.2734375</c:v>
                </c:pt>
                <c:pt idx="1719">
                  <c:v>39.1640625</c:v>
                </c:pt>
                <c:pt idx="1720">
                  <c:v>41.015625</c:v>
                </c:pt>
                <c:pt idx="1721">
                  <c:v>31.6875</c:v>
                </c:pt>
                <c:pt idx="1722">
                  <c:v>26.23828125</c:v>
                </c:pt>
                <c:pt idx="1723">
                  <c:v>35.5625</c:v>
                </c:pt>
                <c:pt idx="1724">
                  <c:v>28.328125</c:v>
                </c:pt>
                <c:pt idx="1725">
                  <c:v>25.8828125</c:v>
                </c:pt>
                <c:pt idx="1726">
                  <c:v>19.50390625</c:v>
                </c:pt>
                <c:pt idx="1727">
                  <c:v>24.953125</c:v>
                </c:pt>
                <c:pt idx="1728">
                  <c:v>20.96875</c:v>
                </c:pt>
                <c:pt idx="1729">
                  <c:v>32.7734375</c:v>
                </c:pt>
                <c:pt idx="1730">
                  <c:v>22.8125</c:v>
                </c:pt>
                <c:pt idx="1731">
                  <c:v>26.08203125</c:v>
                </c:pt>
                <c:pt idx="1732">
                  <c:v>30.21875</c:v>
                </c:pt>
                <c:pt idx="1733">
                  <c:v>24.08203125</c:v>
                </c:pt>
                <c:pt idx="1734">
                  <c:v>29.234375</c:v>
                </c:pt>
                <c:pt idx="1735">
                  <c:v>23.2421875</c:v>
                </c:pt>
                <c:pt idx="1736">
                  <c:v>30.2421875</c:v>
                </c:pt>
                <c:pt idx="1737">
                  <c:v>34.96875</c:v>
                </c:pt>
                <c:pt idx="1738">
                  <c:v>34.9609375</c:v>
                </c:pt>
                <c:pt idx="1739">
                  <c:v>31.90234375</c:v>
                </c:pt>
                <c:pt idx="1740">
                  <c:v>26.3515625</c:v>
                </c:pt>
                <c:pt idx="1741">
                  <c:v>36.359375</c:v>
                </c:pt>
                <c:pt idx="1742">
                  <c:v>17.7734375</c:v>
                </c:pt>
                <c:pt idx="1743">
                  <c:v>20.80078125</c:v>
                </c:pt>
                <c:pt idx="1744">
                  <c:v>20.609375</c:v>
                </c:pt>
                <c:pt idx="1745">
                  <c:v>33.921875</c:v>
                </c:pt>
                <c:pt idx="1746">
                  <c:v>23.55078125</c:v>
                </c:pt>
                <c:pt idx="1747">
                  <c:v>19.59375</c:v>
                </c:pt>
                <c:pt idx="1748">
                  <c:v>34.3984375</c:v>
                </c:pt>
                <c:pt idx="1749">
                  <c:v>29.34765625</c:v>
                </c:pt>
                <c:pt idx="1750">
                  <c:v>21.125</c:v>
                </c:pt>
                <c:pt idx="1751">
                  <c:v>20.77734375</c:v>
                </c:pt>
                <c:pt idx="1752">
                  <c:v>19.34765625</c:v>
                </c:pt>
                <c:pt idx="1753">
                  <c:v>29.8125</c:v>
                </c:pt>
                <c:pt idx="1754">
                  <c:v>19.44140625</c:v>
                </c:pt>
                <c:pt idx="1755">
                  <c:v>23.296875</c:v>
                </c:pt>
                <c:pt idx="1756">
                  <c:v>29.07421875</c:v>
                </c:pt>
                <c:pt idx="1757">
                  <c:v>26.7890625</c:v>
                </c:pt>
                <c:pt idx="1758">
                  <c:v>20.140625</c:v>
                </c:pt>
                <c:pt idx="1759">
                  <c:v>38.5546875</c:v>
                </c:pt>
                <c:pt idx="1760">
                  <c:v>38.375</c:v>
                </c:pt>
                <c:pt idx="1761">
                  <c:v>43.4296875</c:v>
                </c:pt>
                <c:pt idx="1762">
                  <c:v>25.85546875</c:v>
                </c:pt>
                <c:pt idx="1763">
                  <c:v>16.265625</c:v>
                </c:pt>
                <c:pt idx="1764">
                  <c:v>39.7734375</c:v>
                </c:pt>
                <c:pt idx="1765">
                  <c:v>35.2734375</c:v>
                </c:pt>
                <c:pt idx="1766">
                  <c:v>30.65234375</c:v>
                </c:pt>
                <c:pt idx="1767">
                  <c:v>28.1171875</c:v>
                </c:pt>
                <c:pt idx="1768">
                  <c:v>24.87890625</c:v>
                </c:pt>
                <c:pt idx="1769">
                  <c:v>31.328125</c:v>
                </c:pt>
                <c:pt idx="1770">
                  <c:v>27.15625</c:v>
                </c:pt>
                <c:pt idx="1771">
                  <c:v>27.08203125</c:v>
                </c:pt>
                <c:pt idx="1772">
                  <c:v>22.296875</c:v>
                </c:pt>
                <c:pt idx="1773">
                  <c:v>26.1796875</c:v>
                </c:pt>
                <c:pt idx="1774">
                  <c:v>28.328125</c:v>
                </c:pt>
                <c:pt idx="1775">
                  <c:v>20.9609375</c:v>
                </c:pt>
                <c:pt idx="1776">
                  <c:v>22.203125</c:v>
                </c:pt>
                <c:pt idx="1777">
                  <c:v>25.5546875</c:v>
                </c:pt>
                <c:pt idx="1778">
                  <c:v>34.0859375</c:v>
                </c:pt>
                <c:pt idx="1779">
                  <c:v>26.734375</c:v>
                </c:pt>
                <c:pt idx="1780">
                  <c:v>26.25</c:v>
                </c:pt>
                <c:pt idx="1781">
                  <c:v>26.10546875</c:v>
                </c:pt>
                <c:pt idx="1782">
                  <c:v>22.20703125</c:v>
                </c:pt>
                <c:pt idx="1783">
                  <c:v>27.49609375</c:v>
                </c:pt>
                <c:pt idx="1784">
                  <c:v>28.8046875</c:v>
                </c:pt>
                <c:pt idx="1785">
                  <c:v>20.31640625</c:v>
                </c:pt>
                <c:pt idx="1786">
                  <c:v>24.6015625</c:v>
                </c:pt>
                <c:pt idx="1787">
                  <c:v>23.69921875</c:v>
                </c:pt>
                <c:pt idx="1788">
                  <c:v>28.21875</c:v>
                </c:pt>
                <c:pt idx="1789">
                  <c:v>31.59765625</c:v>
                </c:pt>
                <c:pt idx="1790">
                  <c:v>22.625</c:v>
                </c:pt>
                <c:pt idx="1791">
                  <c:v>23.84375</c:v>
                </c:pt>
                <c:pt idx="1792">
                  <c:v>35.21875</c:v>
                </c:pt>
                <c:pt idx="1793">
                  <c:v>23.9375</c:v>
                </c:pt>
                <c:pt idx="1794">
                  <c:v>24.64453125</c:v>
                </c:pt>
                <c:pt idx="1795">
                  <c:v>22.37109375</c:v>
                </c:pt>
                <c:pt idx="1796">
                  <c:v>37.453125</c:v>
                </c:pt>
                <c:pt idx="1797">
                  <c:v>36.71875</c:v>
                </c:pt>
                <c:pt idx="1798">
                  <c:v>35.6171875</c:v>
                </c:pt>
                <c:pt idx="1799">
                  <c:v>32.390625</c:v>
                </c:pt>
                <c:pt idx="1800">
                  <c:v>17.15625</c:v>
                </c:pt>
                <c:pt idx="1801">
                  <c:v>27.50390625</c:v>
                </c:pt>
                <c:pt idx="1802">
                  <c:v>24.19140625</c:v>
                </c:pt>
                <c:pt idx="1803">
                  <c:v>29.25</c:v>
                </c:pt>
                <c:pt idx="1804">
                  <c:v>30.2578125</c:v>
                </c:pt>
                <c:pt idx="1805">
                  <c:v>30.0546875</c:v>
                </c:pt>
                <c:pt idx="1806">
                  <c:v>26.4609375</c:v>
                </c:pt>
                <c:pt idx="1807">
                  <c:v>30.07421875</c:v>
                </c:pt>
                <c:pt idx="1808">
                  <c:v>22.1953125</c:v>
                </c:pt>
                <c:pt idx="1809">
                  <c:v>27.51953125</c:v>
                </c:pt>
                <c:pt idx="1810">
                  <c:v>20.55859375</c:v>
                </c:pt>
                <c:pt idx="1811">
                  <c:v>29.13671875</c:v>
                </c:pt>
                <c:pt idx="1812">
                  <c:v>23.9921875</c:v>
                </c:pt>
                <c:pt idx="1813">
                  <c:v>29.9296875</c:v>
                </c:pt>
                <c:pt idx="1814">
                  <c:v>21.15625</c:v>
                </c:pt>
                <c:pt idx="1815">
                  <c:v>28.0703125</c:v>
                </c:pt>
                <c:pt idx="1816">
                  <c:v>27.67578125</c:v>
                </c:pt>
                <c:pt idx="1817">
                  <c:v>22.99609375</c:v>
                </c:pt>
                <c:pt idx="1818">
                  <c:v>25.55078125</c:v>
                </c:pt>
                <c:pt idx="1819">
                  <c:v>30.69140625</c:v>
                </c:pt>
                <c:pt idx="1820">
                  <c:v>38.890625</c:v>
                </c:pt>
                <c:pt idx="1821">
                  <c:v>22.90234375</c:v>
                </c:pt>
                <c:pt idx="1822">
                  <c:v>22.9453125</c:v>
                </c:pt>
                <c:pt idx="1823">
                  <c:v>26.0078125</c:v>
                </c:pt>
              </c:numCache>
            </c:numRef>
          </c:xVal>
          <c:yVal>
            <c:numRef>
              <c:f>linear_regression!$C$25:$C$1849</c:f>
              <c:numCache>
                <c:formatCode>General</c:formatCode>
                <c:ptCount val="1825"/>
                <c:pt idx="0">
                  <c:v>333.04467543144347</c:v>
                </c:pt>
                <c:pt idx="1">
                  <c:v>-317.39579818932407</c:v>
                </c:pt>
                <c:pt idx="2">
                  <c:v>-202.94899044467729</c:v>
                </c:pt>
                <c:pt idx="3">
                  <c:v>271.15989532955064</c:v>
                </c:pt>
                <c:pt idx="4">
                  <c:v>-1041.326518690139</c:v>
                </c:pt>
                <c:pt idx="5">
                  <c:v>39.211306122189853</c:v>
                </c:pt>
                <c:pt idx="6">
                  <c:v>-113.48541165698316</c:v>
                </c:pt>
                <c:pt idx="7">
                  <c:v>151.25111032897621</c:v>
                </c:pt>
                <c:pt idx="8">
                  <c:v>-632.90574924102066</c:v>
                </c:pt>
                <c:pt idx="9">
                  <c:v>-16.267676110121101</c:v>
                </c:pt>
                <c:pt idx="10">
                  <c:v>82.255411056008143</c:v>
                </c:pt>
                <c:pt idx="11">
                  <c:v>206.14879261196529</c:v>
                </c:pt>
                <c:pt idx="12">
                  <c:v>1129.527022657438</c:v>
                </c:pt>
                <c:pt idx="13">
                  <c:v>267.91612148715967</c:v>
                </c:pt>
                <c:pt idx="14">
                  <c:v>-827.16469259469204</c:v>
                </c:pt>
                <c:pt idx="15">
                  <c:v>250.34416079350558</c:v>
                </c:pt>
                <c:pt idx="16">
                  <c:v>-876.60606594721457</c:v>
                </c:pt>
                <c:pt idx="17">
                  <c:v>340.96139608766362</c:v>
                </c:pt>
                <c:pt idx="18">
                  <c:v>471.96049635590862</c:v>
                </c:pt>
                <c:pt idx="19">
                  <c:v>-969.53768617978449</c:v>
                </c:pt>
                <c:pt idx="20">
                  <c:v>-204.54245477349059</c:v>
                </c:pt>
                <c:pt idx="21">
                  <c:v>254.01730553907873</c:v>
                </c:pt>
                <c:pt idx="22">
                  <c:v>-1006.1008474876307</c:v>
                </c:pt>
                <c:pt idx="23">
                  <c:v>164.39303432103043</c:v>
                </c:pt>
                <c:pt idx="24">
                  <c:v>426.49285077451987</c:v>
                </c:pt>
                <c:pt idx="25">
                  <c:v>-1356.8040973224274</c:v>
                </c:pt>
                <c:pt idx="26">
                  <c:v>-556.92271821581107</c:v>
                </c:pt>
                <c:pt idx="27">
                  <c:v>-0.40256417828459234</c:v>
                </c:pt>
                <c:pt idx="28">
                  <c:v>424.97339853700441</c:v>
                </c:pt>
                <c:pt idx="29">
                  <c:v>-2133.2862106150851</c:v>
                </c:pt>
                <c:pt idx="30">
                  <c:v>47.175064840831055</c:v>
                </c:pt>
                <c:pt idx="31">
                  <c:v>-510.76765810932466</c:v>
                </c:pt>
                <c:pt idx="32">
                  <c:v>645.14495975160753</c:v>
                </c:pt>
                <c:pt idx="33">
                  <c:v>173.73279175655307</c:v>
                </c:pt>
                <c:pt idx="34">
                  <c:v>633.09335102722434</c:v>
                </c:pt>
                <c:pt idx="35">
                  <c:v>-1171.2948480707423</c:v>
                </c:pt>
                <c:pt idx="36">
                  <c:v>1513.5182232716306</c:v>
                </c:pt>
                <c:pt idx="37">
                  <c:v>-2119.1135157353897</c:v>
                </c:pt>
                <c:pt idx="38">
                  <c:v>-1128.24367121144</c:v>
                </c:pt>
                <c:pt idx="39">
                  <c:v>-44.360690573057127</c:v>
                </c:pt>
                <c:pt idx="40">
                  <c:v>-195.43020400557953</c:v>
                </c:pt>
                <c:pt idx="41">
                  <c:v>191.56823046424734</c:v>
                </c:pt>
                <c:pt idx="42">
                  <c:v>1022.2284730287242</c:v>
                </c:pt>
                <c:pt idx="43">
                  <c:v>-887.79752926521087</c:v>
                </c:pt>
                <c:pt idx="44">
                  <c:v>-526.86317383578216</c:v>
                </c:pt>
                <c:pt idx="45">
                  <c:v>-1341.9442218509712</c:v>
                </c:pt>
                <c:pt idx="46">
                  <c:v>-530.31134917885856</c:v>
                </c:pt>
                <c:pt idx="47">
                  <c:v>-676.3962300544049</c:v>
                </c:pt>
                <c:pt idx="48">
                  <c:v>-1141.8747444200421</c:v>
                </c:pt>
                <c:pt idx="49">
                  <c:v>276.39100092418266</c:v>
                </c:pt>
                <c:pt idx="50">
                  <c:v>802.80363678591129</c:v>
                </c:pt>
                <c:pt idx="51">
                  <c:v>221.22464016836693</c:v>
                </c:pt>
                <c:pt idx="52">
                  <c:v>-456.72421897392451</c:v>
                </c:pt>
                <c:pt idx="53">
                  <c:v>-463.28691241509659</c:v>
                </c:pt>
                <c:pt idx="54">
                  <c:v>-1161.9944629769248</c:v>
                </c:pt>
                <c:pt idx="55">
                  <c:v>-197.49741410632396</c:v>
                </c:pt>
                <c:pt idx="56">
                  <c:v>-588.0768425889496</c:v>
                </c:pt>
                <c:pt idx="57">
                  <c:v>373.36996515569717</c:v>
                </c:pt>
                <c:pt idx="58">
                  <c:v>-547.55602275300453</c:v>
                </c:pt>
                <c:pt idx="59">
                  <c:v>711.41363822443464</c:v>
                </c:pt>
                <c:pt idx="60">
                  <c:v>81.572963056360095</c:v>
                </c:pt>
                <c:pt idx="61">
                  <c:v>-893.38852833209603</c:v>
                </c:pt>
                <c:pt idx="62">
                  <c:v>-392.92725287618032</c:v>
                </c:pt>
                <c:pt idx="63">
                  <c:v>-225.12915311334427</c:v>
                </c:pt>
                <c:pt idx="64">
                  <c:v>-574.04970662992173</c:v>
                </c:pt>
                <c:pt idx="65">
                  <c:v>-1013.1205516592804</c:v>
                </c:pt>
                <c:pt idx="66">
                  <c:v>-375.72038611356675</c:v>
                </c:pt>
                <c:pt idx="67">
                  <c:v>201.18116503137298</c:v>
                </c:pt>
                <c:pt idx="68">
                  <c:v>186.88984925829391</c:v>
                </c:pt>
                <c:pt idx="69">
                  <c:v>302.85137664834383</c:v>
                </c:pt>
                <c:pt idx="70">
                  <c:v>-448.0130334834821</c:v>
                </c:pt>
                <c:pt idx="71">
                  <c:v>-347.15855640255631</c:v>
                </c:pt>
                <c:pt idx="72">
                  <c:v>307.21783817781306</c:v>
                </c:pt>
                <c:pt idx="73">
                  <c:v>-107.8296677512817</c:v>
                </c:pt>
                <c:pt idx="74">
                  <c:v>164.08631510333362</c:v>
                </c:pt>
                <c:pt idx="75">
                  <c:v>433.6675790510626</c:v>
                </c:pt>
                <c:pt idx="76">
                  <c:v>369.00573495481876</c:v>
                </c:pt>
                <c:pt idx="77">
                  <c:v>304.18886675368185</c:v>
                </c:pt>
                <c:pt idx="78">
                  <c:v>1086.6218725854778</c:v>
                </c:pt>
                <c:pt idx="79">
                  <c:v>642.73369148830807</c:v>
                </c:pt>
                <c:pt idx="80">
                  <c:v>740.94579471130237</c:v>
                </c:pt>
                <c:pt idx="81">
                  <c:v>-651.98676125461589</c:v>
                </c:pt>
                <c:pt idx="82">
                  <c:v>-627.13728670073397</c:v>
                </c:pt>
                <c:pt idx="83">
                  <c:v>-305.14498842304238</c:v>
                </c:pt>
                <c:pt idx="84">
                  <c:v>335.98763231493604</c:v>
                </c:pt>
                <c:pt idx="85">
                  <c:v>458.90931949660626</c:v>
                </c:pt>
                <c:pt idx="86">
                  <c:v>150.41860474988471</c:v>
                </c:pt>
                <c:pt idx="87">
                  <c:v>-1843.0130334834821</c:v>
                </c:pt>
                <c:pt idx="88">
                  <c:v>-289.27444209908163</c:v>
                </c:pt>
                <c:pt idx="89">
                  <c:v>-324.6026649519381</c:v>
                </c:pt>
                <c:pt idx="90">
                  <c:v>327.91635542049698</c:v>
                </c:pt>
                <c:pt idx="91">
                  <c:v>495.89121685672308</c:v>
                </c:pt>
                <c:pt idx="92">
                  <c:v>115.56416367055226</c:v>
                </c:pt>
                <c:pt idx="93">
                  <c:v>49.435807658012436</c:v>
                </c:pt>
                <c:pt idx="94">
                  <c:v>-3.1413534944285857</c:v>
                </c:pt>
                <c:pt idx="95">
                  <c:v>129.68345036235451</c:v>
                </c:pt>
                <c:pt idx="96">
                  <c:v>336.40730410055539</c:v>
                </c:pt>
                <c:pt idx="97">
                  <c:v>-374.48427799189085</c:v>
                </c:pt>
                <c:pt idx="98">
                  <c:v>797.11055393535207</c:v>
                </c:pt>
                <c:pt idx="99">
                  <c:v>103.2658479751758</c:v>
                </c:pt>
                <c:pt idx="100">
                  <c:v>-885.07527705877646</c:v>
                </c:pt>
                <c:pt idx="101">
                  <c:v>-555.9184174887796</c:v>
                </c:pt>
                <c:pt idx="102">
                  <c:v>618.39983631158384</c:v>
                </c:pt>
                <c:pt idx="103">
                  <c:v>507.53449044641002</c:v>
                </c:pt>
                <c:pt idx="104">
                  <c:v>565.59063383116199</c:v>
                </c:pt>
                <c:pt idx="105">
                  <c:v>-101.03066825669066</c:v>
                </c:pt>
                <c:pt idx="106">
                  <c:v>-131.99242958007744</c:v>
                </c:pt>
                <c:pt idx="107">
                  <c:v>221.07388078891199</c:v>
                </c:pt>
                <c:pt idx="108">
                  <c:v>71.615970326679417</c:v>
                </c:pt>
                <c:pt idx="109">
                  <c:v>1.9869665165178958</c:v>
                </c:pt>
                <c:pt idx="110">
                  <c:v>-6.6221351902499919</c:v>
                </c:pt>
                <c:pt idx="111">
                  <c:v>557.77126436650315</c:v>
                </c:pt>
                <c:pt idx="112">
                  <c:v>940.84891138641524</c:v>
                </c:pt>
                <c:pt idx="113">
                  <c:v>883.98493311967059</c:v>
                </c:pt>
                <c:pt idx="114">
                  <c:v>-64.4462372470216</c:v>
                </c:pt>
                <c:pt idx="115">
                  <c:v>-1248.544254237001</c:v>
                </c:pt>
                <c:pt idx="116">
                  <c:v>704.97293067033024</c:v>
                </c:pt>
                <c:pt idx="117">
                  <c:v>-579.81179904473629</c:v>
                </c:pt>
                <c:pt idx="118">
                  <c:v>378.21127012059651</c:v>
                </c:pt>
                <c:pt idx="119">
                  <c:v>-1568.7758276983077</c:v>
                </c:pt>
                <c:pt idx="120">
                  <c:v>-206.77289456970493</c:v>
                </c:pt>
                <c:pt idx="121">
                  <c:v>196.31585516779251</c:v>
                </c:pt>
                <c:pt idx="122">
                  <c:v>790.82197335913133</c:v>
                </c:pt>
                <c:pt idx="123">
                  <c:v>4.1730314439837457</c:v>
                </c:pt>
                <c:pt idx="124">
                  <c:v>166.01977080100733</c:v>
                </c:pt>
                <c:pt idx="125">
                  <c:v>-301.34778839196133</c:v>
                </c:pt>
                <c:pt idx="126">
                  <c:v>-526.34802232529864</c:v>
                </c:pt>
                <c:pt idx="127">
                  <c:v>-469.96775888297816</c:v>
                </c:pt>
                <c:pt idx="128">
                  <c:v>139.55442855139609</c:v>
                </c:pt>
                <c:pt idx="129">
                  <c:v>121.00440335798294</c:v>
                </c:pt>
                <c:pt idx="130">
                  <c:v>673.54422556556619</c:v>
                </c:pt>
                <c:pt idx="131">
                  <c:v>-963.56622573883487</c:v>
                </c:pt>
                <c:pt idx="132">
                  <c:v>-584.95665616539236</c:v>
                </c:pt>
                <c:pt idx="133">
                  <c:v>-603.72195164373989</c:v>
                </c:pt>
                <c:pt idx="134">
                  <c:v>-716.72375110724988</c:v>
                </c:pt>
                <c:pt idx="135">
                  <c:v>-141.41253323077763</c:v>
                </c:pt>
                <c:pt idx="136">
                  <c:v>-312.49197971419972</c:v>
                </c:pt>
                <c:pt idx="137">
                  <c:v>-378.00783302469472</c:v>
                </c:pt>
                <c:pt idx="138">
                  <c:v>-135.61169827108279</c:v>
                </c:pt>
                <c:pt idx="139">
                  <c:v>-163.59836422490571</c:v>
                </c:pt>
                <c:pt idx="140">
                  <c:v>-524.42023495308649</c:v>
                </c:pt>
                <c:pt idx="141">
                  <c:v>516.89031712496808</c:v>
                </c:pt>
                <c:pt idx="142">
                  <c:v>667.21830604448724</c:v>
                </c:pt>
                <c:pt idx="143">
                  <c:v>-1383.0718760634995</c:v>
                </c:pt>
                <c:pt idx="144">
                  <c:v>31.658977596998739</c:v>
                </c:pt>
                <c:pt idx="145">
                  <c:v>605.54762656084267</c:v>
                </c:pt>
                <c:pt idx="146">
                  <c:v>-158.84483726256212</c:v>
                </c:pt>
                <c:pt idx="147">
                  <c:v>-32.932453334967249</c:v>
                </c:pt>
                <c:pt idx="148">
                  <c:v>559.14609341669984</c:v>
                </c:pt>
                <c:pt idx="149">
                  <c:v>-534.83897100535705</c:v>
                </c:pt>
                <c:pt idx="150">
                  <c:v>181.70245273399223</c:v>
                </c:pt>
                <c:pt idx="151">
                  <c:v>-2140.5046479619587</c:v>
                </c:pt>
                <c:pt idx="152">
                  <c:v>-1387.872675021601</c:v>
                </c:pt>
                <c:pt idx="153">
                  <c:v>814.31765463130296</c:v>
                </c:pt>
                <c:pt idx="154">
                  <c:v>-28.474308939397815</c:v>
                </c:pt>
                <c:pt idx="155">
                  <c:v>-1154.8928470599249</c:v>
                </c:pt>
                <c:pt idx="156">
                  <c:v>-395.09134630181188</c:v>
                </c:pt>
                <c:pt idx="157">
                  <c:v>-256.62733564903738</c:v>
                </c:pt>
                <c:pt idx="158">
                  <c:v>-269.47907753310392</c:v>
                </c:pt>
                <c:pt idx="159">
                  <c:v>298.49058344433524</c:v>
                </c:pt>
                <c:pt idx="160">
                  <c:v>-1204.592731901038</c:v>
                </c:pt>
                <c:pt idx="161">
                  <c:v>251.72962469461345</c:v>
                </c:pt>
                <c:pt idx="162">
                  <c:v>151.8796822740569</c:v>
                </c:pt>
                <c:pt idx="163">
                  <c:v>136.43377426116513</c:v>
                </c:pt>
                <c:pt idx="164">
                  <c:v>-127.52388426693369</c:v>
                </c:pt>
                <c:pt idx="165">
                  <c:v>-2356.6164668647889</c:v>
                </c:pt>
                <c:pt idx="166">
                  <c:v>608.16353025816443</c:v>
                </c:pt>
                <c:pt idx="167">
                  <c:v>-442.08931290496457</c:v>
                </c:pt>
                <c:pt idx="168">
                  <c:v>413.74839313291432</c:v>
                </c:pt>
                <c:pt idx="169">
                  <c:v>-2001.0791099191342</c:v>
                </c:pt>
                <c:pt idx="170">
                  <c:v>-702.00896668978703</c:v>
                </c:pt>
                <c:pt idx="171">
                  <c:v>-2028.7649589140592</c:v>
                </c:pt>
                <c:pt idx="172">
                  <c:v>325.66104699543939</c:v>
                </c:pt>
                <c:pt idx="173">
                  <c:v>-2185.4944809777217</c:v>
                </c:pt>
                <c:pt idx="174">
                  <c:v>-1712.680545905187</c:v>
                </c:pt>
                <c:pt idx="175">
                  <c:v>-531.2778430943581</c:v>
                </c:pt>
                <c:pt idx="176">
                  <c:v>-658.27627756418497</c:v>
                </c:pt>
                <c:pt idx="177">
                  <c:v>-1629.350055722146</c:v>
                </c:pt>
                <c:pt idx="178">
                  <c:v>397.04580909653578</c:v>
                </c:pt>
                <c:pt idx="179">
                  <c:v>666.28395061505853</c:v>
                </c:pt>
                <c:pt idx="180">
                  <c:v>290.95052730341513</c:v>
                </c:pt>
                <c:pt idx="181">
                  <c:v>317.72305663739689</c:v>
                </c:pt>
                <c:pt idx="182">
                  <c:v>-457.41613215779807</c:v>
                </c:pt>
                <c:pt idx="183">
                  <c:v>-271.28327748648235</c:v>
                </c:pt>
                <c:pt idx="184">
                  <c:v>-255.15562327395401</c:v>
                </c:pt>
                <c:pt idx="185">
                  <c:v>-623.98496179110589</c:v>
                </c:pt>
                <c:pt idx="186">
                  <c:v>501.8796822740569</c:v>
                </c:pt>
                <c:pt idx="187">
                  <c:v>-503.08794530653495</c:v>
                </c:pt>
                <c:pt idx="188">
                  <c:v>-656.15992400098548</c:v>
                </c:pt>
                <c:pt idx="189">
                  <c:v>-460.17712690911321</c:v>
                </c:pt>
                <c:pt idx="190">
                  <c:v>-113.51801800972862</c:v>
                </c:pt>
                <c:pt idx="191">
                  <c:v>-660.17192645032628</c:v>
                </c:pt>
                <c:pt idx="192">
                  <c:v>-183.93628619532501</c:v>
                </c:pt>
                <c:pt idx="193">
                  <c:v>-1027.921116684045</c:v>
                </c:pt>
                <c:pt idx="194">
                  <c:v>-643.13615303564166</c:v>
                </c:pt>
                <c:pt idx="195">
                  <c:v>186.49851909998097</c:v>
                </c:pt>
                <c:pt idx="196">
                  <c:v>-805.36545916676369</c:v>
                </c:pt>
                <c:pt idx="197">
                  <c:v>-329.01686634383987</c:v>
                </c:pt>
                <c:pt idx="198">
                  <c:v>-1160.2258025048941</c:v>
                </c:pt>
                <c:pt idx="199">
                  <c:v>-490.4621085583135</c:v>
                </c:pt>
                <c:pt idx="200">
                  <c:v>-807.43266926750766</c:v>
                </c:pt>
                <c:pt idx="201">
                  <c:v>-561.05240582518718</c:v>
                </c:pt>
                <c:pt idx="202">
                  <c:v>167.50848815247446</c:v>
                </c:pt>
                <c:pt idx="203">
                  <c:v>-391.83126928304864</c:v>
                </c:pt>
                <c:pt idx="204">
                  <c:v>-1517.7814600221755</c:v>
                </c:pt>
                <c:pt idx="205">
                  <c:v>-712.51844987480945</c:v>
                </c:pt>
                <c:pt idx="206">
                  <c:v>-851.54202290840976</c:v>
                </c:pt>
                <c:pt idx="207">
                  <c:v>280.62300625057014</c:v>
                </c:pt>
                <c:pt idx="208">
                  <c:v>318.07184739206468</c:v>
                </c:pt>
                <c:pt idx="209">
                  <c:v>-76.288477945269733</c:v>
                </c:pt>
                <c:pt idx="210">
                  <c:v>238.04537723145495</c:v>
                </c:pt>
                <c:pt idx="211">
                  <c:v>-1408.0447041028788</c:v>
                </c:pt>
                <c:pt idx="212">
                  <c:v>-528.3027477247947</c:v>
                </c:pt>
                <c:pt idx="213">
                  <c:v>-1064.6988464768137</c:v>
                </c:pt>
                <c:pt idx="214">
                  <c:v>-2166.6384383666227</c:v>
                </c:pt>
                <c:pt idx="215">
                  <c:v>-1153.2325684938542</c:v>
                </c:pt>
                <c:pt idx="216">
                  <c:v>-973.72738603586413</c:v>
                </c:pt>
                <c:pt idx="217">
                  <c:v>-2515.1076494781846</c:v>
                </c:pt>
                <c:pt idx="218">
                  <c:v>-364.66174146529283</c:v>
                </c:pt>
                <c:pt idx="219">
                  <c:v>-457.84620486099175</c:v>
                </c:pt>
                <c:pt idx="220">
                  <c:v>86.068212463450436</c:v>
                </c:pt>
                <c:pt idx="221">
                  <c:v>374.46864794409476</c:v>
                </c:pt>
                <c:pt idx="222">
                  <c:v>302.08431770807965</c:v>
                </c:pt>
                <c:pt idx="223">
                  <c:v>-506.34282186651126</c:v>
                </c:pt>
                <c:pt idx="224">
                  <c:v>576.07411472224885</c:v>
                </c:pt>
                <c:pt idx="225">
                  <c:v>-686.99219564674013</c:v>
                </c:pt>
                <c:pt idx="226">
                  <c:v>-209.85527418172978</c:v>
                </c:pt>
                <c:pt idx="227">
                  <c:v>412.12685711172435</c:v>
                </c:pt>
                <c:pt idx="228">
                  <c:v>-704.54878889737029</c:v>
                </c:pt>
                <c:pt idx="229">
                  <c:v>-242.90504744100917</c:v>
                </c:pt>
                <c:pt idx="230">
                  <c:v>283.72192297230458</c:v>
                </c:pt>
                <c:pt idx="231">
                  <c:v>-2441.7452547424095</c:v>
                </c:pt>
                <c:pt idx="232">
                  <c:v>377.55102755611961</c:v>
                </c:pt>
                <c:pt idx="233">
                  <c:v>-674.38266207489141</c:v>
                </c:pt>
                <c:pt idx="234">
                  <c:v>-131.88467747094182</c:v>
                </c:pt>
                <c:pt idx="235">
                  <c:v>9.1839002282317779</c:v>
                </c:pt>
                <c:pt idx="236">
                  <c:v>-1559.175759310684</c:v>
                </c:pt>
                <c:pt idx="237">
                  <c:v>-138.61986786006582</c:v>
                </c:pt>
                <c:pt idx="238">
                  <c:v>144.17799796943336</c:v>
                </c:pt>
                <c:pt idx="239">
                  <c:v>-18.887844532881445</c:v>
                </c:pt>
                <c:pt idx="240">
                  <c:v>-261.27264263557117</c:v>
                </c:pt>
                <c:pt idx="241">
                  <c:v>282.63160770463401</c:v>
                </c:pt>
                <c:pt idx="242">
                  <c:v>-67.690712889424049</c:v>
                </c:pt>
                <c:pt idx="243">
                  <c:v>-692.37902714627717</c:v>
                </c:pt>
                <c:pt idx="244">
                  <c:v>450.74162714395425</c:v>
                </c:pt>
                <c:pt idx="245">
                  <c:v>-545.42973613890535</c:v>
                </c:pt>
                <c:pt idx="246">
                  <c:v>-331.61056460599048</c:v>
                </c:pt>
                <c:pt idx="247">
                  <c:v>-356.93405486673419</c:v>
                </c:pt>
                <c:pt idx="248">
                  <c:v>-461.58432837871806</c:v>
                </c:pt>
                <c:pt idx="249">
                  <c:v>54.968198078217029</c:v>
                </c:pt>
                <c:pt idx="250">
                  <c:v>699.30678584705447</c:v>
                </c:pt>
                <c:pt idx="251">
                  <c:v>-1786.0866137096991</c:v>
                </c:pt>
                <c:pt idx="252">
                  <c:v>-1246.0899787033823</c:v>
                </c:pt>
                <c:pt idx="253">
                  <c:v>190.89191865673456</c:v>
                </c:pt>
                <c:pt idx="254">
                  <c:v>-544.22126784452485</c:v>
                </c:pt>
                <c:pt idx="255">
                  <c:v>-749.2805782912169</c:v>
                </c:pt>
                <c:pt idx="256">
                  <c:v>-744.03836997899907</c:v>
                </c:pt>
                <c:pt idx="257">
                  <c:v>663.52365766375488</c:v>
                </c:pt>
                <c:pt idx="258">
                  <c:v>-950.06417434119066</c:v>
                </c:pt>
                <c:pt idx="259">
                  <c:v>-266.28941367861808</c:v>
                </c:pt>
                <c:pt idx="260">
                  <c:v>355.12889050857211</c:v>
                </c:pt>
                <c:pt idx="261">
                  <c:v>90.773765630025082</c:v>
                </c:pt>
                <c:pt idx="262">
                  <c:v>-703.35072152056409</c:v>
                </c:pt>
                <c:pt idx="263">
                  <c:v>129.36019403494811</c:v>
                </c:pt>
                <c:pt idx="264">
                  <c:v>-941.41773368956456</c:v>
                </c:pt>
                <c:pt idx="265">
                  <c:v>-411.44420385017429</c:v>
                </c:pt>
                <c:pt idx="266">
                  <c:v>216.11145366710707</c:v>
                </c:pt>
                <c:pt idx="267">
                  <c:v>46.476781531484448</c:v>
                </c:pt>
                <c:pt idx="268">
                  <c:v>-543.8129327098286</c:v>
                </c:pt>
                <c:pt idx="269">
                  <c:v>-222.47544260449013</c:v>
                </c:pt>
                <c:pt idx="270">
                  <c:v>449.15176174216094</c:v>
                </c:pt>
                <c:pt idx="271">
                  <c:v>400.11305519887355</c:v>
                </c:pt>
                <c:pt idx="272">
                  <c:v>-191.64317095873548</c:v>
                </c:pt>
                <c:pt idx="273">
                  <c:v>4.4686479440947551</c:v>
                </c:pt>
                <c:pt idx="274">
                  <c:v>61.965930748032406</c:v>
                </c:pt>
                <c:pt idx="275">
                  <c:v>354.61373899808814</c:v>
                </c:pt>
                <c:pt idx="276">
                  <c:v>159.0600788760612</c:v>
                </c:pt>
                <c:pt idx="277">
                  <c:v>-604.69954827682477</c:v>
                </c:pt>
                <c:pt idx="278">
                  <c:v>715.13929142614597</c:v>
                </c:pt>
                <c:pt idx="279">
                  <c:v>-1687.0673414031307</c:v>
                </c:pt>
                <c:pt idx="280">
                  <c:v>-537.34665472686902</c:v>
                </c:pt>
                <c:pt idx="281">
                  <c:v>146.5360919781765</c:v>
                </c:pt>
                <c:pt idx="282">
                  <c:v>285.79433353183595</c:v>
                </c:pt>
                <c:pt idx="283">
                  <c:v>-525.39239719404713</c:v>
                </c:pt>
                <c:pt idx="284">
                  <c:v>-3.0558068204641131</c:v>
                </c:pt>
                <c:pt idx="285">
                  <c:v>-97.814066374920912</c:v>
                </c:pt>
                <c:pt idx="286">
                  <c:v>-349.66647405740559</c:v>
                </c:pt>
                <c:pt idx="287">
                  <c:v>-676.23553762405027</c:v>
                </c:pt>
                <c:pt idx="288">
                  <c:v>298.59880342014503</c:v>
                </c:pt>
                <c:pt idx="289">
                  <c:v>-17.304115323224323</c:v>
                </c:pt>
                <c:pt idx="290">
                  <c:v>112.58339997552775</c:v>
                </c:pt>
                <c:pt idx="291">
                  <c:v>351.9444271128732</c:v>
                </c:pt>
                <c:pt idx="292">
                  <c:v>-1080.6766770432359</c:v>
                </c:pt>
                <c:pt idx="293">
                  <c:v>111.77759849038284</c:v>
                </c:pt>
                <c:pt idx="294">
                  <c:v>-567.20723199833719</c:v>
                </c:pt>
                <c:pt idx="295">
                  <c:v>-567.82493515916894</c:v>
                </c:pt>
                <c:pt idx="296">
                  <c:v>-434.69364601802636</c:v>
                </c:pt>
                <c:pt idx="297">
                  <c:v>196.38083393994566</c:v>
                </c:pt>
                <c:pt idx="298">
                  <c:v>-154.53271965433487</c:v>
                </c:pt>
                <c:pt idx="299">
                  <c:v>128.93105706510278</c:v>
                </c:pt>
                <c:pt idx="300">
                  <c:v>-938.78079422375731</c:v>
                </c:pt>
                <c:pt idx="301">
                  <c:v>-1214.516650411299</c:v>
                </c:pt>
                <c:pt idx="302">
                  <c:v>-398.53338545275255</c:v>
                </c:pt>
                <c:pt idx="303">
                  <c:v>-25.998763703956683</c:v>
                </c:pt>
                <c:pt idx="304">
                  <c:v>-1490.5956290280474</c:v>
                </c:pt>
                <c:pt idx="305">
                  <c:v>-198.54425423700104</c:v>
                </c:pt>
                <c:pt idx="306">
                  <c:v>416.73482515340038</c:v>
                </c:pt>
                <c:pt idx="307">
                  <c:v>-1002.76042425369</c:v>
                </c:pt>
                <c:pt idx="308">
                  <c:v>-772.20699806499988</c:v>
                </c:pt>
                <c:pt idx="309">
                  <c:v>-697.41660002447225</c:v>
                </c:pt>
                <c:pt idx="310">
                  <c:v>-2336.557624284771</c:v>
                </c:pt>
                <c:pt idx="311">
                  <c:v>67.540392705208433</c:v>
                </c:pt>
                <c:pt idx="312">
                  <c:v>-898.55512302124953</c:v>
                </c:pt>
                <c:pt idx="313">
                  <c:v>-243.87200922318334</c:v>
                </c:pt>
                <c:pt idx="314">
                  <c:v>-516.57345959446957</c:v>
                </c:pt>
                <c:pt idx="315">
                  <c:v>351.9444271128732</c:v>
                </c:pt>
                <c:pt idx="316">
                  <c:v>-880.68164356868601</c:v>
                </c:pt>
                <c:pt idx="317">
                  <c:v>-1390.6870779608098</c:v>
                </c:pt>
                <c:pt idx="318">
                  <c:v>-779.93562039690732</c:v>
                </c:pt>
                <c:pt idx="319">
                  <c:v>399.68911868781561</c:v>
                </c:pt>
                <c:pt idx="320">
                  <c:v>-528.97952739898165</c:v>
                </c:pt>
                <c:pt idx="321">
                  <c:v>-1398.0499045616657</c:v>
                </c:pt>
                <c:pt idx="322">
                  <c:v>-710.67147658444901</c:v>
                </c:pt>
                <c:pt idx="323">
                  <c:v>-2397.0890789716273</c:v>
                </c:pt>
                <c:pt idx="324">
                  <c:v>-687.67984410517556</c:v>
                </c:pt>
                <c:pt idx="325">
                  <c:v>-456.05310762519866</c:v>
                </c:pt>
                <c:pt idx="326">
                  <c:v>-412.41683395780956</c:v>
                </c:pt>
                <c:pt idx="327">
                  <c:v>38.367697825513005</c:v>
                </c:pt>
                <c:pt idx="328">
                  <c:v>161.16556365501174</c:v>
                </c:pt>
                <c:pt idx="329">
                  <c:v>-697.66897532092707</c:v>
                </c:pt>
                <c:pt idx="330">
                  <c:v>-274.37722768276717</c:v>
                </c:pt>
                <c:pt idx="331">
                  <c:v>-1396.6486053508597</c:v>
                </c:pt>
                <c:pt idx="332">
                  <c:v>-391.03066825669066</c:v>
                </c:pt>
                <c:pt idx="333">
                  <c:v>-899.24843980514606</c:v>
                </c:pt>
                <c:pt idx="334">
                  <c:v>-259.84393753080712</c:v>
                </c:pt>
                <c:pt idx="335">
                  <c:v>329.36679809375755</c:v>
                </c:pt>
                <c:pt idx="336">
                  <c:v>-251.68144563694204</c:v>
                </c:pt>
                <c:pt idx="337">
                  <c:v>-980.60673174563271</c:v>
                </c:pt>
                <c:pt idx="338">
                  <c:v>194.96252975275593</c:v>
                </c:pt>
                <c:pt idx="339">
                  <c:v>75.483349588701003</c:v>
                </c:pt>
                <c:pt idx="340">
                  <c:v>156.0528450204265</c:v>
                </c:pt>
                <c:pt idx="341">
                  <c:v>-275.33805327280515</c:v>
                </c:pt>
                <c:pt idx="342">
                  <c:v>-4.2099311936026425</c:v>
                </c:pt>
                <c:pt idx="343">
                  <c:v>-352.83603787675474</c:v>
                </c:pt>
                <c:pt idx="344">
                  <c:v>-903.43153560241581</c:v>
                </c:pt>
                <c:pt idx="345">
                  <c:v>-1627.2020315395498</c:v>
                </c:pt>
                <c:pt idx="346">
                  <c:v>726.44511091208778</c:v>
                </c:pt>
                <c:pt idx="347">
                  <c:v>-471.1544896088617</c:v>
                </c:pt>
                <c:pt idx="348">
                  <c:v>-113.30298165813201</c:v>
                </c:pt>
                <c:pt idx="349">
                  <c:v>210.84277519427997</c:v>
                </c:pt>
                <c:pt idx="350">
                  <c:v>69.768997036318979</c:v>
                </c:pt>
                <c:pt idx="351">
                  <c:v>-61.95462276854505</c:v>
                </c:pt>
                <c:pt idx="352">
                  <c:v>-101.64363882540965</c:v>
                </c:pt>
                <c:pt idx="353">
                  <c:v>399.19996947126765</c:v>
                </c:pt>
                <c:pt idx="354">
                  <c:v>-209.77446009987807</c:v>
                </c:pt>
                <c:pt idx="355">
                  <c:v>718.95279463359975</c:v>
                </c:pt>
                <c:pt idx="356">
                  <c:v>-1985.5641923419876</c:v>
                </c:pt>
                <c:pt idx="357">
                  <c:v>-1796.0897447700454</c:v>
                </c:pt>
                <c:pt idx="358">
                  <c:v>509.45754522650941</c:v>
                </c:pt>
                <c:pt idx="359">
                  <c:v>-145.95622430031153</c:v>
                </c:pt>
                <c:pt idx="360">
                  <c:v>14.237074482788557</c:v>
                </c:pt>
                <c:pt idx="361">
                  <c:v>738.67868176864795</c:v>
                </c:pt>
                <c:pt idx="362">
                  <c:v>692.91092102837274</c:v>
                </c:pt>
                <c:pt idx="363">
                  <c:v>-653.157422737464</c:v>
                </c:pt>
                <c:pt idx="364">
                  <c:v>-460.0268353963329</c:v>
                </c:pt>
                <c:pt idx="365">
                  <c:v>-309.46820874885543</c:v>
                </c:pt>
                <c:pt idx="366">
                  <c:v>258.48538298554831</c:v>
                </c:pt>
                <c:pt idx="367">
                  <c:v>393.62503964741745</c:v>
                </c:pt>
                <c:pt idx="368">
                  <c:v>367.77079649982898</c:v>
                </c:pt>
                <c:pt idx="369">
                  <c:v>-553.97976133231896</c:v>
                </c:pt>
                <c:pt idx="370">
                  <c:v>-372.34145426808209</c:v>
                </c:pt>
                <c:pt idx="371">
                  <c:v>-462.22920350017102</c:v>
                </c:pt>
                <c:pt idx="372">
                  <c:v>-350.80049839540698</c:v>
                </c:pt>
                <c:pt idx="373">
                  <c:v>-151.87971094549175</c:v>
                </c:pt>
                <c:pt idx="374">
                  <c:v>192.49218497610173</c:v>
                </c:pt>
                <c:pt idx="375">
                  <c:v>113.35612724125303</c:v>
                </c:pt>
                <c:pt idx="376">
                  <c:v>329.77939795389284</c:v>
                </c:pt>
                <c:pt idx="377">
                  <c:v>574.7739635617686</c:v>
                </c:pt>
                <c:pt idx="378">
                  <c:v>-535.262907516415</c:v>
                </c:pt>
                <c:pt idx="379">
                  <c:v>-263.7009158752544</c:v>
                </c:pt>
                <c:pt idx="380">
                  <c:v>-1.5254857987001742</c:v>
                </c:pt>
                <c:pt idx="381">
                  <c:v>115.6388415602687</c:v>
                </c:pt>
                <c:pt idx="382">
                  <c:v>272.89391605198853</c:v>
                </c:pt>
                <c:pt idx="383">
                  <c:v>-510.49944750317127</c:v>
                </c:pt>
                <c:pt idx="384">
                  <c:v>-171.24050414950034</c:v>
                </c:pt>
                <c:pt idx="385">
                  <c:v>560.44577671050592</c:v>
                </c:pt>
                <c:pt idx="386">
                  <c:v>327.16396212324526</c:v>
                </c:pt>
                <c:pt idx="387">
                  <c:v>-598.86704269773327</c:v>
                </c:pt>
                <c:pt idx="388">
                  <c:v>-540.89691385361948</c:v>
                </c:pt>
                <c:pt idx="389">
                  <c:v>297.19136801720333</c:v>
                </c:pt>
                <c:pt idx="390">
                  <c:v>315.40820383231039</c:v>
                </c:pt>
                <c:pt idx="391">
                  <c:v>440.23594081769625</c:v>
                </c:pt>
                <c:pt idx="392">
                  <c:v>750.1229882497737</c:v>
                </c:pt>
                <c:pt idx="393">
                  <c:v>-108.46957634728506</c:v>
                </c:pt>
                <c:pt idx="394">
                  <c:v>428.13565649753218</c:v>
                </c:pt>
                <c:pt idx="395">
                  <c:v>-126.80929778121435</c:v>
                </c:pt>
                <c:pt idx="396">
                  <c:v>-266.63300397449848</c:v>
                </c:pt>
                <c:pt idx="397">
                  <c:v>-465.65564127475045</c:v>
                </c:pt>
                <c:pt idx="398">
                  <c:v>-448.41616815939142</c:v>
                </c:pt>
                <c:pt idx="399">
                  <c:v>-60.67147658444901</c:v>
                </c:pt>
                <c:pt idx="400">
                  <c:v>321.09041789862158</c:v>
                </c:pt>
                <c:pt idx="401">
                  <c:v>261.67551470670833</c:v>
                </c:pt>
                <c:pt idx="402">
                  <c:v>493.52295586374339</c:v>
                </c:pt>
                <c:pt idx="403">
                  <c:v>1428.0397089059934</c:v>
                </c:pt>
                <c:pt idx="404">
                  <c:v>-891.63843836662272</c:v>
                </c:pt>
                <c:pt idx="405">
                  <c:v>-29.644970422245933</c:v>
                </c:pt>
                <c:pt idx="406">
                  <c:v>440.65514473664098</c:v>
                </c:pt>
                <c:pt idx="407">
                  <c:v>-490.91298309665535</c:v>
                </c:pt>
                <c:pt idx="408">
                  <c:v>-310.51551674620714</c:v>
                </c:pt>
                <c:pt idx="409">
                  <c:v>235.85861050397807</c:v>
                </c:pt>
                <c:pt idx="410">
                  <c:v>522.64247648888249</c:v>
                </c:pt>
                <c:pt idx="411">
                  <c:v>-767.61556713303344</c:v>
                </c:pt>
                <c:pt idx="412">
                  <c:v>-9.4521395058200142</c:v>
                </c:pt>
                <c:pt idx="413">
                  <c:v>-125.41933522133104</c:v>
                </c:pt>
                <c:pt idx="414">
                  <c:v>47.706519527687306</c:v>
                </c:pt>
                <c:pt idx="415">
                  <c:v>-634.28601268334114</c:v>
                </c:pt>
                <c:pt idx="416">
                  <c:v>-310.16719385821352</c:v>
                </c:pt>
                <c:pt idx="417">
                  <c:v>-6.8745104867048212</c:v>
                </c:pt>
                <c:pt idx="418">
                  <c:v>328.47451420129983</c:v>
                </c:pt>
                <c:pt idx="419">
                  <c:v>466.63274136972632</c:v>
                </c:pt>
                <c:pt idx="420">
                  <c:v>-749.88221220901369</c:v>
                </c:pt>
                <c:pt idx="421">
                  <c:v>-635.19389795216011</c:v>
                </c:pt>
                <c:pt idx="422">
                  <c:v>-350.30614872007163</c:v>
                </c:pt>
                <c:pt idx="423">
                  <c:v>20.837574735492581</c:v>
                </c:pt>
                <c:pt idx="424">
                  <c:v>153.59290116134662</c:v>
                </c:pt>
                <c:pt idx="425">
                  <c:v>607.45981255669358</c:v>
                </c:pt>
                <c:pt idx="426">
                  <c:v>-427.73372015974337</c:v>
                </c:pt>
                <c:pt idx="427">
                  <c:v>-415.7038490038567</c:v>
                </c:pt>
                <c:pt idx="428">
                  <c:v>-333.7916630080058</c:v>
                </c:pt>
                <c:pt idx="429">
                  <c:v>-256.69161262117905</c:v>
                </c:pt>
                <c:pt idx="430">
                  <c:v>-413.87521228671631</c:v>
                </c:pt>
                <c:pt idx="431">
                  <c:v>225.29051867227508</c:v>
                </c:pt>
                <c:pt idx="432">
                  <c:v>-276.6760112448178</c:v>
                </c:pt>
                <c:pt idx="433">
                  <c:v>300.23097429224617</c:v>
                </c:pt>
                <c:pt idx="434">
                  <c:v>-532.95985922892578</c:v>
                </c:pt>
                <c:pt idx="435">
                  <c:v>102.50258589367604</c:v>
                </c:pt>
                <c:pt idx="436">
                  <c:v>-264.50578162705096</c:v>
                </c:pt>
                <c:pt idx="437">
                  <c:v>-69.629836912558858</c:v>
                </c:pt>
                <c:pt idx="438">
                  <c:v>105.96636261311369</c:v>
                </c:pt>
                <c:pt idx="439">
                  <c:v>-49.865909032640957</c:v>
                </c:pt>
                <c:pt idx="440">
                  <c:v>1089.2647143100835</c:v>
                </c:pt>
                <c:pt idx="441">
                  <c:v>9.0926852288062037</c:v>
                </c:pt>
                <c:pt idx="442">
                  <c:v>-1011.4772780695939</c:v>
                </c:pt>
                <c:pt idx="443">
                  <c:v>-454.16785965663166</c:v>
                </c:pt>
                <c:pt idx="444">
                  <c:v>389.02747252331574</c:v>
                </c:pt>
                <c:pt idx="445">
                  <c:v>-122.27174290381618</c:v>
                </c:pt>
                <c:pt idx="446">
                  <c:v>-119.99469691026206</c:v>
                </c:pt>
                <c:pt idx="447">
                  <c:v>532.61507059492442</c:v>
                </c:pt>
                <c:pt idx="448">
                  <c:v>-138.17986210597246</c:v>
                </c:pt>
                <c:pt idx="449">
                  <c:v>803.64630934924025</c:v>
                </c:pt>
                <c:pt idx="450">
                  <c:v>-543.49628044123165</c:v>
                </c:pt>
                <c:pt idx="451">
                  <c:v>-371.78872987940349</c:v>
                </c:pt>
                <c:pt idx="452">
                  <c:v>-52.894178656761142</c:v>
                </c:pt>
                <c:pt idx="453">
                  <c:v>-264.6083332773992</c:v>
                </c:pt>
                <c:pt idx="454">
                  <c:v>-76.374492485908377</c:v>
                </c:pt>
                <c:pt idx="455">
                  <c:v>683.35612724125303</c:v>
                </c:pt>
                <c:pt idx="456">
                  <c:v>377.38419893362925</c:v>
                </c:pt>
                <c:pt idx="457">
                  <c:v>602.35276224756944</c:v>
                </c:pt>
                <c:pt idx="458">
                  <c:v>584.35522750949804</c:v>
                </c:pt>
                <c:pt idx="459">
                  <c:v>636.51412047634221</c:v>
                </c:pt>
                <c:pt idx="460">
                  <c:v>807.01957286926336</c:v>
                </c:pt>
                <c:pt idx="461">
                  <c:v>42.460046490030891</c:v>
                </c:pt>
                <c:pt idx="462">
                  <c:v>462.44304151364668</c:v>
                </c:pt>
                <c:pt idx="463">
                  <c:v>38.893718120245012</c:v>
                </c:pt>
                <c:pt idx="464">
                  <c:v>10.966596546450546</c:v>
                </c:pt>
                <c:pt idx="465">
                  <c:v>-17.470943945714225</c:v>
                </c:pt>
                <c:pt idx="466">
                  <c:v>622.78709967620171</c:v>
                </c:pt>
                <c:pt idx="467">
                  <c:v>-919.23757102089758</c:v>
                </c:pt>
                <c:pt idx="468">
                  <c:v>-362.70134774033522</c:v>
                </c:pt>
                <c:pt idx="469">
                  <c:v>-146.90664897277566</c:v>
                </c:pt>
                <c:pt idx="470">
                  <c:v>178.98020052755783</c:v>
                </c:pt>
                <c:pt idx="471">
                  <c:v>232.66847878281806</c:v>
                </c:pt>
                <c:pt idx="472">
                  <c:v>1035.1818308297911</c:v>
                </c:pt>
                <c:pt idx="473">
                  <c:v>1317.6531113397937</c:v>
                </c:pt>
                <c:pt idx="474">
                  <c:v>-854.7907632762508</c:v>
                </c:pt>
                <c:pt idx="475">
                  <c:v>703.56076267527578</c:v>
                </c:pt>
                <c:pt idx="476">
                  <c:v>648.52272193040608</c:v>
                </c:pt>
                <c:pt idx="477">
                  <c:v>-815.58049551836029</c:v>
                </c:pt>
                <c:pt idx="478">
                  <c:v>-479.87607601687796</c:v>
                </c:pt>
                <c:pt idx="479">
                  <c:v>-504.7964316017119</c:v>
                </c:pt>
                <c:pt idx="480">
                  <c:v>539.57049779443196</c:v>
                </c:pt>
                <c:pt idx="481">
                  <c:v>-667.38492940507558</c:v>
                </c:pt>
                <c:pt idx="482">
                  <c:v>-265.77332643478576</c:v>
                </c:pt>
                <c:pt idx="483">
                  <c:v>14.001236296043317</c:v>
                </c:pt>
                <c:pt idx="484">
                  <c:v>943.49648570313366</c:v>
                </c:pt>
                <c:pt idx="485">
                  <c:v>-1305.2203681127698</c:v>
                </c:pt>
                <c:pt idx="486">
                  <c:v>-551.82086836547433</c:v>
                </c:pt>
                <c:pt idx="487">
                  <c:v>-28.120317725943096</c:v>
                </c:pt>
                <c:pt idx="488">
                  <c:v>31.755860921885869</c:v>
                </c:pt>
                <c:pt idx="489">
                  <c:v>90.354093844405725</c:v>
                </c:pt>
                <c:pt idx="490">
                  <c:v>236.26741350534894</c:v>
                </c:pt>
                <c:pt idx="491">
                  <c:v>-579.00740115961389</c:v>
                </c:pt>
                <c:pt idx="492">
                  <c:v>-502.48724712208696</c:v>
                </c:pt>
                <c:pt idx="493">
                  <c:v>-148.80229785891697</c:v>
                </c:pt>
                <c:pt idx="494">
                  <c:v>-115.31205097887005</c:v>
                </c:pt>
                <c:pt idx="495">
                  <c:v>-39.484745858565475</c:v>
                </c:pt>
                <c:pt idx="496">
                  <c:v>28.635674498328626</c:v>
                </c:pt>
                <c:pt idx="497">
                  <c:v>1094.3500270507111</c:v>
                </c:pt>
                <c:pt idx="498">
                  <c:v>-480.05944174907791</c:v>
                </c:pt>
                <c:pt idx="499">
                  <c:v>-385.16129159941511</c:v>
                </c:pt>
                <c:pt idx="500">
                  <c:v>-58.14205529444007</c:v>
                </c:pt>
                <c:pt idx="501">
                  <c:v>186.52452139391653</c:v>
                </c:pt>
                <c:pt idx="502">
                  <c:v>-533.92068481896376</c:v>
                </c:pt>
                <c:pt idx="503">
                  <c:v>-495.74709020751334</c:v>
                </c:pt>
                <c:pt idx="504">
                  <c:v>-256.13912216583731</c:v>
                </c:pt>
                <c:pt idx="505">
                  <c:v>148.74272480745276</c:v>
                </c:pt>
                <c:pt idx="506">
                  <c:v>355.09675202250082</c:v>
                </c:pt>
                <c:pt idx="507">
                  <c:v>508.94192584935126</c:v>
                </c:pt>
                <c:pt idx="508">
                  <c:v>-533.05060636167718</c:v>
                </c:pt>
                <c:pt idx="509">
                  <c:v>-744.09791435902844</c:v>
                </c:pt>
                <c:pt idx="510">
                  <c:v>-206.25680732587261</c:v>
                </c:pt>
                <c:pt idx="511">
                  <c:v>224.18319842822075</c:v>
                </c:pt>
                <c:pt idx="512">
                  <c:v>818.36202950005145</c:v>
                </c:pt>
                <c:pt idx="513">
                  <c:v>638.96272768449944</c:v>
                </c:pt>
                <c:pt idx="514">
                  <c:v>-1106.9546227685451</c:v>
                </c:pt>
                <c:pt idx="515">
                  <c:v>-374.9249855459957</c:v>
                </c:pt>
                <c:pt idx="516">
                  <c:v>-197.34145426808209</c:v>
                </c:pt>
                <c:pt idx="517">
                  <c:v>569.84414279270914</c:v>
                </c:pt>
                <c:pt idx="518">
                  <c:v>641.2832488150475</c:v>
                </c:pt>
                <c:pt idx="519">
                  <c:v>-1959.0279690614252</c:v>
                </c:pt>
                <c:pt idx="520">
                  <c:v>-286.51531881446317</c:v>
                </c:pt>
                <c:pt idx="521">
                  <c:v>753.89915251236926</c:v>
                </c:pt>
                <c:pt idx="522">
                  <c:v>-342.69047895608674</c:v>
                </c:pt>
                <c:pt idx="523">
                  <c:v>-421.24617247496144</c:v>
                </c:pt>
                <c:pt idx="524">
                  <c:v>-14.828570087783191</c:v>
                </c:pt>
                <c:pt idx="525">
                  <c:v>78.436707389767435</c:v>
                </c:pt>
                <c:pt idx="526">
                  <c:v>-464.26947557363155</c:v>
                </c:pt>
                <c:pt idx="527">
                  <c:v>33.23277375575617</c:v>
                </c:pt>
                <c:pt idx="528">
                  <c:v>158.39936844490967</c:v>
                </c:pt>
                <c:pt idx="529">
                  <c:v>-537.29324653897584</c:v>
                </c:pt>
                <c:pt idx="530">
                  <c:v>96.17053018046181</c:v>
                </c:pt>
                <c:pt idx="531">
                  <c:v>336.6814169655072</c:v>
                </c:pt>
                <c:pt idx="532">
                  <c:v>428.36249736672562</c:v>
                </c:pt>
                <c:pt idx="533">
                  <c:v>696.46614668057327</c:v>
                </c:pt>
                <c:pt idx="534">
                  <c:v>-235.78419521903425</c:v>
                </c:pt>
                <c:pt idx="535">
                  <c:v>17.282115149955189</c:v>
                </c:pt>
                <c:pt idx="536">
                  <c:v>87.480614391842209</c:v>
                </c:pt>
                <c:pt idx="537">
                  <c:v>177.48061439184221</c:v>
                </c:pt>
                <c:pt idx="538">
                  <c:v>-441.74525474240954</c:v>
                </c:pt>
                <c:pt idx="539">
                  <c:v>324.57546431988158</c:v>
                </c:pt>
                <c:pt idx="540">
                  <c:v>-764.32855208698629</c:v>
                </c:pt>
                <c:pt idx="541">
                  <c:v>229.67754810355609</c:v>
                </c:pt>
                <c:pt idx="542">
                  <c:v>499.58656703746738</c:v>
                </c:pt>
                <c:pt idx="543">
                  <c:v>527.86767982471611</c:v>
                </c:pt>
                <c:pt idx="544">
                  <c:v>833.92562267297853</c:v>
                </c:pt>
                <c:pt idx="545">
                  <c:v>-303.19522954899639</c:v>
                </c:pt>
                <c:pt idx="546">
                  <c:v>-364.10878314327692</c:v>
                </c:pt>
                <c:pt idx="547">
                  <c:v>24.237308416125416</c:v>
                </c:pt>
                <c:pt idx="548">
                  <c:v>512.86177756591769</c:v>
                </c:pt>
                <c:pt idx="549">
                  <c:v>-507.0786780540534</c:v>
                </c:pt>
                <c:pt idx="550">
                  <c:v>-380.54812309895215</c:v>
                </c:pt>
                <c:pt idx="551">
                  <c:v>-1585.9401550572761</c:v>
                </c:pt>
                <c:pt idx="552">
                  <c:v>-381.25230866709717</c:v>
                </c:pt>
                <c:pt idx="553">
                  <c:v>-351.40260017987748</c:v>
                </c:pt>
                <c:pt idx="554">
                  <c:v>-71.063742476109837</c:v>
                </c:pt>
                <c:pt idx="555">
                  <c:v>-2.8095677161450112</c:v>
                </c:pt>
                <c:pt idx="556">
                  <c:v>184.20990252216734</c:v>
                </c:pt>
                <c:pt idx="557">
                  <c:v>-832.59453136454795</c:v>
                </c:pt>
                <c:pt idx="558">
                  <c:v>130.51052154932177</c:v>
                </c:pt>
                <c:pt idx="559">
                  <c:v>447.41727315304888</c:v>
                </c:pt>
                <c:pt idx="560">
                  <c:v>442.2667477069308</c:v>
                </c:pt>
                <c:pt idx="561">
                  <c:v>405.55802747841699</c:v>
                </c:pt>
                <c:pt idx="562">
                  <c:v>667.92062014593557</c:v>
                </c:pt>
                <c:pt idx="563">
                  <c:v>-656.83623580849826</c:v>
                </c:pt>
                <c:pt idx="564">
                  <c:v>-278.57639272307188</c:v>
                </c:pt>
                <c:pt idx="565">
                  <c:v>-337.84100440220436</c:v>
                </c:pt>
                <c:pt idx="566">
                  <c:v>-356.09564702884381</c:v>
                </c:pt>
                <c:pt idx="567">
                  <c:v>-193.69004709100591</c:v>
                </c:pt>
                <c:pt idx="568">
                  <c:v>-86.471843677469678</c:v>
                </c:pt>
                <c:pt idx="569">
                  <c:v>79.865412494531483</c:v>
                </c:pt>
                <c:pt idx="570">
                  <c:v>-696.48861472051613</c:v>
                </c:pt>
                <c:pt idx="571">
                  <c:v>316.38603439873259</c:v>
                </c:pt>
                <c:pt idx="572">
                  <c:v>529.76946490299315</c:v>
                </c:pt>
                <c:pt idx="573">
                  <c:v>1171.4552778963248</c:v>
                </c:pt>
                <c:pt idx="574">
                  <c:v>-535.61783446321806</c:v>
                </c:pt>
                <c:pt idx="575">
                  <c:v>288.44284358190316</c:v>
                </c:pt>
                <c:pt idx="576">
                  <c:v>277.19113408386647</c:v>
                </c:pt>
                <c:pt idx="577">
                  <c:v>-581.99336531342578</c:v>
                </c:pt>
                <c:pt idx="578">
                  <c:v>-308.52345240185286</c:v>
                </c:pt>
                <c:pt idx="579">
                  <c:v>-223.80773225104122</c:v>
                </c:pt>
                <c:pt idx="580">
                  <c:v>154.43580765801244</c:v>
                </c:pt>
                <c:pt idx="581">
                  <c:v>363.58203237709813</c:v>
                </c:pt>
                <c:pt idx="582">
                  <c:v>580.16693125344136</c:v>
                </c:pt>
                <c:pt idx="583">
                  <c:v>-813.1304847101801</c:v>
                </c:pt>
                <c:pt idx="584">
                  <c:v>-280.88604506937145</c:v>
                </c:pt>
                <c:pt idx="585">
                  <c:v>228.29775252790978</c:v>
                </c:pt>
                <c:pt idx="586">
                  <c:v>322.05171135533419</c:v>
                </c:pt>
                <c:pt idx="587">
                  <c:v>-214.98973038481199</c:v>
                </c:pt>
                <c:pt idx="588">
                  <c:v>413.67844783531109</c:v>
                </c:pt>
                <c:pt idx="589">
                  <c:v>723.05554421569195</c:v>
                </c:pt>
                <c:pt idx="590">
                  <c:v>-2231.9761264037047</c:v>
                </c:pt>
                <c:pt idx="591">
                  <c:v>-646.92271821581107</c:v>
                </c:pt>
                <c:pt idx="592">
                  <c:v>-438.00783302469472</c:v>
                </c:pt>
                <c:pt idx="593">
                  <c:v>-159.71491571984916</c:v>
                </c:pt>
                <c:pt idx="594">
                  <c:v>-180.81656763844239</c:v>
                </c:pt>
                <c:pt idx="595">
                  <c:v>-64.226936169986402</c:v>
                </c:pt>
                <c:pt idx="596">
                  <c:v>-25.188229626699012</c:v>
                </c:pt>
                <c:pt idx="597">
                  <c:v>168.87764887720959</c:v>
                </c:pt>
                <c:pt idx="598">
                  <c:v>478.71602071350617</c:v>
                </c:pt>
                <c:pt idx="599">
                  <c:v>-58.276277564184966</c:v>
                </c:pt>
                <c:pt idx="600">
                  <c:v>1190.6017365487478</c:v>
                </c:pt>
                <c:pt idx="601">
                  <c:v>-252.64747168576741</c:v>
                </c:pt>
                <c:pt idx="602">
                  <c:v>-181.67577731148049</c:v>
                </c:pt>
                <c:pt idx="603">
                  <c:v>78.726421631080484</c:v>
                </c:pt>
                <c:pt idx="604">
                  <c:v>41.111219733769758</c:v>
                </c:pt>
                <c:pt idx="605">
                  <c:v>439.49015157925442</c:v>
                </c:pt>
                <c:pt idx="606">
                  <c:v>286.46024442177441</c:v>
                </c:pt>
                <c:pt idx="607">
                  <c:v>550.94485897795403</c:v>
                </c:pt>
                <c:pt idx="608">
                  <c:v>178.31855436305796</c:v>
                </c:pt>
                <c:pt idx="609">
                  <c:v>852.20720332690189</c:v>
                </c:pt>
                <c:pt idx="610">
                  <c:v>-396.27287656890803</c:v>
                </c:pt>
                <c:pt idx="611">
                  <c:v>-336.55739035143415</c:v>
                </c:pt>
                <c:pt idx="612">
                  <c:v>-294.15132254692162</c:v>
                </c:pt>
                <c:pt idx="613">
                  <c:v>-92.701815607009394</c:v>
                </c:pt>
                <c:pt idx="614">
                  <c:v>272.58906830098886</c:v>
                </c:pt>
                <c:pt idx="615">
                  <c:v>673.24364254000466</c:v>
                </c:pt>
                <c:pt idx="616">
                  <c:v>668.95232676692558</c:v>
                </c:pt>
                <c:pt idx="617">
                  <c:v>964.22667356521424</c:v>
                </c:pt>
                <c:pt idx="618">
                  <c:v>-1142.9485225780027</c:v>
                </c:pt>
                <c:pt idx="619">
                  <c:v>-622.55152409422863</c:v>
                </c:pt>
                <c:pt idx="620">
                  <c:v>57.202236801451818</c:v>
                </c:pt>
                <c:pt idx="621">
                  <c:v>-2.4489724438803933</c:v>
                </c:pt>
                <c:pt idx="622">
                  <c:v>444.02770645665305</c:v>
                </c:pt>
                <c:pt idx="623">
                  <c:v>-20.526385530455173</c:v>
                </c:pt>
                <c:pt idx="624">
                  <c:v>-15.606965678969573</c:v>
                </c:pt>
                <c:pt idx="625">
                  <c:v>268.10351801146135</c:v>
                </c:pt>
                <c:pt idx="626">
                  <c:v>646.24567593685242</c:v>
                </c:pt>
                <c:pt idx="627">
                  <c:v>1119.2155708476284</c:v>
                </c:pt>
                <c:pt idx="628">
                  <c:v>-179.13028677843658</c:v>
                </c:pt>
                <c:pt idx="629">
                  <c:v>-25.623034922005445</c:v>
                </c:pt>
                <c:pt idx="630">
                  <c:v>-273.42633514362842</c:v>
                </c:pt>
                <c:pt idx="631">
                  <c:v>203.02387359629529</c:v>
                </c:pt>
                <c:pt idx="632">
                  <c:v>861.97136514015665</c:v>
                </c:pt>
                <c:pt idx="633">
                  <c:v>1542.3305568123988</c:v>
                </c:pt>
                <c:pt idx="634">
                  <c:v>-113.96936041474464</c:v>
                </c:pt>
                <c:pt idx="635">
                  <c:v>280.33802460137031</c:v>
                </c:pt>
                <c:pt idx="636">
                  <c:v>-190.77356036812307</c:v>
                </c:pt>
                <c:pt idx="637">
                  <c:v>-196.06397640944715</c:v>
                </c:pt>
                <c:pt idx="638">
                  <c:v>33.093351027224344</c:v>
                </c:pt>
                <c:pt idx="639">
                  <c:v>-647.67464364638863</c:v>
                </c:pt>
                <c:pt idx="640">
                  <c:v>-1.7692596410911392</c:v>
                </c:pt>
                <c:pt idx="641">
                  <c:v>109.89801884727694</c:v>
                </c:pt>
                <c:pt idx="642">
                  <c:v>87.70605166101268</c:v>
                </c:pt>
                <c:pt idx="643">
                  <c:v>-639.12981891176241</c:v>
                </c:pt>
                <c:pt idx="644">
                  <c:v>318.79683479535788</c:v>
                </c:pt>
                <c:pt idx="645">
                  <c:v>-1187.8518731864528</c:v>
                </c:pt>
                <c:pt idx="646">
                  <c:v>-539.31791723607512</c:v>
                </c:pt>
                <c:pt idx="647">
                  <c:v>-109.25364026393299</c:v>
                </c:pt>
                <c:pt idx="648">
                  <c:v>50.134324900695901</c:v>
                </c:pt>
                <c:pt idx="649">
                  <c:v>201.82627408616327</c:v>
                </c:pt>
                <c:pt idx="650">
                  <c:v>302.49691756821449</c:v>
                </c:pt>
                <c:pt idx="651">
                  <c:v>-355.02706932966976</c:v>
                </c:pt>
                <c:pt idx="652">
                  <c:v>-244.16785965663166</c:v>
                </c:pt>
                <c:pt idx="653">
                  <c:v>-86.353222784085574</c:v>
                </c:pt>
                <c:pt idx="654">
                  <c:v>-116.62213519024999</c:v>
                </c:pt>
                <c:pt idx="655">
                  <c:v>-19.854806315055612</c:v>
                </c:pt>
                <c:pt idx="656">
                  <c:v>-268.67374391463318</c:v>
                </c:pt>
                <c:pt idx="657">
                  <c:v>-119.40346391003959</c:v>
                </c:pt>
                <c:pt idx="658">
                  <c:v>139.22077130641583</c:v>
                </c:pt>
                <c:pt idx="659">
                  <c:v>302.05737968079575</c:v>
                </c:pt>
                <c:pt idx="660">
                  <c:v>412.06731273169544</c:v>
                </c:pt>
                <c:pt idx="661">
                  <c:v>-1075.8697418929987</c:v>
                </c:pt>
                <c:pt idx="662">
                  <c:v>-515.87541021845982</c:v>
                </c:pt>
                <c:pt idx="663">
                  <c:v>820.33802460137031</c:v>
                </c:pt>
                <c:pt idx="664">
                  <c:v>44.24794326703659</c:v>
                </c:pt>
                <c:pt idx="665">
                  <c:v>-378.70234651358032</c:v>
                </c:pt>
                <c:pt idx="666">
                  <c:v>-293.55015649579946</c:v>
                </c:pt>
                <c:pt idx="667">
                  <c:v>-182.5028484984482</c:v>
                </c:pt>
                <c:pt idx="668">
                  <c:v>23.28191721821122</c:v>
                </c:pt>
                <c:pt idx="669">
                  <c:v>218.91498782206736</c:v>
                </c:pt>
                <c:pt idx="670">
                  <c:v>-728.18506256475939</c:v>
                </c:pt>
                <c:pt idx="671">
                  <c:v>-636.02096913912783</c:v>
                </c:pt>
                <c:pt idx="672">
                  <c:v>868.00710255324839</c:v>
                </c:pt>
                <c:pt idx="673">
                  <c:v>1131.4335403278278</c:v>
                </c:pt>
                <c:pt idx="674">
                  <c:v>-178.91004996805259</c:v>
                </c:pt>
                <c:pt idx="675">
                  <c:v>260.82670595124409</c:v>
                </c:pt>
                <c:pt idx="676">
                  <c:v>635.64404201905563</c:v>
                </c:pt>
                <c:pt idx="677">
                  <c:v>-714.23827282090906</c:v>
                </c:pt>
                <c:pt idx="678">
                  <c:v>-439.8713434247652</c:v>
                </c:pt>
                <c:pt idx="679">
                  <c:v>-739.25884072272038</c:v>
                </c:pt>
                <c:pt idx="680">
                  <c:v>-388.08297878108533</c:v>
                </c:pt>
                <c:pt idx="681">
                  <c:v>18.984933119670586</c:v>
                </c:pt>
                <c:pt idx="682">
                  <c:v>301.41227062600547</c:v>
                </c:pt>
                <c:pt idx="683">
                  <c:v>-682.89464652343531</c:v>
                </c:pt>
                <c:pt idx="684">
                  <c:v>-211.17622717735821</c:v>
                </c:pt>
                <c:pt idx="685">
                  <c:v>-108.44877451213688</c:v>
                </c:pt>
                <c:pt idx="686">
                  <c:v>269.43060719922551</c:v>
                </c:pt>
                <c:pt idx="687">
                  <c:v>333.54422556556619</c:v>
                </c:pt>
                <c:pt idx="688">
                  <c:v>399.81153643996367</c:v>
                </c:pt>
                <c:pt idx="689">
                  <c:v>-783.94762284624767</c:v>
                </c:pt>
                <c:pt idx="690">
                  <c:v>63.727123431091968</c:v>
                </c:pt>
                <c:pt idx="691">
                  <c:v>404.57026386109465</c:v>
                </c:pt>
                <c:pt idx="692">
                  <c:v>700.30588611529947</c:v>
                </c:pt>
                <c:pt idx="693">
                  <c:v>239.69431914660254</c:v>
                </c:pt>
                <c:pt idx="694">
                  <c:v>354.14019115790143</c:v>
                </c:pt>
                <c:pt idx="695">
                  <c:v>-409.52255267009787</c:v>
                </c:pt>
                <c:pt idx="696">
                  <c:v>-97.153823810443555</c:v>
                </c:pt>
                <c:pt idx="697">
                  <c:v>175.41860474988471</c:v>
                </c:pt>
                <c:pt idx="698">
                  <c:v>-1270.6015312868458</c:v>
                </c:pt>
                <c:pt idx="699">
                  <c:v>-322.45417290266778</c:v>
                </c:pt>
                <c:pt idx="700">
                  <c:v>10.139525359483287</c:v>
                </c:pt>
                <c:pt idx="701">
                  <c:v>783.68884875288495</c:v>
                </c:pt>
                <c:pt idx="702">
                  <c:v>-839.68844555923943</c:v>
                </c:pt>
                <c:pt idx="703">
                  <c:v>-319.32358556153622</c:v>
                </c:pt>
                <c:pt idx="704">
                  <c:v>-1364.3819602748799</c:v>
                </c:pt>
                <c:pt idx="705">
                  <c:v>-920.13978796425545</c:v>
                </c:pt>
                <c:pt idx="706">
                  <c:v>-827.39012986386297</c:v>
                </c:pt>
                <c:pt idx="707">
                  <c:v>-734.2269361699864</c:v>
                </c:pt>
                <c:pt idx="708">
                  <c:v>-280.30614872007163</c:v>
                </c:pt>
                <c:pt idx="709">
                  <c:v>599.94102611759627</c:v>
                </c:pt>
                <c:pt idx="710">
                  <c:v>-231.33171914892591</c:v>
                </c:pt>
                <c:pt idx="711">
                  <c:v>-186.57912791993067</c:v>
                </c:pt>
                <c:pt idx="712">
                  <c:v>-91.326518690138982</c:v>
                </c:pt>
                <c:pt idx="713">
                  <c:v>3.2063035951468919</c:v>
                </c:pt>
                <c:pt idx="714">
                  <c:v>-15.429736138905355</c:v>
                </c:pt>
                <c:pt idx="715">
                  <c:v>-475.01100008663434</c:v>
                </c:pt>
                <c:pt idx="716">
                  <c:v>408.34052586489179</c:v>
                </c:pt>
                <c:pt idx="717">
                  <c:v>528.80203525414481</c:v>
                </c:pt>
                <c:pt idx="718">
                  <c:v>302.7332236216339</c:v>
                </c:pt>
                <c:pt idx="719">
                  <c:v>-354.17306011541859</c:v>
                </c:pt>
                <c:pt idx="720">
                  <c:v>-181.03633658215176</c:v>
                </c:pt>
                <c:pt idx="721">
                  <c:v>-25.945355516063046</c:v>
                </c:pt>
                <c:pt idx="722">
                  <c:v>570.21443718253613</c:v>
                </c:pt>
                <c:pt idx="723">
                  <c:v>-533.35638984602519</c:v>
                </c:pt>
                <c:pt idx="724">
                  <c:v>134.57026386109465</c:v>
                </c:pt>
                <c:pt idx="725">
                  <c:v>970.98833411494752</c:v>
                </c:pt>
                <c:pt idx="726">
                  <c:v>91.85794470555993</c:v>
                </c:pt>
                <c:pt idx="727">
                  <c:v>120.47318260446355</c:v>
                </c:pt>
                <c:pt idx="728">
                  <c:v>133.93602359055285</c:v>
                </c:pt>
                <c:pt idx="729">
                  <c:v>-988.59906602491719</c:v>
                </c:pt>
                <c:pt idx="730">
                  <c:v>446.56752866423585</c:v>
                </c:pt>
                <c:pt idx="731">
                  <c:v>-1194.2103990602768</c:v>
                </c:pt>
                <c:pt idx="732">
                  <c:v>-93.979761332318958</c:v>
                </c:pt>
                <c:pt idx="733">
                  <c:v>10.558729278428473</c:v>
                </c:pt>
                <c:pt idx="734">
                  <c:v>-35.623502788679616</c:v>
                </c:pt>
                <c:pt idx="735">
                  <c:v>-367.49741410632396</c:v>
                </c:pt>
                <c:pt idx="736">
                  <c:v>664.22667356521424</c:v>
                </c:pt>
                <c:pt idx="737">
                  <c:v>-1248.4052993751429</c:v>
                </c:pt>
                <c:pt idx="738">
                  <c:v>-397.87834334706258</c:v>
                </c:pt>
                <c:pt idx="739">
                  <c:v>-456.36975989379516</c:v>
                </c:pt>
                <c:pt idx="740">
                  <c:v>184.88171567090421</c:v>
                </c:pt>
                <c:pt idx="741">
                  <c:v>-579.02820299476207</c:v>
                </c:pt>
                <c:pt idx="742">
                  <c:v>-172.56239287847711</c:v>
                </c:pt>
                <c:pt idx="743">
                  <c:v>-51.557624284771009</c:v>
                </c:pt>
                <c:pt idx="744">
                  <c:v>242.81403770348561</c:v>
                </c:pt>
                <c:pt idx="745">
                  <c:v>-354.71561751986064</c:v>
                </c:pt>
                <c:pt idx="746">
                  <c:v>-366.47231154414385</c:v>
                </c:pt>
                <c:pt idx="747">
                  <c:v>2.9591287574789931</c:v>
                </c:pt>
                <c:pt idx="748">
                  <c:v>285.67144791301371</c:v>
                </c:pt>
                <c:pt idx="749">
                  <c:v>14.017305539078734</c:v>
                </c:pt>
                <c:pt idx="750">
                  <c:v>1.4822159236086918</c:v>
                </c:pt>
                <c:pt idx="751">
                  <c:v>205.81607110033292</c:v>
                </c:pt>
                <c:pt idx="752">
                  <c:v>537.22350650327462</c:v>
                </c:pt>
                <c:pt idx="753">
                  <c:v>-307.15382381044355</c:v>
                </c:pt>
                <c:pt idx="754">
                  <c:v>69.237542349462728</c:v>
                </c:pt>
                <c:pt idx="755">
                  <c:v>96.997601367429525</c:v>
                </c:pt>
                <c:pt idx="756">
                  <c:v>254.23234189067534</c:v>
                </c:pt>
                <c:pt idx="757">
                  <c:v>-414.69954827682477</c:v>
                </c:pt>
                <c:pt idx="758">
                  <c:v>-94.731686762896061</c:v>
                </c:pt>
                <c:pt idx="759">
                  <c:v>-1294.6352713046831</c:v>
                </c:pt>
                <c:pt idx="760">
                  <c:v>-393.46887454727357</c:v>
                </c:pt>
                <c:pt idx="761">
                  <c:v>452.25541105600814</c:v>
                </c:pt>
                <c:pt idx="762">
                  <c:v>-31.498079904742099</c:v>
                </c:pt>
                <c:pt idx="763">
                  <c:v>25.193167480713782</c:v>
                </c:pt>
                <c:pt idx="764">
                  <c:v>149.0600788760612</c:v>
                </c:pt>
                <c:pt idx="765">
                  <c:v>329.84414279270914</c:v>
                </c:pt>
                <c:pt idx="766">
                  <c:v>369.75292779328356</c:v>
                </c:pt>
                <c:pt idx="767">
                  <c:v>-1856.5800636532795</c:v>
                </c:pt>
                <c:pt idx="768">
                  <c:v>-464.98949645147468</c:v>
                </c:pt>
                <c:pt idx="769">
                  <c:v>351.8796822740569</c:v>
                </c:pt>
                <c:pt idx="770">
                  <c:v>-63.582294981870291</c:v>
                </c:pt>
                <c:pt idx="771">
                  <c:v>336.23550895261496</c:v>
                </c:pt>
                <c:pt idx="772">
                  <c:v>599.26471431008349</c:v>
                </c:pt>
                <c:pt idx="773">
                  <c:v>1361.2350410859408</c:v>
                </c:pt>
                <c:pt idx="774">
                  <c:v>-171.75045520119693</c:v>
                </c:pt>
                <c:pt idx="775">
                  <c:v>-253.02366833439328</c:v>
                </c:pt>
                <c:pt idx="776">
                  <c:v>209.18910068701916</c:v>
                </c:pt>
                <c:pt idx="777">
                  <c:v>-129.50034723492672</c:v>
                </c:pt>
                <c:pt idx="778">
                  <c:v>491.58950016606968</c:v>
                </c:pt>
                <c:pt idx="779">
                  <c:v>-575.43020400557953</c:v>
                </c:pt>
                <c:pt idx="780">
                  <c:v>366.78303288250663</c:v>
                </c:pt>
                <c:pt idx="781">
                  <c:v>861.79886819220519</c:v>
                </c:pt>
                <c:pt idx="782">
                  <c:v>-234.32335162819936</c:v>
                </c:pt>
                <c:pt idx="783">
                  <c:v>-60.596330828058399</c:v>
                </c:pt>
                <c:pt idx="784">
                  <c:v>61.94962757166013</c:v>
                </c:pt>
                <c:pt idx="785">
                  <c:v>46.863379097684174</c:v>
                </c:pt>
                <c:pt idx="786">
                  <c:v>-294.5435884385829</c:v>
                </c:pt>
                <c:pt idx="787">
                  <c:v>-229.56555994041719</c:v>
                </c:pt>
                <c:pt idx="788">
                  <c:v>-281.57416139448105</c:v>
                </c:pt>
                <c:pt idx="789">
                  <c:v>-123.88311194076869</c:v>
                </c:pt>
                <c:pt idx="790">
                  <c:v>354.82830748301058</c:v>
                </c:pt>
                <c:pt idx="791">
                  <c:v>-547.0843463795145</c:v>
                </c:pt>
                <c:pt idx="792">
                  <c:v>-94.242537546347648</c:v>
                </c:pt>
                <c:pt idx="793">
                  <c:v>-9.6995482768247712</c:v>
                </c:pt>
                <c:pt idx="794">
                  <c:v>530.10218641462507</c:v>
                </c:pt>
                <c:pt idx="795">
                  <c:v>-583.94809071292184</c:v>
                </c:pt>
                <c:pt idx="796">
                  <c:v>391.10578534164597</c:v>
                </c:pt>
                <c:pt idx="797">
                  <c:v>528.28641587698712</c:v>
                </c:pt>
                <c:pt idx="798">
                  <c:v>506.85724290554845</c:v>
                </c:pt>
                <c:pt idx="799">
                  <c:v>1803.3457263236787</c:v>
                </c:pt>
                <c:pt idx="800">
                  <c:v>-319.81179904473629</c:v>
                </c:pt>
                <c:pt idx="801">
                  <c:v>222.13158970383756</c:v>
                </c:pt>
                <c:pt idx="802">
                  <c:v>680.87584941369914</c:v>
                </c:pt>
                <c:pt idx="803">
                  <c:v>14.484249320456001</c:v>
                </c:pt>
                <c:pt idx="804">
                  <c:v>-535.87067762634706</c:v>
                </c:pt>
                <c:pt idx="805">
                  <c:v>655.37039702077846</c:v>
                </c:pt>
                <c:pt idx="806">
                  <c:v>-48.501714833355891</c:v>
                </c:pt>
                <c:pt idx="807">
                  <c:v>84.38216553678194</c:v>
                </c:pt>
                <c:pt idx="808">
                  <c:v>-1071.0590098839971</c:v>
                </c:pt>
                <c:pt idx="809">
                  <c:v>-589.53295358767173</c:v>
                </c:pt>
                <c:pt idx="810">
                  <c:v>586.54105850362612</c:v>
                </c:pt>
                <c:pt idx="811">
                  <c:v>-218.47997726485937</c:v>
                </c:pt>
                <c:pt idx="812">
                  <c:v>-98.254539995688447</c:v>
                </c:pt>
                <c:pt idx="813">
                  <c:v>-66.235537624050266</c:v>
                </c:pt>
                <c:pt idx="814">
                  <c:v>29.564361602296231</c:v>
                </c:pt>
                <c:pt idx="815">
                  <c:v>-44.15132254692162</c:v>
                </c:pt>
                <c:pt idx="816">
                  <c:v>-185.43563839770377</c:v>
                </c:pt>
                <c:pt idx="817">
                  <c:v>436.92292347771308</c:v>
                </c:pt>
                <c:pt idx="818">
                  <c:v>-1034.7047487356122</c:v>
                </c:pt>
                <c:pt idx="819">
                  <c:v>286.77736455704553</c:v>
                </c:pt>
                <c:pt idx="820">
                  <c:v>662.42130394515016</c:v>
                </c:pt>
                <c:pt idx="821">
                  <c:v>-14.731218896221435</c:v>
                </c:pt>
                <c:pt idx="822">
                  <c:v>20.745891869392835</c:v>
                </c:pt>
                <c:pt idx="823">
                  <c:v>-374.70474873561216</c:v>
                </c:pt>
                <c:pt idx="824">
                  <c:v>-141.58503017872908</c:v>
                </c:pt>
                <c:pt idx="825">
                  <c:v>148.55579614982571</c:v>
                </c:pt>
                <c:pt idx="826">
                  <c:v>114.48378145378183</c:v>
                </c:pt>
                <c:pt idx="827">
                  <c:v>420.53179125114457</c:v>
                </c:pt>
                <c:pt idx="828">
                  <c:v>-473.21743498416754</c:v>
                </c:pt>
                <c:pt idx="829">
                  <c:v>100.13952535948329</c:v>
                </c:pt>
                <c:pt idx="830">
                  <c:v>25.440342318381681</c:v>
                </c:pt>
                <c:pt idx="831">
                  <c:v>474.60760280595287</c:v>
                </c:pt>
                <c:pt idx="832">
                  <c:v>581.68638349095681</c:v>
                </c:pt>
                <c:pt idx="833">
                  <c:v>-28.619867860065824</c:v>
                </c:pt>
                <c:pt idx="834">
                  <c:v>5.0750144540043038</c:v>
                </c:pt>
                <c:pt idx="835">
                  <c:v>-34.78556281746387</c:v>
                </c:pt>
                <c:pt idx="836">
                  <c:v>402.37923240817918</c:v>
                </c:pt>
                <c:pt idx="837">
                  <c:v>-35.966625217885849</c:v>
                </c:pt>
                <c:pt idx="838">
                  <c:v>442.12638924505018</c:v>
                </c:pt>
                <c:pt idx="839">
                  <c:v>946.92812393650047</c:v>
                </c:pt>
                <c:pt idx="840">
                  <c:v>-497.00966848979851</c:v>
                </c:pt>
                <c:pt idx="841">
                  <c:v>3.2223728381823094</c:v>
                </c:pt>
                <c:pt idx="842">
                  <c:v>210.44010838504437</c:v>
                </c:pt>
                <c:pt idx="843">
                  <c:v>-89.473877074316988</c:v>
                </c:pt>
                <c:pt idx="844">
                  <c:v>446.6055694091051</c:v>
                </c:pt>
                <c:pt idx="845">
                  <c:v>824.72008750720124</c:v>
                </c:pt>
                <c:pt idx="846">
                  <c:v>-1626.6651424605693</c:v>
                </c:pt>
                <c:pt idx="847">
                  <c:v>-513.82900195286402</c:v>
                </c:pt>
                <c:pt idx="848">
                  <c:v>-23.587495440657676</c:v>
                </c:pt>
                <c:pt idx="849">
                  <c:v>31.895751517092322</c:v>
                </c:pt>
                <c:pt idx="850">
                  <c:v>198.82377282264179</c:v>
                </c:pt>
                <c:pt idx="851">
                  <c:v>-6.2516068670856839</c:v>
                </c:pt>
                <c:pt idx="852">
                  <c:v>959.58136657867999</c:v>
                </c:pt>
                <c:pt idx="853">
                  <c:v>-151.44467171684846</c:v>
                </c:pt>
                <c:pt idx="854">
                  <c:v>815.51548807477184</c:v>
                </c:pt>
                <c:pt idx="855">
                  <c:v>1063.2441104066788</c:v>
                </c:pt>
                <c:pt idx="856">
                  <c:v>-131.53115412416173</c:v>
                </c:pt>
                <c:pt idx="857">
                  <c:v>-727.27717729594042</c:v>
                </c:pt>
                <c:pt idx="858">
                  <c:v>-314.06624373963177</c:v>
                </c:pt>
                <c:pt idx="859">
                  <c:v>-585.10198115272306</c:v>
                </c:pt>
                <c:pt idx="860">
                  <c:v>155.28958293892674</c:v>
                </c:pt>
                <c:pt idx="861">
                  <c:v>324.28575007856898</c:v>
                </c:pt>
                <c:pt idx="862">
                  <c:v>-491.57369352780643</c:v>
                </c:pt>
                <c:pt idx="863">
                  <c:v>78.861579634173722</c:v>
                </c:pt>
                <c:pt idx="864">
                  <c:v>-106.96052502734346</c:v>
                </c:pt>
                <c:pt idx="865">
                  <c:v>45.62277231723283</c:v>
                </c:pt>
                <c:pt idx="866">
                  <c:v>2.6098701361370331</c:v>
                </c:pt>
                <c:pt idx="867">
                  <c:v>-110.90211431240687</c:v>
                </c:pt>
                <c:pt idx="868">
                  <c:v>750.08044884612855</c:v>
                </c:pt>
                <c:pt idx="869">
                  <c:v>-494.55918981494415</c:v>
                </c:pt>
                <c:pt idx="870">
                  <c:v>-405.39239719404713</c:v>
                </c:pt>
                <c:pt idx="871">
                  <c:v>875.06981399521692</c:v>
                </c:pt>
                <c:pt idx="872">
                  <c:v>-440.22060204610716</c:v>
                </c:pt>
                <c:pt idx="873">
                  <c:v>444.39823477981736</c:v>
                </c:pt>
                <c:pt idx="874">
                  <c:v>-412.86250803736402</c:v>
                </c:pt>
                <c:pt idx="875">
                  <c:v>479.45660949316061</c:v>
                </c:pt>
                <c:pt idx="876">
                  <c:v>55.316988832884817</c:v>
                </c:pt>
                <c:pt idx="877">
                  <c:v>-525.61263400443113</c:v>
                </c:pt>
                <c:pt idx="878">
                  <c:v>-329.16762572329435</c:v>
                </c:pt>
                <c:pt idx="879">
                  <c:v>-47.717650916707953</c:v>
                </c:pt>
                <c:pt idx="880">
                  <c:v>19.222570769926278</c:v>
                </c:pt>
                <c:pt idx="881">
                  <c:v>363.3944019194596</c:v>
                </c:pt>
                <c:pt idx="882">
                  <c:v>-76.568259135682183</c:v>
                </c:pt>
                <c:pt idx="883">
                  <c:v>1321.5573616799988</c:v>
                </c:pt>
                <c:pt idx="884">
                  <c:v>-288.20113180779481</c:v>
                </c:pt>
                <c:pt idx="885">
                  <c:v>130.64947641117988</c:v>
                </c:pt>
                <c:pt idx="886">
                  <c:v>516.10578534164597</c:v>
                </c:pt>
                <c:pt idx="887">
                  <c:v>691.20290259986996</c:v>
                </c:pt>
                <c:pt idx="888">
                  <c:v>641.15469487076371</c:v>
                </c:pt>
                <c:pt idx="889">
                  <c:v>395.63364110148132</c:v>
                </c:pt>
                <c:pt idx="890">
                  <c:v>787.54535923065805</c:v>
                </c:pt>
                <c:pt idx="891">
                  <c:v>-687.05174002676949</c:v>
                </c:pt>
                <c:pt idx="892">
                  <c:v>463.9147538887305</c:v>
                </c:pt>
                <c:pt idx="893">
                  <c:v>942.62640724584708</c:v>
                </c:pt>
                <c:pt idx="894">
                  <c:v>-65.741187948714924</c:v>
                </c:pt>
                <c:pt idx="895">
                  <c:v>490.57999898025082</c:v>
                </c:pt>
                <c:pt idx="896">
                  <c:v>-979.90891630296028</c:v>
                </c:pt>
                <c:pt idx="897">
                  <c:v>202.05691181412112</c:v>
                </c:pt>
                <c:pt idx="898">
                  <c:v>308.06144647449037</c:v>
                </c:pt>
                <c:pt idx="899">
                  <c:v>395.47814912991362</c:v>
                </c:pt>
                <c:pt idx="900">
                  <c:v>219.75766038539632</c:v>
                </c:pt>
                <c:pt idx="901">
                  <c:v>452.89438391866315</c:v>
                </c:pt>
                <c:pt idx="902">
                  <c:v>655.26831323710394</c:v>
                </c:pt>
                <c:pt idx="903">
                  <c:v>-1224.032701653538</c:v>
                </c:pt>
                <c:pt idx="904">
                  <c:v>-1155.9349545984892</c:v>
                </c:pt>
                <c:pt idx="905">
                  <c:v>-361.3695259604583</c:v>
                </c:pt>
                <c:pt idx="906">
                  <c:v>-30.875176285122961</c:v>
                </c:pt>
                <c:pt idx="907">
                  <c:v>108.67868176864795</c:v>
                </c:pt>
                <c:pt idx="908">
                  <c:v>-142.48677925541278</c:v>
                </c:pt>
                <c:pt idx="909">
                  <c:v>174.44691037559778</c:v>
                </c:pt>
                <c:pt idx="910">
                  <c:v>133.0342745138696</c:v>
                </c:pt>
                <c:pt idx="911">
                  <c:v>173.79660086202057</c:v>
                </c:pt>
                <c:pt idx="912">
                  <c:v>267.6583117985806</c:v>
                </c:pt>
                <c:pt idx="913">
                  <c:v>653.40527070370808</c:v>
                </c:pt>
                <c:pt idx="914">
                  <c:v>-5.7520567329634105</c:v>
                </c:pt>
                <c:pt idx="915">
                  <c:v>69.188632820344537</c:v>
                </c:pt>
                <c:pt idx="916">
                  <c:v>175.12889050857211</c:v>
                </c:pt>
                <c:pt idx="917">
                  <c:v>474.25881205128508</c:v>
                </c:pt>
                <c:pt idx="918">
                  <c:v>506.59470062485707</c:v>
                </c:pt>
                <c:pt idx="919">
                  <c:v>967.10582134323886</c:v>
                </c:pt>
                <c:pt idx="920">
                  <c:v>305.09628415582665</c:v>
                </c:pt>
                <c:pt idx="921">
                  <c:v>497.61010406947435</c:v>
                </c:pt>
                <c:pt idx="922">
                  <c:v>483.28664981032398</c:v>
                </c:pt>
                <c:pt idx="923">
                  <c:v>43.088150568436959</c:v>
                </c:pt>
                <c:pt idx="924">
                  <c:v>128.57659798497389</c:v>
                </c:pt>
                <c:pt idx="925">
                  <c:v>182.49691756821449</c:v>
                </c:pt>
                <c:pt idx="926">
                  <c:v>882.96432921626638</c:v>
                </c:pt>
                <c:pt idx="927">
                  <c:v>145.52612292568301</c:v>
                </c:pt>
                <c:pt idx="928">
                  <c:v>1363.7483931329143</c:v>
                </c:pt>
                <c:pt idx="929">
                  <c:v>205.36566442866524</c:v>
                </c:pt>
                <c:pt idx="930">
                  <c:v>-1032.1060839480115</c:v>
                </c:pt>
                <c:pt idx="931">
                  <c:v>-774.34508919669588</c:v>
                </c:pt>
                <c:pt idx="932">
                  <c:v>-783.55062436247363</c:v>
                </c:pt>
                <c:pt idx="933">
                  <c:v>-194.66174146529283</c:v>
                </c:pt>
                <c:pt idx="934">
                  <c:v>145.82693988458141</c:v>
                </c:pt>
                <c:pt idx="935">
                  <c:v>690.60173654874779</c:v>
                </c:pt>
                <c:pt idx="936">
                  <c:v>761.71332151824072</c:v>
                </c:pt>
                <c:pt idx="937">
                  <c:v>-228.13118651019158</c:v>
                </c:pt>
                <c:pt idx="938">
                  <c:v>534.92472294122354</c:v>
                </c:pt>
                <c:pt idx="939">
                  <c:v>427.62003712037404</c:v>
                </c:pt>
                <c:pt idx="940">
                  <c:v>1372.1270910450617</c:v>
                </c:pt>
                <c:pt idx="941">
                  <c:v>-785.44580538194077</c:v>
                </c:pt>
                <c:pt idx="942">
                  <c:v>189.04921009181271</c:v>
                </c:pt>
                <c:pt idx="943">
                  <c:v>299.42447100708978</c:v>
                </c:pt>
                <c:pt idx="944">
                  <c:v>902.70675346102416</c:v>
                </c:pt>
                <c:pt idx="945">
                  <c:v>1097.019338935926</c:v>
                </c:pt>
                <c:pt idx="946">
                  <c:v>-398.91478256016535</c:v>
                </c:pt>
                <c:pt idx="947">
                  <c:v>-115.1017472193862</c:v>
                </c:pt>
                <c:pt idx="948">
                  <c:v>546.62707304426476</c:v>
                </c:pt>
                <c:pt idx="949">
                  <c:v>347.12568744503915</c:v>
                </c:pt>
                <c:pt idx="950">
                  <c:v>-246.4935812459662</c:v>
                </c:pt>
                <c:pt idx="951">
                  <c:v>341.7879994079567</c:v>
                </c:pt>
                <c:pt idx="952">
                  <c:v>291.32578821869265</c:v>
                </c:pt>
                <c:pt idx="953">
                  <c:v>456.84730985464876</c:v>
                </c:pt>
                <c:pt idx="954">
                  <c:v>-793.95849163049616</c:v>
                </c:pt>
                <c:pt idx="955">
                  <c:v>304.70448613083954</c:v>
                </c:pt>
                <c:pt idx="956">
                  <c:v>1859.5222900653253</c:v>
                </c:pt>
                <c:pt idx="957">
                  <c:v>-192.00920062312434</c:v>
                </c:pt>
                <c:pt idx="958">
                  <c:v>-90.693214152945529</c:v>
                </c:pt>
                <c:pt idx="959">
                  <c:v>-25.827202489353567</c:v>
                </c:pt>
                <c:pt idx="960">
                  <c:v>527.48108225851638</c:v>
                </c:pt>
                <c:pt idx="961">
                  <c:v>-84.715617519860643</c:v>
                </c:pt>
                <c:pt idx="962">
                  <c:v>154.84910931815921</c:v>
                </c:pt>
                <c:pt idx="963">
                  <c:v>424.72102324054958</c:v>
                </c:pt>
                <c:pt idx="964">
                  <c:v>521.29411759929553</c:v>
                </c:pt>
                <c:pt idx="965">
                  <c:v>530.07998097945438</c:v>
                </c:pt>
                <c:pt idx="966">
                  <c:v>465.92902366825547</c:v>
                </c:pt>
                <c:pt idx="967">
                  <c:v>638.10918633692245</c:v>
                </c:pt>
                <c:pt idx="968">
                  <c:v>-319.26924164029424</c:v>
                </c:pt>
                <c:pt idx="969">
                  <c:v>-2097.5834286469626</c:v>
                </c:pt>
                <c:pt idx="970">
                  <c:v>-394.3880964670152</c:v>
                </c:pt>
                <c:pt idx="971">
                  <c:v>262.88351513441467</c:v>
                </c:pt>
                <c:pt idx="972">
                  <c:v>-396.44490565018577</c:v>
                </c:pt>
                <c:pt idx="973">
                  <c:v>325.19316748071378</c:v>
                </c:pt>
                <c:pt idx="974">
                  <c:v>-423.02933665985438</c:v>
                </c:pt>
                <c:pt idx="975">
                  <c:v>33.158095866040185</c:v>
                </c:pt>
                <c:pt idx="976">
                  <c:v>428.47451420129983</c:v>
                </c:pt>
                <c:pt idx="977">
                  <c:v>689.65084400960905</c:v>
                </c:pt>
                <c:pt idx="978">
                  <c:v>837.64247648888249</c:v>
                </c:pt>
                <c:pt idx="979">
                  <c:v>32.238873946298554</c:v>
                </c:pt>
                <c:pt idx="980">
                  <c:v>-796.81590184002425</c:v>
                </c:pt>
                <c:pt idx="981">
                  <c:v>6.7712643665031464</c:v>
                </c:pt>
                <c:pt idx="982">
                  <c:v>-106.93405486673419</c:v>
                </c:pt>
                <c:pt idx="983">
                  <c:v>-120.85484231664896</c:v>
                </c:pt>
                <c:pt idx="984">
                  <c:v>326.64361015397481</c:v>
                </c:pt>
                <c:pt idx="985">
                  <c:v>315.66577958755261</c:v>
                </c:pt>
                <c:pt idx="986">
                  <c:v>408.48561691888517</c:v>
                </c:pt>
                <c:pt idx="987">
                  <c:v>685.25271186074269</c:v>
                </c:pt>
                <c:pt idx="988">
                  <c:v>725.46728034566513</c:v>
                </c:pt>
                <c:pt idx="989">
                  <c:v>-1155.0214010042087</c:v>
                </c:pt>
                <c:pt idx="990">
                  <c:v>-4.226468303312231</c:v>
                </c:pt>
                <c:pt idx="991">
                  <c:v>12.314019702688711</c:v>
                </c:pt>
                <c:pt idx="992">
                  <c:v>751.52002273514063</c:v>
                </c:pt>
                <c:pt idx="993">
                  <c:v>904.56979599442047</c:v>
                </c:pt>
                <c:pt idx="994">
                  <c:v>-1651.3751942859194</c:v>
                </c:pt>
                <c:pt idx="995">
                  <c:v>-882.66400879547746</c:v>
                </c:pt>
                <c:pt idx="996">
                  <c:v>171.76152924734743</c:v>
                </c:pt>
                <c:pt idx="997">
                  <c:v>-570.82200203056664</c:v>
                </c:pt>
                <c:pt idx="998">
                  <c:v>-287.69591334821098</c:v>
                </c:pt>
                <c:pt idx="999">
                  <c:v>-92.320418499596599</c:v>
                </c:pt>
                <c:pt idx="1000">
                  <c:v>272.29275000086636</c:v>
                </c:pt>
                <c:pt idx="1001">
                  <c:v>346.86337909768417</c:v>
                </c:pt>
                <c:pt idx="1002">
                  <c:v>1091.272380030799</c:v>
                </c:pt>
                <c:pt idx="1003">
                  <c:v>-229.17802664086867</c:v>
                </c:pt>
                <c:pt idx="1004">
                  <c:v>-127.24977140198189</c:v>
                </c:pt>
                <c:pt idx="1005">
                  <c:v>83.528156322530322</c:v>
                </c:pt>
                <c:pt idx="1006">
                  <c:v>205.3009195898494</c:v>
                </c:pt>
                <c:pt idx="1007">
                  <c:v>54.252909792486662</c:v>
                </c:pt>
                <c:pt idx="1008">
                  <c:v>354.14585948336253</c:v>
                </c:pt>
                <c:pt idx="1009">
                  <c:v>426.58926623273283</c:v>
                </c:pt>
                <c:pt idx="1010">
                  <c:v>617.82467255439678</c:v>
                </c:pt>
                <c:pt idx="1011">
                  <c:v>627.75992771558049</c:v>
                </c:pt>
                <c:pt idx="1012">
                  <c:v>780.90705216642164</c:v>
                </c:pt>
                <c:pt idx="1013">
                  <c:v>-1979.4256693452107</c:v>
                </c:pt>
                <c:pt idx="1014">
                  <c:v>-242.15358987710624</c:v>
                </c:pt>
                <c:pt idx="1015">
                  <c:v>443.47474813463714</c:v>
                </c:pt>
                <c:pt idx="1016">
                  <c:v>-530.56419234198756</c:v>
                </c:pt>
                <c:pt idx="1017">
                  <c:v>45.601502615410482</c:v>
                </c:pt>
                <c:pt idx="1018">
                  <c:v>39.543091900473883</c:v>
                </c:pt>
                <c:pt idx="1019">
                  <c:v>56.943725312861716</c:v>
                </c:pt>
                <c:pt idx="1020">
                  <c:v>218.93105706510278</c:v>
                </c:pt>
                <c:pt idx="1021">
                  <c:v>514.91952248243661</c:v>
                </c:pt>
                <c:pt idx="1022">
                  <c:v>974.81697083208792</c:v>
                </c:pt>
                <c:pt idx="1023">
                  <c:v>220.54786049417999</c:v>
                </c:pt>
                <c:pt idx="1024">
                  <c:v>-295.23643735580526</c:v>
                </c:pt>
                <c:pt idx="1025">
                  <c:v>8.5064187540338025</c:v>
                </c:pt>
                <c:pt idx="1026">
                  <c:v>598.02363966295798</c:v>
                </c:pt>
                <c:pt idx="1027">
                  <c:v>-158.3084160502558</c:v>
                </c:pt>
                <c:pt idx="1028">
                  <c:v>34.558927210171987</c:v>
                </c:pt>
                <c:pt idx="1029">
                  <c:v>242.89485178533732</c:v>
                </c:pt>
                <c:pt idx="1030">
                  <c:v>494.11892145607862</c:v>
                </c:pt>
                <c:pt idx="1031">
                  <c:v>2.3264900187036801</c:v>
                </c:pt>
                <c:pt idx="1032">
                  <c:v>59.338924333125306</c:v>
                </c:pt>
                <c:pt idx="1033">
                  <c:v>168.89845071235777</c:v>
                </c:pt>
                <c:pt idx="1034">
                  <c:v>440.6074048742089</c:v>
                </c:pt>
                <c:pt idx="1035">
                  <c:v>366.32082169324258</c:v>
                </c:pt>
                <c:pt idx="1036">
                  <c:v>1634.8068038478509</c:v>
                </c:pt>
                <c:pt idx="1037">
                  <c:v>-368.41049983393032</c:v>
                </c:pt>
                <c:pt idx="1038">
                  <c:v>-384.64590615559428</c:v>
                </c:pt>
                <c:pt idx="1039">
                  <c:v>-167.33625380929516</c:v>
                </c:pt>
                <c:pt idx="1040">
                  <c:v>129.57569825321889</c:v>
                </c:pt>
                <c:pt idx="1041">
                  <c:v>218.8398420656772</c:v>
                </c:pt>
                <c:pt idx="1042">
                  <c:v>43.194499077550063</c:v>
                </c:pt>
                <c:pt idx="1043">
                  <c:v>299.84414279270914</c:v>
                </c:pt>
                <c:pt idx="1044">
                  <c:v>554.40910356406584</c:v>
                </c:pt>
                <c:pt idx="1045">
                  <c:v>-651.52548579870017</c:v>
                </c:pt>
                <c:pt idx="1046">
                  <c:v>-234.90371584417335</c:v>
                </c:pt>
                <c:pt idx="1047">
                  <c:v>236.34822758720065</c:v>
                </c:pt>
                <c:pt idx="1048">
                  <c:v>338.51798933829332</c:v>
                </c:pt>
                <c:pt idx="1049">
                  <c:v>264.74749340115932</c:v>
                </c:pt>
                <c:pt idx="1050">
                  <c:v>488.02930798841953</c:v>
                </c:pt>
                <c:pt idx="1051">
                  <c:v>394.6666793193076</c:v>
                </c:pt>
                <c:pt idx="1052">
                  <c:v>474.66147886052022</c:v>
                </c:pt>
                <c:pt idx="1053">
                  <c:v>721.83194241162482</c:v>
                </c:pt>
                <c:pt idx="1054">
                  <c:v>935.14495975160753</c:v>
                </c:pt>
                <c:pt idx="1055">
                  <c:v>915.90728609975849</c:v>
                </c:pt>
                <c:pt idx="1056">
                  <c:v>-870.67667704323594</c:v>
                </c:pt>
                <c:pt idx="1057">
                  <c:v>-155.27991249279876</c:v>
                </c:pt>
                <c:pt idx="1058">
                  <c:v>-21.611500339338818</c:v>
                </c:pt>
                <c:pt idx="1059">
                  <c:v>91.079081247698923</c:v>
                </c:pt>
                <c:pt idx="1060">
                  <c:v>521.55736167999885</c:v>
                </c:pt>
                <c:pt idx="1061">
                  <c:v>732.55032575610812</c:v>
                </c:pt>
                <c:pt idx="1062">
                  <c:v>-1361.4550726344228</c:v>
                </c:pt>
                <c:pt idx="1063">
                  <c:v>-743.67327604795901</c:v>
                </c:pt>
                <c:pt idx="1064">
                  <c:v>-30.537254314703659</c:v>
                </c:pt>
                <c:pt idx="1065">
                  <c:v>258.47971466008676</c:v>
                </c:pt>
                <c:pt idx="1066">
                  <c:v>330.66034519542836</c:v>
                </c:pt>
                <c:pt idx="1067">
                  <c:v>365.60670307419741</c:v>
                </c:pt>
                <c:pt idx="1068">
                  <c:v>348.64134282379018</c:v>
                </c:pt>
                <c:pt idx="1069">
                  <c:v>-994.80730038596039</c:v>
                </c:pt>
                <c:pt idx="1070">
                  <c:v>-484.3611584397313</c:v>
                </c:pt>
                <c:pt idx="1071">
                  <c:v>-359.99469691026206</c:v>
                </c:pt>
                <c:pt idx="1072">
                  <c:v>-198.82403542741395</c:v>
                </c:pt>
                <c:pt idx="1073">
                  <c:v>-5.9292862730276283</c:v>
                </c:pt>
                <c:pt idx="1074">
                  <c:v>-103.43673606120274</c:v>
                </c:pt>
                <c:pt idx="1075">
                  <c:v>-35.434936597692285</c:v>
                </c:pt>
                <c:pt idx="1076">
                  <c:v>-455.01100008663434</c:v>
                </c:pt>
                <c:pt idx="1077">
                  <c:v>323.70585372926917</c:v>
                </c:pt>
                <c:pt idx="1078">
                  <c:v>372.36269529846959</c:v>
                </c:pt>
                <c:pt idx="1079">
                  <c:v>-11.702715338764392</c:v>
                </c:pt>
                <c:pt idx="1080">
                  <c:v>440.94012638584081</c:v>
                </c:pt>
                <c:pt idx="1081">
                  <c:v>304.96726234486869</c:v>
                </c:pt>
                <c:pt idx="1082">
                  <c:v>611.53042365271494</c:v>
                </c:pt>
                <c:pt idx="1083">
                  <c:v>535.74045747726859</c:v>
                </c:pt>
                <c:pt idx="1084">
                  <c:v>-628.61466740127844</c:v>
                </c:pt>
                <c:pt idx="1085">
                  <c:v>-228.88311194076869</c:v>
                </c:pt>
                <c:pt idx="1086">
                  <c:v>-135.46234249165036</c:v>
                </c:pt>
                <c:pt idx="1087">
                  <c:v>312.85137664834383</c:v>
                </c:pt>
                <c:pt idx="1088">
                  <c:v>243.17276150905309</c:v>
                </c:pt>
                <c:pt idx="1089">
                  <c:v>981.88488273284383</c:v>
                </c:pt>
                <c:pt idx="1090">
                  <c:v>-1027.0352029170595</c:v>
                </c:pt>
                <c:pt idx="1091">
                  <c:v>-87.879279080410925</c:v>
                </c:pt>
                <c:pt idx="1092">
                  <c:v>106.11145366710707</c:v>
                </c:pt>
                <c:pt idx="1093">
                  <c:v>440.49965276507328</c:v>
                </c:pt>
                <c:pt idx="1094">
                  <c:v>475.27871415467825</c:v>
                </c:pt>
                <c:pt idx="1095">
                  <c:v>745.79480139851057</c:v>
                </c:pt>
                <c:pt idx="1096">
                  <c:v>-41.138888232500449</c:v>
                </c:pt>
                <c:pt idx="1097">
                  <c:v>-130.84397353240047</c:v>
                </c:pt>
                <c:pt idx="1098">
                  <c:v>1578.1900004187742</c:v>
                </c:pt>
                <c:pt idx="1099">
                  <c:v>-603.48021119819623</c:v>
                </c:pt>
                <c:pt idx="1100">
                  <c:v>-206.79936473031466</c:v>
                </c:pt>
                <c:pt idx="1101">
                  <c:v>-103.26044225448686</c:v>
                </c:pt>
                <c:pt idx="1102">
                  <c:v>732.09945121776627</c:v>
                </c:pt>
                <c:pt idx="1103">
                  <c:v>746.78256501583246</c:v>
                </c:pt>
                <c:pt idx="1104">
                  <c:v>1181.778066357057</c:v>
                </c:pt>
                <c:pt idx="1105">
                  <c:v>602.49218497610173</c:v>
                </c:pt>
                <c:pt idx="1106">
                  <c:v>471.34752578718917</c:v>
                </c:pt>
                <c:pt idx="1107">
                  <c:v>621.1008188161959</c:v>
                </c:pt>
                <c:pt idx="1108">
                  <c:v>740.25767838619277</c:v>
                </c:pt>
                <c:pt idx="1109">
                  <c:v>-815.70881552930678</c:v>
                </c:pt>
                <c:pt idx="1110">
                  <c:v>-746.89104759641486</c:v>
                </c:pt>
                <c:pt idx="1111">
                  <c:v>-395.09134630181188</c:v>
                </c:pt>
                <c:pt idx="1112">
                  <c:v>274.80656991451406</c:v>
                </c:pt>
                <c:pt idx="1113">
                  <c:v>477.12615531171332</c:v>
                </c:pt>
                <c:pt idx="1114">
                  <c:v>762.81923816227254</c:v>
                </c:pt>
                <c:pt idx="1115">
                  <c:v>884.56979599442047</c:v>
                </c:pt>
                <c:pt idx="1116">
                  <c:v>-861.70224747209022</c:v>
                </c:pt>
                <c:pt idx="1117">
                  <c:v>2.3681296905938325</c:v>
                </c:pt>
                <c:pt idx="1118">
                  <c:v>461.98176605773097</c:v>
                </c:pt>
                <c:pt idx="1119">
                  <c:v>836.08451563982317</c:v>
                </c:pt>
                <c:pt idx="1120">
                  <c:v>157.67438104161647</c:v>
                </c:pt>
                <c:pt idx="1121">
                  <c:v>388.52885812254181</c:v>
                </c:pt>
                <c:pt idx="1122">
                  <c:v>278.60353601225779</c:v>
                </c:pt>
                <c:pt idx="1123">
                  <c:v>1128.2169384460581</c:v>
                </c:pt>
                <c:pt idx="1124">
                  <c:v>-983.61490133461575</c:v>
                </c:pt>
                <c:pt idx="1125">
                  <c:v>-139.04994056325904</c:v>
                </c:pt>
                <c:pt idx="1126">
                  <c:v>15.214905049210756</c:v>
                </c:pt>
                <c:pt idx="1127">
                  <c:v>63.217172379395379</c:v>
                </c:pt>
                <c:pt idx="1128">
                  <c:v>28.630474039541696</c:v>
                </c:pt>
                <c:pt idx="1129">
                  <c:v>118.82330495596761</c:v>
                </c:pt>
                <c:pt idx="1130">
                  <c:v>268.0879166351001</c:v>
                </c:pt>
                <c:pt idx="1131">
                  <c:v>259.62910644111253</c:v>
                </c:pt>
                <c:pt idx="1132">
                  <c:v>-340.12845131333279</c:v>
                </c:pt>
                <c:pt idx="1133">
                  <c:v>-312.98066106407396</c:v>
                </c:pt>
                <c:pt idx="1134">
                  <c:v>-338.70068194191708</c:v>
                </c:pt>
                <c:pt idx="1135">
                  <c:v>-314.78556281746387</c:v>
                </c:pt>
                <c:pt idx="1136">
                  <c:v>-200.37609401767486</c:v>
                </c:pt>
                <c:pt idx="1137">
                  <c:v>343.44781010735323</c:v>
                </c:pt>
                <c:pt idx="1138">
                  <c:v>507.78166528407746</c:v>
                </c:pt>
                <c:pt idx="1139">
                  <c:v>470.04784249338309</c:v>
                </c:pt>
                <c:pt idx="1140">
                  <c:v>696.54152637030074</c:v>
                </c:pt>
                <c:pt idx="1141">
                  <c:v>739.26424644340932</c:v>
                </c:pt>
                <c:pt idx="1142">
                  <c:v>-11.707915797551777</c:v>
                </c:pt>
                <c:pt idx="1143">
                  <c:v>772.84050786409534</c:v>
                </c:pt>
                <c:pt idx="1144">
                  <c:v>-1082.1807618377275</c:v>
                </c:pt>
                <c:pt idx="1145">
                  <c:v>-925.1343535721312</c:v>
                </c:pt>
                <c:pt idx="1146">
                  <c:v>93.850944783262548</c:v>
                </c:pt>
                <c:pt idx="1147">
                  <c:v>684.22620569854007</c:v>
                </c:pt>
                <c:pt idx="1148">
                  <c:v>790.00530308973794</c:v>
                </c:pt>
                <c:pt idx="1149">
                  <c:v>58.082248309638544</c:v>
                </c:pt>
                <c:pt idx="1150">
                  <c:v>-479.70971526106223</c:v>
                </c:pt>
                <c:pt idx="1151">
                  <c:v>-248.68461269888166</c:v>
                </c:pt>
                <c:pt idx="1152">
                  <c:v>83.64110889045287</c:v>
                </c:pt>
                <c:pt idx="1153">
                  <c:v>88.69475101168382</c:v>
                </c:pt>
                <c:pt idx="1154">
                  <c:v>-8.1585924041496583</c:v>
                </c:pt>
                <c:pt idx="1155">
                  <c:v>221.16509578833757</c:v>
                </c:pt>
                <c:pt idx="1156">
                  <c:v>338.28688374366129</c:v>
                </c:pt>
                <c:pt idx="1157">
                  <c:v>438.68955055289643</c:v>
                </c:pt>
                <c:pt idx="1158">
                  <c:v>-673.0936136319965</c:v>
                </c:pt>
                <c:pt idx="1159">
                  <c:v>-21.299580662855078</c:v>
                </c:pt>
                <c:pt idx="1160">
                  <c:v>152.74976073134349</c:v>
                </c:pt>
                <c:pt idx="1161">
                  <c:v>1029.5544285513961</c:v>
                </c:pt>
                <c:pt idx="1162">
                  <c:v>446.41770501812971</c:v>
                </c:pt>
                <c:pt idx="1163">
                  <c:v>605.22010550799769</c:v>
                </c:pt>
                <c:pt idx="1164">
                  <c:v>917.33645907119717</c:v>
                </c:pt>
                <c:pt idx="1165">
                  <c:v>-712.87384468828668</c:v>
                </c:pt>
                <c:pt idx="1166">
                  <c:v>-97.266308511691932</c:v>
                </c:pt>
                <c:pt idx="1167">
                  <c:v>20.016171873986423</c:v>
                </c:pt>
                <c:pt idx="1168">
                  <c:v>436.58926623273283</c:v>
                </c:pt>
                <c:pt idx="1169">
                  <c:v>665.32738975045868</c:v>
                </c:pt>
                <c:pt idx="1170">
                  <c:v>762.35772877301952</c:v>
                </c:pt>
                <c:pt idx="1171">
                  <c:v>-986.40189837986645</c:v>
                </c:pt>
                <c:pt idx="1172">
                  <c:v>211.35342804598758</c:v>
                </c:pt>
                <c:pt idx="1173">
                  <c:v>86.051909287078161</c:v>
                </c:pt>
                <c:pt idx="1174">
                  <c:v>6.3534280459875845</c:v>
                </c:pt>
                <c:pt idx="1175">
                  <c:v>-183.76519284739607</c:v>
                </c:pt>
                <c:pt idx="1176">
                  <c:v>897.1693965153695</c:v>
                </c:pt>
                <c:pt idx="1177">
                  <c:v>452.06211227290851</c:v>
                </c:pt>
                <c:pt idx="1178">
                  <c:v>988.60353601225779</c:v>
                </c:pt>
                <c:pt idx="1179">
                  <c:v>714.94126005093312</c:v>
                </c:pt>
                <c:pt idx="1180">
                  <c:v>617.6795815004034</c:v>
                </c:pt>
                <c:pt idx="1181">
                  <c:v>661.58383184060858</c:v>
                </c:pt>
                <c:pt idx="1182">
                  <c:v>1064.6777820368929</c:v>
                </c:pt>
                <c:pt idx="1183">
                  <c:v>-379.14588815479783</c:v>
                </c:pt>
                <c:pt idx="1184">
                  <c:v>-131.37046169380665</c:v>
                </c:pt>
                <c:pt idx="1185">
                  <c:v>515.6119035329848</c:v>
                </c:pt>
                <c:pt idx="1186">
                  <c:v>990.82693988458141</c:v>
                </c:pt>
                <c:pt idx="1187">
                  <c:v>-92.857541511914405</c:v>
                </c:pt>
                <c:pt idx="1188">
                  <c:v>568.56619706740003</c:v>
                </c:pt>
                <c:pt idx="1189">
                  <c:v>546.51458834301684</c:v>
                </c:pt>
                <c:pt idx="1190">
                  <c:v>-415.64477249050196</c:v>
                </c:pt>
                <c:pt idx="1191">
                  <c:v>-628.13638696897851</c:v>
                </c:pt>
                <c:pt idx="1192">
                  <c:v>-33.743455278899546</c:v>
                </c:pt>
                <c:pt idx="1193">
                  <c:v>404.87084688665573</c:v>
                </c:pt>
                <c:pt idx="1194">
                  <c:v>1039.5752303865447</c:v>
                </c:pt>
                <c:pt idx="1195">
                  <c:v>556.91205469346505</c:v>
                </c:pt>
                <c:pt idx="1196">
                  <c:v>-743.44287225333846</c:v>
                </c:pt>
                <c:pt idx="1197">
                  <c:v>-182.27694336260311</c:v>
                </c:pt>
                <c:pt idx="1198">
                  <c:v>329.3767311446577</c:v>
                </c:pt>
                <c:pt idx="1199">
                  <c:v>646.42290547691664</c:v>
                </c:pt>
                <c:pt idx="1200">
                  <c:v>632.76536210770473</c:v>
                </c:pt>
                <c:pt idx="1201">
                  <c:v>897.12142271960056</c:v>
                </c:pt>
                <c:pt idx="1202">
                  <c:v>827.36789575725652</c:v>
                </c:pt>
                <c:pt idx="1203">
                  <c:v>-480.74662234083917</c:v>
                </c:pt>
                <c:pt idx="1204">
                  <c:v>-363.36725863027368</c:v>
                </c:pt>
                <c:pt idx="1205">
                  <c:v>-265.21516765398292</c:v>
                </c:pt>
                <c:pt idx="1206">
                  <c:v>171.4444091120763</c:v>
                </c:pt>
                <c:pt idx="1207">
                  <c:v>-104.47411100765385</c:v>
                </c:pt>
                <c:pt idx="1208">
                  <c:v>297.728724962858</c:v>
                </c:pt>
                <c:pt idx="1209">
                  <c:v>490.82717381791826</c:v>
                </c:pt>
                <c:pt idx="1210">
                  <c:v>-441.04153704093915</c:v>
                </c:pt>
                <c:pt idx="1211">
                  <c:v>-123.46414195516081</c:v>
                </c:pt>
                <c:pt idx="1212">
                  <c:v>-69.935854330244183</c:v>
                </c:pt>
                <c:pt idx="1213">
                  <c:v>499.09788568759313</c:v>
                </c:pt>
                <c:pt idx="1214">
                  <c:v>15.569130196002334</c:v>
                </c:pt>
                <c:pt idx="1215">
                  <c:v>9.5860991707932044</c:v>
                </c:pt>
                <c:pt idx="1216">
                  <c:v>472.95346043201789</c:v>
                </c:pt>
                <c:pt idx="1217">
                  <c:v>624.44170991681085</c:v>
                </c:pt>
                <c:pt idx="1218">
                  <c:v>1834.1406590245756</c:v>
                </c:pt>
                <c:pt idx="1219">
                  <c:v>-114.16265919784473</c:v>
                </c:pt>
                <c:pt idx="1220">
                  <c:v>342.7332236216339</c:v>
                </c:pt>
                <c:pt idx="1221">
                  <c:v>536.88511666618115</c:v>
                </c:pt>
                <c:pt idx="1222">
                  <c:v>714.89778491393963</c:v>
                </c:pt>
                <c:pt idx="1223">
                  <c:v>-411.95462276854505</c:v>
                </c:pt>
                <c:pt idx="1224">
                  <c:v>-472.21833471592254</c:v>
                </c:pt>
                <c:pt idx="1225">
                  <c:v>382.28234908329205</c:v>
                </c:pt>
                <c:pt idx="1226">
                  <c:v>980.56346187054123</c:v>
                </c:pt>
                <c:pt idx="1227">
                  <c:v>-304.7964316017119</c:v>
                </c:pt>
                <c:pt idx="1228">
                  <c:v>590.03744157580923</c:v>
                </c:pt>
                <c:pt idx="1229">
                  <c:v>445.17709823767836</c:v>
                </c:pt>
                <c:pt idx="1230">
                  <c:v>-96.192998220405116</c:v>
                </c:pt>
                <c:pt idx="1231">
                  <c:v>106.05190928707816</c:v>
                </c:pt>
                <c:pt idx="1232">
                  <c:v>412.23460922085997</c:v>
                </c:pt>
                <c:pt idx="1233">
                  <c:v>738.61440479650628</c:v>
                </c:pt>
                <c:pt idx="1234">
                  <c:v>672.87288028350304</c:v>
                </c:pt>
                <c:pt idx="1235">
                  <c:v>-1193.4003328496933</c:v>
                </c:pt>
                <c:pt idx="1236">
                  <c:v>-418.31928483450429</c:v>
                </c:pt>
                <c:pt idx="1237">
                  <c:v>124.69834993870427</c:v>
                </c:pt>
                <c:pt idx="1238">
                  <c:v>665.34345899349455</c:v>
                </c:pt>
                <c:pt idx="1239">
                  <c:v>692.09425075897934</c:v>
                </c:pt>
                <c:pt idx="1240">
                  <c:v>-46.031837923376315</c:v>
                </c:pt>
                <c:pt idx="1241">
                  <c:v>291.56256213878578</c:v>
                </c:pt>
                <c:pt idx="1242">
                  <c:v>854.43037326588819</c:v>
                </c:pt>
                <c:pt idx="1243">
                  <c:v>-200.00603356118472</c:v>
                </c:pt>
                <c:pt idx="1244">
                  <c:v>-35.376327951011717</c:v>
                </c:pt>
                <c:pt idx="1245">
                  <c:v>528.78076555232246</c:v>
                </c:pt>
                <c:pt idx="1246">
                  <c:v>653.23844208121773</c:v>
                </c:pt>
                <c:pt idx="1247">
                  <c:v>1109.3828673367934</c:v>
                </c:pt>
                <c:pt idx="1248">
                  <c:v>-144.57572692465419</c:v>
                </c:pt>
                <c:pt idx="1249">
                  <c:v>-144.53815404645866</c:v>
                </c:pt>
                <c:pt idx="1250">
                  <c:v>348.09311709388703</c:v>
                </c:pt>
                <c:pt idx="1251">
                  <c:v>-181.25657339253576</c:v>
                </c:pt>
                <c:pt idx="1252">
                  <c:v>284.01116934694346</c:v>
                </c:pt>
                <c:pt idx="1253">
                  <c:v>211.99783530076638</c:v>
                </c:pt>
                <c:pt idx="1254">
                  <c:v>-1331.2943802040681</c:v>
                </c:pt>
                <c:pt idx="1255">
                  <c:v>-750.48857871892324</c:v>
                </c:pt>
                <c:pt idx="1256">
                  <c:v>-169.90821450294879</c:v>
                </c:pt>
                <c:pt idx="1257">
                  <c:v>-472.10538214799999</c:v>
                </c:pt>
                <c:pt idx="1258">
                  <c:v>-214.14045376267359</c:v>
                </c:pt>
                <c:pt idx="1259">
                  <c:v>-243.85073952136054</c:v>
                </c:pt>
                <c:pt idx="1260">
                  <c:v>-1168.437869726295</c:v>
                </c:pt>
                <c:pt idx="1261">
                  <c:v>-888.10944894169461</c:v>
                </c:pt>
                <c:pt idx="1262">
                  <c:v>-338.92611921108801</c:v>
                </c:pt>
                <c:pt idx="1263">
                  <c:v>369.86588036120611</c:v>
                </c:pt>
                <c:pt idx="1264">
                  <c:v>354.3018193216044</c:v>
                </c:pt>
                <c:pt idx="1265">
                  <c:v>963.89395205358187</c:v>
                </c:pt>
                <c:pt idx="1266">
                  <c:v>-1430.8917133948325</c:v>
                </c:pt>
                <c:pt idx="1267">
                  <c:v>-302.43290320084498</c:v>
                </c:pt>
                <c:pt idx="1268">
                  <c:v>-239.66197539862969</c:v>
                </c:pt>
                <c:pt idx="1269">
                  <c:v>-125.55308962440222</c:v>
                </c:pt>
                <c:pt idx="1270">
                  <c:v>473.45867889160127</c:v>
                </c:pt>
                <c:pt idx="1271">
                  <c:v>-1107.6855124306367</c:v>
                </c:pt>
                <c:pt idx="1272">
                  <c:v>-224.32335162819936</c:v>
                </c:pt>
                <c:pt idx="1273">
                  <c:v>98.093584960561202</c:v>
                </c:pt>
                <c:pt idx="1274">
                  <c:v>275.37606534623956</c:v>
                </c:pt>
                <c:pt idx="1275">
                  <c:v>397.01933893592604</c:v>
                </c:pt>
                <c:pt idx="1276">
                  <c:v>400.16079506130563</c:v>
                </c:pt>
                <c:pt idx="1277">
                  <c:v>897.73865801375814</c:v>
                </c:pt>
                <c:pt idx="1278">
                  <c:v>602.03044165351184</c:v>
                </c:pt>
                <c:pt idx="1279">
                  <c:v>840.6277388426829</c:v>
                </c:pt>
                <c:pt idx="1280">
                  <c:v>1115.4937505062749</c:v>
                </c:pt>
                <c:pt idx="1281">
                  <c:v>237.47021347426789</c:v>
                </c:pt>
                <c:pt idx="1282">
                  <c:v>-559.07074239840722</c:v>
                </c:pt>
                <c:pt idx="1283">
                  <c:v>-29.318385102749289</c:v>
                </c:pt>
                <c:pt idx="1284">
                  <c:v>-90.14592415639072</c:v>
                </c:pt>
                <c:pt idx="1285">
                  <c:v>759.51708960653832</c:v>
                </c:pt>
                <c:pt idx="1286">
                  <c:v>-272.84643879432861</c:v>
                </c:pt>
                <c:pt idx="1287">
                  <c:v>21.654245004885979</c:v>
                </c:pt>
                <c:pt idx="1288">
                  <c:v>340.39710111472505</c:v>
                </c:pt>
                <c:pt idx="1289">
                  <c:v>-390.97252747668426</c:v>
                </c:pt>
                <c:pt idx="1290">
                  <c:v>885.46114415352986</c:v>
                </c:pt>
                <c:pt idx="1291">
                  <c:v>1131.87448181527</c:v>
                </c:pt>
                <c:pt idx="1292">
                  <c:v>-416.84804032609509</c:v>
                </c:pt>
                <c:pt idx="1293">
                  <c:v>792.44870983910823</c:v>
                </c:pt>
                <c:pt idx="1294">
                  <c:v>-372.90598317435797</c:v>
                </c:pt>
                <c:pt idx="1295">
                  <c:v>-189.67284418287818</c:v>
                </c:pt>
                <c:pt idx="1296">
                  <c:v>-95.430204005579526</c:v>
                </c:pt>
                <c:pt idx="1297">
                  <c:v>228.21127012059651</c:v>
                </c:pt>
                <c:pt idx="1298">
                  <c:v>-327.50261456511089</c:v>
                </c:pt>
                <c:pt idx="1299">
                  <c:v>35.048076426720399</c:v>
                </c:pt>
                <c:pt idx="1300">
                  <c:v>678.70561979593185</c:v>
                </c:pt>
                <c:pt idx="1301">
                  <c:v>614.20040133634848</c:v>
                </c:pt>
                <c:pt idx="1302">
                  <c:v>-409.87654388355213</c:v>
                </c:pt>
                <c:pt idx="1303">
                  <c:v>375.88081593914922</c:v>
                </c:pt>
                <c:pt idx="1304">
                  <c:v>-610.71968431355526</c:v>
                </c:pt>
                <c:pt idx="1305">
                  <c:v>341.46614668057327</c:v>
                </c:pt>
                <c:pt idx="1306">
                  <c:v>34.022038131191493</c:v>
                </c:pt>
                <c:pt idx="1307">
                  <c:v>111.98129819105679</c:v>
                </c:pt>
                <c:pt idx="1308">
                  <c:v>126.98673258318104</c:v>
                </c:pt>
                <c:pt idx="1309">
                  <c:v>-95.016200545421725</c:v>
                </c:pt>
                <c:pt idx="1310">
                  <c:v>-411.06374247610984</c:v>
                </c:pt>
                <c:pt idx="1311">
                  <c:v>-255.36545916676369</c:v>
                </c:pt>
                <c:pt idx="1312">
                  <c:v>138.73729041532897</c:v>
                </c:pt>
                <c:pt idx="1313">
                  <c:v>519.39846871315422</c:v>
                </c:pt>
                <c:pt idx="1314">
                  <c:v>-1303.472977342562</c:v>
                </c:pt>
                <c:pt idx="1315">
                  <c:v>-1957.4813448632885</c:v>
                </c:pt>
                <c:pt idx="1316">
                  <c:v>-147.99129591498513</c:v>
                </c:pt>
                <c:pt idx="1317">
                  <c:v>123.77013070141129</c:v>
                </c:pt>
                <c:pt idx="1318">
                  <c:v>637.31992196148713</c:v>
                </c:pt>
                <c:pt idx="1319">
                  <c:v>675.60670307419741</c:v>
                </c:pt>
                <c:pt idx="1320">
                  <c:v>850.13952535948329</c:v>
                </c:pt>
                <c:pt idx="1321">
                  <c:v>402.12072091958908</c:v>
                </c:pt>
                <c:pt idx="1322">
                  <c:v>567.61577239493545</c:v>
                </c:pt>
                <c:pt idx="1323">
                  <c:v>-32.846438794328606</c:v>
                </c:pt>
                <c:pt idx="1324">
                  <c:v>-74.833770546570122</c:v>
                </c:pt>
                <c:pt idx="1325">
                  <c:v>71.181165031372984</c:v>
                </c:pt>
                <c:pt idx="1326">
                  <c:v>450.67121397967639</c:v>
                </c:pt>
                <c:pt idx="1327">
                  <c:v>500.84844351974107</c:v>
                </c:pt>
                <c:pt idx="1328">
                  <c:v>-463.99063011656699</c:v>
                </c:pt>
                <c:pt idx="1329">
                  <c:v>-39.092479966904193</c:v>
                </c:pt>
                <c:pt idx="1330">
                  <c:v>-26.176461110695527</c:v>
                </c:pt>
                <c:pt idx="1331">
                  <c:v>147.64271042221935</c:v>
                </c:pt>
                <c:pt idx="1332">
                  <c:v>241.24070941140235</c:v>
                </c:pt>
                <c:pt idx="1333">
                  <c:v>242.35229438089527</c:v>
                </c:pt>
                <c:pt idx="1334">
                  <c:v>-189.69411388470053</c:v>
                </c:pt>
                <c:pt idx="1335">
                  <c:v>-74.607865410725026</c:v>
                </c:pt>
                <c:pt idx="1336">
                  <c:v>-68.872243156520199</c:v>
                </c:pt>
                <c:pt idx="1337">
                  <c:v>-27.304115323224323</c:v>
                </c:pt>
                <c:pt idx="1338">
                  <c:v>-107.43266926750766</c:v>
                </c:pt>
                <c:pt idx="1339">
                  <c:v>5.9767635306875491</c:v>
                </c:pt>
                <c:pt idx="1340">
                  <c:v>52.674614974953329</c:v>
                </c:pt>
                <c:pt idx="1341">
                  <c:v>171.69111608306957</c:v>
                </c:pt>
                <c:pt idx="1342">
                  <c:v>175.1128212655367</c:v>
                </c:pt>
                <c:pt idx="1343">
                  <c:v>735.23640868437042</c:v>
                </c:pt>
                <c:pt idx="1344">
                  <c:v>1023.08295010965</c:v>
                </c:pt>
                <c:pt idx="1345">
                  <c:v>-743.78126209043148</c:v>
                </c:pt>
                <c:pt idx="1346">
                  <c:v>-452.39036379719983</c:v>
                </c:pt>
                <c:pt idx="1347">
                  <c:v>-314.52231873676055</c:v>
                </c:pt>
                <c:pt idx="1348">
                  <c:v>-74.043570437786457</c:v>
                </c:pt>
                <c:pt idx="1349">
                  <c:v>-28.652006346136659</c:v>
                </c:pt>
                <c:pt idx="1350">
                  <c:v>-10.768827776009857</c:v>
                </c:pt>
                <c:pt idx="1351">
                  <c:v>725.93989245250395</c:v>
                </c:pt>
                <c:pt idx="1352">
                  <c:v>-55.531819922579416</c:v>
                </c:pt>
                <c:pt idx="1353">
                  <c:v>-107.63210424274348</c:v>
                </c:pt>
                <c:pt idx="1354">
                  <c:v>428.41590555461926</c:v>
                </c:pt>
                <c:pt idx="1355">
                  <c:v>-228.79639560011856</c:v>
                </c:pt>
                <c:pt idx="1356">
                  <c:v>170.73029049303159</c:v>
                </c:pt>
                <c:pt idx="1357">
                  <c:v>396.67054818125871</c:v>
                </c:pt>
                <c:pt idx="1358">
                  <c:v>465.0537447521815</c:v>
                </c:pt>
                <c:pt idx="1359">
                  <c:v>512.25587892268231</c:v>
                </c:pt>
                <c:pt idx="1360">
                  <c:v>772.79276800166281</c:v>
                </c:pt>
                <c:pt idx="1361">
                  <c:v>133.93602359055285</c:v>
                </c:pt>
                <c:pt idx="1362">
                  <c:v>-244.68867949257674</c:v>
                </c:pt>
                <c:pt idx="1363">
                  <c:v>137.41680528637426</c:v>
                </c:pt>
                <c:pt idx="1364">
                  <c:v>775.33212234257189</c:v>
                </c:pt>
                <c:pt idx="1365">
                  <c:v>261.63770789517639</c:v>
                </c:pt>
                <c:pt idx="1366">
                  <c:v>-11.015534747003585</c:v>
                </c:pt>
                <c:pt idx="1367">
                  <c:v>-260.87541021845982</c:v>
                </c:pt>
                <c:pt idx="1368">
                  <c:v>28.678681768647948</c:v>
                </c:pt>
                <c:pt idx="1369">
                  <c:v>336.369497289023</c:v>
                </c:pt>
                <c:pt idx="1370">
                  <c:v>271.71285365156655</c:v>
                </c:pt>
                <c:pt idx="1371">
                  <c:v>19.194769012480265</c:v>
                </c:pt>
                <c:pt idx="1372">
                  <c:v>-86.219468381014849</c:v>
                </c:pt>
                <c:pt idx="1373">
                  <c:v>-292.42770274205805</c:v>
                </c:pt>
                <c:pt idx="1374">
                  <c:v>548.42677433886774</c:v>
                </c:pt>
                <c:pt idx="1375">
                  <c:v>-604.59273190103795</c:v>
                </c:pt>
                <c:pt idx="1376">
                  <c:v>572.29275000086636</c:v>
                </c:pt>
                <c:pt idx="1377">
                  <c:v>-1919.3713254239683</c:v>
                </c:pt>
                <c:pt idx="1378">
                  <c:v>312.6694145161664</c:v>
                </c:pt>
                <c:pt idx="1379">
                  <c:v>46.857710772223072</c:v>
                </c:pt>
                <c:pt idx="1380">
                  <c:v>633.67844783531109</c:v>
                </c:pt>
                <c:pt idx="1381">
                  <c:v>-848.83443634498826</c:v>
                </c:pt>
                <c:pt idx="1382">
                  <c:v>-302.68054590518705</c:v>
                </c:pt>
                <c:pt idx="1383">
                  <c:v>458.7916343365705</c:v>
                </c:pt>
                <c:pt idx="1384">
                  <c:v>15.332590209246064</c:v>
                </c:pt>
                <c:pt idx="1385">
                  <c:v>-357.75545772823989</c:v>
                </c:pt>
                <c:pt idx="1386">
                  <c:v>56.385566532058419</c:v>
                </c:pt>
                <c:pt idx="1387">
                  <c:v>709.33939219979948</c:v>
                </c:pt>
                <c:pt idx="1388">
                  <c:v>159.10261827970589</c:v>
                </c:pt>
                <c:pt idx="1389">
                  <c:v>234.07047979363506</c:v>
                </c:pt>
                <c:pt idx="1390">
                  <c:v>-429.45167163914584</c:v>
                </c:pt>
                <c:pt idx="1391">
                  <c:v>227.47634966640362</c:v>
                </c:pt>
                <c:pt idx="1392">
                  <c:v>1131.3262560853668</c:v>
                </c:pt>
                <c:pt idx="1393">
                  <c:v>-1391.1166827973293</c:v>
                </c:pt>
                <c:pt idx="1394">
                  <c:v>1272.4000342433274</c:v>
                </c:pt>
                <c:pt idx="1395">
                  <c:v>900.79976792396019</c:v>
                </c:pt>
                <c:pt idx="1396">
                  <c:v>1077.1110218020262</c:v>
                </c:pt>
                <c:pt idx="1397">
                  <c:v>-27.363659703253234</c:v>
                </c:pt>
                <c:pt idx="1398">
                  <c:v>478.50145222858373</c:v>
                </c:pt>
                <c:pt idx="1399">
                  <c:v>-1131.966193352805</c:v>
                </c:pt>
                <c:pt idx="1400">
                  <c:v>135.25814625286694</c:v>
                </c:pt>
                <c:pt idx="1401">
                  <c:v>294.58066477866896</c:v>
                </c:pt>
                <c:pt idx="1402">
                  <c:v>-118.80796618437853</c:v>
                </c:pt>
                <c:pt idx="1403">
                  <c:v>-0.23147083035564719</c:v>
                </c:pt>
                <c:pt idx="1404">
                  <c:v>312.25021059722121</c:v>
                </c:pt>
                <c:pt idx="1405">
                  <c:v>-835.05400735695366</c:v>
                </c:pt>
                <c:pt idx="1406">
                  <c:v>673.87221448508535</c:v>
                </c:pt>
                <c:pt idx="1407">
                  <c:v>803.93602359055285</c:v>
                </c:pt>
                <c:pt idx="1408">
                  <c:v>359.17303144398375</c:v>
                </c:pt>
                <c:pt idx="1409">
                  <c:v>643.08248224297586</c:v>
                </c:pt>
                <c:pt idx="1410">
                  <c:v>543.97903086087217</c:v>
                </c:pt>
                <c:pt idx="1411">
                  <c:v>596.21873790956852</c:v>
                </c:pt>
                <c:pt idx="1412">
                  <c:v>11.643844087311663</c:v>
                </c:pt>
                <c:pt idx="1413">
                  <c:v>373.74886099958849</c:v>
                </c:pt>
                <c:pt idx="1414">
                  <c:v>634.55939507684616</c:v>
                </c:pt>
                <c:pt idx="1415">
                  <c:v>398.21173798727114</c:v>
                </c:pt>
                <c:pt idx="1416">
                  <c:v>742.24501013843428</c:v>
                </c:pt>
                <c:pt idx="1417">
                  <c:v>-727.08907897162726</c:v>
                </c:pt>
                <c:pt idx="1418">
                  <c:v>196.26694563867477</c:v>
                </c:pt>
                <c:pt idx="1419">
                  <c:v>428.88758192810928</c:v>
                </c:pt>
                <c:pt idx="1420">
                  <c:v>1118.7973026620321</c:v>
                </c:pt>
                <c:pt idx="1421">
                  <c:v>-179.06034148083336</c:v>
                </c:pt>
                <c:pt idx="1422">
                  <c:v>-1177.9539569701269</c:v>
                </c:pt>
                <c:pt idx="1423">
                  <c:v>-630.2149337206456</c:v>
                </c:pt>
                <c:pt idx="1424">
                  <c:v>-284.40983403551218</c:v>
                </c:pt>
                <c:pt idx="1425">
                  <c:v>516.30475245020716</c:v>
                </c:pt>
                <c:pt idx="1426">
                  <c:v>191.49308470785672</c:v>
                </c:pt>
                <c:pt idx="1427">
                  <c:v>287.75472725679356</c:v>
                </c:pt>
                <c:pt idx="1428">
                  <c:v>-518.53478905277552</c:v>
                </c:pt>
                <c:pt idx="1429">
                  <c:v>67.652643473119497</c:v>
                </c:pt>
                <c:pt idx="1430">
                  <c:v>-738.17986210597246</c:v>
                </c:pt>
                <c:pt idx="1431">
                  <c:v>400.7250900342442</c:v>
                </c:pt>
                <c:pt idx="1432">
                  <c:v>500.48784824747645</c:v>
                </c:pt>
                <c:pt idx="1433">
                  <c:v>178.7916343365705</c:v>
                </c:pt>
                <c:pt idx="1434">
                  <c:v>739.13569249912553</c:v>
                </c:pt>
                <c:pt idx="1435">
                  <c:v>-513.47454287273513</c:v>
                </c:pt>
                <c:pt idx="1436">
                  <c:v>559.24250887491235</c:v>
                </c:pt>
                <c:pt idx="1437">
                  <c:v>-58.490846049107404</c:v>
                </c:pt>
                <c:pt idx="1438">
                  <c:v>225.70878685787193</c:v>
                </c:pt>
                <c:pt idx="1439">
                  <c:v>134.04424356636264</c:v>
                </c:pt>
                <c:pt idx="1440">
                  <c:v>-97.502146698436718</c:v>
                </c:pt>
                <c:pt idx="1441">
                  <c:v>-44.435836329447739</c:v>
                </c:pt>
                <c:pt idx="1442">
                  <c:v>806.97679953228089</c:v>
                </c:pt>
                <c:pt idx="1443">
                  <c:v>-234.71514965318602</c:v>
                </c:pt>
                <c:pt idx="1444">
                  <c:v>-253.52275060184138</c:v>
                </c:pt>
                <c:pt idx="1445">
                  <c:v>770.70382033242186</c:v>
                </c:pt>
                <c:pt idx="1446">
                  <c:v>-296.88017881216638</c:v>
                </c:pt>
                <c:pt idx="1447">
                  <c:v>-241.47727806959392</c:v>
                </c:pt>
                <c:pt idx="1448">
                  <c:v>-428.4639080218235</c:v>
                </c:pt>
                <c:pt idx="1449">
                  <c:v>-373.8186010352897</c:v>
                </c:pt>
                <c:pt idx="1450">
                  <c:v>5.8912168567230765</c:v>
                </c:pt>
                <c:pt idx="1451">
                  <c:v>-600.69227841959719</c:v>
                </c:pt>
                <c:pt idx="1452">
                  <c:v>627.88421693442569</c:v>
                </c:pt>
                <c:pt idx="1453">
                  <c:v>739.66124492718336</c:v>
                </c:pt>
                <c:pt idx="1454">
                  <c:v>-1093.6999801419061</c:v>
                </c:pt>
                <c:pt idx="1455">
                  <c:v>30.107386873411997</c:v>
                </c:pt>
                <c:pt idx="1456">
                  <c:v>232.25541105600814</c:v>
                </c:pt>
                <c:pt idx="1457">
                  <c:v>474.78009975390432</c:v>
                </c:pt>
                <c:pt idx="1458">
                  <c:v>-184.62913511254737</c:v>
                </c:pt>
                <c:pt idx="1459">
                  <c:v>-199.34438739668485</c:v>
                </c:pt>
                <c:pt idx="1460">
                  <c:v>-714.7907632762508</c:v>
                </c:pt>
                <c:pt idx="1461">
                  <c:v>-61.842138067296673</c:v>
                </c:pt>
                <c:pt idx="1462">
                  <c:v>96.718755910364962</c:v>
                </c:pt>
                <c:pt idx="1463">
                  <c:v>-323.78693041589304</c:v>
                </c:pt>
                <c:pt idx="1464">
                  <c:v>-516.47430893939782</c:v>
                </c:pt>
                <c:pt idx="1465">
                  <c:v>-569.00599755959138</c:v>
                </c:pt>
                <c:pt idx="1466">
                  <c:v>20.601268682073169</c:v>
                </c:pt>
                <c:pt idx="1467">
                  <c:v>-465.13388570545703</c:v>
                </c:pt>
                <c:pt idx="1468">
                  <c:v>684.70518793085103</c:v>
                </c:pt>
                <c:pt idx="1469">
                  <c:v>521.842577262536</c:v>
                </c:pt>
                <c:pt idx="1470">
                  <c:v>87.610571936148517</c:v>
                </c:pt>
                <c:pt idx="1471">
                  <c:v>619.50575295561566</c:v>
                </c:pt>
                <c:pt idx="1472">
                  <c:v>-781.72351717391302</c:v>
                </c:pt>
                <c:pt idx="1473">
                  <c:v>-774.25387419727031</c:v>
                </c:pt>
                <c:pt idx="1474">
                  <c:v>-145.15609114062818</c:v>
                </c:pt>
                <c:pt idx="1475">
                  <c:v>-1199.2966475342523</c:v>
                </c:pt>
                <c:pt idx="1476">
                  <c:v>348.6517437413645</c:v>
                </c:pt>
                <c:pt idx="1477">
                  <c:v>847.61577239493545</c:v>
                </c:pt>
                <c:pt idx="1478">
                  <c:v>129.01187114695449</c:v>
                </c:pt>
                <c:pt idx="1479">
                  <c:v>-229.2371031542234</c:v>
                </c:pt>
                <c:pt idx="1480">
                  <c:v>106.90685423467767</c:v>
                </c:pt>
                <c:pt idx="1481">
                  <c:v>-496.19206248705677</c:v>
                </c:pt>
                <c:pt idx="1482">
                  <c:v>33.651977674701357</c:v>
                </c:pt>
                <c:pt idx="1483">
                  <c:v>-414.98973038481199</c:v>
                </c:pt>
                <c:pt idx="1484">
                  <c:v>-493.87720968197027</c:v>
                </c:pt>
                <c:pt idx="1485">
                  <c:v>417.28825134209046</c:v>
                </c:pt>
                <c:pt idx="1486">
                  <c:v>404.54379370048491</c:v>
                </c:pt>
                <c:pt idx="1487">
                  <c:v>-400.69274628627136</c:v>
                </c:pt>
                <c:pt idx="1488">
                  <c:v>146.7991021255425</c:v>
                </c:pt>
                <c:pt idx="1489">
                  <c:v>224.20540386339144</c:v>
                </c:pt>
                <c:pt idx="1490">
                  <c:v>-1180.5107841540939</c:v>
                </c:pt>
                <c:pt idx="1491">
                  <c:v>-36.202463404630635</c:v>
                </c:pt>
                <c:pt idx="1492">
                  <c:v>90.123456116447869</c:v>
                </c:pt>
                <c:pt idx="1493">
                  <c:v>-141.13818643248896</c:v>
                </c:pt>
                <c:pt idx="1494">
                  <c:v>390.31155444076057</c:v>
                </c:pt>
                <c:pt idx="1495">
                  <c:v>112.50825421913714</c:v>
                </c:pt>
                <c:pt idx="1496">
                  <c:v>-322.30388138988701</c:v>
                </c:pt>
                <c:pt idx="1497">
                  <c:v>-219.15722480572003</c:v>
                </c:pt>
                <c:pt idx="1498">
                  <c:v>416.69748620854261</c:v>
                </c:pt>
                <c:pt idx="1499">
                  <c:v>501.75112832977311</c:v>
                </c:pt>
                <c:pt idx="1500">
                  <c:v>-466.93311913338539</c:v>
                </c:pt>
                <c:pt idx="1501">
                  <c:v>-219.66127359861821</c:v>
                </c:pt>
                <c:pt idx="1502">
                  <c:v>-299.11374966872654</c:v>
                </c:pt>
                <c:pt idx="1503">
                  <c:v>-34.833302679895951</c:v>
                </c:pt>
                <c:pt idx="1504">
                  <c:v>-448.81316664316546</c:v>
                </c:pt>
                <c:pt idx="1505">
                  <c:v>-514.06010754749605</c:v>
                </c:pt>
                <c:pt idx="1506">
                  <c:v>-156.4231680816888</c:v>
                </c:pt>
                <c:pt idx="1507">
                  <c:v>228.8455103911383</c:v>
                </c:pt>
                <c:pt idx="1508">
                  <c:v>-803.53975557822559</c:v>
                </c:pt>
                <c:pt idx="1509">
                  <c:v>-2395.326518690139</c:v>
                </c:pt>
                <c:pt idx="1510">
                  <c:v>-184.17306011541859</c:v>
                </c:pt>
                <c:pt idx="1511">
                  <c:v>753.46954767584975</c:v>
                </c:pt>
                <c:pt idx="1512">
                  <c:v>-368.12551818473003</c:v>
                </c:pt>
                <c:pt idx="1513">
                  <c:v>263.02340572962112</c:v>
                </c:pt>
                <c:pt idx="1514">
                  <c:v>-313.68437876554481</c:v>
                </c:pt>
                <c:pt idx="1515">
                  <c:v>132.59946921856317</c:v>
                </c:pt>
                <c:pt idx="1516">
                  <c:v>293.82920721476603</c:v>
                </c:pt>
                <c:pt idx="1517">
                  <c:v>-362.4324353341708</c:v>
                </c:pt>
                <c:pt idx="1518">
                  <c:v>-269.9417565890426</c:v>
                </c:pt>
                <c:pt idx="1519">
                  <c:v>396.48765031573294</c:v>
                </c:pt>
                <c:pt idx="1520">
                  <c:v>384.1675970518595</c:v>
                </c:pt>
                <c:pt idx="1521">
                  <c:v>-298.54945469578797</c:v>
                </c:pt>
                <c:pt idx="1522">
                  <c:v>-1205.5906625025973</c:v>
                </c:pt>
                <c:pt idx="1523">
                  <c:v>-189.55942374828146</c:v>
                </c:pt>
                <c:pt idx="1524">
                  <c:v>-99.20496466815257</c:v>
                </c:pt>
                <c:pt idx="1525">
                  <c:v>138.68388222743533</c:v>
                </c:pt>
                <c:pt idx="1526">
                  <c:v>-570.23620342246841</c:v>
                </c:pt>
                <c:pt idx="1527">
                  <c:v>-1190.7891617444843</c:v>
                </c:pt>
                <c:pt idx="1528">
                  <c:v>415.44601064384278</c:v>
                </c:pt>
                <c:pt idx="1529">
                  <c:v>286.14972834531363</c:v>
                </c:pt>
                <c:pt idx="1530">
                  <c:v>-438.32448529329167</c:v>
                </c:pt>
                <c:pt idx="1531">
                  <c:v>-349.38219420821679</c:v>
                </c:pt>
                <c:pt idx="1532">
                  <c:v>-157.04040337584684</c:v>
                </c:pt>
                <c:pt idx="1533">
                  <c:v>-671.86340776911948</c:v>
                </c:pt>
                <c:pt idx="1534">
                  <c:v>964.59176749625431</c:v>
                </c:pt>
                <c:pt idx="1535">
                  <c:v>135.19316748071378</c:v>
                </c:pt>
                <c:pt idx="1536">
                  <c:v>-221.32131823135205</c:v>
                </c:pt>
                <c:pt idx="1537">
                  <c:v>809.44714430893509</c:v>
                </c:pt>
                <c:pt idx="1538">
                  <c:v>-383.19002909020946</c:v>
                </c:pt>
                <c:pt idx="1539">
                  <c:v>1276.1119215337812</c:v>
                </c:pt>
                <c:pt idx="1540">
                  <c:v>577.18096709962947</c:v>
                </c:pt>
                <c:pt idx="1541">
                  <c:v>1378.0449093647808</c:v>
                </c:pt>
                <c:pt idx="1542">
                  <c:v>58.002603894472486</c:v>
                </c:pt>
                <c:pt idx="1543">
                  <c:v>127.65357920646784</c:v>
                </c:pt>
                <c:pt idx="1544">
                  <c:v>39.00667068816756</c:v>
                </c:pt>
                <c:pt idx="1545">
                  <c:v>-634.93018600478308</c:v>
                </c:pt>
                <c:pt idx="1546">
                  <c:v>-963.89941511714142</c:v>
                </c:pt>
                <c:pt idx="1547">
                  <c:v>443.42654040553043</c:v>
                </c:pt>
                <c:pt idx="1548">
                  <c:v>-23.409798033918833</c:v>
                </c:pt>
                <c:pt idx="1549">
                  <c:v>746.94372531286172</c:v>
                </c:pt>
                <c:pt idx="1550">
                  <c:v>-341.73532169150985</c:v>
                </c:pt>
                <c:pt idx="1551">
                  <c:v>16.154460937426393</c:v>
                </c:pt>
                <c:pt idx="1552">
                  <c:v>-319.46820874885543</c:v>
                </c:pt>
                <c:pt idx="1553">
                  <c:v>594.83824053391072</c:v>
                </c:pt>
                <c:pt idx="1554">
                  <c:v>802.35229438089527</c:v>
                </c:pt>
                <c:pt idx="1555">
                  <c:v>315.15062807706863</c:v>
                </c:pt>
                <c:pt idx="1556">
                  <c:v>-1464.7420876804699</c:v>
                </c:pt>
                <c:pt idx="1557">
                  <c:v>406.81517136857792</c:v>
                </c:pt>
                <c:pt idx="1558">
                  <c:v>-276.68074383693056</c:v>
                </c:pt>
                <c:pt idx="1559">
                  <c:v>70.413170357760464</c:v>
                </c:pt>
                <c:pt idx="1560">
                  <c:v>-264.39329692580259</c:v>
                </c:pt>
                <c:pt idx="1561">
                  <c:v>291.53042365271494</c:v>
                </c:pt>
                <c:pt idx="1562">
                  <c:v>198.80203525414481</c:v>
                </c:pt>
                <c:pt idx="1563">
                  <c:v>357.08928423352927</c:v>
                </c:pt>
                <c:pt idx="1564">
                  <c:v>403.07254919207571</c:v>
                </c:pt>
                <c:pt idx="1565">
                  <c:v>336.04764456163957</c:v>
                </c:pt>
                <c:pt idx="1566">
                  <c:v>326.72915682793928</c:v>
                </c:pt>
                <c:pt idx="1567">
                  <c:v>41.997835300766383</c:v>
                </c:pt>
                <c:pt idx="1568">
                  <c:v>-130.68754582748443</c:v>
                </c:pt>
                <c:pt idx="1569">
                  <c:v>-604.37675981609254</c:v>
                </c:pt>
                <c:pt idx="1570">
                  <c:v>6.6010707503296544</c:v>
                </c:pt>
                <c:pt idx="1571">
                  <c:v>669.26424644340932</c:v>
                </c:pt>
                <c:pt idx="1572">
                  <c:v>-1090.0320358551198</c:v>
                </c:pt>
                <c:pt idx="1573">
                  <c:v>68.066646933277298</c:v>
                </c:pt>
                <c:pt idx="1574">
                  <c:v>-494.1832270996556</c:v>
                </c:pt>
                <c:pt idx="1575">
                  <c:v>253.69498494502068</c:v>
                </c:pt>
                <c:pt idx="1576">
                  <c:v>-487.04560383463377</c:v>
                </c:pt>
                <c:pt idx="1577">
                  <c:v>790.24160914315735</c:v>
                </c:pt>
                <c:pt idx="1578">
                  <c:v>31.412972426016495</c:v>
                </c:pt>
                <c:pt idx="1579">
                  <c:v>118.34029193155493</c:v>
                </c:pt>
                <c:pt idx="1580">
                  <c:v>94.973398537004414</c:v>
                </c:pt>
                <c:pt idx="1581">
                  <c:v>-1121.230103231926</c:v>
                </c:pt>
                <c:pt idx="1582">
                  <c:v>562.6750828416275</c:v>
                </c:pt>
                <c:pt idx="1583">
                  <c:v>21.316323034466677</c:v>
                </c:pt>
                <c:pt idx="1584">
                  <c:v>25.403003373523461</c:v>
                </c:pt>
                <c:pt idx="1585">
                  <c:v>519.49535203804135</c:v>
                </c:pt>
                <c:pt idx="1586">
                  <c:v>1829.8767491454541</c:v>
                </c:pt>
                <c:pt idx="1587">
                  <c:v>171.44487697875047</c:v>
                </c:pt>
                <c:pt idx="1588">
                  <c:v>-348.49651437456896</c:v>
                </c:pt>
                <c:pt idx="1589">
                  <c:v>61.906152434666637</c:v>
                </c:pt>
                <c:pt idx="1590">
                  <c:v>-372.44330411841929</c:v>
                </c:pt>
                <c:pt idx="1591">
                  <c:v>-235.84847219117637</c:v>
                </c:pt>
                <c:pt idx="1592">
                  <c:v>342.4333423960843</c:v>
                </c:pt>
                <c:pt idx="1593">
                  <c:v>-209.48994631735241</c:v>
                </c:pt>
                <c:pt idx="1594">
                  <c:v>1185.5428939687299</c:v>
                </c:pt>
                <c:pt idx="1595">
                  <c:v>634.94646050972051</c:v>
                </c:pt>
                <c:pt idx="1596">
                  <c:v>636.5954024248681</c:v>
                </c:pt>
                <c:pt idx="1597">
                  <c:v>1177.3359912045225</c:v>
                </c:pt>
                <c:pt idx="1598">
                  <c:v>10.505321090534835</c:v>
                </c:pt>
                <c:pt idx="1599">
                  <c:v>-625.42453568011842</c:v>
                </c:pt>
                <c:pt idx="1600">
                  <c:v>276.09018396528427</c:v>
                </c:pt>
                <c:pt idx="1601">
                  <c:v>-377.5564906196787</c:v>
                </c:pt>
                <c:pt idx="1602">
                  <c:v>-57.28284562140152</c:v>
                </c:pt>
                <c:pt idx="1603">
                  <c:v>491.43967651996354</c:v>
                </c:pt>
                <c:pt idx="1604">
                  <c:v>-365.02186887088283</c:v>
                </c:pt>
                <c:pt idx="1605">
                  <c:v>56.429041669052367</c:v>
                </c:pt>
                <c:pt idx="1606">
                  <c:v>-90.746154474164996</c:v>
                </c:pt>
                <c:pt idx="1607">
                  <c:v>475.83734080215527</c:v>
                </c:pt>
                <c:pt idx="1608">
                  <c:v>-82.212666390460981</c:v>
                </c:pt>
                <c:pt idx="1609">
                  <c:v>838.08271617631272</c:v>
                </c:pt>
                <c:pt idx="1610">
                  <c:v>-61.02546779790373</c:v>
                </c:pt>
                <c:pt idx="1611">
                  <c:v>284.61893945687552</c:v>
                </c:pt>
                <c:pt idx="1612">
                  <c:v>309.27417949430946</c:v>
                </c:pt>
                <c:pt idx="1613">
                  <c:v>-626.04697143306294</c:v>
                </c:pt>
                <c:pt idx="1614">
                  <c:v>481.82060576070216</c:v>
                </c:pt>
                <c:pt idx="1615">
                  <c:v>240.24160914315735</c:v>
                </c:pt>
                <c:pt idx="1616">
                  <c:v>242.92652240473399</c:v>
                </c:pt>
                <c:pt idx="1617">
                  <c:v>-28.013033483482104</c:v>
                </c:pt>
                <c:pt idx="1618">
                  <c:v>479.02227206452881</c:v>
                </c:pt>
                <c:pt idx="1619">
                  <c:v>351.66511378913447</c:v>
                </c:pt>
                <c:pt idx="1620">
                  <c:v>-123.70518060069298</c:v>
                </c:pt>
                <c:pt idx="1621">
                  <c:v>-70.842569932377501</c:v>
                </c:pt>
                <c:pt idx="1622">
                  <c:v>-132.93765379375463</c:v>
                </c:pt>
                <c:pt idx="1623">
                  <c:v>261.47654759814714</c:v>
                </c:pt>
                <c:pt idx="1624">
                  <c:v>300.56346187054123</c:v>
                </c:pt>
                <c:pt idx="1625">
                  <c:v>-624.92451767932153</c:v>
                </c:pt>
                <c:pt idx="1626">
                  <c:v>-529.23757102089758</c:v>
                </c:pt>
                <c:pt idx="1627">
                  <c:v>128.19000041877416</c:v>
                </c:pt>
                <c:pt idx="1628">
                  <c:v>442.53519224642105</c:v>
                </c:pt>
                <c:pt idx="1629">
                  <c:v>-588.25453999568845</c:v>
                </c:pt>
                <c:pt idx="1630">
                  <c:v>-604.71561751986064</c:v>
                </c:pt>
                <c:pt idx="1631">
                  <c:v>-50.46707508376312</c:v>
                </c:pt>
                <c:pt idx="1632">
                  <c:v>755.26358064499118</c:v>
                </c:pt>
                <c:pt idx="1633">
                  <c:v>1153.2384420812177</c:v>
                </c:pt>
                <c:pt idx="1634">
                  <c:v>81.59516849153124</c:v>
                </c:pt>
                <c:pt idx="1635">
                  <c:v>-100.27874282611356</c:v>
                </c:pt>
                <c:pt idx="1636">
                  <c:v>379.64611141749629</c:v>
                </c:pt>
                <c:pt idx="1637">
                  <c:v>280.62820670935707</c:v>
                </c:pt>
                <c:pt idx="1638">
                  <c:v>639.31245417251557</c:v>
                </c:pt>
                <c:pt idx="1639">
                  <c:v>124.01683767240456</c:v>
                </c:pt>
                <c:pt idx="1640">
                  <c:v>1033.1420266230048</c:v>
                </c:pt>
                <c:pt idx="1641">
                  <c:v>58.163530258164428</c:v>
                </c:pt>
                <c:pt idx="1642">
                  <c:v>313.41613948795657</c:v>
                </c:pt>
                <c:pt idx="1643">
                  <c:v>-1271.1384203658263</c:v>
                </c:pt>
                <c:pt idx="1644">
                  <c:v>-1053.5766266564092</c:v>
                </c:pt>
                <c:pt idx="1645">
                  <c:v>-215.65517340807628</c:v>
                </c:pt>
                <c:pt idx="1646">
                  <c:v>879.01753947241605</c:v>
                </c:pt>
                <c:pt idx="1647">
                  <c:v>169.94669444305737</c:v>
                </c:pt>
                <c:pt idx="1648">
                  <c:v>401.106487141657</c:v>
                </c:pt>
                <c:pt idx="1649">
                  <c:v>127.0786493826181</c:v>
                </c:pt>
                <c:pt idx="1650">
                  <c:v>383.08248224297586</c:v>
                </c:pt>
                <c:pt idx="1651">
                  <c:v>-3.0662077380384289</c:v>
                </c:pt>
                <c:pt idx="1652">
                  <c:v>-629.27537783242997</c:v>
                </c:pt>
                <c:pt idx="1653">
                  <c:v>129.4036691719416</c:v>
                </c:pt>
                <c:pt idx="1654">
                  <c:v>724.04944402514957</c:v>
                </c:pt>
                <c:pt idx="1655">
                  <c:v>169.30205325494171</c:v>
                </c:pt>
                <c:pt idx="1656">
                  <c:v>336.60060288365548</c:v>
                </c:pt>
                <c:pt idx="1657">
                  <c:v>186.36996515569717</c:v>
                </c:pt>
                <c:pt idx="1658">
                  <c:v>358.22167103817083</c:v>
                </c:pt>
                <c:pt idx="1659">
                  <c:v>96.48244985694555</c:v>
                </c:pt>
                <c:pt idx="1660">
                  <c:v>-364.69954827682477</c:v>
                </c:pt>
                <c:pt idx="1661">
                  <c:v>580.98266578948596</c:v>
                </c:pt>
                <c:pt idx="1662">
                  <c:v>-481.69137868784219</c:v>
                </c:pt>
                <c:pt idx="1663">
                  <c:v>-164.98926251813782</c:v>
                </c:pt>
                <c:pt idx="1664">
                  <c:v>6.686617424294127</c:v>
                </c:pt>
                <c:pt idx="1665">
                  <c:v>1140.2255399001219</c:v>
                </c:pt>
                <c:pt idx="1666">
                  <c:v>119.72598976599966</c:v>
                </c:pt>
                <c:pt idx="1667">
                  <c:v>-222.21880258259671</c:v>
                </c:pt>
                <c:pt idx="1668">
                  <c:v>-85.977494002134335</c:v>
                </c:pt>
                <c:pt idx="1669">
                  <c:v>478.02930798841953</c:v>
                </c:pt>
                <c:pt idx="1670">
                  <c:v>564.72055537387541</c:v>
                </c:pt>
                <c:pt idx="1671">
                  <c:v>244.8656464278688</c:v>
                </c:pt>
                <c:pt idx="1672">
                  <c:v>-187.09474729708882</c:v>
                </c:pt>
                <c:pt idx="1673">
                  <c:v>-75.77379430145993</c:v>
                </c:pt>
                <c:pt idx="1674">
                  <c:v>-22.980661064073956</c:v>
                </c:pt>
                <c:pt idx="1675">
                  <c:v>190.32242322500906</c:v>
                </c:pt>
                <c:pt idx="1676">
                  <c:v>-406.57912791993067</c:v>
                </c:pt>
                <c:pt idx="1677">
                  <c:v>-200.09678069393613</c:v>
                </c:pt>
                <c:pt idx="1678">
                  <c:v>425.39780291473653</c:v>
                </c:pt>
                <c:pt idx="1679">
                  <c:v>473.98989964512066</c:v>
                </c:pt>
                <c:pt idx="1680">
                  <c:v>-75.520951138330929</c:v>
                </c:pt>
                <c:pt idx="1681">
                  <c:v>684.20020340460451</c:v>
                </c:pt>
                <c:pt idx="1682">
                  <c:v>396.78870120796819</c:v>
                </c:pt>
                <c:pt idx="1683">
                  <c:v>639.13002417366442</c:v>
                </c:pt>
                <c:pt idx="1684">
                  <c:v>-166.68121170360519</c:v>
                </c:pt>
                <c:pt idx="1685">
                  <c:v>271.75632878856004</c:v>
                </c:pt>
                <c:pt idx="1686">
                  <c:v>-621.98156079582895</c:v>
                </c:pt>
                <c:pt idx="1687">
                  <c:v>324.65627840173329</c:v>
                </c:pt>
                <c:pt idx="1688">
                  <c:v>613.75429539171273</c:v>
                </c:pt>
                <c:pt idx="1689">
                  <c:v>600.75722852031504</c:v>
                </c:pt>
                <c:pt idx="1690">
                  <c:v>-1.7190185151371224</c:v>
                </c:pt>
                <c:pt idx="1691">
                  <c:v>117.51368861126139</c:v>
                </c:pt>
                <c:pt idx="1692">
                  <c:v>793.0768139175143</c:v>
                </c:pt>
                <c:pt idx="1693">
                  <c:v>490.70382033242186</c:v>
                </c:pt>
                <c:pt idx="1694">
                  <c:v>-327.27197683715303</c:v>
                </c:pt>
                <c:pt idx="1695">
                  <c:v>-56.606065947214574</c:v>
                </c:pt>
                <c:pt idx="1696">
                  <c:v>-704.16265919784473</c:v>
                </c:pt>
                <c:pt idx="1697">
                  <c:v>62.604669677350103</c:v>
                </c:pt>
                <c:pt idx="1698">
                  <c:v>295.61733792510859</c:v>
                </c:pt>
                <c:pt idx="1699">
                  <c:v>-415.09701462727298</c:v>
                </c:pt>
                <c:pt idx="1700">
                  <c:v>720.41363822443464</c:v>
                </c:pt>
                <c:pt idx="1701">
                  <c:v>497.92675633807085</c:v>
                </c:pt>
                <c:pt idx="1702">
                  <c:v>671.25064246230204</c:v>
                </c:pt>
                <c:pt idx="1703">
                  <c:v>-369.35525618093288</c:v>
                </c:pt>
                <c:pt idx="1704">
                  <c:v>554.26424644340932</c:v>
                </c:pt>
                <c:pt idx="1705">
                  <c:v>1076.9446610462101</c:v>
                </c:pt>
                <c:pt idx="1706">
                  <c:v>224.5546624847334</c:v>
                </c:pt>
                <c:pt idx="1707">
                  <c:v>406.19179988228461</c:v>
                </c:pt>
                <c:pt idx="1708">
                  <c:v>-872.04517196955294</c:v>
                </c:pt>
                <c:pt idx="1709">
                  <c:v>13.700653270482235</c:v>
                </c:pt>
                <c:pt idx="1710">
                  <c:v>298.20086920302265</c:v>
                </c:pt>
                <c:pt idx="1711">
                  <c:v>-884.35028965548327</c:v>
                </c:pt>
                <c:pt idx="1712">
                  <c:v>136.23527501927811</c:v>
                </c:pt>
                <c:pt idx="1713">
                  <c:v>172.77669875862739</c:v>
                </c:pt>
                <c:pt idx="1714">
                  <c:v>1466.1440600198521</c:v>
                </c:pt>
                <c:pt idx="1715">
                  <c:v>786.04717669496495</c:v>
                </c:pt>
                <c:pt idx="1716">
                  <c:v>-374.67261024954132</c:v>
                </c:pt>
                <c:pt idx="1717">
                  <c:v>-921.4130010974518</c:v>
                </c:pt>
                <c:pt idx="1718">
                  <c:v>563.66804691773677</c:v>
                </c:pt>
                <c:pt idx="1719">
                  <c:v>775.82647201790724</c:v>
                </c:pt>
                <c:pt idx="1720">
                  <c:v>-587.01373528349313</c:v>
                </c:pt>
                <c:pt idx="1721">
                  <c:v>288.98399738632224</c:v>
                </c:pt>
                <c:pt idx="1722">
                  <c:v>-709.94128872236843</c:v>
                </c:pt>
                <c:pt idx="1723">
                  <c:v>-417.52955259239479</c:v>
                </c:pt>
                <c:pt idx="1724">
                  <c:v>651.45481002965062</c:v>
                </c:pt>
                <c:pt idx="1725">
                  <c:v>-279.13548723722351</c:v>
                </c:pt>
                <c:pt idx="1726">
                  <c:v>37.846410122893758</c:v>
                </c:pt>
                <c:pt idx="1727">
                  <c:v>164.31835643131399</c:v>
                </c:pt>
                <c:pt idx="1728">
                  <c:v>946.90662030134081</c:v>
                </c:pt>
                <c:pt idx="1729">
                  <c:v>392.16466392325674</c:v>
                </c:pt>
                <c:pt idx="1730">
                  <c:v>63.635440564991768</c:v>
                </c:pt>
                <c:pt idx="1731">
                  <c:v>-2010.7194503802179</c:v>
                </c:pt>
                <c:pt idx="1732">
                  <c:v>-135.16649205820204</c:v>
                </c:pt>
                <c:pt idx="1733">
                  <c:v>182.27148029904401</c:v>
                </c:pt>
                <c:pt idx="1734">
                  <c:v>235.08068277946541</c:v>
                </c:pt>
                <c:pt idx="1735">
                  <c:v>-792.84123833554168</c:v>
                </c:pt>
                <c:pt idx="1736">
                  <c:v>462.78213315075163</c:v>
                </c:pt>
                <c:pt idx="1737">
                  <c:v>-238.08297878108533</c:v>
                </c:pt>
                <c:pt idx="1738">
                  <c:v>-149.56555994041719</c:v>
                </c:pt>
                <c:pt idx="1739">
                  <c:v>120.55259308629275</c:v>
                </c:pt>
                <c:pt idx="1740">
                  <c:v>296.80950304311637</c:v>
                </c:pt>
                <c:pt idx="1741">
                  <c:v>785.75722852031504</c:v>
                </c:pt>
                <c:pt idx="1742">
                  <c:v>659.40320130526743</c:v>
                </c:pt>
                <c:pt idx="1743">
                  <c:v>40.489251847499418</c:v>
                </c:pt>
                <c:pt idx="1744">
                  <c:v>-225.29504600248583</c:v>
                </c:pt>
                <c:pt idx="1745">
                  <c:v>307.59970315190003</c:v>
                </c:pt>
                <c:pt idx="1746">
                  <c:v>-163.73305436132523</c:v>
                </c:pt>
                <c:pt idx="1747">
                  <c:v>333.11508859572086</c:v>
                </c:pt>
                <c:pt idx="1748">
                  <c:v>252.95959662415316</c:v>
                </c:pt>
                <c:pt idx="1749">
                  <c:v>429.05961100938657</c:v>
                </c:pt>
                <c:pt idx="1750">
                  <c:v>-254.55445722283139</c:v>
                </c:pt>
                <c:pt idx="1751">
                  <c:v>1079.801603389064</c:v>
                </c:pt>
                <c:pt idx="1752">
                  <c:v>235.05941307764306</c:v>
                </c:pt>
                <c:pt idx="1753">
                  <c:v>-1938.3185830344928</c:v>
                </c:pt>
                <c:pt idx="1754">
                  <c:v>198.41543768794509</c:v>
                </c:pt>
                <c:pt idx="1755">
                  <c:v>55.26358064499118</c:v>
                </c:pt>
                <c:pt idx="1756">
                  <c:v>-553.04493803621563</c:v>
                </c:pt>
                <c:pt idx="1757">
                  <c:v>-2100.4191012879942</c:v>
                </c:pt>
                <c:pt idx="1758">
                  <c:v>-275.8593409754244</c:v>
                </c:pt>
                <c:pt idx="1759">
                  <c:v>-195.31111524552125</c:v>
                </c:pt>
                <c:pt idx="1760">
                  <c:v>-53.797799200141526</c:v>
                </c:pt>
                <c:pt idx="1761">
                  <c:v>1408.9197204141801</c:v>
                </c:pt>
                <c:pt idx="1762">
                  <c:v>-797.52528786695621</c:v>
                </c:pt>
                <c:pt idx="1763">
                  <c:v>238.25994571637739</c:v>
                </c:pt>
                <c:pt idx="1764">
                  <c:v>88.292786002459707</c:v>
                </c:pt>
                <c:pt idx="1765">
                  <c:v>1307.7703286331548</c:v>
                </c:pt>
                <c:pt idx="1766">
                  <c:v>285.82647201790724</c:v>
                </c:pt>
                <c:pt idx="1767">
                  <c:v>85.713987316658859</c:v>
                </c:pt>
                <c:pt idx="1768">
                  <c:v>494.05464448393695</c:v>
                </c:pt>
                <c:pt idx="1769">
                  <c:v>458.02907405508222</c:v>
                </c:pt>
                <c:pt idx="1770">
                  <c:v>835.49375050627486</c:v>
                </c:pt>
                <c:pt idx="1771">
                  <c:v>723.58746676922237</c:v>
                </c:pt>
                <c:pt idx="1772">
                  <c:v>1279.7099205229638</c:v>
                </c:pt>
                <c:pt idx="1773">
                  <c:v>-407.9213506173819</c:v>
                </c:pt>
                <c:pt idx="1774">
                  <c:v>913.35659510792721</c:v>
                </c:pt>
                <c:pt idx="1775">
                  <c:v>30.864512762776485</c:v>
                </c:pt>
                <c:pt idx="1776">
                  <c:v>-437.71718305003378</c:v>
                </c:pt>
                <c:pt idx="1777">
                  <c:v>633.49648570313366</c:v>
                </c:pt>
                <c:pt idx="1778">
                  <c:v>-487.19116275530178</c:v>
                </c:pt>
                <c:pt idx="1779">
                  <c:v>658.78573207777208</c:v>
                </c:pt>
                <c:pt idx="1780">
                  <c:v>-405.03226978845714</c:v>
                </c:pt>
                <c:pt idx="1781">
                  <c:v>322.29321786754053</c:v>
                </c:pt>
                <c:pt idx="1782">
                  <c:v>154.47904886166907</c:v>
                </c:pt>
                <c:pt idx="1783">
                  <c:v>1033.4374091897789</c:v>
                </c:pt>
                <c:pt idx="1784">
                  <c:v>593.44781010735323</c:v>
                </c:pt>
                <c:pt idx="1785">
                  <c:v>363.65717813348874</c:v>
                </c:pt>
                <c:pt idx="1786">
                  <c:v>662.03044165351184</c:v>
                </c:pt>
                <c:pt idx="1787">
                  <c:v>-142.77649349672538</c:v>
                </c:pt>
                <c:pt idx="1788">
                  <c:v>280.87018108823759</c:v>
                </c:pt>
                <c:pt idx="1789">
                  <c:v>-17.481344863288541</c:v>
                </c:pt>
                <c:pt idx="1790">
                  <c:v>-248.5825289152076</c:v>
                </c:pt>
                <c:pt idx="1791">
                  <c:v>657.11622226081317</c:v>
                </c:pt>
                <c:pt idx="1792">
                  <c:v>-281.3156499058905</c:v>
                </c:pt>
                <c:pt idx="1793">
                  <c:v>-243.3464567951255</c:v>
                </c:pt>
                <c:pt idx="1794">
                  <c:v>-52.733486226406058</c:v>
                </c:pt>
                <c:pt idx="1795">
                  <c:v>-3.4263351436284211</c:v>
                </c:pt>
                <c:pt idx="1796">
                  <c:v>590.95619562887669</c:v>
                </c:pt>
                <c:pt idx="1797">
                  <c:v>-1177.1382224340823</c:v>
                </c:pt>
                <c:pt idx="1798">
                  <c:v>393.96816207662368</c:v>
                </c:pt>
                <c:pt idx="1799">
                  <c:v>-909.3722611573171</c:v>
                </c:pt>
                <c:pt idx="1800">
                  <c:v>284.42493887376395</c:v>
                </c:pt>
                <c:pt idx="1801">
                  <c:v>549.82334095756096</c:v>
                </c:pt>
                <c:pt idx="1802">
                  <c:v>823.3296570806433</c:v>
                </c:pt>
                <c:pt idx="1803">
                  <c:v>-86.573459594469568</c:v>
                </c:pt>
                <c:pt idx="1804">
                  <c:v>1076.9224556110389</c:v>
                </c:pt>
                <c:pt idx="1805">
                  <c:v>521.68071516549571</c:v>
                </c:pt>
                <c:pt idx="1806">
                  <c:v>-95.247306140053752</c:v>
                </c:pt>
                <c:pt idx="1807">
                  <c:v>19.103086146380519</c:v>
                </c:pt>
                <c:pt idx="1808">
                  <c:v>744.4573112931721</c:v>
                </c:pt>
                <c:pt idx="1809">
                  <c:v>893.61463872984359</c:v>
                </c:pt>
                <c:pt idx="1810">
                  <c:v>83.093351027224344</c:v>
                </c:pt>
                <c:pt idx="1811">
                  <c:v>1398.367697825513</c:v>
                </c:pt>
                <c:pt idx="1812">
                  <c:v>-211.36432550167137</c:v>
                </c:pt>
                <c:pt idx="1813">
                  <c:v>1626.4394425866262</c:v>
                </c:pt>
                <c:pt idx="1814">
                  <c:v>396.64314228730063</c:v>
                </c:pt>
                <c:pt idx="1815">
                  <c:v>99.328991282225616</c:v>
                </c:pt>
                <c:pt idx="1816">
                  <c:v>-575.23643735580526</c:v>
                </c:pt>
                <c:pt idx="1817">
                  <c:v>-169.26970950696841</c:v>
                </c:pt>
                <c:pt idx="1818">
                  <c:v>721.50395349210521</c:v>
                </c:pt>
                <c:pt idx="1819">
                  <c:v>-417.13208624194658</c:v>
                </c:pt>
                <c:pt idx="1820">
                  <c:v>365.12322218311056</c:v>
                </c:pt>
                <c:pt idx="1821">
                  <c:v>-58.878379348655926</c:v>
                </c:pt>
                <c:pt idx="1822">
                  <c:v>62.921789812621228</c:v>
                </c:pt>
                <c:pt idx="1823">
                  <c:v>1702.2719481657182</c:v>
                </c:pt>
                <c:pt idx="1824">
                  <c:v>295.95596169553937</c:v>
                </c:pt>
              </c:numCache>
            </c:numRef>
          </c:yVal>
          <c:smooth val="0"/>
        </c:ser>
        <c:dLbls>
          <c:showLegendKey val="0"/>
          <c:showVal val="0"/>
          <c:showCatName val="0"/>
          <c:showSerName val="0"/>
          <c:showPercent val="0"/>
          <c:showBubbleSize val="0"/>
        </c:dLbls>
        <c:axId val="298427904"/>
        <c:axId val="298429824"/>
      </c:scatterChart>
      <c:valAx>
        <c:axId val="298427904"/>
        <c:scaling>
          <c:orientation val="minMax"/>
        </c:scaling>
        <c:delete val="0"/>
        <c:axPos val="b"/>
        <c:title>
          <c:tx>
            <c:rich>
              <a:bodyPr/>
              <a:lstStyle/>
              <a:p>
                <a:pPr>
                  <a:defRPr/>
                </a:pPr>
                <a:r>
                  <a:rPr lang="en-NZ"/>
                  <a:t>X Variable 1</a:t>
                </a:r>
              </a:p>
            </c:rich>
          </c:tx>
          <c:overlay val="0"/>
        </c:title>
        <c:numFmt formatCode="General" sourceLinked="1"/>
        <c:majorTickMark val="out"/>
        <c:minorTickMark val="none"/>
        <c:tickLblPos val="nextTo"/>
        <c:crossAx val="298429824"/>
        <c:crosses val="autoZero"/>
        <c:crossBetween val="midCat"/>
      </c:valAx>
      <c:valAx>
        <c:axId val="298429824"/>
        <c:scaling>
          <c:orientation val="minMax"/>
        </c:scaling>
        <c:delete val="0"/>
        <c:axPos val="l"/>
        <c:title>
          <c:tx>
            <c:rich>
              <a:bodyPr/>
              <a:lstStyle/>
              <a:p>
                <a:pPr>
                  <a:defRPr/>
                </a:pPr>
                <a:r>
                  <a:rPr lang="en-NZ"/>
                  <a:t>Residuals</a:t>
                </a:r>
              </a:p>
            </c:rich>
          </c:tx>
          <c:overlay val="0"/>
        </c:title>
        <c:numFmt formatCode="General" sourceLinked="1"/>
        <c:majorTickMark val="out"/>
        <c:minorTickMark val="none"/>
        <c:tickLblPos val="nextTo"/>
        <c:crossAx val="298427904"/>
        <c:crosses val="autoZero"/>
        <c:crossBetween val="midCat"/>
      </c:valAx>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NZ"/>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NZ"/>
              <a:t>X Variable 1 Line Fit  Plot</a:t>
            </a:r>
          </a:p>
        </c:rich>
      </c:tx>
      <c:layout/>
      <c:overlay val="0"/>
    </c:title>
    <c:autoTitleDeleted val="0"/>
    <c:plotArea>
      <c:layout/>
      <c:scatterChart>
        <c:scatterStyle val="lineMarker"/>
        <c:varyColors val="0"/>
        <c:ser>
          <c:idx val="0"/>
          <c:order val="0"/>
          <c:tx>
            <c:v>Y</c:v>
          </c:tx>
          <c:spPr>
            <a:ln w="28575">
              <a:noFill/>
            </a:ln>
          </c:spPr>
          <c:xVal>
            <c:numRef>
              <c:f>'Regression_(no_missing)'!$I$2:$I$1825</c:f>
              <c:numCache>
                <c:formatCode>General</c:formatCode>
                <c:ptCount val="1824"/>
                <c:pt idx="0">
                  <c:v>32.8125</c:v>
                </c:pt>
                <c:pt idx="1">
                  <c:v>34.1640625</c:v>
                </c:pt>
                <c:pt idx="2">
                  <c:v>34.53125</c:v>
                </c:pt>
                <c:pt idx="3">
                  <c:v>28.30859375</c:v>
                </c:pt>
                <c:pt idx="4">
                  <c:v>25.828125</c:v>
                </c:pt>
                <c:pt idx="5">
                  <c:v>13.890625</c:v>
                </c:pt>
                <c:pt idx="6">
                  <c:v>24.6484375</c:v>
                </c:pt>
                <c:pt idx="7">
                  <c:v>29.625</c:v>
                </c:pt>
                <c:pt idx="8">
                  <c:v>30.23046875</c:v>
                </c:pt>
                <c:pt idx="9">
                  <c:v>29.4609375</c:v>
                </c:pt>
                <c:pt idx="10">
                  <c:v>29.55859375</c:v>
                </c:pt>
                <c:pt idx="11">
                  <c:v>33.9296875</c:v>
                </c:pt>
                <c:pt idx="12">
                  <c:v>31.72265625</c:v>
                </c:pt>
                <c:pt idx="13">
                  <c:v>27.53125</c:v>
                </c:pt>
                <c:pt idx="14">
                  <c:v>31.50390625</c:v>
                </c:pt>
                <c:pt idx="15">
                  <c:v>19.10546875</c:v>
                </c:pt>
                <c:pt idx="16">
                  <c:v>30.14453125</c:v>
                </c:pt>
                <c:pt idx="17">
                  <c:v>25.015625</c:v>
                </c:pt>
                <c:pt idx="18">
                  <c:v>22.3046875</c:v>
                </c:pt>
                <c:pt idx="19">
                  <c:v>19.09765625</c:v>
                </c:pt>
                <c:pt idx="20">
                  <c:v>26.4375</c:v>
                </c:pt>
                <c:pt idx="21">
                  <c:v>24.15234375</c:v>
                </c:pt>
                <c:pt idx="22">
                  <c:v>24.16015625</c:v>
                </c:pt>
                <c:pt idx="23">
                  <c:v>27.43359375</c:v>
                </c:pt>
                <c:pt idx="24">
                  <c:v>28.6171875</c:v>
                </c:pt>
                <c:pt idx="25">
                  <c:v>19.578125</c:v>
                </c:pt>
                <c:pt idx="26">
                  <c:v>26.859375</c:v>
                </c:pt>
                <c:pt idx="27">
                  <c:v>22.4609375</c:v>
                </c:pt>
                <c:pt idx="28">
                  <c:v>22.10546875</c:v>
                </c:pt>
                <c:pt idx="29">
                  <c:v>17.03125</c:v>
                </c:pt>
                <c:pt idx="30">
                  <c:v>26.2578125</c:v>
                </c:pt>
                <c:pt idx="31">
                  <c:v>20.83203125</c:v>
                </c:pt>
                <c:pt idx="32">
                  <c:v>26.72265625</c:v>
                </c:pt>
                <c:pt idx="33">
                  <c:v>22.1875</c:v>
                </c:pt>
                <c:pt idx="34">
                  <c:v>27.51953125</c:v>
                </c:pt>
                <c:pt idx="35">
                  <c:v>34.421875</c:v>
                </c:pt>
                <c:pt idx="36">
                  <c:v>18.234375</c:v>
                </c:pt>
                <c:pt idx="37">
                  <c:v>20.72265625</c:v>
                </c:pt>
                <c:pt idx="38">
                  <c:v>23.640625</c:v>
                </c:pt>
                <c:pt idx="39">
                  <c:v>22.72265625</c:v>
                </c:pt>
                <c:pt idx="40">
                  <c:v>34.6953125</c:v>
                </c:pt>
                <c:pt idx="41">
                  <c:v>25.63671875</c:v>
                </c:pt>
                <c:pt idx="42">
                  <c:v>30.8828125</c:v>
                </c:pt>
                <c:pt idx="43">
                  <c:v>17.66015625</c:v>
                </c:pt>
                <c:pt idx="44">
                  <c:v>19.58203125</c:v>
                </c:pt>
                <c:pt idx="45">
                  <c:v>27.19140625</c:v>
                </c:pt>
                <c:pt idx="46">
                  <c:v>23.77734375</c:v>
                </c:pt>
                <c:pt idx="47">
                  <c:v>24.1796875</c:v>
                </c:pt>
                <c:pt idx="48">
                  <c:v>32.4765625</c:v>
                </c:pt>
                <c:pt idx="49">
                  <c:v>25.6484375</c:v>
                </c:pt>
                <c:pt idx="50">
                  <c:v>22.91015625</c:v>
                </c:pt>
                <c:pt idx="51">
                  <c:v>23.67578125</c:v>
                </c:pt>
                <c:pt idx="52">
                  <c:v>30.15234375</c:v>
                </c:pt>
                <c:pt idx="53">
                  <c:v>27.94140625</c:v>
                </c:pt>
                <c:pt idx="54">
                  <c:v>23.42578125</c:v>
                </c:pt>
                <c:pt idx="55">
                  <c:v>27.55859375</c:v>
                </c:pt>
                <c:pt idx="56">
                  <c:v>18.33984375</c:v>
                </c:pt>
                <c:pt idx="57">
                  <c:v>18.70703125</c:v>
                </c:pt>
                <c:pt idx="58">
                  <c:v>20.2890625</c:v>
                </c:pt>
                <c:pt idx="59">
                  <c:v>24.390625</c:v>
                </c:pt>
                <c:pt idx="60">
                  <c:v>35.5546875</c:v>
                </c:pt>
                <c:pt idx="61">
                  <c:v>21.3359375</c:v>
                </c:pt>
                <c:pt idx="62">
                  <c:v>30.5625</c:v>
                </c:pt>
                <c:pt idx="63">
                  <c:v>30.046875</c:v>
                </c:pt>
                <c:pt idx="64">
                  <c:v>30.63671875</c:v>
                </c:pt>
                <c:pt idx="65">
                  <c:v>29.9140625</c:v>
                </c:pt>
                <c:pt idx="66">
                  <c:v>37.359375</c:v>
                </c:pt>
                <c:pt idx="67">
                  <c:v>31.61328125</c:v>
                </c:pt>
                <c:pt idx="68">
                  <c:v>35.203125</c:v>
                </c:pt>
                <c:pt idx="69">
                  <c:v>32.1640625</c:v>
                </c:pt>
                <c:pt idx="70">
                  <c:v>28.25390625</c:v>
                </c:pt>
                <c:pt idx="71">
                  <c:v>19.6015625</c:v>
                </c:pt>
                <c:pt idx="72">
                  <c:v>29.23046875</c:v>
                </c:pt>
                <c:pt idx="73">
                  <c:v>16.33984375</c:v>
                </c:pt>
                <c:pt idx="74">
                  <c:v>36.7109375</c:v>
                </c:pt>
                <c:pt idx="75">
                  <c:v>34.09375</c:v>
                </c:pt>
                <c:pt idx="76">
                  <c:v>37.046875</c:v>
                </c:pt>
                <c:pt idx="77">
                  <c:v>28.76953125</c:v>
                </c:pt>
                <c:pt idx="78">
                  <c:v>26.625</c:v>
                </c:pt>
                <c:pt idx="79">
                  <c:v>24.8984375</c:v>
                </c:pt>
                <c:pt idx="80">
                  <c:v>17.08203125</c:v>
                </c:pt>
                <c:pt idx="81">
                  <c:v>20.58203125</c:v>
                </c:pt>
                <c:pt idx="82">
                  <c:v>22.90625</c:v>
                </c:pt>
                <c:pt idx="83">
                  <c:v>25.75</c:v>
                </c:pt>
                <c:pt idx="84">
                  <c:v>34.6015625</c:v>
                </c:pt>
                <c:pt idx="85">
                  <c:v>33.0859375</c:v>
                </c:pt>
                <c:pt idx="86">
                  <c:v>30.671875</c:v>
                </c:pt>
                <c:pt idx="87">
                  <c:v>28.25390625</c:v>
                </c:pt>
                <c:pt idx="88">
                  <c:v>17.7578125</c:v>
                </c:pt>
                <c:pt idx="89">
                  <c:v>27.3671875</c:v>
                </c:pt>
                <c:pt idx="90">
                  <c:v>23.89453125</c:v>
                </c:pt>
                <c:pt idx="91">
                  <c:v>30.640625</c:v>
                </c:pt>
                <c:pt idx="92">
                  <c:v>22.06640625</c:v>
                </c:pt>
                <c:pt idx="93">
                  <c:v>30.40625</c:v>
                </c:pt>
                <c:pt idx="94">
                  <c:v>19.3359375</c:v>
                </c:pt>
                <c:pt idx="95">
                  <c:v>21.1328125</c:v>
                </c:pt>
                <c:pt idx="96">
                  <c:v>22.671875</c:v>
                </c:pt>
                <c:pt idx="97">
                  <c:v>23.72265625</c:v>
                </c:pt>
                <c:pt idx="98">
                  <c:v>27.25390625</c:v>
                </c:pt>
                <c:pt idx="99">
                  <c:v>17.58984375</c:v>
                </c:pt>
                <c:pt idx="100">
                  <c:v>27.3984375</c:v>
                </c:pt>
                <c:pt idx="101">
                  <c:v>26.79296875</c:v>
                </c:pt>
                <c:pt idx="102">
                  <c:v>21.87890625</c:v>
                </c:pt>
                <c:pt idx="103">
                  <c:v>32.515625</c:v>
                </c:pt>
                <c:pt idx="104">
                  <c:v>28.015625</c:v>
                </c:pt>
                <c:pt idx="105">
                  <c:v>18.53515625</c:v>
                </c:pt>
                <c:pt idx="106">
                  <c:v>25.2109375</c:v>
                </c:pt>
                <c:pt idx="107">
                  <c:v>29.63671875</c:v>
                </c:pt>
                <c:pt idx="108">
                  <c:v>34.890625</c:v>
                </c:pt>
                <c:pt idx="109">
                  <c:v>28.25390625</c:v>
                </c:pt>
                <c:pt idx="110">
                  <c:v>29.484375</c:v>
                </c:pt>
                <c:pt idx="111">
                  <c:v>25.2265625</c:v>
                </c:pt>
                <c:pt idx="112">
                  <c:v>20.39453125</c:v>
                </c:pt>
                <c:pt idx="113">
                  <c:v>26.46875</c:v>
                </c:pt>
                <c:pt idx="114">
                  <c:v>16.77734375</c:v>
                </c:pt>
                <c:pt idx="115">
                  <c:v>21.015625</c:v>
                </c:pt>
                <c:pt idx="116">
                  <c:v>29.37890625</c:v>
                </c:pt>
                <c:pt idx="117">
                  <c:v>31.1484375</c:v>
                </c:pt>
                <c:pt idx="118">
                  <c:v>30.94921875</c:v>
                </c:pt>
                <c:pt idx="119">
                  <c:v>35.4453125</c:v>
                </c:pt>
                <c:pt idx="120">
                  <c:v>24.9921875</c:v>
                </c:pt>
                <c:pt idx="121">
                  <c:v>21.71875</c:v>
                </c:pt>
                <c:pt idx="122">
                  <c:v>24.47265625</c:v>
                </c:pt>
                <c:pt idx="123">
                  <c:v>35.921875</c:v>
                </c:pt>
                <c:pt idx="124">
                  <c:v>22.5234375</c:v>
                </c:pt>
                <c:pt idx="125">
                  <c:v>26.16015625</c:v>
                </c:pt>
                <c:pt idx="126">
                  <c:v>25.73828125</c:v>
                </c:pt>
                <c:pt idx="127">
                  <c:v>23.125</c:v>
                </c:pt>
                <c:pt idx="128">
                  <c:v>24.3515625</c:v>
                </c:pt>
                <c:pt idx="129">
                  <c:v>31.45703125</c:v>
                </c:pt>
                <c:pt idx="130">
                  <c:v>28.62109375</c:v>
                </c:pt>
                <c:pt idx="131">
                  <c:v>20.1171875</c:v>
                </c:pt>
                <c:pt idx="132">
                  <c:v>28.30078125</c:v>
                </c:pt>
                <c:pt idx="133">
                  <c:v>22.87890625</c:v>
                </c:pt>
                <c:pt idx="134">
                  <c:v>27.15625</c:v>
                </c:pt>
                <c:pt idx="135">
                  <c:v>26.56640625</c:v>
                </c:pt>
                <c:pt idx="136">
                  <c:v>30.8984375</c:v>
                </c:pt>
                <c:pt idx="137">
                  <c:v>17.515625</c:v>
                </c:pt>
                <c:pt idx="138">
                  <c:v>27.30078125</c:v>
                </c:pt>
                <c:pt idx="139">
                  <c:v>30</c:v>
                </c:pt>
                <c:pt idx="140">
                  <c:v>27.9296875</c:v>
                </c:pt>
                <c:pt idx="141">
                  <c:v>21.95703125</c:v>
                </c:pt>
                <c:pt idx="142">
                  <c:v>24.62109375</c:v>
                </c:pt>
                <c:pt idx="143">
                  <c:v>34.2265625</c:v>
                </c:pt>
                <c:pt idx="144">
                  <c:v>28.6796875</c:v>
                </c:pt>
                <c:pt idx="145">
                  <c:v>18.390625</c:v>
                </c:pt>
                <c:pt idx="146">
                  <c:v>27.91796875</c:v>
                </c:pt>
                <c:pt idx="147">
                  <c:v>25.796875</c:v>
                </c:pt>
                <c:pt idx="148">
                  <c:v>27.3828125</c:v>
                </c:pt>
                <c:pt idx="149">
                  <c:v>26.2890625</c:v>
                </c:pt>
                <c:pt idx="150">
                  <c:v>23.12890625</c:v>
                </c:pt>
                <c:pt idx="151">
                  <c:v>17.00390625</c:v>
                </c:pt>
                <c:pt idx="152">
                  <c:v>30.4140625</c:v>
                </c:pt>
                <c:pt idx="153">
                  <c:v>19.02734375</c:v>
                </c:pt>
                <c:pt idx="154">
                  <c:v>30.03125</c:v>
                </c:pt>
                <c:pt idx="155">
                  <c:v>26.73828125</c:v>
                </c:pt>
                <c:pt idx="156">
                  <c:v>26.83984375</c:v>
                </c:pt>
                <c:pt idx="157">
                  <c:v>26.3671875</c:v>
                </c:pt>
                <c:pt idx="158">
                  <c:v>30.46875</c:v>
                </c:pt>
                <c:pt idx="159">
                  <c:v>39.9296875</c:v>
                </c:pt>
                <c:pt idx="160">
                  <c:v>21.328125</c:v>
                </c:pt>
                <c:pt idx="161">
                  <c:v>26.27734375</c:v>
                </c:pt>
                <c:pt idx="162">
                  <c:v>28.62109375</c:v>
                </c:pt>
                <c:pt idx="163">
                  <c:v>21.609375</c:v>
                </c:pt>
                <c:pt idx="164">
                  <c:v>24.85546875</c:v>
                </c:pt>
                <c:pt idx="165">
                  <c:v>21.89453125</c:v>
                </c:pt>
                <c:pt idx="166">
                  <c:v>28.5234375</c:v>
                </c:pt>
                <c:pt idx="167">
                  <c:v>30.12109375</c:v>
                </c:pt>
                <c:pt idx="168">
                  <c:v>20.19140625</c:v>
                </c:pt>
                <c:pt idx="169">
                  <c:v>31.82421875</c:v>
                </c:pt>
                <c:pt idx="170">
                  <c:v>28.96484375</c:v>
                </c:pt>
                <c:pt idx="171">
                  <c:v>18.75390625</c:v>
                </c:pt>
                <c:pt idx="172">
                  <c:v>32.0546875</c:v>
                </c:pt>
                <c:pt idx="173">
                  <c:v>35.8359375</c:v>
                </c:pt>
                <c:pt idx="174">
                  <c:v>20.53515625</c:v>
                </c:pt>
                <c:pt idx="175">
                  <c:v>29.59375</c:v>
                </c:pt>
                <c:pt idx="176">
                  <c:v>24.375</c:v>
                </c:pt>
                <c:pt idx="177">
                  <c:v>31.88671875</c:v>
                </c:pt>
                <c:pt idx="178">
                  <c:v>20.03515625</c:v>
                </c:pt>
                <c:pt idx="179">
                  <c:v>27</c:v>
                </c:pt>
                <c:pt idx="180">
                  <c:v>23.24609375</c:v>
                </c:pt>
                <c:pt idx="181">
                  <c:v>16.3125</c:v>
                </c:pt>
                <c:pt idx="182">
                  <c:v>21.52734375</c:v>
                </c:pt>
                <c:pt idx="183">
                  <c:v>24.09765625</c:v>
                </c:pt>
                <c:pt idx="184">
                  <c:v>26.00390625</c:v>
                </c:pt>
                <c:pt idx="185">
                  <c:v>26.27734375</c:v>
                </c:pt>
                <c:pt idx="186">
                  <c:v>23.9609375</c:v>
                </c:pt>
                <c:pt idx="187">
                  <c:v>24.1640625</c:v>
                </c:pt>
                <c:pt idx="188">
                  <c:v>24.4296875</c:v>
                </c:pt>
                <c:pt idx="189">
                  <c:v>30.6015625</c:v>
                </c:pt>
                <c:pt idx="190">
                  <c:v>27.07421875</c:v>
                </c:pt>
                <c:pt idx="191">
                  <c:v>20.7109375</c:v>
                </c:pt>
                <c:pt idx="192">
                  <c:v>18.66015625</c:v>
                </c:pt>
                <c:pt idx="193">
                  <c:v>21.98046875</c:v>
                </c:pt>
                <c:pt idx="194">
                  <c:v>23.98828125</c:v>
                </c:pt>
                <c:pt idx="195">
                  <c:v>30.0625</c:v>
                </c:pt>
                <c:pt idx="196">
                  <c:v>21.046875</c:v>
                </c:pt>
                <c:pt idx="197">
                  <c:v>29.72265625</c:v>
                </c:pt>
                <c:pt idx="198">
                  <c:v>29.73828125</c:v>
                </c:pt>
                <c:pt idx="199">
                  <c:v>22.92578125</c:v>
                </c:pt>
                <c:pt idx="200">
                  <c:v>22.50390625</c:v>
                </c:pt>
                <c:pt idx="201">
                  <c:v>19.29296875</c:v>
                </c:pt>
                <c:pt idx="202">
                  <c:v>24.5390625</c:v>
                </c:pt>
                <c:pt idx="203">
                  <c:v>18.3203125</c:v>
                </c:pt>
                <c:pt idx="204">
                  <c:v>20.6171875</c:v>
                </c:pt>
                <c:pt idx="205">
                  <c:v>36.421875</c:v>
                </c:pt>
                <c:pt idx="206">
                  <c:v>25.69921875</c:v>
                </c:pt>
                <c:pt idx="207">
                  <c:v>27.8515625</c:v>
                </c:pt>
                <c:pt idx="208">
                  <c:v>18.8828125</c:v>
                </c:pt>
                <c:pt idx="209">
                  <c:v>21.90234375</c:v>
                </c:pt>
                <c:pt idx="210">
                  <c:v>19.66015625</c:v>
                </c:pt>
                <c:pt idx="211">
                  <c:v>23.64453125</c:v>
                </c:pt>
                <c:pt idx="212">
                  <c:v>19.76953125</c:v>
                </c:pt>
                <c:pt idx="213">
                  <c:v>32.4609375</c:v>
                </c:pt>
                <c:pt idx="214">
                  <c:v>18.01953125</c:v>
                </c:pt>
                <c:pt idx="215">
                  <c:v>29.29296875</c:v>
                </c:pt>
                <c:pt idx="216">
                  <c:v>29.71484375</c:v>
                </c:pt>
                <c:pt idx="217">
                  <c:v>27.37109375</c:v>
                </c:pt>
                <c:pt idx="218">
                  <c:v>22.953125</c:v>
                </c:pt>
                <c:pt idx="219">
                  <c:v>34.265625</c:v>
                </c:pt>
                <c:pt idx="220">
                  <c:v>20.81640625</c:v>
                </c:pt>
                <c:pt idx="221">
                  <c:v>17.66796875</c:v>
                </c:pt>
                <c:pt idx="222">
                  <c:v>28.8046875</c:v>
                </c:pt>
                <c:pt idx="223">
                  <c:v>26</c:v>
                </c:pt>
                <c:pt idx="224">
                  <c:v>21.57421875</c:v>
                </c:pt>
                <c:pt idx="225">
                  <c:v>30.359375</c:v>
                </c:pt>
                <c:pt idx="226">
                  <c:v>24.27734375</c:v>
                </c:pt>
                <c:pt idx="227">
                  <c:v>24.71875</c:v>
                </c:pt>
                <c:pt idx="228">
                  <c:v>19.3203125</c:v>
                </c:pt>
                <c:pt idx="229">
                  <c:v>24.171875</c:v>
                </c:pt>
                <c:pt idx="230">
                  <c:v>23.2109375</c:v>
                </c:pt>
                <c:pt idx="231">
                  <c:v>25.90234375</c:v>
                </c:pt>
                <c:pt idx="232">
                  <c:v>30.328125</c:v>
                </c:pt>
                <c:pt idx="233">
                  <c:v>19.9140625</c:v>
                </c:pt>
                <c:pt idx="234">
                  <c:v>22.48828125</c:v>
                </c:pt>
                <c:pt idx="235">
                  <c:v>19.8671875</c:v>
                </c:pt>
                <c:pt idx="236">
                  <c:v>27.6328125</c:v>
                </c:pt>
                <c:pt idx="237">
                  <c:v>30.75390625</c:v>
                </c:pt>
                <c:pt idx="238">
                  <c:v>19.0546875</c:v>
                </c:pt>
                <c:pt idx="239">
                  <c:v>23.1796875</c:v>
                </c:pt>
                <c:pt idx="240">
                  <c:v>25.56640625</c:v>
                </c:pt>
                <c:pt idx="241">
                  <c:v>26.91015625</c:v>
                </c:pt>
                <c:pt idx="242">
                  <c:v>23.9140625</c:v>
                </c:pt>
                <c:pt idx="243">
                  <c:v>18.41796875</c:v>
                </c:pt>
                <c:pt idx="244">
                  <c:v>27.421875</c:v>
                </c:pt>
                <c:pt idx="245">
                  <c:v>16.58984375</c:v>
                </c:pt>
                <c:pt idx="246">
                  <c:v>36.1171875</c:v>
                </c:pt>
                <c:pt idx="247">
                  <c:v>26.17578125</c:v>
                </c:pt>
                <c:pt idx="248">
                  <c:v>19.4609375</c:v>
                </c:pt>
                <c:pt idx="249">
                  <c:v>32.3984375</c:v>
                </c:pt>
                <c:pt idx="250">
                  <c:v>36.65625</c:v>
                </c:pt>
                <c:pt idx="251">
                  <c:v>22.17578125</c:v>
                </c:pt>
                <c:pt idx="252">
                  <c:v>19.73046875</c:v>
                </c:pt>
                <c:pt idx="253">
                  <c:v>26.01953125</c:v>
                </c:pt>
                <c:pt idx="254">
                  <c:v>29.66015625</c:v>
                </c:pt>
                <c:pt idx="255">
                  <c:v>21.37890625</c:v>
                </c:pt>
                <c:pt idx="256">
                  <c:v>17.2421875</c:v>
                </c:pt>
                <c:pt idx="257">
                  <c:v>21.77734375</c:v>
                </c:pt>
                <c:pt idx="258">
                  <c:v>33.4296875</c:v>
                </c:pt>
                <c:pt idx="259">
                  <c:v>26.0625</c:v>
                </c:pt>
                <c:pt idx="260">
                  <c:v>19.73828125</c:v>
                </c:pt>
                <c:pt idx="261">
                  <c:v>18.02734375</c:v>
                </c:pt>
                <c:pt idx="262">
                  <c:v>37.0234375</c:v>
                </c:pt>
                <c:pt idx="263">
                  <c:v>24.51171875</c:v>
                </c:pt>
                <c:pt idx="264">
                  <c:v>18.5625</c:v>
                </c:pt>
                <c:pt idx="265">
                  <c:v>29.96484375</c:v>
                </c:pt>
                <c:pt idx="266">
                  <c:v>27.95703125</c:v>
                </c:pt>
                <c:pt idx="267">
                  <c:v>23.34765625</c:v>
                </c:pt>
                <c:pt idx="268">
                  <c:v>19.953125</c:v>
                </c:pt>
                <c:pt idx="269">
                  <c:v>21.16796875</c:v>
                </c:pt>
                <c:pt idx="270">
                  <c:v>21.765625</c:v>
                </c:pt>
                <c:pt idx="271">
                  <c:v>22.54296875</c:v>
                </c:pt>
                <c:pt idx="272">
                  <c:v>20.81640625</c:v>
                </c:pt>
                <c:pt idx="273">
                  <c:v>21.3125</c:v>
                </c:pt>
                <c:pt idx="274">
                  <c:v>19.484375</c:v>
                </c:pt>
                <c:pt idx="275">
                  <c:v>27.125</c:v>
                </c:pt>
                <c:pt idx="276">
                  <c:v>30.6796875</c:v>
                </c:pt>
                <c:pt idx="277">
                  <c:v>31.3515625</c:v>
                </c:pt>
                <c:pt idx="278">
                  <c:v>20.91796875</c:v>
                </c:pt>
                <c:pt idx="279">
                  <c:v>21.59765625</c:v>
                </c:pt>
                <c:pt idx="280">
                  <c:v>24.31640625</c:v>
                </c:pt>
                <c:pt idx="281">
                  <c:v>33.953125</c:v>
                </c:pt>
                <c:pt idx="282">
                  <c:v>31.38671875</c:v>
                </c:pt>
                <c:pt idx="283">
                  <c:v>25.28125</c:v>
                </c:pt>
                <c:pt idx="284">
                  <c:v>24.2734375</c:v>
                </c:pt>
                <c:pt idx="285">
                  <c:v>17.453125</c:v>
                </c:pt>
                <c:pt idx="286">
                  <c:v>30.78125</c:v>
                </c:pt>
                <c:pt idx="287">
                  <c:v>17.8984375</c:v>
                </c:pt>
                <c:pt idx="288">
                  <c:v>28.20703125</c:v>
                </c:pt>
                <c:pt idx="289">
                  <c:v>23.5859375</c:v>
                </c:pt>
                <c:pt idx="290">
                  <c:v>21.64453125</c:v>
                </c:pt>
                <c:pt idx="291">
                  <c:v>25.78515625</c:v>
                </c:pt>
                <c:pt idx="292">
                  <c:v>26.9453125</c:v>
                </c:pt>
                <c:pt idx="293">
                  <c:v>24.89453125</c:v>
                </c:pt>
                <c:pt idx="294">
                  <c:v>26.2578125</c:v>
                </c:pt>
                <c:pt idx="295">
                  <c:v>22.4140625</c:v>
                </c:pt>
                <c:pt idx="296">
                  <c:v>16.72265625</c:v>
                </c:pt>
                <c:pt idx="297">
                  <c:v>25.37890625</c:v>
                </c:pt>
                <c:pt idx="298">
                  <c:v>29.1171875</c:v>
                </c:pt>
                <c:pt idx="299">
                  <c:v>24.66796875</c:v>
                </c:pt>
                <c:pt idx="300">
                  <c:v>26.0390625</c:v>
                </c:pt>
                <c:pt idx="301">
                  <c:v>19.03125</c:v>
                </c:pt>
                <c:pt idx="302">
                  <c:v>23.4921875</c:v>
                </c:pt>
                <c:pt idx="303">
                  <c:v>18.17578125</c:v>
                </c:pt>
                <c:pt idx="304">
                  <c:v>21.015625</c:v>
                </c:pt>
                <c:pt idx="305">
                  <c:v>23.97265625</c:v>
                </c:pt>
                <c:pt idx="306">
                  <c:v>25.26171875</c:v>
                </c:pt>
                <c:pt idx="307">
                  <c:v>21.2578125</c:v>
                </c:pt>
                <c:pt idx="308">
                  <c:v>23.5859375</c:v>
                </c:pt>
                <c:pt idx="309">
                  <c:v>28.48828125</c:v>
                </c:pt>
                <c:pt idx="310">
                  <c:v>24.25</c:v>
                </c:pt>
                <c:pt idx="311">
                  <c:v>23</c:v>
                </c:pt>
                <c:pt idx="312">
                  <c:v>23.3515625</c:v>
                </c:pt>
                <c:pt idx="313">
                  <c:v>24.19140625</c:v>
                </c:pt>
                <c:pt idx="314">
                  <c:v>21.64453125</c:v>
                </c:pt>
                <c:pt idx="315">
                  <c:v>19.50390625</c:v>
                </c:pt>
                <c:pt idx="316">
                  <c:v>20.49609375</c:v>
                </c:pt>
                <c:pt idx="317">
                  <c:v>27.05859375</c:v>
                </c:pt>
                <c:pt idx="318">
                  <c:v>16.50390625</c:v>
                </c:pt>
                <c:pt idx="319">
                  <c:v>25.01171875</c:v>
                </c:pt>
                <c:pt idx="320">
                  <c:v>17.015625</c:v>
                </c:pt>
                <c:pt idx="321">
                  <c:v>28.4296875</c:v>
                </c:pt>
                <c:pt idx="322">
                  <c:v>24.88671875</c:v>
                </c:pt>
                <c:pt idx="323">
                  <c:v>24.92578125</c:v>
                </c:pt>
                <c:pt idx="324">
                  <c:v>33.4140625</c:v>
                </c:pt>
                <c:pt idx="325">
                  <c:v>27.22265625</c:v>
                </c:pt>
                <c:pt idx="326">
                  <c:v>20.55859375</c:v>
                </c:pt>
                <c:pt idx="327">
                  <c:v>23.6796875</c:v>
                </c:pt>
                <c:pt idx="328">
                  <c:v>22.94140625</c:v>
                </c:pt>
                <c:pt idx="329">
                  <c:v>29.3359375</c:v>
                </c:pt>
                <c:pt idx="330">
                  <c:v>23.53515625</c:v>
                </c:pt>
                <c:pt idx="331">
                  <c:v>18.53515625</c:v>
                </c:pt>
                <c:pt idx="332">
                  <c:v>30.98046875</c:v>
                </c:pt>
                <c:pt idx="333">
                  <c:v>21.1015625</c:v>
                </c:pt>
                <c:pt idx="334">
                  <c:v>17.84765625</c:v>
                </c:pt>
                <c:pt idx="335">
                  <c:v>33.125</c:v>
                </c:pt>
                <c:pt idx="336">
                  <c:v>23.796875</c:v>
                </c:pt>
                <c:pt idx="337">
                  <c:v>24.08984375</c:v>
                </c:pt>
                <c:pt idx="338">
                  <c:v>26.0390625</c:v>
                </c:pt>
                <c:pt idx="339">
                  <c:v>22.6953125</c:v>
                </c:pt>
                <c:pt idx="340">
                  <c:v>21.46484375</c:v>
                </c:pt>
                <c:pt idx="341">
                  <c:v>16.76171875</c:v>
                </c:pt>
                <c:pt idx="342">
                  <c:v>31.87890625</c:v>
                </c:pt>
                <c:pt idx="343">
                  <c:v>22</c:v>
                </c:pt>
                <c:pt idx="344">
                  <c:v>27.5390625</c:v>
                </c:pt>
                <c:pt idx="345">
                  <c:v>19.36328125</c:v>
                </c:pt>
                <c:pt idx="346">
                  <c:v>23.171875</c:v>
                </c:pt>
                <c:pt idx="347">
                  <c:v>27.28125</c:v>
                </c:pt>
                <c:pt idx="348">
                  <c:v>32.296875</c:v>
                </c:pt>
                <c:pt idx="349">
                  <c:v>27.078125</c:v>
                </c:pt>
                <c:pt idx="350">
                  <c:v>21.90234375</c:v>
                </c:pt>
                <c:pt idx="351">
                  <c:v>29.81640625</c:v>
                </c:pt>
                <c:pt idx="352">
                  <c:v>23.1484375</c:v>
                </c:pt>
                <c:pt idx="353">
                  <c:v>26.38671875</c:v>
                </c:pt>
                <c:pt idx="354">
                  <c:v>25.1484375</c:v>
                </c:pt>
                <c:pt idx="355">
                  <c:v>30.40625</c:v>
                </c:pt>
                <c:pt idx="356">
                  <c:v>18.5390625</c:v>
                </c:pt>
                <c:pt idx="357">
                  <c:v>26.4375</c:v>
                </c:pt>
                <c:pt idx="358">
                  <c:v>30.1015625</c:v>
                </c:pt>
                <c:pt idx="359">
                  <c:v>30.75</c:v>
                </c:pt>
                <c:pt idx="360">
                  <c:v>28.47265625</c:v>
                </c:pt>
                <c:pt idx="361">
                  <c:v>24.88671875</c:v>
                </c:pt>
                <c:pt idx="362">
                  <c:v>18.67578125</c:v>
                </c:pt>
                <c:pt idx="363">
                  <c:v>25.7421875</c:v>
                </c:pt>
                <c:pt idx="364">
                  <c:v>24.3828125</c:v>
                </c:pt>
                <c:pt idx="365">
                  <c:v>27.82421875</c:v>
                </c:pt>
                <c:pt idx="366">
                  <c:v>27.484375</c:v>
                </c:pt>
                <c:pt idx="367">
                  <c:v>32.5</c:v>
                </c:pt>
                <c:pt idx="368">
                  <c:v>28.6484375</c:v>
                </c:pt>
                <c:pt idx="369">
                  <c:v>24.2421875</c:v>
                </c:pt>
                <c:pt idx="370">
                  <c:v>32.5</c:v>
                </c:pt>
                <c:pt idx="371">
                  <c:v>30.421875</c:v>
                </c:pt>
                <c:pt idx="372">
                  <c:v>26.1953125</c:v>
                </c:pt>
                <c:pt idx="373">
                  <c:v>22.26953125</c:v>
                </c:pt>
                <c:pt idx="374">
                  <c:v>33.453125</c:v>
                </c:pt>
                <c:pt idx="375">
                  <c:v>32.3671875</c:v>
                </c:pt>
                <c:pt idx="376">
                  <c:v>33.359375</c:v>
                </c:pt>
                <c:pt idx="377">
                  <c:v>22.12109375</c:v>
                </c:pt>
                <c:pt idx="378">
                  <c:v>35.2421875</c:v>
                </c:pt>
                <c:pt idx="379">
                  <c:v>29.80859375</c:v>
                </c:pt>
                <c:pt idx="380">
                  <c:v>29.99609375</c:v>
                </c:pt>
                <c:pt idx="381">
                  <c:v>38.7734375</c:v>
                </c:pt>
                <c:pt idx="382">
                  <c:v>25.7734375</c:v>
                </c:pt>
                <c:pt idx="383">
                  <c:v>24.5</c:v>
                </c:pt>
                <c:pt idx="384">
                  <c:v>25.7109375</c:v>
                </c:pt>
                <c:pt idx="385">
                  <c:v>31.87890625</c:v>
                </c:pt>
                <c:pt idx="386">
                  <c:v>29.6328125</c:v>
                </c:pt>
                <c:pt idx="387">
                  <c:v>26.4609375</c:v>
                </c:pt>
                <c:pt idx="388">
                  <c:v>23.28125</c:v>
                </c:pt>
                <c:pt idx="389">
                  <c:v>25.3828125</c:v>
                </c:pt>
                <c:pt idx="390">
                  <c:v>31.67578125</c:v>
                </c:pt>
                <c:pt idx="391">
                  <c:v>34.328125</c:v>
                </c:pt>
                <c:pt idx="392">
                  <c:v>28.9453125</c:v>
                </c:pt>
                <c:pt idx="393">
                  <c:v>37.765625</c:v>
                </c:pt>
                <c:pt idx="394">
                  <c:v>16.93359375</c:v>
                </c:pt>
                <c:pt idx="395">
                  <c:v>31.46875</c:v>
                </c:pt>
                <c:pt idx="396">
                  <c:v>32.7265625</c:v>
                </c:pt>
                <c:pt idx="397">
                  <c:v>33.5703125</c:v>
                </c:pt>
                <c:pt idx="398">
                  <c:v>28.4296875</c:v>
                </c:pt>
                <c:pt idx="399">
                  <c:v>23.0234375</c:v>
                </c:pt>
                <c:pt idx="400">
                  <c:v>27.61328125</c:v>
                </c:pt>
                <c:pt idx="401">
                  <c:v>28.15234375</c:v>
                </c:pt>
                <c:pt idx="402">
                  <c:v>26.53125</c:v>
                </c:pt>
                <c:pt idx="403">
                  <c:v>32.4609375</c:v>
                </c:pt>
                <c:pt idx="404">
                  <c:v>17.12109375</c:v>
                </c:pt>
                <c:pt idx="405">
                  <c:v>27.01953125</c:v>
                </c:pt>
                <c:pt idx="406">
                  <c:v>25.80078125</c:v>
                </c:pt>
                <c:pt idx="407">
                  <c:v>25.11328125</c:v>
                </c:pt>
                <c:pt idx="408">
                  <c:v>36.59375</c:v>
                </c:pt>
                <c:pt idx="409">
                  <c:v>23.58203125</c:v>
                </c:pt>
                <c:pt idx="410">
                  <c:v>27.56640625</c:v>
                </c:pt>
                <c:pt idx="411">
                  <c:v>25.04296875</c:v>
                </c:pt>
                <c:pt idx="412">
                  <c:v>32.7109375</c:v>
                </c:pt>
                <c:pt idx="413">
                  <c:v>29.859375</c:v>
                </c:pt>
                <c:pt idx="414">
                  <c:v>30.65234375</c:v>
                </c:pt>
                <c:pt idx="415">
                  <c:v>36.9921875</c:v>
                </c:pt>
                <c:pt idx="416">
                  <c:v>28.83984375</c:v>
                </c:pt>
                <c:pt idx="417">
                  <c:v>29.80859375</c:v>
                </c:pt>
                <c:pt idx="418">
                  <c:v>24.640625</c:v>
                </c:pt>
                <c:pt idx="419">
                  <c:v>31.68359375</c:v>
                </c:pt>
                <c:pt idx="420">
                  <c:v>34.6796875</c:v>
                </c:pt>
                <c:pt idx="421">
                  <c:v>26.421875</c:v>
                </c:pt>
                <c:pt idx="422">
                  <c:v>29.65234375</c:v>
                </c:pt>
                <c:pt idx="423">
                  <c:v>26.1640625</c:v>
                </c:pt>
                <c:pt idx="424">
                  <c:v>24.5859375</c:v>
                </c:pt>
                <c:pt idx="425">
                  <c:v>27.57421875</c:v>
                </c:pt>
                <c:pt idx="426">
                  <c:v>30.74609375</c:v>
                </c:pt>
                <c:pt idx="427">
                  <c:v>26.65234375</c:v>
                </c:pt>
                <c:pt idx="428">
                  <c:v>24.19921875</c:v>
                </c:pt>
                <c:pt idx="429">
                  <c:v>39.75</c:v>
                </c:pt>
                <c:pt idx="430">
                  <c:v>18.1171875</c:v>
                </c:pt>
                <c:pt idx="431">
                  <c:v>32.1328125</c:v>
                </c:pt>
                <c:pt idx="432">
                  <c:v>25.39453125</c:v>
                </c:pt>
                <c:pt idx="433">
                  <c:v>36.515625</c:v>
                </c:pt>
                <c:pt idx="434">
                  <c:v>27.55859375</c:v>
                </c:pt>
                <c:pt idx="435">
                  <c:v>24.0546875</c:v>
                </c:pt>
                <c:pt idx="436">
                  <c:v>32.328125</c:v>
                </c:pt>
                <c:pt idx="437">
                  <c:v>31.296875</c:v>
                </c:pt>
                <c:pt idx="438">
                  <c:v>28.70703125</c:v>
                </c:pt>
                <c:pt idx="439">
                  <c:v>18.515625</c:v>
                </c:pt>
                <c:pt idx="440">
                  <c:v>21.171875</c:v>
                </c:pt>
                <c:pt idx="441">
                  <c:v>31.7890625</c:v>
                </c:pt>
                <c:pt idx="442">
                  <c:v>30.64453125</c:v>
                </c:pt>
                <c:pt idx="443">
                  <c:v>33.078125</c:v>
                </c:pt>
                <c:pt idx="444">
                  <c:v>25.890625</c:v>
                </c:pt>
                <c:pt idx="445">
                  <c:v>27.0625</c:v>
                </c:pt>
                <c:pt idx="446">
                  <c:v>32.1796875</c:v>
                </c:pt>
                <c:pt idx="447">
                  <c:v>33.5546875</c:v>
                </c:pt>
                <c:pt idx="448">
                  <c:v>30.7890625</c:v>
                </c:pt>
                <c:pt idx="449">
                  <c:v>26.6328125</c:v>
                </c:pt>
                <c:pt idx="450">
                  <c:v>31.1484375</c:v>
                </c:pt>
                <c:pt idx="451">
                  <c:v>17.3359375</c:v>
                </c:pt>
                <c:pt idx="452">
                  <c:v>31.99609375</c:v>
                </c:pt>
                <c:pt idx="453">
                  <c:v>20.2109375</c:v>
                </c:pt>
                <c:pt idx="454">
                  <c:v>33.453125</c:v>
                </c:pt>
                <c:pt idx="455">
                  <c:v>31.203125</c:v>
                </c:pt>
                <c:pt idx="456">
                  <c:v>18.97265625</c:v>
                </c:pt>
                <c:pt idx="457">
                  <c:v>30.7421875</c:v>
                </c:pt>
                <c:pt idx="458">
                  <c:v>31.921875</c:v>
                </c:pt>
                <c:pt idx="459">
                  <c:v>22.30078125</c:v>
                </c:pt>
                <c:pt idx="460">
                  <c:v>20.94921875</c:v>
                </c:pt>
                <c:pt idx="461">
                  <c:v>34.8359375</c:v>
                </c:pt>
                <c:pt idx="462">
                  <c:v>25.15234375</c:v>
                </c:pt>
                <c:pt idx="463">
                  <c:v>27.66015625</c:v>
                </c:pt>
                <c:pt idx="464">
                  <c:v>33.5078125</c:v>
                </c:pt>
                <c:pt idx="465">
                  <c:v>29.5234375</c:v>
                </c:pt>
                <c:pt idx="466">
                  <c:v>28.99609375</c:v>
                </c:pt>
                <c:pt idx="467">
                  <c:v>25.2578125</c:v>
                </c:pt>
                <c:pt idx="468">
                  <c:v>27.51953125</c:v>
                </c:pt>
                <c:pt idx="469">
                  <c:v>16.55078125</c:v>
                </c:pt>
                <c:pt idx="470">
                  <c:v>36.8046875</c:v>
                </c:pt>
                <c:pt idx="471">
                  <c:v>37.9609375</c:v>
                </c:pt>
                <c:pt idx="472">
                  <c:v>25.234375</c:v>
                </c:pt>
                <c:pt idx="473">
                  <c:v>29.36328125</c:v>
                </c:pt>
                <c:pt idx="474">
                  <c:v>24.84375</c:v>
                </c:pt>
                <c:pt idx="475">
                  <c:v>31.7890625</c:v>
                </c:pt>
                <c:pt idx="476">
                  <c:v>33.3828125</c:v>
                </c:pt>
                <c:pt idx="477">
                  <c:v>19.78125</c:v>
                </c:pt>
                <c:pt idx="478">
                  <c:v>33.9921875</c:v>
                </c:pt>
                <c:pt idx="479">
                  <c:v>23.78515625</c:v>
                </c:pt>
                <c:pt idx="480">
                  <c:v>32.1796875</c:v>
                </c:pt>
                <c:pt idx="481">
                  <c:v>25.4609375</c:v>
                </c:pt>
                <c:pt idx="482">
                  <c:v>23.4921875</c:v>
                </c:pt>
                <c:pt idx="483">
                  <c:v>22.203125</c:v>
                </c:pt>
                <c:pt idx="484">
                  <c:v>28.73046875</c:v>
                </c:pt>
                <c:pt idx="485">
                  <c:v>29.828125</c:v>
                </c:pt>
                <c:pt idx="486">
                  <c:v>26.27734375</c:v>
                </c:pt>
                <c:pt idx="487">
                  <c:v>30.9140625</c:v>
                </c:pt>
                <c:pt idx="488">
                  <c:v>31.66796875</c:v>
                </c:pt>
                <c:pt idx="489">
                  <c:v>26.6484375</c:v>
                </c:pt>
                <c:pt idx="490">
                  <c:v>40.8828125</c:v>
                </c:pt>
                <c:pt idx="491">
                  <c:v>36.484375</c:v>
                </c:pt>
                <c:pt idx="492">
                  <c:v>25</c:v>
                </c:pt>
                <c:pt idx="493">
                  <c:v>34.6875</c:v>
                </c:pt>
                <c:pt idx="494">
                  <c:v>30.99609375</c:v>
                </c:pt>
                <c:pt idx="495">
                  <c:v>29.13671875</c:v>
                </c:pt>
                <c:pt idx="496">
                  <c:v>28.09765625</c:v>
                </c:pt>
                <c:pt idx="497">
                  <c:v>31.6953125</c:v>
                </c:pt>
                <c:pt idx="498">
                  <c:v>28.7265625</c:v>
                </c:pt>
                <c:pt idx="499">
                  <c:v>30.24609375</c:v>
                </c:pt>
                <c:pt idx="500">
                  <c:v>37.2109375</c:v>
                </c:pt>
                <c:pt idx="501">
                  <c:v>28.64453125</c:v>
                </c:pt>
                <c:pt idx="502">
                  <c:v>35.046875</c:v>
                </c:pt>
                <c:pt idx="503">
                  <c:v>34.7421875</c:v>
                </c:pt>
                <c:pt idx="504">
                  <c:v>34.75</c:v>
                </c:pt>
                <c:pt idx="505">
                  <c:v>24.7421875</c:v>
                </c:pt>
                <c:pt idx="506">
                  <c:v>27.1328125</c:v>
                </c:pt>
                <c:pt idx="507">
                  <c:v>27.92578125</c:v>
                </c:pt>
                <c:pt idx="508">
                  <c:v>28.65625</c:v>
                </c:pt>
                <c:pt idx="509">
                  <c:v>27.4765625</c:v>
                </c:pt>
                <c:pt idx="510">
                  <c:v>33.3984375</c:v>
                </c:pt>
                <c:pt idx="511">
                  <c:v>25.1875</c:v>
                </c:pt>
                <c:pt idx="512">
                  <c:v>37.7109375</c:v>
                </c:pt>
                <c:pt idx="513">
                  <c:v>21.90234375</c:v>
                </c:pt>
                <c:pt idx="514">
                  <c:v>28.7109375</c:v>
                </c:pt>
                <c:pt idx="515">
                  <c:v>24.2421875</c:v>
                </c:pt>
                <c:pt idx="516">
                  <c:v>27.734375</c:v>
                </c:pt>
                <c:pt idx="517">
                  <c:v>30.9453125</c:v>
                </c:pt>
                <c:pt idx="518">
                  <c:v>26.66796875</c:v>
                </c:pt>
                <c:pt idx="519">
                  <c:v>38.734375</c:v>
                </c:pt>
                <c:pt idx="520">
                  <c:v>24.16015625</c:v>
                </c:pt>
                <c:pt idx="521">
                  <c:v>23.2734375</c:v>
                </c:pt>
                <c:pt idx="522">
                  <c:v>29.12890625</c:v>
                </c:pt>
                <c:pt idx="523">
                  <c:v>32.671875</c:v>
                </c:pt>
                <c:pt idx="524">
                  <c:v>33.1171875</c:v>
                </c:pt>
                <c:pt idx="525">
                  <c:v>24.0390625</c:v>
                </c:pt>
                <c:pt idx="526">
                  <c:v>30.81640625</c:v>
                </c:pt>
                <c:pt idx="527">
                  <c:v>29.15234375</c:v>
                </c:pt>
                <c:pt idx="528">
                  <c:v>26.22265625</c:v>
                </c:pt>
                <c:pt idx="529">
                  <c:v>29.9609375</c:v>
                </c:pt>
                <c:pt idx="530">
                  <c:v>19.34765625</c:v>
                </c:pt>
                <c:pt idx="531">
                  <c:v>17.9140625</c:v>
                </c:pt>
                <c:pt idx="532">
                  <c:v>26.3046875</c:v>
                </c:pt>
                <c:pt idx="533">
                  <c:v>27.4453125</c:v>
                </c:pt>
                <c:pt idx="534">
                  <c:v>31.87109375</c:v>
                </c:pt>
                <c:pt idx="535">
                  <c:v>35.1640625</c:v>
                </c:pt>
                <c:pt idx="536">
                  <c:v>35.1640625</c:v>
                </c:pt>
                <c:pt idx="537">
                  <c:v>23.2109375</c:v>
                </c:pt>
                <c:pt idx="538">
                  <c:v>30.06640625</c:v>
                </c:pt>
                <c:pt idx="539">
                  <c:v>24.04296875</c:v>
                </c:pt>
                <c:pt idx="540">
                  <c:v>29.3984375</c:v>
                </c:pt>
                <c:pt idx="541">
                  <c:v>24.4453125</c:v>
                </c:pt>
                <c:pt idx="542">
                  <c:v>29.1875</c:v>
                </c:pt>
                <c:pt idx="543">
                  <c:v>30.109375</c:v>
                </c:pt>
                <c:pt idx="544">
                  <c:v>21.984375</c:v>
                </c:pt>
                <c:pt idx="545">
                  <c:v>30.640625</c:v>
                </c:pt>
                <c:pt idx="546">
                  <c:v>27.11328125</c:v>
                </c:pt>
                <c:pt idx="547">
                  <c:v>37.453125</c:v>
                </c:pt>
                <c:pt idx="548">
                  <c:v>30.17578125</c:v>
                </c:pt>
                <c:pt idx="549">
                  <c:v>31.06640625</c:v>
                </c:pt>
                <c:pt idx="550">
                  <c:v>30.76171875</c:v>
                </c:pt>
                <c:pt idx="551">
                  <c:v>41.03125</c:v>
                </c:pt>
                <c:pt idx="552">
                  <c:v>39.71875</c:v>
                </c:pt>
                <c:pt idx="553">
                  <c:v>31.76171875</c:v>
                </c:pt>
                <c:pt idx="554">
                  <c:v>37.828125</c:v>
                </c:pt>
                <c:pt idx="555">
                  <c:v>35.7109375</c:v>
                </c:pt>
                <c:pt idx="556">
                  <c:v>34.5078125</c:v>
                </c:pt>
                <c:pt idx="557">
                  <c:v>21.078125</c:v>
                </c:pt>
                <c:pt idx="558">
                  <c:v>17.9765625</c:v>
                </c:pt>
                <c:pt idx="559">
                  <c:v>20.30078125</c:v>
                </c:pt>
                <c:pt idx="560">
                  <c:v>33.96875</c:v>
                </c:pt>
                <c:pt idx="561">
                  <c:v>41.0859375</c:v>
                </c:pt>
                <c:pt idx="562">
                  <c:v>18.2578125</c:v>
                </c:pt>
                <c:pt idx="563">
                  <c:v>19.6953125</c:v>
                </c:pt>
                <c:pt idx="564">
                  <c:v>25.59765625</c:v>
                </c:pt>
                <c:pt idx="565">
                  <c:v>26.8046875</c:v>
                </c:pt>
                <c:pt idx="566">
                  <c:v>33.2578125</c:v>
                </c:pt>
                <c:pt idx="567">
                  <c:v>30.796875</c:v>
                </c:pt>
                <c:pt idx="568">
                  <c:v>31.0390625</c:v>
                </c:pt>
                <c:pt idx="569">
                  <c:v>41.046875</c:v>
                </c:pt>
                <c:pt idx="570">
                  <c:v>19.3671875</c:v>
                </c:pt>
                <c:pt idx="571">
                  <c:v>19.8046875</c:v>
                </c:pt>
                <c:pt idx="572">
                  <c:v>28.2890625</c:v>
                </c:pt>
                <c:pt idx="573">
                  <c:v>29.41796875</c:v>
                </c:pt>
                <c:pt idx="574">
                  <c:v>21.21484375</c:v>
                </c:pt>
                <c:pt idx="575">
                  <c:v>26.91796875</c:v>
                </c:pt>
                <c:pt idx="576">
                  <c:v>39.7578125</c:v>
                </c:pt>
                <c:pt idx="577">
                  <c:v>31.59375</c:v>
                </c:pt>
                <c:pt idx="578">
                  <c:v>25.9921875</c:v>
                </c:pt>
                <c:pt idx="579">
                  <c:v>30.40625</c:v>
                </c:pt>
                <c:pt idx="580">
                  <c:v>28.1484375</c:v>
                </c:pt>
                <c:pt idx="581">
                  <c:v>19.1171875</c:v>
                </c:pt>
                <c:pt idx="582">
                  <c:v>17.3515625</c:v>
                </c:pt>
                <c:pt idx="583">
                  <c:v>24.4765625</c:v>
                </c:pt>
                <c:pt idx="584">
                  <c:v>22.546875</c:v>
                </c:pt>
                <c:pt idx="585">
                  <c:v>23.62109375</c:v>
                </c:pt>
                <c:pt idx="586">
                  <c:v>33.34375</c:v>
                </c:pt>
                <c:pt idx="587">
                  <c:v>32.109375</c:v>
                </c:pt>
                <c:pt idx="588">
                  <c:v>30.828125</c:v>
                </c:pt>
                <c:pt idx="589">
                  <c:v>22.234375</c:v>
                </c:pt>
                <c:pt idx="590">
                  <c:v>26.859375</c:v>
                </c:pt>
                <c:pt idx="591">
                  <c:v>30.8984375</c:v>
                </c:pt>
                <c:pt idx="592">
                  <c:v>19.109375</c:v>
                </c:pt>
                <c:pt idx="593">
                  <c:v>29.76171875</c:v>
                </c:pt>
                <c:pt idx="594">
                  <c:v>30.6484375</c:v>
                </c:pt>
                <c:pt idx="595">
                  <c:v>30.05078125</c:v>
                </c:pt>
                <c:pt idx="596">
                  <c:v>24.4921875</c:v>
                </c:pt>
                <c:pt idx="597">
                  <c:v>32.4375</c:v>
                </c:pt>
                <c:pt idx="598">
                  <c:v>29.59375</c:v>
                </c:pt>
                <c:pt idx="599">
                  <c:v>22.39453125</c:v>
                </c:pt>
                <c:pt idx="600">
                  <c:v>22.609375</c:v>
                </c:pt>
                <c:pt idx="601">
                  <c:v>28.49609375</c:v>
                </c:pt>
                <c:pt idx="602">
                  <c:v>37.7265625</c:v>
                </c:pt>
                <c:pt idx="603">
                  <c:v>33.6015625</c:v>
                </c:pt>
                <c:pt idx="604">
                  <c:v>20.484375</c:v>
                </c:pt>
                <c:pt idx="605">
                  <c:v>34.5703125</c:v>
                </c:pt>
                <c:pt idx="606">
                  <c:v>31.62890625</c:v>
                </c:pt>
                <c:pt idx="607">
                  <c:v>33.125</c:v>
                </c:pt>
                <c:pt idx="608">
                  <c:v>27.578125</c:v>
                </c:pt>
                <c:pt idx="609">
                  <c:v>26.81640625</c:v>
                </c:pt>
                <c:pt idx="610">
                  <c:v>24.8515625</c:v>
                </c:pt>
                <c:pt idx="611">
                  <c:v>24.03125</c:v>
                </c:pt>
                <c:pt idx="612">
                  <c:v>32.53125</c:v>
                </c:pt>
                <c:pt idx="613">
                  <c:v>18.95703125</c:v>
                </c:pt>
                <c:pt idx="614">
                  <c:v>28.83203125</c:v>
                </c:pt>
                <c:pt idx="615">
                  <c:v>32.421875</c:v>
                </c:pt>
                <c:pt idx="616">
                  <c:v>25.4609375</c:v>
                </c:pt>
                <c:pt idx="617">
                  <c:v>27.2578125</c:v>
                </c:pt>
                <c:pt idx="618">
                  <c:v>33.84375</c:v>
                </c:pt>
                <c:pt idx="619">
                  <c:v>21.296875</c:v>
                </c:pt>
                <c:pt idx="620">
                  <c:v>25.90234375</c:v>
                </c:pt>
                <c:pt idx="621">
                  <c:v>29.44140625</c:v>
                </c:pt>
                <c:pt idx="622">
                  <c:v>27.09765625</c:v>
                </c:pt>
                <c:pt idx="623">
                  <c:v>27.43359375</c:v>
                </c:pt>
                <c:pt idx="624">
                  <c:v>36.4453125</c:v>
                </c:pt>
                <c:pt idx="625">
                  <c:v>30.6171875</c:v>
                </c:pt>
                <c:pt idx="626">
                  <c:v>31.08203125</c:v>
                </c:pt>
                <c:pt idx="627">
                  <c:v>30.97265625</c:v>
                </c:pt>
                <c:pt idx="628">
                  <c:v>26.7734375</c:v>
                </c:pt>
                <c:pt idx="629">
                  <c:v>24.64453125</c:v>
                </c:pt>
                <c:pt idx="630">
                  <c:v>22.234375</c:v>
                </c:pt>
                <c:pt idx="631">
                  <c:v>20.3203125</c:v>
                </c:pt>
                <c:pt idx="632">
                  <c:v>30.21484375</c:v>
                </c:pt>
                <c:pt idx="633">
                  <c:v>33.9375</c:v>
                </c:pt>
                <c:pt idx="634">
                  <c:v>31.0078125</c:v>
                </c:pt>
                <c:pt idx="635">
                  <c:v>29.09765625</c:v>
                </c:pt>
                <c:pt idx="636">
                  <c:v>35.3984375</c:v>
                </c:pt>
                <c:pt idx="637">
                  <c:v>27.51953125</c:v>
                </c:pt>
                <c:pt idx="638">
                  <c:v>27.5703125</c:v>
                </c:pt>
                <c:pt idx="639">
                  <c:v>29.03125</c:v>
                </c:pt>
                <c:pt idx="640">
                  <c:v>25.0859375</c:v>
                </c:pt>
                <c:pt idx="641">
                  <c:v>37.1328125</c:v>
                </c:pt>
                <c:pt idx="642">
                  <c:v>23.69921875</c:v>
                </c:pt>
                <c:pt idx="643">
                  <c:v>28.46484375</c:v>
                </c:pt>
                <c:pt idx="644">
                  <c:v>27.58203125</c:v>
                </c:pt>
                <c:pt idx="645">
                  <c:v>25.6953125</c:v>
                </c:pt>
                <c:pt idx="646">
                  <c:v>28.3359375</c:v>
                </c:pt>
                <c:pt idx="647">
                  <c:v>25.0703125</c:v>
                </c:pt>
                <c:pt idx="648">
                  <c:v>21.65234375</c:v>
                </c:pt>
                <c:pt idx="649">
                  <c:v>32.1875</c:v>
                </c:pt>
                <c:pt idx="650">
                  <c:v>29.37890625</c:v>
                </c:pt>
                <c:pt idx="651">
                  <c:v>30.64453125</c:v>
                </c:pt>
                <c:pt idx="652">
                  <c:v>23.515625</c:v>
                </c:pt>
                <c:pt idx="653">
                  <c:v>29.484375</c:v>
                </c:pt>
                <c:pt idx="654">
                  <c:v>23.0859375</c:v>
                </c:pt>
                <c:pt idx="655">
                  <c:v>30.28125</c:v>
                </c:pt>
                <c:pt idx="656">
                  <c:v>19.75</c:v>
                </c:pt>
                <c:pt idx="657">
                  <c:v>33.7265625</c:v>
                </c:pt>
                <c:pt idx="658">
                  <c:v>18.9921875</c:v>
                </c:pt>
                <c:pt idx="659">
                  <c:v>31.5546875</c:v>
                </c:pt>
                <c:pt idx="660">
                  <c:v>21.5</c:v>
                </c:pt>
                <c:pt idx="661">
                  <c:v>26.12890625</c:v>
                </c:pt>
                <c:pt idx="662">
                  <c:v>31.0078125</c:v>
                </c:pt>
                <c:pt idx="663">
                  <c:v>28.765625</c:v>
                </c:pt>
                <c:pt idx="664">
                  <c:v>15.73632813</c:v>
                </c:pt>
                <c:pt idx="665">
                  <c:v>29.28125</c:v>
                </c:pt>
                <c:pt idx="666">
                  <c:v>28.55078125</c:v>
                </c:pt>
                <c:pt idx="667">
                  <c:v>18.25</c:v>
                </c:pt>
                <c:pt idx="668">
                  <c:v>28.45703125</c:v>
                </c:pt>
                <c:pt idx="669">
                  <c:v>30.91015625</c:v>
                </c:pt>
                <c:pt idx="670">
                  <c:v>34.734375</c:v>
                </c:pt>
                <c:pt idx="671">
                  <c:v>32.484375</c:v>
                </c:pt>
                <c:pt idx="672">
                  <c:v>32.2578125</c:v>
                </c:pt>
                <c:pt idx="673">
                  <c:v>30.296875</c:v>
                </c:pt>
                <c:pt idx="674">
                  <c:v>31.63671875</c:v>
                </c:pt>
                <c:pt idx="675">
                  <c:v>32.640625</c:v>
                </c:pt>
                <c:pt idx="676">
                  <c:v>39.90625</c:v>
                </c:pt>
                <c:pt idx="677">
                  <c:v>29.69921875</c:v>
                </c:pt>
                <c:pt idx="678">
                  <c:v>25.69140625</c:v>
                </c:pt>
                <c:pt idx="679">
                  <c:v>30.2421875</c:v>
                </c:pt>
                <c:pt idx="680">
                  <c:v>26.46875</c:v>
                </c:pt>
                <c:pt idx="681">
                  <c:v>28.953125</c:v>
                </c:pt>
                <c:pt idx="682">
                  <c:v>24.609375</c:v>
                </c:pt>
                <c:pt idx="683">
                  <c:v>27.140625</c:v>
                </c:pt>
                <c:pt idx="684">
                  <c:v>39.5234375</c:v>
                </c:pt>
                <c:pt idx="685">
                  <c:v>27.76171875</c:v>
                </c:pt>
                <c:pt idx="686">
                  <c:v>31.45703125</c:v>
                </c:pt>
                <c:pt idx="687">
                  <c:v>33.6875</c:v>
                </c:pt>
                <c:pt idx="688">
                  <c:v>29.96875</c:v>
                </c:pt>
                <c:pt idx="689">
                  <c:v>26.81640625</c:v>
                </c:pt>
                <c:pt idx="690">
                  <c:v>27.421875</c:v>
                </c:pt>
                <c:pt idx="691">
                  <c:v>29.6875</c:v>
                </c:pt>
                <c:pt idx="692">
                  <c:v>19.1484375</c:v>
                </c:pt>
                <c:pt idx="693">
                  <c:v>34.0625</c:v>
                </c:pt>
                <c:pt idx="694">
                  <c:v>34.3046875</c:v>
                </c:pt>
                <c:pt idx="695">
                  <c:v>29.51953125</c:v>
                </c:pt>
                <c:pt idx="696">
                  <c:v>30.671875</c:v>
                </c:pt>
                <c:pt idx="697">
                  <c:v>26.44140625</c:v>
                </c:pt>
                <c:pt idx="698">
                  <c:v>23.2578125</c:v>
                </c:pt>
                <c:pt idx="699">
                  <c:v>27.71484375</c:v>
                </c:pt>
                <c:pt idx="700">
                  <c:v>37.3984375</c:v>
                </c:pt>
                <c:pt idx="701">
                  <c:v>25.05859375</c:v>
                </c:pt>
                <c:pt idx="702">
                  <c:v>30.32421875</c:v>
                </c:pt>
                <c:pt idx="703">
                  <c:v>19.41796875</c:v>
                </c:pt>
                <c:pt idx="704">
                  <c:v>28.39453125</c:v>
                </c:pt>
                <c:pt idx="705">
                  <c:v>29.53515625</c:v>
                </c:pt>
                <c:pt idx="706">
                  <c:v>30.6484375</c:v>
                </c:pt>
                <c:pt idx="707">
                  <c:v>26.421875</c:v>
                </c:pt>
                <c:pt idx="708">
                  <c:v>24.421875</c:v>
                </c:pt>
                <c:pt idx="709">
                  <c:v>23.18359375</c:v>
                </c:pt>
                <c:pt idx="710">
                  <c:v>28.8203125</c:v>
                </c:pt>
                <c:pt idx="711">
                  <c:v>25.828125</c:v>
                </c:pt>
                <c:pt idx="712">
                  <c:v>24.8671875</c:v>
                </c:pt>
                <c:pt idx="713">
                  <c:v>27.421875</c:v>
                </c:pt>
                <c:pt idx="714">
                  <c:v>30.0390625</c:v>
                </c:pt>
                <c:pt idx="715">
                  <c:v>25.51953125</c:v>
                </c:pt>
                <c:pt idx="716">
                  <c:v>31.109375</c:v>
                </c:pt>
                <c:pt idx="717">
                  <c:v>32.171875</c:v>
                </c:pt>
                <c:pt idx="718">
                  <c:v>28</c:v>
                </c:pt>
                <c:pt idx="719">
                  <c:v>23.1640625</c:v>
                </c:pt>
                <c:pt idx="720">
                  <c:v>28.1171875</c:v>
                </c:pt>
                <c:pt idx="721">
                  <c:v>32.0078125</c:v>
                </c:pt>
                <c:pt idx="722">
                  <c:v>22.65625</c:v>
                </c:pt>
                <c:pt idx="723">
                  <c:v>27.421875</c:v>
                </c:pt>
                <c:pt idx="724">
                  <c:v>23.69140625</c:v>
                </c:pt>
                <c:pt idx="725">
                  <c:v>30.24609375</c:v>
                </c:pt>
                <c:pt idx="726">
                  <c:v>17.11328125</c:v>
                </c:pt>
                <c:pt idx="727">
                  <c:v>35.3984375</c:v>
                </c:pt>
                <c:pt idx="728">
                  <c:v>38.2109375</c:v>
                </c:pt>
                <c:pt idx="729">
                  <c:v>36.546875</c:v>
                </c:pt>
                <c:pt idx="730">
                  <c:v>24.03515625</c:v>
                </c:pt>
                <c:pt idx="731">
                  <c:v>28.6484375</c:v>
                </c:pt>
                <c:pt idx="732">
                  <c:v>23.05859375</c:v>
                </c:pt>
                <c:pt idx="733">
                  <c:v>34.046875</c:v>
                </c:pt>
                <c:pt idx="734">
                  <c:v>27.55859375</c:v>
                </c:pt>
                <c:pt idx="735">
                  <c:v>25.4609375</c:v>
                </c:pt>
                <c:pt idx="736">
                  <c:v>31.5859375</c:v>
                </c:pt>
                <c:pt idx="737">
                  <c:v>21.6328125</c:v>
                </c:pt>
                <c:pt idx="738">
                  <c:v>30.12890625</c:v>
                </c:pt>
                <c:pt idx="739">
                  <c:v>28.0625</c:v>
                </c:pt>
                <c:pt idx="740">
                  <c:v>30.3046875</c:v>
                </c:pt>
                <c:pt idx="741">
                  <c:v>35.828125</c:v>
                </c:pt>
                <c:pt idx="742">
                  <c:v>28.48828125</c:v>
                </c:pt>
                <c:pt idx="743">
                  <c:v>28.19921875</c:v>
                </c:pt>
                <c:pt idx="744">
                  <c:v>30.01953125</c:v>
                </c:pt>
                <c:pt idx="745">
                  <c:v>38.0703125</c:v>
                </c:pt>
                <c:pt idx="746">
                  <c:v>26.8671875</c:v>
                </c:pt>
                <c:pt idx="747">
                  <c:v>24.04296875</c:v>
                </c:pt>
                <c:pt idx="748">
                  <c:v>24.15234375</c:v>
                </c:pt>
                <c:pt idx="749">
                  <c:v>26.96484375</c:v>
                </c:pt>
                <c:pt idx="750">
                  <c:v>29.984375</c:v>
                </c:pt>
                <c:pt idx="751">
                  <c:v>24.6015625</c:v>
                </c:pt>
                <c:pt idx="752">
                  <c:v>29.51953125</c:v>
                </c:pt>
                <c:pt idx="753">
                  <c:v>23.4765625</c:v>
                </c:pt>
                <c:pt idx="754">
                  <c:v>29.90625</c:v>
                </c:pt>
                <c:pt idx="755">
                  <c:v>20.83203125</c:v>
                </c:pt>
                <c:pt idx="756">
                  <c:v>30.6796875</c:v>
                </c:pt>
                <c:pt idx="757">
                  <c:v>29.359375</c:v>
                </c:pt>
                <c:pt idx="758">
                  <c:v>33.3203125</c:v>
                </c:pt>
                <c:pt idx="759">
                  <c:v>18.03515625</c:v>
                </c:pt>
                <c:pt idx="760">
                  <c:v>29.55859375</c:v>
                </c:pt>
                <c:pt idx="761">
                  <c:v>21.2109375</c:v>
                </c:pt>
                <c:pt idx="762">
                  <c:v>28.703125</c:v>
                </c:pt>
                <c:pt idx="763">
                  <c:v>27.125</c:v>
                </c:pt>
                <c:pt idx="764">
                  <c:v>27.734375</c:v>
                </c:pt>
                <c:pt idx="765">
                  <c:v>26.41796875</c:v>
                </c:pt>
                <c:pt idx="766">
                  <c:v>43.3671875</c:v>
                </c:pt>
                <c:pt idx="767">
                  <c:v>29.70703125</c:v>
                </c:pt>
                <c:pt idx="768">
                  <c:v>26.27734375</c:v>
                </c:pt>
                <c:pt idx="769">
                  <c:v>27.9609375</c:v>
                </c:pt>
                <c:pt idx="770">
                  <c:v>21.69140625</c:v>
                </c:pt>
                <c:pt idx="771">
                  <c:v>18.515625</c:v>
                </c:pt>
                <c:pt idx="772">
                  <c:v>28.96484375</c:v>
                </c:pt>
                <c:pt idx="773">
                  <c:v>20.56640625</c:v>
                </c:pt>
                <c:pt idx="774">
                  <c:v>26.6015625</c:v>
                </c:pt>
                <c:pt idx="775">
                  <c:v>25.1328125</c:v>
                </c:pt>
                <c:pt idx="776">
                  <c:v>23.0625</c:v>
                </c:pt>
                <c:pt idx="777">
                  <c:v>28.94140625</c:v>
                </c:pt>
                <c:pt idx="778">
                  <c:v>34.6953125</c:v>
                </c:pt>
                <c:pt idx="779">
                  <c:v>25.953125</c:v>
                </c:pt>
                <c:pt idx="780">
                  <c:v>30.25</c:v>
                </c:pt>
                <c:pt idx="781">
                  <c:v>26.6875</c:v>
                </c:pt>
                <c:pt idx="782">
                  <c:v>29.0859375</c:v>
                </c:pt>
                <c:pt idx="783">
                  <c:v>24.2890625</c:v>
                </c:pt>
                <c:pt idx="784">
                  <c:v>29.25390625</c:v>
                </c:pt>
                <c:pt idx="785">
                  <c:v>27.36328125</c:v>
                </c:pt>
                <c:pt idx="786">
                  <c:v>34.96875</c:v>
                </c:pt>
                <c:pt idx="787">
                  <c:v>35.1015625</c:v>
                </c:pt>
                <c:pt idx="788">
                  <c:v>28.97265625</c:v>
                </c:pt>
                <c:pt idx="789">
                  <c:v>23.4375</c:v>
                </c:pt>
                <c:pt idx="790">
                  <c:v>34.8046875</c:v>
                </c:pt>
                <c:pt idx="791">
                  <c:v>22.71484375</c:v>
                </c:pt>
                <c:pt idx="792">
                  <c:v>30.6796875</c:v>
                </c:pt>
                <c:pt idx="793">
                  <c:v>23.75</c:v>
                </c:pt>
                <c:pt idx="794">
                  <c:v>37.2421875</c:v>
                </c:pt>
                <c:pt idx="795">
                  <c:v>34.59375</c:v>
                </c:pt>
                <c:pt idx="796">
                  <c:v>31.8046875</c:v>
                </c:pt>
                <c:pt idx="797">
                  <c:v>41.15625</c:v>
                </c:pt>
                <c:pt idx="798">
                  <c:v>28.1640625</c:v>
                </c:pt>
                <c:pt idx="799">
                  <c:v>22.421875</c:v>
                </c:pt>
                <c:pt idx="800">
                  <c:v>34.1953125</c:v>
                </c:pt>
                <c:pt idx="801">
                  <c:v>19.0703125</c:v>
                </c:pt>
                <c:pt idx="802">
                  <c:v>28.75</c:v>
                </c:pt>
                <c:pt idx="803">
                  <c:v>36.046875</c:v>
                </c:pt>
                <c:pt idx="804">
                  <c:v>28.69140625</c:v>
                </c:pt>
                <c:pt idx="805">
                  <c:v>27.625</c:v>
                </c:pt>
                <c:pt idx="806">
                  <c:v>29.41796875</c:v>
                </c:pt>
                <c:pt idx="807">
                  <c:v>41.6796875</c:v>
                </c:pt>
                <c:pt idx="808">
                  <c:v>29.015625</c:v>
                </c:pt>
                <c:pt idx="809">
                  <c:v>30.59765625</c:v>
                </c:pt>
                <c:pt idx="810">
                  <c:v>23.65625</c:v>
                </c:pt>
                <c:pt idx="811">
                  <c:v>25.625</c:v>
                </c:pt>
                <c:pt idx="812">
                  <c:v>30.78125</c:v>
                </c:pt>
                <c:pt idx="813">
                  <c:v>35.6875</c:v>
                </c:pt>
                <c:pt idx="814">
                  <c:v>24.03125</c:v>
                </c:pt>
                <c:pt idx="815">
                  <c:v>35.6875</c:v>
                </c:pt>
                <c:pt idx="816">
                  <c:v>21.9765625</c:v>
                </c:pt>
                <c:pt idx="817">
                  <c:v>28.03515625</c:v>
                </c:pt>
                <c:pt idx="818">
                  <c:v>30.58203125</c:v>
                </c:pt>
                <c:pt idx="819">
                  <c:v>38.8046875</c:v>
                </c:pt>
                <c:pt idx="820">
                  <c:v>22.0859375</c:v>
                </c:pt>
                <c:pt idx="821">
                  <c:v>35.609375</c:v>
                </c:pt>
                <c:pt idx="822">
                  <c:v>28.03515625</c:v>
                </c:pt>
                <c:pt idx="823">
                  <c:v>37.0859375</c:v>
                </c:pt>
                <c:pt idx="824">
                  <c:v>18.5625</c:v>
                </c:pt>
                <c:pt idx="825">
                  <c:v>36.0234375</c:v>
                </c:pt>
                <c:pt idx="826">
                  <c:v>24.3828125</c:v>
                </c:pt>
                <c:pt idx="827">
                  <c:v>33.2265625</c:v>
                </c:pt>
                <c:pt idx="828">
                  <c:v>27.71484375</c:v>
                </c:pt>
                <c:pt idx="829">
                  <c:v>26.703125</c:v>
                </c:pt>
                <c:pt idx="830">
                  <c:v>31.38671875</c:v>
                </c:pt>
                <c:pt idx="831">
                  <c:v>25.62890625</c:v>
                </c:pt>
                <c:pt idx="832">
                  <c:v>27.6328125</c:v>
                </c:pt>
                <c:pt idx="833">
                  <c:v>28.7109375</c:v>
                </c:pt>
                <c:pt idx="834">
                  <c:v>32.0078125</c:v>
                </c:pt>
                <c:pt idx="835">
                  <c:v>24.921875</c:v>
                </c:pt>
                <c:pt idx="836">
                  <c:v>24.8125</c:v>
                </c:pt>
                <c:pt idx="837">
                  <c:v>31.55078125</c:v>
                </c:pt>
                <c:pt idx="838">
                  <c:v>24.62109375</c:v>
                </c:pt>
                <c:pt idx="839">
                  <c:v>42.734375</c:v>
                </c:pt>
                <c:pt idx="840">
                  <c:v>25.52734375</c:v>
                </c:pt>
                <c:pt idx="841">
                  <c:v>30.33984375</c:v>
                </c:pt>
                <c:pt idx="842">
                  <c:v>29.01171875</c:v>
                </c:pt>
                <c:pt idx="843">
                  <c:v>29.6015625</c:v>
                </c:pt>
                <c:pt idx="844">
                  <c:v>36.0078125</c:v>
                </c:pt>
                <c:pt idx="845">
                  <c:v>30.1484375</c:v>
                </c:pt>
                <c:pt idx="846">
                  <c:v>22.6875</c:v>
                </c:pt>
                <c:pt idx="847">
                  <c:v>25.31640625</c:v>
                </c:pt>
                <c:pt idx="848">
                  <c:v>26.9375</c:v>
                </c:pt>
                <c:pt idx="849">
                  <c:v>27.140625</c:v>
                </c:pt>
                <c:pt idx="850">
                  <c:v>30.12109375</c:v>
                </c:pt>
                <c:pt idx="851">
                  <c:v>21.80078125</c:v>
                </c:pt>
                <c:pt idx="852">
                  <c:v>25.8359375</c:v>
                </c:pt>
                <c:pt idx="853">
                  <c:v>27.359375</c:v>
                </c:pt>
                <c:pt idx="854">
                  <c:v>21.55859375</c:v>
                </c:pt>
                <c:pt idx="855">
                  <c:v>34.4375</c:v>
                </c:pt>
                <c:pt idx="856">
                  <c:v>26.8828125</c:v>
                </c:pt>
                <c:pt idx="857">
                  <c:v>37.25</c:v>
                </c:pt>
                <c:pt idx="858">
                  <c:v>25.0859375</c:v>
                </c:pt>
                <c:pt idx="859">
                  <c:v>32.6640625</c:v>
                </c:pt>
                <c:pt idx="860">
                  <c:v>25.45703125</c:v>
                </c:pt>
                <c:pt idx="861">
                  <c:v>27.828125</c:v>
                </c:pt>
                <c:pt idx="862">
                  <c:v>23.83203125</c:v>
                </c:pt>
                <c:pt idx="863">
                  <c:v>30.16796875</c:v>
                </c:pt>
                <c:pt idx="864">
                  <c:v>29.3359375</c:v>
                </c:pt>
                <c:pt idx="865">
                  <c:v>29.53515625</c:v>
                </c:pt>
                <c:pt idx="866">
                  <c:v>23.81640625</c:v>
                </c:pt>
                <c:pt idx="867">
                  <c:v>27.71875</c:v>
                </c:pt>
                <c:pt idx="868">
                  <c:v>19.4296875</c:v>
                </c:pt>
                <c:pt idx="869">
                  <c:v>31.38671875</c:v>
                </c:pt>
                <c:pt idx="870">
                  <c:v>26.06640625</c:v>
                </c:pt>
                <c:pt idx="871">
                  <c:v>32.3671875</c:v>
                </c:pt>
                <c:pt idx="872">
                  <c:v>30.078125</c:v>
                </c:pt>
                <c:pt idx="873">
                  <c:v>25.9296875</c:v>
                </c:pt>
                <c:pt idx="874">
                  <c:v>40.984375</c:v>
                </c:pt>
                <c:pt idx="875">
                  <c:v>24.06640625</c:v>
                </c:pt>
                <c:pt idx="876">
                  <c:v>32.0625</c:v>
                </c:pt>
                <c:pt idx="877">
                  <c:v>27.0078125</c:v>
                </c:pt>
                <c:pt idx="878">
                  <c:v>28.234375</c:v>
                </c:pt>
                <c:pt idx="879">
                  <c:v>39.1484375</c:v>
                </c:pt>
                <c:pt idx="880">
                  <c:v>22.87109375</c:v>
                </c:pt>
                <c:pt idx="881">
                  <c:v>26.8359375</c:v>
                </c:pt>
                <c:pt idx="882">
                  <c:v>27.62109375</c:v>
                </c:pt>
                <c:pt idx="883">
                  <c:v>30.25</c:v>
                </c:pt>
                <c:pt idx="884">
                  <c:v>31.6484375</c:v>
                </c:pt>
                <c:pt idx="885">
                  <c:v>34.59375</c:v>
                </c:pt>
                <c:pt idx="886">
                  <c:v>27.64453125</c:v>
                </c:pt>
                <c:pt idx="887">
                  <c:v>25.6640625</c:v>
                </c:pt>
                <c:pt idx="888">
                  <c:v>27.3515625</c:v>
                </c:pt>
                <c:pt idx="889">
                  <c:v>30.53125</c:v>
                </c:pt>
                <c:pt idx="890">
                  <c:v>28.8515625</c:v>
                </c:pt>
                <c:pt idx="891">
                  <c:v>32.09375</c:v>
                </c:pt>
                <c:pt idx="892">
                  <c:v>22.921875</c:v>
                </c:pt>
                <c:pt idx="893">
                  <c:v>26.78125</c:v>
                </c:pt>
                <c:pt idx="894">
                  <c:v>26.36328125</c:v>
                </c:pt>
                <c:pt idx="895">
                  <c:v>29.37109375</c:v>
                </c:pt>
                <c:pt idx="896">
                  <c:v>26.265625</c:v>
                </c:pt>
                <c:pt idx="897">
                  <c:v>22.5625</c:v>
                </c:pt>
                <c:pt idx="898">
                  <c:v>23.39453125</c:v>
                </c:pt>
                <c:pt idx="899">
                  <c:v>36.3359375</c:v>
                </c:pt>
                <c:pt idx="900">
                  <c:v>31.5</c:v>
                </c:pt>
                <c:pt idx="901">
                  <c:v>29.359375</c:v>
                </c:pt>
                <c:pt idx="902">
                  <c:v>16.75</c:v>
                </c:pt>
                <c:pt idx="903">
                  <c:v>33.40625</c:v>
                </c:pt>
                <c:pt idx="904">
                  <c:v>26.4921875</c:v>
                </c:pt>
                <c:pt idx="905">
                  <c:v>22.4921875</c:v>
                </c:pt>
                <c:pt idx="906">
                  <c:v>28.47265625</c:v>
                </c:pt>
                <c:pt idx="907">
                  <c:v>29.2109375</c:v>
                </c:pt>
                <c:pt idx="908">
                  <c:v>24.78515625</c:v>
                </c:pt>
                <c:pt idx="909">
                  <c:v>27.5234375</c:v>
                </c:pt>
                <c:pt idx="910">
                  <c:v>32.1015625</c:v>
                </c:pt>
                <c:pt idx="911">
                  <c:v>27.87890625</c:v>
                </c:pt>
                <c:pt idx="912">
                  <c:v>20.88671875</c:v>
                </c:pt>
                <c:pt idx="913">
                  <c:v>28.765625</c:v>
                </c:pt>
                <c:pt idx="914">
                  <c:v>32.40625</c:v>
                </c:pt>
                <c:pt idx="915">
                  <c:v>26.0625</c:v>
                </c:pt>
                <c:pt idx="916">
                  <c:v>26.78125</c:v>
                </c:pt>
                <c:pt idx="917">
                  <c:v>31.5859375</c:v>
                </c:pt>
                <c:pt idx="918">
                  <c:v>17.3359375</c:v>
                </c:pt>
                <c:pt idx="919">
                  <c:v>32.015625</c:v>
                </c:pt>
                <c:pt idx="920">
                  <c:v>25.8984375</c:v>
                </c:pt>
                <c:pt idx="921">
                  <c:v>28.16796875</c:v>
                </c:pt>
                <c:pt idx="922">
                  <c:v>24.875</c:v>
                </c:pt>
                <c:pt idx="923">
                  <c:v>29.140625</c:v>
                </c:pt>
                <c:pt idx="924">
                  <c:v>32.1875</c:v>
                </c:pt>
                <c:pt idx="925">
                  <c:v>29.51171875</c:v>
                </c:pt>
                <c:pt idx="926">
                  <c:v>29.01171875</c:v>
                </c:pt>
                <c:pt idx="927">
                  <c:v>30.12109375</c:v>
                </c:pt>
                <c:pt idx="928">
                  <c:v>18.7734375</c:v>
                </c:pt>
                <c:pt idx="929">
                  <c:v>38.7734375</c:v>
                </c:pt>
                <c:pt idx="930">
                  <c:v>30.65625</c:v>
                </c:pt>
                <c:pt idx="931">
                  <c:v>36.5546875</c:v>
                </c:pt>
                <c:pt idx="932">
                  <c:v>27.37109375</c:v>
                </c:pt>
                <c:pt idx="933">
                  <c:v>28</c:v>
                </c:pt>
                <c:pt idx="934">
                  <c:v>22.39453125</c:v>
                </c:pt>
                <c:pt idx="935">
                  <c:v>24.3046875</c:v>
                </c:pt>
                <c:pt idx="936">
                  <c:v>28.26171875</c:v>
                </c:pt>
                <c:pt idx="937">
                  <c:v>27.3984375</c:v>
                </c:pt>
                <c:pt idx="938">
                  <c:v>38.4609375</c:v>
                </c:pt>
                <c:pt idx="939">
                  <c:v>20.640625</c:v>
                </c:pt>
                <c:pt idx="940">
                  <c:v>26.76171875</c:v>
                </c:pt>
                <c:pt idx="941">
                  <c:v>29.109375</c:v>
                </c:pt>
                <c:pt idx="942">
                  <c:v>39.6640625</c:v>
                </c:pt>
                <c:pt idx="943">
                  <c:v>26.22265625</c:v>
                </c:pt>
                <c:pt idx="944">
                  <c:v>25.9375</c:v>
                </c:pt>
                <c:pt idx="945">
                  <c:v>20.37890625</c:v>
                </c:pt>
                <c:pt idx="946">
                  <c:v>21.44921875</c:v>
                </c:pt>
                <c:pt idx="947">
                  <c:v>29.26953125</c:v>
                </c:pt>
                <c:pt idx="948">
                  <c:v>42.4609375</c:v>
                </c:pt>
                <c:pt idx="949">
                  <c:v>34.765625</c:v>
                </c:pt>
                <c:pt idx="950">
                  <c:v>32.234375</c:v>
                </c:pt>
                <c:pt idx="951">
                  <c:v>37.5546875</c:v>
                </c:pt>
                <c:pt idx="952">
                  <c:v>28.59375</c:v>
                </c:pt>
                <c:pt idx="953">
                  <c:v>31.953125</c:v>
                </c:pt>
                <c:pt idx="954">
                  <c:v>28.07421875</c:v>
                </c:pt>
                <c:pt idx="955">
                  <c:v>21.8046875</c:v>
                </c:pt>
                <c:pt idx="956">
                  <c:v>35.4609375</c:v>
                </c:pt>
                <c:pt idx="957">
                  <c:v>32.3984375</c:v>
                </c:pt>
                <c:pt idx="958">
                  <c:v>28.109375</c:v>
                </c:pt>
                <c:pt idx="959">
                  <c:v>27.890625</c:v>
                </c:pt>
                <c:pt idx="960">
                  <c:v>30.01953125</c:v>
                </c:pt>
                <c:pt idx="961">
                  <c:v>34.015625</c:v>
                </c:pt>
                <c:pt idx="962">
                  <c:v>21.4609375</c:v>
                </c:pt>
                <c:pt idx="963">
                  <c:v>28.9609375</c:v>
                </c:pt>
                <c:pt idx="964">
                  <c:v>34.9921875</c:v>
                </c:pt>
                <c:pt idx="965">
                  <c:v>27.33203125</c:v>
                </c:pt>
                <c:pt idx="966">
                  <c:v>31.81640625</c:v>
                </c:pt>
                <c:pt idx="967">
                  <c:v>20.40234375</c:v>
                </c:pt>
                <c:pt idx="968">
                  <c:v>28.88671875</c:v>
                </c:pt>
                <c:pt idx="969">
                  <c:v>31.3203125</c:v>
                </c:pt>
                <c:pt idx="970">
                  <c:v>33.484375</c:v>
                </c:pt>
                <c:pt idx="971">
                  <c:v>29.47265625</c:v>
                </c:pt>
                <c:pt idx="972">
                  <c:v>28.703125</c:v>
                </c:pt>
                <c:pt idx="973">
                  <c:v>31.23046875</c:v>
                </c:pt>
                <c:pt idx="974">
                  <c:v>22.88671875</c:v>
                </c:pt>
                <c:pt idx="975">
                  <c:v>29.80859375</c:v>
                </c:pt>
                <c:pt idx="976">
                  <c:v>27.0859375</c:v>
                </c:pt>
                <c:pt idx="977">
                  <c:v>23.58203125</c:v>
                </c:pt>
                <c:pt idx="978">
                  <c:v>36.171875</c:v>
                </c:pt>
                <c:pt idx="979">
                  <c:v>36.109375</c:v>
                </c:pt>
                <c:pt idx="980">
                  <c:v>25.2265625</c:v>
                </c:pt>
                <c:pt idx="981">
                  <c:v>36.1171875</c:v>
                </c:pt>
                <c:pt idx="982">
                  <c:v>40.34375</c:v>
                </c:pt>
                <c:pt idx="983">
                  <c:v>22.65625</c:v>
                </c:pt>
                <c:pt idx="984">
                  <c:v>28.671875</c:v>
                </c:pt>
                <c:pt idx="985">
                  <c:v>24.1875</c:v>
                </c:pt>
                <c:pt idx="986">
                  <c:v>21.42578125</c:v>
                </c:pt>
                <c:pt idx="987">
                  <c:v>25.37890625</c:v>
                </c:pt>
                <c:pt idx="988">
                  <c:v>24.75</c:v>
                </c:pt>
                <c:pt idx="989">
                  <c:v>23.375</c:v>
                </c:pt>
                <c:pt idx="990">
                  <c:v>36.828125</c:v>
                </c:pt>
                <c:pt idx="991">
                  <c:v>23.65625</c:v>
                </c:pt>
                <c:pt idx="992">
                  <c:v>34.6953125</c:v>
                </c:pt>
                <c:pt idx="993">
                  <c:v>31.12109375</c:v>
                </c:pt>
                <c:pt idx="994">
                  <c:v>29.22265625</c:v>
                </c:pt>
                <c:pt idx="995">
                  <c:v>26.28515625</c:v>
                </c:pt>
                <c:pt idx="996">
                  <c:v>30.75390625</c:v>
                </c:pt>
                <c:pt idx="997">
                  <c:v>24.265625</c:v>
                </c:pt>
                <c:pt idx="998">
                  <c:v>31.18359375</c:v>
                </c:pt>
                <c:pt idx="999">
                  <c:v>33.5234375</c:v>
                </c:pt>
                <c:pt idx="1000">
                  <c:v>29.25390625</c:v>
                </c:pt>
                <c:pt idx="1001">
                  <c:v>32.9296875</c:v>
                </c:pt>
                <c:pt idx="1002">
                  <c:v>21.71875</c:v>
                </c:pt>
                <c:pt idx="1003">
                  <c:v>18.28515625</c:v>
                </c:pt>
                <c:pt idx="1004">
                  <c:v>30.796875</c:v>
                </c:pt>
                <c:pt idx="1005">
                  <c:v>23.40625</c:v>
                </c:pt>
                <c:pt idx="1006">
                  <c:v>35.046875</c:v>
                </c:pt>
                <c:pt idx="1007">
                  <c:v>29.43359375</c:v>
                </c:pt>
                <c:pt idx="1008">
                  <c:v>32.578125</c:v>
                </c:pt>
                <c:pt idx="1009">
                  <c:v>29.8515625</c:v>
                </c:pt>
                <c:pt idx="1010">
                  <c:v>34.484375</c:v>
                </c:pt>
                <c:pt idx="1011">
                  <c:v>34.9375</c:v>
                </c:pt>
                <c:pt idx="1012">
                  <c:v>30.9921875</c:v>
                </c:pt>
                <c:pt idx="1013">
                  <c:v>25.8828125</c:v>
                </c:pt>
                <c:pt idx="1014">
                  <c:v>26.171875</c:v>
                </c:pt>
                <c:pt idx="1015">
                  <c:v>30.40625</c:v>
                </c:pt>
                <c:pt idx="1016">
                  <c:v>26.03125</c:v>
                </c:pt>
                <c:pt idx="1017">
                  <c:v>32.3828125</c:v>
                </c:pt>
                <c:pt idx="1018">
                  <c:v>32.5546875</c:v>
                </c:pt>
                <c:pt idx="1019">
                  <c:v>29.1171875</c:v>
                </c:pt>
                <c:pt idx="1020">
                  <c:v>24.75390625</c:v>
                </c:pt>
                <c:pt idx="1021">
                  <c:v>32.6953125</c:v>
                </c:pt>
                <c:pt idx="1022">
                  <c:v>25.04296875</c:v>
                </c:pt>
                <c:pt idx="1023">
                  <c:v>28.0703125</c:v>
                </c:pt>
                <c:pt idx="1024">
                  <c:v>34.765625</c:v>
                </c:pt>
                <c:pt idx="1025">
                  <c:v>25.87109375</c:v>
                </c:pt>
                <c:pt idx="1026">
                  <c:v>28.2734375</c:v>
                </c:pt>
                <c:pt idx="1027">
                  <c:v>36.6796875</c:v>
                </c:pt>
                <c:pt idx="1028">
                  <c:v>24.2265625</c:v>
                </c:pt>
                <c:pt idx="1029">
                  <c:v>30.7578125</c:v>
                </c:pt>
                <c:pt idx="1030">
                  <c:v>26.64453125</c:v>
                </c:pt>
                <c:pt idx="1031">
                  <c:v>33.71875</c:v>
                </c:pt>
                <c:pt idx="1032">
                  <c:v>35.0703125</c:v>
                </c:pt>
                <c:pt idx="1033">
                  <c:v>17.765625</c:v>
                </c:pt>
                <c:pt idx="1034">
                  <c:v>31.2734375</c:v>
                </c:pt>
                <c:pt idx="1035">
                  <c:v>23.76953125</c:v>
                </c:pt>
                <c:pt idx="1036">
                  <c:v>28.94140625</c:v>
                </c:pt>
                <c:pt idx="1037">
                  <c:v>31.66796875</c:v>
                </c:pt>
                <c:pt idx="1038">
                  <c:v>26.88671875</c:v>
                </c:pt>
                <c:pt idx="1039">
                  <c:v>26.4296875</c:v>
                </c:pt>
                <c:pt idx="1040">
                  <c:v>27.80078125</c:v>
                </c:pt>
                <c:pt idx="1041">
                  <c:v>41.3984375</c:v>
                </c:pt>
                <c:pt idx="1042">
                  <c:v>27.734375</c:v>
                </c:pt>
                <c:pt idx="1043">
                  <c:v>28.09375</c:v>
                </c:pt>
                <c:pt idx="1044">
                  <c:v>29.80859375</c:v>
                </c:pt>
                <c:pt idx="1045">
                  <c:v>32.015625</c:v>
                </c:pt>
                <c:pt idx="1046">
                  <c:v>22.67578125</c:v>
                </c:pt>
                <c:pt idx="1047">
                  <c:v>21.87109375</c:v>
                </c:pt>
                <c:pt idx="1048">
                  <c:v>27.41015625</c:v>
                </c:pt>
                <c:pt idx="1049">
                  <c:v>21.2421875</c:v>
                </c:pt>
                <c:pt idx="1050">
                  <c:v>31.3828125</c:v>
                </c:pt>
                <c:pt idx="1051">
                  <c:v>28.73828125</c:v>
                </c:pt>
                <c:pt idx="1052">
                  <c:v>17.0234375</c:v>
                </c:pt>
                <c:pt idx="1053">
                  <c:v>26.72265625</c:v>
                </c:pt>
                <c:pt idx="1054">
                  <c:v>31.30078125</c:v>
                </c:pt>
                <c:pt idx="1055">
                  <c:v>25.78515625</c:v>
                </c:pt>
                <c:pt idx="1056">
                  <c:v>36.0078125</c:v>
                </c:pt>
                <c:pt idx="1057">
                  <c:v>31.13671875</c:v>
                </c:pt>
                <c:pt idx="1058">
                  <c:v>32.28125</c:v>
                </c:pt>
                <c:pt idx="1059">
                  <c:v>27.62109375</c:v>
                </c:pt>
                <c:pt idx="1060">
                  <c:v>36.8125</c:v>
                </c:pt>
                <c:pt idx="1061">
                  <c:v>20.546875</c:v>
                </c:pt>
                <c:pt idx="1062">
                  <c:v>23.0078125</c:v>
                </c:pt>
                <c:pt idx="1063">
                  <c:v>29.08203125</c:v>
                </c:pt>
                <c:pt idx="1064">
                  <c:v>32.453125</c:v>
                </c:pt>
                <c:pt idx="1065">
                  <c:v>29.6640625</c:v>
                </c:pt>
                <c:pt idx="1066">
                  <c:v>28.67578125</c:v>
                </c:pt>
                <c:pt idx="1067">
                  <c:v>24.5078125</c:v>
                </c:pt>
                <c:pt idx="1068">
                  <c:v>35.9765625</c:v>
                </c:pt>
                <c:pt idx="1069">
                  <c:v>29.99609375</c:v>
                </c:pt>
                <c:pt idx="1070">
                  <c:v>27.0625</c:v>
                </c:pt>
                <c:pt idx="1071">
                  <c:v>28.96875</c:v>
                </c:pt>
                <c:pt idx="1072">
                  <c:v>28.77734375</c:v>
                </c:pt>
                <c:pt idx="1073">
                  <c:v>19.35546875</c:v>
                </c:pt>
                <c:pt idx="1074">
                  <c:v>24.77734375</c:v>
                </c:pt>
                <c:pt idx="1075">
                  <c:v>30.0390625</c:v>
                </c:pt>
                <c:pt idx="1076">
                  <c:v>23.51171875</c:v>
                </c:pt>
                <c:pt idx="1077">
                  <c:v>31.53515625</c:v>
                </c:pt>
                <c:pt idx="1078">
                  <c:v>29.8203125</c:v>
                </c:pt>
                <c:pt idx="1079">
                  <c:v>21.7109375</c:v>
                </c:pt>
                <c:pt idx="1080">
                  <c:v>34.0078125</c:v>
                </c:pt>
                <c:pt idx="1081">
                  <c:v>28.9453125</c:v>
                </c:pt>
                <c:pt idx="1082">
                  <c:v>36.6015625</c:v>
                </c:pt>
                <c:pt idx="1083">
                  <c:v>30.27734375</c:v>
                </c:pt>
                <c:pt idx="1084">
                  <c:v>28.97265625</c:v>
                </c:pt>
                <c:pt idx="1085">
                  <c:v>33.375</c:v>
                </c:pt>
                <c:pt idx="1086">
                  <c:v>32.1640625</c:v>
                </c:pt>
                <c:pt idx="1087">
                  <c:v>45.3671875</c:v>
                </c:pt>
                <c:pt idx="1088">
                  <c:v>28.921875</c:v>
                </c:pt>
                <c:pt idx="1089">
                  <c:v>22.23828125</c:v>
                </c:pt>
                <c:pt idx="1090">
                  <c:v>36.1796875</c:v>
                </c:pt>
                <c:pt idx="1091">
                  <c:v>29.96484375</c:v>
                </c:pt>
                <c:pt idx="1092">
                  <c:v>23.0625</c:v>
                </c:pt>
                <c:pt idx="1093">
                  <c:v>34.6484375</c:v>
                </c:pt>
                <c:pt idx="1094">
                  <c:v>26.6796875</c:v>
                </c:pt>
                <c:pt idx="1095">
                  <c:v>31.10546875</c:v>
                </c:pt>
                <c:pt idx="1096">
                  <c:v>38.359375</c:v>
                </c:pt>
                <c:pt idx="1097">
                  <c:v>27.84375</c:v>
                </c:pt>
                <c:pt idx="1098">
                  <c:v>27.29296875</c:v>
                </c:pt>
                <c:pt idx="1099">
                  <c:v>29.49609375</c:v>
                </c:pt>
                <c:pt idx="1100">
                  <c:v>33.890625</c:v>
                </c:pt>
                <c:pt idx="1101">
                  <c:v>32.875</c:v>
                </c:pt>
                <c:pt idx="1102">
                  <c:v>33.2265625</c:v>
                </c:pt>
                <c:pt idx="1103">
                  <c:v>19.671875</c:v>
                </c:pt>
                <c:pt idx="1104">
                  <c:v>22.26953125</c:v>
                </c:pt>
                <c:pt idx="1105">
                  <c:v>33.5859375</c:v>
                </c:pt>
                <c:pt idx="1106">
                  <c:v>28.3125</c:v>
                </c:pt>
                <c:pt idx="1107">
                  <c:v>27.70703125</c:v>
                </c:pt>
                <c:pt idx="1108">
                  <c:v>24.46484375</c:v>
                </c:pt>
                <c:pt idx="1109">
                  <c:v>35.453125</c:v>
                </c:pt>
                <c:pt idx="1110">
                  <c:v>26.73828125</c:v>
                </c:pt>
                <c:pt idx="1111">
                  <c:v>27.40625</c:v>
                </c:pt>
                <c:pt idx="1112">
                  <c:v>35.1875</c:v>
                </c:pt>
                <c:pt idx="1113">
                  <c:v>30.84375</c:v>
                </c:pt>
                <c:pt idx="1114">
                  <c:v>34.6953125</c:v>
                </c:pt>
                <c:pt idx="1115">
                  <c:v>22.546875</c:v>
                </c:pt>
                <c:pt idx="1116">
                  <c:v>30.54296875</c:v>
                </c:pt>
                <c:pt idx="1117">
                  <c:v>25.609375</c:v>
                </c:pt>
                <c:pt idx="1118">
                  <c:v>31.2890625</c:v>
                </c:pt>
                <c:pt idx="1119">
                  <c:v>28.5390625</c:v>
                </c:pt>
                <c:pt idx="1120">
                  <c:v>19.88671875</c:v>
                </c:pt>
                <c:pt idx="1121">
                  <c:v>27.81640625</c:v>
                </c:pt>
                <c:pt idx="1122">
                  <c:v>26.51953125</c:v>
                </c:pt>
                <c:pt idx="1123">
                  <c:v>33.9140625</c:v>
                </c:pt>
                <c:pt idx="1124">
                  <c:v>34.2734375</c:v>
                </c:pt>
                <c:pt idx="1125">
                  <c:v>24.734375</c:v>
                </c:pt>
                <c:pt idx="1126">
                  <c:v>22.8828125</c:v>
                </c:pt>
                <c:pt idx="1127">
                  <c:v>26.4921875</c:v>
                </c:pt>
                <c:pt idx="1128">
                  <c:v>34.4140625</c:v>
                </c:pt>
                <c:pt idx="1129">
                  <c:v>28.51171875</c:v>
                </c:pt>
                <c:pt idx="1130">
                  <c:v>31.0546875</c:v>
                </c:pt>
                <c:pt idx="1131">
                  <c:v>19.13671875</c:v>
                </c:pt>
                <c:pt idx="1132">
                  <c:v>25.9375</c:v>
                </c:pt>
                <c:pt idx="1133">
                  <c:v>31.60546875</c:v>
                </c:pt>
                <c:pt idx="1134">
                  <c:v>32.0078125</c:v>
                </c:pt>
                <c:pt idx="1135">
                  <c:v>28.41015625</c:v>
                </c:pt>
                <c:pt idx="1136">
                  <c:v>27.49609375</c:v>
                </c:pt>
                <c:pt idx="1137">
                  <c:v>30.515625</c:v>
                </c:pt>
                <c:pt idx="1138">
                  <c:v>33.671875</c:v>
                </c:pt>
                <c:pt idx="1139">
                  <c:v>23.32421875</c:v>
                </c:pt>
                <c:pt idx="1140">
                  <c:v>25.7890625</c:v>
                </c:pt>
                <c:pt idx="1141">
                  <c:v>27.17578125</c:v>
                </c:pt>
                <c:pt idx="1142">
                  <c:v>34.1484375</c:v>
                </c:pt>
                <c:pt idx="1143">
                  <c:v>30.84375</c:v>
                </c:pt>
                <c:pt idx="1144">
                  <c:v>27.40234375</c:v>
                </c:pt>
                <c:pt idx="1145">
                  <c:v>22.1796875</c:v>
                </c:pt>
                <c:pt idx="1146">
                  <c:v>32.734375</c:v>
                </c:pt>
                <c:pt idx="1147">
                  <c:v>27.0625</c:v>
                </c:pt>
                <c:pt idx="1148">
                  <c:v>33.140625</c:v>
                </c:pt>
                <c:pt idx="1149">
                  <c:v>21.75390625</c:v>
                </c:pt>
                <c:pt idx="1150">
                  <c:v>32.265625</c:v>
                </c:pt>
                <c:pt idx="1151">
                  <c:v>28.14453125</c:v>
                </c:pt>
                <c:pt idx="1152">
                  <c:v>29.1328125</c:v>
                </c:pt>
                <c:pt idx="1153">
                  <c:v>36.859375</c:v>
                </c:pt>
                <c:pt idx="1154">
                  <c:v>30.953125</c:v>
                </c:pt>
                <c:pt idx="1155">
                  <c:v>24.53125</c:v>
                </c:pt>
                <c:pt idx="1156">
                  <c:v>26.48828125</c:v>
                </c:pt>
                <c:pt idx="1157">
                  <c:v>28.58984375</c:v>
                </c:pt>
                <c:pt idx="1158">
                  <c:v>24.50390625</c:v>
                </c:pt>
                <c:pt idx="1159">
                  <c:v>25.55859375</c:v>
                </c:pt>
                <c:pt idx="1160">
                  <c:v>23.125</c:v>
                </c:pt>
                <c:pt idx="1161">
                  <c:v>27.9609375</c:v>
                </c:pt>
                <c:pt idx="1162">
                  <c:v>27.37890625</c:v>
                </c:pt>
                <c:pt idx="1163">
                  <c:v>21.94921875</c:v>
                </c:pt>
                <c:pt idx="1164">
                  <c:v>35.1875</c:v>
                </c:pt>
                <c:pt idx="1165">
                  <c:v>24.8984375</c:v>
                </c:pt>
                <c:pt idx="1166">
                  <c:v>25.078125</c:v>
                </c:pt>
                <c:pt idx="1167">
                  <c:v>32.578125</c:v>
                </c:pt>
                <c:pt idx="1168">
                  <c:v>29.35546875</c:v>
                </c:pt>
                <c:pt idx="1169">
                  <c:v>25.25390625</c:v>
                </c:pt>
                <c:pt idx="1170">
                  <c:v>28.80859375</c:v>
                </c:pt>
                <c:pt idx="1171">
                  <c:v>25.3203125</c:v>
                </c:pt>
                <c:pt idx="1172">
                  <c:v>37.2421875</c:v>
                </c:pt>
                <c:pt idx="1173">
                  <c:v>25.3203125</c:v>
                </c:pt>
                <c:pt idx="1174">
                  <c:v>32.6015625</c:v>
                </c:pt>
                <c:pt idx="1175">
                  <c:v>30.88671875</c:v>
                </c:pt>
                <c:pt idx="1176">
                  <c:v>28.91015625</c:v>
                </c:pt>
                <c:pt idx="1177">
                  <c:v>27.81640625</c:v>
                </c:pt>
                <c:pt idx="1178">
                  <c:v>20.78515625</c:v>
                </c:pt>
                <c:pt idx="1179">
                  <c:v>31.18359375</c:v>
                </c:pt>
                <c:pt idx="1180">
                  <c:v>33.5703125</c:v>
                </c:pt>
                <c:pt idx="1181">
                  <c:v>25.76171875</c:v>
                </c:pt>
                <c:pt idx="1182">
                  <c:v>23.0390625</c:v>
                </c:pt>
                <c:pt idx="1183">
                  <c:v>41.0390625</c:v>
                </c:pt>
                <c:pt idx="1184">
                  <c:v>31.3203125</c:v>
                </c:pt>
                <c:pt idx="1185">
                  <c:v>28</c:v>
                </c:pt>
                <c:pt idx="1186">
                  <c:v>32.2109375</c:v>
                </c:pt>
                <c:pt idx="1187">
                  <c:v>23.8515625</c:v>
                </c:pt>
                <c:pt idx="1188">
                  <c:v>24.6484375</c:v>
                </c:pt>
                <c:pt idx="1189">
                  <c:v>30.7421875</c:v>
                </c:pt>
                <c:pt idx="1190">
                  <c:v>25.6171875</c:v>
                </c:pt>
                <c:pt idx="1191">
                  <c:v>28.6328125</c:v>
                </c:pt>
                <c:pt idx="1192">
                  <c:v>30.046875</c:v>
                </c:pt>
                <c:pt idx="1193">
                  <c:v>33.703125</c:v>
                </c:pt>
                <c:pt idx="1194">
                  <c:v>23.9609375</c:v>
                </c:pt>
                <c:pt idx="1195">
                  <c:v>31.2578125</c:v>
                </c:pt>
                <c:pt idx="1196">
                  <c:v>23.24609375</c:v>
                </c:pt>
                <c:pt idx="1197">
                  <c:v>30.41015625</c:v>
                </c:pt>
                <c:pt idx="1198">
                  <c:v>30.60546875</c:v>
                </c:pt>
                <c:pt idx="1199">
                  <c:v>33.4921875</c:v>
                </c:pt>
                <c:pt idx="1200">
                  <c:v>25.26953125</c:v>
                </c:pt>
                <c:pt idx="1201">
                  <c:v>34.1796875</c:v>
                </c:pt>
                <c:pt idx="1202">
                  <c:v>27.7734375</c:v>
                </c:pt>
                <c:pt idx="1203">
                  <c:v>24.640625</c:v>
                </c:pt>
                <c:pt idx="1204">
                  <c:v>31.375</c:v>
                </c:pt>
                <c:pt idx="1205">
                  <c:v>30.2734375</c:v>
                </c:pt>
                <c:pt idx="1206">
                  <c:v>32.6484375</c:v>
                </c:pt>
                <c:pt idx="1207">
                  <c:v>18.6171875</c:v>
                </c:pt>
                <c:pt idx="1208">
                  <c:v>24.36328125</c:v>
                </c:pt>
                <c:pt idx="1209">
                  <c:v>20.51953125</c:v>
                </c:pt>
                <c:pt idx="1210">
                  <c:v>27.953125</c:v>
                </c:pt>
                <c:pt idx="1211">
                  <c:v>30.6953125</c:v>
                </c:pt>
                <c:pt idx="1212">
                  <c:v>23.81640625</c:v>
                </c:pt>
                <c:pt idx="1213">
                  <c:v>28.34765625</c:v>
                </c:pt>
                <c:pt idx="1214">
                  <c:v>31.71875</c:v>
                </c:pt>
                <c:pt idx="1215">
                  <c:v>31.49609375</c:v>
                </c:pt>
                <c:pt idx="1216">
                  <c:v>22.140625</c:v>
                </c:pt>
                <c:pt idx="1217">
                  <c:v>26.7890625</c:v>
                </c:pt>
                <c:pt idx="1218">
                  <c:v>33.2890625</c:v>
                </c:pt>
                <c:pt idx="1219">
                  <c:v>32.171875</c:v>
                </c:pt>
                <c:pt idx="1220">
                  <c:v>25.28515625</c:v>
                </c:pt>
                <c:pt idx="1221">
                  <c:v>28.72265625</c:v>
                </c:pt>
                <c:pt idx="1222">
                  <c:v>21.90234375</c:v>
                </c:pt>
                <c:pt idx="1223">
                  <c:v>30.515625</c:v>
                </c:pt>
                <c:pt idx="1224">
                  <c:v>28.234375</c:v>
                </c:pt>
                <c:pt idx="1225">
                  <c:v>32.9765625</c:v>
                </c:pt>
                <c:pt idx="1226">
                  <c:v>33.9921875</c:v>
                </c:pt>
                <c:pt idx="1227">
                  <c:v>28.3828125</c:v>
                </c:pt>
                <c:pt idx="1228">
                  <c:v>28.04296875</c:v>
                </c:pt>
                <c:pt idx="1229">
                  <c:v>37.390625</c:v>
                </c:pt>
                <c:pt idx="1230">
                  <c:v>37.2421875</c:v>
                </c:pt>
                <c:pt idx="1231">
                  <c:v>18.98046875</c:v>
                </c:pt>
                <c:pt idx="1232">
                  <c:v>25.83203125</c:v>
                </c:pt>
                <c:pt idx="1233">
                  <c:v>31.83203125</c:v>
                </c:pt>
                <c:pt idx="1234">
                  <c:v>37.8671875</c:v>
                </c:pt>
                <c:pt idx="1235">
                  <c:v>30.2578125</c:v>
                </c:pt>
                <c:pt idx="1236">
                  <c:v>39.9765625</c:v>
                </c:pt>
                <c:pt idx="1237">
                  <c:v>30.015625</c:v>
                </c:pt>
                <c:pt idx="1238">
                  <c:v>30.23046875</c:v>
                </c:pt>
                <c:pt idx="1239">
                  <c:v>36.71875</c:v>
                </c:pt>
                <c:pt idx="1240">
                  <c:v>30.265625</c:v>
                </c:pt>
                <c:pt idx="1241">
                  <c:v>31.3984375</c:v>
                </c:pt>
                <c:pt idx="1242">
                  <c:v>36.3203125</c:v>
                </c:pt>
                <c:pt idx="1243">
                  <c:v>32.046875</c:v>
                </c:pt>
                <c:pt idx="1244">
                  <c:v>27.8046875</c:v>
                </c:pt>
                <c:pt idx="1245">
                  <c:v>26.1875</c:v>
                </c:pt>
                <c:pt idx="1246">
                  <c:v>18.5078125</c:v>
                </c:pt>
                <c:pt idx="1247">
                  <c:v>26.04296875</c:v>
                </c:pt>
                <c:pt idx="1248">
                  <c:v>26.37109375</c:v>
                </c:pt>
                <c:pt idx="1249">
                  <c:v>31.15625</c:v>
                </c:pt>
                <c:pt idx="1250">
                  <c:v>23.83984375</c:v>
                </c:pt>
                <c:pt idx="1251">
                  <c:v>36.0546875</c:v>
                </c:pt>
                <c:pt idx="1252">
                  <c:v>26.26953125</c:v>
                </c:pt>
                <c:pt idx="1253">
                  <c:v>27.1484375</c:v>
                </c:pt>
                <c:pt idx="1254">
                  <c:v>23.7890625</c:v>
                </c:pt>
                <c:pt idx="1255">
                  <c:v>18.4609375</c:v>
                </c:pt>
                <c:pt idx="1256">
                  <c:v>27.86328125</c:v>
                </c:pt>
                <c:pt idx="1257">
                  <c:v>22.046875</c:v>
                </c:pt>
                <c:pt idx="1258">
                  <c:v>26.65625</c:v>
                </c:pt>
                <c:pt idx="1259">
                  <c:v>20.28125</c:v>
                </c:pt>
                <c:pt idx="1260">
                  <c:v>24.29296875</c:v>
                </c:pt>
                <c:pt idx="1261">
                  <c:v>29.63671875</c:v>
                </c:pt>
                <c:pt idx="1262">
                  <c:v>23.765625</c:v>
                </c:pt>
                <c:pt idx="1263">
                  <c:v>26.1171875</c:v>
                </c:pt>
                <c:pt idx="1264">
                  <c:v>21.515625</c:v>
                </c:pt>
                <c:pt idx="1265">
                  <c:v>29.10546875</c:v>
                </c:pt>
                <c:pt idx="1266">
                  <c:v>26.5625</c:v>
                </c:pt>
                <c:pt idx="1267">
                  <c:v>31.0078125</c:v>
                </c:pt>
                <c:pt idx="1268">
                  <c:v>24.78515625</c:v>
                </c:pt>
                <c:pt idx="1269">
                  <c:v>25.51171875</c:v>
                </c:pt>
                <c:pt idx="1270">
                  <c:v>29.5546875</c:v>
                </c:pt>
                <c:pt idx="1271">
                  <c:v>26.6875</c:v>
                </c:pt>
                <c:pt idx="1272">
                  <c:v>23.8828125</c:v>
                </c:pt>
                <c:pt idx="1273">
                  <c:v>24.0625</c:v>
                </c:pt>
                <c:pt idx="1274">
                  <c:v>25.9375</c:v>
                </c:pt>
                <c:pt idx="1275">
                  <c:v>31.01953125</c:v>
                </c:pt>
                <c:pt idx="1276">
                  <c:v>31.1796875</c:v>
                </c:pt>
                <c:pt idx="1277">
                  <c:v>20.31640625</c:v>
                </c:pt>
                <c:pt idx="1278">
                  <c:v>35.6171875</c:v>
                </c:pt>
                <c:pt idx="1279">
                  <c:v>31.328125</c:v>
                </c:pt>
                <c:pt idx="1280">
                  <c:v>29.875</c:v>
                </c:pt>
                <c:pt idx="1281">
                  <c:v>23.6953125</c:v>
                </c:pt>
                <c:pt idx="1282">
                  <c:v>32.96875</c:v>
                </c:pt>
                <c:pt idx="1283">
                  <c:v>40.296875</c:v>
                </c:pt>
                <c:pt idx="1284">
                  <c:v>19.16015625</c:v>
                </c:pt>
                <c:pt idx="1285">
                  <c:v>26.58984375</c:v>
                </c:pt>
                <c:pt idx="1286">
                  <c:v>24.30859375</c:v>
                </c:pt>
                <c:pt idx="1287">
                  <c:v>31.00390625</c:v>
                </c:pt>
                <c:pt idx="1288">
                  <c:v>33.078125</c:v>
                </c:pt>
                <c:pt idx="1289">
                  <c:v>37.28125</c:v>
                </c:pt>
                <c:pt idx="1290">
                  <c:v>23.6328125</c:v>
                </c:pt>
                <c:pt idx="1291">
                  <c:v>34.7890625</c:v>
                </c:pt>
                <c:pt idx="1292">
                  <c:v>30.20703125</c:v>
                </c:pt>
                <c:pt idx="1293">
                  <c:v>33.8671875</c:v>
                </c:pt>
                <c:pt idx="1294">
                  <c:v>32.9921875</c:v>
                </c:pt>
                <c:pt idx="1295">
                  <c:v>34.6953125</c:v>
                </c:pt>
                <c:pt idx="1296">
                  <c:v>31.1484375</c:v>
                </c:pt>
                <c:pt idx="1297">
                  <c:v>24.9140625</c:v>
                </c:pt>
                <c:pt idx="1298">
                  <c:v>30.03515625</c:v>
                </c:pt>
                <c:pt idx="1299">
                  <c:v>27.1484375</c:v>
                </c:pt>
                <c:pt idx="1300">
                  <c:v>33.1328125</c:v>
                </c:pt>
                <c:pt idx="1301">
                  <c:v>27.0546875</c:v>
                </c:pt>
                <c:pt idx="1302">
                  <c:v>25.3515625</c:v>
                </c:pt>
                <c:pt idx="1303">
                  <c:v>26.44921875</c:v>
                </c:pt>
                <c:pt idx="1304">
                  <c:v>26.3046875</c:v>
                </c:pt>
                <c:pt idx="1305">
                  <c:v>34.0703125</c:v>
                </c:pt>
                <c:pt idx="1306">
                  <c:v>32.8828125</c:v>
                </c:pt>
                <c:pt idx="1307">
                  <c:v>31.890625</c:v>
                </c:pt>
                <c:pt idx="1308">
                  <c:v>27.39453125</c:v>
                </c:pt>
                <c:pt idx="1309">
                  <c:v>31.76171875</c:v>
                </c:pt>
                <c:pt idx="1310">
                  <c:v>30.0625</c:v>
                </c:pt>
                <c:pt idx="1311">
                  <c:v>35.7421875</c:v>
                </c:pt>
                <c:pt idx="1312">
                  <c:v>26.44140625</c:v>
                </c:pt>
                <c:pt idx="1313">
                  <c:v>31.72265625</c:v>
                </c:pt>
                <c:pt idx="1314">
                  <c:v>28.21875</c:v>
                </c:pt>
                <c:pt idx="1315">
                  <c:v>24.28515625</c:v>
                </c:pt>
                <c:pt idx="1316">
                  <c:v>26.15234375</c:v>
                </c:pt>
                <c:pt idx="1317">
                  <c:v>28.5625</c:v>
                </c:pt>
                <c:pt idx="1318">
                  <c:v>28.67578125</c:v>
                </c:pt>
                <c:pt idx="1319">
                  <c:v>27.71484375</c:v>
                </c:pt>
                <c:pt idx="1320">
                  <c:v>36.1796875</c:v>
                </c:pt>
                <c:pt idx="1321">
                  <c:v>21.26953125</c:v>
                </c:pt>
                <c:pt idx="1322">
                  <c:v>26.58984375</c:v>
                </c:pt>
                <c:pt idx="1323">
                  <c:v>30.02734375</c:v>
                </c:pt>
                <c:pt idx="1324">
                  <c:v>31.61328125</c:v>
                </c:pt>
                <c:pt idx="1325">
                  <c:v>27.6796875</c:v>
                </c:pt>
                <c:pt idx="1326">
                  <c:v>27.66796875</c:v>
                </c:pt>
                <c:pt idx="1327">
                  <c:v>30.6328125</c:v>
                </c:pt>
                <c:pt idx="1328">
                  <c:v>27.6640625</c:v>
                </c:pt>
                <c:pt idx="1329">
                  <c:v>30.77734375</c:v>
                </c:pt>
                <c:pt idx="1330">
                  <c:v>19.9453125</c:v>
                </c:pt>
                <c:pt idx="1331">
                  <c:v>24.3359375</c:v>
                </c:pt>
                <c:pt idx="1332">
                  <c:v>26.24609375</c:v>
                </c:pt>
                <c:pt idx="1333">
                  <c:v>29.6875</c:v>
                </c:pt>
                <c:pt idx="1334">
                  <c:v>24.72265625</c:v>
                </c:pt>
                <c:pt idx="1335">
                  <c:v>26.98828125</c:v>
                </c:pt>
                <c:pt idx="1336">
                  <c:v>28.20703125</c:v>
                </c:pt>
                <c:pt idx="1337">
                  <c:v>22.92578125</c:v>
                </c:pt>
                <c:pt idx="1338">
                  <c:v>36.5859375</c:v>
                </c:pt>
                <c:pt idx="1339">
                  <c:v>24.90234375</c:v>
                </c:pt>
                <c:pt idx="1340">
                  <c:v>35.546875</c:v>
                </c:pt>
                <c:pt idx="1341">
                  <c:v>25.40234375</c:v>
                </c:pt>
                <c:pt idx="1342">
                  <c:v>24.40234375</c:v>
                </c:pt>
                <c:pt idx="1343">
                  <c:v>22.23046875</c:v>
                </c:pt>
                <c:pt idx="1344">
                  <c:v>31.94140625</c:v>
                </c:pt>
                <c:pt idx="1345">
                  <c:v>33.171875</c:v>
                </c:pt>
                <c:pt idx="1346">
                  <c:v>30.66796875</c:v>
                </c:pt>
                <c:pt idx="1347">
                  <c:v>18.734375</c:v>
                </c:pt>
                <c:pt idx="1348">
                  <c:v>26.3125</c:v>
                </c:pt>
                <c:pt idx="1349">
                  <c:v>39.015625</c:v>
                </c:pt>
                <c:pt idx="1350">
                  <c:v>25.34765625</c:v>
                </c:pt>
                <c:pt idx="1351">
                  <c:v>28.08984375</c:v>
                </c:pt>
                <c:pt idx="1352">
                  <c:v>34.1796875</c:v>
                </c:pt>
                <c:pt idx="1353">
                  <c:v>22.5390625</c:v>
                </c:pt>
                <c:pt idx="1354">
                  <c:v>16.734375</c:v>
                </c:pt>
                <c:pt idx="1355">
                  <c:v>27.67578125</c:v>
                </c:pt>
                <c:pt idx="1356">
                  <c:v>21.33203125</c:v>
                </c:pt>
                <c:pt idx="1357">
                  <c:v>25.40625</c:v>
                </c:pt>
                <c:pt idx="1358">
                  <c:v>22.28515625</c:v>
                </c:pt>
                <c:pt idx="1359">
                  <c:v>24.89453125</c:v>
                </c:pt>
                <c:pt idx="1360">
                  <c:v>35.3984375</c:v>
                </c:pt>
                <c:pt idx="1361">
                  <c:v>28.6953125</c:v>
                </c:pt>
                <c:pt idx="1362">
                  <c:v>25.25</c:v>
                </c:pt>
                <c:pt idx="1363">
                  <c:v>39.2734375</c:v>
                </c:pt>
                <c:pt idx="1364">
                  <c:v>30.921875</c:v>
                </c:pt>
                <c:pt idx="1365">
                  <c:v>33.7421875</c:v>
                </c:pt>
                <c:pt idx="1366">
                  <c:v>26.12890625</c:v>
                </c:pt>
                <c:pt idx="1367">
                  <c:v>28.47265625</c:v>
                </c:pt>
                <c:pt idx="1368">
                  <c:v>25.98046875</c:v>
                </c:pt>
                <c:pt idx="1369">
                  <c:v>31.578125</c:v>
                </c:pt>
                <c:pt idx="1370">
                  <c:v>20.50390625</c:v>
                </c:pt>
                <c:pt idx="1371">
                  <c:v>31.44140625</c:v>
                </c:pt>
                <c:pt idx="1372">
                  <c:v>29.20703125</c:v>
                </c:pt>
                <c:pt idx="1373">
                  <c:v>20.5546875</c:v>
                </c:pt>
                <c:pt idx="1374">
                  <c:v>39.9296875</c:v>
                </c:pt>
                <c:pt idx="1375">
                  <c:v>33.5234375</c:v>
                </c:pt>
                <c:pt idx="1376">
                  <c:v>21.0703125</c:v>
                </c:pt>
                <c:pt idx="1377">
                  <c:v>22.2578125</c:v>
                </c:pt>
                <c:pt idx="1378">
                  <c:v>33.8828125</c:v>
                </c:pt>
                <c:pt idx="1379">
                  <c:v>32.109375</c:v>
                </c:pt>
                <c:pt idx="1380">
                  <c:v>23.6796875</c:v>
                </c:pt>
                <c:pt idx="1381">
                  <c:v>35.8359375</c:v>
                </c:pt>
                <c:pt idx="1382">
                  <c:v>25.8203125</c:v>
                </c:pt>
                <c:pt idx="1383">
                  <c:v>32</c:v>
                </c:pt>
                <c:pt idx="1384">
                  <c:v>31.54296875</c:v>
                </c:pt>
                <c:pt idx="1385">
                  <c:v>26.640625</c:v>
                </c:pt>
                <c:pt idx="1386">
                  <c:v>26.4453125</c:v>
                </c:pt>
                <c:pt idx="1387">
                  <c:v>33.734375</c:v>
                </c:pt>
                <c:pt idx="1388">
                  <c:v>32.4140625</c:v>
                </c:pt>
                <c:pt idx="1389">
                  <c:v>17.76953125</c:v>
                </c:pt>
                <c:pt idx="1390">
                  <c:v>17.97265625</c:v>
                </c:pt>
                <c:pt idx="1391">
                  <c:v>30.28125</c:v>
                </c:pt>
                <c:pt idx="1392">
                  <c:v>19.86328125</c:v>
                </c:pt>
                <c:pt idx="1393">
                  <c:v>35.5</c:v>
                </c:pt>
                <c:pt idx="1394">
                  <c:v>32.9609375</c:v>
                </c:pt>
                <c:pt idx="1395">
                  <c:v>19.98046875</c:v>
                </c:pt>
                <c:pt idx="1396">
                  <c:v>35.484375</c:v>
                </c:pt>
                <c:pt idx="1397">
                  <c:v>28.484375</c:v>
                </c:pt>
                <c:pt idx="1398">
                  <c:v>34.796875</c:v>
                </c:pt>
                <c:pt idx="1399">
                  <c:v>20.43359375</c:v>
                </c:pt>
                <c:pt idx="1400">
                  <c:v>32.7109375</c:v>
                </c:pt>
                <c:pt idx="1401">
                  <c:v>29.62890625</c:v>
                </c:pt>
                <c:pt idx="1402">
                  <c:v>34.3515625</c:v>
                </c:pt>
                <c:pt idx="1403">
                  <c:v>26.9140625</c:v>
                </c:pt>
                <c:pt idx="1404">
                  <c:v>30.703125</c:v>
                </c:pt>
                <c:pt idx="1405">
                  <c:v>25.484375</c:v>
                </c:pt>
                <c:pt idx="1406">
                  <c:v>35.3984375</c:v>
                </c:pt>
                <c:pt idx="1407">
                  <c:v>24.47265625</c:v>
                </c:pt>
                <c:pt idx="1408">
                  <c:v>29.50390625</c:v>
                </c:pt>
                <c:pt idx="1409">
                  <c:v>34.734375</c:v>
                </c:pt>
                <c:pt idx="1410">
                  <c:v>31.94140625</c:v>
                </c:pt>
                <c:pt idx="1411">
                  <c:v>19.01953125</c:v>
                </c:pt>
                <c:pt idx="1412">
                  <c:v>22.84765625</c:v>
                </c:pt>
                <c:pt idx="1413">
                  <c:v>29.40625</c:v>
                </c:pt>
                <c:pt idx="1414">
                  <c:v>23.875</c:v>
                </c:pt>
                <c:pt idx="1415">
                  <c:v>24.26953125</c:v>
                </c:pt>
                <c:pt idx="1416">
                  <c:v>24.88671875</c:v>
                </c:pt>
                <c:pt idx="1417">
                  <c:v>33.921875</c:v>
                </c:pt>
                <c:pt idx="1418">
                  <c:v>37.0546875</c:v>
                </c:pt>
                <c:pt idx="1419">
                  <c:v>21.19140625</c:v>
                </c:pt>
                <c:pt idx="1420">
                  <c:v>28.984375</c:v>
                </c:pt>
                <c:pt idx="1421">
                  <c:v>28.25</c:v>
                </c:pt>
                <c:pt idx="1422">
                  <c:v>27.73828125</c:v>
                </c:pt>
                <c:pt idx="1423">
                  <c:v>35.2890625</c:v>
                </c:pt>
                <c:pt idx="1424">
                  <c:v>30.61328125</c:v>
                </c:pt>
                <c:pt idx="1425">
                  <c:v>24.98046875</c:v>
                </c:pt>
                <c:pt idx="1426">
                  <c:v>31.83984375</c:v>
                </c:pt>
                <c:pt idx="1427">
                  <c:v>40.8515625</c:v>
                </c:pt>
                <c:pt idx="1428">
                  <c:v>32.5078125</c:v>
                </c:pt>
                <c:pt idx="1429">
                  <c:v>33.5546875</c:v>
                </c:pt>
                <c:pt idx="1430">
                  <c:v>25.03125</c:v>
                </c:pt>
                <c:pt idx="1431">
                  <c:v>39.59375</c:v>
                </c:pt>
                <c:pt idx="1432">
                  <c:v>25.8203125</c:v>
                </c:pt>
                <c:pt idx="1433">
                  <c:v>20.5078125</c:v>
                </c:pt>
                <c:pt idx="1434">
                  <c:v>22.6640625</c:v>
                </c:pt>
                <c:pt idx="1435">
                  <c:v>29.7578125</c:v>
                </c:pt>
                <c:pt idx="1436">
                  <c:v>25.640625</c:v>
                </c:pt>
                <c:pt idx="1437">
                  <c:v>28.0078125</c:v>
                </c:pt>
                <c:pt idx="1438">
                  <c:v>22.828125</c:v>
                </c:pt>
                <c:pt idx="1439">
                  <c:v>17.640625</c:v>
                </c:pt>
                <c:pt idx="1440">
                  <c:v>22.06640625</c:v>
                </c:pt>
                <c:pt idx="1441">
                  <c:v>19.328125</c:v>
                </c:pt>
                <c:pt idx="1442">
                  <c:v>22.74609375</c:v>
                </c:pt>
                <c:pt idx="1443">
                  <c:v>20.68359375</c:v>
                </c:pt>
                <c:pt idx="1444">
                  <c:v>21.7265625</c:v>
                </c:pt>
                <c:pt idx="1445">
                  <c:v>33.46875</c:v>
                </c:pt>
                <c:pt idx="1446">
                  <c:v>31.7890625</c:v>
                </c:pt>
                <c:pt idx="1447">
                  <c:v>24.31640625</c:v>
                </c:pt>
                <c:pt idx="1448">
                  <c:v>27.9765625</c:v>
                </c:pt>
                <c:pt idx="1449">
                  <c:v>30.640625</c:v>
                </c:pt>
                <c:pt idx="1450">
                  <c:v>17.8515625</c:v>
                </c:pt>
                <c:pt idx="1451">
                  <c:v>22.57421875</c:v>
                </c:pt>
                <c:pt idx="1452">
                  <c:v>32.375</c:v>
                </c:pt>
                <c:pt idx="1453">
                  <c:v>20.6953125</c:v>
                </c:pt>
                <c:pt idx="1454">
                  <c:v>26.39453125</c:v>
                </c:pt>
                <c:pt idx="1455">
                  <c:v>29.55859375</c:v>
                </c:pt>
                <c:pt idx="1456">
                  <c:v>21.45703125</c:v>
                </c:pt>
                <c:pt idx="1457">
                  <c:v>21.41796875</c:v>
                </c:pt>
                <c:pt idx="1458">
                  <c:v>19.74609375</c:v>
                </c:pt>
                <c:pt idx="1459">
                  <c:v>29.36328125</c:v>
                </c:pt>
                <c:pt idx="1460">
                  <c:v>26.5234375</c:v>
                </c:pt>
                <c:pt idx="1461">
                  <c:v>23.3125</c:v>
                </c:pt>
                <c:pt idx="1462">
                  <c:v>36.5703125</c:v>
                </c:pt>
                <c:pt idx="1463">
                  <c:v>19.02734375</c:v>
                </c:pt>
                <c:pt idx="1464">
                  <c:v>19.0625</c:v>
                </c:pt>
                <c:pt idx="1465">
                  <c:v>29.66796875</c:v>
                </c:pt>
                <c:pt idx="1466">
                  <c:v>20.12890625</c:v>
                </c:pt>
                <c:pt idx="1467">
                  <c:v>17.1640625</c:v>
                </c:pt>
                <c:pt idx="1468">
                  <c:v>18.67578125</c:v>
                </c:pt>
                <c:pt idx="1469">
                  <c:v>18.625</c:v>
                </c:pt>
                <c:pt idx="1470">
                  <c:v>28.41796875</c:v>
                </c:pt>
                <c:pt idx="1471">
                  <c:v>19.2421875</c:v>
                </c:pt>
                <c:pt idx="1472">
                  <c:v>31.97265625</c:v>
                </c:pt>
                <c:pt idx="1473">
                  <c:v>31.37109375</c:v>
                </c:pt>
                <c:pt idx="1474">
                  <c:v>29</c:v>
                </c:pt>
                <c:pt idx="1475">
                  <c:v>29.796875</c:v>
                </c:pt>
                <c:pt idx="1476">
                  <c:v>21.26953125</c:v>
                </c:pt>
                <c:pt idx="1477">
                  <c:v>25.14453125</c:v>
                </c:pt>
                <c:pt idx="1478">
                  <c:v>21.72265625</c:v>
                </c:pt>
                <c:pt idx="1479">
                  <c:v>21.31640625</c:v>
                </c:pt>
                <c:pt idx="1480">
                  <c:v>22.84375</c:v>
                </c:pt>
                <c:pt idx="1481">
                  <c:v>26.16015625</c:v>
                </c:pt>
                <c:pt idx="1482">
                  <c:v>33.34375</c:v>
                </c:pt>
                <c:pt idx="1483">
                  <c:v>20.70703125</c:v>
                </c:pt>
                <c:pt idx="1484">
                  <c:v>19.96875</c:v>
                </c:pt>
                <c:pt idx="1485">
                  <c:v>21.47265625</c:v>
                </c:pt>
                <c:pt idx="1486">
                  <c:v>25.125</c:v>
                </c:pt>
                <c:pt idx="1487">
                  <c:v>26.61328125</c:v>
                </c:pt>
                <c:pt idx="1488">
                  <c:v>22.15625</c:v>
                </c:pt>
                <c:pt idx="1489">
                  <c:v>35.03125</c:v>
                </c:pt>
                <c:pt idx="1490">
                  <c:v>17.5546875</c:v>
                </c:pt>
                <c:pt idx="1491">
                  <c:v>27.0546875</c:v>
                </c:pt>
                <c:pt idx="1492">
                  <c:v>20.1953125</c:v>
                </c:pt>
                <c:pt idx="1493">
                  <c:v>25.05859375</c:v>
                </c:pt>
                <c:pt idx="1494">
                  <c:v>22.9296875</c:v>
                </c:pt>
                <c:pt idx="1495">
                  <c:v>24.5703125</c:v>
                </c:pt>
                <c:pt idx="1496">
                  <c:v>32.296875</c:v>
                </c:pt>
                <c:pt idx="1497">
                  <c:v>20.0078125</c:v>
                </c:pt>
                <c:pt idx="1498">
                  <c:v>20.99609375</c:v>
                </c:pt>
                <c:pt idx="1499">
                  <c:v>21.5703125</c:v>
                </c:pt>
                <c:pt idx="1500">
                  <c:v>20.09765625</c:v>
                </c:pt>
                <c:pt idx="1501">
                  <c:v>24.359375</c:v>
                </c:pt>
                <c:pt idx="1502">
                  <c:v>22.75390625</c:v>
                </c:pt>
                <c:pt idx="1503">
                  <c:v>26.984375</c:v>
                </c:pt>
                <c:pt idx="1504">
                  <c:v>25.34765625</c:v>
                </c:pt>
                <c:pt idx="1505">
                  <c:v>25.50390625</c:v>
                </c:pt>
                <c:pt idx="1506">
                  <c:v>23.171875</c:v>
                </c:pt>
                <c:pt idx="1507">
                  <c:v>34.5703125</c:v>
                </c:pt>
                <c:pt idx="1508">
                  <c:v>25.828125</c:v>
                </c:pt>
                <c:pt idx="1509">
                  <c:v>28</c:v>
                </c:pt>
                <c:pt idx="1510">
                  <c:v>23.52734375</c:v>
                </c:pt>
                <c:pt idx="1511">
                  <c:v>23.6328125</c:v>
                </c:pt>
                <c:pt idx="1512">
                  <c:v>29.5078125</c:v>
                </c:pt>
                <c:pt idx="1513">
                  <c:v>28.62890625</c:v>
                </c:pt>
                <c:pt idx="1514">
                  <c:v>24.24609375</c:v>
                </c:pt>
                <c:pt idx="1515">
                  <c:v>26.1484375</c:v>
                </c:pt>
                <c:pt idx="1516">
                  <c:v>19.2890625</c:v>
                </c:pt>
                <c:pt idx="1517">
                  <c:v>38.9609375</c:v>
                </c:pt>
                <c:pt idx="1518">
                  <c:v>25.97265625</c:v>
                </c:pt>
                <c:pt idx="1519">
                  <c:v>25.46484375</c:v>
                </c:pt>
                <c:pt idx="1520">
                  <c:v>18.37109375</c:v>
                </c:pt>
                <c:pt idx="1521">
                  <c:v>24.45703125</c:v>
                </c:pt>
                <c:pt idx="1522">
                  <c:v>23.06640625</c:v>
                </c:pt>
                <c:pt idx="1523">
                  <c:v>23.04296875</c:v>
                </c:pt>
                <c:pt idx="1524">
                  <c:v>31.1171875</c:v>
                </c:pt>
                <c:pt idx="1525">
                  <c:v>24.43359375</c:v>
                </c:pt>
                <c:pt idx="1526">
                  <c:v>21.1640625</c:v>
                </c:pt>
                <c:pt idx="1527">
                  <c:v>22.07421875</c:v>
                </c:pt>
                <c:pt idx="1528">
                  <c:v>19.3828125</c:v>
                </c:pt>
                <c:pt idx="1529">
                  <c:v>27.61328125</c:v>
                </c:pt>
                <c:pt idx="1530">
                  <c:v>23.0546875</c:v>
                </c:pt>
                <c:pt idx="1531">
                  <c:v>19.59375</c:v>
                </c:pt>
                <c:pt idx="1532">
                  <c:v>23.21875</c:v>
                </c:pt>
                <c:pt idx="1533">
                  <c:v>27.08984375</c:v>
                </c:pt>
                <c:pt idx="1534">
                  <c:v>28.703125</c:v>
                </c:pt>
                <c:pt idx="1535">
                  <c:v>28.47265625</c:v>
                </c:pt>
                <c:pt idx="1536">
                  <c:v>21.1484375</c:v>
                </c:pt>
                <c:pt idx="1537">
                  <c:v>24.62890625</c:v>
                </c:pt>
                <c:pt idx="1538">
                  <c:v>22.69140625</c:v>
                </c:pt>
                <c:pt idx="1539">
                  <c:v>17.9921875</c:v>
                </c:pt>
                <c:pt idx="1540">
                  <c:v>29.17578125</c:v>
                </c:pt>
                <c:pt idx="1541">
                  <c:v>18.9296875</c:v>
                </c:pt>
                <c:pt idx="1542">
                  <c:v>17.9609375</c:v>
                </c:pt>
                <c:pt idx="1543">
                  <c:v>22.5</c:v>
                </c:pt>
                <c:pt idx="1544">
                  <c:v>26.06640625</c:v>
                </c:pt>
                <c:pt idx="1545">
                  <c:v>31.94921875</c:v>
                </c:pt>
                <c:pt idx="1546">
                  <c:v>24.19140625</c:v>
                </c:pt>
                <c:pt idx="1547">
                  <c:v>18.03125</c:v>
                </c:pt>
                <c:pt idx="1548">
                  <c:v>32.5546875</c:v>
                </c:pt>
                <c:pt idx="1549">
                  <c:v>35.7734375</c:v>
                </c:pt>
                <c:pt idx="1550">
                  <c:v>29.30078125</c:v>
                </c:pt>
                <c:pt idx="1551">
                  <c:v>24.3828125</c:v>
                </c:pt>
                <c:pt idx="1552">
                  <c:v>36</c:v>
                </c:pt>
                <c:pt idx="1553">
                  <c:v>26.24609375</c:v>
                </c:pt>
                <c:pt idx="1554">
                  <c:v>22.09375</c:v>
                </c:pt>
                <c:pt idx="1555">
                  <c:v>24.0703125</c:v>
                </c:pt>
                <c:pt idx="1556">
                  <c:v>27.2734375</c:v>
                </c:pt>
                <c:pt idx="1557">
                  <c:v>22.21484375</c:v>
                </c:pt>
                <c:pt idx="1558">
                  <c:v>31.6640625</c:v>
                </c:pt>
                <c:pt idx="1559">
                  <c:v>28.67578125</c:v>
                </c:pt>
                <c:pt idx="1560">
                  <c:v>28.9453125</c:v>
                </c:pt>
                <c:pt idx="1561">
                  <c:v>31.109375</c:v>
                </c:pt>
                <c:pt idx="1562">
                  <c:v>23.94921875</c:v>
                </c:pt>
                <c:pt idx="1563">
                  <c:v>16.94140625</c:v>
                </c:pt>
                <c:pt idx="1564">
                  <c:v>20.05078125</c:v>
                </c:pt>
                <c:pt idx="1565">
                  <c:v>28.6015625</c:v>
                </c:pt>
                <c:pt idx="1566">
                  <c:v>26.26953125</c:v>
                </c:pt>
                <c:pt idx="1567">
                  <c:v>27.76953125</c:v>
                </c:pt>
                <c:pt idx="1568">
                  <c:v>22.0625</c:v>
                </c:pt>
                <c:pt idx="1569">
                  <c:v>16.046875</c:v>
                </c:pt>
                <c:pt idx="1570">
                  <c:v>25.7890625</c:v>
                </c:pt>
                <c:pt idx="1571">
                  <c:v>23.09765625</c:v>
                </c:pt>
                <c:pt idx="1572">
                  <c:v>25.20703125</c:v>
                </c:pt>
                <c:pt idx="1573">
                  <c:v>19.07421875</c:v>
                </c:pt>
                <c:pt idx="1574">
                  <c:v>25.49609375</c:v>
                </c:pt>
                <c:pt idx="1575">
                  <c:v>16.94921875</c:v>
                </c:pt>
                <c:pt idx="1576">
                  <c:v>27.046875</c:v>
                </c:pt>
                <c:pt idx="1577">
                  <c:v>18.04296875</c:v>
                </c:pt>
                <c:pt idx="1578">
                  <c:v>29.15625</c:v>
                </c:pt>
                <c:pt idx="1579">
                  <c:v>22.10546875</c:v>
                </c:pt>
                <c:pt idx="1580">
                  <c:v>29.7890625</c:v>
                </c:pt>
                <c:pt idx="1581">
                  <c:v>17.62890625</c:v>
                </c:pt>
                <c:pt idx="1582">
                  <c:v>17.71875</c:v>
                </c:pt>
                <c:pt idx="1583">
                  <c:v>22.73828125</c:v>
                </c:pt>
                <c:pt idx="1584">
                  <c:v>23.12890625</c:v>
                </c:pt>
                <c:pt idx="1585">
                  <c:v>21.78125</c:v>
                </c:pt>
                <c:pt idx="1586">
                  <c:v>23</c:v>
                </c:pt>
                <c:pt idx="1587">
                  <c:v>30.26953125</c:v>
                </c:pt>
                <c:pt idx="1588">
                  <c:v>32.2265625</c:v>
                </c:pt>
                <c:pt idx="1589">
                  <c:v>21.2734375</c:v>
                </c:pt>
                <c:pt idx="1590">
                  <c:v>24.8046875</c:v>
                </c:pt>
                <c:pt idx="1591">
                  <c:v>18.63671875</c:v>
                </c:pt>
                <c:pt idx="1592">
                  <c:v>28.3515625</c:v>
                </c:pt>
                <c:pt idx="1593">
                  <c:v>18.76171875</c:v>
                </c:pt>
                <c:pt idx="1594">
                  <c:v>23.4296875</c:v>
                </c:pt>
                <c:pt idx="1595">
                  <c:v>20.67578125</c:v>
                </c:pt>
                <c:pt idx="1596">
                  <c:v>29.22265625</c:v>
                </c:pt>
                <c:pt idx="1597">
                  <c:v>18.43359375</c:v>
                </c:pt>
                <c:pt idx="1598">
                  <c:v>30.06640625</c:v>
                </c:pt>
                <c:pt idx="1599">
                  <c:v>26.66015625</c:v>
                </c:pt>
                <c:pt idx="1600">
                  <c:v>27.5625</c:v>
                </c:pt>
                <c:pt idx="1601">
                  <c:v>31.51171875</c:v>
                </c:pt>
                <c:pt idx="1602">
                  <c:v>20.35546875</c:v>
                </c:pt>
                <c:pt idx="1603">
                  <c:v>32.0234375</c:v>
                </c:pt>
                <c:pt idx="1604">
                  <c:v>18.703125</c:v>
                </c:pt>
                <c:pt idx="1605">
                  <c:v>20.5</c:v>
                </c:pt>
                <c:pt idx="1606">
                  <c:v>33.2890625</c:v>
                </c:pt>
                <c:pt idx="1607">
                  <c:v>25.88671875</c:v>
                </c:pt>
                <c:pt idx="1608">
                  <c:v>25.8671875</c:v>
                </c:pt>
                <c:pt idx="1609">
                  <c:v>21.1796875</c:v>
                </c:pt>
                <c:pt idx="1610">
                  <c:v>22.12890625</c:v>
                </c:pt>
                <c:pt idx="1611">
                  <c:v>38.3515625</c:v>
                </c:pt>
                <c:pt idx="1612">
                  <c:v>21.51171875</c:v>
                </c:pt>
                <c:pt idx="1613">
                  <c:v>26.28125</c:v>
                </c:pt>
                <c:pt idx="1614">
                  <c:v>27.046875</c:v>
                </c:pt>
                <c:pt idx="1615">
                  <c:v>32.8203125</c:v>
                </c:pt>
                <c:pt idx="1616">
                  <c:v>28.25390625</c:v>
                </c:pt>
                <c:pt idx="1617">
                  <c:v>30.43359375</c:v>
                </c:pt>
                <c:pt idx="1618">
                  <c:v>22.32421875</c:v>
                </c:pt>
                <c:pt idx="1619">
                  <c:v>18.05078125</c:v>
                </c:pt>
                <c:pt idx="1620">
                  <c:v>16.5390625</c:v>
                </c:pt>
                <c:pt idx="1621">
                  <c:v>25.2734375</c:v>
                </c:pt>
                <c:pt idx="1622">
                  <c:v>31.59375</c:v>
                </c:pt>
                <c:pt idx="1623">
                  <c:v>32.9765625</c:v>
                </c:pt>
                <c:pt idx="1624">
                  <c:v>21.4375</c:v>
                </c:pt>
                <c:pt idx="1625">
                  <c:v>28.99609375</c:v>
                </c:pt>
                <c:pt idx="1626">
                  <c:v>27.84375</c:v>
                </c:pt>
                <c:pt idx="1627">
                  <c:v>21.60546875</c:v>
                </c:pt>
                <c:pt idx="1628">
                  <c:v>25.625</c:v>
                </c:pt>
                <c:pt idx="1629">
                  <c:v>30.01953125</c:v>
                </c:pt>
                <c:pt idx="1630">
                  <c:v>23.45703125</c:v>
                </c:pt>
                <c:pt idx="1631">
                  <c:v>19.44140625</c:v>
                </c:pt>
                <c:pt idx="1632">
                  <c:v>26.1875</c:v>
                </c:pt>
                <c:pt idx="1633">
                  <c:v>24.3125</c:v>
                </c:pt>
                <c:pt idx="1634">
                  <c:v>17.82421875</c:v>
                </c:pt>
                <c:pt idx="1635">
                  <c:v>17.16796875</c:v>
                </c:pt>
                <c:pt idx="1636">
                  <c:v>28.34375</c:v>
                </c:pt>
                <c:pt idx="1637">
                  <c:v>27.76953125</c:v>
                </c:pt>
                <c:pt idx="1638">
                  <c:v>31.42578125</c:v>
                </c:pt>
                <c:pt idx="1639">
                  <c:v>22.2265625</c:v>
                </c:pt>
                <c:pt idx="1640">
                  <c:v>21.89453125</c:v>
                </c:pt>
                <c:pt idx="1641">
                  <c:v>18.90234375</c:v>
                </c:pt>
                <c:pt idx="1642">
                  <c:v>23.83203125</c:v>
                </c:pt>
                <c:pt idx="1643">
                  <c:v>23.33203125</c:v>
                </c:pt>
                <c:pt idx="1644">
                  <c:v>25.453125</c:v>
                </c:pt>
                <c:pt idx="1645">
                  <c:v>20.515625</c:v>
                </c:pt>
                <c:pt idx="1646">
                  <c:v>19.79296875</c:v>
                </c:pt>
                <c:pt idx="1647">
                  <c:v>23.68359375</c:v>
                </c:pt>
                <c:pt idx="1648">
                  <c:v>22.296875</c:v>
                </c:pt>
                <c:pt idx="1649">
                  <c:v>29.50390625</c:v>
                </c:pt>
                <c:pt idx="1650">
                  <c:v>19.9921875</c:v>
                </c:pt>
                <c:pt idx="1651">
                  <c:v>32.3046875</c:v>
                </c:pt>
                <c:pt idx="1652">
                  <c:v>29.0859375</c:v>
                </c:pt>
                <c:pt idx="1653">
                  <c:v>25.47265625</c:v>
                </c:pt>
                <c:pt idx="1654">
                  <c:v>22.48046875</c:v>
                </c:pt>
                <c:pt idx="1655">
                  <c:v>23.3203125</c:v>
                </c:pt>
                <c:pt idx="1656">
                  <c:v>18.70703125</c:v>
                </c:pt>
                <c:pt idx="1657">
                  <c:v>36.4375</c:v>
                </c:pt>
                <c:pt idx="1658">
                  <c:v>23.328125</c:v>
                </c:pt>
                <c:pt idx="1659">
                  <c:v>30.6796875</c:v>
                </c:pt>
                <c:pt idx="1660">
                  <c:v>28.3203125</c:v>
                </c:pt>
                <c:pt idx="1661">
                  <c:v>20.5625</c:v>
                </c:pt>
                <c:pt idx="1662">
                  <c:v>26.0703125</c:v>
                </c:pt>
                <c:pt idx="1663">
                  <c:v>21.9921875</c:v>
                </c:pt>
                <c:pt idx="1664">
                  <c:v>26.38671875</c:v>
                </c:pt>
                <c:pt idx="1665">
                  <c:v>27.7421875</c:v>
                </c:pt>
                <c:pt idx="1666">
                  <c:v>37.7890625</c:v>
                </c:pt>
                <c:pt idx="1667">
                  <c:v>26.796875</c:v>
                </c:pt>
                <c:pt idx="1668">
                  <c:v>21.2421875</c:v>
                </c:pt>
                <c:pt idx="1669">
                  <c:v>28.734375</c:v>
                </c:pt>
                <c:pt idx="1670">
                  <c:v>27.40234375</c:v>
                </c:pt>
                <c:pt idx="1671">
                  <c:v>29.515625</c:v>
                </c:pt>
                <c:pt idx="1672">
                  <c:v>32.734375</c:v>
                </c:pt>
                <c:pt idx="1673">
                  <c:v>25.9375</c:v>
                </c:pt>
                <c:pt idx="1674">
                  <c:v>23.07421875</c:v>
                </c:pt>
                <c:pt idx="1675">
                  <c:v>28.8203125</c:v>
                </c:pt>
                <c:pt idx="1676">
                  <c:v>27.73046875</c:v>
                </c:pt>
                <c:pt idx="1677">
                  <c:v>20.09375</c:v>
                </c:pt>
                <c:pt idx="1678">
                  <c:v>32.75</c:v>
                </c:pt>
                <c:pt idx="1679">
                  <c:v>26.10546875</c:v>
                </c:pt>
                <c:pt idx="1680">
                  <c:v>19.51171875</c:v>
                </c:pt>
                <c:pt idx="1681">
                  <c:v>21.32421875</c:v>
                </c:pt>
                <c:pt idx="1682">
                  <c:v>25.13671875</c:v>
                </c:pt>
                <c:pt idx="1683">
                  <c:v>29.48828125</c:v>
                </c:pt>
                <c:pt idx="1684">
                  <c:v>23.640625</c:v>
                </c:pt>
                <c:pt idx="1685">
                  <c:v>23.2265625</c:v>
                </c:pt>
                <c:pt idx="1686">
                  <c:v>26.09375</c:v>
                </c:pt>
                <c:pt idx="1687">
                  <c:v>21.85546875</c:v>
                </c:pt>
                <c:pt idx="1688">
                  <c:v>26.3515625</c:v>
                </c:pt>
                <c:pt idx="1689">
                  <c:v>32.796875</c:v>
                </c:pt>
                <c:pt idx="1690">
                  <c:v>21.9375</c:v>
                </c:pt>
                <c:pt idx="1691">
                  <c:v>34.1328125</c:v>
                </c:pt>
                <c:pt idx="1692">
                  <c:v>21.7265625</c:v>
                </c:pt>
                <c:pt idx="1693">
                  <c:v>29.52734375</c:v>
                </c:pt>
                <c:pt idx="1694">
                  <c:v>30.14453125</c:v>
                </c:pt>
                <c:pt idx="1695">
                  <c:v>33.2890625</c:v>
                </c:pt>
                <c:pt idx="1696">
                  <c:v>26.890625</c:v>
                </c:pt>
                <c:pt idx="1697">
                  <c:v>30.328125</c:v>
                </c:pt>
                <c:pt idx="1698">
                  <c:v>31.3671875</c:v>
                </c:pt>
                <c:pt idx="1699">
                  <c:v>24.390625</c:v>
                </c:pt>
                <c:pt idx="1700">
                  <c:v>29.18359375</c:v>
                </c:pt>
                <c:pt idx="1701">
                  <c:v>36.8984375</c:v>
                </c:pt>
                <c:pt idx="1702">
                  <c:v>21.73046875</c:v>
                </c:pt>
                <c:pt idx="1703">
                  <c:v>25.7890625</c:v>
                </c:pt>
                <c:pt idx="1704">
                  <c:v>18.0078125</c:v>
                </c:pt>
                <c:pt idx="1705">
                  <c:v>19.48828125</c:v>
                </c:pt>
                <c:pt idx="1706">
                  <c:v>33.265625</c:v>
                </c:pt>
                <c:pt idx="1707">
                  <c:v>26.93359375</c:v>
                </c:pt>
                <c:pt idx="1708">
                  <c:v>20.8671875</c:v>
                </c:pt>
                <c:pt idx="1709">
                  <c:v>25.859375</c:v>
                </c:pt>
                <c:pt idx="1710">
                  <c:v>28.01171875</c:v>
                </c:pt>
                <c:pt idx="1711">
                  <c:v>25.328125</c:v>
                </c:pt>
                <c:pt idx="1712">
                  <c:v>24.234375</c:v>
                </c:pt>
                <c:pt idx="1713">
                  <c:v>24.01171875</c:v>
                </c:pt>
                <c:pt idx="1714">
                  <c:v>27.32421875</c:v>
                </c:pt>
                <c:pt idx="1715">
                  <c:v>29.35546875</c:v>
                </c:pt>
                <c:pt idx="1716">
                  <c:v>34.4296875</c:v>
                </c:pt>
                <c:pt idx="1717">
                  <c:v>26.8203125</c:v>
                </c:pt>
                <c:pt idx="1718">
                  <c:v>35.2734375</c:v>
                </c:pt>
                <c:pt idx="1719">
                  <c:v>39.1640625</c:v>
                </c:pt>
                <c:pt idx="1720">
                  <c:v>41.015625</c:v>
                </c:pt>
                <c:pt idx="1721">
                  <c:v>31.6875</c:v>
                </c:pt>
                <c:pt idx="1722">
                  <c:v>26.23828125</c:v>
                </c:pt>
                <c:pt idx="1723">
                  <c:v>35.5625</c:v>
                </c:pt>
                <c:pt idx="1724">
                  <c:v>28.328125</c:v>
                </c:pt>
                <c:pt idx="1725">
                  <c:v>25.8828125</c:v>
                </c:pt>
                <c:pt idx="1726">
                  <c:v>19.50390625</c:v>
                </c:pt>
                <c:pt idx="1727">
                  <c:v>24.953125</c:v>
                </c:pt>
                <c:pt idx="1728">
                  <c:v>20.96875</c:v>
                </c:pt>
                <c:pt idx="1729">
                  <c:v>32.7734375</c:v>
                </c:pt>
                <c:pt idx="1730">
                  <c:v>22.8125</c:v>
                </c:pt>
                <c:pt idx="1731">
                  <c:v>26.08203125</c:v>
                </c:pt>
                <c:pt idx="1732">
                  <c:v>30.21875</c:v>
                </c:pt>
                <c:pt idx="1733">
                  <c:v>24.08203125</c:v>
                </c:pt>
                <c:pt idx="1734">
                  <c:v>29.234375</c:v>
                </c:pt>
                <c:pt idx="1735">
                  <c:v>23.2421875</c:v>
                </c:pt>
                <c:pt idx="1736">
                  <c:v>30.2421875</c:v>
                </c:pt>
                <c:pt idx="1737">
                  <c:v>34.96875</c:v>
                </c:pt>
                <c:pt idx="1738">
                  <c:v>34.9609375</c:v>
                </c:pt>
                <c:pt idx="1739">
                  <c:v>31.90234375</c:v>
                </c:pt>
                <c:pt idx="1740">
                  <c:v>26.3515625</c:v>
                </c:pt>
                <c:pt idx="1741">
                  <c:v>36.359375</c:v>
                </c:pt>
                <c:pt idx="1742">
                  <c:v>17.7734375</c:v>
                </c:pt>
                <c:pt idx="1743">
                  <c:v>20.80078125</c:v>
                </c:pt>
                <c:pt idx="1744">
                  <c:v>20.609375</c:v>
                </c:pt>
                <c:pt idx="1745">
                  <c:v>33.921875</c:v>
                </c:pt>
                <c:pt idx="1746">
                  <c:v>23.55078125</c:v>
                </c:pt>
                <c:pt idx="1747">
                  <c:v>19.59375</c:v>
                </c:pt>
                <c:pt idx="1748">
                  <c:v>34.3984375</c:v>
                </c:pt>
                <c:pt idx="1749">
                  <c:v>29.34765625</c:v>
                </c:pt>
                <c:pt idx="1750">
                  <c:v>21.125</c:v>
                </c:pt>
                <c:pt idx="1751">
                  <c:v>20.77734375</c:v>
                </c:pt>
                <c:pt idx="1752">
                  <c:v>19.34765625</c:v>
                </c:pt>
                <c:pt idx="1753">
                  <c:v>29.8125</c:v>
                </c:pt>
                <c:pt idx="1754">
                  <c:v>19.44140625</c:v>
                </c:pt>
                <c:pt idx="1755">
                  <c:v>23.296875</c:v>
                </c:pt>
                <c:pt idx="1756">
                  <c:v>29.07421875</c:v>
                </c:pt>
                <c:pt idx="1757">
                  <c:v>26.7890625</c:v>
                </c:pt>
                <c:pt idx="1758">
                  <c:v>20.140625</c:v>
                </c:pt>
                <c:pt idx="1759">
                  <c:v>38.5546875</c:v>
                </c:pt>
                <c:pt idx="1760">
                  <c:v>38.375</c:v>
                </c:pt>
                <c:pt idx="1761">
                  <c:v>43.4296875</c:v>
                </c:pt>
                <c:pt idx="1762">
                  <c:v>25.85546875</c:v>
                </c:pt>
                <c:pt idx="1763">
                  <c:v>16.265625</c:v>
                </c:pt>
                <c:pt idx="1764">
                  <c:v>39.7734375</c:v>
                </c:pt>
                <c:pt idx="1765">
                  <c:v>35.2734375</c:v>
                </c:pt>
                <c:pt idx="1766">
                  <c:v>30.65234375</c:v>
                </c:pt>
                <c:pt idx="1767">
                  <c:v>28.1171875</c:v>
                </c:pt>
                <c:pt idx="1768">
                  <c:v>24.87890625</c:v>
                </c:pt>
                <c:pt idx="1769">
                  <c:v>31.328125</c:v>
                </c:pt>
                <c:pt idx="1770">
                  <c:v>27.15625</c:v>
                </c:pt>
                <c:pt idx="1771">
                  <c:v>27.08203125</c:v>
                </c:pt>
                <c:pt idx="1772">
                  <c:v>22.296875</c:v>
                </c:pt>
                <c:pt idx="1773">
                  <c:v>26.1796875</c:v>
                </c:pt>
                <c:pt idx="1774">
                  <c:v>28.328125</c:v>
                </c:pt>
                <c:pt idx="1775">
                  <c:v>20.9609375</c:v>
                </c:pt>
                <c:pt idx="1776">
                  <c:v>22.203125</c:v>
                </c:pt>
                <c:pt idx="1777">
                  <c:v>25.5546875</c:v>
                </c:pt>
                <c:pt idx="1778">
                  <c:v>34.0859375</c:v>
                </c:pt>
                <c:pt idx="1779">
                  <c:v>26.734375</c:v>
                </c:pt>
                <c:pt idx="1780">
                  <c:v>26.25</c:v>
                </c:pt>
                <c:pt idx="1781">
                  <c:v>26.10546875</c:v>
                </c:pt>
                <c:pt idx="1782">
                  <c:v>22.20703125</c:v>
                </c:pt>
                <c:pt idx="1783">
                  <c:v>27.49609375</c:v>
                </c:pt>
                <c:pt idx="1784">
                  <c:v>28.8046875</c:v>
                </c:pt>
                <c:pt idx="1785">
                  <c:v>20.31640625</c:v>
                </c:pt>
                <c:pt idx="1786">
                  <c:v>24.6015625</c:v>
                </c:pt>
                <c:pt idx="1787">
                  <c:v>23.69921875</c:v>
                </c:pt>
                <c:pt idx="1788">
                  <c:v>28.21875</c:v>
                </c:pt>
                <c:pt idx="1789">
                  <c:v>31.59765625</c:v>
                </c:pt>
                <c:pt idx="1790">
                  <c:v>22.625</c:v>
                </c:pt>
                <c:pt idx="1791">
                  <c:v>23.84375</c:v>
                </c:pt>
                <c:pt idx="1792">
                  <c:v>35.21875</c:v>
                </c:pt>
                <c:pt idx="1793">
                  <c:v>23.9375</c:v>
                </c:pt>
                <c:pt idx="1794">
                  <c:v>24.64453125</c:v>
                </c:pt>
                <c:pt idx="1795">
                  <c:v>22.37109375</c:v>
                </c:pt>
                <c:pt idx="1796">
                  <c:v>37.453125</c:v>
                </c:pt>
                <c:pt idx="1797">
                  <c:v>36.71875</c:v>
                </c:pt>
                <c:pt idx="1798">
                  <c:v>35.6171875</c:v>
                </c:pt>
                <c:pt idx="1799">
                  <c:v>32.390625</c:v>
                </c:pt>
                <c:pt idx="1800">
                  <c:v>17.15625</c:v>
                </c:pt>
                <c:pt idx="1801">
                  <c:v>27.50390625</c:v>
                </c:pt>
                <c:pt idx="1802">
                  <c:v>24.19140625</c:v>
                </c:pt>
                <c:pt idx="1803">
                  <c:v>29.25</c:v>
                </c:pt>
                <c:pt idx="1804">
                  <c:v>30.2578125</c:v>
                </c:pt>
                <c:pt idx="1805">
                  <c:v>30.0546875</c:v>
                </c:pt>
                <c:pt idx="1806">
                  <c:v>26.4609375</c:v>
                </c:pt>
                <c:pt idx="1807">
                  <c:v>30.07421875</c:v>
                </c:pt>
                <c:pt idx="1808">
                  <c:v>22.1953125</c:v>
                </c:pt>
                <c:pt idx="1809">
                  <c:v>27.51953125</c:v>
                </c:pt>
                <c:pt idx="1810">
                  <c:v>20.55859375</c:v>
                </c:pt>
                <c:pt idx="1811">
                  <c:v>29.13671875</c:v>
                </c:pt>
                <c:pt idx="1812">
                  <c:v>23.9921875</c:v>
                </c:pt>
                <c:pt idx="1813">
                  <c:v>29.9296875</c:v>
                </c:pt>
                <c:pt idx="1814">
                  <c:v>21.15625</c:v>
                </c:pt>
                <c:pt idx="1815">
                  <c:v>28.0703125</c:v>
                </c:pt>
                <c:pt idx="1816">
                  <c:v>27.67578125</c:v>
                </c:pt>
                <c:pt idx="1817">
                  <c:v>22.99609375</c:v>
                </c:pt>
                <c:pt idx="1818">
                  <c:v>25.55078125</c:v>
                </c:pt>
                <c:pt idx="1819">
                  <c:v>30.69140625</c:v>
                </c:pt>
                <c:pt idx="1820">
                  <c:v>38.890625</c:v>
                </c:pt>
                <c:pt idx="1821">
                  <c:v>22.90234375</c:v>
                </c:pt>
                <c:pt idx="1822">
                  <c:v>22.9453125</c:v>
                </c:pt>
                <c:pt idx="1823">
                  <c:v>26.0078125</c:v>
                </c:pt>
              </c:numCache>
            </c:numRef>
          </c:xVal>
          <c:yVal>
            <c:numRef>
              <c:f>'Regression_(no_missing)'!$F$2:$F$1825</c:f>
              <c:numCache>
                <c:formatCode>General</c:formatCode>
                <c:ptCount val="1824"/>
                <c:pt idx="0">
                  <c:v>3780</c:v>
                </c:pt>
                <c:pt idx="1">
                  <c:v>3150</c:v>
                </c:pt>
                <c:pt idx="2">
                  <c:v>3270</c:v>
                </c:pt>
                <c:pt idx="3">
                  <c:v>3650</c:v>
                </c:pt>
                <c:pt idx="4">
                  <c:v>2300</c:v>
                </c:pt>
                <c:pt idx="5">
                  <c:v>3200</c:v>
                </c:pt>
                <c:pt idx="6">
                  <c:v>3210</c:v>
                </c:pt>
                <c:pt idx="7">
                  <c:v>3550</c:v>
                </c:pt>
                <c:pt idx="8">
                  <c:v>2775</c:v>
                </c:pt>
                <c:pt idx="9">
                  <c:v>3380</c:v>
                </c:pt>
                <c:pt idx="10">
                  <c:v>3480</c:v>
                </c:pt>
                <c:pt idx="11">
                  <c:v>3670</c:v>
                </c:pt>
                <c:pt idx="12">
                  <c:v>4560</c:v>
                </c:pt>
                <c:pt idx="13">
                  <c:v>3635</c:v>
                </c:pt>
                <c:pt idx="14">
                  <c:v>2600</c:v>
                </c:pt>
                <c:pt idx="15">
                  <c:v>3490</c:v>
                </c:pt>
                <c:pt idx="16">
                  <c:v>2530</c:v>
                </c:pt>
                <c:pt idx="17">
                  <c:v>3670</c:v>
                </c:pt>
                <c:pt idx="18">
                  <c:v>3760</c:v>
                </c:pt>
                <c:pt idx="19">
                  <c:v>2270</c:v>
                </c:pt>
                <c:pt idx="20">
                  <c:v>3146</c:v>
                </c:pt>
                <c:pt idx="21">
                  <c:v>3570</c:v>
                </c:pt>
                <c:pt idx="22">
                  <c:v>2310</c:v>
                </c:pt>
                <c:pt idx="23">
                  <c:v>3530</c:v>
                </c:pt>
                <c:pt idx="24">
                  <c:v>3810</c:v>
                </c:pt>
                <c:pt idx="25">
                  <c:v>1890</c:v>
                </c:pt>
                <c:pt idx="26">
                  <c:v>2800</c:v>
                </c:pt>
                <c:pt idx="27">
                  <c:v>3290</c:v>
                </c:pt>
                <c:pt idx="28">
                  <c:v>3710</c:v>
                </c:pt>
                <c:pt idx="29">
                  <c:v>1075</c:v>
                </c:pt>
                <c:pt idx="30">
                  <c:v>3395</c:v>
                </c:pt>
                <c:pt idx="31">
                  <c:v>2755</c:v>
                </c:pt>
                <c:pt idx="32">
                  <c:v>4000</c:v>
                </c:pt>
                <c:pt idx="33">
                  <c:v>3460</c:v>
                </c:pt>
                <c:pt idx="34">
                  <c:v>4000</c:v>
                </c:pt>
                <c:pt idx="35">
                  <c:v>2300</c:v>
                </c:pt>
                <c:pt idx="36">
                  <c:v>4740</c:v>
                </c:pt>
                <c:pt idx="37">
                  <c:v>1145</c:v>
                </c:pt>
                <c:pt idx="38">
                  <c:v>2180</c:v>
                </c:pt>
                <c:pt idx="39">
                  <c:v>3250</c:v>
                </c:pt>
                <c:pt idx="40">
                  <c:v>3280</c:v>
                </c:pt>
                <c:pt idx="41">
                  <c:v>3530</c:v>
                </c:pt>
                <c:pt idx="42">
                  <c:v>4440</c:v>
                </c:pt>
                <c:pt idx="43">
                  <c:v>2330</c:v>
                </c:pt>
                <c:pt idx="44">
                  <c:v>2720</c:v>
                </c:pt>
                <c:pt idx="45">
                  <c:v>2020</c:v>
                </c:pt>
                <c:pt idx="46">
                  <c:v>2780</c:v>
                </c:pt>
                <c:pt idx="47">
                  <c:v>2640</c:v>
                </c:pt>
                <c:pt idx="48">
                  <c:v>2300</c:v>
                </c:pt>
                <c:pt idx="49">
                  <c:v>3615</c:v>
                </c:pt>
                <c:pt idx="50">
                  <c:v>4100</c:v>
                </c:pt>
                <c:pt idx="51">
                  <c:v>3530</c:v>
                </c:pt>
                <c:pt idx="52">
                  <c:v>2950</c:v>
                </c:pt>
                <c:pt idx="53">
                  <c:v>2910</c:v>
                </c:pt>
                <c:pt idx="54">
                  <c:v>2143</c:v>
                </c:pt>
                <c:pt idx="55">
                  <c:v>3170</c:v>
                </c:pt>
                <c:pt idx="56">
                  <c:v>2640</c:v>
                </c:pt>
                <c:pt idx="57">
                  <c:v>3607</c:v>
                </c:pt>
                <c:pt idx="58">
                  <c:v>2710</c:v>
                </c:pt>
                <c:pt idx="59">
                  <c:v>4031</c:v>
                </c:pt>
                <c:pt idx="60">
                  <c:v>3570</c:v>
                </c:pt>
                <c:pt idx="61">
                  <c:v>2380</c:v>
                </c:pt>
                <c:pt idx="62">
                  <c:v>3020</c:v>
                </c:pt>
                <c:pt idx="63">
                  <c:v>3180</c:v>
                </c:pt>
                <c:pt idx="64">
                  <c:v>2840</c:v>
                </c:pt>
                <c:pt idx="65">
                  <c:v>2390</c:v>
                </c:pt>
                <c:pt idx="66">
                  <c:v>3140</c:v>
                </c:pt>
                <c:pt idx="67">
                  <c:v>3630</c:v>
                </c:pt>
                <c:pt idx="68">
                  <c:v>3670</c:v>
                </c:pt>
                <c:pt idx="69">
                  <c:v>3740</c:v>
                </c:pt>
                <c:pt idx="70">
                  <c:v>2930</c:v>
                </c:pt>
                <c:pt idx="71">
                  <c:v>2900</c:v>
                </c:pt>
                <c:pt idx="72">
                  <c:v>3700</c:v>
                </c:pt>
                <c:pt idx="73">
                  <c:v>3090</c:v>
                </c:pt>
                <c:pt idx="74">
                  <c:v>3670</c:v>
                </c:pt>
                <c:pt idx="75">
                  <c:v>3900</c:v>
                </c:pt>
                <c:pt idx="76">
                  <c:v>3880</c:v>
                </c:pt>
                <c:pt idx="77">
                  <c:v>3690</c:v>
                </c:pt>
                <c:pt idx="78">
                  <c:v>4440</c:v>
                </c:pt>
                <c:pt idx="79">
                  <c:v>3970</c:v>
                </c:pt>
                <c:pt idx="80">
                  <c:v>3950</c:v>
                </c:pt>
                <c:pt idx="81">
                  <c:v>2610</c:v>
                </c:pt>
                <c:pt idx="82">
                  <c:v>2670</c:v>
                </c:pt>
                <c:pt idx="83">
                  <c:v>3035</c:v>
                </c:pt>
                <c:pt idx="84">
                  <c:v>3810</c:v>
                </c:pt>
                <c:pt idx="85">
                  <c:v>3910</c:v>
                </c:pt>
                <c:pt idx="86">
                  <c:v>3565</c:v>
                </c:pt>
                <c:pt idx="87">
                  <c:v>1535</c:v>
                </c:pt>
                <c:pt idx="88">
                  <c:v>2930</c:v>
                </c:pt>
                <c:pt idx="89">
                  <c:v>3040</c:v>
                </c:pt>
                <c:pt idx="90">
                  <c:v>3640</c:v>
                </c:pt>
                <c:pt idx="91">
                  <c:v>3910</c:v>
                </c:pt>
                <c:pt idx="92">
                  <c:v>3400</c:v>
                </c:pt>
                <c:pt idx="93">
                  <c:v>3460</c:v>
                </c:pt>
                <c:pt idx="94">
                  <c:v>3240</c:v>
                </c:pt>
                <c:pt idx="95">
                  <c:v>3400</c:v>
                </c:pt>
                <c:pt idx="96">
                  <c:v>3630</c:v>
                </c:pt>
                <c:pt idx="97">
                  <c:v>2935</c:v>
                </c:pt>
                <c:pt idx="98">
                  <c:v>4160</c:v>
                </c:pt>
                <c:pt idx="99">
                  <c:v>3320</c:v>
                </c:pt>
                <c:pt idx="100">
                  <c:v>2480</c:v>
                </c:pt>
                <c:pt idx="101">
                  <c:v>2800</c:v>
                </c:pt>
                <c:pt idx="102">
                  <c:v>3900</c:v>
                </c:pt>
                <c:pt idx="103">
                  <c:v>3950</c:v>
                </c:pt>
                <c:pt idx="104">
                  <c:v>3940</c:v>
                </c:pt>
                <c:pt idx="105">
                  <c:v>3130</c:v>
                </c:pt>
                <c:pt idx="106">
                  <c:v>3200</c:v>
                </c:pt>
                <c:pt idx="107">
                  <c:v>3620</c:v>
                </c:pt>
                <c:pt idx="108">
                  <c:v>3550</c:v>
                </c:pt>
                <c:pt idx="109">
                  <c:v>3380</c:v>
                </c:pt>
                <c:pt idx="110">
                  <c:v>3390</c:v>
                </c:pt>
                <c:pt idx="111">
                  <c:v>3890</c:v>
                </c:pt>
                <c:pt idx="112">
                  <c:v>4200</c:v>
                </c:pt>
                <c:pt idx="113">
                  <c:v>4235</c:v>
                </c:pt>
                <c:pt idx="114">
                  <c:v>3140</c:v>
                </c:pt>
                <c:pt idx="115">
                  <c:v>2020</c:v>
                </c:pt>
                <c:pt idx="116">
                  <c:v>4100</c:v>
                </c:pt>
                <c:pt idx="117">
                  <c:v>3800</c:v>
                </c:pt>
                <c:pt idx="118">
                  <c:v>1850</c:v>
                </c:pt>
                <c:pt idx="119">
                  <c:v>3280</c:v>
                </c:pt>
                <c:pt idx="120">
                  <c:v>3525</c:v>
                </c:pt>
                <c:pt idx="121">
                  <c:v>4070</c:v>
                </c:pt>
                <c:pt idx="122">
                  <c:v>3325</c:v>
                </c:pt>
                <c:pt idx="123">
                  <c:v>3660</c:v>
                </c:pt>
                <c:pt idx="124">
                  <c:v>2990</c:v>
                </c:pt>
                <c:pt idx="125">
                  <c:v>2820</c:v>
                </c:pt>
                <c:pt idx="126">
                  <c:v>2870</c:v>
                </c:pt>
                <c:pt idx="127">
                  <c:v>3440</c:v>
                </c:pt>
                <c:pt idx="128">
                  <c:v>3440</c:v>
                </c:pt>
                <c:pt idx="129">
                  <c:v>4100</c:v>
                </c:pt>
                <c:pt idx="130">
                  <c:v>2420</c:v>
                </c:pt>
                <c:pt idx="131">
                  <c:v>2670</c:v>
                </c:pt>
                <c:pt idx="132">
                  <c:v>2775</c:v>
                </c:pt>
                <c:pt idx="133">
                  <c:v>2580</c:v>
                </c:pt>
                <c:pt idx="134">
                  <c:v>3220</c:v>
                </c:pt>
                <c:pt idx="135">
                  <c:v>3040</c:v>
                </c:pt>
                <c:pt idx="136">
                  <c:v>3040</c:v>
                </c:pt>
                <c:pt idx="137">
                  <c:v>3080</c:v>
                </c:pt>
                <c:pt idx="138">
                  <c:v>3200</c:v>
                </c:pt>
                <c:pt idx="139">
                  <c:v>2880</c:v>
                </c:pt>
                <c:pt idx="140">
                  <c:v>3890</c:v>
                </c:pt>
                <c:pt idx="141">
                  <c:v>3950</c:v>
                </c:pt>
                <c:pt idx="142">
                  <c:v>1940</c:v>
                </c:pt>
                <c:pt idx="143">
                  <c:v>3500</c:v>
                </c:pt>
                <c:pt idx="144">
                  <c:v>3990</c:v>
                </c:pt>
                <c:pt idx="145">
                  <c:v>3070</c:v>
                </c:pt>
                <c:pt idx="146">
                  <c:v>3340</c:v>
                </c:pt>
                <c:pt idx="147">
                  <c:v>3900</c:v>
                </c:pt>
                <c:pt idx="148">
                  <c:v>2830</c:v>
                </c:pt>
                <c:pt idx="149">
                  <c:v>3530</c:v>
                </c:pt>
                <c:pt idx="150">
                  <c:v>1160</c:v>
                </c:pt>
                <c:pt idx="151">
                  <c:v>1820</c:v>
                </c:pt>
                <c:pt idx="152">
                  <c:v>4225</c:v>
                </c:pt>
                <c:pt idx="153">
                  <c:v>3210</c:v>
                </c:pt>
                <c:pt idx="154">
                  <c:v>2250</c:v>
                </c:pt>
                <c:pt idx="155">
                  <c:v>2960</c:v>
                </c:pt>
                <c:pt idx="156">
                  <c:v>3100</c:v>
                </c:pt>
                <c:pt idx="157">
                  <c:v>3080</c:v>
                </c:pt>
                <c:pt idx="158">
                  <c:v>3710</c:v>
                </c:pt>
                <c:pt idx="159">
                  <c:v>2350</c:v>
                </c:pt>
                <c:pt idx="160">
                  <c:v>3525</c:v>
                </c:pt>
                <c:pt idx="161">
                  <c:v>3500</c:v>
                </c:pt>
                <c:pt idx="162">
                  <c:v>3520</c:v>
                </c:pt>
                <c:pt idx="163">
                  <c:v>3150</c:v>
                </c:pt>
                <c:pt idx="164">
                  <c:v>970</c:v>
                </c:pt>
                <c:pt idx="165">
                  <c:v>3890</c:v>
                </c:pt>
                <c:pt idx="166">
                  <c:v>2940</c:v>
                </c:pt>
                <c:pt idx="167">
                  <c:v>3820</c:v>
                </c:pt>
                <c:pt idx="168">
                  <c:v>1255</c:v>
                </c:pt>
                <c:pt idx="169">
                  <c:v>2730</c:v>
                </c:pt>
                <c:pt idx="170">
                  <c:v>1360</c:v>
                </c:pt>
                <c:pt idx="171">
                  <c:v>3560</c:v>
                </c:pt>
                <c:pt idx="172">
                  <c:v>1250</c:v>
                </c:pt>
                <c:pt idx="173">
                  <c:v>1780</c:v>
                </c:pt>
                <c:pt idx="174">
                  <c:v>2730</c:v>
                </c:pt>
                <c:pt idx="175">
                  <c:v>2740</c:v>
                </c:pt>
                <c:pt idx="176">
                  <c:v>1690</c:v>
                </c:pt>
                <c:pt idx="177">
                  <c:v>3830</c:v>
                </c:pt>
                <c:pt idx="178">
                  <c:v>3920</c:v>
                </c:pt>
                <c:pt idx="179">
                  <c:v>3650</c:v>
                </c:pt>
                <c:pt idx="180">
                  <c:v>3620</c:v>
                </c:pt>
                <c:pt idx="181">
                  <c:v>2740</c:v>
                </c:pt>
                <c:pt idx="182">
                  <c:v>3005</c:v>
                </c:pt>
                <c:pt idx="183">
                  <c:v>3060</c:v>
                </c:pt>
                <c:pt idx="184">
                  <c:v>2720</c:v>
                </c:pt>
                <c:pt idx="185">
                  <c:v>3850</c:v>
                </c:pt>
                <c:pt idx="186">
                  <c:v>2810</c:v>
                </c:pt>
                <c:pt idx="187">
                  <c:v>2660</c:v>
                </c:pt>
                <c:pt idx="188">
                  <c:v>2860</c:v>
                </c:pt>
                <c:pt idx="189">
                  <c:v>3300</c:v>
                </c:pt>
                <c:pt idx="190">
                  <c:v>2700</c:v>
                </c:pt>
                <c:pt idx="191">
                  <c:v>3080</c:v>
                </c:pt>
                <c:pt idx="192">
                  <c:v>2205</c:v>
                </c:pt>
                <c:pt idx="193">
                  <c:v>2640</c:v>
                </c:pt>
                <c:pt idx="194">
                  <c:v>3500</c:v>
                </c:pt>
                <c:pt idx="195">
                  <c:v>2600</c:v>
                </c:pt>
                <c:pt idx="196">
                  <c:v>2940</c:v>
                </c:pt>
                <c:pt idx="197">
                  <c:v>2240</c:v>
                </c:pt>
                <c:pt idx="198">
                  <c:v>2910</c:v>
                </c:pt>
                <c:pt idx="199">
                  <c:v>2490</c:v>
                </c:pt>
                <c:pt idx="200">
                  <c:v>2730</c:v>
                </c:pt>
                <c:pt idx="201">
                  <c:v>3410</c:v>
                </c:pt>
                <c:pt idx="202">
                  <c:v>2930</c:v>
                </c:pt>
                <c:pt idx="203">
                  <c:v>1710</c:v>
                </c:pt>
                <c:pt idx="204">
                  <c:v>2550</c:v>
                </c:pt>
                <c:pt idx="205">
                  <c:v>2650</c:v>
                </c:pt>
                <c:pt idx="206">
                  <c:v>3620</c:v>
                </c:pt>
                <c:pt idx="207">
                  <c:v>3690</c:v>
                </c:pt>
                <c:pt idx="208">
                  <c:v>3160</c:v>
                </c:pt>
                <c:pt idx="209">
                  <c:v>3520</c:v>
                </c:pt>
                <c:pt idx="210">
                  <c:v>1840</c:v>
                </c:pt>
                <c:pt idx="211">
                  <c:v>2780</c:v>
                </c:pt>
                <c:pt idx="212">
                  <c:v>2185</c:v>
                </c:pt>
                <c:pt idx="213">
                  <c:v>1275</c:v>
                </c:pt>
                <c:pt idx="214">
                  <c:v>2070</c:v>
                </c:pt>
                <c:pt idx="215">
                  <c:v>2420</c:v>
                </c:pt>
                <c:pt idx="216">
                  <c:v>885</c:v>
                </c:pt>
                <c:pt idx="217">
                  <c:v>3000</c:v>
                </c:pt>
                <c:pt idx="218">
                  <c:v>2840</c:v>
                </c:pt>
                <c:pt idx="219">
                  <c:v>3555</c:v>
                </c:pt>
                <c:pt idx="220">
                  <c:v>3640</c:v>
                </c:pt>
                <c:pt idx="221">
                  <c:v>3520</c:v>
                </c:pt>
                <c:pt idx="222">
                  <c:v>2880</c:v>
                </c:pt>
                <c:pt idx="223">
                  <c:v>3920</c:v>
                </c:pt>
                <c:pt idx="224">
                  <c:v>2590</c:v>
                </c:pt>
                <c:pt idx="225">
                  <c:v>3200</c:v>
                </c:pt>
                <c:pt idx="226">
                  <c:v>3730</c:v>
                </c:pt>
                <c:pt idx="227">
                  <c:v>2620</c:v>
                </c:pt>
                <c:pt idx="228">
                  <c:v>3000</c:v>
                </c:pt>
                <c:pt idx="229">
                  <c:v>3600</c:v>
                </c:pt>
                <c:pt idx="230">
                  <c:v>860</c:v>
                </c:pt>
                <c:pt idx="231">
                  <c:v>3720</c:v>
                </c:pt>
                <c:pt idx="232">
                  <c:v>2735</c:v>
                </c:pt>
                <c:pt idx="233">
                  <c:v>3120</c:v>
                </c:pt>
                <c:pt idx="234">
                  <c:v>3300</c:v>
                </c:pt>
                <c:pt idx="235">
                  <c:v>1692</c:v>
                </c:pt>
                <c:pt idx="236">
                  <c:v>3230</c:v>
                </c:pt>
                <c:pt idx="237">
                  <c:v>3560</c:v>
                </c:pt>
                <c:pt idx="238">
                  <c:v>3220</c:v>
                </c:pt>
                <c:pt idx="239">
                  <c:v>3040</c:v>
                </c:pt>
                <c:pt idx="240">
                  <c:v>3620</c:v>
                </c:pt>
                <c:pt idx="241">
                  <c:v>3290</c:v>
                </c:pt>
                <c:pt idx="242">
                  <c:v>2620</c:v>
                </c:pt>
                <c:pt idx="243">
                  <c:v>3680</c:v>
                </c:pt>
                <c:pt idx="244">
                  <c:v>2820</c:v>
                </c:pt>
                <c:pt idx="245">
                  <c:v>2870</c:v>
                </c:pt>
                <c:pt idx="246">
                  <c:v>3140</c:v>
                </c:pt>
                <c:pt idx="247">
                  <c:v>2885</c:v>
                </c:pt>
                <c:pt idx="248">
                  <c:v>3300</c:v>
                </c:pt>
                <c:pt idx="249">
                  <c:v>4140</c:v>
                </c:pt>
                <c:pt idx="250">
                  <c:v>1719</c:v>
                </c:pt>
                <c:pt idx="251">
                  <c:v>2040</c:v>
                </c:pt>
                <c:pt idx="252">
                  <c:v>3440</c:v>
                </c:pt>
                <c:pt idx="253">
                  <c:v>2800</c:v>
                </c:pt>
                <c:pt idx="254">
                  <c:v>2650</c:v>
                </c:pt>
                <c:pt idx="255">
                  <c:v>2530</c:v>
                </c:pt>
                <c:pt idx="256">
                  <c:v>3875</c:v>
                </c:pt>
                <c:pt idx="257">
                  <c:v>2330</c:v>
                </c:pt>
                <c:pt idx="258">
                  <c:v>3190</c:v>
                </c:pt>
                <c:pt idx="259">
                  <c:v>3700</c:v>
                </c:pt>
                <c:pt idx="260">
                  <c:v>3340</c:v>
                </c:pt>
                <c:pt idx="261">
                  <c:v>2520</c:v>
                </c:pt>
                <c:pt idx="262">
                  <c:v>3640</c:v>
                </c:pt>
                <c:pt idx="263">
                  <c:v>2380</c:v>
                </c:pt>
                <c:pt idx="264">
                  <c:v>2820</c:v>
                </c:pt>
                <c:pt idx="265">
                  <c:v>3620</c:v>
                </c:pt>
                <c:pt idx="266">
                  <c:v>3420</c:v>
                </c:pt>
                <c:pt idx="267">
                  <c:v>2760</c:v>
                </c:pt>
                <c:pt idx="268">
                  <c:v>3030</c:v>
                </c:pt>
                <c:pt idx="269">
                  <c:v>3720</c:v>
                </c:pt>
                <c:pt idx="270">
                  <c:v>3680</c:v>
                </c:pt>
                <c:pt idx="271">
                  <c:v>3100</c:v>
                </c:pt>
                <c:pt idx="272">
                  <c:v>3270</c:v>
                </c:pt>
                <c:pt idx="273">
                  <c:v>3335</c:v>
                </c:pt>
                <c:pt idx="274">
                  <c:v>3600</c:v>
                </c:pt>
                <c:pt idx="275">
                  <c:v>3520</c:v>
                </c:pt>
                <c:pt idx="276">
                  <c:v>2810</c:v>
                </c:pt>
                <c:pt idx="277">
                  <c:v>4140</c:v>
                </c:pt>
                <c:pt idx="278">
                  <c:v>1580</c:v>
                </c:pt>
                <c:pt idx="279">
                  <c:v>2740</c:v>
                </c:pt>
                <c:pt idx="280">
                  <c:v>3465</c:v>
                </c:pt>
                <c:pt idx="281">
                  <c:v>3750</c:v>
                </c:pt>
                <c:pt idx="282">
                  <c:v>2900</c:v>
                </c:pt>
                <c:pt idx="283">
                  <c:v>3330</c:v>
                </c:pt>
                <c:pt idx="284">
                  <c:v>3220</c:v>
                </c:pt>
                <c:pt idx="285">
                  <c:v>2865</c:v>
                </c:pt>
                <c:pt idx="286">
                  <c:v>2740</c:v>
                </c:pt>
                <c:pt idx="287">
                  <c:v>3520</c:v>
                </c:pt>
                <c:pt idx="288">
                  <c:v>3360</c:v>
                </c:pt>
                <c:pt idx="289">
                  <c:v>3420</c:v>
                </c:pt>
                <c:pt idx="290">
                  <c:v>3630</c:v>
                </c:pt>
                <c:pt idx="291">
                  <c:v>2260</c:v>
                </c:pt>
                <c:pt idx="292">
                  <c:v>3470</c:v>
                </c:pt>
                <c:pt idx="293">
                  <c:v>2760</c:v>
                </c:pt>
                <c:pt idx="294">
                  <c:v>2780</c:v>
                </c:pt>
                <c:pt idx="295">
                  <c:v>2855</c:v>
                </c:pt>
                <c:pt idx="296">
                  <c:v>3400</c:v>
                </c:pt>
                <c:pt idx="297">
                  <c:v>3180</c:v>
                </c:pt>
                <c:pt idx="298">
                  <c:v>3520</c:v>
                </c:pt>
                <c:pt idx="299">
                  <c:v>2385</c:v>
                </c:pt>
                <c:pt idx="300">
                  <c:v>2130</c:v>
                </c:pt>
                <c:pt idx="301">
                  <c:v>2840</c:v>
                </c:pt>
                <c:pt idx="302">
                  <c:v>3280</c:v>
                </c:pt>
                <c:pt idx="303">
                  <c:v>1735</c:v>
                </c:pt>
                <c:pt idx="304">
                  <c:v>3070</c:v>
                </c:pt>
                <c:pt idx="305">
                  <c:v>3730</c:v>
                </c:pt>
                <c:pt idx="306">
                  <c:v>2330</c:v>
                </c:pt>
                <c:pt idx="307">
                  <c:v>2500</c:v>
                </c:pt>
                <c:pt idx="308">
                  <c:v>2610</c:v>
                </c:pt>
                <c:pt idx="309">
                  <c:v>1045</c:v>
                </c:pt>
                <c:pt idx="310">
                  <c:v>3385</c:v>
                </c:pt>
                <c:pt idx="311">
                  <c:v>2400</c:v>
                </c:pt>
                <c:pt idx="312">
                  <c:v>3060</c:v>
                </c:pt>
                <c:pt idx="313">
                  <c:v>2800</c:v>
                </c:pt>
                <c:pt idx="314">
                  <c:v>3630</c:v>
                </c:pt>
                <c:pt idx="315">
                  <c:v>2365</c:v>
                </c:pt>
                <c:pt idx="316">
                  <c:v>1870</c:v>
                </c:pt>
                <c:pt idx="317">
                  <c:v>2580</c:v>
                </c:pt>
                <c:pt idx="318">
                  <c:v>3600</c:v>
                </c:pt>
                <c:pt idx="319">
                  <c:v>2800</c:v>
                </c:pt>
                <c:pt idx="320">
                  <c:v>1810</c:v>
                </c:pt>
                <c:pt idx="321">
                  <c:v>2670</c:v>
                </c:pt>
                <c:pt idx="322">
                  <c:v>930</c:v>
                </c:pt>
                <c:pt idx="323">
                  <c:v>2640</c:v>
                </c:pt>
                <c:pt idx="324">
                  <c:v>3000</c:v>
                </c:pt>
                <c:pt idx="325">
                  <c:v>2950</c:v>
                </c:pt>
                <c:pt idx="326">
                  <c:v>3300</c:v>
                </c:pt>
                <c:pt idx="327">
                  <c:v>3470</c:v>
                </c:pt>
                <c:pt idx="328">
                  <c:v>2600</c:v>
                </c:pt>
                <c:pt idx="329">
                  <c:v>3120</c:v>
                </c:pt>
                <c:pt idx="330">
                  <c:v>1910</c:v>
                </c:pt>
                <c:pt idx="331">
                  <c:v>2840</c:v>
                </c:pt>
                <c:pt idx="332">
                  <c:v>2520</c:v>
                </c:pt>
                <c:pt idx="333">
                  <c:v>3010</c:v>
                </c:pt>
                <c:pt idx="334">
                  <c:v>3550</c:v>
                </c:pt>
                <c:pt idx="335">
                  <c:v>3200</c:v>
                </c:pt>
                <c:pt idx="336">
                  <c:v>2330</c:v>
                </c:pt>
                <c:pt idx="337">
                  <c:v>3510</c:v>
                </c:pt>
                <c:pt idx="338">
                  <c:v>3420</c:v>
                </c:pt>
                <c:pt idx="339">
                  <c:v>3450</c:v>
                </c:pt>
                <c:pt idx="340">
                  <c:v>3000</c:v>
                </c:pt>
                <c:pt idx="341">
                  <c:v>3200</c:v>
                </c:pt>
                <c:pt idx="342">
                  <c:v>3080</c:v>
                </c:pt>
                <c:pt idx="343">
                  <c:v>2380</c:v>
                </c:pt>
                <c:pt idx="344">
                  <c:v>1740</c:v>
                </c:pt>
                <c:pt idx="345">
                  <c:v>3970</c:v>
                </c:pt>
                <c:pt idx="346">
                  <c:v>2830</c:v>
                </c:pt>
                <c:pt idx="347">
                  <c:v>3250</c:v>
                </c:pt>
                <c:pt idx="348">
                  <c:v>3650</c:v>
                </c:pt>
                <c:pt idx="349">
                  <c:v>3430</c:v>
                </c:pt>
                <c:pt idx="350">
                  <c:v>3220</c:v>
                </c:pt>
                <c:pt idx="351">
                  <c:v>3300</c:v>
                </c:pt>
                <c:pt idx="352">
                  <c:v>3700</c:v>
                </c:pt>
                <c:pt idx="353">
                  <c:v>3140</c:v>
                </c:pt>
                <c:pt idx="354">
                  <c:v>4050</c:v>
                </c:pt>
                <c:pt idx="355">
                  <c:v>1425</c:v>
                </c:pt>
                <c:pt idx="356">
                  <c:v>1435</c:v>
                </c:pt>
                <c:pt idx="357">
                  <c:v>3860</c:v>
                </c:pt>
                <c:pt idx="358">
                  <c:v>3260</c:v>
                </c:pt>
                <c:pt idx="359">
                  <c:v>3430</c:v>
                </c:pt>
                <c:pt idx="360">
                  <c:v>4120</c:v>
                </c:pt>
                <c:pt idx="361">
                  <c:v>4020</c:v>
                </c:pt>
                <c:pt idx="362">
                  <c:v>2580</c:v>
                </c:pt>
                <c:pt idx="363">
                  <c:v>2880</c:v>
                </c:pt>
                <c:pt idx="364">
                  <c:v>3010</c:v>
                </c:pt>
                <c:pt idx="365">
                  <c:v>3630</c:v>
                </c:pt>
                <c:pt idx="366">
                  <c:v>3760</c:v>
                </c:pt>
                <c:pt idx="367">
                  <c:v>3810</c:v>
                </c:pt>
                <c:pt idx="368">
                  <c:v>2830</c:v>
                </c:pt>
                <c:pt idx="369">
                  <c:v>2945</c:v>
                </c:pt>
                <c:pt idx="370">
                  <c:v>2980</c:v>
                </c:pt>
                <c:pt idx="371">
                  <c:v>3060</c:v>
                </c:pt>
                <c:pt idx="372">
                  <c:v>3195</c:v>
                </c:pt>
                <c:pt idx="373">
                  <c:v>3480</c:v>
                </c:pt>
                <c:pt idx="374">
                  <c:v>3570</c:v>
                </c:pt>
                <c:pt idx="375">
                  <c:v>3770</c:v>
                </c:pt>
                <c:pt idx="376">
                  <c:v>4030</c:v>
                </c:pt>
                <c:pt idx="377">
                  <c:v>2750</c:v>
                </c:pt>
                <c:pt idx="378">
                  <c:v>3220</c:v>
                </c:pt>
                <c:pt idx="379">
                  <c:v>3400</c:v>
                </c:pt>
                <c:pt idx="380">
                  <c:v>3520</c:v>
                </c:pt>
                <c:pt idx="381">
                  <c:v>3810</c:v>
                </c:pt>
                <c:pt idx="382">
                  <c:v>2830</c:v>
                </c:pt>
                <c:pt idx="383">
                  <c:v>3150</c:v>
                </c:pt>
                <c:pt idx="384">
                  <c:v>3900</c:v>
                </c:pt>
                <c:pt idx="385">
                  <c:v>3760</c:v>
                </c:pt>
                <c:pt idx="386">
                  <c:v>2800</c:v>
                </c:pt>
                <c:pt idx="387">
                  <c:v>2810</c:v>
                </c:pt>
                <c:pt idx="388">
                  <c:v>3600</c:v>
                </c:pt>
                <c:pt idx="389">
                  <c:v>3650</c:v>
                </c:pt>
                <c:pt idx="390">
                  <c:v>3870</c:v>
                </c:pt>
                <c:pt idx="391">
                  <c:v>4220</c:v>
                </c:pt>
                <c:pt idx="392">
                  <c:v>3280</c:v>
                </c:pt>
                <c:pt idx="393">
                  <c:v>3950</c:v>
                </c:pt>
                <c:pt idx="394">
                  <c:v>3080</c:v>
                </c:pt>
                <c:pt idx="395">
                  <c:v>3160</c:v>
                </c:pt>
                <c:pt idx="396">
                  <c:v>2980</c:v>
                </c:pt>
                <c:pt idx="397">
                  <c:v>3010</c:v>
                </c:pt>
                <c:pt idx="398">
                  <c:v>3320</c:v>
                </c:pt>
                <c:pt idx="399">
                  <c:v>3620</c:v>
                </c:pt>
                <c:pt idx="400">
                  <c:v>3630</c:v>
                </c:pt>
                <c:pt idx="401">
                  <c:v>3870</c:v>
                </c:pt>
                <c:pt idx="402">
                  <c:v>4780</c:v>
                </c:pt>
                <c:pt idx="403">
                  <c:v>2550</c:v>
                </c:pt>
                <c:pt idx="404">
                  <c:v>3180</c:v>
                </c:pt>
                <c:pt idx="405">
                  <c:v>3800</c:v>
                </c:pt>
                <c:pt idx="406">
                  <c:v>2850</c:v>
                </c:pt>
                <c:pt idx="407">
                  <c:v>3020</c:v>
                </c:pt>
                <c:pt idx="408">
                  <c:v>3740</c:v>
                </c:pt>
                <c:pt idx="409">
                  <c:v>3830</c:v>
                </c:pt>
                <c:pt idx="410">
                  <c:v>2600</c:v>
                </c:pt>
                <c:pt idx="411">
                  <c:v>3320</c:v>
                </c:pt>
                <c:pt idx="412">
                  <c:v>3320</c:v>
                </c:pt>
                <c:pt idx="413">
                  <c:v>3450</c:v>
                </c:pt>
                <c:pt idx="414">
                  <c:v>2780</c:v>
                </c:pt>
                <c:pt idx="415">
                  <c:v>3200</c:v>
                </c:pt>
                <c:pt idx="416">
                  <c:v>3380</c:v>
                </c:pt>
                <c:pt idx="417">
                  <c:v>3730</c:v>
                </c:pt>
                <c:pt idx="418">
                  <c:v>3790</c:v>
                </c:pt>
                <c:pt idx="419">
                  <c:v>2680</c:v>
                </c:pt>
                <c:pt idx="420">
                  <c:v>2840</c:v>
                </c:pt>
                <c:pt idx="421">
                  <c:v>3000</c:v>
                </c:pt>
                <c:pt idx="422">
                  <c:v>3420</c:v>
                </c:pt>
                <c:pt idx="423">
                  <c:v>3500</c:v>
                </c:pt>
                <c:pt idx="424">
                  <c:v>3930</c:v>
                </c:pt>
                <c:pt idx="425">
                  <c:v>2940</c:v>
                </c:pt>
                <c:pt idx="426">
                  <c:v>3000</c:v>
                </c:pt>
                <c:pt idx="427">
                  <c:v>3020</c:v>
                </c:pt>
                <c:pt idx="428">
                  <c:v>3060</c:v>
                </c:pt>
                <c:pt idx="429">
                  <c:v>3138</c:v>
                </c:pt>
                <c:pt idx="430">
                  <c:v>3450</c:v>
                </c:pt>
                <c:pt idx="431">
                  <c:v>3160</c:v>
                </c:pt>
                <c:pt idx="432">
                  <c:v>3635</c:v>
                </c:pt>
                <c:pt idx="433">
                  <c:v>2970</c:v>
                </c:pt>
                <c:pt idx="434">
                  <c:v>3470</c:v>
                </c:pt>
                <c:pt idx="435">
                  <c:v>3050</c:v>
                </c:pt>
                <c:pt idx="436">
                  <c:v>3370</c:v>
                </c:pt>
                <c:pt idx="437">
                  <c:v>3530</c:v>
                </c:pt>
                <c:pt idx="438">
                  <c:v>3335</c:v>
                </c:pt>
                <c:pt idx="439">
                  <c:v>4320</c:v>
                </c:pt>
                <c:pt idx="440">
                  <c:v>3280</c:v>
                </c:pt>
                <c:pt idx="441">
                  <c:v>2420</c:v>
                </c:pt>
                <c:pt idx="442">
                  <c:v>2960</c:v>
                </c:pt>
                <c:pt idx="443">
                  <c:v>3840</c:v>
                </c:pt>
                <c:pt idx="444">
                  <c:v>3220</c:v>
                </c:pt>
                <c:pt idx="445">
                  <c:v>3240</c:v>
                </c:pt>
                <c:pt idx="446">
                  <c:v>3970</c:v>
                </c:pt>
                <c:pt idx="447">
                  <c:v>3320</c:v>
                </c:pt>
                <c:pt idx="448">
                  <c:v>4220</c:v>
                </c:pt>
                <c:pt idx="449">
                  <c:v>2810</c:v>
                </c:pt>
                <c:pt idx="450">
                  <c:v>3050</c:v>
                </c:pt>
                <c:pt idx="451">
                  <c:v>3160</c:v>
                </c:pt>
                <c:pt idx="452">
                  <c:v>3170</c:v>
                </c:pt>
                <c:pt idx="453">
                  <c:v>3180</c:v>
                </c:pt>
                <c:pt idx="454">
                  <c:v>4140</c:v>
                </c:pt>
                <c:pt idx="455">
                  <c:v>3800</c:v>
                </c:pt>
                <c:pt idx="456">
                  <c:v>3840</c:v>
                </c:pt>
                <c:pt idx="457">
                  <c:v>4000</c:v>
                </c:pt>
                <c:pt idx="458">
                  <c:v>4070</c:v>
                </c:pt>
                <c:pt idx="459">
                  <c:v>4095</c:v>
                </c:pt>
                <c:pt idx="460">
                  <c:v>3310</c:v>
                </c:pt>
                <c:pt idx="461">
                  <c:v>3940</c:v>
                </c:pt>
                <c:pt idx="462">
                  <c:v>3370</c:v>
                </c:pt>
                <c:pt idx="463">
                  <c:v>3380</c:v>
                </c:pt>
                <c:pt idx="464">
                  <c:v>3440</c:v>
                </c:pt>
                <c:pt idx="465">
                  <c:v>4020</c:v>
                </c:pt>
                <c:pt idx="466">
                  <c:v>2470</c:v>
                </c:pt>
                <c:pt idx="467">
                  <c:v>2970</c:v>
                </c:pt>
                <c:pt idx="468">
                  <c:v>3220</c:v>
                </c:pt>
                <c:pt idx="469">
                  <c:v>3380</c:v>
                </c:pt>
                <c:pt idx="470">
                  <c:v>3740</c:v>
                </c:pt>
                <c:pt idx="471">
                  <c:v>4560</c:v>
                </c:pt>
                <c:pt idx="472">
                  <c:v>4650</c:v>
                </c:pt>
                <c:pt idx="473">
                  <c:v>2540</c:v>
                </c:pt>
                <c:pt idx="474">
                  <c:v>4030</c:v>
                </c:pt>
                <c:pt idx="475">
                  <c:v>4080</c:v>
                </c:pt>
                <c:pt idx="476">
                  <c:v>2640</c:v>
                </c:pt>
                <c:pt idx="477">
                  <c:v>2770</c:v>
                </c:pt>
                <c:pt idx="478">
                  <c:v>2960</c:v>
                </c:pt>
                <c:pt idx="479">
                  <c:v>3850</c:v>
                </c:pt>
                <c:pt idx="480">
                  <c:v>2770</c:v>
                </c:pt>
                <c:pt idx="481">
                  <c:v>3070</c:v>
                </c:pt>
                <c:pt idx="482">
                  <c:v>3320</c:v>
                </c:pt>
                <c:pt idx="483">
                  <c:v>4230</c:v>
                </c:pt>
                <c:pt idx="484">
                  <c:v>2080</c:v>
                </c:pt>
                <c:pt idx="485">
                  <c:v>2850</c:v>
                </c:pt>
                <c:pt idx="486">
                  <c:v>3320</c:v>
                </c:pt>
                <c:pt idx="487">
                  <c:v>3450</c:v>
                </c:pt>
                <c:pt idx="488">
                  <c:v>3520</c:v>
                </c:pt>
                <c:pt idx="489">
                  <c:v>3590</c:v>
                </c:pt>
                <c:pt idx="490">
                  <c:v>2990</c:v>
                </c:pt>
                <c:pt idx="491">
                  <c:v>3000</c:v>
                </c:pt>
                <c:pt idx="492">
                  <c:v>3180</c:v>
                </c:pt>
                <c:pt idx="493">
                  <c:v>3360</c:v>
                </c:pt>
                <c:pt idx="494">
                  <c:v>3380</c:v>
                </c:pt>
                <c:pt idx="495">
                  <c:v>3420</c:v>
                </c:pt>
                <c:pt idx="496">
                  <c:v>4470</c:v>
                </c:pt>
                <c:pt idx="497">
                  <c:v>2950</c:v>
                </c:pt>
                <c:pt idx="498">
                  <c:v>3000</c:v>
                </c:pt>
                <c:pt idx="499">
                  <c:v>3350</c:v>
                </c:pt>
                <c:pt idx="500">
                  <c:v>3700</c:v>
                </c:pt>
                <c:pt idx="501">
                  <c:v>2850</c:v>
                </c:pt>
                <c:pt idx="502">
                  <c:v>2985</c:v>
                </c:pt>
                <c:pt idx="503">
                  <c:v>3220</c:v>
                </c:pt>
                <c:pt idx="504">
                  <c:v>3625</c:v>
                </c:pt>
                <c:pt idx="505">
                  <c:v>3680</c:v>
                </c:pt>
                <c:pt idx="506">
                  <c:v>3870</c:v>
                </c:pt>
                <c:pt idx="507">
                  <c:v>2840</c:v>
                </c:pt>
                <c:pt idx="508">
                  <c:v>2640</c:v>
                </c:pt>
                <c:pt idx="509">
                  <c:v>3160</c:v>
                </c:pt>
                <c:pt idx="510">
                  <c:v>3680</c:v>
                </c:pt>
                <c:pt idx="511">
                  <c:v>4150</c:v>
                </c:pt>
                <c:pt idx="512">
                  <c:v>4160</c:v>
                </c:pt>
                <c:pt idx="513">
                  <c:v>2175</c:v>
                </c:pt>
                <c:pt idx="514">
                  <c:v>3010</c:v>
                </c:pt>
                <c:pt idx="515">
                  <c:v>3120</c:v>
                </c:pt>
                <c:pt idx="516">
                  <c:v>3940</c:v>
                </c:pt>
                <c:pt idx="517">
                  <c:v>4060</c:v>
                </c:pt>
                <c:pt idx="518">
                  <c:v>1395</c:v>
                </c:pt>
                <c:pt idx="519">
                  <c:v>3250</c:v>
                </c:pt>
                <c:pt idx="520">
                  <c:v>4070</c:v>
                </c:pt>
                <c:pt idx="521">
                  <c:v>2960</c:v>
                </c:pt>
                <c:pt idx="522">
                  <c:v>2970</c:v>
                </c:pt>
                <c:pt idx="523">
                  <c:v>3430</c:v>
                </c:pt>
                <c:pt idx="524">
                  <c:v>3530</c:v>
                </c:pt>
                <c:pt idx="525">
                  <c:v>2850</c:v>
                </c:pt>
                <c:pt idx="526">
                  <c:v>3450</c:v>
                </c:pt>
                <c:pt idx="527">
                  <c:v>3550</c:v>
                </c:pt>
                <c:pt idx="528">
                  <c:v>2810</c:v>
                </c:pt>
                <c:pt idx="529">
                  <c:v>3500</c:v>
                </c:pt>
                <c:pt idx="530">
                  <c:v>3580</c:v>
                </c:pt>
                <c:pt idx="531">
                  <c:v>3650</c:v>
                </c:pt>
                <c:pt idx="532">
                  <c:v>4045</c:v>
                </c:pt>
                <c:pt idx="533">
                  <c:v>3130</c:v>
                </c:pt>
                <c:pt idx="534">
                  <c:v>3450</c:v>
                </c:pt>
                <c:pt idx="535">
                  <c:v>3570</c:v>
                </c:pt>
                <c:pt idx="536">
                  <c:v>3660</c:v>
                </c:pt>
                <c:pt idx="537">
                  <c:v>2860</c:v>
                </c:pt>
                <c:pt idx="538">
                  <c:v>3730</c:v>
                </c:pt>
                <c:pt idx="539">
                  <c:v>2550</c:v>
                </c:pt>
                <c:pt idx="540">
                  <c:v>3625</c:v>
                </c:pt>
                <c:pt idx="541">
                  <c:v>3820</c:v>
                </c:pt>
                <c:pt idx="542">
                  <c:v>3920</c:v>
                </c:pt>
                <c:pt idx="543">
                  <c:v>4240</c:v>
                </c:pt>
                <c:pt idx="544">
                  <c:v>2980</c:v>
                </c:pt>
                <c:pt idx="545">
                  <c:v>3050</c:v>
                </c:pt>
                <c:pt idx="546">
                  <c:v>3385</c:v>
                </c:pt>
                <c:pt idx="547">
                  <c:v>4030</c:v>
                </c:pt>
                <c:pt idx="548">
                  <c:v>2900</c:v>
                </c:pt>
                <c:pt idx="549">
                  <c:v>3040</c:v>
                </c:pt>
                <c:pt idx="550">
                  <c:v>1830</c:v>
                </c:pt>
                <c:pt idx="551">
                  <c:v>3190</c:v>
                </c:pt>
                <c:pt idx="552">
                  <c:v>3200</c:v>
                </c:pt>
                <c:pt idx="553">
                  <c:v>3360</c:v>
                </c:pt>
                <c:pt idx="554">
                  <c:v>3520</c:v>
                </c:pt>
                <c:pt idx="555">
                  <c:v>3675</c:v>
                </c:pt>
                <c:pt idx="556">
                  <c:v>2640</c:v>
                </c:pt>
                <c:pt idx="557">
                  <c:v>3400</c:v>
                </c:pt>
                <c:pt idx="558">
                  <c:v>3670</c:v>
                </c:pt>
                <c:pt idx="559">
                  <c:v>3700</c:v>
                </c:pt>
                <c:pt idx="560">
                  <c:v>3870</c:v>
                </c:pt>
                <c:pt idx="561">
                  <c:v>4240</c:v>
                </c:pt>
                <c:pt idx="562">
                  <c:v>2570</c:v>
                </c:pt>
                <c:pt idx="563">
                  <c:v>2970</c:v>
                </c:pt>
                <c:pt idx="564">
                  <c:v>3000</c:v>
                </c:pt>
                <c:pt idx="565">
                  <c:v>3000</c:v>
                </c:pt>
                <c:pt idx="566">
                  <c:v>3260</c:v>
                </c:pt>
                <c:pt idx="567">
                  <c:v>3330</c:v>
                </c:pt>
                <c:pt idx="568">
                  <c:v>3500</c:v>
                </c:pt>
                <c:pt idx="569">
                  <c:v>2875</c:v>
                </c:pt>
                <c:pt idx="570">
                  <c:v>3560</c:v>
                </c:pt>
                <c:pt idx="571">
                  <c:v>3780</c:v>
                </c:pt>
                <c:pt idx="572">
                  <c:v>4550</c:v>
                </c:pt>
                <c:pt idx="573">
                  <c:v>2860</c:v>
                </c:pt>
                <c:pt idx="574">
                  <c:v>3560</c:v>
                </c:pt>
                <c:pt idx="575">
                  <c:v>3635</c:v>
                </c:pt>
                <c:pt idx="576">
                  <c:v>2970</c:v>
                </c:pt>
                <c:pt idx="577">
                  <c:v>3120</c:v>
                </c:pt>
                <c:pt idx="578">
                  <c:v>3120</c:v>
                </c:pt>
                <c:pt idx="579">
                  <c:v>3565</c:v>
                </c:pt>
                <c:pt idx="580">
                  <c:v>3740</c:v>
                </c:pt>
                <c:pt idx="581">
                  <c:v>3820</c:v>
                </c:pt>
                <c:pt idx="582">
                  <c:v>2400</c:v>
                </c:pt>
                <c:pt idx="583">
                  <c:v>3040</c:v>
                </c:pt>
                <c:pt idx="584">
                  <c:v>3520</c:v>
                </c:pt>
                <c:pt idx="585">
                  <c:v>3630</c:v>
                </c:pt>
                <c:pt idx="586">
                  <c:v>3240</c:v>
                </c:pt>
                <c:pt idx="587">
                  <c:v>3850</c:v>
                </c:pt>
                <c:pt idx="588">
                  <c:v>4140</c:v>
                </c:pt>
                <c:pt idx="589">
                  <c:v>1055</c:v>
                </c:pt>
                <c:pt idx="590">
                  <c:v>2710</c:v>
                </c:pt>
                <c:pt idx="591">
                  <c:v>2980</c:v>
                </c:pt>
                <c:pt idx="592">
                  <c:v>3080</c:v>
                </c:pt>
                <c:pt idx="593">
                  <c:v>3220</c:v>
                </c:pt>
                <c:pt idx="594">
                  <c:v>3350</c:v>
                </c:pt>
                <c:pt idx="595">
                  <c:v>3380</c:v>
                </c:pt>
                <c:pt idx="596">
                  <c:v>3490</c:v>
                </c:pt>
                <c:pt idx="597">
                  <c:v>3920</c:v>
                </c:pt>
                <c:pt idx="598">
                  <c:v>3340</c:v>
                </c:pt>
                <c:pt idx="599">
                  <c:v>4480</c:v>
                </c:pt>
                <c:pt idx="600">
                  <c:v>3040</c:v>
                </c:pt>
                <c:pt idx="601">
                  <c:v>3200</c:v>
                </c:pt>
                <c:pt idx="602">
                  <c:v>3600</c:v>
                </c:pt>
                <c:pt idx="603">
                  <c:v>3500</c:v>
                </c:pt>
                <c:pt idx="604">
                  <c:v>3700</c:v>
                </c:pt>
                <c:pt idx="605">
                  <c:v>3760</c:v>
                </c:pt>
                <c:pt idx="606">
                  <c:v>3980</c:v>
                </c:pt>
                <c:pt idx="607">
                  <c:v>3630</c:v>
                </c:pt>
                <c:pt idx="608">
                  <c:v>4220</c:v>
                </c:pt>
                <c:pt idx="609">
                  <c:v>2960</c:v>
                </c:pt>
                <c:pt idx="610">
                  <c:v>2990</c:v>
                </c:pt>
                <c:pt idx="611">
                  <c:v>3020</c:v>
                </c:pt>
                <c:pt idx="612">
                  <c:v>3350</c:v>
                </c:pt>
                <c:pt idx="613">
                  <c:v>3510</c:v>
                </c:pt>
                <c:pt idx="614">
                  <c:v>4060</c:v>
                </c:pt>
                <c:pt idx="615">
                  <c:v>4110</c:v>
                </c:pt>
                <c:pt idx="616">
                  <c:v>4300</c:v>
                </c:pt>
                <c:pt idx="617">
                  <c:v>2220</c:v>
                </c:pt>
                <c:pt idx="618">
                  <c:v>2840</c:v>
                </c:pt>
                <c:pt idx="619">
                  <c:v>3330</c:v>
                </c:pt>
                <c:pt idx="620">
                  <c:v>3340</c:v>
                </c:pt>
                <c:pt idx="621">
                  <c:v>3840</c:v>
                </c:pt>
                <c:pt idx="622">
                  <c:v>3340</c:v>
                </c:pt>
                <c:pt idx="623">
                  <c:v>3350</c:v>
                </c:pt>
                <c:pt idx="624">
                  <c:v>3770</c:v>
                </c:pt>
                <c:pt idx="625">
                  <c:v>4060</c:v>
                </c:pt>
                <c:pt idx="626">
                  <c:v>4540</c:v>
                </c:pt>
                <c:pt idx="627">
                  <c:v>3240</c:v>
                </c:pt>
                <c:pt idx="628">
                  <c:v>3330</c:v>
                </c:pt>
                <c:pt idx="629">
                  <c:v>3050</c:v>
                </c:pt>
                <c:pt idx="630">
                  <c:v>3490</c:v>
                </c:pt>
                <c:pt idx="631">
                  <c:v>4120</c:v>
                </c:pt>
                <c:pt idx="632">
                  <c:v>4950</c:v>
                </c:pt>
                <c:pt idx="633">
                  <c:v>3350</c:v>
                </c:pt>
                <c:pt idx="634">
                  <c:v>3700</c:v>
                </c:pt>
                <c:pt idx="635">
                  <c:v>3200</c:v>
                </c:pt>
                <c:pt idx="636">
                  <c:v>3290</c:v>
                </c:pt>
                <c:pt idx="637">
                  <c:v>3400</c:v>
                </c:pt>
                <c:pt idx="638">
                  <c:v>2720</c:v>
                </c:pt>
                <c:pt idx="639">
                  <c:v>3388</c:v>
                </c:pt>
                <c:pt idx="640">
                  <c:v>3440</c:v>
                </c:pt>
                <c:pt idx="641">
                  <c:v>3600</c:v>
                </c:pt>
                <c:pt idx="642">
                  <c:v>2670</c:v>
                </c:pt>
                <c:pt idx="643">
                  <c:v>3700</c:v>
                </c:pt>
                <c:pt idx="644">
                  <c:v>2180</c:v>
                </c:pt>
                <c:pt idx="645">
                  <c:v>2800</c:v>
                </c:pt>
                <c:pt idx="646">
                  <c:v>3270</c:v>
                </c:pt>
                <c:pt idx="647">
                  <c:v>3380</c:v>
                </c:pt>
                <c:pt idx="648">
                  <c:v>3480</c:v>
                </c:pt>
                <c:pt idx="649">
                  <c:v>3740</c:v>
                </c:pt>
                <c:pt idx="650">
                  <c:v>3040</c:v>
                </c:pt>
                <c:pt idx="651">
                  <c:v>3170</c:v>
                </c:pt>
                <c:pt idx="652">
                  <c:v>3220</c:v>
                </c:pt>
                <c:pt idx="653">
                  <c:v>3280</c:v>
                </c:pt>
                <c:pt idx="654">
                  <c:v>3280</c:v>
                </c:pt>
                <c:pt idx="655">
                  <c:v>3140</c:v>
                </c:pt>
                <c:pt idx="656">
                  <c:v>3130</c:v>
                </c:pt>
                <c:pt idx="657">
                  <c:v>3600</c:v>
                </c:pt>
                <c:pt idx="658">
                  <c:v>3540</c:v>
                </c:pt>
                <c:pt idx="659">
                  <c:v>3840</c:v>
                </c:pt>
                <c:pt idx="660">
                  <c:v>2200</c:v>
                </c:pt>
                <c:pt idx="661">
                  <c:v>2830</c:v>
                </c:pt>
                <c:pt idx="662">
                  <c:v>4240</c:v>
                </c:pt>
                <c:pt idx="663">
                  <c:v>3430</c:v>
                </c:pt>
                <c:pt idx="664">
                  <c:v>2810</c:v>
                </c:pt>
                <c:pt idx="665">
                  <c:v>3100</c:v>
                </c:pt>
                <c:pt idx="666">
                  <c:v>3200</c:v>
                </c:pt>
                <c:pt idx="667">
                  <c:v>3250</c:v>
                </c:pt>
                <c:pt idx="668">
                  <c:v>3600</c:v>
                </c:pt>
                <c:pt idx="669">
                  <c:v>2690</c:v>
                </c:pt>
                <c:pt idx="670">
                  <c:v>2840</c:v>
                </c:pt>
                <c:pt idx="671">
                  <c:v>4310</c:v>
                </c:pt>
                <c:pt idx="672">
                  <c:v>4570</c:v>
                </c:pt>
                <c:pt idx="673">
                  <c:v>3230</c:v>
                </c:pt>
                <c:pt idx="674">
                  <c:v>3690</c:v>
                </c:pt>
                <c:pt idx="675">
                  <c:v>4080</c:v>
                </c:pt>
                <c:pt idx="676">
                  <c:v>2840</c:v>
                </c:pt>
                <c:pt idx="677">
                  <c:v>2960</c:v>
                </c:pt>
                <c:pt idx="678">
                  <c:v>2600</c:v>
                </c:pt>
                <c:pt idx="679">
                  <c:v>3020</c:v>
                </c:pt>
                <c:pt idx="680">
                  <c:v>3370</c:v>
                </c:pt>
                <c:pt idx="681">
                  <c:v>3690</c:v>
                </c:pt>
                <c:pt idx="682">
                  <c:v>2640</c:v>
                </c:pt>
                <c:pt idx="683">
                  <c:v>3150</c:v>
                </c:pt>
                <c:pt idx="684">
                  <c:v>3440</c:v>
                </c:pt>
                <c:pt idx="685">
                  <c:v>3640</c:v>
                </c:pt>
                <c:pt idx="686">
                  <c:v>3760</c:v>
                </c:pt>
                <c:pt idx="687">
                  <c:v>3860</c:v>
                </c:pt>
                <c:pt idx="688">
                  <c:v>2620</c:v>
                </c:pt>
                <c:pt idx="689">
                  <c:v>3420</c:v>
                </c:pt>
                <c:pt idx="690">
                  <c:v>3770</c:v>
                </c:pt>
                <c:pt idx="691">
                  <c:v>4100</c:v>
                </c:pt>
                <c:pt idx="692">
                  <c:v>3480</c:v>
                </c:pt>
                <c:pt idx="693">
                  <c:v>3820</c:v>
                </c:pt>
                <c:pt idx="694">
                  <c:v>3060</c:v>
                </c:pt>
                <c:pt idx="695">
                  <c:v>3300</c:v>
                </c:pt>
                <c:pt idx="696">
                  <c:v>3590</c:v>
                </c:pt>
                <c:pt idx="697">
                  <c:v>2080</c:v>
                </c:pt>
                <c:pt idx="698">
                  <c:v>2980</c:v>
                </c:pt>
                <c:pt idx="699">
                  <c:v>3380</c:v>
                </c:pt>
                <c:pt idx="700">
                  <c:v>4300</c:v>
                </c:pt>
                <c:pt idx="701">
                  <c:v>2490</c:v>
                </c:pt>
                <c:pt idx="702">
                  <c:v>3090</c:v>
                </c:pt>
                <c:pt idx="703">
                  <c:v>1880</c:v>
                </c:pt>
                <c:pt idx="704">
                  <c:v>2460</c:v>
                </c:pt>
                <c:pt idx="705">
                  <c:v>2570</c:v>
                </c:pt>
                <c:pt idx="706">
                  <c:v>2680</c:v>
                </c:pt>
                <c:pt idx="707">
                  <c:v>3070</c:v>
                </c:pt>
                <c:pt idx="708">
                  <c:v>3920</c:v>
                </c:pt>
                <c:pt idx="709">
                  <c:v>3070</c:v>
                </c:pt>
                <c:pt idx="710">
                  <c:v>3200</c:v>
                </c:pt>
                <c:pt idx="711">
                  <c:v>3250</c:v>
                </c:pt>
                <c:pt idx="712">
                  <c:v>3330</c:v>
                </c:pt>
                <c:pt idx="713">
                  <c:v>3350</c:v>
                </c:pt>
                <c:pt idx="714">
                  <c:v>2930</c:v>
                </c:pt>
                <c:pt idx="715">
                  <c:v>3745</c:v>
                </c:pt>
                <c:pt idx="716">
                  <c:v>3950</c:v>
                </c:pt>
                <c:pt idx="717">
                  <c:v>3740</c:v>
                </c:pt>
                <c:pt idx="718">
                  <c:v>3020</c:v>
                </c:pt>
                <c:pt idx="719">
                  <c:v>3120</c:v>
                </c:pt>
                <c:pt idx="720">
                  <c:v>3350</c:v>
                </c:pt>
                <c:pt idx="721">
                  <c:v>4005</c:v>
                </c:pt>
                <c:pt idx="722">
                  <c:v>2760</c:v>
                </c:pt>
                <c:pt idx="723">
                  <c:v>3500</c:v>
                </c:pt>
                <c:pt idx="724">
                  <c:v>4280</c:v>
                </c:pt>
                <c:pt idx="725">
                  <c:v>3500</c:v>
                </c:pt>
                <c:pt idx="726">
                  <c:v>3330</c:v>
                </c:pt>
                <c:pt idx="727">
                  <c:v>3620</c:v>
                </c:pt>
                <c:pt idx="728">
                  <c:v>2540</c:v>
                </c:pt>
                <c:pt idx="729">
                  <c:v>3950</c:v>
                </c:pt>
                <c:pt idx="730">
                  <c:v>2120</c:v>
                </c:pt>
                <c:pt idx="731">
                  <c:v>3290</c:v>
                </c:pt>
                <c:pt idx="732">
                  <c:v>3310</c:v>
                </c:pt>
                <c:pt idx="733">
                  <c:v>3430</c:v>
                </c:pt>
                <c:pt idx="734">
                  <c:v>3000</c:v>
                </c:pt>
                <c:pt idx="735">
                  <c:v>4000</c:v>
                </c:pt>
                <c:pt idx="736">
                  <c:v>2180</c:v>
                </c:pt>
                <c:pt idx="737">
                  <c:v>2880</c:v>
                </c:pt>
                <c:pt idx="738">
                  <c:v>2950</c:v>
                </c:pt>
                <c:pt idx="739">
                  <c:v>3560</c:v>
                </c:pt>
                <c:pt idx="740">
                  <c:v>2830</c:v>
                </c:pt>
                <c:pt idx="741">
                  <c:v>3320</c:v>
                </c:pt>
                <c:pt idx="742">
                  <c:v>3330</c:v>
                </c:pt>
                <c:pt idx="743">
                  <c:v>3620</c:v>
                </c:pt>
                <c:pt idx="744">
                  <c:v>3050</c:v>
                </c:pt>
                <c:pt idx="745">
                  <c:v>3160</c:v>
                </c:pt>
                <c:pt idx="746">
                  <c:v>3360</c:v>
                </c:pt>
                <c:pt idx="747">
                  <c:v>3600</c:v>
                </c:pt>
                <c:pt idx="748">
                  <c:v>3330</c:v>
                </c:pt>
                <c:pt idx="749">
                  <c:v>3360</c:v>
                </c:pt>
                <c:pt idx="750">
                  <c:v>3610</c:v>
                </c:pt>
                <c:pt idx="751">
                  <c:v>3860</c:v>
                </c:pt>
                <c:pt idx="752">
                  <c:v>3090</c:v>
                </c:pt>
                <c:pt idx="753">
                  <c:v>3375</c:v>
                </c:pt>
                <c:pt idx="754">
                  <c:v>3500</c:v>
                </c:pt>
                <c:pt idx="755">
                  <c:v>3520</c:v>
                </c:pt>
                <c:pt idx="756">
                  <c:v>3000</c:v>
                </c:pt>
                <c:pt idx="757">
                  <c:v>3300</c:v>
                </c:pt>
                <c:pt idx="758">
                  <c:v>2160</c:v>
                </c:pt>
                <c:pt idx="759">
                  <c:v>2830</c:v>
                </c:pt>
                <c:pt idx="760">
                  <c:v>3850</c:v>
                </c:pt>
                <c:pt idx="761">
                  <c:v>3240</c:v>
                </c:pt>
                <c:pt idx="762">
                  <c:v>3410</c:v>
                </c:pt>
                <c:pt idx="763">
                  <c:v>3510</c:v>
                </c:pt>
                <c:pt idx="764">
                  <c:v>3700</c:v>
                </c:pt>
                <c:pt idx="765">
                  <c:v>3720</c:v>
                </c:pt>
                <c:pt idx="766">
                  <c:v>1750</c:v>
                </c:pt>
                <c:pt idx="767">
                  <c:v>2935</c:v>
                </c:pt>
                <c:pt idx="768">
                  <c:v>3700</c:v>
                </c:pt>
                <c:pt idx="769">
                  <c:v>3310</c:v>
                </c:pt>
                <c:pt idx="770">
                  <c:v>3615</c:v>
                </c:pt>
                <c:pt idx="771">
                  <c:v>3830</c:v>
                </c:pt>
                <c:pt idx="772">
                  <c:v>4750</c:v>
                </c:pt>
                <c:pt idx="773">
                  <c:v>3090</c:v>
                </c:pt>
                <c:pt idx="774">
                  <c:v>3100</c:v>
                </c:pt>
                <c:pt idx="775">
                  <c:v>3540</c:v>
                </c:pt>
                <c:pt idx="776">
                  <c:v>3170</c:v>
                </c:pt>
                <c:pt idx="777">
                  <c:v>3880</c:v>
                </c:pt>
                <c:pt idx="778">
                  <c:v>2900</c:v>
                </c:pt>
                <c:pt idx="779">
                  <c:v>3710</c:v>
                </c:pt>
                <c:pt idx="780">
                  <c:v>4270</c:v>
                </c:pt>
                <c:pt idx="781">
                  <c:v>3120</c:v>
                </c:pt>
                <c:pt idx="782">
                  <c:v>3330</c:v>
                </c:pt>
                <c:pt idx="783">
                  <c:v>3380</c:v>
                </c:pt>
                <c:pt idx="784">
                  <c:v>3440</c:v>
                </c:pt>
                <c:pt idx="785">
                  <c:v>3070</c:v>
                </c:pt>
                <c:pt idx="786">
                  <c:v>3250</c:v>
                </c:pt>
                <c:pt idx="787">
                  <c:v>3200</c:v>
                </c:pt>
                <c:pt idx="788">
                  <c:v>3265</c:v>
                </c:pt>
                <c:pt idx="789">
                  <c:v>3660</c:v>
                </c:pt>
                <c:pt idx="790">
                  <c:v>2930</c:v>
                </c:pt>
                <c:pt idx="791">
                  <c:v>3200</c:v>
                </c:pt>
                <c:pt idx="792">
                  <c:v>3405</c:v>
                </c:pt>
                <c:pt idx="793">
                  <c:v>3840</c:v>
                </c:pt>
                <c:pt idx="794">
                  <c:v>2930</c:v>
                </c:pt>
                <c:pt idx="795">
                  <c:v>3865</c:v>
                </c:pt>
                <c:pt idx="796">
                  <c:v>3960</c:v>
                </c:pt>
                <c:pt idx="797">
                  <c:v>4080</c:v>
                </c:pt>
                <c:pt idx="798">
                  <c:v>5180</c:v>
                </c:pt>
                <c:pt idx="799">
                  <c:v>2970</c:v>
                </c:pt>
                <c:pt idx="800">
                  <c:v>3690</c:v>
                </c:pt>
                <c:pt idx="801">
                  <c:v>3920</c:v>
                </c:pt>
                <c:pt idx="802">
                  <c:v>3400</c:v>
                </c:pt>
                <c:pt idx="803">
                  <c:v>2960</c:v>
                </c:pt>
                <c:pt idx="804">
                  <c:v>4040</c:v>
                </c:pt>
                <c:pt idx="805">
                  <c:v>3320</c:v>
                </c:pt>
                <c:pt idx="806">
                  <c:v>3480</c:v>
                </c:pt>
                <c:pt idx="807">
                  <c:v>2510</c:v>
                </c:pt>
                <c:pt idx="808">
                  <c:v>2800</c:v>
                </c:pt>
                <c:pt idx="809">
                  <c:v>4000</c:v>
                </c:pt>
                <c:pt idx="810">
                  <c:v>3090</c:v>
                </c:pt>
                <c:pt idx="811">
                  <c:v>3240</c:v>
                </c:pt>
                <c:pt idx="812">
                  <c:v>3350</c:v>
                </c:pt>
                <c:pt idx="813">
                  <c:v>3520</c:v>
                </c:pt>
                <c:pt idx="814">
                  <c:v>3270</c:v>
                </c:pt>
                <c:pt idx="815">
                  <c:v>3305</c:v>
                </c:pt>
                <c:pt idx="816">
                  <c:v>3720</c:v>
                </c:pt>
                <c:pt idx="817">
                  <c:v>2340</c:v>
                </c:pt>
                <c:pt idx="818">
                  <c:v>3700</c:v>
                </c:pt>
                <c:pt idx="819">
                  <c:v>4200</c:v>
                </c:pt>
                <c:pt idx="820">
                  <c:v>3270</c:v>
                </c:pt>
                <c:pt idx="821">
                  <c:v>3510</c:v>
                </c:pt>
                <c:pt idx="822">
                  <c:v>3000</c:v>
                </c:pt>
                <c:pt idx="823">
                  <c:v>3370</c:v>
                </c:pt>
                <c:pt idx="824">
                  <c:v>3380</c:v>
                </c:pt>
                <c:pt idx="825">
                  <c:v>3610</c:v>
                </c:pt>
                <c:pt idx="826">
                  <c:v>3740</c:v>
                </c:pt>
                <c:pt idx="827">
                  <c:v>2980</c:v>
                </c:pt>
                <c:pt idx="828">
                  <c:v>3470</c:v>
                </c:pt>
                <c:pt idx="829">
                  <c:v>3380</c:v>
                </c:pt>
                <c:pt idx="830">
                  <c:v>3900</c:v>
                </c:pt>
                <c:pt idx="831">
                  <c:v>3920</c:v>
                </c:pt>
                <c:pt idx="832">
                  <c:v>3340</c:v>
                </c:pt>
                <c:pt idx="833">
                  <c:v>3390</c:v>
                </c:pt>
                <c:pt idx="834">
                  <c:v>3400</c:v>
                </c:pt>
                <c:pt idx="835">
                  <c:v>3730</c:v>
                </c:pt>
                <c:pt idx="836">
                  <c:v>3290</c:v>
                </c:pt>
                <c:pt idx="837">
                  <c:v>3870</c:v>
                </c:pt>
                <c:pt idx="838">
                  <c:v>4270</c:v>
                </c:pt>
                <c:pt idx="839">
                  <c:v>3100</c:v>
                </c:pt>
                <c:pt idx="840">
                  <c:v>3340</c:v>
                </c:pt>
                <c:pt idx="841">
                  <c:v>3620</c:v>
                </c:pt>
                <c:pt idx="842">
                  <c:v>3300</c:v>
                </c:pt>
                <c:pt idx="843">
                  <c:v>3845</c:v>
                </c:pt>
                <c:pt idx="844">
                  <c:v>4320</c:v>
                </c:pt>
                <c:pt idx="845">
                  <c:v>1780</c:v>
                </c:pt>
                <c:pt idx="846">
                  <c:v>2780</c:v>
                </c:pt>
                <c:pt idx="847">
                  <c:v>3310</c:v>
                </c:pt>
                <c:pt idx="848">
                  <c:v>3390</c:v>
                </c:pt>
                <c:pt idx="849">
                  <c:v>3560</c:v>
                </c:pt>
                <c:pt idx="850">
                  <c:v>3400</c:v>
                </c:pt>
                <c:pt idx="851">
                  <c:v>4240</c:v>
                </c:pt>
                <c:pt idx="852">
                  <c:v>3190</c:v>
                </c:pt>
                <c:pt idx="853">
                  <c:v>4180</c:v>
                </c:pt>
                <c:pt idx="854">
                  <c:v>4340</c:v>
                </c:pt>
                <c:pt idx="855">
                  <c:v>3340</c:v>
                </c:pt>
                <c:pt idx="856">
                  <c:v>2630</c:v>
                </c:pt>
                <c:pt idx="857">
                  <c:v>3200</c:v>
                </c:pt>
                <c:pt idx="858">
                  <c:v>2745</c:v>
                </c:pt>
                <c:pt idx="859">
                  <c:v>3600</c:v>
                </c:pt>
                <c:pt idx="860">
                  <c:v>3660</c:v>
                </c:pt>
                <c:pt idx="861">
                  <c:v>2880</c:v>
                </c:pt>
                <c:pt idx="862">
                  <c:v>3390</c:v>
                </c:pt>
                <c:pt idx="863">
                  <c:v>3300</c:v>
                </c:pt>
                <c:pt idx="864">
                  <c:v>3440</c:v>
                </c:pt>
                <c:pt idx="865">
                  <c:v>3400</c:v>
                </c:pt>
                <c:pt idx="866">
                  <c:v>3200</c:v>
                </c:pt>
                <c:pt idx="867">
                  <c:v>4120</c:v>
                </c:pt>
                <c:pt idx="868">
                  <c:v>2750</c:v>
                </c:pt>
                <c:pt idx="869">
                  <c:v>3020</c:v>
                </c:pt>
                <c:pt idx="870">
                  <c:v>4220</c:v>
                </c:pt>
                <c:pt idx="871">
                  <c:v>3000</c:v>
                </c:pt>
                <c:pt idx="872">
                  <c:v>3850</c:v>
                </c:pt>
                <c:pt idx="873">
                  <c:v>2930</c:v>
                </c:pt>
                <c:pt idx="874">
                  <c:v>4050</c:v>
                </c:pt>
                <c:pt idx="875">
                  <c:v>3370</c:v>
                </c:pt>
                <c:pt idx="876">
                  <c:v>2910</c:v>
                </c:pt>
                <c:pt idx="877">
                  <c:v>3030</c:v>
                </c:pt>
                <c:pt idx="878">
                  <c:v>3330</c:v>
                </c:pt>
                <c:pt idx="879">
                  <c:v>3562</c:v>
                </c:pt>
                <c:pt idx="880">
                  <c:v>3660</c:v>
                </c:pt>
                <c:pt idx="881">
                  <c:v>3280</c:v>
                </c:pt>
                <c:pt idx="882">
                  <c:v>4690</c:v>
                </c:pt>
                <c:pt idx="883">
                  <c:v>3120</c:v>
                </c:pt>
                <c:pt idx="884">
                  <c:v>3560</c:v>
                </c:pt>
                <c:pt idx="885">
                  <c:v>3990</c:v>
                </c:pt>
                <c:pt idx="886">
                  <c:v>4060</c:v>
                </c:pt>
                <c:pt idx="887">
                  <c:v>3980</c:v>
                </c:pt>
                <c:pt idx="888">
                  <c:v>3760</c:v>
                </c:pt>
                <c:pt idx="889">
                  <c:v>4200</c:v>
                </c:pt>
                <c:pt idx="890">
                  <c:v>2700</c:v>
                </c:pt>
                <c:pt idx="891">
                  <c:v>3900</c:v>
                </c:pt>
                <c:pt idx="892">
                  <c:v>4240</c:v>
                </c:pt>
                <c:pt idx="893">
                  <c:v>3290</c:v>
                </c:pt>
                <c:pt idx="894">
                  <c:v>3840</c:v>
                </c:pt>
                <c:pt idx="895">
                  <c:v>2415</c:v>
                </c:pt>
                <c:pt idx="896">
                  <c:v>3550</c:v>
                </c:pt>
                <c:pt idx="897">
                  <c:v>3600</c:v>
                </c:pt>
                <c:pt idx="898">
                  <c:v>3700</c:v>
                </c:pt>
                <c:pt idx="899">
                  <c:v>3720</c:v>
                </c:pt>
                <c:pt idx="900">
                  <c:v>3880</c:v>
                </c:pt>
                <c:pt idx="901">
                  <c:v>4050</c:v>
                </c:pt>
                <c:pt idx="902">
                  <c:v>1980</c:v>
                </c:pt>
                <c:pt idx="903">
                  <c:v>2300</c:v>
                </c:pt>
                <c:pt idx="904">
                  <c:v>2990</c:v>
                </c:pt>
                <c:pt idx="905">
                  <c:v>3260</c:v>
                </c:pt>
                <c:pt idx="906">
                  <c:v>3490</c:v>
                </c:pt>
                <c:pt idx="907">
                  <c:v>3250</c:v>
                </c:pt>
                <c:pt idx="908">
                  <c:v>3500</c:v>
                </c:pt>
                <c:pt idx="909">
                  <c:v>3500</c:v>
                </c:pt>
                <c:pt idx="910">
                  <c:v>3610</c:v>
                </c:pt>
                <c:pt idx="911">
                  <c:v>3640</c:v>
                </c:pt>
                <c:pt idx="912">
                  <c:v>3920</c:v>
                </c:pt>
                <c:pt idx="913">
                  <c:v>3380</c:v>
                </c:pt>
                <c:pt idx="914">
                  <c:v>3510</c:v>
                </c:pt>
                <c:pt idx="915">
                  <c:v>3520</c:v>
                </c:pt>
                <c:pt idx="916">
                  <c:v>3830</c:v>
                </c:pt>
                <c:pt idx="917">
                  <c:v>3935</c:v>
                </c:pt>
                <c:pt idx="918">
                  <c:v>4180</c:v>
                </c:pt>
                <c:pt idx="919">
                  <c:v>3740</c:v>
                </c:pt>
                <c:pt idx="920">
                  <c:v>3840</c:v>
                </c:pt>
                <c:pt idx="921">
                  <c:v>3860</c:v>
                </c:pt>
                <c:pt idx="922">
                  <c:v>3370</c:v>
                </c:pt>
                <c:pt idx="923">
                  <c:v>3520</c:v>
                </c:pt>
                <c:pt idx="924">
                  <c:v>3620</c:v>
                </c:pt>
                <c:pt idx="925">
                  <c:v>4280</c:v>
                </c:pt>
                <c:pt idx="926">
                  <c:v>3535</c:v>
                </c:pt>
                <c:pt idx="927">
                  <c:v>4770</c:v>
                </c:pt>
                <c:pt idx="928">
                  <c:v>3440</c:v>
                </c:pt>
                <c:pt idx="929">
                  <c:v>2505</c:v>
                </c:pt>
                <c:pt idx="930">
                  <c:v>2640</c:v>
                </c:pt>
                <c:pt idx="931">
                  <c:v>2720</c:v>
                </c:pt>
                <c:pt idx="932">
                  <c:v>3170</c:v>
                </c:pt>
                <c:pt idx="933">
                  <c:v>3520</c:v>
                </c:pt>
                <c:pt idx="934">
                  <c:v>3980</c:v>
                </c:pt>
                <c:pt idx="935">
                  <c:v>4080</c:v>
                </c:pt>
                <c:pt idx="936">
                  <c:v>3150</c:v>
                </c:pt>
                <c:pt idx="937">
                  <c:v>3900</c:v>
                </c:pt>
                <c:pt idx="938">
                  <c:v>3960</c:v>
                </c:pt>
                <c:pt idx="939">
                  <c:v>4635</c:v>
                </c:pt>
                <c:pt idx="940">
                  <c:v>2570</c:v>
                </c:pt>
                <c:pt idx="941">
                  <c:v>3580</c:v>
                </c:pt>
                <c:pt idx="942">
                  <c:v>3850</c:v>
                </c:pt>
                <c:pt idx="943">
                  <c:v>4250</c:v>
                </c:pt>
                <c:pt idx="944">
                  <c:v>4440</c:v>
                </c:pt>
                <c:pt idx="945">
                  <c:v>2860</c:v>
                </c:pt>
                <c:pt idx="946">
                  <c:v>3160</c:v>
                </c:pt>
                <c:pt idx="947">
                  <c:v>3940</c:v>
                </c:pt>
                <c:pt idx="948">
                  <c:v>3940</c:v>
                </c:pt>
                <c:pt idx="949">
                  <c:v>3230</c:v>
                </c:pt>
                <c:pt idx="950">
                  <c:v>3780</c:v>
                </c:pt>
                <c:pt idx="951">
                  <c:v>3810</c:v>
                </c:pt>
                <c:pt idx="952">
                  <c:v>3840</c:v>
                </c:pt>
                <c:pt idx="953">
                  <c:v>2640</c:v>
                </c:pt>
                <c:pt idx="954">
                  <c:v>3680</c:v>
                </c:pt>
                <c:pt idx="955">
                  <c:v>5140</c:v>
                </c:pt>
                <c:pt idx="956">
                  <c:v>3295</c:v>
                </c:pt>
                <c:pt idx="957">
                  <c:v>3350</c:v>
                </c:pt>
                <c:pt idx="958">
                  <c:v>3350</c:v>
                </c:pt>
                <c:pt idx="959">
                  <c:v>3900</c:v>
                </c:pt>
                <c:pt idx="960">
                  <c:v>3320</c:v>
                </c:pt>
                <c:pt idx="961">
                  <c:v>3620</c:v>
                </c:pt>
                <c:pt idx="962">
                  <c:v>3700</c:v>
                </c:pt>
                <c:pt idx="963">
                  <c:v>3910</c:v>
                </c:pt>
                <c:pt idx="964">
                  <c:v>4010</c:v>
                </c:pt>
                <c:pt idx="965">
                  <c:v>3830</c:v>
                </c:pt>
                <c:pt idx="966">
                  <c:v>4070</c:v>
                </c:pt>
                <c:pt idx="967">
                  <c:v>2940</c:v>
                </c:pt>
                <c:pt idx="968">
                  <c:v>1290</c:v>
                </c:pt>
                <c:pt idx="969">
                  <c:v>3030</c:v>
                </c:pt>
                <c:pt idx="970">
                  <c:v>3720</c:v>
                </c:pt>
                <c:pt idx="971">
                  <c:v>3000</c:v>
                </c:pt>
                <c:pt idx="972">
                  <c:v>3710</c:v>
                </c:pt>
                <c:pt idx="973">
                  <c:v>3000</c:v>
                </c:pt>
                <c:pt idx="974">
                  <c:v>3330</c:v>
                </c:pt>
                <c:pt idx="975">
                  <c:v>3830</c:v>
                </c:pt>
                <c:pt idx="976">
                  <c:v>4050</c:v>
                </c:pt>
                <c:pt idx="977">
                  <c:v>4145</c:v>
                </c:pt>
                <c:pt idx="978">
                  <c:v>3530</c:v>
                </c:pt>
                <c:pt idx="979">
                  <c:v>2700</c:v>
                </c:pt>
                <c:pt idx="980">
                  <c:v>3339</c:v>
                </c:pt>
                <c:pt idx="981">
                  <c:v>3390</c:v>
                </c:pt>
                <c:pt idx="982">
                  <c:v>3440</c:v>
                </c:pt>
                <c:pt idx="983">
                  <c:v>3620</c:v>
                </c:pt>
                <c:pt idx="984">
                  <c:v>3700</c:v>
                </c:pt>
                <c:pt idx="985">
                  <c:v>3725</c:v>
                </c:pt>
                <c:pt idx="986">
                  <c:v>3960</c:v>
                </c:pt>
                <c:pt idx="987">
                  <c:v>4060</c:v>
                </c:pt>
                <c:pt idx="988">
                  <c:v>2170</c:v>
                </c:pt>
                <c:pt idx="989">
                  <c:v>3300</c:v>
                </c:pt>
                <c:pt idx="990">
                  <c:v>3520</c:v>
                </c:pt>
                <c:pt idx="991">
                  <c:v>4060</c:v>
                </c:pt>
                <c:pt idx="992">
                  <c:v>4380</c:v>
                </c:pt>
                <c:pt idx="993">
                  <c:v>1770</c:v>
                </c:pt>
                <c:pt idx="994">
                  <c:v>2510</c:v>
                </c:pt>
                <c:pt idx="995">
                  <c:v>3520</c:v>
                </c:pt>
                <c:pt idx="996">
                  <c:v>2845</c:v>
                </c:pt>
                <c:pt idx="997">
                  <c:v>3030</c:v>
                </c:pt>
                <c:pt idx="998">
                  <c:v>3330</c:v>
                </c:pt>
                <c:pt idx="999">
                  <c:v>3730</c:v>
                </c:pt>
                <c:pt idx="1000">
                  <c:v>3740</c:v>
                </c:pt>
                <c:pt idx="1001">
                  <c:v>4540</c:v>
                </c:pt>
                <c:pt idx="1002">
                  <c:v>3050</c:v>
                </c:pt>
                <c:pt idx="1003">
                  <c:v>3100</c:v>
                </c:pt>
                <c:pt idx="1004">
                  <c:v>3500</c:v>
                </c:pt>
                <c:pt idx="1005">
                  <c:v>3510</c:v>
                </c:pt>
                <c:pt idx="1006">
                  <c:v>3535</c:v>
                </c:pt>
                <c:pt idx="1007">
                  <c:v>3750</c:v>
                </c:pt>
                <c:pt idx="1008">
                  <c:v>3870</c:v>
                </c:pt>
                <c:pt idx="1009">
                  <c:v>4020</c:v>
                </c:pt>
                <c:pt idx="1010">
                  <c:v>4100</c:v>
                </c:pt>
                <c:pt idx="1011">
                  <c:v>4260</c:v>
                </c:pt>
                <c:pt idx="1012">
                  <c:v>1440</c:v>
                </c:pt>
                <c:pt idx="1013">
                  <c:v>3100</c:v>
                </c:pt>
                <c:pt idx="1014">
                  <c:v>3790</c:v>
                </c:pt>
                <c:pt idx="1015">
                  <c:v>2880</c:v>
                </c:pt>
                <c:pt idx="1016">
                  <c:v>3390</c:v>
                </c:pt>
                <c:pt idx="1017">
                  <c:v>3480</c:v>
                </c:pt>
                <c:pt idx="1018">
                  <c:v>3500</c:v>
                </c:pt>
                <c:pt idx="1019">
                  <c:v>3610</c:v>
                </c:pt>
                <c:pt idx="1020">
                  <c:v>3840</c:v>
                </c:pt>
                <c:pt idx="1021">
                  <c:v>4420</c:v>
                </c:pt>
                <c:pt idx="1022">
                  <c:v>3550</c:v>
                </c:pt>
                <c:pt idx="1023">
                  <c:v>3080</c:v>
                </c:pt>
                <c:pt idx="1024">
                  <c:v>3485</c:v>
                </c:pt>
                <c:pt idx="1025">
                  <c:v>3940</c:v>
                </c:pt>
                <c:pt idx="1026">
                  <c:v>3220</c:v>
                </c:pt>
                <c:pt idx="1027">
                  <c:v>3540</c:v>
                </c:pt>
                <c:pt idx="1028">
                  <c:v>3560</c:v>
                </c:pt>
                <c:pt idx="1029">
                  <c:v>3910</c:v>
                </c:pt>
                <c:pt idx="1030">
                  <c:v>3356</c:v>
                </c:pt>
                <c:pt idx="1031">
                  <c:v>3520</c:v>
                </c:pt>
                <c:pt idx="1032">
                  <c:v>3650</c:v>
                </c:pt>
                <c:pt idx="1033">
                  <c:v>3660</c:v>
                </c:pt>
                <c:pt idx="1034">
                  <c:v>3790</c:v>
                </c:pt>
                <c:pt idx="1035">
                  <c:v>4945</c:v>
                </c:pt>
                <c:pt idx="1036">
                  <c:v>3020</c:v>
                </c:pt>
                <c:pt idx="1037">
                  <c:v>3045</c:v>
                </c:pt>
                <c:pt idx="1038">
                  <c:v>3190</c:v>
                </c:pt>
                <c:pt idx="1039">
                  <c:v>3480</c:v>
                </c:pt>
                <c:pt idx="1040">
                  <c:v>3590</c:v>
                </c:pt>
                <c:pt idx="1041">
                  <c:v>3620</c:v>
                </c:pt>
                <c:pt idx="1042">
                  <c:v>3670</c:v>
                </c:pt>
                <c:pt idx="1043">
                  <c:v>3930</c:v>
                </c:pt>
                <c:pt idx="1044">
                  <c:v>2750</c:v>
                </c:pt>
                <c:pt idx="1045">
                  <c:v>3200</c:v>
                </c:pt>
                <c:pt idx="1046">
                  <c:v>3530</c:v>
                </c:pt>
                <c:pt idx="1047">
                  <c:v>3620</c:v>
                </c:pt>
                <c:pt idx="1048">
                  <c:v>3630</c:v>
                </c:pt>
                <c:pt idx="1049">
                  <c:v>3760</c:v>
                </c:pt>
                <c:pt idx="1050">
                  <c:v>3820</c:v>
                </c:pt>
                <c:pt idx="1051">
                  <c:v>3860</c:v>
                </c:pt>
                <c:pt idx="1052">
                  <c:v>3930</c:v>
                </c:pt>
                <c:pt idx="1053">
                  <c:v>4290</c:v>
                </c:pt>
                <c:pt idx="1054">
                  <c:v>4340</c:v>
                </c:pt>
                <c:pt idx="1055">
                  <c:v>2470</c:v>
                </c:pt>
                <c:pt idx="1056">
                  <c:v>3340</c:v>
                </c:pt>
                <c:pt idx="1057">
                  <c:v>3400</c:v>
                </c:pt>
                <c:pt idx="1058">
                  <c:v>3530</c:v>
                </c:pt>
                <c:pt idx="1059">
                  <c:v>3890</c:v>
                </c:pt>
                <c:pt idx="1060">
                  <c:v>4240</c:v>
                </c:pt>
                <c:pt idx="1061">
                  <c:v>1900</c:v>
                </c:pt>
                <c:pt idx="1062">
                  <c:v>2555</c:v>
                </c:pt>
                <c:pt idx="1063">
                  <c:v>3360</c:v>
                </c:pt>
                <c:pt idx="1064">
                  <c:v>3700</c:v>
                </c:pt>
                <c:pt idx="1065">
                  <c:v>3730</c:v>
                </c:pt>
                <c:pt idx="1066">
                  <c:v>3750</c:v>
                </c:pt>
                <c:pt idx="1067">
                  <c:v>3670</c:v>
                </c:pt>
                <c:pt idx="1068">
                  <c:v>2500</c:v>
                </c:pt>
                <c:pt idx="1069">
                  <c:v>2920</c:v>
                </c:pt>
                <c:pt idx="1070">
                  <c:v>3000</c:v>
                </c:pt>
                <c:pt idx="1071">
                  <c:v>3190</c:v>
                </c:pt>
                <c:pt idx="1072">
                  <c:v>3380</c:v>
                </c:pt>
                <c:pt idx="1073">
                  <c:v>3140</c:v>
                </c:pt>
                <c:pt idx="1074">
                  <c:v>3290</c:v>
                </c:pt>
                <c:pt idx="1075">
                  <c:v>2950</c:v>
                </c:pt>
                <c:pt idx="1076">
                  <c:v>3630</c:v>
                </c:pt>
                <c:pt idx="1077">
                  <c:v>3800</c:v>
                </c:pt>
                <c:pt idx="1078">
                  <c:v>3390</c:v>
                </c:pt>
                <c:pt idx="1079">
                  <c:v>3720</c:v>
                </c:pt>
                <c:pt idx="1080">
                  <c:v>3770</c:v>
                </c:pt>
                <c:pt idx="1081">
                  <c:v>4000</c:v>
                </c:pt>
                <c:pt idx="1082">
                  <c:v>4040</c:v>
                </c:pt>
                <c:pt idx="1083">
                  <c:v>2780</c:v>
                </c:pt>
                <c:pt idx="1084">
                  <c:v>3160</c:v>
                </c:pt>
                <c:pt idx="1085">
                  <c:v>3320</c:v>
                </c:pt>
                <c:pt idx="1086">
                  <c:v>3750</c:v>
                </c:pt>
                <c:pt idx="1087">
                  <c:v>3880</c:v>
                </c:pt>
                <c:pt idx="1088">
                  <c:v>4370</c:v>
                </c:pt>
                <c:pt idx="1089">
                  <c:v>2260</c:v>
                </c:pt>
                <c:pt idx="1090">
                  <c:v>3410</c:v>
                </c:pt>
                <c:pt idx="1091">
                  <c:v>3510</c:v>
                </c:pt>
                <c:pt idx="1092">
                  <c:v>3740</c:v>
                </c:pt>
                <c:pt idx="1093">
                  <c:v>3950</c:v>
                </c:pt>
                <c:pt idx="1094">
                  <c:v>4100</c:v>
                </c:pt>
                <c:pt idx="1095">
                  <c:v>3380</c:v>
                </c:pt>
                <c:pt idx="1096">
                  <c:v>3400</c:v>
                </c:pt>
                <c:pt idx="1097">
                  <c:v>4950</c:v>
                </c:pt>
                <c:pt idx="1098">
                  <c:v>2760</c:v>
                </c:pt>
                <c:pt idx="1099">
                  <c:v>3190</c:v>
                </c:pt>
                <c:pt idx="1100">
                  <c:v>3360</c:v>
                </c:pt>
                <c:pt idx="1101">
                  <c:v>4180</c:v>
                </c:pt>
                <c:pt idx="1102">
                  <c:v>4200</c:v>
                </c:pt>
                <c:pt idx="1103">
                  <c:v>4430</c:v>
                </c:pt>
                <c:pt idx="1104">
                  <c:v>3890</c:v>
                </c:pt>
                <c:pt idx="1105">
                  <c:v>3930</c:v>
                </c:pt>
                <c:pt idx="1106">
                  <c:v>4000</c:v>
                </c:pt>
                <c:pt idx="1107">
                  <c:v>4110</c:v>
                </c:pt>
                <c:pt idx="1108">
                  <c:v>2505</c:v>
                </c:pt>
                <c:pt idx="1109">
                  <c:v>2740</c:v>
                </c:pt>
                <c:pt idx="1110">
                  <c:v>2960</c:v>
                </c:pt>
                <c:pt idx="1111">
                  <c:v>3640</c:v>
                </c:pt>
                <c:pt idx="1112">
                  <c:v>3960</c:v>
                </c:pt>
                <c:pt idx="1113">
                  <c:v>4180</c:v>
                </c:pt>
                <c:pt idx="1114">
                  <c:v>4360</c:v>
                </c:pt>
                <c:pt idx="1115">
                  <c:v>2430</c:v>
                </c:pt>
                <c:pt idx="1116">
                  <c:v>3415</c:v>
                </c:pt>
                <c:pt idx="1117">
                  <c:v>3800</c:v>
                </c:pt>
                <c:pt idx="1118">
                  <c:v>4260</c:v>
                </c:pt>
                <c:pt idx="1119">
                  <c:v>3540</c:v>
                </c:pt>
                <c:pt idx="1120">
                  <c:v>3640</c:v>
                </c:pt>
                <c:pt idx="1121">
                  <c:v>3650</c:v>
                </c:pt>
                <c:pt idx="1122">
                  <c:v>4480</c:v>
                </c:pt>
                <c:pt idx="1123">
                  <c:v>2480</c:v>
                </c:pt>
                <c:pt idx="1124">
                  <c:v>3330</c:v>
                </c:pt>
                <c:pt idx="1125">
                  <c:v>3340</c:v>
                </c:pt>
                <c:pt idx="1126">
                  <c:v>3360</c:v>
                </c:pt>
                <c:pt idx="1127">
                  <c:v>3380</c:v>
                </c:pt>
                <c:pt idx="1128">
                  <c:v>3590</c:v>
                </c:pt>
                <c:pt idx="1129">
                  <c:v>3650</c:v>
                </c:pt>
                <c:pt idx="1130">
                  <c:v>3680</c:v>
                </c:pt>
                <c:pt idx="1131">
                  <c:v>2900</c:v>
                </c:pt>
                <c:pt idx="1132">
                  <c:v>3030</c:v>
                </c:pt>
                <c:pt idx="1133">
                  <c:v>3090</c:v>
                </c:pt>
                <c:pt idx="1134">
                  <c:v>3120</c:v>
                </c:pt>
                <c:pt idx="1135">
                  <c:v>3180</c:v>
                </c:pt>
                <c:pt idx="1136">
                  <c:v>3710</c:v>
                </c:pt>
                <c:pt idx="1137">
                  <c:v>3920</c:v>
                </c:pt>
                <c:pt idx="1138">
                  <c:v>3930</c:v>
                </c:pt>
                <c:pt idx="1139">
                  <c:v>4000</c:v>
                </c:pt>
                <c:pt idx="1140">
                  <c:v>4080</c:v>
                </c:pt>
                <c:pt idx="1141">
                  <c:v>3350</c:v>
                </c:pt>
                <c:pt idx="1142">
                  <c:v>4240</c:v>
                </c:pt>
                <c:pt idx="1143">
                  <c:v>2335</c:v>
                </c:pt>
                <c:pt idx="1144">
                  <c:v>2440</c:v>
                </c:pt>
                <c:pt idx="1145">
                  <c:v>3380</c:v>
                </c:pt>
                <c:pt idx="1146">
                  <c:v>4130</c:v>
                </c:pt>
                <c:pt idx="1147">
                  <c:v>4150</c:v>
                </c:pt>
                <c:pt idx="1148">
                  <c:v>3510</c:v>
                </c:pt>
                <c:pt idx="1149">
                  <c:v>2800</c:v>
                </c:pt>
                <c:pt idx="1150">
                  <c:v>3190</c:v>
                </c:pt>
                <c:pt idx="1151">
                  <c:v>3460</c:v>
                </c:pt>
                <c:pt idx="1152">
                  <c:v>3480</c:v>
                </c:pt>
                <c:pt idx="1153">
                  <c:v>3500</c:v>
                </c:pt>
                <c:pt idx="1154">
                  <c:v>3640</c:v>
                </c:pt>
                <c:pt idx="1155">
                  <c:v>3660</c:v>
                </c:pt>
                <c:pt idx="1156">
                  <c:v>3790</c:v>
                </c:pt>
                <c:pt idx="1157">
                  <c:v>2710</c:v>
                </c:pt>
                <c:pt idx="1158">
                  <c:v>3300</c:v>
                </c:pt>
                <c:pt idx="1159">
                  <c:v>3490</c:v>
                </c:pt>
                <c:pt idx="1160">
                  <c:v>4330</c:v>
                </c:pt>
                <c:pt idx="1161">
                  <c:v>3820</c:v>
                </c:pt>
                <c:pt idx="1162">
                  <c:v>3970</c:v>
                </c:pt>
                <c:pt idx="1163">
                  <c:v>4200</c:v>
                </c:pt>
                <c:pt idx="1164">
                  <c:v>2770</c:v>
                </c:pt>
                <c:pt idx="1165">
                  <c:v>3230</c:v>
                </c:pt>
                <c:pt idx="1166">
                  <c:v>3350</c:v>
                </c:pt>
                <c:pt idx="1167">
                  <c:v>3880</c:v>
                </c:pt>
                <c:pt idx="1168">
                  <c:v>4060</c:v>
                </c:pt>
                <c:pt idx="1169">
                  <c:v>4095</c:v>
                </c:pt>
                <c:pt idx="1170">
                  <c:v>2400</c:v>
                </c:pt>
                <c:pt idx="1171">
                  <c:v>3545</c:v>
                </c:pt>
                <c:pt idx="1172">
                  <c:v>3600</c:v>
                </c:pt>
                <c:pt idx="1173">
                  <c:v>3340</c:v>
                </c:pt>
                <c:pt idx="1174">
                  <c:v>3260</c:v>
                </c:pt>
                <c:pt idx="1175">
                  <c:v>4315</c:v>
                </c:pt>
                <c:pt idx="1176">
                  <c:v>3840</c:v>
                </c:pt>
                <c:pt idx="1177">
                  <c:v>4360</c:v>
                </c:pt>
                <c:pt idx="1178">
                  <c:v>3980</c:v>
                </c:pt>
                <c:pt idx="1179">
                  <c:v>4040</c:v>
                </c:pt>
                <c:pt idx="1180">
                  <c:v>4120</c:v>
                </c:pt>
                <c:pt idx="1181">
                  <c:v>4405</c:v>
                </c:pt>
                <c:pt idx="1182">
                  <c:v>2920</c:v>
                </c:pt>
                <c:pt idx="1183">
                  <c:v>3440</c:v>
                </c:pt>
                <c:pt idx="1184">
                  <c:v>3940</c:v>
                </c:pt>
                <c:pt idx="1185">
                  <c:v>4365</c:v>
                </c:pt>
                <c:pt idx="1186">
                  <c:v>3345</c:v>
                </c:pt>
                <c:pt idx="1187">
                  <c:v>3880</c:v>
                </c:pt>
                <c:pt idx="1188">
                  <c:v>3870</c:v>
                </c:pt>
                <c:pt idx="1189">
                  <c:v>3000</c:v>
                </c:pt>
                <c:pt idx="1190">
                  <c:v>2710</c:v>
                </c:pt>
                <c:pt idx="1191">
                  <c:v>3350</c:v>
                </c:pt>
                <c:pt idx="1192">
                  <c:v>3810</c:v>
                </c:pt>
                <c:pt idx="1193">
                  <c:v>4500</c:v>
                </c:pt>
                <c:pt idx="1194">
                  <c:v>3870</c:v>
                </c:pt>
                <c:pt idx="1195">
                  <c:v>2680</c:v>
                </c:pt>
                <c:pt idx="1196">
                  <c:v>3120</c:v>
                </c:pt>
                <c:pt idx="1197">
                  <c:v>3740</c:v>
                </c:pt>
                <c:pt idx="1198">
                  <c:v>4060</c:v>
                </c:pt>
                <c:pt idx="1199">
                  <c:v>4090</c:v>
                </c:pt>
                <c:pt idx="1200">
                  <c:v>4230</c:v>
                </c:pt>
                <c:pt idx="1201">
                  <c:v>4295</c:v>
                </c:pt>
                <c:pt idx="1202">
                  <c:v>2890</c:v>
                </c:pt>
                <c:pt idx="1203">
                  <c:v>2960</c:v>
                </c:pt>
                <c:pt idx="1204">
                  <c:v>3160</c:v>
                </c:pt>
                <c:pt idx="1205">
                  <c:v>3580</c:v>
                </c:pt>
                <c:pt idx="1206">
                  <c:v>3340</c:v>
                </c:pt>
                <c:pt idx="1207">
                  <c:v>3530</c:v>
                </c:pt>
                <c:pt idx="1208">
                  <c:v>3810</c:v>
                </c:pt>
                <c:pt idx="1209">
                  <c:v>2820</c:v>
                </c:pt>
                <c:pt idx="1210">
                  <c:v>3250</c:v>
                </c:pt>
                <c:pt idx="1211">
                  <c:v>3345</c:v>
                </c:pt>
                <c:pt idx="1212">
                  <c:v>3810</c:v>
                </c:pt>
                <c:pt idx="1213">
                  <c:v>3395</c:v>
                </c:pt>
                <c:pt idx="1214">
                  <c:v>3440</c:v>
                </c:pt>
                <c:pt idx="1215">
                  <c:v>3900</c:v>
                </c:pt>
                <c:pt idx="1216">
                  <c:v>3910</c:v>
                </c:pt>
                <c:pt idx="1217">
                  <c:v>5190</c:v>
                </c:pt>
                <c:pt idx="1218">
                  <c:v>3340</c:v>
                </c:pt>
                <c:pt idx="1219">
                  <c:v>3780</c:v>
                </c:pt>
                <c:pt idx="1220">
                  <c:v>3870</c:v>
                </c:pt>
                <c:pt idx="1221">
                  <c:v>4100</c:v>
                </c:pt>
                <c:pt idx="1222">
                  <c:v>2870</c:v>
                </c:pt>
                <c:pt idx="1223">
                  <c:v>2940</c:v>
                </c:pt>
                <c:pt idx="1224">
                  <c:v>3760</c:v>
                </c:pt>
                <c:pt idx="1225">
                  <c:v>4430</c:v>
                </c:pt>
                <c:pt idx="1226">
                  <c:v>3160</c:v>
                </c:pt>
                <c:pt idx="1227">
                  <c:v>3970</c:v>
                </c:pt>
                <c:pt idx="1228">
                  <c:v>3820</c:v>
                </c:pt>
                <c:pt idx="1229">
                  <c:v>3420</c:v>
                </c:pt>
                <c:pt idx="1230">
                  <c:v>3620</c:v>
                </c:pt>
                <c:pt idx="1231">
                  <c:v>3650</c:v>
                </c:pt>
                <c:pt idx="1232">
                  <c:v>4080</c:v>
                </c:pt>
                <c:pt idx="1233">
                  <c:v>4105</c:v>
                </c:pt>
                <c:pt idx="1234">
                  <c:v>2330</c:v>
                </c:pt>
                <c:pt idx="1235">
                  <c:v>2990</c:v>
                </c:pt>
                <c:pt idx="1236">
                  <c:v>3680</c:v>
                </c:pt>
                <c:pt idx="1237">
                  <c:v>4070</c:v>
                </c:pt>
                <c:pt idx="1238">
                  <c:v>4100</c:v>
                </c:pt>
                <c:pt idx="1239">
                  <c:v>3460</c:v>
                </c:pt>
                <c:pt idx="1240">
                  <c:v>3700</c:v>
                </c:pt>
                <c:pt idx="1241">
                  <c:v>4280</c:v>
                </c:pt>
                <c:pt idx="1242">
                  <c:v>3300</c:v>
                </c:pt>
                <c:pt idx="1243">
                  <c:v>3400</c:v>
                </c:pt>
                <c:pt idx="1244">
                  <c:v>3900</c:v>
                </c:pt>
                <c:pt idx="1245">
                  <c:v>4000</c:v>
                </c:pt>
                <c:pt idx="1246">
                  <c:v>4340</c:v>
                </c:pt>
                <c:pt idx="1247">
                  <c:v>3200</c:v>
                </c:pt>
                <c:pt idx="1248">
                  <c:v>3205</c:v>
                </c:pt>
                <c:pt idx="1249">
                  <c:v>3770</c:v>
                </c:pt>
                <c:pt idx="1250">
                  <c:v>3130</c:v>
                </c:pt>
                <c:pt idx="1251">
                  <c:v>3780</c:v>
                </c:pt>
                <c:pt idx="1252">
                  <c:v>3560</c:v>
                </c:pt>
                <c:pt idx="1253">
                  <c:v>2030</c:v>
                </c:pt>
                <c:pt idx="1254">
                  <c:v>2560</c:v>
                </c:pt>
                <c:pt idx="1255">
                  <c:v>3060</c:v>
                </c:pt>
                <c:pt idx="1256">
                  <c:v>2900</c:v>
                </c:pt>
                <c:pt idx="1257">
                  <c:v>3070</c:v>
                </c:pt>
                <c:pt idx="1258">
                  <c:v>3110</c:v>
                </c:pt>
                <c:pt idx="1259">
                  <c:v>2089</c:v>
                </c:pt>
                <c:pt idx="1260">
                  <c:v>2430</c:v>
                </c:pt>
                <c:pt idx="1261">
                  <c:v>3060</c:v>
                </c:pt>
                <c:pt idx="1262">
                  <c:v>3680</c:v>
                </c:pt>
                <c:pt idx="1263">
                  <c:v>3700</c:v>
                </c:pt>
                <c:pt idx="1264">
                  <c:v>4240</c:v>
                </c:pt>
                <c:pt idx="1265">
                  <c:v>1960</c:v>
                </c:pt>
                <c:pt idx="1266">
                  <c:v>3050</c:v>
                </c:pt>
                <c:pt idx="1267">
                  <c:v>3180</c:v>
                </c:pt>
                <c:pt idx="1268">
                  <c:v>3200</c:v>
                </c:pt>
                <c:pt idx="1269">
                  <c:v>3810</c:v>
                </c:pt>
                <c:pt idx="1270">
                  <c:v>2290</c:v>
                </c:pt>
                <c:pt idx="1271">
                  <c:v>3130</c:v>
                </c:pt>
                <c:pt idx="1272">
                  <c:v>3410</c:v>
                </c:pt>
                <c:pt idx="1273">
                  <c:v>3590</c:v>
                </c:pt>
                <c:pt idx="1274">
                  <c:v>3740</c:v>
                </c:pt>
                <c:pt idx="1275">
                  <c:v>3820</c:v>
                </c:pt>
                <c:pt idx="1276">
                  <c:v>4320</c:v>
                </c:pt>
                <c:pt idx="1277">
                  <c:v>3860</c:v>
                </c:pt>
                <c:pt idx="1278">
                  <c:v>4330</c:v>
                </c:pt>
                <c:pt idx="1279">
                  <c:v>4540</c:v>
                </c:pt>
                <c:pt idx="1280">
                  <c:v>3640</c:v>
                </c:pt>
                <c:pt idx="1281">
                  <c:v>2750</c:v>
                </c:pt>
                <c:pt idx="1282">
                  <c:v>3420</c:v>
                </c:pt>
                <c:pt idx="1283">
                  <c:v>3470</c:v>
                </c:pt>
                <c:pt idx="1284">
                  <c:v>4000</c:v>
                </c:pt>
                <c:pt idx="1285">
                  <c:v>3080</c:v>
                </c:pt>
                <c:pt idx="1286">
                  <c:v>3340</c:v>
                </c:pt>
                <c:pt idx="1287">
                  <c:v>3760</c:v>
                </c:pt>
                <c:pt idx="1288">
                  <c:v>3060</c:v>
                </c:pt>
                <c:pt idx="1289">
                  <c:v>4400</c:v>
                </c:pt>
                <c:pt idx="1290">
                  <c:v>4440</c:v>
                </c:pt>
                <c:pt idx="1291">
                  <c:v>3060</c:v>
                </c:pt>
                <c:pt idx="1292">
                  <c:v>4200</c:v>
                </c:pt>
                <c:pt idx="1293">
                  <c:v>3090</c:v>
                </c:pt>
                <c:pt idx="1294">
                  <c:v>3260</c:v>
                </c:pt>
                <c:pt idx="1295">
                  <c:v>3380</c:v>
                </c:pt>
                <c:pt idx="1296">
                  <c:v>3650</c:v>
                </c:pt>
                <c:pt idx="1297">
                  <c:v>3000</c:v>
                </c:pt>
                <c:pt idx="1298">
                  <c:v>3440</c:v>
                </c:pt>
                <c:pt idx="1299">
                  <c:v>4040</c:v>
                </c:pt>
                <c:pt idx="1300">
                  <c:v>4066</c:v>
                </c:pt>
                <c:pt idx="1301">
                  <c:v>2950</c:v>
                </c:pt>
                <c:pt idx="1302">
                  <c:v>3710</c:v>
                </c:pt>
                <c:pt idx="1303">
                  <c:v>2740</c:v>
                </c:pt>
                <c:pt idx="1304">
                  <c:v>3690</c:v>
                </c:pt>
                <c:pt idx="1305">
                  <c:v>3500</c:v>
                </c:pt>
                <c:pt idx="1306">
                  <c:v>3560</c:v>
                </c:pt>
                <c:pt idx="1307">
                  <c:v>3560</c:v>
                </c:pt>
                <c:pt idx="1308">
                  <c:v>3270</c:v>
                </c:pt>
                <c:pt idx="1309">
                  <c:v>3020</c:v>
                </c:pt>
                <c:pt idx="1310">
                  <c:v>3150</c:v>
                </c:pt>
                <c:pt idx="1311">
                  <c:v>3630</c:v>
                </c:pt>
                <c:pt idx="1312">
                  <c:v>3870</c:v>
                </c:pt>
                <c:pt idx="1313">
                  <c:v>2127</c:v>
                </c:pt>
                <c:pt idx="1314">
                  <c:v>1420</c:v>
                </c:pt>
                <c:pt idx="1315">
                  <c:v>3170</c:v>
                </c:pt>
                <c:pt idx="1316">
                  <c:v>3470</c:v>
                </c:pt>
                <c:pt idx="1317">
                  <c:v>4020</c:v>
                </c:pt>
                <c:pt idx="1318">
                  <c:v>4060</c:v>
                </c:pt>
                <c:pt idx="1319">
                  <c:v>4220</c:v>
                </c:pt>
                <c:pt idx="1320">
                  <c:v>3900</c:v>
                </c:pt>
                <c:pt idx="1321">
                  <c:v>3840</c:v>
                </c:pt>
                <c:pt idx="1322">
                  <c:v>3320</c:v>
                </c:pt>
                <c:pt idx="1323">
                  <c:v>3330</c:v>
                </c:pt>
                <c:pt idx="1324">
                  <c:v>3500</c:v>
                </c:pt>
                <c:pt idx="1325">
                  <c:v>3820</c:v>
                </c:pt>
                <c:pt idx="1326">
                  <c:v>3870</c:v>
                </c:pt>
                <c:pt idx="1327">
                  <c:v>2950</c:v>
                </c:pt>
                <c:pt idx="1328">
                  <c:v>3330</c:v>
                </c:pt>
                <c:pt idx="1329">
                  <c:v>3390</c:v>
                </c:pt>
                <c:pt idx="1330">
                  <c:v>3400</c:v>
                </c:pt>
                <c:pt idx="1331">
                  <c:v>3560</c:v>
                </c:pt>
                <c:pt idx="1332">
                  <c:v>3590</c:v>
                </c:pt>
                <c:pt idx="1333">
                  <c:v>3210</c:v>
                </c:pt>
                <c:pt idx="1334">
                  <c:v>3250</c:v>
                </c:pt>
                <c:pt idx="1335">
                  <c:v>3290</c:v>
                </c:pt>
                <c:pt idx="1336">
                  <c:v>3350</c:v>
                </c:pt>
                <c:pt idx="1337">
                  <c:v>3190</c:v>
                </c:pt>
                <c:pt idx="1338">
                  <c:v>3510</c:v>
                </c:pt>
                <c:pt idx="1339">
                  <c:v>3380</c:v>
                </c:pt>
                <c:pt idx="1340">
                  <c:v>3660</c:v>
                </c:pt>
                <c:pt idx="1341">
                  <c:v>3510</c:v>
                </c:pt>
                <c:pt idx="1342">
                  <c:v>4055</c:v>
                </c:pt>
                <c:pt idx="1343">
                  <c:v>4310</c:v>
                </c:pt>
                <c:pt idx="1344">
                  <c:v>2690</c:v>
                </c:pt>
                <c:pt idx="1345">
                  <c:v>3000</c:v>
                </c:pt>
                <c:pt idx="1346">
                  <c:v>3100</c:v>
                </c:pt>
                <c:pt idx="1347">
                  <c:v>3160</c:v>
                </c:pt>
                <c:pt idx="1348">
                  <c:v>3320</c:v>
                </c:pt>
                <c:pt idx="1349">
                  <c:v>3530</c:v>
                </c:pt>
                <c:pt idx="1350">
                  <c:v>4060</c:v>
                </c:pt>
                <c:pt idx="1351">
                  <c:v>3320</c:v>
                </c:pt>
                <c:pt idx="1352">
                  <c:v>3360</c:v>
                </c:pt>
                <c:pt idx="1353">
                  <c:v>3720</c:v>
                </c:pt>
                <c:pt idx="1354">
                  <c:v>2975</c:v>
                </c:pt>
                <c:pt idx="1355">
                  <c:v>3540</c:v>
                </c:pt>
                <c:pt idx="1356">
                  <c:v>3670</c:v>
                </c:pt>
                <c:pt idx="1357">
                  <c:v>3800</c:v>
                </c:pt>
                <c:pt idx="1358">
                  <c:v>3800</c:v>
                </c:pt>
                <c:pt idx="1359">
                  <c:v>4100</c:v>
                </c:pt>
                <c:pt idx="1360">
                  <c:v>3620</c:v>
                </c:pt>
                <c:pt idx="1361">
                  <c:v>3140</c:v>
                </c:pt>
                <c:pt idx="1362">
                  <c:v>3470</c:v>
                </c:pt>
                <c:pt idx="1363">
                  <c:v>4320</c:v>
                </c:pt>
                <c:pt idx="1364">
                  <c:v>3680</c:v>
                </c:pt>
                <c:pt idx="1365">
                  <c:v>3450</c:v>
                </c:pt>
                <c:pt idx="1366">
                  <c:v>3085</c:v>
                </c:pt>
                <c:pt idx="1367">
                  <c:v>3410</c:v>
                </c:pt>
                <c:pt idx="1368">
                  <c:v>3680</c:v>
                </c:pt>
                <c:pt idx="1369">
                  <c:v>3700</c:v>
                </c:pt>
                <c:pt idx="1370">
                  <c:v>3280</c:v>
                </c:pt>
                <c:pt idx="1371">
                  <c:v>3340</c:v>
                </c:pt>
                <c:pt idx="1372">
                  <c:v>3100</c:v>
                </c:pt>
                <c:pt idx="1373">
                  <c:v>3810</c:v>
                </c:pt>
                <c:pt idx="1374">
                  <c:v>2950</c:v>
                </c:pt>
                <c:pt idx="1375">
                  <c:v>4030</c:v>
                </c:pt>
                <c:pt idx="1376">
                  <c:v>1350</c:v>
                </c:pt>
                <c:pt idx="1377">
                  <c:v>3600</c:v>
                </c:pt>
                <c:pt idx="1378">
                  <c:v>3510</c:v>
                </c:pt>
                <c:pt idx="1379">
                  <c:v>4070</c:v>
                </c:pt>
                <c:pt idx="1380">
                  <c:v>2460</c:v>
                </c:pt>
                <c:pt idx="1381">
                  <c:v>3190</c:v>
                </c:pt>
                <c:pt idx="1382">
                  <c:v>3800</c:v>
                </c:pt>
                <c:pt idx="1383">
                  <c:v>3450</c:v>
                </c:pt>
                <c:pt idx="1384">
                  <c:v>3070</c:v>
                </c:pt>
                <c:pt idx="1385">
                  <c:v>3410</c:v>
                </c:pt>
                <c:pt idx="1386">
                  <c:v>4060</c:v>
                </c:pt>
                <c:pt idx="1387">
                  <c:v>3620</c:v>
                </c:pt>
                <c:pt idx="1388">
                  <c:v>3675</c:v>
                </c:pt>
                <c:pt idx="1389">
                  <c:v>2790</c:v>
                </c:pt>
                <c:pt idx="1390">
                  <c:v>3450</c:v>
                </c:pt>
                <c:pt idx="1391">
                  <c:v>4540</c:v>
                </c:pt>
                <c:pt idx="1392">
                  <c:v>1860</c:v>
                </c:pt>
                <c:pt idx="1393">
                  <c:v>4760</c:v>
                </c:pt>
                <c:pt idx="1394">
                  <c:v>4350</c:v>
                </c:pt>
                <c:pt idx="1395">
                  <c:v>4330</c:v>
                </c:pt>
                <c:pt idx="1396">
                  <c:v>3460</c:v>
                </c:pt>
                <c:pt idx="1397">
                  <c:v>3860</c:v>
                </c:pt>
                <c:pt idx="1398">
                  <c:v>2345</c:v>
                </c:pt>
                <c:pt idx="1399">
                  <c:v>3395</c:v>
                </c:pt>
                <c:pt idx="1400">
                  <c:v>3740</c:v>
                </c:pt>
                <c:pt idx="1401">
                  <c:v>3280</c:v>
                </c:pt>
                <c:pt idx="1402">
                  <c:v>3470</c:v>
                </c:pt>
                <c:pt idx="1403">
                  <c:v>3670</c:v>
                </c:pt>
                <c:pt idx="1404">
                  <c:v>2580</c:v>
                </c:pt>
                <c:pt idx="1405">
                  <c:v>4010</c:v>
                </c:pt>
                <c:pt idx="1406">
                  <c:v>4290</c:v>
                </c:pt>
                <c:pt idx="1407">
                  <c:v>3680</c:v>
                </c:pt>
                <c:pt idx="1408">
                  <c:v>4040</c:v>
                </c:pt>
                <c:pt idx="1409">
                  <c:v>4020</c:v>
                </c:pt>
                <c:pt idx="1410">
                  <c:v>4030</c:v>
                </c:pt>
                <c:pt idx="1411">
                  <c:v>3250</c:v>
                </c:pt>
                <c:pt idx="1412">
                  <c:v>3670</c:v>
                </c:pt>
                <c:pt idx="1413">
                  <c:v>4030</c:v>
                </c:pt>
                <c:pt idx="1414">
                  <c:v>3710</c:v>
                </c:pt>
                <c:pt idx="1415">
                  <c:v>4060</c:v>
                </c:pt>
                <c:pt idx="1416">
                  <c:v>2600</c:v>
                </c:pt>
                <c:pt idx="1417">
                  <c:v>3660</c:v>
                </c:pt>
                <c:pt idx="1418">
                  <c:v>3940</c:v>
                </c:pt>
                <c:pt idx="1419">
                  <c:v>4390</c:v>
                </c:pt>
                <c:pt idx="1420">
                  <c:v>3210</c:v>
                </c:pt>
                <c:pt idx="1421">
                  <c:v>2200</c:v>
                </c:pt>
                <c:pt idx="1422">
                  <c:v>2740</c:v>
                </c:pt>
                <c:pt idx="1423">
                  <c:v>3200</c:v>
                </c:pt>
                <c:pt idx="1424">
                  <c:v>3930</c:v>
                </c:pt>
                <c:pt idx="1425">
                  <c:v>3520</c:v>
                </c:pt>
                <c:pt idx="1426">
                  <c:v>3720</c:v>
                </c:pt>
                <c:pt idx="1427">
                  <c:v>3050</c:v>
                </c:pt>
                <c:pt idx="1428">
                  <c:v>3510</c:v>
                </c:pt>
                <c:pt idx="1429">
                  <c:v>2720</c:v>
                </c:pt>
                <c:pt idx="1430">
                  <c:v>3730</c:v>
                </c:pt>
                <c:pt idx="1431">
                  <c:v>4050</c:v>
                </c:pt>
                <c:pt idx="1432">
                  <c:v>3520</c:v>
                </c:pt>
                <c:pt idx="1433">
                  <c:v>4000</c:v>
                </c:pt>
                <c:pt idx="1434">
                  <c:v>2780</c:v>
                </c:pt>
                <c:pt idx="1435">
                  <c:v>3960</c:v>
                </c:pt>
                <c:pt idx="1436">
                  <c:v>3280</c:v>
                </c:pt>
                <c:pt idx="1437">
                  <c:v>3600</c:v>
                </c:pt>
                <c:pt idx="1438">
                  <c:v>3430</c:v>
                </c:pt>
                <c:pt idx="1439">
                  <c:v>3120</c:v>
                </c:pt>
                <c:pt idx="1440">
                  <c:v>3240</c:v>
                </c:pt>
                <c:pt idx="1441">
                  <c:v>4050</c:v>
                </c:pt>
                <c:pt idx="1442">
                  <c:v>3060</c:v>
                </c:pt>
                <c:pt idx="1443">
                  <c:v>3010</c:v>
                </c:pt>
                <c:pt idx="1444">
                  <c:v>4050</c:v>
                </c:pt>
                <c:pt idx="1445">
                  <c:v>3160</c:v>
                </c:pt>
                <c:pt idx="1446">
                  <c:v>3190</c:v>
                </c:pt>
                <c:pt idx="1447">
                  <c:v>2890</c:v>
                </c:pt>
                <c:pt idx="1448">
                  <c:v>3000</c:v>
                </c:pt>
                <c:pt idx="1449">
                  <c:v>3420</c:v>
                </c:pt>
                <c:pt idx="1450">
                  <c:v>2620</c:v>
                </c:pt>
                <c:pt idx="1451">
                  <c:v>3920</c:v>
                </c:pt>
                <c:pt idx="1452">
                  <c:v>4180</c:v>
                </c:pt>
                <c:pt idx="1453">
                  <c:v>2170</c:v>
                </c:pt>
                <c:pt idx="1454">
                  <c:v>3380</c:v>
                </c:pt>
                <c:pt idx="1455">
                  <c:v>3630</c:v>
                </c:pt>
                <c:pt idx="1456">
                  <c:v>3750</c:v>
                </c:pt>
                <c:pt idx="1457">
                  <c:v>3090</c:v>
                </c:pt>
                <c:pt idx="1458">
                  <c:v>3050</c:v>
                </c:pt>
                <c:pt idx="1459">
                  <c:v>2680</c:v>
                </c:pt>
                <c:pt idx="1460">
                  <c:v>3290</c:v>
                </c:pt>
                <c:pt idx="1461">
                  <c:v>3400</c:v>
                </c:pt>
                <c:pt idx="1462">
                  <c:v>3180</c:v>
                </c:pt>
                <c:pt idx="1463">
                  <c:v>2722</c:v>
                </c:pt>
                <c:pt idx="1464">
                  <c:v>2670</c:v>
                </c:pt>
                <c:pt idx="1465">
                  <c:v>3420</c:v>
                </c:pt>
                <c:pt idx="1466">
                  <c:v>2790</c:v>
                </c:pt>
                <c:pt idx="1467">
                  <c:v>3895</c:v>
                </c:pt>
                <c:pt idx="1468">
                  <c:v>3755</c:v>
                </c:pt>
                <c:pt idx="1469">
                  <c:v>3320</c:v>
                </c:pt>
                <c:pt idx="1470">
                  <c:v>4000</c:v>
                </c:pt>
                <c:pt idx="1471">
                  <c:v>2460</c:v>
                </c:pt>
                <c:pt idx="1472">
                  <c:v>2660</c:v>
                </c:pt>
                <c:pt idx="1473">
                  <c:v>3280</c:v>
                </c:pt>
                <c:pt idx="1474">
                  <c:v>2190</c:v>
                </c:pt>
                <c:pt idx="1475">
                  <c:v>3750</c:v>
                </c:pt>
                <c:pt idx="1476">
                  <c:v>4120</c:v>
                </c:pt>
                <c:pt idx="1477">
                  <c:v>3460</c:v>
                </c:pt>
                <c:pt idx="1478">
                  <c:v>3050</c:v>
                </c:pt>
                <c:pt idx="1479">
                  <c:v>3380</c:v>
                </c:pt>
                <c:pt idx="1480">
                  <c:v>2800</c:v>
                </c:pt>
                <c:pt idx="1481">
                  <c:v>3380</c:v>
                </c:pt>
                <c:pt idx="1482">
                  <c:v>3040</c:v>
                </c:pt>
                <c:pt idx="1483">
                  <c:v>2770</c:v>
                </c:pt>
                <c:pt idx="1484">
                  <c:v>3670</c:v>
                </c:pt>
                <c:pt idx="1485">
                  <c:v>3680</c:v>
                </c:pt>
                <c:pt idx="1486">
                  <c:v>2930</c:v>
                </c:pt>
                <c:pt idx="1487">
                  <c:v>3500</c:v>
                </c:pt>
                <c:pt idx="1488">
                  <c:v>3510</c:v>
                </c:pt>
                <c:pt idx="1489">
                  <c:v>2300</c:v>
                </c:pt>
                <c:pt idx="1490">
                  <c:v>3180</c:v>
                </c:pt>
                <c:pt idx="1491">
                  <c:v>3450</c:v>
                </c:pt>
                <c:pt idx="1492">
                  <c:v>3115</c:v>
                </c:pt>
                <c:pt idx="1493">
                  <c:v>3720</c:v>
                </c:pt>
                <c:pt idx="1494">
                  <c:v>3410</c:v>
                </c:pt>
                <c:pt idx="1495">
                  <c:v>3000</c:v>
                </c:pt>
                <c:pt idx="1496">
                  <c:v>3220</c:v>
                </c:pt>
                <c:pt idx="1497">
                  <c:v>3670</c:v>
                </c:pt>
                <c:pt idx="1498">
                  <c:v>3770</c:v>
                </c:pt>
                <c:pt idx="1499">
                  <c:v>2810</c:v>
                </c:pt>
                <c:pt idx="1500">
                  <c:v>3035</c:v>
                </c:pt>
                <c:pt idx="1501">
                  <c:v>3020</c:v>
                </c:pt>
                <c:pt idx="1502">
                  <c:v>3260</c:v>
                </c:pt>
                <c:pt idx="1503">
                  <c:v>2910</c:v>
                </c:pt>
                <c:pt idx="1504">
                  <c:v>2820</c:v>
                </c:pt>
                <c:pt idx="1505">
                  <c:v>3180</c:v>
                </c:pt>
                <c:pt idx="1506">
                  <c:v>3530</c:v>
                </c:pt>
                <c:pt idx="1507">
                  <c:v>2670</c:v>
                </c:pt>
                <c:pt idx="1508">
                  <c:v>946</c:v>
                </c:pt>
                <c:pt idx="1509">
                  <c:v>3190</c:v>
                </c:pt>
                <c:pt idx="1510">
                  <c:v>4060</c:v>
                </c:pt>
                <c:pt idx="1511">
                  <c:v>2940</c:v>
                </c:pt>
                <c:pt idx="1512">
                  <c:v>3660</c:v>
                </c:pt>
                <c:pt idx="1513">
                  <c:v>3070</c:v>
                </c:pt>
                <c:pt idx="1514">
                  <c:v>3450</c:v>
                </c:pt>
                <c:pt idx="1515">
                  <c:v>3640</c:v>
                </c:pt>
                <c:pt idx="1516">
                  <c:v>2880</c:v>
                </c:pt>
                <c:pt idx="1517">
                  <c:v>3270</c:v>
                </c:pt>
                <c:pt idx="1518">
                  <c:v>3740</c:v>
                </c:pt>
                <c:pt idx="1519">
                  <c:v>3720</c:v>
                </c:pt>
                <c:pt idx="1520">
                  <c:v>2930</c:v>
                </c:pt>
                <c:pt idx="1521">
                  <c:v>2115</c:v>
                </c:pt>
                <c:pt idx="1522">
                  <c:v>3110</c:v>
                </c:pt>
                <c:pt idx="1523">
                  <c:v>3200</c:v>
                </c:pt>
                <c:pt idx="1524">
                  <c:v>3560</c:v>
                </c:pt>
                <c:pt idx="1525">
                  <c:v>2750</c:v>
                </c:pt>
                <c:pt idx="1526">
                  <c:v>2080</c:v>
                </c:pt>
                <c:pt idx="1527">
                  <c:v>3700</c:v>
                </c:pt>
                <c:pt idx="1528">
                  <c:v>3530</c:v>
                </c:pt>
                <c:pt idx="1529">
                  <c:v>2930</c:v>
                </c:pt>
                <c:pt idx="1530">
                  <c:v>2950</c:v>
                </c:pt>
                <c:pt idx="1531">
                  <c:v>3090</c:v>
                </c:pt>
                <c:pt idx="1532">
                  <c:v>2630</c:v>
                </c:pt>
                <c:pt idx="1533">
                  <c:v>4325</c:v>
                </c:pt>
                <c:pt idx="1534">
                  <c:v>3520</c:v>
                </c:pt>
                <c:pt idx="1535">
                  <c:v>3160</c:v>
                </c:pt>
                <c:pt idx="1536">
                  <c:v>4080</c:v>
                </c:pt>
                <c:pt idx="1537">
                  <c:v>2940</c:v>
                </c:pt>
                <c:pt idx="1538">
                  <c:v>4570</c:v>
                </c:pt>
                <c:pt idx="1539">
                  <c:v>3800</c:v>
                </c:pt>
                <c:pt idx="1540">
                  <c:v>4770</c:v>
                </c:pt>
                <c:pt idx="1541">
                  <c:v>3295</c:v>
                </c:pt>
                <c:pt idx="1542">
                  <c:v>3350</c:v>
                </c:pt>
                <c:pt idx="1543">
                  <c:v>3330</c:v>
                </c:pt>
                <c:pt idx="1544">
                  <c:v>2710</c:v>
                </c:pt>
                <c:pt idx="1545">
                  <c:v>2470</c:v>
                </c:pt>
                <c:pt idx="1546">
                  <c:v>3760</c:v>
                </c:pt>
                <c:pt idx="1547">
                  <c:v>3200</c:v>
                </c:pt>
                <c:pt idx="1548">
                  <c:v>4190</c:v>
                </c:pt>
                <c:pt idx="1549">
                  <c:v>3150</c:v>
                </c:pt>
                <c:pt idx="1550">
                  <c:v>3410</c:v>
                </c:pt>
                <c:pt idx="1551">
                  <c:v>3000</c:v>
                </c:pt>
                <c:pt idx="1552">
                  <c:v>4090</c:v>
                </c:pt>
                <c:pt idx="1553">
                  <c:v>4150</c:v>
                </c:pt>
                <c:pt idx="1554">
                  <c:v>3600</c:v>
                </c:pt>
                <c:pt idx="1555">
                  <c:v>1850</c:v>
                </c:pt>
                <c:pt idx="1556">
                  <c:v>3770</c:v>
                </c:pt>
                <c:pt idx="1557">
                  <c:v>3010</c:v>
                </c:pt>
                <c:pt idx="1558">
                  <c:v>3500</c:v>
                </c:pt>
                <c:pt idx="1559">
                  <c:v>3120</c:v>
                </c:pt>
                <c:pt idx="1560">
                  <c:v>3680</c:v>
                </c:pt>
                <c:pt idx="1561">
                  <c:v>3620</c:v>
                </c:pt>
                <c:pt idx="1562">
                  <c:v>3670</c:v>
                </c:pt>
                <c:pt idx="1563">
                  <c:v>3610</c:v>
                </c:pt>
                <c:pt idx="1564">
                  <c:v>3590</c:v>
                </c:pt>
                <c:pt idx="1565">
                  <c:v>3710</c:v>
                </c:pt>
                <c:pt idx="1566">
                  <c:v>3390</c:v>
                </c:pt>
                <c:pt idx="1567">
                  <c:v>3240</c:v>
                </c:pt>
                <c:pt idx="1568">
                  <c:v>2680</c:v>
                </c:pt>
                <c:pt idx="1569">
                  <c:v>3200</c:v>
                </c:pt>
                <c:pt idx="1570">
                  <c:v>4010</c:v>
                </c:pt>
                <c:pt idx="1571">
                  <c:v>2210</c:v>
                </c:pt>
                <c:pt idx="1572">
                  <c:v>3400</c:v>
                </c:pt>
                <c:pt idx="1573">
                  <c:v>2745</c:v>
                </c:pt>
                <c:pt idx="1574">
                  <c:v>3590</c:v>
                </c:pt>
                <c:pt idx="1575">
                  <c:v>2720</c:v>
                </c:pt>
                <c:pt idx="1576">
                  <c:v>4150</c:v>
                </c:pt>
                <c:pt idx="1577">
                  <c:v>3255</c:v>
                </c:pt>
                <c:pt idx="1578">
                  <c:v>3510</c:v>
                </c:pt>
                <c:pt idx="1579">
                  <c:v>3380</c:v>
                </c:pt>
                <c:pt idx="1580">
                  <c:v>2280</c:v>
                </c:pt>
                <c:pt idx="1581">
                  <c:v>3780</c:v>
                </c:pt>
                <c:pt idx="1582">
                  <c:v>3240</c:v>
                </c:pt>
                <c:pt idx="1583">
                  <c:v>3320</c:v>
                </c:pt>
                <c:pt idx="1584">
                  <c:v>3820</c:v>
                </c:pt>
                <c:pt idx="1585">
                  <c:v>5110</c:v>
                </c:pt>
                <c:pt idx="1586">
                  <c:v>3470</c:v>
                </c:pt>
                <c:pt idx="1587">
                  <c:v>3060</c:v>
                </c:pt>
                <c:pt idx="1588">
                  <c:v>3500</c:v>
                </c:pt>
                <c:pt idx="1589">
                  <c:v>2900</c:v>
                </c:pt>
                <c:pt idx="1590">
                  <c:v>3090</c:v>
                </c:pt>
                <c:pt idx="1591">
                  <c:v>3575</c:v>
                </c:pt>
                <c:pt idx="1592">
                  <c:v>3170</c:v>
                </c:pt>
                <c:pt idx="1593">
                  <c:v>4420</c:v>
                </c:pt>
                <c:pt idx="1594">
                  <c:v>3940</c:v>
                </c:pt>
                <c:pt idx="1595">
                  <c:v>3900</c:v>
                </c:pt>
                <c:pt idx="1596">
                  <c:v>4570</c:v>
                </c:pt>
                <c:pt idx="1597">
                  <c:v>3240</c:v>
                </c:pt>
                <c:pt idx="1598">
                  <c:v>2780</c:v>
                </c:pt>
                <c:pt idx="1599">
                  <c:v>3630</c:v>
                </c:pt>
                <c:pt idx="1600">
                  <c:v>2990</c:v>
                </c:pt>
                <c:pt idx="1601">
                  <c:v>3370</c:v>
                </c:pt>
                <c:pt idx="1602">
                  <c:v>3750</c:v>
                </c:pt>
                <c:pt idx="1603">
                  <c:v>3070</c:v>
                </c:pt>
                <c:pt idx="1604">
                  <c:v>3290</c:v>
                </c:pt>
                <c:pt idx="1605">
                  <c:v>3170</c:v>
                </c:pt>
                <c:pt idx="1606">
                  <c:v>3930</c:v>
                </c:pt>
                <c:pt idx="1607">
                  <c:v>3260</c:v>
                </c:pt>
                <c:pt idx="1608">
                  <c:v>4180</c:v>
                </c:pt>
                <c:pt idx="1609">
                  <c:v>3210</c:v>
                </c:pt>
                <c:pt idx="1610">
                  <c:v>3570</c:v>
                </c:pt>
                <c:pt idx="1611">
                  <c:v>3840</c:v>
                </c:pt>
                <c:pt idx="1612">
                  <c:v>2650</c:v>
                </c:pt>
                <c:pt idx="1613">
                  <c:v>3830</c:v>
                </c:pt>
                <c:pt idx="1614">
                  <c:v>3600</c:v>
                </c:pt>
                <c:pt idx="1615">
                  <c:v>3690</c:v>
                </c:pt>
                <c:pt idx="1616">
                  <c:v>3350</c:v>
                </c:pt>
                <c:pt idx="1617">
                  <c:v>3890</c:v>
                </c:pt>
                <c:pt idx="1618">
                  <c:v>3640</c:v>
                </c:pt>
                <c:pt idx="1619">
                  <c:v>3100</c:v>
                </c:pt>
                <c:pt idx="1620">
                  <c:v>3130</c:v>
                </c:pt>
                <c:pt idx="1621">
                  <c:v>3200</c:v>
                </c:pt>
                <c:pt idx="1622">
                  <c:v>3690</c:v>
                </c:pt>
                <c:pt idx="1623">
                  <c:v>3750</c:v>
                </c:pt>
                <c:pt idx="1624">
                  <c:v>2650</c:v>
                </c:pt>
                <c:pt idx="1625">
                  <c:v>2860</c:v>
                </c:pt>
                <c:pt idx="1626">
                  <c:v>3500</c:v>
                </c:pt>
                <c:pt idx="1627">
                  <c:v>3720</c:v>
                </c:pt>
                <c:pt idx="1628">
                  <c:v>2750</c:v>
                </c:pt>
                <c:pt idx="1629">
                  <c:v>2800</c:v>
                </c:pt>
                <c:pt idx="1630">
                  <c:v>3255</c:v>
                </c:pt>
                <c:pt idx="1631">
                  <c:v>4000</c:v>
                </c:pt>
                <c:pt idx="1632">
                  <c:v>4500</c:v>
                </c:pt>
                <c:pt idx="1633">
                  <c:v>3400</c:v>
                </c:pt>
                <c:pt idx="1634">
                  <c:v>3120</c:v>
                </c:pt>
                <c:pt idx="1635">
                  <c:v>3590</c:v>
                </c:pt>
                <c:pt idx="1636">
                  <c:v>3660</c:v>
                </c:pt>
                <c:pt idx="1637">
                  <c:v>4010</c:v>
                </c:pt>
                <c:pt idx="1638">
                  <c:v>3550</c:v>
                </c:pt>
                <c:pt idx="1639">
                  <c:v>4320</c:v>
                </c:pt>
                <c:pt idx="1640">
                  <c:v>3340</c:v>
                </c:pt>
                <c:pt idx="1641">
                  <c:v>3550</c:v>
                </c:pt>
                <c:pt idx="1642">
                  <c:v>2040</c:v>
                </c:pt>
                <c:pt idx="1643">
                  <c:v>2250</c:v>
                </c:pt>
                <c:pt idx="1644">
                  <c:v>3120</c:v>
                </c:pt>
                <c:pt idx="1645">
                  <c:v>4140</c:v>
                </c:pt>
                <c:pt idx="1646">
                  <c:v>3420</c:v>
                </c:pt>
                <c:pt idx="1647">
                  <c:v>3710</c:v>
                </c:pt>
                <c:pt idx="1648">
                  <c:v>3415</c:v>
                </c:pt>
                <c:pt idx="1649">
                  <c:v>3780</c:v>
                </c:pt>
                <c:pt idx="1650">
                  <c:v>3250</c:v>
                </c:pt>
                <c:pt idx="1651">
                  <c:v>2810</c:v>
                </c:pt>
                <c:pt idx="1652">
                  <c:v>3520</c:v>
                </c:pt>
                <c:pt idx="1653">
                  <c:v>4060</c:v>
                </c:pt>
                <c:pt idx="1654">
                  <c:v>3460</c:v>
                </c:pt>
                <c:pt idx="1655">
                  <c:v>3640</c:v>
                </c:pt>
                <c:pt idx="1656">
                  <c:v>3420</c:v>
                </c:pt>
                <c:pt idx="1657">
                  <c:v>3860</c:v>
                </c:pt>
                <c:pt idx="1658">
                  <c:v>3400</c:v>
                </c:pt>
                <c:pt idx="1659">
                  <c:v>3050</c:v>
                </c:pt>
                <c:pt idx="1660">
                  <c:v>3960</c:v>
                </c:pt>
                <c:pt idx="1661">
                  <c:v>2780</c:v>
                </c:pt>
                <c:pt idx="1662">
                  <c:v>3180</c:v>
                </c:pt>
                <c:pt idx="1663">
                  <c:v>3290</c:v>
                </c:pt>
                <c:pt idx="1664">
                  <c:v>4490</c:v>
                </c:pt>
                <c:pt idx="1665">
                  <c:v>3490</c:v>
                </c:pt>
                <c:pt idx="1666">
                  <c:v>3300</c:v>
                </c:pt>
                <c:pt idx="1667">
                  <c:v>3270</c:v>
                </c:pt>
                <c:pt idx="1668">
                  <c:v>3750</c:v>
                </c:pt>
                <c:pt idx="1669">
                  <c:v>3950</c:v>
                </c:pt>
                <c:pt idx="1670">
                  <c:v>3610</c:v>
                </c:pt>
                <c:pt idx="1671">
                  <c:v>3210</c:v>
                </c:pt>
                <c:pt idx="1672">
                  <c:v>3370</c:v>
                </c:pt>
                <c:pt idx="1673">
                  <c:v>3320</c:v>
                </c:pt>
                <c:pt idx="1674">
                  <c:v>3490</c:v>
                </c:pt>
                <c:pt idx="1675">
                  <c:v>2980</c:v>
                </c:pt>
                <c:pt idx="1676">
                  <c:v>3170</c:v>
                </c:pt>
                <c:pt idx="1677">
                  <c:v>3680</c:v>
                </c:pt>
                <c:pt idx="1678">
                  <c:v>3920</c:v>
                </c:pt>
                <c:pt idx="1679">
                  <c:v>3270</c:v>
                </c:pt>
                <c:pt idx="1680">
                  <c:v>3930</c:v>
                </c:pt>
                <c:pt idx="1681">
                  <c:v>3670</c:v>
                </c:pt>
                <c:pt idx="1682">
                  <c:v>3970</c:v>
                </c:pt>
                <c:pt idx="1683">
                  <c:v>3230</c:v>
                </c:pt>
                <c:pt idx="1684">
                  <c:v>3580</c:v>
                </c:pt>
                <c:pt idx="1685">
                  <c:v>2680</c:v>
                </c:pt>
                <c:pt idx="1686">
                  <c:v>3670</c:v>
                </c:pt>
                <c:pt idx="1687">
                  <c:v>3895</c:v>
                </c:pt>
                <c:pt idx="1688">
                  <c:v>3950</c:v>
                </c:pt>
                <c:pt idx="1689">
                  <c:v>3445</c:v>
                </c:pt>
                <c:pt idx="1690">
                  <c:v>3400</c:v>
                </c:pt>
                <c:pt idx="1691">
                  <c:v>4260</c:v>
                </c:pt>
                <c:pt idx="1692">
                  <c:v>3770</c:v>
                </c:pt>
                <c:pt idx="1693">
                  <c:v>3070</c:v>
                </c:pt>
                <c:pt idx="1694">
                  <c:v>3350</c:v>
                </c:pt>
                <c:pt idx="1695">
                  <c:v>2750</c:v>
                </c:pt>
                <c:pt idx="1696">
                  <c:v>3420</c:v>
                </c:pt>
                <c:pt idx="1697">
                  <c:v>3705</c:v>
                </c:pt>
                <c:pt idx="1698">
                  <c:v>3010</c:v>
                </c:pt>
                <c:pt idx="1699">
                  <c:v>4040</c:v>
                </c:pt>
                <c:pt idx="1700">
                  <c:v>3890</c:v>
                </c:pt>
                <c:pt idx="1701">
                  <c:v>4180</c:v>
                </c:pt>
                <c:pt idx="1702">
                  <c:v>2910</c:v>
                </c:pt>
                <c:pt idx="1703">
                  <c:v>3895</c:v>
                </c:pt>
                <c:pt idx="1704">
                  <c:v>4300</c:v>
                </c:pt>
                <c:pt idx="1705">
                  <c:v>3470</c:v>
                </c:pt>
                <c:pt idx="1706">
                  <c:v>3860</c:v>
                </c:pt>
                <c:pt idx="1707">
                  <c:v>2486</c:v>
                </c:pt>
                <c:pt idx="1708">
                  <c:v>3280</c:v>
                </c:pt>
                <c:pt idx="1709">
                  <c:v>3640</c:v>
                </c:pt>
                <c:pt idx="1710">
                  <c:v>2490</c:v>
                </c:pt>
                <c:pt idx="1711">
                  <c:v>3470</c:v>
                </c:pt>
                <c:pt idx="1712">
                  <c:v>3490</c:v>
                </c:pt>
                <c:pt idx="1713">
                  <c:v>4780</c:v>
                </c:pt>
                <c:pt idx="1714">
                  <c:v>4150</c:v>
                </c:pt>
                <c:pt idx="1715">
                  <c:v>3020</c:v>
                </c:pt>
                <c:pt idx="1716">
                  <c:v>2550</c:v>
                </c:pt>
                <c:pt idx="1717">
                  <c:v>3920</c:v>
                </c:pt>
                <c:pt idx="1718">
                  <c:v>4260</c:v>
                </c:pt>
                <c:pt idx="1719">
                  <c:v>2956</c:v>
                </c:pt>
                <c:pt idx="1720">
                  <c:v>3860</c:v>
                </c:pt>
                <c:pt idx="1721">
                  <c:v>2720</c:v>
                </c:pt>
                <c:pt idx="1722">
                  <c:v>2930</c:v>
                </c:pt>
                <c:pt idx="1723">
                  <c:v>4140</c:v>
                </c:pt>
                <c:pt idx="1724">
                  <c:v>3100</c:v>
                </c:pt>
                <c:pt idx="1725">
                  <c:v>3380</c:v>
                </c:pt>
                <c:pt idx="1726">
                  <c:v>3410</c:v>
                </c:pt>
                <c:pt idx="1727">
                  <c:v>4275</c:v>
                </c:pt>
                <c:pt idx="1728">
                  <c:v>3660</c:v>
                </c:pt>
                <c:pt idx="1729">
                  <c:v>3510</c:v>
                </c:pt>
                <c:pt idx="1730">
                  <c:v>1285</c:v>
                </c:pt>
                <c:pt idx="1731">
                  <c:v>3210</c:v>
                </c:pt>
                <c:pt idx="1732">
                  <c:v>3590</c:v>
                </c:pt>
                <c:pt idx="1733">
                  <c:v>3550</c:v>
                </c:pt>
                <c:pt idx="1734">
                  <c:v>2600</c:v>
                </c:pt>
                <c:pt idx="1735">
                  <c:v>3765</c:v>
                </c:pt>
                <c:pt idx="1736">
                  <c:v>3170</c:v>
                </c:pt>
                <c:pt idx="1737">
                  <c:v>3330</c:v>
                </c:pt>
                <c:pt idx="1738">
                  <c:v>3600</c:v>
                </c:pt>
                <c:pt idx="1739">
                  <c:v>3730</c:v>
                </c:pt>
                <c:pt idx="1740">
                  <c:v>4135</c:v>
                </c:pt>
                <c:pt idx="1741">
                  <c:v>4160</c:v>
                </c:pt>
                <c:pt idx="1742">
                  <c:v>3260</c:v>
                </c:pt>
                <c:pt idx="1743">
                  <c:v>3040</c:v>
                </c:pt>
                <c:pt idx="1744">
                  <c:v>3570</c:v>
                </c:pt>
                <c:pt idx="1745">
                  <c:v>3300</c:v>
                </c:pt>
                <c:pt idx="1746">
                  <c:v>3640</c:v>
                </c:pt>
                <c:pt idx="1747">
                  <c:v>3500</c:v>
                </c:pt>
                <c:pt idx="1748">
                  <c:v>3900</c:v>
                </c:pt>
                <c:pt idx="1749">
                  <c:v>3140</c:v>
                </c:pt>
                <c:pt idx="1750">
                  <c:v>4350</c:v>
                </c:pt>
                <c:pt idx="1751">
                  <c:v>3500</c:v>
                </c:pt>
                <c:pt idx="1752">
                  <c:v>1305</c:v>
                </c:pt>
                <c:pt idx="1753">
                  <c:v>3600</c:v>
                </c:pt>
                <c:pt idx="1754">
                  <c:v>3300</c:v>
                </c:pt>
                <c:pt idx="1755">
                  <c:v>2750</c:v>
                </c:pt>
                <c:pt idx="1756">
                  <c:v>1290</c:v>
                </c:pt>
                <c:pt idx="1757">
                  <c:v>3080</c:v>
                </c:pt>
                <c:pt idx="1758">
                  <c:v>3060</c:v>
                </c:pt>
                <c:pt idx="1759">
                  <c:v>3480</c:v>
                </c:pt>
                <c:pt idx="1760">
                  <c:v>4940</c:v>
                </c:pt>
                <c:pt idx="1761">
                  <c:v>2810</c:v>
                </c:pt>
                <c:pt idx="1762">
                  <c:v>3580</c:v>
                </c:pt>
                <c:pt idx="1763">
                  <c:v>3285</c:v>
                </c:pt>
                <c:pt idx="1764">
                  <c:v>4860</c:v>
                </c:pt>
                <c:pt idx="1765">
                  <c:v>3770</c:v>
                </c:pt>
                <c:pt idx="1766">
                  <c:v>3500</c:v>
                </c:pt>
                <c:pt idx="1767">
                  <c:v>3870</c:v>
                </c:pt>
                <c:pt idx="1768">
                  <c:v>3785</c:v>
                </c:pt>
                <c:pt idx="1769">
                  <c:v>4260</c:v>
                </c:pt>
                <c:pt idx="1770">
                  <c:v>4085</c:v>
                </c:pt>
                <c:pt idx="1771">
                  <c:v>4640</c:v>
                </c:pt>
                <c:pt idx="1772">
                  <c:v>2880</c:v>
                </c:pt>
                <c:pt idx="1773">
                  <c:v>4260</c:v>
                </c:pt>
                <c:pt idx="1774">
                  <c:v>3410</c:v>
                </c:pt>
                <c:pt idx="1775">
                  <c:v>2830</c:v>
                </c:pt>
                <c:pt idx="1776">
                  <c:v>3920</c:v>
                </c:pt>
                <c:pt idx="1777">
                  <c:v>2850</c:v>
                </c:pt>
                <c:pt idx="1778">
                  <c:v>4125</c:v>
                </c:pt>
                <c:pt idx="1779">
                  <c:v>2950</c:v>
                </c:pt>
                <c:pt idx="1780">
                  <c:v>3670</c:v>
                </c:pt>
                <c:pt idx="1781">
                  <c:v>3500</c:v>
                </c:pt>
                <c:pt idx="1782">
                  <c:v>4320</c:v>
                </c:pt>
                <c:pt idx="1783">
                  <c:v>3960</c:v>
                </c:pt>
                <c:pt idx="1784">
                  <c:v>3750</c:v>
                </c:pt>
                <c:pt idx="1785">
                  <c:v>3920</c:v>
                </c:pt>
                <c:pt idx="1786">
                  <c:v>3180</c:v>
                </c:pt>
                <c:pt idx="1787">
                  <c:v>3590</c:v>
                </c:pt>
                <c:pt idx="1788">
                  <c:v>3360</c:v>
                </c:pt>
                <c:pt idx="1789">
                  <c:v>3180</c:v>
                </c:pt>
                <c:pt idx="1790">
                  <c:v>3950</c:v>
                </c:pt>
                <c:pt idx="1791">
                  <c:v>3030</c:v>
                </c:pt>
                <c:pt idx="1792">
                  <c:v>3240</c:v>
                </c:pt>
                <c:pt idx="1793">
                  <c:v>3260</c:v>
                </c:pt>
                <c:pt idx="1794">
                  <c:v>3320</c:v>
                </c:pt>
                <c:pt idx="1795">
                  <c:v>3880</c:v>
                </c:pt>
                <c:pt idx="1796">
                  <c:v>2340</c:v>
                </c:pt>
                <c:pt idx="1797">
                  <c:v>3900</c:v>
                </c:pt>
                <c:pt idx="1798">
                  <c:v>2580</c:v>
                </c:pt>
                <c:pt idx="1799">
                  <c:v>3725</c:v>
                </c:pt>
                <c:pt idx="1800">
                  <c:v>3760</c:v>
                </c:pt>
                <c:pt idx="1801">
                  <c:v>4190</c:v>
                </c:pt>
                <c:pt idx="1802">
                  <c:v>3230</c:v>
                </c:pt>
                <c:pt idx="1803">
                  <c:v>4470</c:v>
                </c:pt>
                <c:pt idx="1804">
                  <c:v>3930</c:v>
                </c:pt>
                <c:pt idx="1805">
                  <c:v>3310</c:v>
                </c:pt>
                <c:pt idx="1806">
                  <c:v>3370</c:v>
                </c:pt>
                <c:pt idx="1807">
                  <c:v>4150</c:v>
                </c:pt>
                <c:pt idx="1808">
                  <c:v>4180</c:v>
                </c:pt>
                <c:pt idx="1809">
                  <c:v>3450</c:v>
                </c:pt>
                <c:pt idx="1810">
                  <c:v>4660</c:v>
                </c:pt>
                <c:pt idx="1811">
                  <c:v>3180</c:v>
                </c:pt>
                <c:pt idx="1812">
                  <c:v>4940</c:v>
                </c:pt>
                <c:pt idx="1813">
                  <c:v>3800</c:v>
                </c:pt>
                <c:pt idx="1814">
                  <c:v>3370</c:v>
                </c:pt>
                <c:pt idx="1815">
                  <c:v>2800</c:v>
                </c:pt>
                <c:pt idx="1816">
                  <c:v>3200</c:v>
                </c:pt>
                <c:pt idx="1817">
                  <c:v>4020</c:v>
                </c:pt>
                <c:pt idx="1818">
                  <c:v>2920</c:v>
                </c:pt>
                <c:pt idx="1819">
                  <c:v>3780</c:v>
                </c:pt>
                <c:pt idx="1820">
                  <c:v>3480</c:v>
                </c:pt>
                <c:pt idx="1821">
                  <c:v>3360</c:v>
                </c:pt>
                <c:pt idx="1822">
                  <c:v>5000</c:v>
                </c:pt>
                <c:pt idx="1823">
                  <c:v>3640</c:v>
                </c:pt>
              </c:numCache>
            </c:numRef>
          </c:yVal>
          <c:smooth val="0"/>
        </c:ser>
        <c:ser>
          <c:idx val="1"/>
          <c:order val="1"/>
          <c:tx>
            <c:v>Predicted Y</c:v>
          </c:tx>
          <c:spPr>
            <a:ln w="28575">
              <a:noFill/>
            </a:ln>
          </c:spPr>
          <c:xVal>
            <c:numRef>
              <c:f>'Regression_(no_missing)'!$I$2:$I$1825</c:f>
              <c:numCache>
                <c:formatCode>General</c:formatCode>
                <c:ptCount val="1824"/>
                <c:pt idx="0">
                  <c:v>32.8125</c:v>
                </c:pt>
                <c:pt idx="1">
                  <c:v>34.1640625</c:v>
                </c:pt>
                <c:pt idx="2">
                  <c:v>34.53125</c:v>
                </c:pt>
                <c:pt idx="3">
                  <c:v>28.30859375</c:v>
                </c:pt>
                <c:pt idx="4">
                  <c:v>25.828125</c:v>
                </c:pt>
                <c:pt idx="5">
                  <c:v>13.890625</c:v>
                </c:pt>
                <c:pt idx="6">
                  <c:v>24.6484375</c:v>
                </c:pt>
                <c:pt idx="7">
                  <c:v>29.625</c:v>
                </c:pt>
                <c:pt idx="8">
                  <c:v>30.23046875</c:v>
                </c:pt>
                <c:pt idx="9">
                  <c:v>29.4609375</c:v>
                </c:pt>
                <c:pt idx="10">
                  <c:v>29.55859375</c:v>
                </c:pt>
                <c:pt idx="11">
                  <c:v>33.9296875</c:v>
                </c:pt>
                <c:pt idx="12">
                  <c:v>31.72265625</c:v>
                </c:pt>
                <c:pt idx="13">
                  <c:v>27.53125</c:v>
                </c:pt>
                <c:pt idx="14">
                  <c:v>31.50390625</c:v>
                </c:pt>
                <c:pt idx="15">
                  <c:v>19.10546875</c:v>
                </c:pt>
                <c:pt idx="16">
                  <c:v>30.14453125</c:v>
                </c:pt>
                <c:pt idx="17">
                  <c:v>25.015625</c:v>
                </c:pt>
                <c:pt idx="18">
                  <c:v>22.3046875</c:v>
                </c:pt>
                <c:pt idx="19">
                  <c:v>19.09765625</c:v>
                </c:pt>
                <c:pt idx="20">
                  <c:v>26.4375</c:v>
                </c:pt>
                <c:pt idx="21">
                  <c:v>24.15234375</c:v>
                </c:pt>
                <c:pt idx="22">
                  <c:v>24.16015625</c:v>
                </c:pt>
                <c:pt idx="23">
                  <c:v>27.43359375</c:v>
                </c:pt>
                <c:pt idx="24">
                  <c:v>28.6171875</c:v>
                </c:pt>
                <c:pt idx="25">
                  <c:v>19.578125</c:v>
                </c:pt>
                <c:pt idx="26">
                  <c:v>26.859375</c:v>
                </c:pt>
                <c:pt idx="27">
                  <c:v>22.4609375</c:v>
                </c:pt>
                <c:pt idx="28">
                  <c:v>22.10546875</c:v>
                </c:pt>
                <c:pt idx="29">
                  <c:v>17.03125</c:v>
                </c:pt>
                <c:pt idx="30">
                  <c:v>26.2578125</c:v>
                </c:pt>
                <c:pt idx="31">
                  <c:v>20.83203125</c:v>
                </c:pt>
                <c:pt idx="32">
                  <c:v>26.72265625</c:v>
                </c:pt>
                <c:pt idx="33">
                  <c:v>22.1875</c:v>
                </c:pt>
                <c:pt idx="34">
                  <c:v>27.51953125</c:v>
                </c:pt>
                <c:pt idx="35">
                  <c:v>34.421875</c:v>
                </c:pt>
                <c:pt idx="36">
                  <c:v>18.234375</c:v>
                </c:pt>
                <c:pt idx="37">
                  <c:v>20.72265625</c:v>
                </c:pt>
                <c:pt idx="38">
                  <c:v>23.640625</c:v>
                </c:pt>
                <c:pt idx="39">
                  <c:v>22.72265625</c:v>
                </c:pt>
                <c:pt idx="40">
                  <c:v>34.6953125</c:v>
                </c:pt>
                <c:pt idx="41">
                  <c:v>25.63671875</c:v>
                </c:pt>
                <c:pt idx="42">
                  <c:v>30.8828125</c:v>
                </c:pt>
                <c:pt idx="43">
                  <c:v>17.66015625</c:v>
                </c:pt>
                <c:pt idx="44">
                  <c:v>19.58203125</c:v>
                </c:pt>
                <c:pt idx="45">
                  <c:v>27.19140625</c:v>
                </c:pt>
                <c:pt idx="46">
                  <c:v>23.77734375</c:v>
                </c:pt>
                <c:pt idx="47">
                  <c:v>24.1796875</c:v>
                </c:pt>
                <c:pt idx="48">
                  <c:v>32.4765625</c:v>
                </c:pt>
                <c:pt idx="49">
                  <c:v>25.6484375</c:v>
                </c:pt>
                <c:pt idx="50">
                  <c:v>22.91015625</c:v>
                </c:pt>
                <c:pt idx="51">
                  <c:v>23.67578125</c:v>
                </c:pt>
                <c:pt idx="52">
                  <c:v>30.15234375</c:v>
                </c:pt>
                <c:pt idx="53">
                  <c:v>27.94140625</c:v>
                </c:pt>
                <c:pt idx="54">
                  <c:v>23.42578125</c:v>
                </c:pt>
                <c:pt idx="55">
                  <c:v>27.55859375</c:v>
                </c:pt>
                <c:pt idx="56">
                  <c:v>18.33984375</c:v>
                </c:pt>
                <c:pt idx="57">
                  <c:v>18.70703125</c:v>
                </c:pt>
                <c:pt idx="58">
                  <c:v>20.2890625</c:v>
                </c:pt>
                <c:pt idx="59">
                  <c:v>24.390625</c:v>
                </c:pt>
                <c:pt idx="60">
                  <c:v>35.5546875</c:v>
                </c:pt>
                <c:pt idx="61">
                  <c:v>21.3359375</c:v>
                </c:pt>
                <c:pt idx="62">
                  <c:v>30.5625</c:v>
                </c:pt>
                <c:pt idx="63">
                  <c:v>30.046875</c:v>
                </c:pt>
                <c:pt idx="64">
                  <c:v>30.63671875</c:v>
                </c:pt>
                <c:pt idx="65">
                  <c:v>29.9140625</c:v>
                </c:pt>
                <c:pt idx="66">
                  <c:v>37.359375</c:v>
                </c:pt>
                <c:pt idx="67">
                  <c:v>31.61328125</c:v>
                </c:pt>
                <c:pt idx="68">
                  <c:v>35.203125</c:v>
                </c:pt>
                <c:pt idx="69">
                  <c:v>32.1640625</c:v>
                </c:pt>
                <c:pt idx="70">
                  <c:v>28.25390625</c:v>
                </c:pt>
                <c:pt idx="71">
                  <c:v>19.6015625</c:v>
                </c:pt>
                <c:pt idx="72">
                  <c:v>29.23046875</c:v>
                </c:pt>
                <c:pt idx="73">
                  <c:v>16.33984375</c:v>
                </c:pt>
                <c:pt idx="74">
                  <c:v>36.7109375</c:v>
                </c:pt>
                <c:pt idx="75">
                  <c:v>34.09375</c:v>
                </c:pt>
                <c:pt idx="76">
                  <c:v>37.046875</c:v>
                </c:pt>
                <c:pt idx="77">
                  <c:v>28.76953125</c:v>
                </c:pt>
                <c:pt idx="78">
                  <c:v>26.625</c:v>
                </c:pt>
                <c:pt idx="79">
                  <c:v>24.8984375</c:v>
                </c:pt>
                <c:pt idx="80">
                  <c:v>17.08203125</c:v>
                </c:pt>
                <c:pt idx="81">
                  <c:v>20.58203125</c:v>
                </c:pt>
                <c:pt idx="82">
                  <c:v>22.90625</c:v>
                </c:pt>
                <c:pt idx="83">
                  <c:v>25.75</c:v>
                </c:pt>
                <c:pt idx="84">
                  <c:v>34.6015625</c:v>
                </c:pt>
                <c:pt idx="85">
                  <c:v>33.0859375</c:v>
                </c:pt>
                <c:pt idx="86">
                  <c:v>30.671875</c:v>
                </c:pt>
                <c:pt idx="87">
                  <c:v>28.25390625</c:v>
                </c:pt>
                <c:pt idx="88">
                  <c:v>17.7578125</c:v>
                </c:pt>
                <c:pt idx="89">
                  <c:v>27.3671875</c:v>
                </c:pt>
                <c:pt idx="90">
                  <c:v>23.89453125</c:v>
                </c:pt>
                <c:pt idx="91">
                  <c:v>30.640625</c:v>
                </c:pt>
                <c:pt idx="92">
                  <c:v>22.06640625</c:v>
                </c:pt>
                <c:pt idx="93">
                  <c:v>30.40625</c:v>
                </c:pt>
                <c:pt idx="94">
                  <c:v>19.3359375</c:v>
                </c:pt>
                <c:pt idx="95">
                  <c:v>21.1328125</c:v>
                </c:pt>
                <c:pt idx="96">
                  <c:v>22.671875</c:v>
                </c:pt>
                <c:pt idx="97">
                  <c:v>23.72265625</c:v>
                </c:pt>
                <c:pt idx="98">
                  <c:v>27.25390625</c:v>
                </c:pt>
                <c:pt idx="99">
                  <c:v>17.58984375</c:v>
                </c:pt>
                <c:pt idx="100">
                  <c:v>27.3984375</c:v>
                </c:pt>
                <c:pt idx="101">
                  <c:v>26.79296875</c:v>
                </c:pt>
                <c:pt idx="102">
                  <c:v>21.87890625</c:v>
                </c:pt>
                <c:pt idx="103">
                  <c:v>32.515625</c:v>
                </c:pt>
                <c:pt idx="104">
                  <c:v>28.015625</c:v>
                </c:pt>
                <c:pt idx="105">
                  <c:v>18.53515625</c:v>
                </c:pt>
                <c:pt idx="106">
                  <c:v>25.2109375</c:v>
                </c:pt>
                <c:pt idx="107">
                  <c:v>29.63671875</c:v>
                </c:pt>
                <c:pt idx="108">
                  <c:v>34.890625</c:v>
                </c:pt>
                <c:pt idx="109">
                  <c:v>28.25390625</c:v>
                </c:pt>
                <c:pt idx="110">
                  <c:v>29.484375</c:v>
                </c:pt>
                <c:pt idx="111">
                  <c:v>25.2265625</c:v>
                </c:pt>
                <c:pt idx="112">
                  <c:v>20.39453125</c:v>
                </c:pt>
                <c:pt idx="113">
                  <c:v>26.46875</c:v>
                </c:pt>
                <c:pt idx="114">
                  <c:v>16.77734375</c:v>
                </c:pt>
                <c:pt idx="115">
                  <c:v>21.015625</c:v>
                </c:pt>
                <c:pt idx="116">
                  <c:v>29.37890625</c:v>
                </c:pt>
                <c:pt idx="117">
                  <c:v>31.1484375</c:v>
                </c:pt>
                <c:pt idx="118">
                  <c:v>30.94921875</c:v>
                </c:pt>
                <c:pt idx="119">
                  <c:v>35.4453125</c:v>
                </c:pt>
                <c:pt idx="120">
                  <c:v>24.9921875</c:v>
                </c:pt>
                <c:pt idx="121">
                  <c:v>21.71875</c:v>
                </c:pt>
                <c:pt idx="122">
                  <c:v>24.47265625</c:v>
                </c:pt>
                <c:pt idx="123">
                  <c:v>35.921875</c:v>
                </c:pt>
                <c:pt idx="124">
                  <c:v>22.5234375</c:v>
                </c:pt>
                <c:pt idx="125">
                  <c:v>26.16015625</c:v>
                </c:pt>
                <c:pt idx="126">
                  <c:v>25.73828125</c:v>
                </c:pt>
                <c:pt idx="127">
                  <c:v>23.125</c:v>
                </c:pt>
                <c:pt idx="128">
                  <c:v>24.3515625</c:v>
                </c:pt>
                <c:pt idx="129">
                  <c:v>31.45703125</c:v>
                </c:pt>
                <c:pt idx="130">
                  <c:v>28.62109375</c:v>
                </c:pt>
                <c:pt idx="131">
                  <c:v>20.1171875</c:v>
                </c:pt>
                <c:pt idx="132">
                  <c:v>28.30078125</c:v>
                </c:pt>
                <c:pt idx="133">
                  <c:v>22.87890625</c:v>
                </c:pt>
                <c:pt idx="134">
                  <c:v>27.15625</c:v>
                </c:pt>
                <c:pt idx="135">
                  <c:v>26.56640625</c:v>
                </c:pt>
                <c:pt idx="136">
                  <c:v>30.8984375</c:v>
                </c:pt>
                <c:pt idx="137">
                  <c:v>17.515625</c:v>
                </c:pt>
                <c:pt idx="138">
                  <c:v>27.30078125</c:v>
                </c:pt>
                <c:pt idx="139">
                  <c:v>30</c:v>
                </c:pt>
                <c:pt idx="140">
                  <c:v>27.9296875</c:v>
                </c:pt>
                <c:pt idx="141">
                  <c:v>21.95703125</c:v>
                </c:pt>
                <c:pt idx="142">
                  <c:v>24.62109375</c:v>
                </c:pt>
                <c:pt idx="143">
                  <c:v>34.2265625</c:v>
                </c:pt>
                <c:pt idx="144">
                  <c:v>28.6796875</c:v>
                </c:pt>
                <c:pt idx="145">
                  <c:v>18.390625</c:v>
                </c:pt>
                <c:pt idx="146">
                  <c:v>27.91796875</c:v>
                </c:pt>
                <c:pt idx="147">
                  <c:v>25.796875</c:v>
                </c:pt>
                <c:pt idx="148">
                  <c:v>27.3828125</c:v>
                </c:pt>
                <c:pt idx="149">
                  <c:v>26.2890625</c:v>
                </c:pt>
                <c:pt idx="150">
                  <c:v>23.12890625</c:v>
                </c:pt>
                <c:pt idx="151">
                  <c:v>17.00390625</c:v>
                </c:pt>
                <c:pt idx="152">
                  <c:v>30.4140625</c:v>
                </c:pt>
                <c:pt idx="153">
                  <c:v>19.02734375</c:v>
                </c:pt>
                <c:pt idx="154">
                  <c:v>30.03125</c:v>
                </c:pt>
                <c:pt idx="155">
                  <c:v>26.73828125</c:v>
                </c:pt>
                <c:pt idx="156">
                  <c:v>26.83984375</c:v>
                </c:pt>
                <c:pt idx="157">
                  <c:v>26.3671875</c:v>
                </c:pt>
                <c:pt idx="158">
                  <c:v>30.46875</c:v>
                </c:pt>
                <c:pt idx="159">
                  <c:v>39.9296875</c:v>
                </c:pt>
                <c:pt idx="160">
                  <c:v>21.328125</c:v>
                </c:pt>
                <c:pt idx="161">
                  <c:v>26.27734375</c:v>
                </c:pt>
                <c:pt idx="162">
                  <c:v>28.62109375</c:v>
                </c:pt>
                <c:pt idx="163">
                  <c:v>21.609375</c:v>
                </c:pt>
                <c:pt idx="164">
                  <c:v>24.85546875</c:v>
                </c:pt>
                <c:pt idx="165">
                  <c:v>21.89453125</c:v>
                </c:pt>
                <c:pt idx="166">
                  <c:v>28.5234375</c:v>
                </c:pt>
                <c:pt idx="167">
                  <c:v>30.12109375</c:v>
                </c:pt>
                <c:pt idx="168">
                  <c:v>20.19140625</c:v>
                </c:pt>
                <c:pt idx="169">
                  <c:v>31.82421875</c:v>
                </c:pt>
                <c:pt idx="170">
                  <c:v>28.96484375</c:v>
                </c:pt>
                <c:pt idx="171">
                  <c:v>18.75390625</c:v>
                </c:pt>
                <c:pt idx="172">
                  <c:v>32.0546875</c:v>
                </c:pt>
                <c:pt idx="173">
                  <c:v>35.8359375</c:v>
                </c:pt>
                <c:pt idx="174">
                  <c:v>20.53515625</c:v>
                </c:pt>
                <c:pt idx="175">
                  <c:v>29.59375</c:v>
                </c:pt>
                <c:pt idx="176">
                  <c:v>24.375</c:v>
                </c:pt>
                <c:pt idx="177">
                  <c:v>31.88671875</c:v>
                </c:pt>
                <c:pt idx="178">
                  <c:v>20.03515625</c:v>
                </c:pt>
                <c:pt idx="179">
                  <c:v>27</c:v>
                </c:pt>
                <c:pt idx="180">
                  <c:v>23.24609375</c:v>
                </c:pt>
                <c:pt idx="181">
                  <c:v>16.3125</c:v>
                </c:pt>
                <c:pt idx="182">
                  <c:v>21.52734375</c:v>
                </c:pt>
                <c:pt idx="183">
                  <c:v>24.09765625</c:v>
                </c:pt>
                <c:pt idx="184">
                  <c:v>26.00390625</c:v>
                </c:pt>
                <c:pt idx="185">
                  <c:v>26.27734375</c:v>
                </c:pt>
                <c:pt idx="186">
                  <c:v>23.9609375</c:v>
                </c:pt>
                <c:pt idx="187">
                  <c:v>24.1640625</c:v>
                </c:pt>
                <c:pt idx="188">
                  <c:v>24.4296875</c:v>
                </c:pt>
                <c:pt idx="189">
                  <c:v>30.6015625</c:v>
                </c:pt>
                <c:pt idx="190">
                  <c:v>27.07421875</c:v>
                </c:pt>
                <c:pt idx="191">
                  <c:v>20.7109375</c:v>
                </c:pt>
                <c:pt idx="192">
                  <c:v>18.66015625</c:v>
                </c:pt>
                <c:pt idx="193">
                  <c:v>21.98046875</c:v>
                </c:pt>
                <c:pt idx="194">
                  <c:v>23.98828125</c:v>
                </c:pt>
                <c:pt idx="195">
                  <c:v>30.0625</c:v>
                </c:pt>
                <c:pt idx="196">
                  <c:v>21.046875</c:v>
                </c:pt>
                <c:pt idx="197">
                  <c:v>29.72265625</c:v>
                </c:pt>
                <c:pt idx="198">
                  <c:v>29.73828125</c:v>
                </c:pt>
                <c:pt idx="199">
                  <c:v>22.92578125</c:v>
                </c:pt>
                <c:pt idx="200">
                  <c:v>22.50390625</c:v>
                </c:pt>
                <c:pt idx="201">
                  <c:v>19.29296875</c:v>
                </c:pt>
                <c:pt idx="202">
                  <c:v>24.5390625</c:v>
                </c:pt>
                <c:pt idx="203">
                  <c:v>18.3203125</c:v>
                </c:pt>
                <c:pt idx="204">
                  <c:v>20.6171875</c:v>
                </c:pt>
                <c:pt idx="205">
                  <c:v>36.421875</c:v>
                </c:pt>
                <c:pt idx="206">
                  <c:v>25.69921875</c:v>
                </c:pt>
                <c:pt idx="207">
                  <c:v>27.8515625</c:v>
                </c:pt>
                <c:pt idx="208">
                  <c:v>18.8828125</c:v>
                </c:pt>
                <c:pt idx="209">
                  <c:v>21.90234375</c:v>
                </c:pt>
                <c:pt idx="210">
                  <c:v>19.66015625</c:v>
                </c:pt>
                <c:pt idx="211">
                  <c:v>23.64453125</c:v>
                </c:pt>
                <c:pt idx="212">
                  <c:v>19.76953125</c:v>
                </c:pt>
                <c:pt idx="213">
                  <c:v>32.4609375</c:v>
                </c:pt>
                <c:pt idx="214">
                  <c:v>18.01953125</c:v>
                </c:pt>
                <c:pt idx="215">
                  <c:v>29.29296875</c:v>
                </c:pt>
                <c:pt idx="216">
                  <c:v>29.71484375</c:v>
                </c:pt>
                <c:pt idx="217">
                  <c:v>27.37109375</c:v>
                </c:pt>
                <c:pt idx="218">
                  <c:v>22.953125</c:v>
                </c:pt>
                <c:pt idx="219">
                  <c:v>34.265625</c:v>
                </c:pt>
                <c:pt idx="220">
                  <c:v>20.81640625</c:v>
                </c:pt>
                <c:pt idx="221">
                  <c:v>17.66796875</c:v>
                </c:pt>
                <c:pt idx="222">
                  <c:v>28.8046875</c:v>
                </c:pt>
                <c:pt idx="223">
                  <c:v>26</c:v>
                </c:pt>
                <c:pt idx="224">
                  <c:v>21.57421875</c:v>
                </c:pt>
                <c:pt idx="225">
                  <c:v>30.359375</c:v>
                </c:pt>
                <c:pt idx="226">
                  <c:v>24.27734375</c:v>
                </c:pt>
                <c:pt idx="227">
                  <c:v>24.71875</c:v>
                </c:pt>
                <c:pt idx="228">
                  <c:v>19.3203125</c:v>
                </c:pt>
                <c:pt idx="229">
                  <c:v>24.171875</c:v>
                </c:pt>
                <c:pt idx="230">
                  <c:v>23.2109375</c:v>
                </c:pt>
                <c:pt idx="231">
                  <c:v>25.90234375</c:v>
                </c:pt>
                <c:pt idx="232">
                  <c:v>30.328125</c:v>
                </c:pt>
                <c:pt idx="233">
                  <c:v>19.9140625</c:v>
                </c:pt>
                <c:pt idx="234">
                  <c:v>22.48828125</c:v>
                </c:pt>
                <c:pt idx="235">
                  <c:v>19.8671875</c:v>
                </c:pt>
                <c:pt idx="236">
                  <c:v>27.6328125</c:v>
                </c:pt>
                <c:pt idx="237">
                  <c:v>30.75390625</c:v>
                </c:pt>
                <c:pt idx="238">
                  <c:v>19.0546875</c:v>
                </c:pt>
                <c:pt idx="239">
                  <c:v>23.1796875</c:v>
                </c:pt>
                <c:pt idx="240">
                  <c:v>25.56640625</c:v>
                </c:pt>
                <c:pt idx="241">
                  <c:v>26.91015625</c:v>
                </c:pt>
                <c:pt idx="242">
                  <c:v>23.9140625</c:v>
                </c:pt>
                <c:pt idx="243">
                  <c:v>18.41796875</c:v>
                </c:pt>
                <c:pt idx="244">
                  <c:v>27.421875</c:v>
                </c:pt>
                <c:pt idx="245">
                  <c:v>16.58984375</c:v>
                </c:pt>
                <c:pt idx="246">
                  <c:v>36.1171875</c:v>
                </c:pt>
                <c:pt idx="247">
                  <c:v>26.17578125</c:v>
                </c:pt>
                <c:pt idx="248">
                  <c:v>19.4609375</c:v>
                </c:pt>
                <c:pt idx="249">
                  <c:v>32.3984375</c:v>
                </c:pt>
                <c:pt idx="250">
                  <c:v>36.65625</c:v>
                </c:pt>
                <c:pt idx="251">
                  <c:v>22.17578125</c:v>
                </c:pt>
                <c:pt idx="252">
                  <c:v>19.73046875</c:v>
                </c:pt>
                <c:pt idx="253">
                  <c:v>26.01953125</c:v>
                </c:pt>
                <c:pt idx="254">
                  <c:v>29.66015625</c:v>
                </c:pt>
                <c:pt idx="255">
                  <c:v>21.37890625</c:v>
                </c:pt>
                <c:pt idx="256">
                  <c:v>17.2421875</c:v>
                </c:pt>
                <c:pt idx="257">
                  <c:v>21.77734375</c:v>
                </c:pt>
                <c:pt idx="258">
                  <c:v>33.4296875</c:v>
                </c:pt>
                <c:pt idx="259">
                  <c:v>26.0625</c:v>
                </c:pt>
                <c:pt idx="260">
                  <c:v>19.73828125</c:v>
                </c:pt>
                <c:pt idx="261">
                  <c:v>18.02734375</c:v>
                </c:pt>
                <c:pt idx="262">
                  <c:v>37.0234375</c:v>
                </c:pt>
                <c:pt idx="263">
                  <c:v>24.51171875</c:v>
                </c:pt>
                <c:pt idx="264">
                  <c:v>18.5625</c:v>
                </c:pt>
                <c:pt idx="265">
                  <c:v>29.96484375</c:v>
                </c:pt>
                <c:pt idx="266">
                  <c:v>27.95703125</c:v>
                </c:pt>
                <c:pt idx="267">
                  <c:v>23.34765625</c:v>
                </c:pt>
                <c:pt idx="268">
                  <c:v>19.953125</c:v>
                </c:pt>
                <c:pt idx="269">
                  <c:v>21.16796875</c:v>
                </c:pt>
                <c:pt idx="270">
                  <c:v>21.765625</c:v>
                </c:pt>
                <c:pt idx="271">
                  <c:v>22.54296875</c:v>
                </c:pt>
                <c:pt idx="272">
                  <c:v>20.81640625</c:v>
                </c:pt>
                <c:pt idx="273">
                  <c:v>21.3125</c:v>
                </c:pt>
                <c:pt idx="274">
                  <c:v>19.484375</c:v>
                </c:pt>
                <c:pt idx="275">
                  <c:v>27.125</c:v>
                </c:pt>
                <c:pt idx="276">
                  <c:v>30.6796875</c:v>
                </c:pt>
                <c:pt idx="277">
                  <c:v>31.3515625</c:v>
                </c:pt>
                <c:pt idx="278">
                  <c:v>20.91796875</c:v>
                </c:pt>
                <c:pt idx="279">
                  <c:v>21.59765625</c:v>
                </c:pt>
                <c:pt idx="280">
                  <c:v>24.31640625</c:v>
                </c:pt>
                <c:pt idx="281">
                  <c:v>33.953125</c:v>
                </c:pt>
                <c:pt idx="282">
                  <c:v>31.38671875</c:v>
                </c:pt>
                <c:pt idx="283">
                  <c:v>25.28125</c:v>
                </c:pt>
                <c:pt idx="284">
                  <c:v>24.2734375</c:v>
                </c:pt>
                <c:pt idx="285">
                  <c:v>17.453125</c:v>
                </c:pt>
                <c:pt idx="286">
                  <c:v>30.78125</c:v>
                </c:pt>
                <c:pt idx="287">
                  <c:v>17.8984375</c:v>
                </c:pt>
                <c:pt idx="288">
                  <c:v>28.20703125</c:v>
                </c:pt>
                <c:pt idx="289">
                  <c:v>23.5859375</c:v>
                </c:pt>
                <c:pt idx="290">
                  <c:v>21.64453125</c:v>
                </c:pt>
                <c:pt idx="291">
                  <c:v>25.78515625</c:v>
                </c:pt>
                <c:pt idx="292">
                  <c:v>26.9453125</c:v>
                </c:pt>
                <c:pt idx="293">
                  <c:v>24.89453125</c:v>
                </c:pt>
                <c:pt idx="294">
                  <c:v>26.2578125</c:v>
                </c:pt>
                <c:pt idx="295">
                  <c:v>22.4140625</c:v>
                </c:pt>
                <c:pt idx="296">
                  <c:v>16.72265625</c:v>
                </c:pt>
                <c:pt idx="297">
                  <c:v>25.37890625</c:v>
                </c:pt>
                <c:pt idx="298">
                  <c:v>29.1171875</c:v>
                </c:pt>
                <c:pt idx="299">
                  <c:v>24.66796875</c:v>
                </c:pt>
                <c:pt idx="300">
                  <c:v>26.0390625</c:v>
                </c:pt>
                <c:pt idx="301">
                  <c:v>19.03125</c:v>
                </c:pt>
                <c:pt idx="302">
                  <c:v>23.4921875</c:v>
                </c:pt>
                <c:pt idx="303">
                  <c:v>18.17578125</c:v>
                </c:pt>
                <c:pt idx="304">
                  <c:v>21.015625</c:v>
                </c:pt>
                <c:pt idx="305">
                  <c:v>23.97265625</c:v>
                </c:pt>
                <c:pt idx="306">
                  <c:v>25.26171875</c:v>
                </c:pt>
                <c:pt idx="307">
                  <c:v>21.2578125</c:v>
                </c:pt>
                <c:pt idx="308">
                  <c:v>23.5859375</c:v>
                </c:pt>
                <c:pt idx="309">
                  <c:v>28.48828125</c:v>
                </c:pt>
                <c:pt idx="310">
                  <c:v>24.25</c:v>
                </c:pt>
                <c:pt idx="311">
                  <c:v>23</c:v>
                </c:pt>
                <c:pt idx="312">
                  <c:v>23.3515625</c:v>
                </c:pt>
                <c:pt idx="313">
                  <c:v>24.19140625</c:v>
                </c:pt>
                <c:pt idx="314">
                  <c:v>21.64453125</c:v>
                </c:pt>
                <c:pt idx="315">
                  <c:v>19.50390625</c:v>
                </c:pt>
                <c:pt idx="316">
                  <c:v>20.49609375</c:v>
                </c:pt>
                <c:pt idx="317">
                  <c:v>27.05859375</c:v>
                </c:pt>
                <c:pt idx="318">
                  <c:v>16.50390625</c:v>
                </c:pt>
                <c:pt idx="319">
                  <c:v>25.01171875</c:v>
                </c:pt>
                <c:pt idx="320">
                  <c:v>17.015625</c:v>
                </c:pt>
                <c:pt idx="321">
                  <c:v>28.4296875</c:v>
                </c:pt>
                <c:pt idx="322">
                  <c:v>24.88671875</c:v>
                </c:pt>
                <c:pt idx="323">
                  <c:v>24.92578125</c:v>
                </c:pt>
                <c:pt idx="324">
                  <c:v>33.4140625</c:v>
                </c:pt>
                <c:pt idx="325">
                  <c:v>27.22265625</c:v>
                </c:pt>
                <c:pt idx="326">
                  <c:v>20.55859375</c:v>
                </c:pt>
                <c:pt idx="327">
                  <c:v>23.6796875</c:v>
                </c:pt>
                <c:pt idx="328">
                  <c:v>22.94140625</c:v>
                </c:pt>
                <c:pt idx="329">
                  <c:v>29.3359375</c:v>
                </c:pt>
                <c:pt idx="330">
                  <c:v>23.53515625</c:v>
                </c:pt>
                <c:pt idx="331">
                  <c:v>18.53515625</c:v>
                </c:pt>
                <c:pt idx="332">
                  <c:v>30.98046875</c:v>
                </c:pt>
                <c:pt idx="333">
                  <c:v>21.1015625</c:v>
                </c:pt>
                <c:pt idx="334">
                  <c:v>17.84765625</c:v>
                </c:pt>
                <c:pt idx="335">
                  <c:v>33.125</c:v>
                </c:pt>
                <c:pt idx="336">
                  <c:v>23.796875</c:v>
                </c:pt>
                <c:pt idx="337">
                  <c:v>24.08984375</c:v>
                </c:pt>
                <c:pt idx="338">
                  <c:v>26.0390625</c:v>
                </c:pt>
                <c:pt idx="339">
                  <c:v>22.6953125</c:v>
                </c:pt>
                <c:pt idx="340">
                  <c:v>21.46484375</c:v>
                </c:pt>
                <c:pt idx="341">
                  <c:v>16.76171875</c:v>
                </c:pt>
                <c:pt idx="342">
                  <c:v>31.87890625</c:v>
                </c:pt>
                <c:pt idx="343">
                  <c:v>22</c:v>
                </c:pt>
                <c:pt idx="344">
                  <c:v>27.5390625</c:v>
                </c:pt>
                <c:pt idx="345">
                  <c:v>19.36328125</c:v>
                </c:pt>
                <c:pt idx="346">
                  <c:v>23.171875</c:v>
                </c:pt>
                <c:pt idx="347">
                  <c:v>27.28125</c:v>
                </c:pt>
                <c:pt idx="348">
                  <c:v>32.296875</c:v>
                </c:pt>
                <c:pt idx="349">
                  <c:v>27.078125</c:v>
                </c:pt>
                <c:pt idx="350">
                  <c:v>21.90234375</c:v>
                </c:pt>
                <c:pt idx="351">
                  <c:v>29.81640625</c:v>
                </c:pt>
                <c:pt idx="352">
                  <c:v>23.1484375</c:v>
                </c:pt>
                <c:pt idx="353">
                  <c:v>26.38671875</c:v>
                </c:pt>
                <c:pt idx="354">
                  <c:v>25.1484375</c:v>
                </c:pt>
                <c:pt idx="355">
                  <c:v>30.40625</c:v>
                </c:pt>
                <c:pt idx="356">
                  <c:v>18.5390625</c:v>
                </c:pt>
                <c:pt idx="357">
                  <c:v>26.4375</c:v>
                </c:pt>
                <c:pt idx="358">
                  <c:v>30.1015625</c:v>
                </c:pt>
                <c:pt idx="359">
                  <c:v>30.75</c:v>
                </c:pt>
                <c:pt idx="360">
                  <c:v>28.47265625</c:v>
                </c:pt>
                <c:pt idx="361">
                  <c:v>24.88671875</c:v>
                </c:pt>
                <c:pt idx="362">
                  <c:v>18.67578125</c:v>
                </c:pt>
                <c:pt idx="363">
                  <c:v>25.7421875</c:v>
                </c:pt>
                <c:pt idx="364">
                  <c:v>24.3828125</c:v>
                </c:pt>
                <c:pt idx="365">
                  <c:v>27.82421875</c:v>
                </c:pt>
                <c:pt idx="366">
                  <c:v>27.484375</c:v>
                </c:pt>
                <c:pt idx="367">
                  <c:v>32.5</c:v>
                </c:pt>
                <c:pt idx="368">
                  <c:v>28.6484375</c:v>
                </c:pt>
                <c:pt idx="369">
                  <c:v>24.2421875</c:v>
                </c:pt>
                <c:pt idx="370">
                  <c:v>32.5</c:v>
                </c:pt>
                <c:pt idx="371">
                  <c:v>30.421875</c:v>
                </c:pt>
                <c:pt idx="372">
                  <c:v>26.1953125</c:v>
                </c:pt>
                <c:pt idx="373">
                  <c:v>22.26953125</c:v>
                </c:pt>
                <c:pt idx="374">
                  <c:v>33.453125</c:v>
                </c:pt>
                <c:pt idx="375">
                  <c:v>32.3671875</c:v>
                </c:pt>
                <c:pt idx="376">
                  <c:v>33.359375</c:v>
                </c:pt>
                <c:pt idx="377">
                  <c:v>22.12109375</c:v>
                </c:pt>
                <c:pt idx="378">
                  <c:v>35.2421875</c:v>
                </c:pt>
                <c:pt idx="379">
                  <c:v>29.80859375</c:v>
                </c:pt>
                <c:pt idx="380">
                  <c:v>29.99609375</c:v>
                </c:pt>
                <c:pt idx="381">
                  <c:v>38.7734375</c:v>
                </c:pt>
                <c:pt idx="382">
                  <c:v>25.7734375</c:v>
                </c:pt>
                <c:pt idx="383">
                  <c:v>24.5</c:v>
                </c:pt>
                <c:pt idx="384">
                  <c:v>25.7109375</c:v>
                </c:pt>
                <c:pt idx="385">
                  <c:v>31.87890625</c:v>
                </c:pt>
                <c:pt idx="386">
                  <c:v>29.6328125</c:v>
                </c:pt>
                <c:pt idx="387">
                  <c:v>26.4609375</c:v>
                </c:pt>
                <c:pt idx="388">
                  <c:v>23.28125</c:v>
                </c:pt>
                <c:pt idx="389">
                  <c:v>25.3828125</c:v>
                </c:pt>
                <c:pt idx="390">
                  <c:v>31.67578125</c:v>
                </c:pt>
                <c:pt idx="391">
                  <c:v>34.328125</c:v>
                </c:pt>
                <c:pt idx="392">
                  <c:v>28.9453125</c:v>
                </c:pt>
                <c:pt idx="393">
                  <c:v>37.765625</c:v>
                </c:pt>
                <c:pt idx="394">
                  <c:v>16.93359375</c:v>
                </c:pt>
                <c:pt idx="395">
                  <c:v>31.46875</c:v>
                </c:pt>
                <c:pt idx="396">
                  <c:v>32.7265625</c:v>
                </c:pt>
                <c:pt idx="397">
                  <c:v>33.5703125</c:v>
                </c:pt>
                <c:pt idx="398">
                  <c:v>28.4296875</c:v>
                </c:pt>
                <c:pt idx="399">
                  <c:v>23.0234375</c:v>
                </c:pt>
                <c:pt idx="400">
                  <c:v>27.61328125</c:v>
                </c:pt>
                <c:pt idx="401">
                  <c:v>28.15234375</c:v>
                </c:pt>
                <c:pt idx="402">
                  <c:v>26.53125</c:v>
                </c:pt>
                <c:pt idx="403">
                  <c:v>32.4609375</c:v>
                </c:pt>
                <c:pt idx="404">
                  <c:v>17.12109375</c:v>
                </c:pt>
                <c:pt idx="405">
                  <c:v>27.01953125</c:v>
                </c:pt>
                <c:pt idx="406">
                  <c:v>25.80078125</c:v>
                </c:pt>
                <c:pt idx="407">
                  <c:v>25.11328125</c:v>
                </c:pt>
                <c:pt idx="408">
                  <c:v>36.59375</c:v>
                </c:pt>
                <c:pt idx="409">
                  <c:v>23.58203125</c:v>
                </c:pt>
                <c:pt idx="410">
                  <c:v>27.56640625</c:v>
                </c:pt>
                <c:pt idx="411">
                  <c:v>25.04296875</c:v>
                </c:pt>
                <c:pt idx="412">
                  <c:v>32.7109375</c:v>
                </c:pt>
                <c:pt idx="413">
                  <c:v>29.859375</c:v>
                </c:pt>
                <c:pt idx="414">
                  <c:v>30.65234375</c:v>
                </c:pt>
                <c:pt idx="415">
                  <c:v>36.9921875</c:v>
                </c:pt>
                <c:pt idx="416">
                  <c:v>28.83984375</c:v>
                </c:pt>
                <c:pt idx="417">
                  <c:v>29.80859375</c:v>
                </c:pt>
                <c:pt idx="418">
                  <c:v>24.640625</c:v>
                </c:pt>
                <c:pt idx="419">
                  <c:v>31.68359375</c:v>
                </c:pt>
                <c:pt idx="420">
                  <c:v>34.6796875</c:v>
                </c:pt>
                <c:pt idx="421">
                  <c:v>26.421875</c:v>
                </c:pt>
                <c:pt idx="422">
                  <c:v>29.65234375</c:v>
                </c:pt>
                <c:pt idx="423">
                  <c:v>26.1640625</c:v>
                </c:pt>
                <c:pt idx="424">
                  <c:v>24.5859375</c:v>
                </c:pt>
                <c:pt idx="425">
                  <c:v>27.57421875</c:v>
                </c:pt>
                <c:pt idx="426">
                  <c:v>30.74609375</c:v>
                </c:pt>
                <c:pt idx="427">
                  <c:v>26.65234375</c:v>
                </c:pt>
                <c:pt idx="428">
                  <c:v>24.19921875</c:v>
                </c:pt>
                <c:pt idx="429">
                  <c:v>39.75</c:v>
                </c:pt>
                <c:pt idx="430">
                  <c:v>18.1171875</c:v>
                </c:pt>
                <c:pt idx="431">
                  <c:v>32.1328125</c:v>
                </c:pt>
                <c:pt idx="432">
                  <c:v>25.39453125</c:v>
                </c:pt>
                <c:pt idx="433">
                  <c:v>36.515625</c:v>
                </c:pt>
                <c:pt idx="434">
                  <c:v>27.55859375</c:v>
                </c:pt>
                <c:pt idx="435">
                  <c:v>24.0546875</c:v>
                </c:pt>
                <c:pt idx="436">
                  <c:v>32.328125</c:v>
                </c:pt>
                <c:pt idx="437">
                  <c:v>31.296875</c:v>
                </c:pt>
                <c:pt idx="438">
                  <c:v>28.70703125</c:v>
                </c:pt>
                <c:pt idx="439">
                  <c:v>18.515625</c:v>
                </c:pt>
                <c:pt idx="440">
                  <c:v>21.171875</c:v>
                </c:pt>
                <c:pt idx="441">
                  <c:v>31.7890625</c:v>
                </c:pt>
                <c:pt idx="442">
                  <c:v>30.64453125</c:v>
                </c:pt>
                <c:pt idx="443">
                  <c:v>33.078125</c:v>
                </c:pt>
                <c:pt idx="444">
                  <c:v>25.890625</c:v>
                </c:pt>
                <c:pt idx="445">
                  <c:v>27.0625</c:v>
                </c:pt>
                <c:pt idx="446">
                  <c:v>32.1796875</c:v>
                </c:pt>
                <c:pt idx="447">
                  <c:v>33.5546875</c:v>
                </c:pt>
                <c:pt idx="448">
                  <c:v>30.7890625</c:v>
                </c:pt>
                <c:pt idx="449">
                  <c:v>26.6328125</c:v>
                </c:pt>
                <c:pt idx="450">
                  <c:v>31.1484375</c:v>
                </c:pt>
                <c:pt idx="451">
                  <c:v>17.3359375</c:v>
                </c:pt>
                <c:pt idx="452">
                  <c:v>31.99609375</c:v>
                </c:pt>
                <c:pt idx="453">
                  <c:v>20.2109375</c:v>
                </c:pt>
                <c:pt idx="454">
                  <c:v>33.453125</c:v>
                </c:pt>
                <c:pt idx="455">
                  <c:v>31.203125</c:v>
                </c:pt>
                <c:pt idx="456">
                  <c:v>18.97265625</c:v>
                </c:pt>
                <c:pt idx="457">
                  <c:v>30.7421875</c:v>
                </c:pt>
                <c:pt idx="458">
                  <c:v>31.921875</c:v>
                </c:pt>
                <c:pt idx="459">
                  <c:v>22.30078125</c:v>
                </c:pt>
                <c:pt idx="460">
                  <c:v>20.94921875</c:v>
                </c:pt>
                <c:pt idx="461">
                  <c:v>34.8359375</c:v>
                </c:pt>
                <c:pt idx="462">
                  <c:v>25.15234375</c:v>
                </c:pt>
                <c:pt idx="463">
                  <c:v>27.66015625</c:v>
                </c:pt>
                <c:pt idx="464">
                  <c:v>33.5078125</c:v>
                </c:pt>
                <c:pt idx="465">
                  <c:v>29.5234375</c:v>
                </c:pt>
                <c:pt idx="466">
                  <c:v>28.99609375</c:v>
                </c:pt>
                <c:pt idx="467">
                  <c:v>25.2578125</c:v>
                </c:pt>
                <c:pt idx="468">
                  <c:v>27.51953125</c:v>
                </c:pt>
                <c:pt idx="469">
                  <c:v>16.55078125</c:v>
                </c:pt>
                <c:pt idx="470">
                  <c:v>36.8046875</c:v>
                </c:pt>
                <c:pt idx="471">
                  <c:v>37.9609375</c:v>
                </c:pt>
                <c:pt idx="472">
                  <c:v>25.234375</c:v>
                </c:pt>
                <c:pt idx="473">
                  <c:v>29.36328125</c:v>
                </c:pt>
                <c:pt idx="474">
                  <c:v>24.84375</c:v>
                </c:pt>
                <c:pt idx="475">
                  <c:v>31.7890625</c:v>
                </c:pt>
                <c:pt idx="476">
                  <c:v>33.3828125</c:v>
                </c:pt>
                <c:pt idx="477">
                  <c:v>19.78125</c:v>
                </c:pt>
                <c:pt idx="478">
                  <c:v>33.9921875</c:v>
                </c:pt>
                <c:pt idx="479">
                  <c:v>23.78515625</c:v>
                </c:pt>
                <c:pt idx="480">
                  <c:v>32.1796875</c:v>
                </c:pt>
                <c:pt idx="481">
                  <c:v>25.4609375</c:v>
                </c:pt>
                <c:pt idx="482">
                  <c:v>23.4921875</c:v>
                </c:pt>
                <c:pt idx="483">
                  <c:v>22.203125</c:v>
                </c:pt>
                <c:pt idx="484">
                  <c:v>28.73046875</c:v>
                </c:pt>
                <c:pt idx="485">
                  <c:v>29.828125</c:v>
                </c:pt>
                <c:pt idx="486">
                  <c:v>26.27734375</c:v>
                </c:pt>
                <c:pt idx="487">
                  <c:v>30.9140625</c:v>
                </c:pt>
                <c:pt idx="488">
                  <c:v>31.66796875</c:v>
                </c:pt>
                <c:pt idx="489">
                  <c:v>26.6484375</c:v>
                </c:pt>
                <c:pt idx="490">
                  <c:v>40.8828125</c:v>
                </c:pt>
                <c:pt idx="491">
                  <c:v>36.484375</c:v>
                </c:pt>
                <c:pt idx="492">
                  <c:v>25</c:v>
                </c:pt>
                <c:pt idx="493">
                  <c:v>34.6875</c:v>
                </c:pt>
                <c:pt idx="494">
                  <c:v>30.99609375</c:v>
                </c:pt>
                <c:pt idx="495">
                  <c:v>29.13671875</c:v>
                </c:pt>
                <c:pt idx="496">
                  <c:v>28.09765625</c:v>
                </c:pt>
                <c:pt idx="497">
                  <c:v>31.6953125</c:v>
                </c:pt>
                <c:pt idx="498">
                  <c:v>28.7265625</c:v>
                </c:pt>
                <c:pt idx="499">
                  <c:v>30.24609375</c:v>
                </c:pt>
                <c:pt idx="500">
                  <c:v>37.2109375</c:v>
                </c:pt>
                <c:pt idx="501">
                  <c:v>28.64453125</c:v>
                </c:pt>
                <c:pt idx="502">
                  <c:v>35.046875</c:v>
                </c:pt>
                <c:pt idx="503">
                  <c:v>34.7421875</c:v>
                </c:pt>
                <c:pt idx="504">
                  <c:v>34.75</c:v>
                </c:pt>
                <c:pt idx="505">
                  <c:v>24.7421875</c:v>
                </c:pt>
                <c:pt idx="506">
                  <c:v>27.1328125</c:v>
                </c:pt>
                <c:pt idx="507">
                  <c:v>27.92578125</c:v>
                </c:pt>
                <c:pt idx="508">
                  <c:v>28.65625</c:v>
                </c:pt>
                <c:pt idx="509">
                  <c:v>27.4765625</c:v>
                </c:pt>
                <c:pt idx="510">
                  <c:v>33.3984375</c:v>
                </c:pt>
                <c:pt idx="511">
                  <c:v>25.1875</c:v>
                </c:pt>
                <c:pt idx="512">
                  <c:v>37.7109375</c:v>
                </c:pt>
                <c:pt idx="513">
                  <c:v>21.90234375</c:v>
                </c:pt>
                <c:pt idx="514">
                  <c:v>28.7109375</c:v>
                </c:pt>
                <c:pt idx="515">
                  <c:v>24.2421875</c:v>
                </c:pt>
                <c:pt idx="516">
                  <c:v>27.734375</c:v>
                </c:pt>
                <c:pt idx="517">
                  <c:v>30.9453125</c:v>
                </c:pt>
                <c:pt idx="518">
                  <c:v>26.66796875</c:v>
                </c:pt>
                <c:pt idx="519">
                  <c:v>38.734375</c:v>
                </c:pt>
                <c:pt idx="520">
                  <c:v>24.16015625</c:v>
                </c:pt>
                <c:pt idx="521">
                  <c:v>23.2734375</c:v>
                </c:pt>
                <c:pt idx="522">
                  <c:v>29.12890625</c:v>
                </c:pt>
                <c:pt idx="523">
                  <c:v>32.671875</c:v>
                </c:pt>
                <c:pt idx="524">
                  <c:v>33.1171875</c:v>
                </c:pt>
                <c:pt idx="525">
                  <c:v>24.0390625</c:v>
                </c:pt>
                <c:pt idx="526">
                  <c:v>30.81640625</c:v>
                </c:pt>
                <c:pt idx="527">
                  <c:v>29.15234375</c:v>
                </c:pt>
                <c:pt idx="528">
                  <c:v>26.22265625</c:v>
                </c:pt>
                <c:pt idx="529">
                  <c:v>29.9609375</c:v>
                </c:pt>
                <c:pt idx="530">
                  <c:v>19.34765625</c:v>
                </c:pt>
                <c:pt idx="531">
                  <c:v>17.9140625</c:v>
                </c:pt>
                <c:pt idx="532">
                  <c:v>26.3046875</c:v>
                </c:pt>
                <c:pt idx="533">
                  <c:v>27.4453125</c:v>
                </c:pt>
                <c:pt idx="534">
                  <c:v>31.87109375</c:v>
                </c:pt>
                <c:pt idx="535">
                  <c:v>35.1640625</c:v>
                </c:pt>
                <c:pt idx="536">
                  <c:v>35.1640625</c:v>
                </c:pt>
                <c:pt idx="537">
                  <c:v>23.2109375</c:v>
                </c:pt>
                <c:pt idx="538">
                  <c:v>30.06640625</c:v>
                </c:pt>
                <c:pt idx="539">
                  <c:v>24.04296875</c:v>
                </c:pt>
                <c:pt idx="540">
                  <c:v>29.3984375</c:v>
                </c:pt>
                <c:pt idx="541">
                  <c:v>24.4453125</c:v>
                </c:pt>
                <c:pt idx="542">
                  <c:v>29.1875</c:v>
                </c:pt>
                <c:pt idx="543">
                  <c:v>30.109375</c:v>
                </c:pt>
                <c:pt idx="544">
                  <c:v>21.984375</c:v>
                </c:pt>
                <c:pt idx="545">
                  <c:v>30.640625</c:v>
                </c:pt>
                <c:pt idx="546">
                  <c:v>27.11328125</c:v>
                </c:pt>
                <c:pt idx="547">
                  <c:v>37.453125</c:v>
                </c:pt>
                <c:pt idx="548">
                  <c:v>30.17578125</c:v>
                </c:pt>
                <c:pt idx="549">
                  <c:v>31.06640625</c:v>
                </c:pt>
                <c:pt idx="550">
                  <c:v>30.76171875</c:v>
                </c:pt>
                <c:pt idx="551">
                  <c:v>41.03125</c:v>
                </c:pt>
                <c:pt idx="552">
                  <c:v>39.71875</c:v>
                </c:pt>
                <c:pt idx="553">
                  <c:v>31.76171875</c:v>
                </c:pt>
                <c:pt idx="554">
                  <c:v>37.828125</c:v>
                </c:pt>
                <c:pt idx="555">
                  <c:v>35.7109375</c:v>
                </c:pt>
                <c:pt idx="556">
                  <c:v>34.5078125</c:v>
                </c:pt>
                <c:pt idx="557">
                  <c:v>21.078125</c:v>
                </c:pt>
                <c:pt idx="558">
                  <c:v>17.9765625</c:v>
                </c:pt>
                <c:pt idx="559">
                  <c:v>20.30078125</c:v>
                </c:pt>
                <c:pt idx="560">
                  <c:v>33.96875</c:v>
                </c:pt>
                <c:pt idx="561">
                  <c:v>41.0859375</c:v>
                </c:pt>
                <c:pt idx="562">
                  <c:v>18.2578125</c:v>
                </c:pt>
                <c:pt idx="563">
                  <c:v>19.6953125</c:v>
                </c:pt>
                <c:pt idx="564">
                  <c:v>25.59765625</c:v>
                </c:pt>
                <c:pt idx="565">
                  <c:v>26.8046875</c:v>
                </c:pt>
                <c:pt idx="566">
                  <c:v>33.2578125</c:v>
                </c:pt>
                <c:pt idx="567">
                  <c:v>30.796875</c:v>
                </c:pt>
                <c:pt idx="568">
                  <c:v>31.0390625</c:v>
                </c:pt>
                <c:pt idx="569">
                  <c:v>41.046875</c:v>
                </c:pt>
                <c:pt idx="570">
                  <c:v>19.3671875</c:v>
                </c:pt>
                <c:pt idx="571">
                  <c:v>19.8046875</c:v>
                </c:pt>
                <c:pt idx="572">
                  <c:v>28.2890625</c:v>
                </c:pt>
                <c:pt idx="573">
                  <c:v>29.41796875</c:v>
                </c:pt>
                <c:pt idx="574">
                  <c:v>21.21484375</c:v>
                </c:pt>
                <c:pt idx="575">
                  <c:v>26.91796875</c:v>
                </c:pt>
                <c:pt idx="576">
                  <c:v>39.7578125</c:v>
                </c:pt>
                <c:pt idx="577">
                  <c:v>31.59375</c:v>
                </c:pt>
                <c:pt idx="578">
                  <c:v>25.9921875</c:v>
                </c:pt>
                <c:pt idx="579">
                  <c:v>30.40625</c:v>
                </c:pt>
                <c:pt idx="580">
                  <c:v>28.1484375</c:v>
                </c:pt>
                <c:pt idx="581">
                  <c:v>19.1171875</c:v>
                </c:pt>
                <c:pt idx="582">
                  <c:v>17.3515625</c:v>
                </c:pt>
                <c:pt idx="583">
                  <c:v>24.4765625</c:v>
                </c:pt>
                <c:pt idx="584">
                  <c:v>22.546875</c:v>
                </c:pt>
                <c:pt idx="585">
                  <c:v>23.62109375</c:v>
                </c:pt>
                <c:pt idx="586">
                  <c:v>33.34375</c:v>
                </c:pt>
                <c:pt idx="587">
                  <c:v>32.109375</c:v>
                </c:pt>
                <c:pt idx="588">
                  <c:v>30.828125</c:v>
                </c:pt>
                <c:pt idx="589">
                  <c:v>22.234375</c:v>
                </c:pt>
                <c:pt idx="590">
                  <c:v>26.859375</c:v>
                </c:pt>
                <c:pt idx="591">
                  <c:v>30.8984375</c:v>
                </c:pt>
                <c:pt idx="592">
                  <c:v>19.109375</c:v>
                </c:pt>
                <c:pt idx="593">
                  <c:v>29.76171875</c:v>
                </c:pt>
                <c:pt idx="594">
                  <c:v>30.6484375</c:v>
                </c:pt>
                <c:pt idx="595">
                  <c:v>30.05078125</c:v>
                </c:pt>
                <c:pt idx="596">
                  <c:v>24.4921875</c:v>
                </c:pt>
                <c:pt idx="597">
                  <c:v>32.4375</c:v>
                </c:pt>
                <c:pt idx="598">
                  <c:v>29.59375</c:v>
                </c:pt>
                <c:pt idx="599">
                  <c:v>22.39453125</c:v>
                </c:pt>
                <c:pt idx="600">
                  <c:v>22.609375</c:v>
                </c:pt>
                <c:pt idx="601">
                  <c:v>28.49609375</c:v>
                </c:pt>
                <c:pt idx="602">
                  <c:v>37.7265625</c:v>
                </c:pt>
                <c:pt idx="603">
                  <c:v>33.6015625</c:v>
                </c:pt>
                <c:pt idx="604">
                  <c:v>20.484375</c:v>
                </c:pt>
                <c:pt idx="605">
                  <c:v>34.5703125</c:v>
                </c:pt>
                <c:pt idx="606">
                  <c:v>31.62890625</c:v>
                </c:pt>
                <c:pt idx="607">
                  <c:v>33.125</c:v>
                </c:pt>
                <c:pt idx="608">
                  <c:v>27.578125</c:v>
                </c:pt>
                <c:pt idx="609">
                  <c:v>26.81640625</c:v>
                </c:pt>
                <c:pt idx="610">
                  <c:v>24.8515625</c:v>
                </c:pt>
                <c:pt idx="611">
                  <c:v>24.03125</c:v>
                </c:pt>
                <c:pt idx="612">
                  <c:v>32.53125</c:v>
                </c:pt>
                <c:pt idx="613">
                  <c:v>18.95703125</c:v>
                </c:pt>
                <c:pt idx="614">
                  <c:v>28.83203125</c:v>
                </c:pt>
                <c:pt idx="615">
                  <c:v>32.421875</c:v>
                </c:pt>
                <c:pt idx="616">
                  <c:v>25.4609375</c:v>
                </c:pt>
                <c:pt idx="617">
                  <c:v>27.2578125</c:v>
                </c:pt>
                <c:pt idx="618">
                  <c:v>33.84375</c:v>
                </c:pt>
                <c:pt idx="619">
                  <c:v>21.296875</c:v>
                </c:pt>
                <c:pt idx="620">
                  <c:v>25.90234375</c:v>
                </c:pt>
                <c:pt idx="621">
                  <c:v>29.44140625</c:v>
                </c:pt>
                <c:pt idx="622">
                  <c:v>27.09765625</c:v>
                </c:pt>
                <c:pt idx="623">
                  <c:v>27.43359375</c:v>
                </c:pt>
                <c:pt idx="624">
                  <c:v>36.4453125</c:v>
                </c:pt>
                <c:pt idx="625">
                  <c:v>30.6171875</c:v>
                </c:pt>
                <c:pt idx="626">
                  <c:v>31.08203125</c:v>
                </c:pt>
                <c:pt idx="627">
                  <c:v>30.97265625</c:v>
                </c:pt>
                <c:pt idx="628">
                  <c:v>26.7734375</c:v>
                </c:pt>
                <c:pt idx="629">
                  <c:v>24.64453125</c:v>
                </c:pt>
                <c:pt idx="630">
                  <c:v>22.234375</c:v>
                </c:pt>
                <c:pt idx="631">
                  <c:v>20.3203125</c:v>
                </c:pt>
                <c:pt idx="632">
                  <c:v>30.21484375</c:v>
                </c:pt>
                <c:pt idx="633">
                  <c:v>33.9375</c:v>
                </c:pt>
                <c:pt idx="634">
                  <c:v>31.0078125</c:v>
                </c:pt>
                <c:pt idx="635">
                  <c:v>29.09765625</c:v>
                </c:pt>
                <c:pt idx="636">
                  <c:v>35.3984375</c:v>
                </c:pt>
                <c:pt idx="637">
                  <c:v>27.51953125</c:v>
                </c:pt>
                <c:pt idx="638">
                  <c:v>27.5703125</c:v>
                </c:pt>
                <c:pt idx="639">
                  <c:v>29.03125</c:v>
                </c:pt>
                <c:pt idx="640">
                  <c:v>25.0859375</c:v>
                </c:pt>
                <c:pt idx="641">
                  <c:v>37.1328125</c:v>
                </c:pt>
                <c:pt idx="642">
                  <c:v>23.69921875</c:v>
                </c:pt>
                <c:pt idx="643">
                  <c:v>28.46484375</c:v>
                </c:pt>
                <c:pt idx="644">
                  <c:v>27.58203125</c:v>
                </c:pt>
                <c:pt idx="645">
                  <c:v>25.6953125</c:v>
                </c:pt>
                <c:pt idx="646">
                  <c:v>28.3359375</c:v>
                </c:pt>
                <c:pt idx="647">
                  <c:v>25.0703125</c:v>
                </c:pt>
                <c:pt idx="648">
                  <c:v>21.65234375</c:v>
                </c:pt>
                <c:pt idx="649">
                  <c:v>32.1875</c:v>
                </c:pt>
                <c:pt idx="650">
                  <c:v>29.37890625</c:v>
                </c:pt>
                <c:pt idx="651">
                  <c:v>30.64453125</c:v>
                </c:pt>
                <c:pt idx="652">
                  <c:v>23.515625</c:v>
                </c:pt>
                <c:pt idx="653">
                  <c:v>29.484375</c:v>
                </c:pt>
                <c:pt idx="654">
                  <c:v>23.0859375</c:v>
                </c:pt>
                <c:pt idx="655">
                  <c:v>30.28125</c:v>
                </c:pt>
                <c:pt idx="656">
                  <c:v>19.75</c:v>
                </c:pt>
                <c:pt idx="657">
                  <c:v>33.7265625</c:v>
                </c:pt>
                <c:pt idx="658">
                  <c:v>18.9921875</c:v>
                </c:pt>
                <c:pt idx="659">
                  <c:v>31.5546875</c:v>
                </c:pt>
                <c:pt idx="660">
                  <c:v>21.5</c:v>
                </c:pt>
                <c:pt idx="661">
                  <c:v>26.12890625</c:v>
                </c:pt>
                <c:pt idx="662">
                  <c:v>31.0078125</c:v>
                </c:pt>
                <c:pt idx="663">
                  <c:v>28.765625</c:v>
                </c:pt>
                <c:pt idx="664">
                  <c:v>15.73632813</c:v>
                </c:pt>
                <c:pt idx="665">
                  <c:v>29.28125</c:v>
                </c:pt>
                <c:pt idx="666">
                  <c:v>28.55078125</c:v>
                </c:pt>
                <c:pt idx="667">
                  <c:v>18.25</c:v>
                </c:pt>
                <c:pt idx="668">
                  <c:v>28.45703125</c:v>
                </c:pt>
                <c:pt idx="669">
                  <c:v>30.91015625</c:v>
                </c:pt>
                <c:pt idx="670">
                  <c:v>34.734375</c:v>
                </c:pt>
                <c:pt idx="671">
                  <c:v>32.484375</c:v>
                </c:pt>
                <c:pt idx="672">
                  <c:v>32.2578125</c:v>
                </c:pt>
                <c:pt idx="673">
                  <c:v>30.296875</c:v>
                </c:pt>
                <c:pt idx="674">
                  <c:v>31.63671875</c:v>
                </c:pt>
                <c:pt idx="675">
                  <c:v>32.640625</c:v>
                </c:pt>
                <c:pt idx="676">
                  <c:v>39.90625</c:v>
                </c:pt>
                <c:pt idx="677">
                  <c:v>29.69921875</c:v>
                </c:pt>
                <c:pt idx="678">
                  <c:v>25.69140625</c:v>
                </c:pt>
                <c:pt idx="679">
                  <c:v>30.2421875</c:v>
                </c:pt>
                <c:pt idx="680">
                  <c:v>26.46875</c:v>
                </c:pt>
                <c:pt idx="681">
                  <c:v>28.953125</c:v>
                </c:pt>
                <c:pt idx="682">
                  <c:v>24.609375</c:v>
                </c:pt>
                <c:pt idx="683">
                  <c:v>27.140625</c:v>
                </c:pt>
                <c:pt idx="684">
                  <c:v>39.5234375</c:v>
                </c:pt>
                <c:pt idx="685">
                  <c:v>27.76171875</c:v>
                </c:pt>
                <c:pt idx="686">
                  <c:v>31.45703125</c:v>
                </c:pt>
                <c:pt idx="687">
                  <c:v>33.6875</c:v>
                </c:pt>
                <c:pt idx="688">
                  <c:v>29.96875</c:v>
                </c:pt>
                <c:pt idx="689">
                  <c:v>26.81640625</c:v>
                </c:pt>
                <c:pt idx="690">
                  <c:v>27.421875</c:v>
                </c:pt>
                <c:pt idx="691">
                  <c:v>29.6875</c:v>
                </c:pt>
                <c:pt idx="692">
                  <c:v>19.1484375</c:v>
                </c:pt>
                <c:pt idx="693">
                  <c:v>34.0625</c:v>
                </c:pt>
                <c:pt idx="694">
                  <c:v>34.3046875</c:v>
                </c:pt>
                <c:pt idx="695">
                  <c:v>29.51953125</c:v>
                </c:pt>
                <c:pt idx="696">
                  <c:v>30.671875</c:v>
                </c:pt>
                <c:pt idx="697">
                  <c:v>26.44140625</c:v>
                </c:pt>
                <c:pt idx="698">
                  <c:v>23.2578125</c:v>
                </c:pt>
                <c:pt idx="699">
                  <c:v>27.71484375</c:v>
                </c:pt>
                <c:pt idx="700">
                  <c:v>37.3984375</c:v>
                </c:pt>
                <c:pt idx="701">
                  <c:v>25.05859375</c:v>
                </c:pt>
                <c:pt idx="702">
                  <c:v>30.32421875</c:v>
                </c:pt>
                <c:pt idx="703">
                  <c:v>19.41796875</c:v>
                </c:pt>
                <c:pt idx="704">
                  <c:v>28.39453125</c:v>
                </c:pt>
                <c:pt idx="705">
                  <c:v>29.53515625</c:v>
                </c:pt>
                <c:pt idx="706">
                  <c:v>30.6484375</c:v>
                </c:pt>
                <c:pt idx="707">
                  <c:v>26.421875</c:v>
                </c:pt>
                <c:pt idx="708">
                  <c:v>24.421875</c:v>
                </c:pt>
                <c:pt idx="709">
                  <c:v>23.18359375</c:v>
                </c:pt>
                <c:pt idx="710">
                  <c:v>28.8203125</c:v>
                </c:pt>
                <c:pt idx="711">
                  <c:v>25.828125</c:v>
                </c:pt>
                <c:pt idx="712">
                  <c:v>24.8671875</c:v>
                </c:pt>
                <c:pt idx="713">
                  <c:v>27.421875</c:v>
                </c:pt>
                <c:pt idx="714">
                  <c:v>30.0390625</c:v>
                </c:pt>
                <c:pt idx="715">
                  <c:v>25.51953125</c:v>
                </c:pt>
                <c:pt idx="716">
                  <c:v>31.109375</c:v>
                </c:pt>
                <c:pt idx="717">
                  <c:v>32.171875</c:v>
                </c:pt>
                <c:pt idx="718">
                  <c:v>28</c:v>
                </c:pt>
                <c:pt idx="719">
                  <c:v>23.1640625</c:v>
                </c:pt>
                <c:pt idx="720">
                  <c:v>28.1171875</c:v>
                </c:pt>
                <c:pt idx="721">
                  <c:v>32.0078125</c:v>
                </c:pt>
                <c:pt idx="722">
                  <c:v>22.65625</c:v>
                </c:pt>
                <c:pt idx="723">
                  <c:v>27.421875</c:v>
                </c:pt>
                <c:pt idx="724">
                  <c:v>23.69140625</c:v>
                </c:pt>
                <c:pt idx="725">
                  <c:v>30.24609375</c:v>
                </c:pt>
                <c:pt idx="726">
                  <c:v>17.11328125</c:v>
                </c:pt>
                <c:pt idx="727">
                  <c:v>35.3984375</c:v>
                </c:pt>
                <c:pt idx="728">
                  <c:v>38.2109375</c:v>
                </c:pt>
                <c:pt idx="729">
                  <c:v>36.546875</c:v>
                </c:pt>
                <c:pt idx="730">
                  <c:v>24.03515625</c:v>
                </c:pt>
                <c:pt idx="731">
                  <c:v>28.6484375</c:v>
                </c:pt>
                <c:pt idx="732">
                  <c:v>23.05859375</c:v>
                </c:pt>
                <c:pt idx="733">
                  <c:v>34.046875</c:v>
                </c:pt>
                <c:pt idx="734">
                  <c:v>27.55859375</c:v>
                </c:pt>
                <c:pt idx="735">
                  <c:v>25.4609375</c:v>
                </c:pt>
                <c:pt idx="736">
                  <c:v>31.5859375</c:v>
                </c:pt>
                <c:pt idx="737">
                  <c:v>21.6328125</c:v>
                </c:pt>
                <c:pt idx="738">
                  <c:v>30.12890625</c:v>
                </c:pt>
                <c:pt idx="739">
                  <c:v>28.0625</c:v>
                </c:pt>
                <c:pt idx="740">
                  <c:v>30.3046875</c:v>
                </c:pt>
                <c:pt idx="741">
                  <c:v>35.828125</c:v>
                </c:pt>
                <c:pt idx="742">
                  <c:v>28.48828125</c:v>
                </c:pt>
                <c:pt idx="743">
                  <c:v>28.19921875</c:v>
                </c:pt>
                <c:pt idx="744">
                  <c:v>30.01953125</c:v>
                </c:pt>
                <c:pt idx="745">
                  <c:v>38.0703125</c:v>
                </c:pt>
                <c:pt idx="746">
                  <c:v>26.8671875</c:v>
                </c:pt>
                <c:pt idx="747">
                  <c:v>24.04296875</c:v>
                </c:pt>
                <c:pt idx="748">
                  <c:v>24.15234375</c:v>
                </c:pt>
                <c:pt idx="749">
                  <c:v>26.96484375</c:v>
                </c:pt>
                <c:pt idx="750">
                  <c:v>29.984375</c:v>
                </c:pt>
                <c:pt idx="751">
                  <c:v>24.6015625</c:v>
                </c:pt>
                <c:pt idx="752">
                  <c:v>29.51953125</c:v>
                </c:pt>
                <c:pt idx="753">
                  <c:v>23.4765625</c:v>
                </c:pt>
                <c:pt idx="754">
                  <c:v>29.90625</c:v>
                </c:pt>
                <c:pt idx="755">
                  <c:v>20.83203125</c:v>
                </c:pt>
                <c:pt idx="756">
                  <c:v>30.6796875</c:v>
                </c:pt>
                <c:pt idx="757">
                  <c:v>29.359375</c:v>
                </c:pt>
                <c:pt idx="758">
                  <c:v>33.3203125</c:v>
                </c:pt>
                <c:pt idx="759">
                  <c:v>18.03515625</c:v>
                </c:pt>
                <c:pt idx="760">
                  <c:v>29.55859375</c:v>
                </c:pt>
                <c:pt idx="761">
                  <c:v>21.2109375</c:v>
                </c:pt>
                <c:pt idx="762">
                  <c:v>28.703125</c:v>
                </c:pt>
                <c:pt idx="763">
                  <c:v>27.125</c:v>
                </c:pt>
                <c:pt idx="764">
                  <c:v>27.734375</c:v>
                </c:pt>
                <c:pt idx="765">
                  <c:v>26.41796875</c:v>
                </c:pt>
                <c:pt idx="766">
                  <c:v>43.3671875</c:v>
                </c:pt>
                <c:pt idx="767">
                  <c:v>29.70703125</c:v>
                </c:pt>
                <c:pt idx="768">
                  <c:v>26.27734375</c:v>
                </c:pt>
                <c:pt idx="769">
                  <c:v>27.9609375</c:v>
                </c:pt>
                <c:pt idx="770">
                  <c:v>21.69140625</c:v>
                </c:pt>
                <c:pt idx="771">
                  <c:v>18.515625</c:v>
                </c:pt>
                <c:pt idx="772">
                  <c:v>28.96484375</c:v>
                </c:pt>
                <c:pt idx="773">
                  <c:v>20.56640625</c:v>
                </c:pt>
                <c:pt idx="774">
                  <c:v>26.6015625</c:v>
                </c:pt>
                <c:pt idx="775">
                  <c:v>25.1328125</c:v>
                </c:pt>
                <c:pt idx="776">
                  <c:v>23.0625</c:v>
                </c:pt>
                <c:pt idx="777">
                  <c:v>28.94140625</c:v>
                </c:pt>
                <c:pt idx="778">
                  <c:v>34.6953125</c:v>
                </c:pt>
                <c:pt idx="779">
                  <c:v>25.953125</c:v>
                </c:pt>
                <c:pt idx="780">
                  <c:v>30.25</c:v>
                </c:pt>
                <c:pt idx="781">
                  <c:v>26.6875</c:v>
                </c:pt>
                <c:pt idx="782">
                  <c:v>29.0859375</c:v>
                </c:pt>
                <c:pt idx="783">
                  <c:v>24.2890625</c:v>
                </c:pt>
                <c:pt idx="784">
                  <c:v>29.25390625</c:v>
                </c:pt>
                <c:pt idx="785">
                  <c:v>27.36328125</c:v>
                </c:pt>
                <c:pt idx="786">
                  <c:v>34.96875</c:v>
                </c:pt>
                <c:pt idx="787">
                  <c:v>35.1015625</c:v>
                </c:pt>
                <c:pt idx="788">
                  <c:v>28.97265625</c:v>
                </c:pt>
                <c:pt idx="789">
                  <c:v>23.4375</c:v>
                </c:pt>
                <c:pt idx="790">
                  <c:v>34.8046875</c:v>
                </c:pt>
                <c:pt idx="791">
                  <c:v>22.71484375</c:v>
                </c:pt>
                <c:pt idx="792">
                  <c:v>30.6796875</c:v>
                </c:pt>
                <c:pt idx="793">
                  <c:v>23.75</c:v>
                </c:pt>
                <c:pt idx="794">
                  <c:v>37.2421875</c:v>
                </c:pt>
                <c:pt idx="795">
                  <c:v>34.59375</c:v>
                </c:pt>
                <c:pt idx="796">
                  <c:v>31.8046875</c:v>
                </c:pt>
                <c:pt idx="797">
                  <c:v>41.15625</c:v>
                </c:pt>
                <c:pt idx="798">
                  <c:v>28.1640625</c:v>
                </c:pt>
                <c:pt idx="799">
                  <c:v>22.421875</c:v>
                </c:pt>
                <c:pt idx="800">
                  <c:v>34.1953125</c:v>
                </c:pt>
                <c:pt idx="801">
                  <c:v>19.0703125</c:v>
                </c:pt>
                <c:pt idx="802">
                  <c:v>28.75</c:v>
                </c:pt>
                <c:pt idx="803">
                  <c:v>36.046875</c:v>
                </c:pt>
                <c:pt idx="804">
                  <c:v>28.69140625</c:v>
                </c:pt>
                <c:pt idx="805">
                  <c:v>27.625</c:v>
                </c:pt>
                <c:pt idx="806">
                  <c:v>29.41796875</c:v>
                </c:pt>
                <c:pt idx="807">
                  <c:v>41.6796875</c:v>
                </c:pt>
                <c:pt idx="808">
                  <c:v>29.015625</c:v>
                </c:pt>
                <c:pt idx="809">
                  <c:v>30.59765625</c:v>
                </c:pt>
                <c:pt idx="810">
                  <c:v>23.65625</c:v>
                </c:pt>
                <c:pt idx="811">
                  <c:v>25.625</c:v>
                </c:pt>
                <c:pt idx="812">
                  <c:v>30.78125</c:v>
                </c:pt>
                <c:pt idx="813">
                  <c:v>35.6875</c:v>
                </c:pt>
                <c:pt idx="814">
                  <c:v>24.03125</c:v>
                </c:pt>
                <c:pt idx="815">
                  <c:v>35.6875</c:v>
                </c:pt>
                <c:pt idx="816">
                  <c:v>21.9765625</c:v>
                </c:pt>
                <c:pt idx="817">
                  <c:v>28.03515625</c:v>
                </c:pt>
                <c:pt idx="818">
                  <c:v>30.58203125</c:v>
                </c:pt>
                <c:pt idx="819">
                  <c:v>38.8046875</c:v>
                </c:pt>
                <c:pt idx="820">
                  <c:v>22.0859375</c:v>
                </c:pt>
                <c:pt idx="821">
                  <c:v>35.609375</c:v>
                </c:pt>
                <c:pt idx="822">
                  <c:v>28.03515625</c:v>
                </c:pt>
                <c:pt idx="823">
                  <c:v>37.0859375</c:v>
                </c:pt>
                <c:pt idx="824">
                  <c:v>18.5625</c:v>
                </c:pt>
                <c:pt idx="825">
                  <c:v>36.0234375</c:v>
                </c:pt>
                <c:pt idx="826">
                  <c:v>24.3828125</c:v>
                </c:pt>
                <c:pt idx="827">
                  <c:v>33.2265625</c:v>
                </c:pt>
                <c:pt idx="828">
                  <c:v>27.71484375</c:v>
                </c:pt>
                <c:pt idx="829">
                  <c:v>26.703125</c:v>
                </c:pt>
                <c:pt idx="830">
                  <c:v>31.38671875</c:v>
                </c:pt>
                <c:pt idx="831">
                  <c:v>25.62890625</c:v>
                </c:pt>
                <c:pt idx="832">
                  <c:v>27.6328125</c:v>
                </c:pt>
                <c:pt idx="833">
                  <c:v>28.7109375</c:v>
                </c:pt>
                <c:pt idx="834">
                  <c:v>32.0078125</c:v>
                </c:pt>
                <c:pt idx="835">
                  <c:v>24.921875</c:v>
                </c:pt>
                <c:pt idx="836">
                  <c:v>24.8125</c:v>
                </c:pt>
                <c:pt idx="837">
                  <c:v>31.55078125</c:v>
                </c:pt>
                <c:pt idx="838">
                  <c:v>24.62109375</c:v>
                </c:pt>
                <c:pt idx="839">
                  <c:v>42.734375</c:v>
                </c:pt>
                <c:pt idx="840">
                  <c:v>25.52734375</c:v>
                </c:pt>
                <c:pt idx="841">
                  <c:v>30.33984375</c:v>
                </c:pt>
                <c:pt idx="842">
                  <c:v>29.01171875</c:v>
                </c:pt>
                <c:pt idx="843">
                  <c:v>29.6015625</c:v>
                </c:pt>
                <c:pt idx="844">
                  <c:v>36.0078125</c:v>
                </c:pt>
                <c:pt idx="845">
                  <c:v>30.1484375</c:v>
                </c:pt>
                <c:pt idx="846">
                  <c:v>22.6875</c:v>
                </c:pt>
                <c:pt idx="847">
                  <c:v>25.31640625</c:v>
                </c:pt>
                <c:pt idx="848">
                  <c:v>26.9375</c:v>
                </c:pt>
                <c:pt idx="849">
                  <c:v>27.140625</c:v>
                </c:pt>
                <c:pt idx="850">
                  <c:v>30.12109375</c:v>
                </c:pt>
                <c:pt idx="851">
                  <c:v>21.80078125</c:v>
                </c:pt>
                <c:pt idx="852">
                  <c:v>25.8359375</c:v>
                </c:pt>
                <c:pt idx="853">
                  <c:v>27.359375</c:v>
                </c:pt>
                <c:pt idx="854">
                  <c:v>21.55859375</c:v>
                </c:pt>
                <c:pt idx="855">
                  <c:v>34.4375</c:v>
                </c:pt>
                <c:pt idx="856">
                  <c:v>26.8828125</c:v>
                </c:pt>
                <c:pt idx="857">
                  <c:v>37.25</c:v>
                </c:pt>
                <c:pt idx="858">
                  <c:v>25.0859375</c:v>
                </c:pt>
                <c:pt idx="859">
                  <c:v>32.6640625</c:v>
                </c:pt>
                <c:pt idx="860">
                  <c:v>25.45703125</c:v>
                </c:pt>
                <c:pt idx="861">
                  <c:v>27.828125</c:v>
                </c:pt>
                <c:pt idx="862">
                  <c:v>23.83203125</c:v>
                </c:pt>
                <c:pt idx="863">
                  <c:v>30.16796875</c:v>
                </c:pt>
                <c:pt idx="864">
                  <c:v>29.3359375</c:v>
                </c:pt>
                <c:pt idx="865">
                  <c:v>29.53515625</c:v>
                </c:pt>
                <c:pt idx="866">
                  <c:v>23.81640625</c:v>
                </c:pt>
                <c:pt idx="867">
                  <c:v>27.71875</c:v>
                </c:pt>
                <c:pt idx="868">
                  <c:v>19.4296875</c:v>
                </c:pt>
                <c:pt idx="869">
                  <c:v>31.38671875</c:v>
                </c:pt>
                <c:pt idx="870">
                  <c:v>26.06640625</c:v>
                </c:pt>
                <c:pt idx="871">
                  <c:v>32.3671875</c:v>
                </c:pt>
                <c:pt idx="872">
                  <c:v>30.078125</c:v>
                </c:pt>
                <c:pt idx="873">
                  <c:v>25.9296875</c:v>
                </c:pt>
                <c:pt idx="874">
                  <c:v>40.984375</c:v>
                </c:pt>
                <c:pt idx="875">
                  <c:v>24.06640625</c:v>
                </c:pt>
                <c:pt idx="876">
                  <c:v>32.0625</c:v>
                </c:pt>
                <c:pt idx="877">
                  <c:v>27.0078125</c:v>
                </c:pt>
                <c:pt idx="878">
                  <c:v>28.234375</c:v>
                </c:pt>
                <c:pt idx="879">
                  <c:v>39.1484375</c:v>
                </c:pt>
                <c:pt idx="880">
                  <c:v>22.87109375</c:v>
                </c:pt>
                <c:pt idx="881">
                  <c:v>26.8359375</c:v>
                </c:pt>
                <c:pt idx="882">
                  <c:v>27.62109375</c:v>
                </c:pt>
                <c:pt idx="883">
                  <c:v>30.25</c:v>
                </c:pt>
                <c:pt idx="884">
                  <c:v>31.6484375</c:v>
                </c:pt>
                <c:pt idx="885">
                  <c:v>34.59375</c:v>
                </c:pt>
                <c:pt idx="886">
                  <c:v>27.64453125</c:v>
                </c:pt>
                <c:pt idx="887">
                  <c:v>25.6640625</c:v>
                </c:pt>
                <c:pt idx="888">
                  <c:v>27.3515625</c:v>
                </c:pt>
                <c:pt idx="889">
                  <c:v>30.53125</c:v>
                </c:pt>
                <c:pt idx="890">
                  <c:v>28.8515625</c:v>
                </c:pt>
                <c:pt idx="891">
                  <c:v>32.09375</c:v>
                </c:pt>
                <c:pt idx="892">
                  <c:v>22.921875</c:v>
                </c:pt>
                <c:pt idx="893">
                  <c:v>26.78125</c:v>
                </c:pt>
                <c:pt idx="894">
                  <c:v>26.36328125</c:v>
                </c:pt>
                <c:pt idx="895">
                  <c:v>29.37109375</c:v>
                </c:pt>
                <c:pt idx="896">
                  <c:v>26.265625</c:v>
                </c:pt>
                <c:pt idx="897">
                  <c:v>22.5625</c:v>
                </c:pt>
                <c:pt idx="898">
                  <c:v>23.39453125</c:v>
                </c:pt>
                <c:pt idx="899">
                  <c:v>36.3359375</c:v>
                </c:pt>
                <c:pt idx="900">
                  <c:v>31.5</c:v>
                </c:pt>
                <c:pt idx="901">
                  <c:v>29.359375</c:v>
                </c:pt>
                <c:pt idx="902">
                  <c:v>16.75</c:v>
                </c:pt>
                <c:pt idx="903">
                  <c:v>33.40625</c:v>
                </c:pt>
                <c:pt idx="904">
                  <c:v>26.4921875</c:v>
                </c:pt>
                <c:pt idx="905">
                  <c:v>22.4921875</c:v>
                </c:pt>
                <c:pt idx="906">
                  <c:v>28.47265625</c:v>
                </c:pt>
                <c:pt idx="907">
                  <c:v>29.2109375</c:v>
                </c:pt>
                <c:pt idx="908">
                  <c:v>24.78515625</c:v>
                </c:pt>
                <c:pt idx="909">
                  <c:v>27.5234375</c:v>
                </c:pt>
                <c:pt idx="910">
                  <c:v>32.1015625</c:v>
                </c:pt>
                <c:pt idx="911">
                  <c:v>27.87890625</c:v>
                </c:pt>
                <c:pt idx="912">
                  <c:v>20.88671875</c:v>
                </c:pt>
                <c:pt idx="913">
                  <c:v>28.765625</c:v>
                </c:pt>
                <c:pt idx="914">
                  <c:v>32.40625</c:v>
                </c:pt>
                <c:pt idx="915">
                  <c:v>26.0625</c:v>
                </c:pt>
                <c:pt idx="916">
                  <c:v>26.78125</c:v>
                </c:pt>
                <c:pt idx="917">
                  <c:v>31.5859375</c:v>
                </c:pt>
                <c:pt idx="918">
                  <c:v>17.3359375</c:v>
                </c:pt>
                <c:pt idx="919">
                  <c:v>32.015625</c:v>
                </c:pt>
                <c:pt idx="920">
                  <c:v>25.8984375</c:v>
                </c:pt>
                <c:pt idx="921">
                  <c:v>28.16796875</c:v>
                </c:pt>
                <c:pt idx="922">
                  <c:v>24.875</c:v>
                </c:pt>
                <c:pt idx="923">
                  <c:v>29.140625</c:v>
                </c:pt>
                <c:pt idx="924">
                  <c:v>32.1875</c:v>
                </c:pt>
                <c:pt idx="925">
                  <c:v>29.51171875</c:v>
                </c:pt>
                <c:pt idx="926">
                  <c:v>29.01171875</c:v>
                </c:pt>
                <c:pt idx="927">
                  <c:v>30.12109375</c:v>
                </c:pt>
                <c:pt idx="928">
                  <c:v>18.7734375</c:v>
                </c:pt>
                <c:pt idx="929">
                  <c:v>38.7734375</c:v>
                </c:pt>
                <c:pt idx="930">
                  <c:v>30.65625</c:v>
                </c:pt>
                <c:pt idx="931">
                  <c:v>36.5546875</c:v>
                </c:pt>
                <c:pt idx="932">
                  <c:v>27.37109375</c:v>
                </c:pt>
                <c:pt idx="933">
                  <c:v>28</c:v>
                </c:pt>
                <c:pt idx="934">
                  <c:v>22.39453125</c:v>
                </c:pt>
                <c:pt idx="935">
                  <c:v>24.3046875</c:v>
                </c:pt>
                <c:pt idx="936">
                  <c:v>28.26171875</c:v>
                </c:pt>
                <c:pt idx="937">
                  <c:v>27.3984375</c:v>
                </c:pt>
                <c:pt idx="938">
                  <c:v>38.4609375</c:v>
                </c:pt>
                <c:pt idx="939">
                  <c:v>20.640625</c:v>
                </c:pt>
                <c:pt idx="940">
                  <c:v>26.76171875</c:v>
                </c:pt>
                <c:pt idx="941">
                  <c:v>29.109375</c:v>
                </c:pt>
                <c:pt idx="942">
                  <c:v>39.6640625</c:v>
                </c:pt>
                <c:pt idx="943">
                  <c:v>26.22265625</c:v>
                </c:pt>
                <c:pt idx="944">
                  <c:v>25.9375</c:v>
                </c:pt>
                <c:pt idx="945">
                  <c:v>20.37890625</c:v>
                </c:pt>
                <c:pt idx="946">
                  <c:v>21.44921875</c:v>
                </c:pt>
                <c:pt idx="947">
                  <c:v>29.26953125</c:v>
                </c:pt>
                <c:pt idx="948">
                  <c:v>42.4609375</c:v>
                </c:pt>
                <c:pt idx="949">
                  <c:v>34.765625</c:v>
                </c:pt>
                <c:pt idx="950">
                  <c:v>32.234375</c:v>
                </c:pt>
                <c:pt idx="951">
                  <c:v>37.5546875</c:v>
                </c:pt>
                <c:pt idx="952">
                  <c:v>28.59375</c:v>
                </c:pt>
                <c:pt idx="953">
                  <c:v>31.953125</c:v>
                </c:pt>
                <c:pt idx="954">
                  <c:v>28.07421875</c:v>
                </c:pt>
                <c:pt idx="955">
                  <c:v>21.8046875</c:v>
                </c:pt>
                <c:pt idx="956">
                  <c:v>35.4609375</c:v>
                </c:pt>
                <c:pt idx="957">
                  <c:v>32.3984375</c:v>
                </c:pt>
                <c:pt idx="958">
                  <c:v>28.109375</c:v>
                </c:pt>
                <c:pt idx="959">
                  <c:v>27.890625</c:v>
                </c:pt>
                <c:pt idx="960">
                  <c:v>30.01953125</c:v>
                </c:pt>
                <c:pt idx="961">
                  <c:v>34.015625</c:v>
                </c:pt>
                <c:pt idx="962">
                  <c:v>21.4609375</c:v>
                </c:pt>
                <c:pt idx="963">
                  <c:v>28.9609375</c:v>
                </c:pt>
                <c:pt idx="964">
                  <c:v>34.9921875</c:v>
                </c:pt>
                <c:pt idx="965">
                  <c:v>27.33203125</c:v>
                </c:pt>
                <c:pt idx="966">
                  <c:v>31.81640625</c:v>
                </c:pt>
                <c:pt idx="967">
                  <c:v>20.40234375</c:v>
                </c:pt>
                <c:pt idx="968">
                  <c:v>28.88671875</c:v>
                </c:pt>
                <c:pt idx="969">
                  <c:v>31.3203125</c:v>
                </c:pt>
                <c:pt idx="970">
                  <c:v>33.484375</c:v>
                </c:pt>
                <c:pt idx="971">
                  <c:v>29.47265625</c:v>
                </c:pt>
                <c:pt idx="972">
                  <c:v>28.703125</c:v>
                </c:pt>
                <c:pt idx="973">
                  <c:v>31.23046875</c:v>
                </c:pt>
                <c:pt idx="974">
                  <c:v>22.88671875</c:v>
                </c:pt>
                <c:pt idx="975">
                  <c:v>29.80859375</c:v>
                </c:pt>
                <c:pt idx="976">
                  <c:v>27.0859375</c:v>
                </c:pt>
                <c:pt idx="977">
                  <c:v>23.58203125</c:v>
                </c:pt>
                <c:pt idx="978">
                  <c:v>36.171875</c:v>
                </c:pt>
                <c:pt idx="979">
                  <c:v>36.109375</c:v>
                </c:pt>
                <c:pt idx="980">
                  <c:v>25.2265625</c:v>
                </c:pt>
                <c:pt idx="981">
                  <c:v>36.1171875</c:v>
                </c:pt>
                <c:pt idx="982">
                  <c:v>40.34375</c:v>
                </c:pt>
                <c:pt idx="983">
                  <c:v>22.65625</c:v>
                </c:pt>
                <c:pt idx="984">
                  <c:v>28.671875</c:v>
                </c:pt>
                <c:pt idx="985">
                  <c:v>24.1875</c:v>
                </c:pt>
                <c:pt idx="986">
                  <c:v>21.42578125</c:v>
                </c:pt>
                <c:pt idx="987">
                  <c:v>25.37890625</c:v>
                </c:pt>
                <c:pt idx="988">
                  <c:v>24.75</c:v>
                </c:pt>
                <c:pt idx="989">
                  <c:v>23.375</c:v>
                </c:pt>
                <c:pt idx="990">
                  <c:v>36.828125</c:v>
                </c:pt>
                <c:pt idx="991">
                  <c:v>23.65625</c:v>
                </c:pt>
                <c:pt idx="992">
                  <c:v>34.6953125</c:v>
                </c:pt>
                <c:pt idx="993">
                  <c:v>31.12109375</c:v>
                </c:pt>
                <c:pt idx="994">
                  <c:v>29.22265625</c:v>
                </c:pt>
                <c:pt idx="995">
                  <c:v>26.28515625</c:v>
                </c:pt>
                <c:pt idx="996">
                  <c:v>30.75390625</c:v>
                </c:pt>
                <c:pt idx="997">
                  <c:v>24.265625</c:v>
                </c:pt>
                <c:pt idx="998">
                  <c:v>31.18359375</c:v>
                </c:pt>
                <c:pt idx="999">
                  <c:v>33.5234375</c:v>
                </c:pt>
                <c:pt idx="1000">
                  <c:v>29.25390625</c:v>
                </c:pt>
                <c:pt idx="1001">
                  <c:v>32.9296875</c:v>
                </c:pt>
                <c:pt idx="1002">
                  <c:v>21.71875</c:v>
                </c:pt>
                <c:pt idx="1003">
                  <c:v>18.28515625</c:v>
                </c:pt>
                <c:pt idx="1004">
                  <c:v>30.796875</c:v>
                </c:pt>
                <c:pt idx="1005">
                  <c:v>23.40625</c:v>
                </c:pt>
                <c:pt idx="1006">
                  <c:v>35.046875</c:v>
                </c:pt>
                <c:pt idx="1007">
                  <c:v>29.43359375</c:v>
                </c:pt>
                <c:pt idx="1008">
                  <c:v>32.578125</c:v>
                </c:pt>
                <c:pt idx="1009">
                  <c:v>29.8515625</c:v>
                </c:pt>
                <c:pt idx="1010">
                  <c:v>34.484375</c:v>
                </c:pt>
                <c:pt idx="1011">
                  <c:v>34.9375</c:v>
                </c:pt>
                <c:pt idx="1012">
                  <c:v>30.9921875</c:v>
                </c:pt>
                <c:pt idx="1013">
                  <c:v>25.8828125</c:v>
                </c:pt>
                <c:pt idx="1014">
                  <c:v>26.171875</c:v>
                </c:pt>
                <c:pt idx="1015">
                  <c:v>30.40625</c:v>
                </c:pt>
                <c:pt idx="1016">
                  <c:v>26.03125</c:v>
                </c:pt>
                <c:pt idx="1017">
                  <c:v>32.3828125</c:v>
                </c:pt>
                <c:pt idx="1018">
                  <c:v>32.5546875</c:v>
                </c:pt>
                <c:pt idx="1019">
                  <c:v>29.1171875</c:v>
                </c:pt>
                <c:pt idx="1020">
                  <c:v>24.75390625</c:v>
                </c:pt>
                <c:pt idx="1021">
                  <c:v>32.6953125</c:v>
                </c:pt>
                <c:pt idx="1022">
                  <c:v>25.04296875</c:v>
                </c:pt>
                <c:pt idx="1023">
                  <c:v>28.0703125</c:v>
                </c:pt>
                <c:pt idx="1024">
                  <c:v>34.765625</c:v>
                </c:pt>
                <c:pt idx="1025">
                  <c:v>25.87109375</c:v>
                </c:pt>
                <c:pt idx="1026">
                  <c:v>28.2734375</c:v>
                </c:pt>
                <c:pt idx="1027">
                  <c:v>36.6796875</c:v>
                </c:pt>
                <c:pt idx="1028">
                  <c:v>24.2265625</c:v>
                </c:pt>
                <c:pt idx="1029">
                  <c:v>30.7578125</c:v>
                </c:pt>
                <c:pt idx="1030">
                  <c:v>26.64453125</c:v>
                </c:pt>
                <c:pt idx="1031">
                  <c:v>33.71875</c:v>
                </c:pt>
                <c:pt idx="1032">
                  <c:v>35.0703125</c:v>
                </c:pt>
                <c:pt idx="1033">
                  <c:v>17.765625</c:v>
                </c:pt>
                <c:pt idx="1034">
                  <c:v>31.2734375</c:v>
                </c:pt>
                <c:pt idx="1035">
                  <c:v>23.76953125</c:v>
                </c:pt>
                <c:pt idx="1036">
                  <c:v>28.94140625</c:v>
                </c:pt>
                <c:pt idx="1037">
                  <c:v>31.66796875</c:v>
                </c:pt>
                <c:pt idx="1038">
                  <c:v>26.88671875</c:v>
                </c:pt>
                <c:pt idx="1039">
                  <c:v>26.4296875</c:v>
                </c:pt>
                <c:pt idx="1040">
                  <c:v>27.80078125</c:v>
                </c:pt>
                <c:pt idx="1041">
                  <c:v>41.3984375</c:v>
                </c:pt>
                <c:pt idx="1042">
                  <c:v>27.734375</c:v>
                </c:pt>
                <c:pt idx="1043">
                  <c:v>28.09375</c:v>
                </c:pt>
                <c:pt idx="1044">
                  <c:v>29.80859375</c:v>
                </c:pt>
                <c:pt idx="1045">
                  <c:v>32.015625</c:v>
                </c:pt>
                <c:pt idx="1046">
                  <c:v>22.67578125</c:v>
                </c:pt>
                <c:pt idx="1047">
                  <c:v>21.87109375</c:v>
                </c:pt>
                <c:pt idx="1048">
                  <c:v>27.41015625</c:v>
                </c:pt>
                <c:pt idx="1049">
                  <c:v>21.2421875</c:v>
                </c:pt>
                <c:pt idx="1050">
                  <c:v>31.3828125</c:v>
                </c:pt>
                <c:pt idx="1051">
                  <c:v>28.73828125</c:v>
                </c:pt>
                <c:pt idx="1052">
                  <c:v>17.0234375</c:v>
                </c:pt>
                <c:pt idx="1053">
                  <c:v>26.72265625</c:v>
                </c:pt>
                <c:pt idx="1054">
                  <c:v>31.30078125</c:v>
                </c:pt>
                <c:pt idx="1055">
                  <c:v>25.78515625</c:v>
                </c:pt>
                <c:pt idx="1056">
                  <c:v>36.0078125</c:v>
                </c:pt>
                <c:pt idx="1057">
                  <c:v>31.13671875</c:v>
                </c:pt>
                <c:pt idx="1058">
                  <c:v>32.28125</c:v>
                </c:pt>
                <c:pt idx="1059">
                  <c:v>27.62109375</c:v>
                </c:pt>
                <c:pt idx="1060">
                  <c:v>36.8125</c:v>
                </c:pt>
                <c:pt idx="1061">
                  <c:v>20.546875</c:v>
                </c:pt>
                <c:pt idx="1062">
                  <c:v>23.0078125</c:v>
                </c:pt>
                <c:pt idx="1063">
                  <c:v>29.08203125</c:v>
                </c:pt>
                <c:pt idx="1064">
                  <c:v>32.453125</c:v>
                </c:pt>
                <c:pt idx="1065">
                  <c:v>29.6640625</c:v>
                </c:pt>
                <c:pt idx="1066">
                  <c:v>28.67578125</c:v>
                </c:pt>
                <c:pt idx="1067">
                  <c:v>24.5078125</c:v>
                </c:pt>
                <c:pt idx="1068">
                  <c:v>35.9765625</c:v>
                </c:pt>
                <c:pt idx="1069">
                  <c:v>29.99609375</c:v>
                </c:pt>
                <c:pt idx="1070">
                  <c:v>27.0625</c:v>
                </c:pt>
                <c:pt idx="1071">
                  <c:v>28.96875</c:v>
                </c:pt>
                <c:pt idx="1072">
                  <c:v>28.77734375</c:v>
                </c:pt>
                <c:pt idx="1073">
                  <c:v>19.35546875</c:v>
                </c:pt>
                <c:pt idx="1074">
                  <c:v>24.77734375</c:v>
                </c:pt>
                <c:pt idx="1075">
                  <c:v>30.0390625</c:v>
                </c:pt>
                <c:pt idx="1076">
                  <c:v>23.51171875</c:v>
                </c:pt>
                <c:pt idx="1077">
                  <c:v>31.53515625</c:v>
                </c:pt>
                <c:pt idx="1078">
                  <c:v>29.8203125</c:v>
                </c:pt>
                <c:pt idx="1079">
                  <c:v>21.7109375</c:v>
                </c:pt>
                <c:pt idx="1080">
                  <c:v>34.0078125</c:v>
                </c:pt>
                <c:pt idx="1081">
                  <c:v>28.9453125</c:v>
                </c:pt>
                <c:pt idx="1082">
                  <c:v>36.6015625</c:v>
                </c:pt>
                <c:pt idx="1083">
                  <c:v>30.27734375</c:v>
                </c:pt>
                <c:pt idx="1084">
                  <c:v>28.97265625</c:v>
                </c:pt>
                <c:pt idx="1085">
                  <c:v>33.375</c:v>
                </c:pt>
                <c:pt idx="1086">
                  <c:v>32.1640625</c:v>
                </c:pt>
                <c:pt idx="1087">
                  <c:v>45.3671875</c:v>
                </c:pt>
                <c:pt idx="1088">
                  <c:v>28.921875</c:v>
                </c:pt>
                <c:pt idx="1089">
                  <c:v>22.23828125</c:v>
                </c:pt>
                <c:pt idx="1090">
                  <c:v>36.1796875</c:v>
                </c:pt>
                <c:pt idx="1091">
                  <c:v>29.96484375</c:v>
                </c:pt>
                <c:pt idx="1092">
                  <c:v>23.0625</c:v>
                </c:pt>
                <c:pt idx="1093">
                  <c:v>34.6484375</c:v>
                </c:pt>
                <c:pt idx="1094">
                  <c:v>26.6796875</c:v>
                </c:pt>
                <c:pt idx="1095">
                  <c:v>31.10546875</c:v>
                </c:pt>
                <c:pt idx="1096">
                  <c:v>38.359375</c:v>
                </c:pt>
                <c:pt idx="1097">
                  <c:v>27.84375</c:v>
                </c:pt>
                <c:pt idx="1098">
                  <c:v>27.29296875</c:v>
                </c:pt>
                <c:pt idx="1099">
                  <c:v>29.49609375</c:v>
                </c:pt>
                <c:pt idx="1100">
                  <c:v>33.890625</c:v>
                </c:pt>
                <c:pt idx="1101">
                  <c:v>32.875</c:v>
                </c:pt>
                <c:pt idx="1102">
                  <c:v>33.2265625</c:v>
                </c:pt>
                <c:pt idx="1103">
                  <c:v>19.671875</c:v>
                </c:pt>
                <c:pt idx="1104">
                  <c:v>22.26953125</c:v>
                </c:pt>
                <c:pt idx="1105">
                  <c:v>33.5859375</c:v>
                </c:pt>
                <c:pt idx="1106">
                  <c:v>28.3125</c:v>
                </c:pt>
                <c:pt idx="1107">
                  <c:v>27.70703125</c:v>
                </c:pt>
                <c:pt idx="1108">
                  <c:v>24.46484375</c:v>
                </c:pt>
                <c:pt idx="1109">
                  <c:v>35.453125</c:v>
                </c:pt>
                <c:pt idx="1110">
                  <c:v>26.73828125</c:v>
                </c:pt>
                <c:pt idx="1111">
                  <c:v>27.40625</c:v>
                </c:pt>
                <c:pt idx="1112">
                  <c:v>35.1875</c:v>
                </c:pt>
                <c:pt idx="1113">
                  <c:v>30.84375</c:v>
                </c:pt>
                <c:pt idx="1114">
                  <c:v>34.6953125</c:v>
                </c:pt>
                <c:pt idx="1115">
                  <c:v>22.546875</c:v>
                </c:pt>
                <c:pt idx="1116">
                  <c:v>30.54296875</c:v>
                </c:pt>
                <c:pt idx="1117">
                  <c:v>25.609375</c:v>
                </c:pt>
                <c:pt idx="1118">
                  <c:v>31.2890625</c:v>
                </c:pt>
                <c:pt idx="1119">
                  <c:v>28.5390625</c:v>
                </c:pt>
                <c:pt idx="1120">
                  <c:v>19.88671875</c:v>
                </c:pt>
                <c:pt idx="1121">
                  <c:v>27.81640625</c:v>
                </c:pt>
                <c:pt idx="1122">
                  <c:v>26.51953125</c:v>
                </c:pt>
                <c:pt idx="1123">
                  <c:v>33.9140625</c:v>
                </c:pt>
                <c:pt idx="1124">
                  <c:v>34.2734375</c:v>
                </c:pt>
                <c:pt idx="1125">
                  <c:v>24.734375</c:v>
                </c:pt>
                <c:pt idx="1126">
                  <c:v>22.8828125</c:v>
                </c:pt>
                <c:pt idx="1127">
                  <c:v>26.4921875</c:v>
                </c:pt>
                <c:pt idx="1128">
                  <c:v>34.4140625</c:v>
                </c:pt>
                <c:pt idx="1129">
                  <c:v>28.51171875</c:v>
                </c:pt>
                <c:pt idx="1130">
                  <c:v>31.0546875</c:v>
                </c:pt>
                <c:pt idx="1131">
                  <c:v>19.13671875</c:v>
                </c:pt>
                <c:pt idx="1132">
                  <c:v>25.9375</c:v>
                </c:pt>
                <c:pt idx="1133">
                  <c:v>31.60546875</c:v>
                </c:pt>
                <c:pt idx="1134">
                  <c:v>32.0078125</c:v>
                </c:pt>
                <c:pt idx="1135">
                  <c:v>28.41015625</c:v>
                </c:pt>
                <c:pt idx="1136">
                  <c:v>27.49609375</c:v>
                </c:pt>
                <c:pt idx="1137">
                  <c:v>30.515625</c:v>
                </c:pt>
                <c:pt idx="1138">
                  <c:v>33.671875</c:v>
                </c:pt>
                <c:pt idx="1139">
                  <c:v>23.32421875</c:v>
                </c:pt>
                <c:pt idx="1140">
                  <c:v>25.7890625</c:v>
                </c:pt>
                <c:pt idx="1141">
                  <c:v>27.17578125</c:v>
                </c:pt>
                <c:pt idx="1142">
                  <c:v>34.1484375</c:v>
                </c:pt>
                <c:pt idx="1143">
                  <c:v>30.84375</c:v>
                </c:pt>
                <c:pt idx="1144">
                  <c:v>27.40234375</c:v>
                </c:pt>
                <c:pt idx="1145">
                  <c:v>22.1796875</c:v>
                </c:pt>
                <c:pt idx="1146">
                  <c:v>32.734375</c:v>
                </c:pt>
                <c:pt idx="1147">
                  <c:v>27.0625</c:v>
                </c:pt>
                <c:pt idx="1148">
                  <c:v>33.140625</c:v>
                </c:pt>
                <c:pt idx="1149">
                  <c:v>21.75390625</c:v>
                </c:pt>
                <c:pt idx="1150">
                  <c:v>32.265625</c:v>
                </c:pt>
                <c:pt idx="1151">
                  <c:v>28.14453125</c:v>
                </c:pt>
                <c:pt idx="1152">
                  <c:v>29.1328125</c:v>
                </c:pt>
                <c:pt idx="1153">
                  <c:v>36.859375</c:v>
                </c:pt>
                <c:pt idx="1154">
                  <c:v>30.953125</c:v>
                </c:pt>
                <c:pt idx="1155">
                  <c:v>24.53125</c:v>
                </c:pt>
                <c:pt idx="1156">
                  <c:v>26.48828125</c:v>
                </c:pt>
                <c:pt idx="1157">
                  <c:v>28.58984375</c:v>
                </c:pt>
                <c:pt idx="1158">
                  <c:v>24.50390625</c:v>
                </c:pt>
                <c:pt idx="1159">
                  <c:v>25.55859375</c:v>
                </c:pt>
                <c:pt idx="1160">
                  <c:v>23.125</c:v>
                </c:pt>
                <c:pt idx="1161">
                  <c:v>27.9609375</c:v>
                </c:pt>
                <c:pt idx="1162">
                  <c:v>27.37890625</c:v>
                </c:pt>
                <c:pt idx="1163">
                  <c:v>21.94921875</c:v>
                </c:pt>
                <c:pt idx="1164">
                  <c:v>35.1875</c:v>
                </c:pt>
                <c:pt idx="1165">
                  <c:v>24.8984375</c:v>
                </c:pt>
                <c:pt idx="1166">
                  <c:v>25.078125</c:v>
                </c:pt>
                <c:pt idx="1167">
                  <c:v>32.578125</c:v>
                </c:pt>
                <c:pt idx="1168">
                  <c:v>29.35546875</c:v>
                </c:pt>
                <c:pt idx="1169">
                  <c:v>25.25390625</c:v>
                </c:pt>
                <c:pt idx="1170">
                  <c:v>28.80859375</c:v>
                </c:pt>
                <c:pt idx="1171">
                  <c:v>25.3203125</c:v>
                </c:pt>
                <c:pt idx="1172">
                  <c:v>37.2421875</c:v>
                </c:pt>
                <c:pt idx="1173">
                  <c:v>25.3203125</c:v>
                </c:pt>
                <c:pt idx="1174">
                  <c:v>32.6015625</c:v>
                </c:pt>
                <c:pt idx="1175">
                  <c:v>30.88671875</c:v>
                </c:pt>
                <c:pt idx="1176">
                  <c:v>28.91015625</c:v>
                </c:pt>
                <c:pt idx="1177">
                  <c:v>27.81640625</c:v>
                </c:pt>
                <c:pt idx="1178">
                  <c:v>20.78515625</c:v>
                </c:pt>
                <c:pt idx="1179">
                  <c:v>31.18359375</c:v>
                </c:pt>
                <c:pt idx="1180">
                  <c:v>33.5703125</c:v>
                </c:pt>
                <c:pt idx="1181">
                  <c:v>25.76171875</c:v>
                </c:pt>
                <c:pt idx="1182">
                  <c:v>23.0390625</c:v>
                </c:pt>
                <c:pt idx="1183">
                  <c:v>41.0390625</c:v>
                </c:pt>
                <c:pt idx="1184">
                  <c:v>31.3203125</c:v>
                </c:pt>
                <c:pt idx="1185">
                  <c:v>28</c:v>
                </c:pt>
                <c:pt idx="1186">
                  <c:v>32.2109375</c:v>
                </c:pt>
                <c:pt idx="1187">
                  <c:v>23.8515625</c:v>
                </c:pt>
                <c:pt idx="1188">
                  <c:v>24.6484375</c:v>
                </c:pt>
                <c:pt idx="1189">
                  <c:v>30.7421875</c:v>
                </c:pt>
                <c:pt idx="1190">
                  <c:v>25.6171875</c:v>
                </c:pt>
                <c:pt idx="1191">
                  <c:v>28.6328125</c:v>
                </c:pt>
                <c:pt idx="1192">
                  <c:v>30.046875</c:v>
                </c:pt>
                <c:pt idx="1193">
                  <c:v>33.703125</c:v>
                </c:pt>
                <c:pt idx="1194">
                  <c:v>23.9609375</c:v>
                </c:pt>
                <c:pt idx="1195">
                  <c:v>31.2578125</c:v>
                </c:pt>
                <c:pt idx="1196">
                  <c:v>23.24609375</c:v>
                </c:pt>
                <c:pt idx="1197">
                  <c:v>30.41015625</c:v>
                </c:pt>
                <c:pt idx="1198">
                  <c:v>30.60546875</c:v>
                </c:pt>
                <c:pt idx="1199">
                  <c:v>33.4921875</c:v>
                </c:pt>
                <c:pt idx="1200">
                  <c:v>25.26953125</c:v>
                </c:pt>
                <c:pt idx="1201">
                  <c:v>34.1796875</c:v>
                </c:pt>
                <c:pt idx="1202">
                  <c:v>27.7734375</c:v>
                </c:pt>
                <c:pt idx="1203">
                  <c:v>24.640625</c:v>
                </c:pt>
                <c:pt idx="1204">
                  <c:v>31.375</c:v>
                </c:pt>
                <c:pt idx="1205">
                  <c:v>30.2734375</c:v>
                </c:pt>
                <c:pt idx="1206">
                  <c:v>32.6484375</c:v>
                </c:pt>
                <c:pt idx="1207">
                  <c:v>18.6171875</c:v>
                </c:pt>
                <c:pt idx="1208">
                  <c:v>24.36328125</c:v>
                </c:pt>
                <c:pt idx="1209">
                  <c:v>20.51953125</c:v>
                </c:pt>
                <c:pt idx="1210">
                  <c:v>27.953125</c:v>
                </c:pt>
                <c:pt idx="1211">
                  <c:v>30.6953125</c:v>
                </c:pt>
                <c:pt idx="1212">
                  <c:v>23.81640625</c:v>
                </c:pt>
                <c:pt idx="1213">
                  <c:v>28.34765625</c:v>
                </c:pt>
                <c:pt idx="1214">
                  <c:v>31.71875</c:v>
                </c:pt>
                <c:pt idx="1215">
                  <c:v>31.49609375</c:v>
                </c:pt>
                <c:pt idx="1216">
                  <c:v>22.140625</c:v>
                </c:pt>
                <c:pt idx="1217">
                  <c:v>26.7890625</c:v>
                </c:pt>
                <c:pt idx="1218">
                  <c:v>33.2890625</c:v>
                </c:pt>
                <c:pt idx="1219">
                  <c:v>32.171875</c:v>
                </c:pt>
                <c:pt idx="1220">
                  <c:v>25.28515625</c:v>
                </c:pt>
                <c:pt idx="1221">
                  <c:v>28.72265625</c:v>
                </c:pt>
                <c:pt idx="1222">
                  <c:v>21.90234375</c:v>
                </c:pt>
                <c:pt idx="1223">
                  <c:v>30.515625</c:v>
                </c:pt>
                <c:pt idx="1224">
                  <c:v>28.234375</c:v>
                </c:pt>
                <c:pt idx="1225">
                  <c:v>32.9765625</c:v>
                </c:pt>
                <c:pt idx="1226">
                  <c:v>33.9921875</c:v>
                </c:pt>
                <c:pt idx="1227">
                  <c:v>28.3828125</c:v>
                </c:pt>
                <c:pt idx="1228">
                  <c:v>28.04296875</c:v>
                </c:pt>
                <c:pt idx="1229">
                  <c:v>37.390625</c:v>
                </c:pt>
                <c:pt idx="1230">
                  <c:v>37.2421875</c:v>
                </c:pt>
                <c:pt idx="1231">
                  <c:v>18.98046875</c:v>
                </c:pt>
                <c:pt idx="1232">
                  <c:v>25.83203125</c:v>
                </c:pt>
                <c:pt idx="1233">
                  <c:v>31.83203125</c:v>
                </c:pt>
                <c:pt idx="1234">
                  <c:v>37.8671875</c:v>
                </c:pt>
                <c:pt idx="1235">
                  <c:v>30.2578125</c:v>
                </c:pt>
                <c:pt idx="1236">
                  <c:v>39.9765625</c:v>
                </c:pt>
                <c:pt idx="1237">
                  <c:v>30.015625</c:v>
                </c:pt>
                <c:pt idx="1238">
                  <c:v>30.23046875</c:v>
                </c:pt>
                <c:pt idx="1239">
                  <c:v>36.71875</c:v>
                </c:pt>
                <c:pt idx="1240">
                  <c:v>30.265625</c:v>
                </c:pt>
                <c:pt idx="1241">
                  <c:v>31.3984375</c:v>
                </c:pt>
                <c:pt idx="1242">
                  <c:v>36.3203125</c:v>
                </c:pt>
                <c:pt idx="1243">
                  <c:v>32.046875</c:v>
                </c:pt>
                <c:pt idx="1244">
                  <c:v>27.8046875</c:v>
                </c:pt>
                <c:pt idx="1245">
                  <c:v>26.1875</c:v>
                </c:pt>
                <c:pt idx="1246">
                  <c:v>18.5078125</c:v>
                </c:pt>
                <c:pt idx="1247">
                  <c:v>26.04296875</c:v>
                </c:pt>
                <c:pt idx="1248">
                  <c:v>26.37109375</c:v>
                </c:pt>
                <c:pt idx="1249">
                  <c:v>31.15625</c:v>
                </c:pt>
                <c:pt idx="1250">
                  <c:v>23.83984375</c:v>
                </c:pt>
                <c:pt idx="1251">
                  <c:v>36.0546875</c:v>
                </c:pt>
                <c:pt idx="1252">
                  <c:v>26.26953125</c:v>
                </c:pt>
                <c:pt idx="1253">
                  <c:v>27.1484375</c:v>
                </c:pt>
                <c:pt idx="1254">
                  <c:v>23.7890625</c:v>
                </c:pt>
                <c:pt idx="1255">
                  <c:v>18.4609375</c:v>
                </c:pt>
                <c:pt idx="1256">
                  <c:v>27.86328125</c:v>
                </c:pt>
                <c:pt idx="1257">
                  <c:v>22.046875</c:v>
                </c:pt>
                <c:pt idx="1258">
                  <c:v>26.65625</c:v>
                </c:pt>
                <c:pt idx="1259">
                  <c:v>20.28125</c:v>
                </c:pt>
                <c:pt idx="1260">
                  <c:v>24.29296875</c:v>
                </c:pt>
                <c:pt idx="1261">
                  <c:v>29.63671875</c:v>
                </c:pt>
                <c:pt idx="1262">
                  <c:v>23.765625</c:v>
                </c:pt>
                <c:pt idx="1263">
                  <c:v>26.1171875</c:v>
                </c:pt>
                <c:pt idx="1264">
                  <c:v>21.515625</c:v>
                </c:pt>
                <c:pt idx="1265">
                  <c:v>29.10546875</c:v>
                </c:pt>
                <c:pt idx="1266">
                  <c:v>26.5625</c:v>
                </c:pt>
                <c:pt idx="1267">
                  <c:v>31.0078125</c:v>
                </c:pt>
                <c:pt idx="1268">
                  <c:v>24.78515625</c:v>
                </c:pt>
                <c:pt idx="1269">
                  <c:v>25.51171875</c:v>
                </c:pt>
                <c:pt idx="1270">
                  <c:v>29.5546875</c:v>
                </c:pt>
                <c:pt idx="1271">
                  <c:v>26.6875</c:v>
                </c:pt>
                <c:pt idx="1272">
                  <c:v>23.8828125</c:v>
                </c:pt>
                <c:pt idx="1273">
                  <c:v>24.0625</c:v>
                </c:pt>
                <c:pt idx="1274">
                  <c:v>25.9375</c:v>
                </c:pt>
                <c:pt idx="1275">
                  <c:v>31.01953125</c:v>
                </c:pt>
                <c:pt idx="1276">
                  <c:v>31.1796875</c:v>
                </c:pt>
                <c:pt idx="1277">
                  <c:v>20.31640625</c:v>
                </c:pt>
                <c:pt idx="1278">
                  <c:v>35.6171875</c:v>
                </c:pt>
                <c:pt idx="1279">
                  <c:v>31.328125</c:v>
                </c:pt>
                <c:pt idx="1280">
                  <c:v>29.875</c:v>
                </c:pt>
                <c:pt idx="1281">
                  <c:v>23.6953125</c:v>
                </c:pt>
                <c:pt idx="1282">
                  <c:v>32.96875</c:v>
                </c:pt>
                <c:pt idx="1283">
                  <c:v>40.296875</c:v>
                </c:pt>
                <c:pt idx="1284">
                  <c:v>19.16015625</c:v>
                </c:pt>
                <c:pt idx="1285">
                  <c:v>26.58984375</c:v>
                </c:pt>
                <c:pt idx="1286">
                  <c:v>24.30859375</c:v>
                </c:pt>
                <c:pt idx="1287">
                  <c:v>31.00390625</c:v>
                </c:pt>
                <c:pt idx="1288">
                  <c:v>33.078125</c:v>
                </c:pt>
                <c:pt idx="1289">
                  <c:v>37.28125</c:v>
                </c:pt>
                <c:pt idx="1290">
                  <c:v>23.6328125</c:v>
                </c:pt>
                <c:pt idx="1291">
                  <c:v>34.7890625</c:v>
                </c:pt>
                <c:pt idx="1292">
                  <c:v>30.20703125</c:v>
                </c:pt>
                <c:pt idx="1293">
                  <c:v>33.8671875</c:v>
                </c:pt>
                <c:pt idx="1294">
                  <c:v>32.9921875</c:v>
                </c:pt>
                <c:pt idx="1295">
                  <c:v>34.6953125</c:v>
                </c:pt>
                <c:pt idx="1296">
                  <c:v>31.1484375</c:v>
                </c:pt>
                <c:pt idx="1297">
                  <c:v>24.9140625</c:v>
                </c:pt>
                <c:pt idx="1298">
                  <c:v>30.03515625</c:v>
                </c:pt>
                <c:pt idx="1299">
                  <c:v>27.1484375</c:v>
                </c:pt>
                <c:pt idx="1300">
                  <c:v>33.1328125</c:v>
                </c:pt>
                <c:pt idx="1301">
                  <c:v>27.0546875</c:v>
                </c:pt>
                <c:pt idx="1302">
                  <c:v>25.3515625</c:v>
                </c:pt>
                <c:pt idx="1303">
                  <c:v>26.44921875</c:v>
                </c:pt>
                <c:pt idx="1304">
                  <c:v>26.3046875</c:v>
                </c:pt>
                <c:pt idx="1305">
                  <c:v>34.0703125</c:v>
                </c:pt>
                <c:pt idx="1306">
                  <c:v>32.8828125</c:v>
                </c:pt>
                <c:pt idx="1307">
                  <c:v>31.890625</c:v>
                </c:pt>
                <c:pt idx="1308">
                  <c:v>27.39453125</c:v>
                </c:pt>
                <c:pt idx="1309">
                  <c:v>31.76171875</c:v>
                </c:pt>
                <c:pt idx="1310">
                  <c:v>30.0625</c:v>
                </c:pt>
                <c:pt idx="1311">
                  <c:v>35.7421875</c:v>
                </c:pt>
                <c:pt idx="1312">
                  <c:v>26.44140625</c:v>
                </c:pt>
                <c:pt idx="1313">
                  <c:v>31.72265625</c:v>
                </c:pt>
                <c:pt idx="1314">
                  <c:v>28.21875</c:v>
                </c:pt>
                <c:pt idx="1315">
                  <c:v>24.28515625</c:v>
                </c:pt>
                <c:pt idx="1316">
                  <c:v>26.15234375</c:v>
                </c:pt>
                <c:pt idx="1317">
                  <c:v>28.5625</c:v>
                </c:pt>
                <c:pt idx="1318">
                  <c:v>28.67578125</c:v>
                </c:pt>
                <c:pt idx="1319">
                  <c:v>27.71484375</c:v>
                </c:pt>
                <c:pt idx="1320">
                  <c:v>36.1796875</c:v>
                </c:pt>
                <c:pt idx="1321">
                  <c:v>21.26953125</c:v>
                </c:pt>
                <c:pt idx="1322">
                  <c:v>26.58984375</c:v>
                </c:pt>
                <c:pt idx="1323">
                  <c:v>30.02734375</c:v>
                </c:pt>
                <c:pt idx="1324">
                  <c:v>31.61328125</c:v>
                </c:pt>
                <c:pt idx="1325">
                  <c:v>27.6796875</c:v>
                </c:pt>
                <c:pt idx="1326">
                  <c:v>27.66796875</c:v>
                </c:pt>
                <c:pt idx="1327">
                  <c:v>30.6328125</c:v>
                </c:pt>
                <c:pt idx="1328">
                  <c:v>27.6640625</c:v>
                </c:pt>
                <c:pt idx="1329">
                  <c:v>30.77734375</c:v>
                </c:pt>
                <c:pt idx="1330">
                  <c:v>19.9453125</c:v>
                </c:pt>
                <c:pt idx="1331">
                  <c:v>24.3359375</c:v>
                </c:pt>
                <c:pt idx="1332">
                  <c:v>26.24609375</c:v>
                </c:pt>
                <c:pt idx="1333">
                  <c:v>29.6875</c:v>
                </c:pt>
                <c:pt idx="1334">
                  <c:v>24.72265625</c:v>
                </c:pt>
                <c:pt idx="1335">
                  <c:v>26.98828125</c:v>
                </c:pt>
                <c:pt idx="1336">
                  <c:v>28.20703125</c:v>
                </c:pt>
                <c:pt idx="1337">
                  <c:v>22.92578125</c:v>
                </c:pt>
                <c:pt idx="1338">
                  <c:v>36.5859375</c:v>
                </c:pt>
                <c:pt idx="1339">
                  <c:v>24.90234375</c:v>
                </c:pt>
                <c:pt idx="1340">
                  <c:v>35.546875</c:v>
                </c:pt>
                <c:pt idx="1341">
                  <c:v>25.40234375</c:v>
                </c:pt>
                <c:pt idx="1342">
                  <c:v>24.40234375</c:v>
                </c:pt>
                <c:pt idx="1343">
                  <c:v>22.23046875</c:v>
                </c:pt>
                <c:pt idx="1344">
                  <c:v>31.94140625</c:v>
                </c:pt>
                <c:pt idx="1345">
                  <c:v>33.171875</c:v>
                </c:pt>
                <c:pt idx="1346">
                  <c:v>30.66796875</c:v>
                </c:pt>
                <c:pt idx="1347">
                  <c:v>18.734375</c:v>
                </c:pt>
                <c:pt idx="1348">
                  <c:v>26.3125</c:v>
                </c:pt>
                <c:pt idx="1349">
                  <c:v>39.015625</c:v>
                </c:pt>
                <c:pt idx="1350">
                  <c:v>25.34765625</c:v>
                </c:pt>
                <c:pt idx="1351">
                  <c:v>28.08984375</c:v>
                </c:pt>
                <c:pt idx="1352">
                  <c:v>34.1796875</c:v>
                </c:pt>
                <c:pt idx="1353">
                  <c:v>22.5390625</c:v>
                </c:pt>
                <c:pt idx="1354">
                  <c:v>16.734375</c:v>
                </c:pt>
                <c:pt idx="1355">
                  <c:v>27.67578125</c:v>
                </c:pt>
                <c:pt idx="1356">
                  <c:v>21.33203125</c:v>
                </c:pt>
                <c:pt idx="1357">
                  <c:v>25.40625</c:v>
                </c:pt>
                <c:pt idx="1358">
                  <c:v>22.28515625</c:v>
                </c:pt>
                <c:pt idx="1359">
                  <c:v>24.89453125</c:v>
                </c:pt>
                <c:pt idx="1360">
                  <c:v>35.3984375</c:v>
                </c:pt>
                <c:pt idx="1361">
                  <c:v>28.6953125</c:v>
                </c:pt>
                <c:pt idx="1362">
                  <c:v>25.25</c:v>
                </c:pt>
                <c:pt idx="1363">
                  <c:v>39.2734375</c:v>
                </c:pt>
                <c:pt idx="1364">
                  <c:v>30.921875</c:v>
                </c:pt>
                <c:pt idx="1365">
                  <c:v>33.7421875</c:v>
                </c:pt>
                <c:pt idx="1366">
                  <c:v>26.12890625</c:v>
                </c:pt>
                <c:pt idx="1367">
                  <c:v>28.47265625</c:v>
                </c:pt>
                <c:pt idx="1368">
                  <c:v>25.98046875</c:v>
                </c:pt>
                <c:pt idx="1369">
                  <c:v>31.578125</c:v>
                </c:pt>
                <c:pt idx="1370">
                  <c:v>20.50390625</c:v>
                </c:pt>
                <c:pt idx="1371">
                  <c:v>31.44140625</c:v>
                </c:pt>
                <c:pt idx="1372">
                  <c:v>29.20703125</c:v>
                </c:pt>
                <c:pt idx="1373">
                  <c:v>20.5546875</c:v>
                </c:pt>
                <c:pt idx="1374">
                  <c:v>39.9296875</c:v>
                </c:pt>
                <c:pt idx="1375">
                  <c:v>33.5234375</c:v>
                </c:pt>
                <c:pt idx="1376">
                  <c:v>21.0703125</c:v>
                </c:pt>
                <c:pt idx="1377">
                  <c:v>22.2578125</c:v>
                </c:pt>
                <c:pt idx="1378">
                  <c:v>33.8828125</c:v>
                </c:pt>
                <c:pt idx="1379">
                  <c:v>32.109375</c:v>
                </c:pt>
                <c:pt idx="1380">
                  <c:v>23.6796875</c:v>
                </c:pt>
                <c:pt idx="1381">
                  <c:v>35.8359375</c:v>
                </c:pt>
                <c:pt idx="1382">
                  <c:v>25.8203125</c:v>
                </c:pt>
                <c:pt idx="1383">
                  <c:v>32</c:v>
                </c:pt>
                <c:pt idx="1384">
                  <c:v>31.54296875</c:v>
                </c:pt>
                <c:pt idx="1385">
                  <c:v>26.640625</c:v>
                </c:pt>
                <c:pt idx="1386">
                  <c:v>26.4453125</c:v>
                </c:pt>
                <c:pt idx="1387">
                  <c:v>33.734375</c:v>
                </c:pt>
                <c:pt idx="1388">
                  <c:v>32.4140625</c:v>
                </c:pt>
                <c:pt idx="1389">
                  <c:v>17.76953125</c:v>
                </c:pt>
                <c:pt idx="1390">
                  <c:v>17.97265625</c:v>
                </c:pt>
                <c:pt idx="1391">
                  <c:v>30.28125</c:v>
                </c:pt>
                <c:pt idx="1392">
                  <c:v>19.86328125</c:v>
                </c:pt>
                <c:pt idx="1393">
                  <c:v>35.5</c:v>
                </c:pt>
                <c:pt idx="1394">
                  <c:v>32.9609375</c:v>
                </c:pt>
                <c:pt idx="1395">
                  <c:v>19.98046875</c:v>
                </c:pt>
                <c:pt idx="1396">
                  <c:v>35.484375</c:v>
                </c:pt>
                <c:pt idx="1397">
                  <c:v>28.484375</c:v>
                </c:pt>
                <c:pt idx="1398">
                  <c:v>34.796875</c:v>
                </c:pt>
                <c:pt idx="1399">
                  <c:v>20.43359375</c:v>
                </c:pt>
                <c:pt idx="1400">
                  <c:v>32.7109375</c:v>
                </c:pt>
                <c:pt idx="1401">
                  <c:v>29.62890625</c:v>
                </c:pt>
                <c:pt idx="1402">
                  <c:v>34.3515625</c:v>
                </c:pt>
                <c:pt idx="1403">
                  <c:v>26.9140625</c:v>
                </c:pt>
                <c:pt idx="1404">
                  <c:v>30.703125</c:v>
                </c:pt>
                <c:pt idx="1405">
                  <c:v>25.484375</c:v>
                </c:pt>
                <c:pt idx="1406">
                  <c:v>35.3984375</c:v>
                </c:pt>
                <c:pt idx="1407">
                  <c:v>24.47265625</c:v>
                </c:pt>
                <c:pt idx="1408">
                  <c:v>29.50390625</c:v>
                </c:pt>
                <c:pt idx="1409">
                  <c:v>34.734375</c:v>
                </c:pt>
                <c:pt idx="1410">
                  <c:v>31.94140625</c:v>
                </c:pt>
                <c:pt idx="1411">
                  <c:v>19.01953125</c:v>
                </c:pt>
                <c:pt idx="1412">
                  <c:v>22.84765625</c:v>
                </c:pt>
                <c:pt idx="1413">
                  <c:v>29.40625</c:v>
                </c:pt>
                <c:pt idx="1414">
                  <c:v>23.875</c:v>
                </c:pt>
                <c:pt idx="1415">
                  <c:v>24.26953125</c:v>
                </c:pt>
                <c:pt idx="1416">
                  <c:v>24.88671875</c:v>
                </c:pt>
                <c:pt idx="1417">
                  <c:v>33.921875</c:v>
                </c:pt>
                <c:pt idx="1418">
                  <c:v>37.0546875</c:v>
                </c:pt>
                <c:pt idx="1419">
                  <c:v>21.19140625</c:v>
                </c:pt>
                <c:pt idx="1420">
                  <c:v>28.984375</c:v>
                </c:pt>
                <c:pt idx="1421">
                  <c:v>28.25</c:v>
                </c:pt>
                <c:pt idx="1422">
                  <c:v>27.73828125</c:v>
                </c:pt>
                <c:pt idx="1423">
                  <c:v>35.2890625</c:v>
                </c:pt>
                <c:pt idx="1424">
                  <c:v>30.61328125</c:v>
                </c:pt>
                <c:pt idx="1425">
                  <c:v>24.98046875</c:v>
                </c:pt>
                <c:pt idx="1426">
                  <c:v>31.83984375</c:v>
                </c:pt>
                <c:pt idx="1427">
                  <c:v>40.8515625</c:v>
                </c:pt>
                <c:pt idx="1428">
                  <c:v>32.5078125</c:v>
                </c:pt>
                <c:pt idx="1429">
                  <c:v>33.5546875</c:v>
                </c:pt>
                <c:pt idx="1430">
                  <c:v>25.03125</c:v>
                </c:pt>
                <c:pt idx="1431">
                  <c:v>39.59375</c:v>
                </c:pt>
                <c:pt idx="1432">
                  <c:v>25.8203125</c:v>
                </c:pt>
                <c:pt idx="1433">
                  <c:v>20.5078125</c:v>
                </c:pt>
                <c:pt idx="1434">
                  <c:v>22.6640625</c:v>
                </c:pt>
                <c:pt idx="1435">
                  <c:v>29.7578125</c:v>
                </c:pt>
                <c:pt idx="1436">
                  <c:v>25.640625</c:v>
                </c:pt>
                <c:pt idx="1437">
                  <c:v>28.0078125</c:v>
                </c:pt>
                <c:pt idx="1438">
                  <c:v>22.828125</c:v>
                </c:pt>
                <c:pt idx="1439">
                  <c:v>17.640625</c:v>
                </c:pt>
                <c:pt idx="1440">
                  <c:v>22.06640625</c:v>
                </c:pt>
                <c:pt idx="1441">
                  <c:v>19.328125</c:v>
                </c:pt>
                <c:pt idx="1442">
                  <c:v>22.74609375</c:v>
                </c:pt>
                <c:pt idx="1443">
                  <c:v>20.68359375</c:v>
                </c:pt>
                <c:pt idx="1444">
                  <c:v>21.7265625</c:v>
                </c:pt>
                <c:pt idx="1445">
                  <c:v>33.46875</c:v>
                </c:pt>
                <c:pt idx="1446">
                  <c:v>31.7890625</c:v>
                </c:pt>
                <c:pt idx="1447">
                  <c:v>24.31640625</c:v>
                </c:pt>
                <c:pt idx="1448">
                  <c:v>27.9765625</c:v>
                </c:pt>
                <c:pt idx="1449">
                  <c:v>30.640625</c:v>
                </c:pt>
                <c:pt idx="1450">
                  <c:v>17.8515625</c:v>
                </c:pt>
                <c:pt idx="1451">
                  <c:v>22.57421875</c:v>
                </c:pt>
                <c:pt idx="1452">
                  <c:v>32.375</c:v>
                </c:pt>
                <c:pt idx="1453">
                  <c:v>20.6953125</c:v>
                </c:pt>
                <c:pt idx="1454">
                  <c:v>26.39453125</c:v>
                </c:pt>
                <c:pt idx="1455">
                  <c:v>29.55859375</c:v>
                </c:pt>
                <c:pt idx="1456">
                  <c:v>21.45703125</c:v>
                </c:pt>
                <c:pt idx="1457">
                  <c:v>21.41796875</c:v>
                </c:pt>
                <c:pt idx="1458">
                  <c:v>19.74609375</c:v>
                </c:pt>
                <c:pt idx="1459">
                  <c:v>29.36328125</c:v>
                </c:pt>
                <c:pt idx="1460">
                  <c:v>26.5234375</c:v>
                </c:pt>
                <c:pt idx="1461">
                  <c:v>23.3125</c:v>
                </c:pt>
                <c:pt idx="1462">
                  <c:v>36.5703125</c:v>
                </c:pt>
                <c:pt idx="1463">
                  <c:v>19.02734375</c:v>
                </c:pt>
                <c:pt idx="1464">
                  <c:v>19.0625</c:v>
                </c:pt>
                <c:pt idx="1465">
                  <c:v>29.66796875</c:v>
                </c:pt>
                <c:pt idx="1466">
                  <c:v>20.12890625</c:v>
                </c:pt>
                <c:pt idx="1467">
                  <c:v>17.1640625</c:v>
                </c:pt>
                <c:pt idx="1468">
                  <c:v>18.67578125</c:v>
                </c:pt>
                <c:pt idx="1469">
                  <c:v>18.625</c:v>
                </c:pt>
                <c:pt idx="1470">
                  <c:v>28.41796875</c:v>
                </c:pt>
                <c:pt idx="1471">
                  <c:v>19.2421875</c:v>
                </c:pt>
                <c:pt idx="1472">
                  <c:v>31.97265625</c:v>
                </c:pt>
                <c:pt idx="1473">
                  <c:v>31.37109375</c:v>
                </c:pt>
                <c:pt idx="1474">
                  <c:v>29</c:v>
                </c:pt>
                <c:pt idx="1475">
                  <c:v>29.796875</c:v>
                </c:pt>
                <c:pt idx="1476">
                  <c:v>21.26953125</c:v>
                </c:pt>
                <c:pt idx="1477">
                  <c:v>25.14453125</c:v>
                </c:pt>
                <c:pt idx="1478">
                  <c:v>21.72265625</c:v>
                </c:pt>
                <c:pt idx="1479">
                  <c:v>21.31640625</c:v>
                </c:pt>
                <c:pt idx="1480">
                  <c:v>22.84375</c:v>
                </c:pt>
                <c:pt idx="1481">
                  <c:v>26.16015625</c:v>
                </c:pt>
                <c:pt idx="1482">
                  <c:v>33.34375</c:v>
                </c:pt>
                <c:pt idx="1483">
                  <c:v>20.70703125</c:v>
                </c:pt>
                <c:pt idx="1484">
                  <c:v>19.96875</c:v>
                </c:pt>
                <c:pt idx="1485">
                  <c:v>21.47265625</c:v>
                </c:pt>
                <c:pt idx="1486">
                  <c:v>25.125</c:v>
                </c:pt>
                <c:pt idx="1487">
                  <c:v>26.61328125</c:v>
                </c:pt>
                <c:pt idx="1488">
                  <c:v>22.15625</c:v>
                </c:pt>
                <c:pt idx="1489">
                  <c:v>35.03125</c:v>
                </c:pt>
                <c:pt idx="1490">
                  <c:v>17.5546875</c:v>
                </c:pt>
                <c:pt idx="1491">
                  <c:v>27.0546875</c:v>
                </c:pt>
                <c:pt idx="1492">
                  <c:v>20.1953125</c:v>
                </c:pt>
                <c:pt idx="1493">
                  <c:v>25.05859375</c:v>
                </c:pt>
                <c:pt idx="1494">
                  <c:v>22.9296875</c:v>
                </c:pt>
                <c:pt idx="1495">
                  <c:v>24.5703125</c:v>
                </c:pt>
                <c:pt idx="1496">
                  <c:v>32.296875</c:v>
                </c:pt>
                <c:pt idx="1497">
                  <c:v>20.0078125</c:v>
                </c:pt>
                <c:pt idx="1498">
                  <c:v>20.99609375</c:v>
                </c:pt>
                <c:pt idx="1499">
                  <c:v>21.5703125</c:v>
                </c:pt>
                <c:pt idx="1500">
                  <c:v>20.09765625</c:v>
                </c:pt>
                <c:pt idx="1501">
                  <c:v>24.359375</c:v>
                </c:pt>
                <c:pt idx="1502">
                  <c:v>22.75390625</c:v>
                </c:pt>
                <c:pt idx="1503">
                  <c:v>26.984375</c:v>
                </c:pt>
                <c:pt idx="1504">
                  <c:v>25.34765625</c:v>
                </c:pt>
                <c:pt idx="1505">
                  <c:v>25.50390625</c:v>
                </c:pt>
                <c:pt idx="1506">
                  <c:v>23.171875</c:v>
                </c:pt>
                <c:pt idx="1507">
                  <c:v>34.5703125</c:v>
                </c:pt>
                <c:pt idx="1508">
                  <c:v>25.828125</c:v>
                </c:pt>
                <c:pt idx="1509">
                  <c:v>28</c:v>
                </c:pt>
                <c:pt idx="1510">
                  <c:v>23.52734375</c:v>
                </c:pt>
                <c:pt idx="1511">
                  <c:v>23.6328125</c:v>
                </c:pt>
                <c:pt idx="1512">
                  <c:v>29.5078125</c:v>
                </c:pt>
                <c:pt idx="1513">
                  <c:v>28.62890625</c:v>
                </c:pt>
                <c:pt idx="1514">
                  <c:v>24.24609375</c:v>
                </c:pt>
                <c:pt idx="1515">
                  <c:v>26.1484375</c:v>
                </c:pt>
                <c:pt idx="1516">
                  <c:v>19.2890625</c:v>
                </c:pt>
                <c:pt idx="1517">
                  <c:v>38.9609375</c:v>
                </c:pt>
                <c:pt idx="1518">
                  <c:v>25.97265625</c:v>
                </c:pt>
                <c:pt idx="1519">
                  <c:v>25.46484375</c:v>
                </c:pt>
                <c:pt idx="1520">
                  <c:v>18.37109375</c:v>
                </c:pt>
                <c:pt idx="1521">
                  <c:v>24.45703125</c:v>
                </c:pt>
                <c:pt idx="1522">
                  <c:v>23.06640625</c:v>
                </c:pt>
                <c:pt idx="1523">
                  <c:v>23.04296875</c:v>
                </c:pt>
                <c:pt idx="1524">
                  <c:v>31.1171875</c:v>
                </c:pt>
                <c:pt idx="1525">
                  <c:v>24.43359375</c:v>
                </c:pt>
                <c:pt idx="1526">
                  <c:v>21.1640625</c:v>
                </c:pt>
                <c:pt idx="1527">
                  <c:v>22.07421875</c:v>
                </c:pt>
                <c:pt idx="1528">
                  <c:v>19.3828125</c:v>
                </c:pt>
                <c:pt idx="1529">
                  <c:v>27.61328125</c:v>
                </c:pt>
                <c:pt idx="1530">
                  <c:v>23.0546875</c:v>
                </c:pt>
                <c:pt idx="1531">
                  <c:v>19.59375</c:v>
                </c:pt>
                <c:pt idx="1532">
                  <c:v>23.21875</c:v>
                </c:pt>
                <c:pt idx="1533">
                  <c:v>27.08984375</c:v>
                </c:pt>
                <c:pt idx="1534">
                  <c:v>28.703125</c:v>
                </c:pt>
                <c:pt idx="1535">
                  <c:v>28.47265625</c:v>
                </c:pt>
                <c:pt idx="1536">
                  <c:v>21.1484375</c:v>
                </c:pt>
                <c:pt idx="1537">
                  <c:v>24.62890625</c:v>
                </c:pt>
                <c:pt idx="1538">
                  <c:v>22.69140625</c:v>
                </c:pt>
                <c:pt idx="1539">
                  <c:v>17.9921875</c:v>
                </c:pt>
                <c:pt idx="1540">
                  <c:v>29.17578125</c:v>
                </c:pt>
                <c:pt idx="1541">
                  <c:v>18.9296875</c:v>
                </c:pt>
                <c:pt idx="1542">
                  <c:v>17.9609375</c:v>
                </c:pt>
                <c:pt idx="1543">
                  <c:v>22.5</c:v>
                </c:pt>
                <c:pt idx="1544">
                  <c:v>26.06640625</c:v>
                </c:pt>
                <c:pt idx="1545">
                  <c:v>31.94921875</c:v>
                </c:pt>
                <c:pt idx="1546">
                  <c:v>24.19140625</c:v>
                </c:pt>
                <c:pt idx="1547">
                  <c:v>18.03125</c:v>
                </c:pt>
                <c:pt idx="1548">
                  <c:v>32.5546875</c:v>
                </c:pt>
                <c:pt idx="1549">
                  <c:v>35.7734375</c:v>
                </c:pt>
                <c:pt idx="1550">
                  <c:v>29.30078125</c:v>
                </c:pt>
                <c:pt idx="1551">
                  <c:v>24.3828125</c:v>
                </c:pt>
                <c:pt idx="1552">
                  <c:v>36</c:v>
                </c:pt>
                <c:pt idx="1553">
                  <c:v>26.24609375</c:v>
                </c:pt>
                <c:pt idx="1554">
                  <c:v>22.09375</c:v>
                </c:pt>
                <c:pt idx="1555">
                  <c:v>24.0703125</c:v>
                </c:pt>
                <c:pt idx="1556">
                  <c:v>27.2734375</c:v>
                </c:pt>
                <c:pt idx="1557">
                  <c:v>22.21484375</c:v>
                </c:pt>
                <c:pt idx="1558">
                  <c:v>31.6640625</c:v>
                </c:pt>
                <c:pt idx="1559">
                  <c:v>28.67578125</c:v>
                </c:pt>
                <c:pt idx="1560">
                  <c:v>28.9453125</c:v>
                </c:pt>
                <c:pt idx="1561">
                  <c:v>31.109375</c:v>
                </c:pt>
                <c:pt idx="1562">
                  <c:v>23.94921875</c:v>
                </c:pt>
                <c:pt idx="1563">
                  <c:v>16.94140625</c:v>
                </c:pt>
                <c:pt idx="1564">
                  <c:v>20.05078125</c:v>
                </c:pt>
                <c:pt idx="1565">
                  <c:v>28.6015625</c:v>
                </c:pt>
                <c:pt idx="1566">
                  <c:v>26.26953125</c:v>
                </c:pt>
                <c:pt idx="1567">
                  <c:v>27.76953125</c:v>
                </c:pt>
                <c:pt idx="1568">
                  <c:v>22.0625</c:v>
                </c:pt>
                <c:pt idx="1569">
                  <c:v>16.046875</c:v>
                </c:pt>
                <c:pt idx="1570">
                  <c:v>25.7890625</c:v>
                </c:pt>
                <c:pt idx="1571">
                  <c:v>23.09765625</c:v>
                </c:pt>
                <c:pt idx="1572">
                  <c:v>25.20703125</c:v>
                </c:pt>
                <c:pt idx="1573">
                  <c:v>19.07421875</c:v>
                </c:pt>
                <c:pt idx="1574">
                  <c:v>25.49609375</c:v>
                </c:pt>
                <c:pt idx="1575">
                  <c:v>16.94921875</c:v>
                </c:pt>
                <c:pt idx="1576">
                  <c:v>27.046875</c:v>
                </c:pt>
                <c:pt idx="1577">
                  <c:v>18.04296875</c:v>
                </c:pt>
                <c:pt idx="1578">
                  <c:v>29.15625</c:v>
                </c:pt>
                <c:pt idx="1579">
                  <c:v>22.10546875</c:v>
                </c:pt>
                <c:pt idx="1580">
                  <c:v>29.7890625</c:v>
                </c:pt>
                <c:pt idx="1581">
                  <c:v>17.62890625</c:v>
                </c:pt>
                <c:pt idx="1582">
                  <c:v>17.71875</c:v>
                </c:pt>
                <c:pt idx="1583">
                  <c:v>22.73828125</c:v>
                </c:pt>
                <c:pt idx="1584">
                  <c:v>23.12890625</c:v>
                </c:pt>
                <c:pt idx="1585">
                  <c:v>21.78125</c:v>
                </c:pt>
                <c:pt idx="1586">
                  <c:v>23</c:v>
                </c:pt>
                <c:pt idx="1587">
                  <c:v>30.26953125</c:v>
                </c:pt>
                <c:pt idx="1588">
                  <c:v>32.2265625</c:v>
                </c:pt>
                <c:pt idx="1589">
                  <c:v>21.2734375</c:v>
                </c:pt>
                <c:pt idx="1590">
                  <c:v>24.8046875</c:v>
                </c:pt>
                <c:pt idx="1591">
                  <c:v>18.63671875</c:v>
                </c:pt>
                <c:pt idx="1592">
                  <c:v>28.3515625</c:v>
                </c:pt>
                <c:pt idx="1593">
                  <c:v>18.76171875</c:v>
                </c:pt>
                <c:pt idx="1594">
                  <c:v>23.4296875</c:v>
                </c:pt>
                <c:pt idx="1595">
                  <c:v>20.67578125</c:v>
                </c:pt>
                <c:pt idx="1596">
                  <c:v>29.22265625</c:v>
                </c:pt>
                <c:pt idx="1597">
                  <c:v>18.43359375</c:v>
                </c:pt>
                <c:pt idx="1598">
                  <c:v>30.06640625</c:v>
                </c:pt>
                <c:pt idx="1599">
                  <c:v>26.66015625</c:v>
                </c:pt>
                <c:pt idx="1600">
                  <c:v>27.5625</c:v>
                </c:pt>
                <c:pt idx="1601">
                  <c:v>31.51171875</c:v>
                </c:pt>
                <c:pt idx="1602">
                  <c:v>20.35546875</c:v>
                </c:pt>
                <c:pt idx="1603">
                  <c:v>32.0234375</c:v>
                </c:pt>
                <c:pt idx="1604">
                  <c:v>18.703125</c:v>
                </c:pt>
                <c:pt idx="1605">
                  <c:v>20.5</c:v>
                </c:pt>
                <c:pt idx="1606">
                  <c:v>33.2890625</c:v>
                </c:pt>
                <c:pt idx="1607">
                  <c:v>25.88671875</c:v>
                </c:pt>
                <c:pt idx="1608">
                  <c:v>25.8671875</c:v>
                </c:pt>
                <c:pt idx="1609">
                  <c:v>21.1796875</c:v>
                </c:pt>
                <c:pt idx="1610">
                  <c:v>22.12890625</c:v>
                </c:pt>
                <c:pt idx="1611">
                  <c:v>38.3515625</c:v>
                </c:pt>
                <c:pt idx="1612">
                  <c:v>21.51171875</c:v>
                </c:pt>
                <c:pt idx="1613">
                  <c:v>26.28125</c:v>
                </c:pt>
                <c:pt idx="1614">
                  <c:v>27.046875</c:v>
                </c:pt>
                <c:pt idx="1615">
                  <c:v>32.8203125</c:v>
                </c:pt>
                <c:pt idx="1616">
                  <c:v>28.25390625</c:v>
                </c:pt>
                <c:pt idx="1617">
                  <c:v>30.43359375</c:v>
                </c:pt>
                <c:pt idx="1618">
                  <c:v>22.32421875</c:v>
                </c:pt>
                <c:pt idx="1619">
                  <c:v>18.05078125</c:v>
                </c:pt>
                <c:pt idx="1620">
                  <c:v>16.5390625</c:v>
                </c:pt>
                <c:pt idx="1621">
                  <c:v>25.2734375</c:v>
                </c:pt>
                <c:pt idx="1622">
                  <c:v>31.59375</c:v>
                </c:pt>
                <c:pt idx="1623">
                  <c:v>32.9765625</c:v>
                </c:pt>
                <c:pt idx="1624">
                  <c:v>21.4375</c:v>
                </c:pt>
                <c:pt idx="1625">
                  <c:v>28.99609375</c:v>
                </c:pt>
                <c:pt idx="1626">
                  <c:v>27.84375</c:v>
                </c:pt>
                <c:pt idx="1627">
                  <c:v>21.60546875</c:v>
                </c:pt>
                <c:pt idx="1628">
                  <c:v>25.625</c:v>
                </c:pt>
                <c:pt idx="1629">
                  <c:v>30.01953125</c:v>
                </c:pt>
                <c:pt idx="1630">
                  <c:v>23.45703125</c:v>
                </c:pt>
                <c:pt idx="1631">
                  <c:v>19.44140625</c:v>
                </c:pt>
                <c:pt idx="1632">
                  <c:v>26.1875</c:v>
                </c:pt>
                <c:pt idx="1633">
                  <c:v>24.3125</c:v>
                </c:pt>
                <c:pt idx="1634">
                  <c:v>17.82421875</c:v>
                </c:pt>
                <c:pt idx="1635">
                  <c:v>17.16796875</c:v>
                </c:pt>
                <c:pt idx="1636">
                  <c:v>28.34375</c:v>
                </c:pt>
                <c:pt idx="1637">
                  <c:v>27.76953125</c:v>
                </c:pt>
                <c:pt idx="1638">
                  <c:v>31.42578125</c:v>
                </c:pt>
                <c:pt idx="1639">
                  <c:v>22.2265625</c:v>
                </c:pt>
                <c:pt idx="1640">
                  <c:v>21.89453125</c:v>
                </c:pt>
                <c:pt idx="1641">
                  <c:v>18.90234375</c:v>
                </c:pt>
                <c:pt idx="1642">
                  <c:v>23.83203125</c:v>
                </c:pt>
                <c:pt idx="1643">
                  <c:v>23.33203125</c:v>
                </c:pt>
                <c:pt idx="1644">
                  <c:v>25.453125</c:v>
                </c:pt>
                <c:pt idx="1645">
                  <c:v>20.515625</c:v>
                </c:pt>
                <c:pt idx="1646">
                  <c:v>19.79296875</c:v>
                </c:pt>
                <c:pt idx="1647">
                  <c:v>23.68359375</c:v>
                </c:pt>
                <c:pt idx="1648">
                  <c:v>22.296875</c:v>
                </c:pt>
                <c:pt idx="1649">
                  <c:v>29.50390625</c:v>
                </c:pt>
                <c:pt idx="1650">
                  <c:v>19.9921875</c:v>
                </c:pt>
                <c:pt idx="1651">
                  <c:v>32.3046875</c:v>
                </c:pt>
                <c:pt idx="1652">
                  <c:v>29.0859375</c:v>
                </c:pt>
                <c:pt idx="1653">
                  <c:v>25.47265625</c:v>
                </c:pt>
                <c:pt idx="1654">
                  <c:v>22.48046875</c:v>
                </c:pt>
                <c:pt idx="1655">
                  <c:v>23.3203125</c:v>
                </c:pt>
                <c:pt idx="1656">
                  <c:v>18.70703125</c:v>
                </c:pt>
                <c:pt idx="1657">
                  <c:v>36.4375</c:v>
                </c:pt>
                <c:pt idx="1658">
                  <c:v>23.328125</c:v>
                </c:pt>
                <c:pt idx="1659">
                  <c:v>30.6796875</c:v>
                </c:pt>
                <c:pt idx="1660">
                  <c:v>28.3203125</c:v>
                </c:pt>
                <c:pt idx="1661">
                  <c:v>20.5625</c:v>
                </c:pt>
                <c:pt idx="1662">
                  <c:v>26.0703125</c:v>
                </c:pt>
                <c:pt idx="1663">
                  <c:v>21.9921875</c:v>
                </c:pt>
                <c:pt idx="1664">
                  <c:v>26.38671875</c:v>
                </c:pt>
                <c:pt idx="1665">
                  <c:v>27.7421875</c:v>
                </c:pt>
                <c:pt idx="1666">
                  <c:v>37.7890625</c:v>
                </c:pt>
                <c:pt idx="1667">
                  <c:v>26.796875</c:v>
                </c:pt>
                <c:pt idx="1668">
                  <c:v>21.2421875</c:v>
                </c:pt>
                <c:pt idx="1669">
                  <c:v>28.734375</c:v>
                </c:pt>
                <c:pt idx="1670">
                  <c:v>27.40234375</c:v>
                </c:pt>
                <c:pt idx="1671">
                  <c:v>29.515625</c:v>
                </c:pt>
                <c:pt idx="1672">
                  <c:v>32.734375</c:v>
                </c:pt>
                <c:pt idx="1673">
                  <c:v>25.9375</c:v>
                </c:pt>
                <c:pt idx="1674">
                  <c:v>23.07421875</c:v>
                </c:pt>
                <c:pt idx="1675">
                  <c:v>28.8203125</c:v>
                </c:pt>
                <c:pt idx="1676">
                  <c:v>27.73046875</c:v>
                </c:pt>
                <c:pt idx="1677">
                  <c:v>20.09375</c:v>
                </c:pt>
                <c:pt idx="1678">
                  <c:v>32.75</c:v>
                </c:pt>
                <c:pt idx="1679">
                  <c:v>26.10546875</c:v>
                </c:pt>
                <c:pt idx="1680">
                  <c:v>19.51171875</c:v>
                </c:pt>
                <c:pt idx="1681">
                  <c:v>21.32421875</c:v>
                </c:pt>
                <c:pt idx="1682">
                  <c:v>25.13671875</c:v>
                </c:pt>
                <c:pt idx="1683">
                  <c:v>29.48828125</c:v>
                </c:pt>
                <c:pt idx="1684">
                  <c:v>23.640625</c:v>
                </c:pt>
                <c:pt idx="1685">
                  <c:v>23.2265625</c:v>
                </c:pt>
                <c:pt idx="1686">
                  <c:v>26.09375</c:v>
                </c:pt>
                <c:pt idx="1687">
                  <c:v>21.85546875</c:v>
                </c:pt>
                <c:pt idx="1688">
                  <c:v>26.3515625</c:v>
                </c:pt>
                <c:pt idx="1689">
                  <c:v>32.796875</c:v>
                </c:pt>
                <c:pt idx="1690">
                  <c:v>21.9375</c:v>
                </c:pt>
                <c:pt idx="1691">
                  <c:v>34.1328125</c:v>
                </c:pt>
                <c:pt idx="1692">
                  <c:v>21.7265625</c:v>
                </c:pt>
                <c:pt idx="1693">
                  <c:v>29.52734375</c:v>
                </c:pt>
                <c:pt idx="1694">
                  <c:v>30.14453125</c:v>
                </c:pt>
                <c:pt idx="1695">
                  <c:v>33.2890625</c:v>
                </c:pt>
                <c:pt idx="1696">
                  <c:v>26.890625</c:v>
                </c:pt>
                <c:pt idx="1697">
                  <c:v>30.328125</c:v>
                </c:pt>
                <c:pt idx="1698">
                  <c:v>31.3671875</c:v>
                </c:pt>
                <c:pt idx="1699">
                  <c:v>24.390625</c:v>
                </c:pt>
                <c:pt idx="1700">
                  <c:v>29.18359375</c:v>
                </c:pt>
                <c:pt idx="1701">
                  <c:v>36.8984375</c:v>
                </c:pt>
                <c:pt idx="1702">
                  <c:v>21.73046875</c:v>
                </c:pt>
                <c:pt idx="1703">
                  <c:v>25.7890625</c:v>
                </c:pt>
                <c:pt idx="1704">
                  <c:v>18.0078125</c:v>
                </c:pt>
                <c:pt idx="1705">
                  <c:v>19.48828125</c:v>
                </c:pt>
                <c:pt idx="1706">
                  <c:v>33.265625</c:v>
                </c:pt>
                <c:pt idx="1707">
                  <c:v>26.93359375</c:v>
                </c:pt>
                <c:pt idx="1708">
                  <c:v>20.8671875</c:v>
                </c:pt>
                <c:pt idx="1709">
                  <c:v>25.859375</c:v>
                </c:pt>
                <c:pt idx="1710">
                  <c:v>28.01171875</c:v>
                </c:pt>
                <c:pt idx="1711">
                  <c:v>25.328125</c:v>
                </c:pt>
                <c:pt idx="1712">
                  <c:v>24.234375</c:v>
                </c:pt>
                <c:pt idx="1713">
                  <c:v>24.01171875</c:v>
                </c:pt>
                <c:pt idx="1714">
                  <c:v>27.32421875</c:v>
                </c:pt>
                <c:pt idx="1715">
                  <c:v>29.35546875</c:v>
                </c:pt>
                <c:pt idx="1716">
                  <c:v>34.4296875</c:v>
                </c:pt>
                <c:pt idx="1717">
                  <c:v>26.8203125</c:v>
                </c:pt>
                <c:pt idx="1718">
                  <c:v>35.2734375</c:v>
                </c:pt>
                <c:pt idx="1719">
                  <c:v>39.1640625</c:v>
                </c:pt>
                <c:pt idx="1720">
                  <c:v>41.015625</c:v>
                </c:pt>
                <c:pt idx="1721">
                  <c:v>31.6875</c:v>
                </c:pt>
                <c:pt idx="1722">
                  <c:v>26.23828125</c:v>
                </c:pt>
                <c:pt idx="1723">
                  <c:v>35.5625</c:v>
                </c:pt>
                <c:pt idx="1724">
                  <c:v>28.328125</c:v>
                </c:pt>
                <c:pt idx="1725">
                  <c:v>25.8828125</c:v>
                </c:pt>
                <c:pt idx="1726">
                  <c:v>19.50390625</c:v>
                </c:pt>
                <c:pt idx="1727">
                  <c:v>24.953125</c:v>
                </c:pt>
                <c:pt idx="1728">
                  <c:v>20.96875</c:v>
                </c:pt>
                <c:pt idx="1729">
                  <c:v>32.7734375</c:v>
                </c:pt>
                <c:pt idx="1730">
                  <c:v>22.8125</c:v>
                </c:pt>
                <c:pt idx="1731">
                  <c:v>26.08203125</c:v>
                </c:pt>
                <c:pt idx="1732">
                  <c:v>30.21875</c:v>
                </c:pt>
                <c:pt idx="1733">
                  <c:v>24.08203125</c:v>
                </c:pt>
                <c:pt idx="1734">
                  <c:v>29.234375</c:v>
                </c:pt>
                <c:pt idx="1735">
                  <c:v>23.2421875</c:v>
                </c:pt>
                <c:pt idx="1736">
                  <c:v>30.2421875</c:v>
                </c:pt>
                <c:pt idx="1737">
                  <c:v>34.96875</c:v>
                </c:pt>
                <c:pt idx="1738">
                  <c:v>34.9609375</c:v>
                </c:pt>
                <c:pt idx="1739">
                  <c:v>31.90234375</c:v>
                </c:pt>
                <c:pt idx="1740">
                  <c:v>26.3515625</c:v>
                </c:pt>
                <c:pt idx="1741">
                  <c:v>36.359375</c:v>
                </c:pt>
                <c:pt idx="1742">
                  <c:v>17.7734375</c:v>
                </c:pt>
                <c:pt idx="1743">
                  <c:v>20.80078125</c:v>
                </c:pt>
                <c:pt idx="1744">
                  <c:v>20.609375</c:v>
                </c:pt>
                <c:pt idx="1745">
                  <c:v>33.921875</c:v>
                </c:pt>
                <c:pt idx="1746">
                  <c:v>23.55078125</c:v>
                </c:pt>
                <c:pt idx="1747">
                  <c:v>19.59375</c:v>
                </c:pt>
                <c:pt idx="1748">
                  <c:v>34.3984375</c:v>
                </c:pt>
                <c:pt idx="1749">
                  <c:v>29.34765625</c:v>
                </c:pt>
                <c:pt idx="1750">
                  <c:v>21.125</c:v>
                </c:pt>
                <c:pt idx="1751">
                  <c:v>20.77734375</c:v>
                </c:pt>
                <c:pt idx="1752">
                  <c:v>19.34765625</c:v>
                </c:pt>
                <c:pt idx="1753">
                  <c:v>29.8125</c:v>
                </c:pt>
                <c:pt idx="1754">
                  <c:v>19.44140625</c:v>
                </c:pt>
                <c:pt idx="1755">
                  <c:v>23.296875</c:v>
                </c:pt>
                <c:pt idx="1756">
                  <c:v>29.07421875</c:v>
                </c:pt>
                <c:pt idx="1757">
                  <c:v>26.7890625</c:v>
                </c:pt>
                <c:pt idx="1758">
                  <c:v>20.140625</c:v>
                </c:pt>
                <c:pt idx="1759">
                  <c:v>38.5546875</c:v>
                </c:pt>
                <c:pt idx="1760">
                  <c:v>38.375</c:v>
                </c:pt>
                <c:pt idx="1761">
                  <c:v>43.4296875</c:v>
                </c:pt>
                <c:pt idx="1762">
                  <c:v>25.85546875</c:v>
                </c:pt>
                <c:pt idx="1763">
                  <c:v>16.265625</c:v>
                </c:pt>
                <c:pt idx="1764">
                  <c:v>39.7734375</c:v>
                </c:pt>
                <c:pt idx="1765">
                  <c:v>35.2734375</c:v>
                </c:pt>
                <c:pt idx="1766">
                  <c:v>30.65234375</c:v>
                </c:pt>
                <c:pt idx="1767">
                  <c:v>28.1171875</c:v>
                </c:pt>
                <c:pt idx="1768">
                  <c:v>24.87890625</c:v>
                </c:pt>
                <c:pt idx="1769">
                  <c:v>31.328125</c:v>
                </c:pt>
                <c:pt idx="1770">
                  <c:v>27.15625</c:v>
                </c:pt>
                <c:pt idx="1771">
                  <c:v>27.08203125</c:v>
                </c:pt>
                <c:pt idx="1772">
                  <c:v>22.296875</c:v>
                </c:pt>
                <c:pt idx="1773">
                  <c:v>26.1796875</c:v>
                </c:pt>
                <c:pt idx="1774">
                  <c:v>28.328125</c:v>
                </c:pt>
                <c:pt idx="1775">
                  <c:v>20.9609375</c:v>
                </c:pt>
                <c:pt idx="1776">
                  <c:v>22.203125</c:v>
                </c:pt>
                <c:pt idx="1777">
                  <c:v>25.5546875</c:v>
                </c:pt>
                <c:pt idx="1778">
                  <c:v>34.0859375</c:v>
                </c:pt>
                <c:pt idx="1779">
                  <c:v>26.734375</c:v>
                </c:pt>
                <c:pt idx="1780">
                  <c:v>26.25</c:v>
                </c:pt>
                <c:pt idx="1781">
                  <c:v>26.10546875</c:v>
                </c:pt>
                <c:pt idx="1782">
                  <c:v>22.20703125</c:v>
                </c:pt>
                <c:pt idx="1783">
                  <c:v>27.49609375</c:v>
                </c:pt>
                <c:pt idx="1784">
                  <c:v>28.8046875</c:v>
                </c:pt>
                <c:pt idx="1785">
                  <c:v>20.31640625</c:v>
                </c:pt>
                <c:pt idx="1786">
                  <c:v>24.6015625</c:v>
                </c:pt>
                <c:pt idx="1787">
                  <c:v>23.69921875</c:v>
                </c:pt>
                <c:pt idx="1788">
                  <c:v>28.21875</c:v>
                </c:pt>
                <c:pt idx="1789">
                  <c:v>31.59765625</c:v>
                </c:pt>
                <c:pt idx="1790">
                  <c:v>22.625</c:v>
                </c:pt>
                <c:pt idx="1791">
                  <c:v>23.84375</c:v>
                </c:pt>
                <c:pt idx="1792">
                  <c:v>35.21875</c:v>
                </c:pt>
                <c:pt idx="1793">
                  <c:v>23.9375</c:v>
                </c:pt>
                <c:pt idx="1794">
                  <c:v>24.64453125</c:v>
                </c:pt>
                <c:pt idx="1795">
                  <c:v>22.37109375</c:v>
                </c:pt>
                <c:pt idx="1796">
                  <c:v>37.453125</c:v>
                </c:pt>
                <c:pt idx="1797">
                  <c:v>36.71875</c:v>
                </c:pt>
                <c:pt idx="1798">
                  <c:v>35.6171875</c:v>
                </c:pt>
                <c:pt idx="1799">
                  <c:v>32.390625</c:v>
                </c:pt>
                <c:pt idx="1800">
                  <c:v>17.15625</c:v>
                </c:pt>
                <c:pt idx="1801">
                  <c:v>27.50390625</c:v>
                </c:pt>
                <c:pt idx="1802">
                  <c:v>24.19140625</c:v>
                </c:pt>
                <c:pt idx="1803">
                  <c:v>29.25</c:v>
                </c:pt>
                <c:pt idx="1804">
                  <c:v>30.2578125</c:v>
                </c:pt>
                <c:pt idx="1805">
                  <c:v>30.0546875</c:v>
                </c:pt>
                <c:pt idx="1806">
                  <c:v>26.4609375</c:v>
                </c:pt>
                <c:pt idx="1807">
                  <c:v>30.07421875</c:v>
                </c:pt>
                <c:pt idx="1808">
                  <c:v>22.1953125</c:v>
                </c:pt>
                <c:pt idx="1809">
                  <c:v>27.51953125</c:v>
                </c:pt>
                <c:pt idx="1810">
                  <c:v>20.55859375</c:v>
                </c:pt>
                <c:pt idx="1811">
                  <c:v>29.13671875</c:v>
                </c:pt>
                <c:pt idx="1812">
                  <c:v>23.9921875</c:v>
                </c:pt>
                <c:pt idx="1813">
                  <c:v>29.9296875</c:v>
                </c:pt>
                <c:pt idx="1814">
                  <c:v>21.15625</c:v>
                </c:pt>
                <c:pt idx="1815">
                  <c:v>28.0703125</c:v>
                </c:pt>
                <c:pt idx="1816">
                  <c:v>27.67578125</c:v>
                </c:pt>
                <c:pt idx="1817">
                  <c:v>22.99609375</c:v>
                </c:pt>
                <c:pt idx="1818">
                  <c:v>25.55078125</c:v>
                </c:pt>
                <c:pt idx="1819">
                  <c:v>30.69140625</c:v>
                </c:pt>
                <c:pt idx="1820">
                  <c:v>38.890625</c:v>
                </c:pt>
                <c:pt idx="1821">
                  <c:v>22.90234375</c:v>
                </c:pt>
                <c:pt idx="1822">
                  <c:v>22.9453125</c:v>
                </c:pt>
                <c:pt idx="1823">
                  <c:v>26.0078125</c:v>
                </c:pt>
              </c:numCache>
            </c:numRef>
          </c:xVal>
          <c:yVal>
            <c:numRef>
              <c:f>linear_regression!$B$25:$B$1849</c:f>
              <c:numCache>
                <c:formatCode>General</c:formatCode>
                <c:ptCount val="1825"/>
                <c:pt idx="0">
                  <c:v>3446.9553245685565</c:v>
                </c:pt>
                <c:pt idx="1">
                  <c:v>3467.3957981893241</c:v>
                </c:pt>
                <c:pt idx="2">
                  <c:v>3472.9489904446773</c:v>
                </c:pt>
                <c:pt idx="3">
                  <c:v>3378.8401046704494</c:v>
                </c:pt>
                <c:pt idx="4">
                  <c:v>3341.326518690139</c:v>
                </c:pt>
                <c:pt idx="5">
                  <c:v>3160.7886938778101</c:v>
                </c:pt>
                <c:pt idx="6">
                  <c:v>3323.4854116569832</c:v>
                </c:pt>
                <c:pt idx="7">
                  <c:v>3398.7488896710238</c:v>
                </c:pt>
                <c:pt idx="8">
                  <c:v>3407.9057492410207</c:v>
                </c:pt>
                <c:pt idx="9">
                  <c:v>3396.2676761101211</c:v>
                </c:pt>
                <c:pt idx="10">
                  <c:v>3397.7445889439919</c:v>
                </c:pt>
                <c:pt idx="11">
                  <c:v>3463.8512073880347</c:v>
                </c:pt>
                <c:pt idx="12">
                  <c:v>3430.472977342562</c:v>
                </c:pt>
                <c:pt idx="13">
                  <c:v>3367.0838785128403</c:v>
                </c:pt>
                <c:pt idx="14">
                  <c:v>3427.164692594692</c:v>
                </c:pt>
                <c:pt idx="15">
                  <c:v>3239.6558392064944</c:v>
                </c:pt>
                <c:pt idx="16">
                  <c:v>3406.6060659472146</c:v>
                </c:pt>
                <c:pt idx="17">
                  <c:v>3329.0386039123364</c:v>
                </c:pt>
                <c:pt idx="18">
                  <c:v>3288.0395036440914</c:v>
                </c:pt>
                <c:pt idx="19">
                  <c:v>3239.5376861797845</c:v>
                </c:pt>
                <c:pt idx="20">
                  <c:v>3350.5424547734906</c:v>
                </c:pt>
                <c:pt idx="21">
                  <c:v>3315.9826944609213</c:v>
                </c:pt>
                <c:pt idx="22">
                  <c:v>3316.1008474876307</c:v>
                </c:pt>
                <c:pt idx="23">
                  <c:v>3365.6069656789696</c:v>
                </c:pt>
                <c:pt idx="24">
                  <c:v>3383.5071492254801</c:v>
                </c:pt>
                <c:pt idx="25">
                  <c:v>3246.8040973224274</c:v>
                </c:pt>
                <c:pt idx="26">
                  <c:v>3356.9227182158111</c:v>
                </c:pt>
                <c:pt idx="27">
                  <c:v>3290.4025641782846</c:v>
                </c:pt>
                <c:pt idx="28">
                  <c:v>3285.0266014629956</c:v>
                </c:pt>
                <c:pt idx="29">
                  <c:v>3208.2862106150851</c:v>
                </c:pt>
                <c:pt idx="30">
                  <c:v>3347.8249351591689</c:v>
                </c:pt>
                <c:pt idx="31">
                  <c:v>3265.7676581093247</c:v>
                </c:pt>
                <c:pt idx="32">
                  <c:v>3354.8550402483925</c:v>
                </c:pt>
                <c:pt idx="33">
                  <c:v>3286.2672082434469</c:v>
                </c:pt>
                <c:pt idx="34">
                  <c:v>3366.9066489727757</c:v>
                </c:pt>
                <c:pt idx="35">
                  <c:v>3471.2948480707423</c:v>
                </c:pt>
                <c:pt idx="36">
                  <c:v>3226.4817767283694</c:v>
                </c:pt>
                <c:pt idx="37">
                  <c:v>3264.1135157353897</c:v>
                </c:pt>
                <c:pt idx="38">
                  <c:v>3308.24367121144</c:v>
                </c:pt>
                <c:pt idx="39">
                  <c:v>3294.3606905730571</c:v>
                </c:pt>
                <c:pt idx="40">
                  <c:v>3475.4302040055795</c:v>
                </c:pt>
                <c:pt idx="41">
                  <c:v>3338.4317695357527</c:v>
                </c:pt>
                <c:pt idx="42">
                  <c:v>3417.7715269712758</c:v>
                </c:pt>
                <c:pt idx="43">
                  <c:v>3217.7975292652109</c:v>
                </c:pt>
                <c:pt idx="44">
                  <c:v>3246.8631738357822</c:v>
                </c:pt>
                <c:pt idx="45">
                  <c:v>3361.9442218509712</c:v>
                </c:pt>
                <c:pt idx="46">
                  <c:v>3310.3113491788586</c:v>
                </c:pt>
                <c:pt idx="47">
                  <c:v>3316.3962300544049</c:v>
                </c:pt>
                <c:pt idx="48">
                  <c:v>3441.8747444200421</c:v>
                </c:pt>
                <c:pt idx="49">
                  <c:v>3338.6089990758173</c:v>
                </c:pt>
                <c:pt idx="50">
                  <c:v>3297.1963632140887</c:v>
                </c:pt>
                <c:pt idx="51">
                  <c:v>3308.7753598316331</c:v>
                </c:pt>
                <c:pt idx="52">
                  <c:v>3406.7242189739245</c:v>
                </c:pt>
                <c:pt idx="53">
                  <c:v>3373.2869124150966</c:v>
                </c:pt>
                <c:pt idx="54">
                  <c:v>3304.9944629769248</c:v>
                </c:pt>
                <c:pt idx="55">
                  <c:v>3367.497414106324</c:v>
                </c:pt>
                <c:pt idx="56">
                  <c:v>3228.0768425889496</c:v>
                </c:pt>
                <c:pt idx="57">
                  <c:v>3233.6300348443028</c:v>
                </c:pt>
                <c:pt idx="58">
                  <c:v>3257.5560227530045</c:v>
                </c:pt>
                <c:pt idx="59">
                  <c:v>3319.5863617755654</c:v>
                </c:pt>
                <c:pt idx="60">
                  <c:v>3488.4270369436399</c:v>
                </c:pt>
                <c:pt idx="61">
                  <c:v>3273.388528332096</c:v>
                </c:pt>
                <c:pt idx="62">
                  <c:v>3412.9272528761803</c:v>
                </c:pt>
                <c:pt idx="63">
                  <c:v>3405.1291531133443</c:v>
                </c:pt>
                <c:pt idx="64">
                  <c:v>3414.0497066299217</c:v>
                </c:pt>
                <c:pt idx="65">
                  <c:v>3403.1205516592804</c:v>
                </c:pt>
                <c:pt idx="66">
                  <c:v>3515.7203861135667</c:v>
                </c:pt>
                <c:pt idx="67">
                  <c:v>3428.818834968627</c:v>
                </c:pt>
                <c:pt idx="68">
                  <c:v>3483.1101507417061</c:v>
                </c:pt>
                <c:pt idx="69">
                  <c:v>3437.1486233516562</c:v>
                </c:pt>
                <c:pt idx="70">
                  <c:v>3378.0130334834821</c:v>
                </c:pt>
                <c:pt idx="71">
                  <c:v>3247.1585564025563</c:v>
                </c:pt>
                <c:pt idx="72">
                  <c:v>3392.7821618221869</c:v>
                </c:pt>
                <c:pt idx="73">
                  <c:v>3197.8296677512817</c:v>
                </c:pt>
                <c:pt idx="74">
                  <c:v>3505.9136848966664</c:v>
                </c:pt>
                <c:pt idx="75">
                  <c:v>3466.3324209489374</c:v>
                </c:pt>
                <c:pt idx="76">
                  <c:v>3510.9942650451812</c:v>
                </c:pt>
                <c:pt idx="77">
                  <c:v>3385.8111332463181</c:v>
                </c:pt>
                <c:pt idx="78">
                  <c:v>3353.3781274145222</c:v>
                </c:pt>
                <c:pt idx="79">
                  <c:v>3327.2663085116919</c:v>
                </c:pt>
                <c:pt idx="80">
                  <c:v>3209.0542052886976</c:v>
                </c:pt>
                <c:pt idx="81">
                  <c:v>3261.9867612546159</c:v>
                </c:pt>
                <c:pt idx="82">
                  <c:v>3297.137286700734</c:v>
                </c:pt>
                <c:pt idx="83">
                  <c:v>3340.1449884230424</c:v>
                </c:pt>
                <c:pt idx="84">
                  <c:v>3474.012367685064</c:v>
                </c:pt>
                <c:pt idx="85">
                  <c:v>3451.0906805033937</c:v>
                </c:pt>
                <c:pt idx="86">
                  <c:v>3414.5813952501153</c:v>
                </c:pt>
                <c:pt idx="87">
                  <c:v>3378.0130334834821</c:v>
                </c:pt>
                <c:pt idx="88">
                  <c:v>3219.2744420990816</c:v>
                </c:pt>
                <c:pt idx="89">
                  <c:v>3364.6026649519381</c:v>
                </c:pt>
                <c:pt idx="90">
                  <c:v>3312.083644579503</c:v>
                </c:pt>
                <c:pt idx="91">
                  <c:v>3414.1087831432769</c:v>
                </c:pt>
                <c:pt idx="92">
                  <c:v>3284.4358363294477</c:v>
                </c:pt>
                <c:pt idx="93">
                  <c:v>3410.5641923419876</c:v>
                </c:pt>
                <c:pt idx="94">
                  <c:v>3243.1413534944286</c:v>
                </c:pt>
                <c:pt idx="95">
                  <c:v>3270.3165496376455</c:v>
                </c:pt>
                <c:pt idx="96">
                  <c:v>3293.5926958994446</c:v>
                </c:pt>
                <c:pt idx="97">
                  <c:v>3309.4842779918908</c:v>
                </c:pt>
                <c:pt idx="98">
                  <c:v>3362.8894460646479</c:v>
                </c:pt>
                <c:pt idx="99">
                  <c:v>3216.7341520248242</c:v>
                </c:pt>
                <c:pt idx="100">
                  <c:v>3365.0752770587765</c:v>
                </c:pt>
                <c:pt idx="101">
                  <c:v>3355.9184174887796</c:v>
                </c:pt>
                <c:pt idx="102">
                  <c:v>3281.6001636884162</c:v>
                </c:pt>
                <c:pt idx="103">
                  <c:v>3442.46550955359</c:v>
                </c:pt>
                <c:pt idx="104">
                  <c:v>3374.409366168838</c:v>
                </c:pt>
                <c:pt idx="105">
                  <c:v>3231.0306682566907</c:v>
                </c:pt>
                <c:pt idx="106">
                  <c:v>3331.9924295800774</c:v>
                </c:pt>
                <c:pt idx="107">
                  <c:v>3398.926119211088</c:v>
                </c:pt>
                <c:pt idx="108">
                  <c:v>3478.3840296733206</c:v>
                </c:pt>
                <c:pt idx="109">
                  <c:v>3378.0130334834821</c:v>
                </c:pt>
                <c:pt idx="110">
                  <c:v>3396.62213519025</c:v>
                </c:pt>
                <c:pt idx="111">
                  <c:v>3332.2287356334969</c:v>
                </c:pt>
                <c:pt idx="112">
                  <c:v>3259.1510886135848</c:v>
                </c:pt>
                <c:pt idx="113">
                  <c:v>3351.0150668803294</c:v>
                </c:pt>
                <c:pt idx="114">
                  <c:v>3204.4462372470216</c:v>
                </c:pt>
                <c:pt idx="115">
                  <c:v>3268.544254237001</c:v>
                </c:pt>
                <c:pt idx="116">
                  <c:v>3395.0270693296698</c:v>
                </c:pt>
                <c:pt idx="117">
                  <c:v>3289.8117990447363</c:v>
                </c:pt>
                <c:pt idx="118">
                  <c:v>3421.7887298794035</c:v>
                </c:pt>
                <c:pt idx="119">
                  <c:v>3418.7758276983077</c:v>
                </c:pt>
                <c:pt idx="120">
                  <c:v>3486.7728945697049</c:v>
                </c:pt>
                <c:pt idx="121">
                  <c:v>3328.6841448322075</c:v>
                </c:pt>
                <c:pt idx="122">
                  <c:v>3279.1780266408687</c:v>
                </c:pt>
                <c:pt idx="123">
                  <c:v>3320.8269685560163</c:v>
                </c:pt>
                <c:pt idx="124">
                  <c:v>3493.9802291989927</c:v>
                </c:pt>
                <c:pt idx="125">
                  <c:v>3291.3477883919613</c:v>
                </c:pt>
                <c:pt idx="126">
                  <c:v>3346.3480223252986</c:v>
                </c:pt>
                <c:pt idx="127">
                  <c:v>3339.9677588829782</c:v>
                </c:pt>
                <c:pt idx="128">
                  <c:v>3300.4455714486039</c:v>
                </c:pt>
                <c:pt idx="129">
                  <c:v>3318.9955966420171</c:v>
                </c:pt>
                <c:pt idx="130">
                  <c:v>3426.4557744344338</c:v>
                </c:pt>
                <c:pt idx="131">
                  <c:v>3383.5662257388349</c:v>
                </c:pt>
                <c:pt idx="132">
                  <c:v>3254.9566561653924</c:v>
                </c:pt>
                <c:pt idx="133">
                  <c:v>3378.7219516437399</c:v>
                </c:pt>
                <c:pt idx="134">
                  <c:v>3296.7237511072499</c:v>
                </c:pt>
                <c:pt idx="135">
                  <c:v>3361.4125332307776</c:v>
                </c:pt>
                <c:pt idx="136">
                  <c:v>3352.4919797141997</c:v>
                </c:pt>
                <c:pt idx="137">
                  <c:v>3418.0078330246947</c:v>
                </c:pt>
                <c:pt idx="138">
                  <c:v>3215.6116982710828</c:v>
                </c:pt>
                <c:pt idx="139">
                  <c:v>3363.5983642249057</c:v>
                </c:pt>
                <c:pt idx="140">
                  <c:v>3404.4202349530865</c:v>
                </c:pt>
                <c:pt idx="141">
                  <c:v>3373.1096828750319</c:v>
                </c:pt>
                <c:pt idx="142">
                  <c:v>3282.7816939555128</c:v>
                </c:pt>
                <c:pt idx="143">
                  <c:v>3323.0718760634995</c:v>
                </c:pt>
                <c:pt idx="144">
                  <c:v>3468.3410224030013</c:v>
                </c:pt>
                <c:pt idx="145">
                  <c:v>3384.4523734391573</c:v>
                </c:pt>
                <c:pt idx="146">
                  <c:v>3228.8448372625621</c:v>
                </c:pt>
                <c:pt idx="147">
                  <c:v>3372.9324533349672</c:v>
                </c:pt>
                <c:pt idx="148">
                  <c:v>3340.8539065833002</c:v>
                </c:pt>
                <c:pt idx="149">
                  <c:v>3364.8389710053571</c:v>
                </c:pt>
                <c:pt idx="150">
                  <c:v>3348.2975472660078</c:v>
                </c:pt>
                <c:pt idx="151">
                  <c:v>3300.5046479619587</c:v>
                </c:pt>
                <c:pt idx="152">
                  <c:v>3207.872675021601</c:v>
                </c:pt>
                <c:pt idx="153">
                  <c:v>3410.682345368697</c:v>
                </c:pt>
                <c:pt idx="154">
                  <c:v>3238.4743089393978</c:v>
                </c:pt>
                <c:pt idx="155">
                  <c:v>3404.8928470599249</c:v>
                </c:pt>
                <c:pt idx="156">
                  <c:v>3355.0913463018119</c:v>
                </c:pt>
                <c:pt idx="157">
                  <c:v>3356.6273356490374</c:v>
                </c:pt>
                <c:pt idx="158">
                  <c:v>3349.4790775331039</c:v>
                </c:pt>
                <c:pt idx="159">
                  <c:v>3411.5094165556648</c:v>
                </c:pt>
                <c:pt idx="160">
                  <c:v>3554.592731901038</c:v>
                </c:pt>
                <c:pt idx="161">
                  <c:v>3273.2703753053866</c:v>
                </c:pt>
                <c:pt idx="162">
                  <c:v>3348.1203177259431</c:v>
                </c:pt>
                <c:pt idx="163">
                  <c:v>3383.5662257388349</c:v>
                </c:pt>
                <c:pt idx="164">
                  <c:v>3277.5238842669337</c:v>
                </c:pt>
                <c:pt idx="165">
                  <c:v>3326.6164668647889</c:v>
                </c:pt>
                <c:pt idx="166">
                  <c:v>3281.8364697418356</c:v>
                </c:pt>
                <c:pt idx="167">
                  <c:v>3382.0893129049646</c:v>
                </c:pt>
                <c:pt idx="168">
                  <c:v>3406.2516068670857</c:v>
                </c:pt>
                <c:pt idx="169">
                  <c:v>3256.0791099191342</c:v>
                </c:pt>
                <c:pt idx="170">
                  <c:v>3432.008966689787</c:v>
                </c:pt>
                <c:pt idx="171">
                  <c:v>3388.7649589140592</c:v>
                </c:pt>
                <c:pt idx="172">
                  <c:v>3234.3389530045606</c:v>
                </c:pt>
                <c:pt idx="173">
                  <c:v>3435.4944809777217</c:v>
                </c:pt>
                <c:pt idx="174">
                  <c:v>3492.680545905187</c:v>
                </c:pt>
                <c:pt idx="175">
                  <c:v>3261.2778430943581</c:v>
                </c:pt>
                <c:pt idx="176">
                  <c:v>3398.276277564185</c:v>
                </c:pt>
                <c:pt idx="177">
                  <c:v>3319.350055722146</c:v>
                </c:pt>
                <c:pt idx="178">
                  <c:v>3432.9541909034642</c:v>
                </c:pt>
                <c:pt idx="179">
                  <c:v>3253.7160493849415</c:v>
                </c:pt>
                <c:pt idx="180">
                  <c:v>3359.0494726965849</c:v>
                </c:pt>
                <c:pt idx="181">
                  <c:v>3302.2769433626031</c:v>
                </c:pt>
                <c:pt idx="182">
                  <c:v>3197.4161321577981</c:v>
                </c:pt>
                <c:pt idx="183">
                  <c:v>3276.2832774864823</c:v>
                </c:pt>
                <c:pt idx="184">
                  <c:v>3315.155623273954</c:v>
                </c:pt>
                <c:pt idx="185">
                  <c:v>3343.9849617911059</c:v>
                </c:pt>
                <c:pt idx="186">
                  <c:v>3348.1203177259431</c:v>
                </c:pt>
                <c:pt idx="187">
                  <c:v>3313.0879453065349</c:v>
                </c:pt>
                <c:pt idx="188">
                  <c:v>3316.1599240009855</c:v>
                </c:pt>
                <c:pt idx="189">
                  <c:v>3320.1771269091132</c:v>
                </c:pt>
                <c:pt idx="190">
                  <c:v>3413.5180180097286</c:v>
                </c:pt>
                <c:pt idx="191">
                  <c:v>3360.1719264503263</c:v>
                </c:pt>
                <c:pt idx="192">
                  <c:v>3263.936286195325</c:v>
                </c:pt>
                <c:pt idx="193">
                  <c:v>3232.921116684045</c:v>
                </c:pt>
                <c:pt idx="194">
                  <c:v>3283.1361530356417</c:v>
                </c:pt>
                <c:pt idx="195">
                  <c:v>3313.501480900019</c:v>
                </c:pt>
                <c:pt idx="196">
                  <c:v>3405.3654591667637</c:v>
                </c:pt>
                <c:pt idx="197">
                  <c:v>3269.0168663438399</c:v>
                </c:pt>
                <c:pt idx="198">
                  <c:v>3400.2258025048941</c:v>
                </c:pt>
                <c:pt idx="199">
                  <c:v>3400.4621085583135</c:v>
                </c:pt>
                <c:pt idx="200">
                  <c:v>3297.4326692675077</c:v>
                </c:pt>
                <c:pt idx="201">
                  <c:v>3291.0524058251872</c:v>
                </c:pt>
                <c:pt idx="202">
                  <c:v>3242.4915118475255</c:v>
                </c:pt>
                <c:pt idx="203">
                  <c:v>3321.8312692830486</c:v>
                </c:pt>
                <c:pt idx="204">
                  <c:v>3227.7814600221755</c:v>
                </c:pt>
                <c:pt idx="205">
                  <c:v>3262.5184498748094</c:v>
                </c:pt>
                <c:pt idx="206">
                  <c:v>3501.5420229084098</c:v>
                </c:pt>
                <c:pt idx="207">
                  <c:v>3339.3769937494299</c:v>
                </c:pt>
                <c:pt idx="208">
                  <c:v>3371.9281526079353</c:v>
                </c:pt>
                <c:pt idx="209">
                  <c:v>3236.2884779452697</c:v>
                </c:pt>
                <c:pt idx="210">
                  <c:v>3281.9546227685451</c:v>
                </c:pt>
                <c:pt idx="211">
                  <c:v>3248.0447041028788</c:v>
                </c:pt>
                <c:pt idx="212">
                  <c:v>3308.3027477247947</c:v>
                </c:pt>
                <c:pt idx="213">
                  <c:v>3249.6988464768137</c:v>
                </c:pt>
                <c:pt idx="214">
                  <c:v>3441.6384383666227</c:v>
                </c:pt>
                <c:pt idx="215">
                  <c:v>3223.2325684938542</c:v>
                </c:pt>
                <c:pt idx="216">
                  <c:v>3393.7273860358641</c:v>
                </c:pt>
                <c:pt idx="217">
                  <c:v>3400.1076494781846</c:v>
                </c:pt>
                <c:pt idx="218">
                  <c:v>3364.6617414652928</c:v>
                </c:pt>
                <c:pt idx="219">
                  <c:v>3297.8462048609917</c:v>
                </c:pt>
                <c:pt idx="220">
                  <c:v>3468.9317875365496</c:v>
                </c:pt>
                <c:pt idx="221">
                  <c:v>3265.5313520559052</c:v>
                </c:pt>
                <c:pt idx="222">
                  <c:v>3217.9156822919203</c:v>
                </c:pt>
                <c:pt idx="223">
                  <c:v>3386.3428218665113</c:v>
                </c:pt>
                <c:pt idx="224">
                  <c:v>3343.9258852777511</c:v>
                </c:pt>
                <c:pt idx="225">
                  <c:v>3276.9921956467401</c:v>
                </c:pt>
                <c:pt idx="226">
                  <c:v>3409.8552741817298</c:v>
                </c:pt>
                <c:pt idx="227">
                  <c:v>3317.8731428882757</c:v>
                </c:pt>
                <c:pt idx="228">
                  <c:v>3324.5487888973703</c:v>
                </c:pt>
                <c:pt idx="229">
                  <c:v>3242.9050474410092</c:v>
                </c:pt>
                <c:pt idx="230">
                  <c:v>3316.2780770276954</c:v>
                </c:pt>
                <c:pt idx="231">
                  <c:v>3301.7452547424095</c:v>
                </c:pt>
                <c:pt idx="232">
                  <c:v>3342.4489724438804</c:v>
                </c:pt>
                <c:pt idx="233">
                  <c:v>3409.3826620748914</c:v>
                </c:pt>
                <c:pt idx="234">
                  <c:v>3251.8846774709418</c:v>
                </c:pt>
                <c:pt idx="235">
                  <c:v>3290.8160997717682</c:v>
                </c:pt>
                <c:pt idx="236">
                  <c:v>3251.175759310684</c:v>
                </c:pt>
                <c:pt idx="237">
                  <c:v>3368.6198678600658</c:v>
                </c:pt>
                <c:pt idx="238">
                  <c:v>3415.8220020305666</c:v>
                </c:pt>
                <c:pt idx="239">
                  <c:v>3238.8878445328814</c:v>
                </c:pt>
                <c:pt idx="240">
                  <c:v>3301.2726426355712</c:v>
                </c:pt>
                <c:pt idx="241">
                  <c:v>3337.368392295366</c:v>
                </c:pt>
                <c:pt idx="242">
                  <c:v>3357.690712889424</c:v>
                </c:pt>
                <c:pt idx="243">
                  <c:v>3312.3790271462772</c:v>
                </c:pt>
                <c:pt idx="244">
                  <c:v>3229.2583728560458</c:v>
                </c:pt>
                <c:pt idx="245">
                  <c:v>3365.4297361389054</c:v>
                </c:pt>
                <c:pt idx="246">
                  <c:v>3201.6105646059905</c:v>
                </c:pt>
                <c:pt idx="247">
                  <c:v>3496.9340548667342</c:v>
                </c:pt>
                <c:pt idx="248">
                  <c:v>3346.5843283787181</c:v>
                </c:pt>
                <c:pt idx="249">
                  <c:v>3245.031801921783</c:v>
                </c:pt>
                <c:pt idx="250">
                  <c:v>3440.6932141529455</c:v>
                </c:pt>
                <c:pt idx="251">
                  <c:v>3505.0866137096991</c:v>
                </c:pt>
                <c:pt idx="252">
                  <c:v>3286.0899787033823</c:v>
                </c:pt>
                <c:pt idx="253">
                  <c:v>3249.1080813432654</c:v>
                </c:pt>
                <c:pt idx="254">
                  <c:v>3344.2212678445248</c:v>
                </c:pt>
                <c:pt idx="255">
                  <c:v>3399.2805782912169</c:v>
                </c:pt>
                <c:pt idx="256">
                  <c:v>3274.0383699789991</c:v>
                </c:pt>
                <c:pt idx="257">
                  <c:v>3211.4763423362451</c:v>
                </c:pt>
                <c:pt idx="258">
                  <c:v>3280.0641743411907</c:v>
                </c:pt>
                <c:pt idx="259">
                  <c:v>3456.2894136786181</c:v>
                </c:pt>
                <c:pt idx="260">
                  <c:v>3344.8711094914279</c:v>
                </c:pt>
                <c:pt idx="261">
                  <c:v>3249.2262343699749</c:v>
                </c:pt>
                <c:pt idx="262">
                  <c:v>3223.3507215205641</c:v>
                </c:pt>
                <c:pt idx="263">
                  <c:v>3510.6398059650519</c:v>
                </c:pt>
                <c:pt idx="264">
                  <c:v>3321.4177336895646</c:v>
                </c:pt>
                <c:pt idx="265">
                  <c:v>3231.4442038501743</c:v>
                </c:pt>
                <c:pt idx="266">
                  <c:v>3403.8885463328929</c:v>
                </c:pt>
                <c:pt idx="267">
                  <c:v>3373.5232184685156</c:v>
                </c:pt>
                <c:pt idx="268">
                  <c:v>3303.8129327098286</c:v>
                </c:pt>
                <c:pt idx="269">
                  <c:v>3252.4754426044901</c:v>
                </c:pt>
                <c:pt idx="270">
                  <c:v>3270.8482382578391</c:v>
                </c:pt>
                <c:pt idx="271">
                  <c:v>3279.8869448011264</c:v>
                </c:pt>
                <c:pt idx="272">
                  <c:v>3291.6431709587355</c:v>
                </c:pt>
                <c:pt idx="273">
                  <c:v>3265.5313520559052</c:v>
                </c:pt>
                <c:pt idx="274">
                  <c:v>3273.0340692519676</c:v>
                </c:pt>
                <c:pt idx="275">
                  <c:v>3245.3862610019119</c:v>
                </c:pt>
                <c:pt idx="276">
                  <c:v>3360.9399211239388</c:v>
                </c:pt>
                <c:pt idx="277">
                  <c:v>3414.6995482768248</c:v>
                </c:pt>
                <c:pt idx="278">
                  <c:v>3424.860708573854</c:v>
                </c:pt>
                <c:pt idx="279">
                  <c:v>3267.0673414031307</c:v>
                </c:pt>
                <c:pt idx="280">
                  <c:v>3277.346654726869</c:v>
                </c:pt>
                <c:pt idx="281">
                  <c:v>3318.4639080218235</c:v>
                </c:pt>
                <c:pt idx="282">
                  <c:v>3464.2056664681641</c:v>
                </c:pt>
                <c:pt idx="283">
                  <c:v>3425.3923971940471</c:v>
                </c:pt>
                <c:pt idx="284">
                  <c:v>3333.0558068204641</c:v>
                </c:pt>
                <c:pt idx="285">
                  <c:v>3317.8140663749209</c:v>
                </c:pt>
                <c:pt idx="286">
                  <c:v>3214.6664740574056</c:v>
                </c:pt>
                <c:pt idx="287">
                  <c:v>3416.2355376240503</c:v>
                </c:pt>
                <c:pt idx="288">
                  <c:v>3221.401196579855</c:v>
                </c:pt>
                <c:pt idx="289">
                  <c:v>3377.3041153232243</c:v>
                </c:pt>
                <c:pt idx="290">
                  <c:v>3307.4166000244722</c:v>
                </c:pt>
                <c:pt idx="291">
                  <c:v>3278.0555728871268</c:v>
                </c:pt>
                <c:pt idx="292">
                  <c:v>3340.6766770432359</c:v>
                </c:pt>
                <c:pt idx="293">
                  <c:v>3358.2224015096172</c:v>
                </c:pt>
                <c:pt idx="294">
                  <c:v>3327.2072319983372</c:v>
                </c:pt>
                <c:pt idx="295">
                  <c:v>3347.8249351591689</c:v>
                </c:pt>
                <c:pt idx="296">
                  <c:v>3289.6936460180264</c:v>
                </c:pt>
                <c:pt idx="297">
                  <c:v>3203.6191660600543</c:v>
                </c:pt>
                <c:pt idx="298">
                  <c:v>3334.5327196543349</c:v>
                </c:pt>
                <c:pt idx="299">
                  <c:v>3391.0689429348972</c:v>
                </c:pt>
                <c:pt idx="300">
                  <c:v>3323.7807942237573</c:v>
                </c:pt>
                <c:pt idx="301">
                  <c:v>3344.516650411299</c:v>
                </c:pt>
                <c:pt idx="302">
                  <c:v>3238.5333854527526</c:v>
                </c:pt>
                <c:pt idx="303">
                  <c:v>3305.9987637039567</c:v>
                </c:pt>
                <c:pt idx="304">
                  <c:v>3225.5956290280474</c:v>
                </c:pt>
                <c:pt idx="305">
                  <c:v>3268.544254237001</c:v>
                </c:pt>
                <c:pt idx="306">
                  <c:v>3313.2651748465996</c:v>
                </c:pt>
                <c:pt idx="307">
                  <c:v>3332.76042425369</c:v>
                </c:pt>
                <c:pt idx="308">
                  <c:v>3272.2069980649999</c:v>
                </c:pt>
                <c:pt idx="309">
                  <c:v>3307.4166000244722</c:v>
                </c:pt>
                <c:pt idx="310">
                  <c:v>3381.557624284771</c:v>
                </c:pt>
                <c:pt idx="311">
                  <c:v>3317.4596072947916</c:v>
                </c:pt>
                <c:pt idx="312">
                  <c:v>3298.5551230212495</c:v>
                </c:pt>
                <c:pt idx="313">
                  <c:v>3303.8720092231833</c:v>
                </c:pt>
                <c:pt idx="314">
                  <c:v>3316.5734595944696</c:v>
                </c:pt>
                <c:pt idx="315">
                  <c:v>3278.0555728871268</c:v>
                </c:pt>
                <c:pt idx="316">
                  <c:v>3245.681643568686</c:v>
                </c:pt>
                <c:pt idx="317">
                  <c:v>3260.6870779608098</c:v>
                </c:pt>
                <c:pt idx="318">
                  <c:v>3359.9356203969073</c:v>
                </c:pt>
                <c:pt idx="319">
                  <c:v>3200.3108813121844</c:v>
                </c:pt>
                <c:pt idx="320">
                  <c:v>3328.9795273989816</c:v>
                </c:pt>
                <c:pt idx="321">
                  <c:v>3208.0499045616657</c:v>
                </c:pt>
                <c:pt idx="322">
                  <c:v>3380.671476584449</c:v>
                </c:pt>
                <c:pt idx="323">
                  <c:v>3327.0890789716273</c:v>
                </c:pt>
                <c:pt idx="324">
                  <c:v>3327.6798441051756</c:v>
                </c:pt>
                <c:pt idx="325">
                  <c:v>3456.0531076251987</c:v>
                </c:pt>
                <c:pt idx="326">
                  <c:v>3362.4168339578096</c:v>
                </c:pt>
                <c:pt idx="327">
                  <c:v>3261.632302174487</c:v>
                </c:pt>
                <c:pt idx="328">
                  <c:v>3308.8344363449883</c:v>
                </c:pt>
                <c:pt idx="329">
                  <c:v>3297.6689753209271</c:v>
                </c:pt>
                <c:pt idx="330">
                  <c:v>3394.3772276827672</c:v>
                </c:pt>
                <c:pt idx="331">
                  <c:v>3306.6486053508597</c:v>
                </c:pt>
                <c:pt idx="332">
                  <c:v>3231.0306682566907</c:v>
                </c:pt>
                <c:pt idx="333">
                  <c:v>3419.2484398051461</c:v>
                </c:pt>
                <c:pt idx="334">
                  <c:v>3269.8439375308071</c:v>
                </c:pt>
                <c:pt idx="335">
                  <c:v>3220.6332019062424</c:v>
                </c:pt>
                <c:pt idx="336">
                  <c:v>3451.681445636942</c:v>
                </c:pt>
                <c:pt idx="337">
                  <c:v>3310.6067317456327</c:v>
                </c:pt>
                <c:pt idx="338">
                  <c:v>3315.0374702472441</c:v>
                </c:pt>
                <c:pt idx="339">
                  <c:v>3344.516650411299</c:v>
                </c:pt>
                <c:pt idx="340">
                  <c:v>3293.9471549795735</c:v>
                </c:pt>
                <c:pt idx="341">
                  <c:v>3275.3380532728052</c:v>
                </c:pt>
                <c:pt idx="342">
                  <c:v>3204.2099311936026</c:v>
                </c:pt>
                <c:pt idx="343">
                  <c:v>3432.8360378767547</c:v>
                </c:pt>
                <c:pt idx="344">
                  <c:v>3283.4315356024158</c:v>
                </c:pt>
                <c:pt idx="345">
                  <c:v>3367.2020315395498</c:v>
                </c:pt>
                <c:pt idx="346">
                  <c:v>3243.5548890879122</c:v>
                </c:pt>
                <c:pt idx="347">
                  <c:v>3301.1544896088617</c:v>
                </c:pt>
                <c:pt idx="348">
                  <c:v>3363.302981658132</c:v>
                </c:pt>
                <c:pt idx="349">
                  <c:v>3439.15722480572</c:v>
                </c:pt>
                <c:pt idx="350">
                  <c:v>3360.231002963681</c:v>
                </c:pt>
                <c:pt idx="351">
                  <c:v>3281.9546227685451</c:v>
                </c:pt>
                <c:pt idx="352">
                  <c:v>3401.6436388254097</c:v>
                </c:pt>
                <c:pt idx="353">
                  <c:v>3300.8000305287323</c:v>
                </c:pt>
                <c:pt idx="354">
                  <c:v>3349.7744600998781</c:v>
                </c:pt>
                <c:pt idx="355">
                  <c:v>3331.0472053664002</c:v>
                </c:pt>
                <c:pt idx="356">
                  <c:v>3410.5641923419876</c:v>
                </c:pt>
                <c:pt idx="357">
                  <c:v>3231.0897447700454</c:v>
                </c:pt>
                <c:pt idx="358">
                  <c:v>3350.5424547734906</c:v>
                </c:pt>
                <c:pt idx="359">
                  <c:v>3405.9562243003115</c:v>
                </c:pt>
                <c:pt idx="360">
                  <c:v>3415.7629255172114</c:v>
                </c:pt>
                <c:pt idx="361">
                  <c:v>3381.3213182313521</c:v>
                </c:pt>
                <c:pt idx="362">
                  <c:v>3327.0890789716273</c:v>
                </c:pt>
                <c:pt idx="363">
                  <c:v>3233.157422737464</c:v>
                </c:pt>
                <c:pt idx="364">
                  <c:v>3340.0268353963329</c:v>
                </c:pt>
                <c:pt idx="365">
                  <c:v>3319.4682087488554</c:v>
                </c:pt>
                <c:pt idx="366">
                  <c:v>3371.5146170144517</c:v>
                </c:pt>
                <c:pt idx="367">
                  <c:v>3366.3749603525825</c:v>
                </c:pt>
                <c:pt idx="368">
                  <c:v>3442.229203500171</c:v>
                </c:pt>
                <c:pt idx="369">
                  <c:v>3383.979761332319</c:v>
                </c:pt>
                <c:pt idx="370">
                  <c:v>3317.3414542680821</c:v>
                </c:pt>
                <c:pt idx="371">
                  <c:v>3442.229203500171</c:v>
                </c:pt>
                <c:pt idx="372">
                  <c:v>3410.800498395407</c:v>
                </c:pt>
                <c:pt idx="373">
                  <c:v>3346.8797109454918</c:v>
                </c:pt>
                <c:pt idx="374">
                  <c:v>3287.5078150238983</c:v>
                </c:pt>
                <c:pt idx="375">
                  <c:v>3456.643872758747</c:v>
                </c:pt>
                <c:pt idx="376">
                  <c:v>3440.2206020461072</c:v>
                </c:pt>
                <c:pt idx="377">
                  <c:v>3455.2260364382314</c:v>
                </c:pt>
                <c:pt idx="378">
                  <c:v>3285.262907516415</c:v>
                </c:pt>
                <c:pt idx="379">
                  <c:v>3483.7009158752544</c:v>
                </c:pt>
                <c:pt idx="380">
                  <c:v>3401.5254857987002</c:v>
                </c:pt>
                <c:pt idx="381">
                  <c:v>3404.3611584397313</c:v>
                </c:pt>
                <c:pt idx="382">
                  <c:v>3537.1060839480115</c:v>
                </c:pt>
                <c:pt idx="383">
                  <c:v>3340.4994475031713</c:v>
                </c:pt>
                <c:pt idx="384">
                  <c:v>3321.2405041495003</c:v>
                </c:pt>
                <c:pt idx="385">
                  <c:v>3339.5542232894941</c:v>
                </c:pt>
                <c:pt idx="386">
                  <c:v>3432.8360378767547</c:v>
                </c:pt>
                <c:pt idx="387">
                  <c:v>3398.8670426977333</c:v>
                </c:pt>
                <c:pt idx="388">
                  <c:v>3350.8969138536195</c:v>
                </c:pt>
                <c:pt idx="389">
                  <c:v>3302.8086319827967</c:v>
                </c:pt>
                <c:pt idx="390">
                  <c:v>3334.5917961676896</c:v>
                </c:pt>
                <c:pt idx="391">
                  <c:v>3429.7640591823038</c:v>
                </c:pt>
                <c:pt idx="392">
                  <c:v>3469.8770117502263</c:v>
                </c:pt>
                <c:pt idx="393">
                  <c:v>3388.4695763472851</c:v>
                </c:pt>
                <c:pt idx="394">
                  <c:v>3521.8643435024678</c:v>
                </c:pt>
                <c:pt idx="395">
                  <c:v>3206.8092977812144</c:v>
                </c:pt>
                <c:pt idx="396">
                  <c:v>3426.6330039744985</c:v>
                </c:pt>
                <c:pt idx="397">
                  <c:v>3445.6556412747505</c:v>
                </c:pt>
                <c:pt idx="398">
                  <c:v>3458.4161681593914</c:v>
                </c:pt>
                <c:pt idx="399">
                  <c:v>3380.671476584449</c:v>
                </c:pt>
                <c:pt idx="400">
                  <c:v>3298.9095821013784</c:v>
                </c:pt>
                <c:pt idx="401">
                  <c:v>3368.3244852932917</c:v>
                </c:pt>
                <c:pt idx="402">
                  <c:v>3376.4770441362566</c:v>
                </c:pt>
                <c:pt idx="403">
                  <c:v>3351.9602910940066</c:v>
                </c:pt>
                <c:pt idx="404">
                  <c:v>3441.6384383666227</c:v>
                </c:pt>
                <c:pt idx="405">
                  <c:v>3209.6449704222459</c:v>
                </c:pt>
                <c:pt idx="406">
                  <c:v>3359.344855263359</c:v>
                </c:pt>
                <c:pt idx="407">
                  <c:v>3340.9129830966554</c:v>
                </c:pt>
                <c:pt idx="408">
                  <c:v>3330.5155167462071</c:v>
                </c:pt>
                <c:pt idx="409">
                  <c:v>3504.1413894960219</c:v>
                </c:pt>
                <c:pt idx="410">
                  <c:v>3307.3575235111175</c:v>
                </c:pt>
                <c:pt idx="411">
                  <c:v>3367.6155671330334</c:v>
                </c:pt>
                <c:pt idx="412">
                  <c:v>3329.45213950582</c:v>
                </c:pt>
                <c:pt idx="413">
                  <c:v>3445.419335221331</c:v>
                </c:pt>
                <c:pt idx="414">
                  <c:v>3402.2934804723127</c:v>
                </c:pt>
                <c:pt idx="415">
                  <c:v>3414.2860126833411</c:v>
                </c:pt>
                <c:pt idx="416">
                  <c:v>3510.1671938582135</c:v>
                </c:pt>
                <c:pt idx="417">
                  <c:v>3386.8745104867048</c:v>
                </c:pt>
                <c:pt idx="418">
                  <c:v>3401.5254857987002</c:v>
                </c:pt>
                <c:pt idx="419">
                  <c:v>3323.3672586302737</c:v>
                </c:pt>
                <c:pt idx="420">
                  <c:v>3429.8822122090137</c:v>
                </c:pt>
                <c:pt idx="421">
                  <c:v>3475.1938979521601</c:v>
                </c:pt>
                <c:pt idx="422">
                  <c:v>3350.3061487200716</c:v>
                </c:pt>
                <c:pt idx="423">
                  <c:v>3399.1624252645074</c:v>
                </c:pt>
                <c:pt idx="424">
                  <c:v>3346.4070988386534</c:v>
                </c:pt>
                <c:pt idx="425">
                  <c:v>3322.5401874433064</c:v>
                </c:pt>
                <c:pt idx="426">
                  <c:v>3367.7337201597434</c:v>
                </c:pt>
                <c:pt idx="427">
                  <c:v>3415.7038490038567</c:v>
                </c:pt>
                <c:pt idx="428">
                  <c:v>3353.7916630080058</c:v>
                </c:pt>
                <c:pt idx="429">
                  <c:v>3316.691612621179</c:v>
                </c:pt>
                <c:pt idx="430">
                  <c:v>3551.8752122867163</c:v>
                </c:pt>
                <c:pt idx="431">
                  <c:v>3224.7094813277249</c:v>
                </c:pt>
                <c:pt idx="432">
                  <c:v>3436.6760112448178</c:v>
                </c:pt>
                <c:pt idx="433">
                  <c:v>3334.7690257077538</c:v>
                </c:pt>
                <c:pt idx="434">
                  <c:v>3502.9598592289258</c:v>
                </c:pt>
                <c:pt idx="435">
                  <c:v>3367.497414106324</c:v>
                </c:pt>
                <c:pt idx="436">
                  <c:v>3314.505781627051</c:v>
                </c:pt>
                <c:pt idx="437">
                  <c:v>3439.6298369125589</c:v>
                </c:pt>
                <c:pt idx="438">
                  <c:v>3424.0336373868863</c:v>
                </c:pt>
                <c:pt idx="439">
                  <c:v>3384.865909032641</c:v>
                </c:pt>
                <c:pt idx="440">
                  <c:v>3230.7352856899165</c:v>
                </c:pt>
                <c:pt idx="441">
                  <c:v>3270.9073147711938</c:v>
                </c:pt>
                <c:pt idx="442">
                  <c:v>3431.4772780695939</c:v>
                </c:pt>
                <c:pt idx="443">
                  <c:v>3414.1678596566317</c:v>
                </c:pt>
                <c:pt idx="444">
                  <c:v>3450.9725274766843</c:v>
                </c:pt>
                <c:pt idx="445">
                  <c:v>3342.2717429038162</c:v>
                </c:pt>
                <c:pt idx="446">
                  <c:v>3359.9946969102621</c:v>
                </c:pt>
                <c:pt idx="447">
                  <c:v>3437.3849294050756</c:v>
                </c:pt>
                <c:pt idx="448">
                  <c:v>3458.1798621059725</c:v>
                </c:pt>
                <c:pt idx="449">
                  <c:v>3416.3536906507597</c:v>
                </c:pt>
                <c:pt idx="450">
                  <c:v>3353.4962804412316</c:v>
                </c:pt>
                <c:pt idx="451">
                  <c:v>3421.7887298794035</c:v>
                </c:pt>
                <c:pt idx="452">
                  <c:v>3212.8941786567611</c:v>
                </c:pt>
                <c:pt idx="453">
                  <c:v>3434.6083332773992</c:v>
                </c:pt>
                <c:pt idx="454">
                  <c:v>3256.3744924859084</c:v>
                </c:pt>
                <c:pt idx="455">
                  <c:v>3456.643872758747</c:v>
                </c:pt>
                <c:pt idx="456">
                  <c:v>3422.6158010663708</c:v>
                </c:pt>
                <c:pt idx="457">
                  <c:v>3237.6472377524306</c:v>
                </c:pt>
                <c:pt idx="458">
                  <c:v>3415.644772490502</c:v>
                </c:pt>
                <c:pt idx="459">
                  <c:v>3433.4858795236578</c:v>
                </c:pt>
                <c:pt idx="460">
                  <c:v>3287.9804271307366</c:v>
                </c:pt>
                <c:pt idx="461">
                  <c:v>3267.5399535099691</c:v>
                </c:pt>
                <c:pt idx="462">
                  <c:v>3477.5569584863533</c:v>
                </c:pt>
                <c:pt idx="463">
                  <c:v>3331.106281879755</c:v>
                </c:pt>
                <c:pt idx="464">
                  <c:v>3369.0334034535495</c:v>
                </c:pt>
                <c:pt idx="465">
                  <c:v>3457.4709439457142</c:v>
                </c:pt>
                <c:pt idx="466">
                  <c:v>3397.2129003237983</c:v>
                </c:pt>
                <c:pt idx="467">
                  <c:v>3389.2375710208976</c:v>
                </c:pt>
                <c:pt idx="468">
                  <c:v>3332.7013477403352</c:v>
                </c:pt>
                <c:pt idx="469">
                  <c:v>3366.9066489727757</c:v>
                </c:pt>
                <c:pt idx="470">
                  <c:v>3201.0197994724422</c:v>
                </c:pt>
                <c:pt idx="471">
                  <c:v>3507.3315212171819</c:v>
                </c:pt>
                <c:pt idx="472">
                  <c:v>3524.8181691702089</c:v>
                </c:pt>
                <c:pt idx="473">
                  <c:v>3332.3468886602063</c:v>
                </c:pt>
                <c:pt idx="474">
                  <c:v>3394.7907632762508</c:v>
                </c:pt>
                <c:pt idx="475">
                  <c:v>3326.4392373247242</c:v>
                </c:pt>
                <c:pt idx="476">
                  <c:v>3431.4772780695939</c:v>
                </c:pt>
                <c:pt idx="477">
                  <c:v>3455.5804955183603</c:v>
                </c:pt>
                <c:pt idx="478">
                  <c:v>3249.876076016878</c:v>
                </c:pt>
                <c:pt idx="479">
                  <c:v>3464.7964316017119</c:v>
                </c:pt>
                <c:pt idx="480">
                  <c:v>3310.429502205568</c:v>
                </c:pt>
                <c:pt idx="481">
                  <c:v>3437.3849294050756</c:v>
                </c:pt>
                <c:pt idx="482">
                  <c:v>3335.7733264347858</c:v>
                </c:pt>
                <c:pt idx="483">
                  <c:v>3305.9987637039567</c:v>
                </c:pt>
                <c:pt idx="484">
                  <c:v>3286.5035142968663</c:v>
                </c:pt>
                <c:pt idx="485">
                  <c:v>3385.2203681127698</c:v>
                </c:pt>
                <c:pt idx="486">
                  <c:v>3401.8208683654743</c:v>
                </c:pt>
                <c:pt idx="487">
                  <c:v>3348.1203177259431</c:v>
                </c:pt>
                <c:pt idx="488">
                  <c:v>3418.2441390781141</c:v>
                </c:pt>
                <c:pt idx="489">
                  <c:v>3429.6459061555943</c:v>
                </c:pt>
                <c:pt idx="490">
                  <c:v>3353.7325864946511</c:v>
                </c:pt>
                <c:pt idx="491">
                  <c:v>3569.0074011596139</c:v>
                </c:pt>
                <c:pt idx="492">
                  <c:v>3502.487247122087</c:v>
                </c:pt>
                <c:pt idx="493">
                  <c:v>3328.802297858917</c:v>
                </c:pt>
                <c:pt idx="494">
                  <c:v>3475.31205097887</c:v>
                </c:pt>
                <c:pt idx="495">
                  <c:v>3419.4847458585655</c:v>
                </c:pt>
                <c:pt idx="496">
                  <c:v>3391.3643255016714</c:v>
                </c:pt>
                <c:pt idx="497">
                  <c:v>3375.6499729492889</c:v>
                </c:pt>
                <c:pt idx="498">
                  <c:v>3430.0594417490779</c:v>
                </c:pt>
                <c:pt idx="499">
                  <c:v>3385.1612915994151</c:v>
                </c:pt>
                <c:pt idx="500">
                  <c:v>3408.1420552944401</c:v>
                </c:pt>
                <c:pt idx="501">
                  <c:v>3513.4754786060835</c:v>
                </c:pt>
                <c:pt idx="502">
                  <c:v>3383.9206848189638</c:v>
                </c:pt>
                <c:pt idx="503">
                  <c:v>3480.7470902075133</c:v>
                </c:pt>
                <c:pt idx="504">
                  <c:v>3476.1391221658373</c:v>
                </c:pt>
                <c:pt idx="505">
                  <c:v>3476.2572751925472</c:v>
                </c:pt>
                <c:pt idx="506">
                  <c:v>3324.9032479774992</c:v>
                </c:pt>
                <c:pt idx="507">
                  <c:v>3361.0580741506487</c:v>
                </c:pt>
                <c:pt idx="508">
                  <c:v>3373.0506063616772</c:v>
                </c:pt>
                <c:pt idx="509">
                  <c:v>3384.0979143590284</c:v>
                </c:pt>
                <c:pt idx="510">
                  <c:v>3366.2568073258726</c:v>
                </c:pt>
                <c:pt idx="511">
                  <c:v>3455.8168015717793</c:v>
                </c:pt>
                <c:pt idx="512">
                  <c:v>3331.6379704999486</c:v>
                </c:pt>
                <c:pt idx="513">
                  <c:v>3521.0372723155006</c:v>
                </c:pt>
                <c:pt idx="514">
                  <c:v>3281.9546227685451</c:v>
                </c:pt>
                <c:pt idx="515">
                  <c:v>3384.9249855459957</c:v>
                </c:pt>
                <c:pt idx="516">
                  <c:v>3317.3414542680821</c:v>
                </c:pt>
                <c:pt idx="517">
                  <c:v>3370.1558572072909</c:v>
                </c:pt>
                <c:pt idx="518">
                  <c:v>3418.7167511849525</c:v>
                </c:pt>
                <c:pt idx="519">
                  <c:v>3354.0279690614252</c:v>
                </c:pt>
                <c:pt idx="520">
                  <c:v>3536.5153188144632</c:v>
                </c:pt>
                <c:pt idx="521">
                  <c:v>3316.1008474876307</c:v>
                </c:pt>
                <c:pt idx="522">
                  <c:v>3302.6904789560867</c:v>
                </c:pt>
                <c:pt idx="523">
                  <c:v>3391.2461724749614</c:v>
                </c:pt>
                <c:pt idx="524">
                  <c:v>3444.8285700877832</c:v>
                </c:pt>
                <c:pt idx="525">
                  <c:v>3451.5632926102326</c:v>
                </c:pt>
                <c:pt idx="526">
                  <c:v>3314.2694755736316</c:v>
                </c:pt>
                <c:pt idx="527">
                  <c:v>3416.7672262442438</c:v>
                </c:pt>
                <c:pt idx="528">
                  <c:v>3391.6006315550903</c:v>
                </c:pt>
                <c:pt idx="529">
                  <c:v>3347.2932465389758</c:v>
                </c:pt>
                <c:pt idx="530">
                  <c:v>3403.8294698195382</c:v>
                </c:pt>
                <c:pt idx="531">
                  <c:v>3243.3185830344928</c:v>
                </c:pt>
                <c:pt idx="532">
                  <c:v>3221.6375026332744</c:v>
                </c:pt>
                <c:pt idx="533">
                  <c:v>3348.5338533194267</c:v>
                </c:pt>
                <c:pt idx="534">
                  <c:v>3365.7841952190342</c:v>
                </c:pt>
                <c:pt idx="535">
                  <c:v>3432.7178848500448</c:v>
                </c:pt>
                <c:pt idx="536">
                  <c:v>3482.5193856081578</c:v>
                </c:pt>
                <c:pt idx="537">
                  <c:v>3482.5193856081578</c:v>
                </c:pt>
                <c:pt idx="538">
                  <c:v>3301.7452547424095</c:v>
                </c:pt>
                <c:pt idx="539">
                  <c:v>3405.4245356801184</c:v>
                </c:pt>
                <c:pt idx="540">
                  <c:v>3314.3285520869863</c:v>
                </c:pt>
                <c:pt idx="541">
                  <c:v>3395.3224518964439</c:v>
                </c:pt>
                <c:pt idx="542">
                  <c:v>3320.4134329625326</c:v>
                </c:pt>
                <c:pt idx="543">
                  <c:v>3392.1323201752839</c:v>
                </c:pt>
                <c:pt idx="544">
                  <c:v>3406.0743773270215</c:v>
                </c:pt>
                <c:pt idx="545">
                  <c:v>3283.1952295489964</c:v>
                </c:pt>
                <c:pt idx="546">
                  <c:v>3414.1087831432769</c:v>
                </c:pt>
                <c:pt idx="547">
                  <c:v>3360.7626915838746</c:v>
                </c:pt>
                <c:pt idx="548">
                  <c:v>3517.1382224340823</c:v>
                </c:pt>
                <c:pt idx="549">
                  <c:v>3407.0786780540534</c:v>
                </c:pt>
                <c:pt idx="550">
                  <c:v>3420.5481230989521</c:v>
                </c:pt>
                <c:pt idx="551">
                  <c:v>3415.9401550572761</c:v>
                </c:pt>
                <c:pt idx="552">
                  <c:v>3571.2523086670972</c:v>
                </c:pt>
                <c:pt idx="553">
                  <c:v>3551.4026001798775</c:v>
                </c:pt>
                <c:pt idx="554">
                  <c:v>3431.0637424761098</c:v>
                </c:pt>
                <c:pt idx="555">
                  <c:v>3522.809567716145</c:v>
                </c:pt>
                <c:pt idx="556">
                  <c:v>3490.7900974778327</c:v>
                </c:pt>
                <c:pt idx="557">
                  <c:v>3472.5945313645479</c:v>
                </c:pt>
                <c:pt idx="558">
                  <c:v>3269.4894784506782</c:v>
                </c:pt>
                <c:pt idx="559">
                  <c:v>3222.5827268469511</c:v>
                </c:pt>
                <c:pt idx="560">
                  <c:v>3257.7332522930692</c:v>
                </c:pt>
                <c:pt idx="561">
                  <c:v>3464.441972521583</c:v>
                </c:pt>
                <c:pt idx="562">
                  <c:v>3572.0793798540644</c:v>
                </c:pt>
                <c:pt idx="563">
                  <c:v>3226.8362358084983</c:v>
                </c:pt>
                <c:pt idx="564">
                  <c:v>3248.5763927230719</c:v>
                </c:pt>
                <c:pt idx="565">
                  <c:v>3337.8410044022044</c:v>
                </c:pt>
                <c:pt idx="566">
                  <c:v>3356.0956470288438</c:v>
                </c:pt>
                <c:pt idx="567">
                  <c:v>3453.6900470910059</c:v>
                </c:pt>
                <c:pt idx="568">
                  <c:v>3416.4718436774697</c:v>
                </c:pt>
                <c:pt idx="569">
                  <c:v>3420.1345875054685</c:v>
                </c:pt>
                <c:pt idx="570">
                  <c:v>3571.4886147205161</c:v>
                </c:pt>
                <c:pt idx="571">
                  <c:v>3243.6139656012674</c:v>
                </c:pt>
                <c:pt idx="572">
                  <c:v>3250.2305350970069</c:v>
                </c:pt>
                <c:pt idx="573">
                  <c:v>3378.5447221036752</c:v>
                </c:pt>
                <c:pt idx="574">
                  <c:v>3395.6178344632181</c:v>
                </c:pt>
                <c:pt idx="575">
                  <c:v>3271.5571564180968</c:v>
                </c:pt>
                <c:pt idx="576">
                  <c:v>3357.8088659161335</c:v>
                </c:pt>
                <c:pt idx="577">
                  <c:v>3551.9933653134258</c:v>
                </c:pt>
                <c:pt idx="578">
                  <c:v>3428.5234524018529</c:v>
                </c:pt>
                <c:pt idx="579">
                  <c:v>3343.8077322510412</c:v>
                </c:pt>
                <c:pt idx="580">
                  <c:v>3410.5641923419876</c:v>
                </c:pt>
                <c:pt idx="581">
                  <c:v>3376.4179676229019</c:v>
                </c:pt>
                <c:pt idx="582">
                  <c:v>3239.8330687465586</c:v>
                </c:pt>
                <c:pt idx="583">
                  <c:v>3213.1304847101801</c:v>
                </c:pt>
                <c:pt idx="584">
                  <c:v>3320.8860450693714</c:v>
                </c:pt>
                <c:pt idx="585">
                  <c:v>3291.7022474720902</c:v>
                </c:pt>
                <c:pt idx="586">
                  <c:v>3307.9482886446658</c:v>
                </c:pt>
                <c:pt idx="587">
                  <c:v>3454.989730384812</c:v>
                </c:pt>
                <c:pt idx="588">
                  <c:v>3436.3215521646889</c:v>
                </c:pt>
                <c:pt idx="589">
                  <c:v>3416.944455784308</c:v>
                </c:pt>
                <c:pt idx="590">
                  <c:v>3286.9761264037047</c:v>
                </c:pt>
                <c:pt idx="591">
                  <c:v>3356.9227182158111</c:v>
                </c:pt>
                <c:pt idx="592">
                  <c:v>3418.0078330246947</c:v>
                </c:pt>
                <c:pt idx="593">
                  <c:v>3239.7149157198492</c:v>
                </c:pt>
                <c:pt idx="594">
                  <c:v>3400.8165676384424</c:v>
                </c:pt>
                <c:pt idx="595">
                  <c:v>3414.2269361699864</c:v>
                </c:pt>
                <c:pt idx="596">
                  <c:v>3405.188229626699</c:v>
                </c:pt>
                <c:pt idx="597">
                  <c:v>3321.1223511227904</c:v>
                </c:pt>
                <c:pt idx="598">
                  <c:v>3441.2839792864938</c:v>
                </c:pt>
                <c:pt idx="599">
                  <c:v>3398.276277564185</c:v>
                </c:pt>
                <c:pt idx="600">
                  <c:v>3289.3982634512522</c:v>
                </c:pt>
                <c:pt idx="601">
                  <c:v>3292.6474716857674</c:v>
                </c:pt>
                <c:pt idx="602">
                  <c:v>3381.6757773114805</c:v>
                </c:pt>
                <c:pt idx="603">
                  <c:v>3521.2735783689195</c:v>
                </c:pt>
                <c:pt idx="604">
                  <c:v>3458.8887802662302</c:v>
                </c:pt>
                <c:pt idx="605">
                  <c:v>3260.5098484207456</c:v>
                </c:pt>
                <c:pt idx="606">
                  <c:v>3473.5397555782256</c:v>
                </c:pt>
                <c:pt idx="607">
                  <c:v>3429.055141022046</c:v>
                </c:pt>
                <c:pt idx="608">
                  <c:v>3451.681445636942</c:v>
                </c:pt>
                <c:pt idx="609">
                  <c:v>3367.7927966730981</c:v>
                </c:pt>
                <c:pt idx="610">
                  <c:v>3356.272876568908</c:v>
                </c:pt>
                <c:pt idx="611">
                  <c:v>3326.5573903514342</c:v>
                </c:pt>
                <c:pt idx="612">
                  <c:v>3314.1513225469216</c:v>
                </c:pt>
                <c:pt idx="613">
                  <c:v>3442.7018156070094</c:v>
                </c:pt>
                <c:pt idx="614">
                  <c:v>3237.4109316990111</c:v>
                </c:pt>
                <c:pt idx="615">
                  <c:v>3386.7563574599953</c:v>
                </c:pt>
                <c:pt idx="616">
                  <c:v>3441.0476732330744</c:v>
                </c:pt>
                <c:pt idx="617">
                  <c:v>3335.7733264347858</c:v>
                </c:pt>
                <c:pt idx="618">
                  <c:v>3362.9485225780027</c:v>
                </c:pt>
                <c:pt idx="619">
                  <c:v>3462.5515240942286</c:v>
                </c:pt>
                <c:pt idx="620">
                  <c:v>3272.7977631985482</c:v>
                </c:pt>
                <c:pt idx="621">
                  <c:v>3342.4489724438804</c:v>
                </c:pt>
                <c:pt idx="622">
                  <c:v>3395.972293543347</c:v>
                </c:pt>
                <c:pt idx="623">
                  <c:v>3360.5263855304552</c:v>
                </c:pt>
                <c:pt idx="624">
                  <c:v>3365.6069656789696</c:v>
                </c:pt>
                <c:pt idx="625">
                  <c:v>3501.8964819885387</c:v>
                </c:pt>
                <c:pt idx="626">
                  <c:v>3413.7543240631476</c:v>
                </c:pt>
                <c:pt idx="627">
                  <c:v>3420.7844291523716</c:v>
                </c:pt>
                <c:pt idx="628">
                  <c:v>3419.1302867784366</c:v>
                </c:pt>
                <c:pt idx="629">
                  <c:v>3355.6230349220054</c:v>
                </c:pt>
                <c:pt idx="630">
                  <c:v>3323.4263351436284</c:v>
                </c:pt>
                <c:pt idx="631">
                  <c:v>3286.9761264037047</c:v>
                </c:pt>
                <c:pt idx="632">
                  <c:v>3258.0286348598434</c:v>
                </c:pt>
                <c:pt idx="633">
                  <c:v>3407.6694431876012</c:v>
                </c:pt>
                <c:pt idx="634">
                  <c:v>3463.9693604147446</c:v>
                </c:pt>
                <c:pt idx="635">
                  <c:v>3419.6619753986297</c:v>
                </c:pt>
                <c:pt idx="636">
                  <c:v>3390.7735603681231</c:v>
                </c:pt>
                <c:pt idx="637">
                  <c:v>3486.0639764094472</c:v>
                </c:pt>
                <c:pt idx="638">
                  <c:v>3366.9066489727757</c:v>
                </c:pt>
                <c:pt idx="639">
                  <c:v>3367.6746436463886</c:v>
                </c:pt>
                <c:pt idx="640">
                  <c:v>3389.7692596410911</c:v>
                </c:pt>
                <c:pt idx="641">
                  <c:v>3330.1019811527231</c:v>
                </c:pt>
                <c:pt idx="642">
                  <c:v>3512.2939483389873</c:v>
                </c:pt>
                <c:pt idx="643">
                  <c:v>3309.1298189117624</c:v>
                </c:pt>
                <c:pt idx="644">
                  <c:v>3381.2031652046421</c:v>
                </c:pt>
                <c:pt idx="645">
                  <c:v>3367.8518731864528</c:v>
                </c:pt>
                <c:pt idx="646">
                  <c:v>3339.3179172360751</c:v>
                </c:pt>
                <c:pt idx="647">
                  <c:v>3379.253640263933</c:v>
                </c:pt>
                <c:pt idx="648">
                  <c:v>3329.8656750993041</c:v>
                </c:pt>
                <c:pt idx="649">
                  <c:v>3278.1737259138367</c:v>
                </c:pt>
                <c:pt idx="650">
                  <c:v>3437.5030824317855</c:v>
                </c:pt>
                <c:pt idx="651">
                  <c:v>3395.0270693296698</c:v>
                </c:pt>
                <c:pt idx="652">
                  <c:v>3414.1678596566317</c:v>
                </c:pt>
                <c:pt idx="653">
                  <c:v>3306.3532227840856</c:v>
                </c:pt>
                <c:pt idx="654">
                  <c:v>3396.62213519025</c:v>
                </c:pt>
                <c:pt idx="655">
                  <c:v>3299.8548063150556</c:v>
                </c:pt>
                <c:pt idx="656">
                  <c:v>3408.6737439146332</c:v>
                </c:pt>
                <c:pt idx="657">
                  <c:v>3249.4034639100396</c:v>
                </c:pt>
                <c:pt idx="658">
                  <c:v>3460.7792286935842</c:v>
                </c:pt>
                <c:pt idx="659">
                  <c:v>3237.9426203192043</c:v>
                </c:pt>
                <c:pt idx="660">
                  <c:v>3427.9326872683046</c:v>
                </c:pt>
                <c:pt idx="661">
                  <c:v>3275.8697418929987</c:v>
                </c:pt>
                <c:pt idx="662">
                  <c:v>3345.8754102184598</c:v>
                </c:pt>
                <c:pt idx="663">
                  <c:v>3419.6619753986297</c:v>
                </c:pt>
                <c:pt idx="664">
                  <c:v>3385.7520567329634</c:v>
                </c:pt>
                <c:pt idx="665">
                  <c:v>3188.7023465135803</c:v>
                </c:pt>
                <c:pt idx="666">
                  <c:v>3393.5501564957995</c:v>
                </c:pt>
                <c:pt idx="667">
                  <c:v>3382.5028484984482</c:v>
                </c:pt>
                <c:pt idx="668">
                  <c:v>3226.7180827817888</c:v>
                </c:pt>
                <c:pt idx="669">
                  <c:v>3381.0850121779326</c:v>
                </c:pt>
                <c:pt idx="670">
                  <c:v>3418.1850625647594</c:v>
                </c:pt>
                <c:pt idx="671">
                  <c:v>3476.0209691391278</c:v>
                </c:pt>
                <c:pt idx="672">
                  <c:v>3441.9928974467516</c:v>
                </c:pt>
                <c:pt idx="673">
                  <c:v>3438.5664596721722</c:v>
                </c:pt>
                <c:pt idx="674">
                  <c:v>3408.9100499680526</c:v>
                </c:pt>
                <c:pt idx="675">
                  <c:v>3429.1732940487559</c:v>
                </c:pt>
                <c:pt idx="676">
                  <c:v>3444.3559579809444</c:v>
                </c:pt>
                <c:pt idx="677">
                  <c:v>3554.2382728209091</c:v>
                </c:pt>
                <c:pt idx="678">
                  <c:v>3399.8713434247652</c:v>
                </c:pt>
                <c:pt idx="679">
                  <c:v>3339.2588407227204</c:v>
                </c:pt>
                <c:pt idx="680">
                  <c:v>3408.0829787810853</c:v>
                </c:pt>
                <c:pt idx="681">
                  <c:v>3351.0150668803294</c:v>
                </c:pt>
                <c:pt idx="682">
                  <c:v>3388.5877293739945</c:v>
                </c:pt>
                <c:pt idx="683">
                  <c:v>3322.8946465234353</c:v>
                </c:pt>
                <c:pt idx="684">
                  <c:v>3361.1762271773582</c:v>
                </c:pt>
                <c:pt idx="685">
                  <c:v>3548.4487745121369</c:v>
                </c:pt>
                <c:pt idx="686">
                  <c:v>3370.5693928007745</c:v>
                </c:pt>
                <c:pt idx="687">
                  <c:v>3426.4557744344338</c:v>
                </c:pt>
                <c:pt idx="688">
                  <c:v>3460.1884635600363</c:v>
                </c:pt>
                <c:pt idx="689">
                  <c:v>3403.9476228462477</c:v>
                </c:pt>
                <c:pt idx="690">
                  <c:v>3356.272876568908</c:v>
                </c:pt>
                <c:pt idx="691">
                  <c:v>3365.4297361389054</c:v>
                </c:pt>
                <c:pt idx="692">
                  <c:v>3399.6941138847005</c:v>
                </c:pt>
                <c:pt idx="693">
                  <c:v>3240.3056808533975</c:v>
                </c:pt>
                <c:pt idx="694">
                  <c:v>3465.8598088420986</c:v>
                </c:pt>
                <c:pt idx="695">
                  <c:v>3469.5225526700979</c:v>
                </c:pt>
                <c:pt idx="696">
                  <c:v>3397.1538238104436</c:v>
                </c:pt>
                <c:pt idx="697">
                  <c:v>3414.5813952501153</c:v>
                </c:pt>
                <c:pt idx="698">
                  <c:v>3350.6015312868458</c:v>
                </c:pt>
                <c:pt idx="699">
                  <c:v>3302.4541729026678</c:v>
                </c:pt>
                <c:pt idx="700">
                  <c:v>3369.8604746405167</c:v>
                </c:pt>
                <c:pt idx="701">
                  <c:v>3516.311151247115</c:v>
                </c:pt>
                <c:pt idx="702">
                  <c:v>3329.6884455592394</c:v>
                </c:pt>
                <c:pt idx="703">
                  <c:v>3409.3235855615362</c:v>
                </c:pt>
                <c:pt idx="704">
                  <c:v>3244.3819602748799</c:v>
                </c:pt>
                <c:pt idx="705">
                  <c:v>3380.1397879642554</c:v>
                </c:pt>
                <c:pt idx="706">
                  <c:v>3397.390129863863</c:v>
                </c:pt>
                <c:pt idx="707">
                  <c:v>3414.2269361699864</c:v>
                </c:pt>
                <c:pt idx="708">
                  <c:v>3350.3061487200716</c:v>
                </c:pt>
                <c:pt idx="709">
                  <c:v>3320.0589738824037</c:v>
                </c:pt>
                <c:pt idx="710">
                  <c:v>3301.3317191489259</c:v>
                </c:pt>
                <c:pt idx="711">
                  <c:v>3386.5791279199307</c:v>
                </c:pt>
                <c:pt idx="712">
                  <c:v>3341.326518690139</c:v>
                </c:pt>
                <c:pt idx="713">
                  <c:v>3326.7936964048531</c:v>
                </c:pt>
                <c:pt idx="714">
                  <c:v>3365.4297361389054</c:v>
                </c:pt>
                <c:pt idx="715">
                  <c:v>3405.0110000866343</c:v>
                </c:pt>
                <c:pt idx="716">
                  <c:v>3336.6594741351082</c:v>
                </c:pt>
                <c:pt idx="717">
                  <c:v>3421.1979647458552</c:v>
                </c:pt>
                <c:pt idx="718">
                  <c:v>3437.2667763783661</c:v>
                </c:pt>
                <c:pt idx="719">
                  <c:v>3374.1730601154186</c:v>
                </c:pt>
                <c:pt idx="720">
                  <c:v>3301.0363365821518</c:v>
                </c:pt>
                <c:pt idx="721">
                  <c:v>3375.945355516063</c:v>
                </c:pt>
                <c:pt idx="722">
                  <c:v>3434.7855628174639</c:v>
                </c:pt>
                <c:pt idx="723">
                  <c:v>3293.3563898460252</c:v>
                </c:pt>
                <c:pt idx="724">
                  <c:v>3365.4297361389054</c:v>
                </c:pt>
                <c:pt idx="725">
                  <c:v>3309.0116658850525</c:v>
                </c:pt>
                <c:pt idx="726">
                  <c:v>3408.1420552944401</c:v>
                </c:pt>
                <c:pt idx="727">
                  <c:v>3209.5268173955365</c:v>
                </c:pt>
                <c:pt idx="728">
                  <c:v>3486.0639764094472</c:v>
                </c:pt>
                <c:pt idx="729">
                  <c:v>3528.5990660249172</c:v>
                </c:pt>
                <c:pt idx="730">
                  <c:v>3503.4324713357641</c:v>
                </c:pt>
                <c:pt idx="731">
                  <c:v>3314.2103990602768</c:v>
                </c:pt>
                <c:pt idx="732">
                  <c:v>3383.979761332319</c:v>
                </c:pt>
                <c:pt idx="733">
                  <c:v>3299.4412707215715</c:v>
                </c:pt>
                <c:pt idx="734">
                  <c:v>3465.6235027886796</c:v>
                </c:pt>
                <c:pt idx="735">
                  <c:v>3367.497414106324</c:v>
                </c:pt>
                <c:pt idx="736">
                  <c:v>3335.7733264347858</c:v>
                </c:pt>
                <c:pt idx="737">
                  <c:v>3428.4052993751429</c:v>
                </c:pt>
                <c:pt idx="738">
                  <c:v>3277.8783433470626</c:v>
                </c:pt>
                <c:pt idx="739">
                  <c:v>3406.3697598937952</c:v>
                </c:pt>
                <c:pt idx="740">
                  <c:v>3375.1182843290958</c:v>
                </c:pt>
                <c:pt idx="741">
                  <c:v>3409.0282029947621</c:v>
                </c:pt>
                <c:pt idx="742">
                  <c:v>3492.5623928784771</c:v>
                </c:pt>
                <c:pt idx="743">
                  <c:v>3381.557624284771</c:v>
                </c:pt>
                <c:pt idx="744">
                  <c:v>3377.1859622965144</c:v>
                </c:pt>
                <c:pt idx="745">
                  <c:v>3404.7156175198606</c:v>
                </c:pt>
                <c:pt idx="746">
                  <c:v>3526.4723115441438</c:v>
                </c:pt>
                <c:pt idx="747">
                  <c:v>3357.040871242521</c:v>
                </c:pt>
                <c:pt idx="748">
                  <c:v>3314.3285520869863</c:v>
                </c:pt>
                <c:pt idx="749">
                  <c:v>3315.9826944609213</c:v>
                </c:pt>
                <c:pt idx="750">
                  <c:v>3358.5177840763913</c:v>
                </c:pt>
                <c:pt idx="751">
                  <c:v>3404.1839288996671</c:v>
                </c:pt>
                <c:pt idx="752">
                  <c:v>3322.7764934967254</c:v>
                </c:pt>
                <c:pt idx="753">
                  <c:v>3397.1538238104436</c:v>
                </c:pt>
                <c:pt idx="754">
                  <c:v>3305.7624576505373</c:v>
                </c:pt>
                <c:pt idx="755">
                  <c:v>3403.0023986325705</c:v>
                </c:pt>
                <c:pt idx="756">
                  <c:v>3265.7676581093247</c:v>
                </c:pt>
                <c:pt idx="757">
                  <c:v>3414.6995482768248</c:v>
                </c:pt>
                <c:pt idx="758">
                  <c:v>3394.7316867628961</c:v>
                </c:pt>
                <c:pt idx="759">
                  <c:v>3454.6352713046831</c:v>
                </c:pt>
                <c:pt idx="760">
                  <c:v>3223.4688745472736</c:v>
                </c:pt>
                <c:pt idx="761">
                  <c:v>3397.7445889439919</c:v>
                </c:pt>
                <c:pt idx="762">
                  <c:v>3271.4980799047421</c:v>
                </c:pt>
                <c:pt idx="763">
                  <c:v>3384.8068325192862</c:v>
                </c:pt>
                <c:pt idx="764">
                  <c:v>3360.9399211239388</c:v>
                </c:pt>
                <c:pt idx="765">
                  <c:v>3370.1558572072909</c:v>
                </c:pt>
                <c:pt idx="766">
                  <c:v>3350.2470722067164</c:v>
                </c:pt>
                <c:pt idx="767">
                  <c:v>3606.5800636532795</c:v>
                </c:pt>
                <c:pt idx="768">
                  <c:v>3399.9894964514747</c:v>
                </c:pt>
                <c:pt idx="769">
                  <c:v>3348.1203177259431</c:v>
                </c:pt>
                <c:pt idx="770">
                  <c:v>3373.5822949818703</c:v>
                </c:pt>
                <c:pt idx="771">
                  <c:v>3278.764491047385</c:v>
                </c:pt>
                <c:pt idx="772">
                  <c:v>3230.7352856899165</c:v>
                </c:pt>
                <c:pt idx="773">
                  <c:v>3388.7649589140592</c:v>
                </c:pt>
                <c:pt idx="774">
                  <c:v>3261.7504552011969</c:v>
                </c:pt>
                <c:pt idx="775">
                  <c:v>3353.0236683343933</c:v>
                </c:pt>
                <c:pt idx="776">
                  <c:v>3330.8108993129808</c:v>
                </c:pt>
                <c:pt idx="777">
                  <c:v>3299.5003472349267</c:v>
                </c:pt>
                <c:pt idx="778">
                  <c:v>3388.4104998339303</c:v>
                </c:pt>
                <c:pt idx="779">
                  <c:v>3475.4302040055795</c:v>
                </c:pt>
                <c:pt idx="780">
                  <c:v>3343.2169671174934</c:v>
                </c:pt>
                <c:pt idx="781">
                  <c:v>3408.2011318077948</c:v>
                </c:pt>
                <c:pt idx="782">
                  <c:v>3354.3233516281994</c:v>
                </c:pt>
                <c:pt idx="783">
                  <c:v>3390.5963308280584</c:v>
                </c:pt>
                <c:pt idx="784">
                  <c:v>3318.0503724283399</c:v>
                </c:pt>
                <c:pt idx="785">
                  <c:v>3393.1366209023158</c:v>
                </c:pt>
                <c:pt idx="786">
                  <c:v>3364.5435884385829</c:v>
                </c:pt>
                <c:pt idx="787">
                  <c:v>3479.5655599404172</c:v>
                </c:pt>
                <c:pt idx="788">
                  <c:v>3481.5741613944811</c:v>
                </c:pt>
                <c:pt idx="789">
                  <c:v>3388.8831119407687</c:v>
                </c:pt>
                <c:pt idx="790">
                  <c:v>3305.1716925169894</c:v>
                </c:pt>
                <c:pt idx="791">
                  <c:v>3477.0843463795145</c:v>
                </c:pt>
                <c:pt idx="792">
                  <c:v>3294.2425375463476</c:v>
                </c:pt>
                <c:pt idx="793">
                  <c:v>3414.6995482768248</c:v>
                </c:pt>
                <c:pt idx="794">
                  <c:v>3309.8978135853749</c:v>
                </c:pt>
                <c:pt idx="795">
                  <c:v>3513.9480907129218</c:v>
                </c:pt>
                <c:pt idx="796">
                  <c:v>3473.894214658354</c:v>
                </c:pt>
                <c:pt idx="797">
                  <c:v>3431.7135841230129</c:v>
                </c:pt>
                <c:pt idx="798">
                  <c:v>3573.1427570944516</c:v>
                </c:pt>
                <c:pt idx="799">
                  <c:v>3376.6542736763213</c:v>
                </c:pt>
                <c:pt idx="800">
                  <c:v>3289.8117990447363</c:v>
                </c:pt>
                <c:pt idx="801">
                  <c:v>3467.8684102961624</c:v>
                </c:pt>
                <c:pt idx="802">
                  <c:v>3239.1241505863009</c:v>
                </c:pt>
                <c:pt idx="803">
                  <c:v>3385.515750679544</c:v>
                </c:pt>
                <c:pt idx="804">
                  <c:v>3495.8706776263471</c:v>
                </c:pt>
                <c:pt idx="805">
                  <c:v>3384.6296029792215</c:v>
                </c:pt>
                <c:pt idx="806">
                  <c:v>3368.5017148333559</c:v>
                </c:pt>
                <c:pt idx="807">
                  <c:v>3395.6178344632181</c:v>
                </c:pt>
                <c:pt idx="808">
                  <c:v>3581.0590098839971</c:v>
                </c:pt>
                <c:pt idx="809">
                  <c:v>3389.5329535876717</c:v>
                </c:pt>
                <c:pt idx="810">
                  <c:v>3413.4589414963739</c:v>
                </c:pt>
                <c:pt idx="811">
                  <c:v>3308.4799772648594</c:v>
                </c:pt>
                <c:pt idx="812">
                  <c:v>3338.2545399956884</c:v>
                </c:pt>
                <c:pt idx="813">
                  <c:v>3416.2355376240503</c:v>
                </c:pt>
                <c:pt idx="814">
                  <c:v>3490.4356383977038</c:v>
                </c:pt>
                <c:pt idx="815">
                  <c:v>3314.1513225469216</c:v>
                </c:pt>
                <c:pt idx="816">
                  <c:v>3490.4356383977038</c:v>
                </c:pt>
                <c:pt idx="817">
                  <c:v>3283.0770765222869</c:v>
                </c:pt>
                <c:pt idx="818">
                  <c:v>3374.7047487356122</c:v>
                </c:pt>
                <c:pt idx="819">
                  <c:v>3413.2226354429545</c:v>
                </c:pt>
                <c:pt idx="820">
                  <c:v>3537.5786960548498</c:v>
                </c:pt>
                <c:pt idx="821">
                  <c:v>3284.7312188962214</c:v>
                </c:pt>
                <c:pt idx="822">
                  <c:v>3489.2541081306072</c:v>
                </c:pt>
                <c:pt idx="823">
                  <c:v>3374.7047487356122</c:v>
                </c:pt>
                <c:pt idx="824">
                  <c:v>3511.5850301787291</c:v>
                </c:pt>
                <c:pt idx="825">
                  <c:v>3231.4442038501743</c:v>
                </c:pt>
                <c:pt idx="826">
                  <c:v>3495.5162185462182</c:v>
                </c:pt>
                <c:pt idx="827">
                  <c:v>3319.4682087488554</c:v>
                </c:pt>
                <c:pt idx="828">
                  <c:v>3453.2174349841675</c:v>
                </c:pt>
                <c:pt idx="829">
                  <c:v>3369.8604746405167</c:v>
                </c:pt>
                <c:pt idx="830">
                  <c:v>3354.5596576816183</c:v>
                </c:pt>
                <c:pt idx="831">
                  <c:v>3425.3923971940471</c:v>
                </c:pt>
                <c:pt idx="832">
                  <c:v>3338.3136165090432</c:v>
                </c:pt>
                <c:pt idx="833">
                  <c:v>3368.6198678600658</c:v>
                </c:pt>
                <c:pt idx="834">
                  <c:v>3384.9249855459957</c:v>
                </c:pt>
                <c:pt idx="835">
                  <c:v>3434.7855628174639</c:v>
                </c:pt>
                <c:pt idx="836">
                  <c:v>3327.6207675918208</c:v>
                </c:pt>
                <c:pt idx="837">
                  <c:v>3325.9666252178858</c:v>
                </c:pt>
                <c:pt idx="838">
                  <c:v>3427.8736107549498</c:v>
                </c:pt>
                <c:pt idx="839">
                  <c:v>3323.0718760634995</c:v>
                </c:pt>
                <c:pt idx="840">
                  <c:v>3597.0096684897985</c:v>
                </c:pt>
                <c:pt idx="841">
                  <c:v>3336.7776271618177</c:v>
                </c:pt>
                <c:pt idx="842">
                  <c:v>3409.5598916149556</c:v>
                </c:pt>
                <c:pt idx="843">
                  <c:v>3389.473877074317</c:v>
                </c:pt>
                <c:pt idx="844">
                  <c:v>3398.3944305908949</c:v>
                </c:pt>
                <c:pt idx="845">
                  <c:v>3495.2799124927988</c:v>
                </c:pt>
                <c:pt idx="846">
                  <c:v>3406.6651424605693</c:v>
                </c:pt>
                <c:pt idx="847">
                  <c:v>3293.829001952864</c:v>
                </c:pt>
                <c:pt idx="848">
                  <c:v>3333.5874954406577</c:v>
                </c:pt>
                <c:pt idx="849">
                  <c:v>3358.1042484829077</c:v>
                </c:pt>
                <c:pt idx="850">
                  <c:v>3361.1762271773582</c:v>
                </c:pt>
                <c:pt idx="851">
                  <c:v>3406.2516068670857</c:v>
                </c:pt>
                <c:pt idx="852">
                  <c:v>3280.41863342132</c:v>
                </c:pt>
                <c:pt idx="853">
                  <c:v>3341.4446717168485</c:v>
                </c:pt>
                <c:pt idx="854">
                  <c:v>3364.4845119252282</c:v>
                </c:pt>
                <c:pt idx="855">
                  <c:v>3276.7558895933212</c:v>
                </c:pt>
                <c:pt idx="856">
                  <c:v>3471.5311541241617</c:v>
                </c:pt>
                <c:pt idx="857">
                  <c:v>3357.2771772959404</c:v>
                </c:pt>
                <c:pt idx="858">
                  <c:v>3514.0662437396318</c:v>
                </c:pt>
                <c:pt idx="859">
                  <c:v>3330.1019811527231</c:v>
                </c:pt>
                <c:pt idx="860">
                  <c:v>3444.7104170610733</c:v>
                </c:pt>
                <c:pt idx="861">
                  <c:v>3335.714249921431</c:v>
                </c:pt>
                <c:pt idx="862">
                  <c:v>3371.5736935278064</c:v>
                </c:pt>
                <c:pt idx="863">
                  <c:v>3311.1384203658263</c:v>
                </c:pt>
                <c:pt idx="864">
                  <c:v>3406.9605250273435</c:v>
                </c:pt>
                <c:pt idx="865">
                  <c:v>3394.3772276827672</c:v>
                </c:pt>
                <c:pt idx="866">
                  <c:v>3397.390129863863</c:v>
                </c:pt>
                <c:pt idx="867">
                  <c:v>3310.9021143124069</c:v>
                </c:pt>
                <c:pt idx="868">
                  <c:v>3369.9195511538715</c:v>
                </c:pt>
                <c:pt idx="869">
                  <c:v>3244.5591898149441</c:v>
                </c:pt>
                <c:pt idx="870">
                  <c:v>3425.3923971940471</c:v>
                </c:pt>
                <c:pt idx="871">
                  <c:v>3344.9301860047831</c:v>
                </c:pt>
                <c:pt idx="872">
                  <c:v>3440.2206020461072</c:v>
                </c:pt>
                <c:pt idx="873">
                  <c:v>3405.6017652201826</c:v>
                </c:pt>
                <c:pt idx="874">
                  <c:v>3342.862508037364</c:v>
                </c:pt>
                <c:pt idx="875">
                  <c:v>3570.5433905068394</c:v>
                </c:pt>
                <c:pt idx="876">
                  <c:v>3314.6830111671152</c:v>
                </c:pt>
                <c:pt idx="877">
                  <c:v>3435.6126340044311</c:v>
                </c:pt>
                <c:pt idx="878">
                  <c:v>3359.1676257232943</c:v>
                </c:pt>
                <c:pt idx="879">
                  <c:v>3377.717650916708</c:v>
                </c:pt>
                <c:pt idx="880">
                  <c:v>3542.7774292300737</c:v>
                </c:pt>
                <c:pt idx="881">
                  <c:v>3296.6055980805404</c:v>
                </c:pt>
                <c:pt idx="882">
                  <c:v>3356.5682591356822</c:v>
                </c:pt>
                <c:pt idx="883">
                  <c:v>3368.4426383200012</c:v>
                </c:pt>
                <c:pt idx="884">
                  <c:v>3408.2011318077948</c:v>
                </c:pt>
                <c:pt idx="885">
                  <c:v>3429.3505235888201</c:v>
                </c:pt>
                <c:pt idx="886">
                  <c:v>3473.894214658354</c:v>
                </c:pt>
                <c:pt idx="887">
                  <c:v>3368.79709740013</c:v>
                </c:pt>
                <c:pt idx="888">
                  <c:v>3338.8453051292363</c:v>
                </c:pt>
                <c:pt idx="889">
                  <c:v>3364.3663588985187</c:v>
                </c:pt>
                <c:pt idx="890">
                  <c:v>3412.4546407693419</c:v>
                </c:pt>
                <c:pt idx="891">
                  <c:v>3387.0517400267695</c:v>
                </c:pt>
                <c:pt idx="892">
                  <c:v>3436.0852461112695</c:v>
                </c:pt>
                <c:pt idx="893">
                  <c:v>3297.3735927541529</c:v>
                </c:pt>
                <c:pt idx="894">
                  <c:v>3355.7411879487149</c:v>
                </c:pt>
                <c:pt idx="895">
                  <c:v>3349.4200010197492</c:v>
                </c:pt>
                <c:pt idx="896">
                  <c:v>3394.9089163029603</c:v>
                </c:pt>
                <c:pt idx="897">
                  <c:v>3347.9430881858789</c:v>
                </c:pt>
                <c:pt idx="898">
                  <c:v>3291.9385535255096</c:v>
                </c:pt>
                <c:pt idx="899">
                  <c:v>3304.5218508700864</c:v>
                </c:pt>
                <c:pt idx="900">
                  <c:v>3500.2423396146037</c:v>
                </c:pt>
                <c:pt idx="901">
                  <c:v>3427.1056160813368</c:v>
                </c:pt>
                <c:pt idx="902">
                  <c:v>3394.7316867628961</c:v>
                </c:pt>
                <c:pt idx="903">
                  <c:v>3204.032701653538</c:v>
                </c:pt>
                <c:pt idx="904">
                  <c:v>3455.9349545984892</c:v>
                </c:pt>
                <c:pt idx="905">
                  <c:v>3351.3695259604583</c:v>
                </c:pt>
                <c:pt idx="906">
                  <c:v>3290.875176285123</c:v>
                </c:pt>
                <c:pt idx="907">
                  <c:v>3381.3213182313521</c:v>
                </c:pt>
                <c:pt idx="908">
                  <c:v>3392.4867792554128</c:v>
                </c:pt>
                <c:pt idx="909">
                  <c:v>3325.5530896244022</c:v>
                </c:pt>
                <c:pt idx="910">
                  <c:v>3366.9657254861304</c:v>
                </c:pt>
                <c:pt idx="911">
                  <c:v>3436.2033991379794</c:v>
                </c:pt>
                <c:pt idx="912">
                  <c:v>3372.3416882014194</c:v>
                </c:pt>
                <c:pt idx="913">
                  <c:v>3266.5947292962919</c:v>
                </c:pt>
                <c:pt idx="914">
                  <c:v>3385.7520567329634</c:v>
                </c:pt>
                <c:pt idx="915">
                  <c:v>3440.8113671796555</c:v>
                </c:pt>
                <c:pt idx="916">
                  <c:v>3344.8711094914279</c:v>
                </c:pt>
                <c:pt idx="917">
                  <c:v>3355.7411879487149</c:v>
                </c:pt>
                <c:pt idx="918">
                  <c:v>3428.4052993751429</c:v>
                </c:pt>
                <c:pt idx="919">
                  <c:v>3212.8941786567611</c:v>
                </c:pt>
                <c:pt idx="920">
                  <c:v>3434.9037158441733</c:v>
                </c:pt>
                <c:pt idx="921">
                  <c:v>3342.3898959305257</c:v>
                </c:pt>
                <c:pt idx="922">
                  <c:v>3376.713350189676</c:v>
                </c:pt>
                <c:pt idx="923">
                  <c:v>3326.911849431563</c:v>
                </c:pt>
                <c:pt idx="924">
                  <c:v>3391.4234020150261</c:v>
                </c:pt>
                <c:pt idx="925">
                  <c:v>3437.5030824317855</c:v>
                </c:pt>
                <c:pt idx="926">
                  <c:v>3397.0356707837336</c:v>
                </c:pt>
                <c:pt idx="927">
                  <c:v>3389.473877074317</c:v>
                </c:pt>
                <c:pt idx="928">
                  <c:v>3406.2516068670857</c:v>
                </c:pt>
                <c:pt idx="929">
                  <c:v>3234.6343355713348</c:v>
                </c:pt>
                <c:pt idx="930">
                  <c:v>3537.1060839480115</c:v>
                </c:pt>
                <c:pt idx="931">
                  <c:v>3414.3450891966959</c:v>
                </c:pt>
                <c:pt idx="932">
                  <c:v>3503.5506243624736</c:v>
                </c:pt>
                <c:pt idx="933">
                  <c:v>3364.6617414652928</c:v>
                </c:pt>
                <c:pt idx="934">
                  <c:v>3374.1730601154186</c:v>
                </c:pt>
                <c:pt idx="935">
                  <c:v>3289.3982634512522</c:v>
                </c:pt>
                <c:pt idx="936">
                  <c:v>3318.2866784817593</c:v>
                </c:pt>
                <c:pt idx="937">
                  <c:v>3378.1311865101916</c:v>
                </c:pt>
                <c:pt idx="938">
                  <c:v>3365.0752770587765</c:v>
                </c:pt>
                <c:pt idx="939">
                  <c:v>3532.379962879626</c:v>
                </c:pt>
                <c:pt idx="940">
                  <c:v>3262.8729089549383</c:v>
                </c:pt>
                <c:pt idx="941">
                  <c:v>3355.4458053819408</c:v>
                </c:pt>
                <c:pt idx="942">
                  <c:v>3390.9507899081873</c:v>
                </c:pt>
                <c:pt idx="943">
                  <c:v>3550.5755289929102</c:v>
                </c:pt>
                <c:pt idx="944">
                  <c:v>3347.2932465389758</c:v>
                </c:pt>
                <c:pt idx="945">
                  <c:v>3342.980661064074</c:v>
                </c:pt>
                <c:pt idx="946">
                  <c:v>3258.9147825601653</c:v>
                </c:pt>
                <c:pt idx="947">
                  <c:v>3275.1017472193862</c:v>
                </c:pt>
                <c:pt idx="948">
                  <c:v>3393.3729269557352</c:v>
                </c:pt>
                <c:pt idx="949">
                  <c:v>3592.8743125549609</c:v>
                </c:pt>
                <c:pt idx="950">
                  <c:v>3476.4935812459662</c:v>
                </c:pt>
                <c:pt idx="951">
                  <c:v>3438.2120005920433</c:v>
                </c:pt>
                <c:pt idx="952">
                  <c:v>3518.6742117813073</c:v>
                </c:pt>
                <c:pt idx="953">
                  <c:v>3383.1526901453512</c:v>
                </c:pt>
                <c:pt idx="954">
                  <c:v>3433.9584916304962</c:v>
                </c:pt>
                <c:pt idx="955">
                  <c:v>3375.2955138691605</c:v>
                </c:pt>
                <c:pt idx="956">
                  <c:v>3280.4777099346747</c:v>
                </c:pt>
                <c:pt idx="957">
                  <c:v>3487.0092006231243</c:v>
                </c:pt>
                <c:pt idx="958">
                  <c:v>3440.6932141529455</c:v>
                </c:pt>
                <c:pt idx="959">
                  <c:v>3375.8272024893536</c:v>
                </c:pt>
                <c:pt idx="960">
                  <c:v>3372.5189177414836</c:v>
                </c:pt>
                <c:pt idx="961">
                  <c:v>3404.7156175198606</c:v>
                </c:pt>
                <c:pt idx="962">
                  <c:v>3465.1508906818408</c:v>
                </c:pt>
                <c:pt idx="963">
                  <c:v>3275.2789767594504</c:v>
                </c:pt>
                <c:pt idx="964">
                  <c:v>3388.7058824007045</c:v>
                </c:pt>
                <c:pt idx="965">
                  <c:v>3479.9200190205456</c:v>
                </c:pt>
                <c:pt idx="966">
                  <c:v>3364.0709763317445</c:v>
                </c:pt>
                <c:pt idx="967">
                  <c:v>3431.8908136630776</c:v>
                </c:pt>
                <c:pt idx="968">
                  <c:v>3259.2692416402942</c:v>
                </c:pt>
                <c:pt idx="969">
                  <c:v>3387.5834286469626</c:v>
                </c:pt>
                <c:pt idx="970">
                  <c:v>3424.3880964670152</c:v>
                </c:pt>
                <c:pt idx="971">
                  <c:v>3457.1164848655853</c:v>
                </c:pt>
                <c:pt idx="972">
                  <c:v>3396.4449056501858</c:v>
                </c:pt>
                <c:pt idx="973">
                  <c:v>3384.8068325192862</c:v>
                </c:pt>
                <c:pt idx="974">
                  <c:v>3423.0293366598544</c:v>
                </c:pt>
                <c:pt idx="975">
                  <c:v>3296.8419041339598</c:v>
                </c:pt>
                <c:pt idx="976">
                  <c:v>3401.5254857987002</c:v>
                </c:pt>
                <c:pt idx="977">
                  <c:v>3360.349155990391</c:v>
                </c:pt>
                <c:pt idx="978">
                  <c:v>3307.3575235111175</c:v>
                </c:pt>
                <c:pt idx="979">
                  <c:v>3497.7611260537014</c:v>
                </c:pt>
                <c:pt idx="980">
                  <c:v>3496.8159018400243</c:v>
                </c:pt>
                <c:pt idx="981">
                  <c:v>3332.2287356334969</c:v>
                </c:pt>
                <c:pt idx="982">
                  <c:v>3496.9340548667342</c:v>
                </c:pt>
                <c:pt idx="983">
                  <c:v>3560.854842316649</c:v>
                </c:pt>
                <c:pt idx="984">
                  <c:v>3293.3563898460252</c:v>
                </c:pt>
                <c:pt idx="985">
                  <c:v>3384.3342204124474</c:v>
                </c:pt>
                <c:pt idx="986">
                  <c:v>3316.5143830811148</c:v>
                </c:pt>
                <c:pt idx="987">
                  <c:v>3274.7472881392573</c:v>
                </c:pt>
                <c:pt idx="988">
                  <c:v>3334.5327196543349</c:v>
                </c:pt>
                <c:pt idx="989">
                  <c:v>3325.0214010042087</c:v>
                </c:pt>
                <c:pt idx="990">
                  <c:v>3304.2264683033122</c:v>
                </c:pt>
                <c:pt idx="991">
                  <c:v>3507.6859802973113</c:v>
                </c:pt>
                <c:pt idx="992">
                  <c:v>3308.4799772648594</c:v>
                </c:pt>
                <c:pt idx="993">
                  <c:v>3475.4302040055795</c:v>
                </c:pt>
                <c:pt idx="994">
                  <c:v>3421.3751942859194</c:v>
                </c:pt>
                <c:pt idx="995">
                  <c:v>3392.6640087954775</c:v>
                </c:pt>
                <c:pt idx="996">
                  <c:v>3348.2384707526526</c:v>
                </c:pt>
                <c:pt idx="997">
                  <c:v>3415.8220020305666</c:v>
                </c:pt>
                <c:pt idx="998">
                  <c:v>3317.695913348211</c:v>
                </c:pt>
                <c:pt idx="999">
                  <c:v>3422.3204184995966</c:v>
                </c:pt>
                <c:pt idx="1000">
                  <c:v>3457.7072499991336</c:v>
                </c:pt>
                <c:pt idx="1001">
                  <c:v>3393.1366209023158</c:v>
                </c:pt>
                <c:pt idx="1002">
                  <c:v>3448.727619969201</c:v>
                </c:pt>
                <c:pt idx="1003">
                  <c:v>3279.1780266408687</c:v>
                </c:pt>
                <c:pt idx="1004">
                  <c:v>3227.2497714019819</c:v>
                </c:pt>
                <c:pt idx="1005">
                  <c:v>3416.4718436774697</c:v>
                </c:pt>
                <c:pt idx="1006">
                  <c:v>3304.6990804101506</c:v>
                </c:pt>
                <c:pt idx="1007">
                  <c:v>3480.7470902075133</c:v>
                </c:pt>
                <c:pt idx="1008">
                  <c:v>3395.8541405166375</c:v>
                </c:pt>
                <c:pt idx="1009">
                  <c:v>3443.4107337672672</c:v>
                </c:pt>
                <c:pt idx="1010">
                  <c:v>3402.1753274456032</c:v>
                </c:pt>
                <c:pt idx="1011">
                  <c:v>3472.2400722844195</c:v>
                </c:pt>
                <c:pt idx="1012">
                  <c:v>3479.0929478335784</c:v>
                </c:pt>
                <c:pt idx="1013">
                  <c:v>3419.4256693452107</c:v>
                </c:pt>
                <c:pt idx="1014">
                  <c:v>3342.1535898771062</c:v>
                </c:pt>
                <c:pt idx="1015">
                  <c:v>3346.5252518653629</c:v>
                </c:pt>
                <c:pt idx="1016">
                  <c:v>3410.5641923419876</c:v>
                </c:pt>
                <c:pt idx="1017">
                  <c:v>3344.3984973845895</c:v>
                </c:pt>
                <c:pt idx="1018">
                  <c:v>3440.4569080995261</c:v>
                </c:pt>
                <c:pt idx="1019">
                  <c:v>3443.0562746871383</c:v>
                </c:pt>
                <c:pt idx="1020">
                  <c:v>3391.0689429348972</c:v>
                </c:pt>
                <c:pt idx="1021">
                  <c:v>3325.0804775175634</c:v>
                </c:pt>
                <c:pt idx="1022">
                  <c:v>3445.1830291679121</c:v>
                </c:pt>
                <c:pt idx="1023">
                  <c:v>3329.45213950582</c:v>
                </c:pt>
                <c:pt idx="1024">
                  <c:v>3375.2364373558053</c:v>
                </c:pt>
                <c:pt idx="1025">
                  <c:v>3476.4935812459662</c:v>
                </c:pt>
                <c:pt idx="1026">
                  <c:v>3341.976360337042</c:v>
                </c:pt>
                <c:pt idx="1027">
                  <c:v>3378.3084160502558</c:v>
                </c:pt>
                <c:pt idx="1028">
                  <c:v>3505.441072789828</c:v>
                </c:pt>
                <c:pt idx="1029">
                  <c:v>3317.1051482146627</c:v>
                </c:pt>
                <c:pt idx="1030">
                  <c:v>3415.8810785439214</c:v>
                </c:pt>
                <c:pt idx="1031">
                  <c:v>3353.6735099812963</c:v>
                </c:pt>
                <c:pt idx="1032">
                  <c:v>3460.6610756668747</c:v>
                </c:pt>
                <c:pt idx="1033">
                  <c:v>3481.1015492876422</c:v>
                </c:pt>
                <c:pt idx="1034">
                  <c:v>3219.3925951257911</c:v>
                </c:pt>
                <c:pt idx="1035">
                  <c:v>3423.6791783067574</c:v>
                </c:pt>
                <c:pt idx="1036">
                  <c:v>3310.1931961521491</c:v>
                </c:pt>
                <c:pt idx="1037">
                  <c:v>3388.4104998339303</c:v>
                </c:pt>
                <c:pt idx="1038">
                  <c:v>3429.6459061555943</c:v>
                </c:pt>
                <c:pt idx="1039">
                  <c:v>3357.3362538092952</c:v>
                </c:pt>
                <c:pt idx="1040">
                  <c:v>3350.4243017467811</c:v>
                </c:pt>
                <c:pt idx="1041">
                  <c:v>3371.1601579343228</c:v>
                </c:pt>
                <c:pt idx="1042">
                  <c:v>3576.8055009224499</c:v>
                </c:pt>
                <c:pt idx="1043">
                  <c:v>3370.1558572072909</c:v>
                </c:pt>
                <c:pt idx="1044">
                  <c:v>3375.5908964359342</c:v>
                </c:pt>
                <c:pt idx="1045">
                  <c:v>3401.5254857987002</c:v>
                </c:pt>
                <c:pt idx="1046">
                  <c:v>3434.9037158441733</c:v>
                </c:pt>
                <c:pt idx="1047">
                  <c:v>3293.6517724127993</c:v>
                </c:pt>
                <c:pt idx="1048">
                  <c:v>3281.4820106617067</c:v>
                </c:pt>
                <c:pt idx="1049">
                  <c:v>3365.2525065988407</c:v>
                </c:pt>
                <c:pt idx="1050">
                  <c:v>3271.9706920115805</c:v>
                </c:pt>
                <c:pt idx="1051">
                  <c:v>3425.3333206806924</c:v>
                </c:pt>
                <c:pt idx="1052">
                  <c:v>3385.3385211394798</c:v>
                </c:pt>
                <c:pt idx="1053">
                  <c:v>3208.1680575883752</c:v>
                </c:pt>
                <c:pt idx="1054">
                  <c:v>3354.8550402483925</c:v>
                </c:pt>
                <c:pt idx="1055">
                  <c:v>3424.0927139002415</c:v>
                </c:pt>
                <c:pt idx="1056">
                  <c:v>3340.6766770432359</c:v>
                </c:pt>
                <c:pt idx="1057">
                  <c:v>3495.2799124927988</c:v>
                </c:pt>
                <c:pt idx="1058">
                  <c:v>3421.6115003393388</c:v>
                </c:pt>
                <c:pt idx="1059">
                  <c:v>3438.9209187523011</c:v>
                </c:pt>
                <c:pt idx="1060">
                  <c:v>3368.4426383200012</c:v>
                </c:pt>
                <c:pt idx="1061">
                  <c:v>3507.4496742438919</c:v>
                </c:pt>
                <c:pt idx="1062">
                  <c:v>3261.4550726344228</c:v>
                </c:pt>
                <c:pt idx="1063">
                  <c:v>3298.673276047959</c:v>
                </c:pt>
                <c:pt idx="1064">
                  <c:v>3390.5372543147037</c:v>
                </c:pt>
                <c:pt idx="1065">
                  <c:v>3441.5202853399132</c:v>
                </c:pt>
                <c:pt idx="1066">
                  <c:v>3399.3396548045716</c:v>
                </c:pt>
                <c:pt idx="1067">
                  <c:v>3384.3932969258026</c:v>
                </c:pt>
                <c:pt idx="1068">
                  <c:v>3321.3586571762098</c:v>
                </c:pt>
                <c:pt idx="1069">
                  <c:v>3494.8073003859604</c:v>
                </c:pt>
                <c:pt idx="1070">
                  <c:v>3404.3611584397313</c:v>
                </c:pt>
                <c:pt idx="1071">
                  <c:v>3359.9946969102621</c:v>
                </c:pt>
                <c:pt idx="1072">
                  <c:v>3388.8240354274139</c:v>
                </c:pt>
                <c:pt idx="1073">
                  <c:v>3385.9292862730276</c:v>
                </c:pt>
                <c:pt idx="1074">
                  <c:v>3243.4367360612027</c:v>
                </c:pt>
                <c:pt idx="1075">
                  <c:v>3325.4349365976923</c:v>
                </c:pt>
                <c:pt idx="1076">
                  <c:v>3405.0110000866343</c:v>
                </c:pt>
                <c:pt idx="1077">
                  <c:v>3306.2941462707308</c:v>
                </c:pt>
                <c:pt idx="1078">
                  <c:v>3427.6373047015304</c:v>
                </c:pt>
                <c:pt idx="1079">
                  <c:v>3401.7027153387644</c:v>
                </c:pt>
                <c:pt idx="1080">
                  <c:v>3279.0598736141592</c:v>
                </c:pt>
                <c:pt idx="1081">
                  <c:v>3465.0327376551313</c:v>
                </c:pt>
                <c:pt idx="1082">
                  <c:v>3388.4695763472851</c:v>
                </c:pt>
                <c:pt idx="1083">
                  <c:v>3504.2595425227314</c:v>
                </c:pt>
                <c:pt idx="1084">
                  <c:v>3408.6146674012784</c:v>
                </c:pt>
                <c:pt idx="1085">
                  <c:v>3388.8831119407687</c:v>
                </c:pt>
                <c:pt idx="1086">
                  <c:v>3455.4623424916504</c:v>
                </c:pt>
                <c:pt idx="1087">
                  <c:v>3437.1486233516562</c:v>
                </c:pt>
                <c:pt idx="1088">
                  <c:v>3636.8272384909469</c:v>
                </c:pt>
                <c:pt idx="1089">
                  <c:v>3388.1151172671562</c:v>
                </c:pt>
                <c:pt idx="1090">
                  <c:v>3287.0352029170595</c:v>
                </c:pt>
                <c:pt idx="1091">
                  <c:v>3497.8792790804109</c:v>
                </c:pt>
                <c:pt idx="1092">
                  <c:v>3403.8885463328929</c:v>
                </c:pt>
                <c:pt idx="1093">
                  <c:v>3299.5003472349267</c:v>
                </c:pt>
                <c:pt idx="1094">
                  <c:v>3474.7212858453217</c:v>
                </c:pt>
                <c:pt idx="1095">
                  <c:v>3354.2051986014894</c:v>
                </c:pt>
                <c:pt idx="1096">
                  <c:v>3421.1388882325004</c:v>
                </c:pt>
                <c:pt idx="1097">
                  <c:v>3530.8439735324005</c:v>
                </c:pt>
                <c:pt idx="1098">
                  <c:v>3371.8099995812258</c:v>
                </c:pt>
                <c:pt idx="1099">
                  <c:v>3363.4802111981962</c:v>
                </c:pt>
                <c:pt idx="1100">
                  <c:v>3396.7993647303147</c:v>
                </c:pt>
                <c:pt idx="1101">
                  <c:v>3463.2604422544869</c:v>
                </c:pt>
                <c:pt idx="1102">
                  <c:v>3447.9005487822337</c:v>
                </c:pt>
                <c:pt idx="1103">
                  <c:v>3453.2174349841675</c:v>
                </c:pt>
                <c:pt idx="1104">
                  <c:v>3248.221933642943</c:v>
                </c:pt>
                <c:pt idx="1105">
                  <c:v>3287.5078150238983</c:v>
                </c:pt>
                <c:pt idx="1106">
                  <c:v>3458.6524742128108</c:v>
                </c:pt>
                <c:pt idx="1107">
                  <c:v>3378.8991811838041</c:v>
                </c:pt>
                <c:pt idx="1108">
                  <c:v>3369.7423216138072</c:v>
                </c:pt>
                <c:pt idx="1109">
                  <c:v>3320.7088155293068</c:v>
                </c:pt>
                <c:pt idx="1110">
                  <c:v>3486.8910475964149</c:v>
                </c:pt>
                <c:pt idx="1111">
                  <c:v>3355.0913463018119</c:v>
                </c:pt>
                <c:pt idx="1112">
                  <c:v>3365.1934300854859</c:v>
                </c:pt>
                <c:pt idx="1113">
                  <c:v>3482.8738446882867</c:v>
                </c:pt>
                <c:pt idx="1114">
                  <c:v>3417.1807618377275</c:v>
                </c:pt>
                <c:pt idx="1115">
                  <c:v>3475.4302040055795</c:v>
                </c:pt>
                <c:pt idx="1116">
                  <c:v>3291.7022474720902</c:v>
                </c:pt>
                <c:pt idx="1117">
                  <c:v>3412.6318703094062</c:v>
                </c:pt>
                <c:pt idx="1118">
                  <c:v>3338.018233942269</c:v>
                </c:pt>
                <c:pt idx="1119">
                  <c:v>3423.9154843601768</c:v>
                </c:pt>
                <c:pt idx="1120">
                  <c:v>3382.3256189583835</c:v>
                </c:pt>
                <c:pt idx="1121">
                  <c:v>3251.4711418774582</c:v>
                </c:pt>
                <c:pt idx="1122">
                  <c:v>3371.3964639877422</c:v>
                </c:pt>
                <c:pt idx="1123">
                  <c:v>3351.7830615539419</c:v>
                </c:pt>
                <c:pt idx="1124">
                  <c:v>3463.6149013346158</c:v>
                </c:pt>
                <c:pt idx="1125">
                  <c:v>3469.049940563259</c:v>
                </c:pt>
                <c:pt idx="1126">
                  <c:v>3324.7850949507892</c:v>
                </c:pt>
                <c:pt idx="1127">
                  <c:v>3296.7828276206046</c:v>
                </c:pt>
                <c:pt idx="1128">
                  <c:v>3351.3695259604583</c:v>
                </c:pt>
                <c:pt idx="1129">
                  <c:v>3471.1766950440324</c:v>
                </c:pt>
                <c:pt idx="1130">
                  <c:v>3381.9120833648999</c:v>
                </c:pt>
                <c:pt idx="1131">
                  <c:v>3420.3708935588875</c:v>
                </c:pt>
                <c:pt idx="1132">
                  <c:v>3240.1284513133328</c:v>
                </c:pt>
                <c:pt idx="1133">
                  <c:v>3342.980661064074</c:v>
                </c:pt>
                <c:pt idx="1134">
                  <c:v>3428.7006819419171</c:v>
                </c:pt>
                <c:pt idx="1135">
                  <c:v>3434.7855628174639</c:v>
                </c:pt>
                <c:pt idx="1136">
                  <c:v>3380.3760940176749</c:v>
                </c:pt>
                <c:pt idx="1137">
                  <c:v>3366.5521898926468</c:v>
                </c:pt>
                <c:pt idx="1138">
                  <c:v>3412.2183347159225</c:v>
                </c:pt>
                <c:pt idx="1139">
                  <c:v>3459.9521575066169</c:v>
                </c:pt>
                <c:pt idx="1140">
                  <c:v>3303.4584736296993</c:v>
                </c:pt>
                <c:pt idx="1141">
                  <c:v>3340.7357535565907</c:v>
                </c:pt>
                <c:pt idx="1142">
                  <c:v>3361.7079157975518</c:v>
                </c:pt>
                <c:pt idx="1143">
                  <c:v>3467.1594921359047</c:v>
                </c:pt>
                <c:pt idx="1144">
                  <c:v>3417.1807618377275</c:v>
                </c:pt>
                <c:pt idx="1145">
                  <c:v>3365.1343535721312</c:v>
                </c:pt>
                <c:pt idx="1146">
                  <c:v>3286.1490552167375</c:v>
                </c:pt>
                <c:pt idx="1147">
                  <c:v>3445.7737943014599</c:v>
                </c:pt>
                <c:pt idx="1148">
                  <c:v>3359.9946969102621</c:v>
                </c:pt>
                <c:pt idx="1149">
                  <c:v>3451.9177516903615</c:v>
                </c:pt>
                <c:pt idx="1150">
                  <c:v>3279.7097152610622</c:v>
                </c:pt>
                <c:pt idx="1151">
                  <c:v>3438.6846126988817</c:v>
                </c:pt>
                <c:pt idx="1152">
                  <c:v>3376.3588911095471</c:v>
                </c:pt>
                <c:pt idx="1153">
                  <c:v>3391.3052489883162</c:v>
                </c:pt>
                <c:pt idx="1154">
                  <c:v>3508.1585924041497</c:v>
                </c:pt>
                <c:pt idx="1155">
                  <c:v>3418.8349042116624</c:v>
                </c:pt>
                <c:pt idx="1156">
                  <c:v>3321.7131162563387</c:v>
                </c:pt>
                <c:pt idx="1157">
                  <c:v>3351.3104494471036</c:v>
                </c:pt>
                <c:pt idx="1158">
                  <c:v>3383.0936136319965</c:v>
                </c:pt>
                <c:pt idx="1159">
                  <c:v>3321.2995806628551</c:v>
                </c:pt>
                <c:pt idx="1160">
                  <c:v>3337.2502392686565</c:v>
                </c:pt>
                <c:pt idx="1161">
                  <c:v>3300.4455714486039</c:v>
                </c:pt>
                <c:pt idx="1162">
                  <c:v>3373.5822949818703</c:v>
                </c:pt>
                <c:pt idx="1163">
                  <c:v>3364.7798944920023</c:v>
                </c:pt>
                <c:pt idx="1164">
                  <c:v>3282.6635409288028</c:v>
                </c:pt>
                <c:pt idx="1165">
                  <c:v>3482.8738446882867</c:v>
                </c:pt>
                <c:pt idx="1166">
                  <c:v>3327.2663085116919</c:v>
                </c:pt>
                <c:pt idx="1167">
                  <c:v>3329.9838281260136</c:v>
                </c:pt>
                <c:pt idx="1168">
                  <c:v>3443.4107337672672</c:v>
                </c:pt>
                <c:pt idx="1169">
                  <c:v>3394.6726102495413</c:v>
                </c:pt>
                <c:pt idx="1170">
                  <c:v>3332.6422712269805</c:v>
                </c:pt>
                <c:pt idx="1171">
                  <c:v>3386.4018983798665</c:v>
                </c:pt>
                <c:pt idx="1172">
                  <c:v>3333.6465719540124</c:v>
                </c:pt>
                <c:pt idx="1173">
                  <c:v>3513.9480907129218</c:v>
                </c:pt>
                <c:pt idx="1174">
                  <c:v>3333.6465719540124</c:v>
                </c:pt>
                <c:pt idx="1175">
                  <c:v>3443.7651928473961</c:v>
                </c:pt>
                <c:pt idx="1176">
                  <c:v>3417.8306034846305</c:v>
                </c:pt>
                <c:pt idx="1177">
                  <c:v>3387.9378877270915</c:v>
                </c:pt>
                <c:pt idx="1178">
                  <c:v>3371.3964639877422</c:v>
                </c:pt>
                <c:pt idx="1179">
                  <c:v>3265.0587399490669</c:v>
                </c:pt>
                <c:pt idx="1180">
                  <c:v>3422.3204184995966</c:v>
                </c:pt>
                <c:pt idx="1181">
                  <c:v>3458.4161681593914</c:v>
                </c:pt>
                <c:pt idx="1182">
                  <c:v>3340.3222179631071</c:v>
                </c:pt>
                <c:pt idx="1183">
                  <c:v>3299.1458881547978</c:v>
                </c:pt>
                <c:pt idx="1184">
                  <c:v>3571.3704616938066</c:v>
                </c:pt>
                <c:pt idx="1185">
                  <c:v>3424.3880964670152</c:v>
                </c:pt>
                <c:pt idx="1186">
                  <c:v>3374.1730601154186</c:v>
                </c:pt>
                <c:pt idx="1187">
                  <c:v>3437.8575415119144</c:v>
                </c:pt>
                <c:pt idx="1188">
                  <c:v>3311.4338029326</c:v>
                </c:pt>
                <c:pt idx="1189">
                  <c:v>3323.4854116569832</c:v>
                </c:pt>
                <c:pt idx="1190">
                  <c:v>3415.644772490502</c:v>
                </c:pt>
                <c:pt idx="1191">
                  <c:v>3338.1363869689785</c:v>
                </c:pt>
                <c:pt idx="1192">
                  <c:v>3383.7434552788995</c:v>
                </c:pt>
                <c:pt idx="1193">
                  <c:v>3405.1291531133443</c:v>
                </c:pt>
                <c:pt idx="1194">
                  <c:v>3460.4247696134553</c:v>
                </c:pt>
                <c:pt idx="1195">
                  <c:v>3313.0879453065349</c:v>
                </c:pt>
                <c:pt idx="1196">
                  <c:v>3423.4428722533385</c:v>
                </c:pt>
                <c:pt idx="1197">
                  <c:v>3302.2769433626031</c:v>
                </c:pt>
                <c:pt idx="1198">
                  <c:v>3410.6232688553423</c:v>
                </c:pt>
                <c:pt idx="1199">
                  <c:v>3413.5770945230834</c:v>
                </c:pt>
                <c:pt idx="1200">
                  <c:v>3457.2346378922953</c:v>
                </c:pt>
                <c:pt idx="1201">
                  <c:v>3332.8785772803994</c:v>
                </c:pt>
                <c:pt idx="1202">
                  <c:v>3467.6321042427435</c:v>
                </c:pt>
                <c:pt idx="1203">
                  <c:v>3370.7466223408392</c:v>
                </c:pt>
                <c:pt idx="1204">
                  <c:v>3323.3672586302737</c:v>
                </c:pt>
                <c:pt idx="1205">
                  <c:v>3425.2151676539829</c:v>
                </c:pt>
                <c:pt idx="1206">
                  <c:v>3408.5555908879237</c:v>
                </c:pt>
                <c:pt idx="1207">
                  <c:v>3444.4741110076538</c:v>
                </c:pt>
                <c:pt idx="1208">
                  <c:v>3232.271275037142</c:v>
                </c:pt>
                <c:pt idx="1209">
                  <c:v>3319.1728261820817</c:v>
                </c:pt>
                <c:pt idx="1210">
                  <c:v>3261.0415370409391</c:v>
                </c:pt>
                <c:pt idx="1211">
                  <c:v>3373.4641419551608</c:v>
                </c:pt>
                <c:pt idx="1212">
                  <c:v>3414.9358543302442</c:v>
                </c:pt>
                <c:pt idx="1213">
                  <c:v>3310.9021143124069</c:v>
                </c:pt>
                <c:pt idx="1214">
                  <c:v>3379.4308698039977</c:v>
                </c:pt>
                <c:pt idx="1215">
                  <c:v>3430.4139008292068</c:v>
                </c:pt>
                <c:pt idx="1216">
                  <c:v>3427.0465395679821</c:v>
                </c:pt>
                <c:pt idx="1217">
                  <c:v>3285.5582900831891</c:v>
                </c:pt>
                <c:pt idx="1218">
                  <c:v>3355.8593409754244</c:v>
                </c:pt>
                <c:pt idx="1219">
                  <c:v>3454.1626591978447</c:v>
                </c:pt>
                <c:pt idx="1220">
                  <c:v>3437.2667763783661</c:v>
                </c:pt>
                <c:pt idx="1221">
                  <c:v>3333.1148833338189</c:v>
                </c:pt>
                <c:pt idx="1222">
                  <c:v>3385.1022150860604</c:v>
                </c:pt>
                <c:pt idx="1223">
                  <c:v>3281.9546227685451</c:v>
                </c:pt>
                <c:pt idx="1224">
                  <c:v>3412.2183347159225</c:v>
                </c:pt>
                <c:pt idx="1225">
                  <c:v>3377.717650916708</c:v>
                </c:pt>
                <c:pt idx="1226">
                  <c:v>3449.4365381294588</c:v>
                </c:pt>
                <c:pt idx="1227">
                  <c:v>3464.7964316017119</c:v>
                </c:pt>
                <c:pt idx="1228">
                  <c:v>3379.9625584241908</c:v>
                </c:pt>
                <c:pt idx="1229">
                  <c:v>3374.8229017623216</c:v>
                </c:pt>
                <c:pt idx="1230">
                  <c:v>3516.1929982204051</c:v>
                </c:pt>
                <c:pt idx="1231">
                  <c:v>3513.9480907129218</c:v>
                </c:pt>
                <c:pt idx="1232">
                  <c:v>3237.76539077914</c:v>
                </c:pt>
                <c:pt idx="1233">
                  <c:v>3341.3855952034937</c:v>
                </c:pt>
                <c:pt idx="1234">
                  <c:v>3432.127119716497</c:v>
                </c:pt>
                <c:pt idx="1235">
                  <c:v>3523.4003328496933</c:v>
                </c:pt>
                <c:pt idx="1236">
                  <c:v>3408.3192848345043</c:v>
                </c:pt>
                <c:pt idx="1237">
                  <c:v>3555.3016500612957</c:v>
                </c:pt>
                <c:pt idx="1238">
                  <c:v>3404.6565410065054</c:v>
                </c:pt>
                <c:pt idx="1239">
                  <c:v>3407.9057492410207</c:v>
                </c:pt>
                <c:pt idx="1240">
                  <c:v>3506.0318379233763</c:v>
                </c:pt>
                <c:pt idx="1241">
                  <c:v>3408.4374378612142</c:v>
                </c:pt>
                <c:pt idx="1242">
                  <c:v>3425.5696267341118</c:v>
                </c:pt>
                <c:pt idx="1243">
                  <c:v>3500.0060335611847</c:v>
                </c:pt>
                <c:pt idx="1244">
                  <c:v>3435.3763279510117</c:v>
                </c:pt>
                <c:pt idx="1245">
                  <c:v>3371.2192344476775</c:v>
                </c:pt>
                <c:pt idx="1246">
                  <c:v>3346.7615579187823</c:v>
                </c:pt>
                <c:pt idx="1247">
                  <c:v>3230.6171326632066</c:v>
                </c:pt>
                <c:pt idx="1248">
                  <c:v>3344.5757269246542</c:v>
                </c:pt>
                <c:pt idx="1249">
                  <c:v>3349.5381540464587</c:v>
                </c:pt>
                <c:pt idx="1250">
                  <c:v>3421.906882906113</c:v>
                </c:pt>
                <c:pt idx="1251">
                  <c:v>3311.2565733925358</c:v>
                </c:pt>
                <c:pt idx="1252">
                  <c:v>3495.9888306530565</c:v>
                </c:pt>
                <c:pt idx="1253">
                  <c:v>3348.0021646992336</c:v>
                </c:pt>
                <c:pt idx="1254">
                  <c:v>3361.2943802040681</c:v>
                </c:pt>
                <c:pt idx="1255">
                  <c:v>3310.4885787189232</c:v>
                </c:pt>
                <c:pt idx="1256">
                  <c:v>3229.9082145029488</c:v>
                </c:pt>
                <c:pt idx="1257">
                  <c:v>3372.105382148</c:v>
                </c:pt>
                <c:pt idx="1258">
                  <c:v>3284.1404537626736</c:v>
                </c:pt>
                <c:pt idx="1259">
                  <c:v>3353.8507395213605</c:v>
                </c:pt>
                <c:pt idx="1260">
                  <c:v>3257.437869726295</c:v>
                </c:pt>
                <c:pt idx="1261">
                  <c:v>3318.1094489416946</c:v>
                </c:pt>
                <c:pt idx="1262">
                  <c:v>3398.926119211088</c:v>
                </c:pt>
                <c:pt idx="1263">
                  <c:v>3310.1341196387939</c:v>
                </c:pt>
                <c:pt idx="1264">
                  <c:v>3345.6981806783956</c:v>
                </c:pt>
                <c:pt idx="1265">
                  <c:v>3276.1060479464181</c:v>
                </c:pt>
                <c:pt idx="1266">
                  <c:v>3390.8917133948325</c:v>
                </c:pt>
                <c:pt idx="1267">
                  <c:v>3352.432903200845</c:v>
                </c:pt>
                <c:pt idx="1268">
                  <c:v>3419.6619753986297</c:v>
                </c:pt>
                <c:pt idx="1269">
                  <c:v>3325.5530896244022</c:v>
                </c:pt>
                <c:pt idx="1270">
                  <c:v>3336.5413211083987</c:v>
                </c:pt>
                <c:pt idx="1271">
                  <c:v>3397.6855124306367</c:v>
                </c:pt>
                <c:pt idx="1272">
                  <c:v>3354.3233516281994</c:v>
                </c:pt>
                <c:pt idx="1273">
                  <c:v>3311.9064150394388</c:v>
                </c:pt>
                <c:pt idx="1274">
                  <c:v>3314.6239346537604</c:v>
                </c:pt>
                <c:pt idx="1275">
                  <c:v>3342.980661064074</c:v>
                </c:pt>
                <c:pt idx="1276">
                  <c:v>3419.8392049386944</c:v>
                </c:pt>
                <c:pt idx="1277">
                  <c:v>3422.2613419862419</c:v>
                </c:pt>
                <c:pt idx="1278">
                  <c:v>3257.9695583464882</c:v>
                </c:pt>
                <c:pt idx="1279">
                  <c:v>3489.3722611573171</c:v>
                </c:pt>
                <c:pt idx="1280">
                  <c:v>3424.5062494937251</c:v>
                </c:pt>
                <c:pt idx="1281">
                  <c:v>3402.5297865257321</c:v>
                </c:pt>
                <c:pt idx="1282">
                  <c:v>3309.0707423984072</c:v>
                </c:pt>
                <c:pt idx="1283">
                  <c:v>3449.3183851027493</c:v>
                </c:pt>
                <c:pt idx="1284">
                  <c:v>3560.1459241563907</c:v>
                </c:pt>
                <c:pt idx="1285">
                  <c:v>3240.4829103934617</c:v>
                </c:pt>
                <c:pt idx="1286">
                  <c:v>3352.8464387943286</c:v>
                </c:pt>
                <c:pt idx="1287">
                  <c:v>3318.345754995114</c:v>
                </c:pt>
                <c:pt idx="1288">
                  <c:v>3419.602898885275</c:v>
                </c:pt>
                <c:pt idx="1289">
                  <c:v>3450.9725274766843</c:v>
                </c:pt>
                <c:pt idx="1290">
                  <c:v>3514.5388558464701</c:v>
                </c:pt>
                <c:pt idx="1291">
                  <c:v>3308.12551818473</c:v>
                </c:pt>
                <c:pt idx="1292">
                  <c:v>3476.8480403260951</c:v>
                </c:pt>
                <c:pt idx="1293">
                  <c:v>3407.5512901608918</c:v>
                </c:pt>
                <c:pt idx="1294">
                  <c:v>3462.905983174358</c:v>
                </c:pt>
                <c:pt idx="1295">
                  <c:v>3449.6728441828782</c:v>
                </c:pt>
                <c:pt idx="1296">
                  <c:v>3475.4302040055795</c:v>
                </c:pt>
                <c:pt idx="1297">
                  <c:v>3421.7887298794035</c:v>
                </c:pt>
                <c:pt idx="1298">
                  <c:v>3327.5026145651109</c:v>
                </c:pt>
                <c:pt idx="1299">
                  <c:v>3404.9519235732796</c:v>
                </c:pt>
                <c:pt idx="1300">
                  <c:v>3361.2943802040681</c:v>
                </c:pt>
                <c:pt idx="1301">
                  <c:v>3451.7995986636515</c:v>
                </c:pt>
                <c:pt idx="1302">
                  <c:v>3359.8765438835521</c:v>
                </c:pt>
                <c:pt idx="1303">
                  <c:v>3334.1191840608508</c:v>
                </c:pt>
                <c:pt idx="1304">
                  <c:v>3350.7196843135553</c:v>
                </c:pt>
                <c:pt idx="1305">
                  <c:v>3348.5338533194267</c:v>
                </c:pt>
                <c:pt idx="1306">
                  <c:v>3465.9779618688085</c:v>
                </c:pt>
                <c:pt idx="1307">
                  <c:v>3448.0187018089432</c:v>
                </c:pt>
                <c:pt idx="1308">
                  <c:v>3433.013267416819</c:v>
                </c:pt>
                <c:pt idx="1309">
                  <c:v>3365.0162005454217</c:v>
                </c:pt>
                <c:pt idx="1310">
                  <c:v>3431.0637424761098</c:v>
                </c:pt>
                <c:pt idx="1311">
                  <c:v>3405.3654591667637</c:v>
                </c:pt>
                <c:pt idx="1312">
                  <c:v>3491.262709584671</c:v>
                </c:pt>
                <c:pt idx="1313">
                  <c:v>3350.6015312868458</c:v>
                </c:pt>
                <c:pt idx="1314">
                  <c:v>3430.472977342562</c:v>
                </c:pt>
                <c:pt idx="1315">
                  <c:v>3377.4813448632885</c:v>
                </c:pt>
                <c:pt idx="1316">
                  <c:v>3317.9912959149851</c:v>
                </c:pt>
                <c:pt idx="1317">
                  <c:v>3346.2298692985887</c:v>
                </c:pt>
                <c:pt idx="1318">
                  <c:v>3382.6800780385129</c:v>
                </c:pt>
                <c:pt idx="1319">
                  <c:v>3384.3932969258026</c:v>
                </c:pt>
                <c:pt idx="1320">
                  <c:v>3369.8604746405167</c:v>
                </c:pt>
                <c:pt idx="1321">
                  <c:v>3497.8792790804109</c:v>
                </c:pt>
                <c:pt idx="1322">
                  <c:v>3272.3842276050646</c:v>
                </c:pt>
                <c:pt idx="1323">
                  <c:v>3352.8464387943286</c:v>
                </c:pt>
                <c:pt idx="1324">
                  <c:v>3404.8337705465701</c:v>
                </c:pt>
                <c:pt idx="1325">
                  <c:v>3428.818834968627</c:v>
                </c:pt>
                <c:pt idx="1326">
                  <c:v>3369.3287860203236</c:v>
                </c:pt>
                <c:pt idx="1327">
                  <c:v>3369.1515564802589</c:v>
                </c:pt>
                <c:pt idx="1328">
                  <c:v>3413.990630116567</c:v>
                </c:pt>
                <c:pt idx="1329">
                  <c:v>3369.0924799669042</c:v>
                </c:pt>
                <c:pt idx="1330">
                  <c:v>3416.1764611106955</c:v>
                </c:pt>
                <c:pt idx="1331">
                  <c:v>3252.3572895777806</c:v>
                </c:pt>
                <c:pt idx="1332">
                  <c:v>3318.7592905885977</c:v>
                </c:pt>
                <c:pt idx="1333">
                  <c:v>3347.6477056191047</c:v>
                </c:pt>
                <c:pt idx="1334">
                  <c:v>3399.6941138847005</c:v>
                </c:pt>
                <c:pt idx="1335">
                  <c:v>3324.607865410725</c:v>
                </c:pt>
                <c:pt idx="1336">
                  <c:v>3358.8722431565202</c:v>
                </c:pt>
                <c:pt idx="1337">
                  <c:v>3377.3041153232243</c:v>
                </c:pt>
                <c:pt idx="1338">
                  <c:v>3297.4326692675077</c:v>
                </c:pt>
                <c:pt idx="1339">
                  <c:v>3504.0232364693125</c:v>
                </c:pt>
                <c:pt idx="1340">
                  <c:v>3327.3253850250467</c:v>
                </c:pt>
                <c:pt idx="1341">
                  <c:v>3488.3088839169304</c:v>
                </c:pt>
                <c:pt idx="1342">
                  <c:v>3334.8871787344633</c:v>
                </c:pt>
                <c:pt idx="1343">
                  <c:v>3319.7635913156296</c:v>
                </c:pt>
                <c:pt idx="1344">
                  <c:v>3286.91704989035</c:v>
                </c:pt>
                <c:pt idx="1345">
                  <c:v>3433.7812620904315</c:v>
                </c:pt>
                <c:pt idx="1346">
                  <c:v>3452.3903637971998</c:v>
                </c:pt>
                <c:pt idx="1347">
                  <c:v>3414.5223187367606</c:v>
                </c:pt>
                <c:pt idx="1348">
                  <c:v>3234.0435704377865</c:v>
                </c:pt>
                <c:pt idx="1349">
                  <c:v>3348.6520063461367</c:v>
                </c:pt>
                <c:pt idx="1350">
                  <c:v>3540.7688277760099</c:v>
                </c:pt>
                <c:pt idx="1351">
                  <c:v>3334.060107547496</c:v>
                </c:pt>
                <c:pt idx="1352">
                  <c:v>3375.5318199225794</c:v>
                </c:pt>
                <c:pt idx="1353">
                  <c:v>3467.6321042427435</c:v>
                </c:pt>
                <c:pt idx="1354">
                  <c:v>3291.5840944453807</c:v>
                </c:pt>
                <c:pt idx="1355">
                  <c:v>3203.7963956001186</c:v>
                </c:pt>
                <c:pt idx="1356">
                  <c:v>3369.2697095069684</c:v>
                </c:pt>
                <c:pt idx="1357">
                  <c:v>3273.3294518187413</c:v>
                </c:pt>
                <c:pt idx="1358">
                  <c:v>3334.9462552478185</c:v>
                </c:pt>
                <c:pt idx="1359">
                  <c:v>3287.7441210773177</c:v>
                </c:pt>
                <c:pt idx="1360">
                  <c:v>3327.2072319983372</c:v>
                </c:pt>
                <c:pt idx="1361">
                  <c:v>3486.0639764094472</c:v>
                </c:pt>
                <c:pt idx="1362">
                  <c:v>3384.6886794925767</c:v>
                </c:pt>
                <c:pt idx="1363">
                  <c:v>3332.5831947136257</c:v>
                </c:pt>
                <c:pt idx="1364">
                  <c:v>3544.6678776574281</c:v>
                </c:pt>
                <c:pt idx="1365">
                  <c:v>3418.3622921048236</c:v>
                </c:pt>
                <c:pt idx="1366">
                  <c:v>3461.0155347470036</c:v>
                </c:pt>
                <c:pt idx="1367">
                  <c:v>3345.8754102184598</c:v>
                </c:pt>
                <c:pt idx="1368">
                  <c:v>3381.3213182313521</c:v>
                </c:pt>
                <c:pt idx="1369">
                  <c:v>3343.630502710977</c:v>
                </c:pt>
                <c:pt idx="1370">
                  <c:v>3428.2871463484335</c:v>
                </c:pt>
                <c:pt idx="1371">
                  <c:v>3260.8052309875197</c:v>
                </c:pt>
                <c:pt idx="1372">
                  <c:v>3426.2194683810148</c:v>
                </c:pt>
                <c:pt idx="1373">
                  <c:v>3392.427702742058</c:v>
                </c:pt>
                <c:pt idx="1374">
                  <c:v>3261.5732256611323</c:v>
                </c:pt>
                <c:pt idx="1375">
                  <c:v>3554.592731901038</c:v>
                </c:pt>
                <c:pt idx="1376">
                  <c:v>3457.7072499991336</c:v>
                </c:pt>
                <c:pt idx="1377">
                  <c:v>3269.3713254239683</c:v>
                </c:pt>
                <c:pt idx="1378">
                  <c:v>3287.3305854838336</c:v>
                </c:pt>
                <c:pt idx="1379">
                  <c:v>3463.1422892277769</c:v>
                </c:pt>
                <c:pt idx="1380">
                  <c:v>3436.3215521646889</c:v>
                </c:pt>
                <c:pt idx="1381">
                  <c:v>3308.8344363449883</c:v>
                </c:pt>
                <c:pt idx="1382">
                  <c:v>3492.680545905187</c:v>
                </c:pt>
                <c:pt idx="1383">
                  <c:v>3341.2083656634295</c:v>
                </c:pt>
                <c:pt idx="1384">
                  <c:v>3434.6674097907539</c:v>
                </c:pt>
                <c:pt idx="1385">
                  <c:v>3427.7554577282399</c:v>
                </c:pt>
                <c:pt idx="1386">
                  <c:v>3353.6144334679416</c:v>
                </c:pt>
                <c:pt idx="1387">
                  <c:v>3350.6606078002005</c:v>
                </c:pt>
                <c:pt idx="1388">
                  <c:v>3460.8973817202941</c:v>
                </c:pt>
                <c:pt idx="1389">
                  <c:v>3440.9295202063649</c:v>
                </c:pt>
                <c:pt idx="1390">
                  <c:v>3219.4516716391458</c:v>
                </c:pt>
                <c:pt idx="1391">
                  <c:v>3222.5236503335964</c:v>
                </c:pt>
                <c:pt idx="1392">
                  <c:v>3408.6737439146332</c:v>
                </c:pt>
                <c:pt idx="1393">
                  <c:v>3251.1166827973293</c:v>
                </c:pt>
                <c:pt idx="1394">
                  <c:v>3487.5999657566726</c:v>
                </c:pt>
                <c:pt idx="1395">
                  <c:v>3449.2002320760398</c:v>
                </c:pt>
                <c:pt idx="1396">
                  <c:v>3252.8889781979738</c:v>
                </c:pt>
                <c:pt idx="1397">
                  <c:v>3487.3636597032532</c:v>
                </c:pt>
                <c:pt idx="1398">
                  <c:v>3381.4985477714163</c:v>
                </c:pt>
                <c:pt idx="1399">
                  <c:v>3476.966193352805</c:v>
                </c:pt>
                <c:pt idx="1400">
                  <c:v>3259.7418537471331</c:v>
                </c:pt>
                <c:pt idx="1401">
                  <c:v>3445.419335221331</c:v>
                </c:pt>
                <c:pt idx="1402">
                  <c:v>3398.8079661843785</c:v>
                </c:pt>
                <c:pt idx="1403">
                  <c:v>3470.2314708303556</c:v>
                </c:pt>
                <c:pt idx="1404">
                  <c:v>3357.7497894027788</c:v>
                </c:pt>
                <c:pt idx="1405">
                  <c:v>3415.0540073569537</c:v>
                </c:pt>
                <c:pt idx="1406">
                  <c:v>3336.1277855149146</c:v>
                </c:pt>
                <c:pt idx="1407">
                  <c:v>3486.0639764094472</c:v>
                </c:pt>
                <c:pt idx="1408">
                  <c:v>3320.8269685560163</c:v>
                </c:pt>
                <c:pt idx="1409">
                  <c:v>3396.9175177570241</c:v>
                </c:pt>
                <c:pt idx="1410">
                  <c:v>3476.0209691391278</c:v>
                </c:pt>
                <c:pt idx="1411">
                  <c:v>3433.7812620904315</c:v>
                </c:pt>
                <c:pt idx="1412">
                  <c:v>3238.3561559126883</c:v>
                </c:pt>
                <c:pt idx="1413">
                  <c:v>3296.2511390004115</c:v>
                </c:pt>
                <c:pt idx="1414">
                  <c:v>3395.4406049231538</c:v>
                </c:pt>
                <c:pt idx="1415">
                  <c:v>3311.7882620127289</c:v>
                </c:pt>
                <c:pt idx="1416">
                  <c:v>3317.7549898615657</c:v>
                </c:pt>
                <c:pt idx="1417">
                  <c:v>3327.0890789716273</c:v>
                </c:pt>
                <c:pt idx="1418">
                  <c:v>3463.7330543613252</c:v>
                </c:pt>
                <c:pt idx="1419">
                  <c:v>3511.1124180718907</c:v>
                </c:pt>
                <c:pt idx="1420">
                  <c:v>3271.2026973379679</c:v>
                </c:pt>
                <c:pt idx="1421">
                  <c:v>3389.0603414808334</c:v>
                </c:pt>
                <c:pt idx="1422">
                  <c:v>3377.9539569701269</c:v>
                </c:pt>
                <c:pt idx="1423">
                  <c:v>3370.2149337206456</c:v>
                </c:pt>
                <c:pt idx="1424">
                  <c:v>3484.4098340355122</c:v>
                </c:pt>
                <c:pt idx="1425">
                  <c:v>3413.6952475497928</c:v>
                </c:pt>
                <c:pt idx="1426">
                  <c:v>3328.5069152921433</c:v>
                </c:pt>
                <c:pt idx="1427">
                  <c:v>3432.2452727432064</c:v>
                </c:pt>
                <c:pt idx="1428">
                  <c:v>3568.5347890527755</c:v>
                </c:pt>
                <c:pt idx="1429">
                  <c:v>3442.3473565268805</c:v>
                </c:pt>
                <c:pt idx="1430">
                  <c:v>3458.1798621059725</c:v>
                </c:pt>
                <c:pt idx="1431">
                  <c:v>3329.2749099657558</c:v>
                </c:pt>
                <c:pt idx="1432">
                  <c:v>3549.5121517525236</c:v>
                </c:pt>
                <c:pt idx="1433">
                  <c:v>3341.2083656634295</c:v>
                </c:pt>
                <c:pt idx="1434">
                  <c:v>3260.8643075008745</c:v>
                </c:pt>
                <c:pt idx="1435">
                  <c:v>3293.4745428727351</c:v>
                </c:pt>
                <c:pt idx="1436">
                  <c:v>3400.7574911250877</c:v>
                </c:pt>
                <c:pt idx="1437">
                  <c:v>3338.4908460491074</c:v>
                </c:pt>
                <c:pt idx="1438">
                  <c:v>3374.2912131421281</c:v>
                </c:pt>
                <c:pt idx="1439">
                  <c:v>3295.9557564336374</c:v>
                </c:pt>
                <c:pt idx="1440">
                  <c:v>3217.5021466984367</c:v>
                </c:pt>
                <c:pt idx="1441">
                  <c:v>3284.4358363294477</c:v>
                </c:pt>
                <c:pt idx="1442">
                  <c:v>3243.0232004677191</c:v>
                </c:pt>
                <c:pt idx="1443">
                  <c:v>3294.715149653186</c:v>
                </c:pt>
                <c:pt idx="1444">
                  <c:v>3263.5227506018414</c:v>
                </c:pt>
                <c:pt idx="1445">
                  <c:v>3279.2961796675781</c:v>
                </c:pt>
                <c:pt idx="1446">
                  <c:v>3456.8801788121664</c:v>
                </c:pt>
                <c:pt idx="1447">
                  <c:v>3431.4772780695939</c:v>
                </c:pt>
                <c:pt idx="1448">
                  <c:v>3318.4639080218235</c:v>
                </c:pt>
                <c:pt idx="1449">
                  <c:v>3373.8186010352897</c:v>
                </c:pt>
                <c:pt idx="1450">
                  <c:v>3414.1087831432769</c:v>
                </c:pt>
                <c:pt idx="1451">
                  <c:v>3220.6922784195972</c:v>
                </c:pt>
                <c:pt idx="1452">
                  <c:v>3292.1157830655743</c:v>
                </c:pt>
                <c:pt idx="1453">
                  <c:v>3440.3387550728166</c:v>
                </c:pt>
                <c:pt idx="1454">
                  <c:v>3263.6999801419061</c:v>
                </c:pt>
                <c:pt idx="1455">
                  <c:v>3349.892613126588</c:v>
                </c:pt>
                <c:pt idx="1456">
                  <c:v>3397.7445889439919</c:v>
                </c:pt>
                <c:pt idx="1457">
                  <c:v>3275.2199002460957</c:v>
                </c:pt>
                <c:pt idx="1458">
                  <c:v>3274.6291351125474</c:v>
                </c:pt>
                <c:pt idx="1459">
                  <c:v>3249.3443873966849</c:v>
                </c:pt>
                <c:pt idx="1460">
                  <c:v>3394.7907632762508</c:v>
                </c:pt>
                <c:pt idx="1461">
                  <c:v>3351.8421380672967</c:v>
                </c:pt>
                <c:pt idx="1462">
                  <c:v>3303.281244089635</c:v>
                </c:pt>
                <c:pt idx="1463">
                  <c:v>3503.786930415893</c:v>
                </c:pt>
                <c:pt idx="1464">
                  <c:v>3238.4743089393978</c:v>
                </c:pt>
                <c:pt idx="1465">
                  <c:v>3239.0059975595914</c:v>
                </c:pt>
                <c:pt idx="1466">
                  <c:v>3399.3987313179268</c:v>
                </c:pt>
                <c:pt idx="1467">
                  <c:v>3255.133885705457</c:v>
                </c:pt>
                <c:pt idx="1468">
                  <c:v>3210.294812069149</c:v>
                </c:pt>
                <c:pt idx="1469">
                  <c:v>3233.157422737464</c:v>
                </c:pt>
                <c:pt idx="1470">
                  <c:v>3232.3894280638515</c:v>
                </c:pt>
                <c:pt idx="1471">
                  <c:v>3380.4942470443843</c:v>
                </c:pt>
                <c:pt idx="1472">
                  <c:v>3241.723517173913</c:v>
                </c:pt>
                <c:pt idx="1473">
                  <c:v>3434.2538741972703</c:v>
                </c:pt>
                <c:pt idx="1474">
                  <c:v>3425.1560911406282</c:v>
                </c:pt>
                <c:pt idx="1475">
                  <c:v>3389.2966475342523</c:v>
                </c:pt>
                <c:pt idx="1476">
                  <c:v>3401.3482562586355</c:v>
                </c:pt>
                <c:pt idx="1477">
                  <c:v>3272.3842276050646</c:v>
                </c:pt>
                <c:pt idx="1478">
                  <c:v>3330.9881288530455</c:v>
                </c:pt>
                <c:pt idx="1479">
                  <c:v>3279.2371031542234</c:v>
                </c:pt>
                <c:pt idx="1480">
                  <c:v>3273.0931457653223</c:v>
                </c:pt>
                <c:pt idx="1481">
                  <c:v>3296.1920624870568</c:v>
                </c:pt>
                <c:pt idx="1482">
                  <c:v>3346.3480223252986</c:v>
                </c:pt>
                <c:pt idx="1483">
                  <c:v>3454.989730384812</c:v>
                </c:pt>
                <c:pt idx="1484">
                  <c:v>3263.8772096819703</c:v>
                </c:pt>
                <c:pt idx="1485">
                  <c:v>3252.7117486579095</c:v>
                </c:pt>
                <c:pt idx="1486">
                  <c:v>3275.4562062995151</c:v>
                </c:pt>
                <c:pt idx="1487">
                  <c:v>3330.6927462862714</c:v>
                </c:pt>
                <c:pt idx="1488">
                  <c:v>3353.2008978744575</c:v>
                </c:pt>
                <c:pt idx="1489">
                  <c:v>3285.7945961366086</c:v>
                </c:pt>
                <c:pt idx="1490">
                  <c:v>3480.5107841540939</c:v>
                </c:pt>
                <c:pt idx="1491">
                  <c:v>3216.2024634046306</c:v>
                </c:pt>
                <c:pt idx="1492">
                  <c:v>3359.8765438835521</c:v>
                </c:pt>
                <c:pt idx="1493">
                  <c:v>3256.138186432489</c:v>
                </c:pt>
                <c:pt idx="1494">
                  <c:v>3329.6884455592394</c:v>
                </c:pt>
                <c:pt idx="1495">
                  <c:v>3297.4917457808629</c:v>
                </c:pt>
                <c:pt idx="1496">
                  <c:v>3322.303881389887</c:v>
                </c:pt>
                <c:pt idx="1497">
                  <c:v>3439.15722480572</c:v>
                </c:pt>
                <c:pt idx="1498">
                  <c:v>3253.3025137914574</c:v>
                </c:pt>
                <c:pt idx="1499">
                  <c:v>3268.2488716702269</c:v>
                </c:pt>
                <c:pt idx="1500">
                  <c:v>3276.9331191333854</c:v>
                </c:pt>
                <c:pt idx="1501">
                  <c:v>3254.6612735986182</c:v>
                </c:pt>
                <c:pt idx="1502">
                  <c:v>3319.1137496687265</c:v>
                </c:pt>
                <c:pt idx="1503">
                  <c:v>3294.833302679896</c:v>
                </c:pt>
                <c:pt idx="1504">
                  <c:v>3358.8131666431655</c:v>
                </c:pt>
                <c:pt idx="1505">
                  <c:v>3334.060107547496</c:v>
                </c:pt>
                <c:pt idx="1506">
                  <c:v>3336.4231680816888</c:v>
                </c:pt>
                <c:pt idx="1507">
                  <c:v>3301.1544896088617</c:v>
                </c:pt>
                <c:pt idx="1508">
                  <c:v>3473.5397555782256</c:v>
                </c:pt>
                <c:pt idx="1509">
                  <c:v>3341.326518690139</c:v>
                </c:pt>
                <c:pt idx="1510">
                  <c:v>3374.1730601154186</c:v>
                </c:pt>
                <c:pt idx="1511">
                  <c:v>3306.5304523241502</c:v>
                </c:pt>
                <c:pt idx="1512">
                  <c:v>3308.12551818473</c:v>
                </c:pt>
                <c:pt idx="1513">
                  <c:v>3396.9765942703789</c:v>
                </c:pt>
                <c:pt idx="1514">
                  <c:v>3383.6843787655448</c:v>
                </c:pt>
                <c:pt idx="1515">
                  <c:v>3317.4005307814368</c:v>
                </c:pt>
                <c:pt idx="1516">
                  <c:v>3346.170792785234</c:v>
                </c:pt>
                <c:pt idx="1517">
                  <c:v>3242.4324353341708</c:v>
                </c:pt>
                <c:pt idx="1518">
                  <c:v>3539.9417565890426</c:v>
                </c:pt>
                <c:pt idx="1519">
                  <c:v>3343.5123496842671</c:v>
                </c:pt>
                <c:pt idx="1520">
                  <c:v>3335.8324029481405</c:v>
                </c:pt>
                <c:pt idx="1521">
                  <c:v>3228.549454695788</c:v>
                </c:pt>
                <c:pt idx="1522">
                  <c:v>3320.5906625025973</c:v>
                </c:pt>
                <c:pt idx="1523">
                  <c:v>3299.5594237482815</c:v>
                </c:pt>
                <c:pt idx="1524">
                  <c:v>3299.2049646681526</c:v>
                </c:pt>
                <c:pt idx="1525">
                  <c:v>3421.3161177725647</c:v>
                </c:pt>
                <c:pt idx="1526">
                  <c:v>3320.2362034224684</c:v>
                </c:pt>
                <c:pt idx="1527">
                  <c:v>3270.7891617444843</c:v>
                </c:pt>
                <c:pt idx="1528">
                  <c:v>3284.5539893561572</c:v>
                </c:pt>
                <c:pt idx="1529">
                  <c:v>3243.8502716546864</c:v>
                </c:pt>
                <c:pt idx="1530">
                  <c:v>3368.3244852932917</c:v>
                </c:pt>
                <c:pt idx="1531">
                  <c:v>3299.3821942082168</c:v>
                </c:pt>
                <c:pt idx="1532">
                  <c:v>3247.0404033758468</c:v>
                </c:pt>
                <c:pt idx="1533">
                  <c:v>3301.8634077691195</c:v>
                </c:pt>
                <c:pt idx="1534">
                  <c:v>3360.4082325037457</c:v>
                </c:pt>
                <c:pt idx="1535">
                  <c:v>3384.8068325192862</c:v>
                </c:pt>
                <c:pt idx="1536">
                  <c:v>3381.3213182313521</c:v>
                </c:pt>
                <c:pt idx="1537">
                  <c:v>3270.5528556910649</c:v>
                </c:pt>
                <c:pt idx="1538">
                  <c:v>3323.1900290902095</c:v>
                </c:pt>
                <c:pt idx="1539">
                  <c:v>3293.8880784662188</c:v>
                </c:pt>
                <c:pt idx="1540">
                  <c:v>3222.8190329003705</c:v>
                </c:pt>
                <c:pt idx="1541">
                  <c:v>3391.9550906352192</c:v>
                </c:pt>
                <c:pt idx="1542">
                  <c:v>3236.9973961055275</c:v>
                </c:pt>
                <c:pt idx="1543">
                  <c:v>3222.3464207935322</c:v>
                </c:pt>
                <c:pt idx="1544">
                  <c:v>3290.9933293118324</c:v>
                </c:pt>
                <c:pt idx="1545">
                  <c:v>3344.9301860047831</c:v>
                </c:pt>
                <c:pt idx="1546">
                  <c:v>3433.8994151171414</c:v>
                </c:pt>
                <c:pt idx="1547">
                  <c:v>3316.5734595944696</c:v>
                </c:pt>
                <c:pt idx="1548">
                  <c:v>3223.4097980339188</c:v>
                </c:pt>
                <c:pt idx="1549">
                  <c:v>3443.0562746871383</c:v>
                </c:pt>
                <c:pt idx="1550">
                  <c:v>3491.7353216915099</c:v>
                </c:pt>
                <c:pt idx="1551">
                  <c:v>3393.8455390625736</c:v>
                </c:pt>
                <c:pt idx="1552">
                  <c:v>3319.4682087488554</c:v>
                </c:pt>
                <c:pt idx="1553">
                  <c:v>3495.1617594660893</c:v>
                </c:pt>
                <c:pt idx="1554">
                  <c:v>3347.6477056191047</c:v>
                </c:pt>
                <c:pt idx="1555">
                  <c:v>3284.8493719229314</c:v>
                </c:pt>
                <c:pt idx="1556">
                  <c:v>3314.7420876804699</c:v>
                </c:pt>
                <c:pt idx="1557">
                  <c:v>3363.1848286314221</c:v>
                </c:pt>
                <c:pt idx="1558">
                  <c:v>3286.6807438369306</c:v>
                </c:pt>
                <c:pt idx="1559">
                  <c:v>3429.5868296422395</c:v>
                </c:pt>
                <c:pt idx="1560">
                  <c:v>3384.3932969258026</c:v>
                </c:pt>
                <c:pt idx="1561">
                  <c:v>3388.4695763472851</c:v>
                </c:pt>
                <c:pt idx="1562">
                  <c:v>3421.1979647458552</c:v>
                </c:pt>
                <c:pt idx="1563">
                  <c:v>3312.9107157664707</c:v>
                </c:pt>
                <c:pt idx="1564">
                  <c:v>3206.9274508079243</c:v>
                </c:pt>
                <c:pt idx="1565">
                  <c:v>3253.9523554383604</c:v>
                </c:pt>
                <c:pt idx="1566">
                  <c:v>3383.2708431720607</c:v>
                </c:pt>
                <c:pt idx="1567">
                  <c:v>3348.0021646992336</c:v>
                </c:pt>
                <c:pt idx="1568">
                  <c:v>3370.6875458274844</c:v>
                </c:pt>
                <c:pt idx="1569">
                  <c:v>3284.3767598160925</c:v>
                </c:pt>
                <c:pt idx="1570">
                  <c:v>3193.3989292496703</c:v>
                </c:pt>
                <c:pt idx="1571">
                  <c:v>3340.7357535565907</c:v>
                </c:pt>
                <c:pt idx="1572">
                  <c:v>3300.0320358551198</c:v>
                </c:pt>
                <c:pt idx="1573">
                  <c:v>3331.9333530667227</c:v>
                </c:pt>
                <c:pt idx="1574">
                  <c:v>3239.1832270996556</c:v>
                </c:pt>
                <c:pt idx="1575">
                  <c:v>3336.3050150549793</c:v>
                </c:pt>
                <c:pt idx="1576">
                  <c:v>3207.0456038346338</c:v>
                </c:pt>
                <c:pt idx="1577">
                  <c:v>3359.7583908568427</c:v>
                </c:pt>
                <c:pt idx="1578">
                  <c:v>3223.5870275739835</c:v>
                </c:pt>
                <c:pt idx="1579">
                  <c:v>3391.6597080684451</c:v>
                </c:pt>
                <c:pt idx="1580">
                  <c:v>3285.0266014629956</c:v>
                </c:pt>
                <c:pt idx="1581">
                  <c:v>3401.230103231926</c:v>
                </c:pt>
                <c:pt idx="1582">
                  <c:v>3217.3249171583725</c:v>
                </c:pt>
                <c:pt idx="1583">
                  <c:v>3218.6836769655333</c:v>
                </c:pt>
                <c:pt idx="1584">
                  <c:v>3294.5969966264765</c:v>
                </c:pt>
                <c:pt idx="1585">
                  <c:v>3300.5046479619587</c:v>
                </c:pt>
                <c:pt idx="1586">
                  <c:v>3280.1232508545459</c:v>
                </c:pt>
                <c:pt idx="1587">
                  <c:v>3298.5551230212495</c:v>
                </c:pt>
                <c:pt idx="1588">
                  <c:v>3408.496514374569</c:v>
                </c:pt>
                <c:pt idx="1589">
                  <c:v>3438.0938475653334</c:v>
                </c:pt>
                <c:pt idx="1590">
                  <c:v>3272.4433041184193</c:v>
                </c:pt>
                <c:pt idx="1591">
                  <c:v>3325.8484721911764</c:v>
                </c:pt>
                <c:pt idx="1592">
                  <c:v>3232.5666576039157</c:v>
                </c:pt>
                <c:pt idx="1593">
                  <c:v>3379.4899463173524</c:v>
                </c:pt>
                <c:pt idx="1594">
                  <c:v>3234.4571060312701</c:v>
                </c:pt>
                <c:pt idx="1595">
                  <c:v>3305.0535394902795</c:v>
                </c:pt>
                <c:pt idx="1596">
                  <c:v>3263.4045975751319</c:v>
                </c:pt>
                <c:pt idx="1597">
                  <c:v>3392.6640087954775</c:v>
                </c:pt>
                <c:pt idx="1598">
                  <c:v>3229.4946789094652</c:v>
                </c:pt>
                <c:pt idx="1599">
                  <c:v>3405.4245356801184</c:v>
                </c:pt>
                <c:pt idx="1600">
                  <c:v>3353.9098160347157</c:v>
                </c:pt>
                <c:pt idx="1601">
                  <c:v>3367.5564906196787</c:v>
                </c:pt>
                <c:pt idx="1602">
                  <c:v>3427.2828456214015</c:v>
                </c:pt>
                <c:pt idx="1603">
                  <c:v>3258.5603234800365</c:v>
                </c:pt>
                <c:pt idx="1604">
                  <c:v>3435.0218688708828</c:v>
                </c:pt>
                <c:pt idx="1605">
                  <c:v>3233.5709583309476</c:v>
                </c:pt>
                <c:pt idx="1606">
                  <c:v>3260.746154474165</c:v>
                </c:pt>
                <c:pt idx="1607">
                  <c:v>3454.1626591978447</c:v>
                </c:pt>
                <c:pt idx="1608">
                  <c:v>3342.212666390461</c:v>
                </c:pt>
                <c:pt idx="1609">
                  <c:v>3341.9172838236873</c:v>
                </c:pt>
                <c:pt idx="1610">
                  <c:v>3271.0254677979037</c:v>
                </c:pt>
                <c:pt idx="1611">
                  <c:v>3285.3810605431245</c:v>
                </c:pt>
                <c:pt idx="1612">
                  <c:v>3530.7258205056905</c:v>
                </c:pt>
                <c:pt idx="1613">
                  <c:v>3276.0469714330629</c:v>
                </c:pt>
                <c:pt idx="1614">
                  <c:v>3348.1793942392978</c:v>
                </c:pt>
                <c:pt idx="1615">
                  <c:v>3359.7583908568427</c:v>
                </c:pt>
                <c:pt idx="1616">
                  <c:v>3447.073477595266</c:v>
                </c:pt>
                <c:pt idx="1617">
                  <c:v>3378.0130334834821</c:v>
                </c:pt>
                <c:pt idx="1618">
                  <c:v>3410.9777279354712</c:v>
                </c:pt>
                <c:pt idx="1619">
                  <c:v>3288.3348862108655</c:v>
                </c:pt>
                <c:pt idx="1620">
                  <c:v>3223.705180600693</c:v>
                </c:pt>
                <c:pt idx="1621">
                  <c:v>3200.8425699323775</c:v>
                </c:pt>
                <c:pt idx="1622">
                  <c:v>3332.9376537937546</c:v>
                </c:pt>
                <c:pt idx="1623">
                  <c:v>3428.5234524018529</c:v>
                </c:pt>
                <c:pt idx="1624">
                  <c:v>3449.4365381294588</c:v>
                </c:pt>
                <c:pt idx="1625">
                  <c:v>3274.9245176793215</c:v>
                </c:pt>
                <c:pt idx="1626">
                  <c:v>3389.2375710208976</c:v>
                </c:pt>
                <c:pt idx="1627">
                  <c:v>3371.8099995812258</c:v>
                </c:pt>
                <c:pt idx="1628">
                  <c:v>3277.464807753579</c:v>
                </c:pt>
                <c:pt idx="1629">
                  <c:v>3338.2545399956884</c:v>
                </c:pt>
                <c:pt idx="1630">
                  <c:v>3404.7156175198606</c:v>
                </c:pt>
                <c:pt idx="1631">
                  <c:v>3305.4670750837631</c:v>
                </c:pt>
                <c:pt idx="1632">
                  <c:v>3244.7364193550088</c:v>
                </c:pt>
                <c:pt idx="1633">
                  <c:v>3346.7615579187823</c:v>
                </c:pt>
                <c:pt idx="1634">
                  <c:v>3318.4048315084688</c:v>
                </c:pt>
                <c:pt idx="1635">
                  <c:v>3220.2787428261136</c:v>
                </c:pt>
                <c:pt idx="1636">
                  <c:v>3210.3538885825037</c:v>
                </c:pt>
                <c:pt idx="1637">
                  <c:v>3379.3717932906429</c:v>
                </c:pt>
                <c:pt idx="1638">
                  <c:v>3370.6875458274844</c:v>
                </c:pt>
                <c:pt idx="1639">
                  <c:v>3425.9831623275954</c:v>
                </c:pt>
                <c:pt idx="1640">
                  <c:v>3286.8579733769952</c:v>
                </c:pt>
                <c:pt idx="1641">
                  <c:v>3281.8364697418356</c:v>
                </c:pt>
                <c:pt idx="1642">
                  <c:v>3236.5838605120434</c:v>
                </c:pt>
                <c:pt idx="1643">
                  <c:v>3311.1384203658263</c:v>
                </c:pt>
                <c:pt idx="1644">
                  <c:v>3303.5766266564092</c:v>
                </c:pt>
                <c:pt idx="1645">
                  <c:v>3335.6551734080763</c:v>
                </c:pt>
                <c:pt idx="1646">
                  <c:v>3260.982460527584</c:v>
                </c:pt>
                <c:pt idx="1647">
                  <c:v>3250.0533055569426</c:v>
                </c:pt>
                <c:pt idx="1648">
                  <c:v>3308.893512858343</c:v>
                </c:pt>
                <c:pt idx="1649">
                  <c:v>3287.9213506173819</c:v>
                </c:pt>
                <c:pt idx="1650">
                  <c:v>3396.9175177570241</c:v>
                </c:pt>
                <c:pt idx="1651">
                  <c:v>3253.0662077380384</c:v>
                </c:pt>
                <c:pt idx="1652">
                  <c:v>3439.27537783243</c:v>
                </c:pt>
                <c:pt idx="1653">
                  <c:v>3390.5963308280584</c:v>
                </c:pt>
                <c:pt idx="1654">
                  <c:v>3335.9505559748504</c:v>
                </c:pt>
                <c:pt idx="1655">
                  <c:v>3290.6979467450583</c:v>
                </c:pt>
                <c:pt idx="1656">
                  <c:v>3303.3993971163445</c:v>
                </c:pt>
                <c:pt idx="1657">
                  <c:v>3233.6300348443028</c:v>
                </c:pt>
                <c:pt idx="1658">
                  <c:v>3501.7783289618292</c:v>
                </c:pt>
                <c:pt idx="1659">
                  <c:v>3303.5175501430545</c:v>
                </c:pt>
                <c:pt idx="1660">
                  <c:v>3414.6995482768248</c:v>
                </c:pt>
                <c:pt idx="1661">
                  <c:v>3379.017334210514</c:v>
                </c:pt>
                <c:pt idx="1662">
                  <c:v>3261.6913786878422</c:v>
                </c:pt>
                <c:pt idx="1663">
                  <c:v>3344.9892625181378</c:v>
                </c:pt>
                <c:pt idx="1664">
                  <c:v>3283.3133825757059</c:v>
                </c:pt>
                <c:pt idx="1665">
                  <c:v>3349.7744600998781</c:v>
                </c:pt>
                <c:pt idx="1666">
                  <c:v>3370.2740102340003</c:v>
                </c:pt>
                <c:pt idx="1667">
                  <c:v>3522.2188025825967</c:v>
                </c:pt>
                <c:pt idx="1668">
                  <c:v>3355.9774940021343</c:v>
                </c:pt>
                <c:pt idx="1669">
                  <c:v>3271.9706920115805</c:v>
                </c:pt>
                <c:pt idx="1670">
                  <c:v>3385.2794446261246</c:v>
                </c:pt>
                <c:pt idx="1671">
                  <c:v>3365.1343535721312</c:v>
                </c:pt>
                <c:pt idx="1672">
                  <c:v>3397.0947472970888</c:v>
                </c:pt>
                <c:pt idx="1673">
                  <c:v>3445.7737943014599</c:v>
                </c:pt>
                <c:pt idx="1674">
                  <c:v>3342.980661064074</c:v>
                </c:pt>
                <c:pt idx="1675">
                  <c:v>3299.6775767749909</c:v>
                </c:pt>
                <c:pt idx="1676">
                  <c:v>3386.5791279199307</c:v>
                </c:pt>
                <c:pt idx="1677">
                  <c:v>3370.0967806939361</c:v>
                </c:pt>
                <c:pt idx="1678">
                  <c:v>3254.6021970852635</c:v>
                </c:pt>
                <c:pt idx="1679">
                  <c:v>3446.0101003548793</c:v>
                </c:pt>
                <c:pt idx="1680">
                  <c:v>3345.5209511383309</c:v>
                </c:pt>
                <c:pt idx="1681">
                  <c:v>3245.7997965953955</c:v>
                </c:pt>
                <c:pt idx="1682">
                  <c:v>3273.2112987920318</c:v>
                </c:pt>
                <c:pt idx="1683">
                  <c:v>3330.8699758263356</c:v>
                </c:pt>
                <c:pt idx="1684">
                  <c:v>3396.6812117036052</c:v>
                </c:pt>
                <c:pt idx="1685">
                  <c:v>3308.24367121144</c:v>
                </c:pt>
                <c:pt idx="1686">
                  <c:v>3301.981560795829</c:v>
                </c:pt>
                <c:pt idx="1687">
                  <c:v>3345.3437215982667</c:v>
                </c:pt>
                <c:pt idx="1688">
                  <c:v>3281.2457046082873</c:v>
                </c:pt>
                <c:pt idx="1689">
                  <c:v>3349.242771479685</c:v>
                </c:pt>
                <c:pt idx="1690">
                  <c:v>3446.7190185151371</c:v>
                </c:pt>
                <c:pt idx="1691">
                  <c:v>3282.4863113887386</c:v>
                </c:pt>
                <c:pt idx="1692">
                  <c:v>3466.9231860824857</c:v>
                </c:pt>
                <c:pt idx="1693">
                  <c:v>3279.2961796675781</c:v>
                </c:pt>
                <c:pt idx="1694">
                  <c:v>3397.271976837153</c:v>
                </c:pt>
                <c:pt idx="1695">
                  <c:v>3406.6060659472146</c:v>
                </c:pt>
                <c:pt idx="1696">
                  <c:v>3454.1626591978447</c:v>
                </c:pt>
                <c:pt idx="1697">
                  <c:v>3357.3953303226499</c:v>
                </c:pt>
                <c:pt idx="1698">
                  <c:v>3409.3826620748914</c:v>
                </c:pt>
                <c:pt idx="1699">
                  <c:v>3425.097014627273</c:v>
                </c:pt>
                <c:pt idx="1700">
                  <c:v>3319.5863617755654</c:v>
                </c:pt>
                <c:pt idx="1701">
                  <c:v>3392.0732436619292</c:v>
                </c:pt>
                <c:pt idx="1702">
                  <c:v>3508.749357537698</c:v>
                </c:pt>
                <c:pt idx="1703">
                  <c:v>3279.3552561809329</c:v>
                </c:pt>
                <c:pt idx="1704">
                  <c:v>3340.7357535565907</c:v>
                </c:pt>
                <c:pt idx="1705">
                  <c:v>3223.0553389537899</c:v>
                </c:pt>
                <c:pt idx="1706">
                  <c:v>3245.4453375152666</c:v>
                </c:pt>
                <c:pt idx="1707">
                  <c:v>3453.8082001177154</c:v>
                </c:pt>
                <c:pt idx="1708">
                  <c:v>3358.0451719695529</c:v>
                </c:pt>
                <c:pt idx="1709">
                  <c:v>3266.2993467295178</c:v>
                </c:pt>
                <c:pt idx="1710">
                  <c:v>3341.7991307969774</c:v>
                </c:pt>
                <c:pt idx="1711">
                  <c:v>3374.3502896554833</c:v>
                </c:pt>
                <c:pt idx="1712">
                  <c:v>3333.7647249807219</c:v>
                </c:pt>
                <c:pt idx="1713">
                  <c:v>3317.2233012413726</c:v>
                </c:pt>
                <c:pt idx="1714">
                  <c:v>3313.8559399801479</c:v>
                </c:pt>
                <c:pt idx="1715">
                  <c:v>3363.9528233050351</c:v>
                </c:pt>
                <c:pt idx="1716">
                  <c:v>3394.6726102495413</c:v>
                </c:pt>
                <c:pt idx="1717">
                  <c:v>3471.4130010974518</c:v>
                </c:pt>
                <c:pt idx="1718">
                  <c:v>3356.3319530822632</c:v>
                </c:pt>
                <c:pt idx="1719">
                  <c:v>3484.1735279820928</c:v>
                </c:pt>
                <c:pt idx="1720">
                  <c:v>3543.0137352834931</c:v>
                </c:pt>
                <c:pt idx="1721">
                  <c:v>3571.0160026136778</c:v>
                </c:pt>
                <c:pt idx="1722">
                  <c:v>3429.9412887223684</c:v>
                </c:pt>
                <c:pt idx="1723">
                  <c:v>3347.5295525923948</c:v>
                </c:pt>
                <c:pt idx="1724">
                  <c:v>3488.5451899703494</c:v>
                </c:pt>
                <c:pt idx="1725">
                  <c:v>3379.1354872372235</c:v>
                </c:pt>
                <c:pt idx="1726">
                  <c:v>3342.1535898771062</c:v>
                </c:pt>
                <c:pt idx="1727">
                  <c:v>3245.681643568686</c:v>
                </c:pt>
                <c:pt idx="1728">
                  <c:v>3328.0933796986592</c:v>
                </c:pt>
                <c:pt idx="1729">
                  <c:v>3267.8353360767433</c:v>
                </c:pt>
                <c:pt idx="1730">
                  <c:v>3446.3645594350082</c:v>
                </c:pt>
                <c:pt idx="1731">
                  <c:v>3295.7194503802179</c:v>
                </c:pt>
                <c:pt idx="1732">
                  <c:v>3345.166492058202</c:v>
                </c:pt>
                <c:pt idx="1733">
                  <c:v>3407.728519700956</c:v>
                </c:pt>
                <c:pt idx="1734">
                  <c:v>3314.9193172205346</c:v>
                </c:pt>
                <c:pt idx="1735">
                  <c:v>3392.8412383355417</c:v>
                </c:pt>
                <c:pt idx="1736">
                  <c:v>3302.2178668492484</c:v>
                </c:pt>
                <c:pt idx="1737">
                  <c:v>3408.0829787810853</c:v>
                </c:pt>
                <c:pt idx="1738">
                  <c:v>3479.5655599404172</c:v>
                </c:pt>
                <c:pt idx="1739">
                  <c:v>3479.4474069137073</c:v>
                </c:pt>
                <c:pt idx="1740">
                  <c:v>3433.1904969568836</c:v>
                </c:pt>
                <c:pt idx="1741">
                  <c:v>3349.242771479685</c:v>
                </c:pt>
                <c:pt idx="1742">
                  <c:v>3500.5967986947326</c:v>
                </c:pt>
                <c:pt idx="1743">
                  <c:v>3219.5107481525006</c:v>
                </c:pt>
                <c:pt idx="1744">
                  <c:v>3265.2950460024858</c:v>
                </c:pt>
                <c:pt idx="1745">
                  <c:v>3262.4002968481</c:v>
                </c:pt>
                <c:pt idx="1746">
                  <c:v>3463.7330543613252</c:v>
                </c:pt>
                <c:pt idx="1747">
                  <c:v>3306.8849114042791</c:v>
                </c:pt>
                <c:pt idx="1748">
                  <c:v>3247.0404033758468</c:v>
                </c:pt>
                <c:pt idx="1749">
                  <c:v>3470.9403889906134</c:v>
                </c:pt>
                <c:pt idx="1750">
                  <c:v>3394.5544572228314</c:v>
                </c:pt>
                <c:pt idx="1751">
                  <c:v>3270.198396610936</c:v>
                </c:pt>
                <c:pt idx="1752">
                  <c:v>3264.9405869223569</c:v>
                </c:pt>
                <c:pt idx="1753">
                  <c:v>3243.3185830344928</c:v>
                </c:pt>
                <c:pt idx="1754">
                  <c:v>3401.5845623120549</c:v>
                </c:pt>
                <c:pt idx="1755">
                  <c:v>3244.7364193550088</c:v>
                </c:pt>
                <c:pt idx="1756">
                  <c:v>3303.0449380362156</c:v>
                </c:pt>
                <c:pt idx="1757">
                  <c:v>3390.4191012879942</c:v>
                </c:pt>
                <c:pt idx="1758">
                  <c:v>3355.8593409754244</c:v>
                </c:pt>
                <c:pt idx="1759">
                  <c:v>3255.3111152455213</c:v>
                </c:pt>
                <c:pt idx="1760">
                  <c:v>3533.7977992001415</c:v>
                </c:pt>
                <c:pt idx="1761">
                  <c:v>3531.0802795858199</c:v>
                </c:pt>
                <c:pt idx="1762">
                  <c:v>3607.5252878669562</c:v>
                </c:pt>
                <c:pt idx="1763">
                  <c:v>3341.7400542836226</c:v>
                </c:pt>
                <c:pt idx="1764">
                  <c:v>3196.7072139975403</c:v>
                </c:pt>
                <c:pt idx="1765">
                  <c:v>3552.2296713668452</c:v>
                </c:pt>
                <c:pt idx="1766">
                  <c:v>3484.1735279820928</c:v>
                </c:pt>
                <c:pt idx="1767">
                  <c:v>3414.2860126833411</c:v>
                </c:pt>
                <c:pt idx="1768">
                  <c:v>3375.945355516063</c:v>
                </c:pt>
                <c:pt idx="1769">
                  <c:v>3326.9709259449178</c:v>
                </c:pt>
                <c:pt idx="1770">
                  <c:v>3424.5062494937251</c:v>
                </c:pt>
                <c:pt idx="1771">
                  <c:v>3361.4125332307776</c:v>
                </c:pt>
                <c:pt idx="1772">
                  <c:v>3360.2900794770362</c:v>
                </c:pt>
                <c:pt idx="1773">
                  <c:v>3287.9213506173819</c:v>
                </c:pt>
                <c:pt idx="1774">
                  <c:v>3346.6434048920728</c:v>
                </c:pt>
                <c:pt idx="1775">
                  <c:v>3379.1354872372235</c:v>
                </c:pt>
                <c:pt idx="1776">
                  <c:v>3267.7171830500338</c:v>
                </c:pt>
                <c:pt idx="1777">
                  <c:v>3286.5035142968663</c:v>
                </c:pt>
                <c:pt idx="1778">
                  <c:v>3337.1911627553018</c:v>
                </c:pt>
                <c:pt idx="1779">
                  <c:v>3466.2142679222279</c:v>
                </c:pt>
                <c:pt idx="1780">
                  <c:v>3355.0322697884571</c:v>
                </c:pt>
                <c:pt idx="1781">
                  <c:v>3347.7067821324595</c:v>
                </c:pt>
                <c:pt idx="1782">
                  <c:v>3345.5209511383309</c:v>
                </c:pt>
                <c:pt idx="1783">
                  <c:v>3286.5625908102211</c:v>
                </c:pt>
                <c:pt idx="1784">
                  <c:v>3366.5521898926468</c:v>
                </c:pt>
                <c:pt idx="1785">
                  <c:v>3386.3428218665113</c:v>
                </c:pt>
                <c:pt idx="1786">
                  <c:v>3257.9695583464882</c:v>
                </c:pt>
                <c:pt idx="1787">
                  <c:v>3322.7764934967254</c:v>
                </c:pt>
                <c:pt idx="1788">
                  <c:v>3309.1298189117624</c:v>
                </c:pt>
                <c:pt idx="1789">
                  <c:v>3377.4813448632885</c:v>
                </c:pt>
                <c:pt idx="1790">
                  <c:v>3428.5825289152076</c:v>
                </c:pt>
                <c:pt idx="1791">
                  <c:v>3292.8837777391868</c:v>
                </c:pt>
                <c:pt idx="1792">
                  <c:v>3311.3156499058905</c:v>
                </c:pt>
                <c:pt idx="1793">
                  <c:v>3483.3464567951255</c:v>
                </c:pt>
                <c:pt idx="1794">
                  <c:v>3312.7334862264061</c:v>
                </c:pt>
                <c:pt idx="1795">
                  <c:v>3323.4263351436284</c:v>
                </c:pt>
                <c:pt idx="1796">
                  <c:v>3289.0438043711233</c:v>
                </c:pt>
                <c:pt idx="1797">
                  <c:v>3517.1382224340823</c:v>
                </c:pt>
                <c:pt idx="1798">
                  <c:v>3506.0318379233763</c:v>
                </c:pt>
                <c:pt idx="1799">
                  <c:v>3489.3722611573171</c:v>
                </c:pt>
                <c:pt idx="1800">
                  <c:v>3440.5750611262361</c:v>
                </c:pt>
                <c:pt idx="1801">
                  <c:v>3210.176659042439</c:v>
                </c:pt>
                <c:pt idx="1802">
                  <c:v>3366.6703429193567</c:v>
                </c:pt>
                <c:pt idx="1803">
                  <c:v>3316.5734595944696</c:v>
                </c:pt>
                <c:pt idx="1804">
                  <c:v>3393.0775443889611</c:v>
                </c:pt>
                <c:pt idx="1805">
                  <c:v>3408.3192848345043</c:v>
                </c:pt>
                <c:pt idx="1806">
                  <c:v>3405.2473061400538</c:v>
                </c:pt>
                <c:pt idx="1807">
                  <c:v>3350.8969138536195</c:v>
                </c:pt>
                <c:pt idx="1808">
                  <c:v>3405.5426887068279</c:v>
                </c:pt>
                <c:pt idx="1809">
                  <c:v>3286.3853612701564</c:v>
                </c:pt>
                <c:pt idx="1810">
                  <c:v>3366.9066489727757</c:v>
                </c:pt>
                <c:pt idx="1811">
                  <c:v>3261.632302174487</c:v>
                </c:pt>
                <c:pt idx="1812">
                  <c:v>3391.3643255016714</c:v>
                </c:pt>
                <c:pt idx="1813">
                  <c:v>3313.5605574133738</c:v>
                </c:pt>
                <c:pt idx="1814">
                  <c:v>3403.3568577126994</c:v>
                </c:pt>
                <c:pt idx="1815">
                  <c:v>3270.6710087177744</c:v>
                </c:pt>
                <c:pt idx="1816">
                  <c:v>3375.2364373558053</c:v>
                </c:pt>
                <c:pt idx="1817">
                  <c:v>3369.2697095069684</c:v>
                </c:pt>
                <c:pt idx="1818">
                  <c:v>3298.4960465078948</c:v>
                </c:pt>
                <c:pt idx="1819">
                  <c:v>3337.1320862419466</c:v>
                </c:pt>
                <c:pt idx="1820">
                  <c:v>3414.8767778168894</c:v>
                </c:pt>
                <c:pt idx="1821">
                  <c:v>3538.8783793486559</c:v>
                </c:pt>
                <c:pt idx="1822">
                  <c:v>3297.0782101873788</c:v>
                </c:pt>
                <c:pt idx="1823">
                  <c:v>3297.7280518342818</c:v>
                </c:pt>
                <c:pt idx="1824">
                  <c:v>3344.0440383044606</c:v>
                </c:pt>
              </c:numCache>
            </c:numRef>
          </c:yVal>
          <c:smooth val="0"/>
        </c:ser>
        <c:dLbls>
          <c:showLegendKey val="0"/>
          <c:showVal val="0"/>
          <c:showCatName val="0"/>
          <c:showSerName val="0"/>
          <c:showPercent val="0"/>
          <c:showBubbleSize val="0"/>
        </c:dLbls>
        <c:axId val="311587200"/>
        <c:axId val="311589120"/>
      </c:scatterChart>
      <c:valAx>
        <c:axId val="311587200"/>
        <c:scaling>
          <c:orientation val="minMax"/>
        </c:scaling>
        <c:delete val="0"/>
        <c:axPos val="b"/>
        <c:title>
          <c:tx>
            <c:rich>
              <a:bodyPr/>
              <a:lstStyle/>
              <a:p>
                <a:pPr>
                  <a:defRPr/>
                </a:pPr>
                <a:r>
                  <a:rPr lang="en-NZ"/>
                  <a:t>X Variable 1</a:t>
                </a:r>
              </a:p>
            </c:rich>
          </c:tx>
          <c:layout/>
          <c:overlay val="0"/>
        </c:title>
        <c:numFmt formatCode="General" sourceLinked="1"/>
        <c:majorTickMark val="out"/>
        <c:minorTickMark val="none"/>
        <c:tickLblPos val="nextTo"/>
        <c:crossAx val="311589120"/>
        <c:crosses val="autoZero"/>
        <c:crossBetween val="midCat"/>
      </c:valAx>
      <c:valAx>
        <c:axId val="311589120"/>
        <c:scaling>
          <c:orientation val="minMax"/>
        </c:scaling>
        <c:delete val="0"/>
        <c:axPos val="l"/>
        <c:title>
          <c:tx>
            <c:rich>
              <a:bodyPr/>
              <a:lstStyle/>
              <a:p>
                <a:pPr>
                  <a:defRPr/>
                </a:pPr>
                <a:r>
                  <a:rPr lang="en-NZ"/>
                  <a:t>Y</a:t>
                </a:r>
              </a:p>
            </c:rich>
          </c:tx>
          <c:layout/>
          <c:overlay val="0"/>
        </c:title>
        <c:numFmt formatCode="General" sourceLinked="1"/>
        <c:majorTickMark val="out"/>
        <c:minorTickMark val="none"/>
        <c:tickLblPos val="nextTo"/>
        <c:crossAx val="311587200"/>
        <c:crosses val="autoZero"/>
        <c:crossBetween val="midCat"/>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NZ"/>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NZ"/>
              <a:t>Normal Probability Plot</a:t>
            </a:r>
          </a:p>
        </c:rich>
      </c:tx>
      <c:overlay val="0"/>
    </c:title>
    <c:autoTitleDeleted val="0"/>
    <c:plotArea>
      <c:layout/>
      <c:scatterChart>
        <c:scatterStyle val="lineMarker"/>
        <c:varyColors val="0"/>
        <c:ser>
          <c:idx val="0"/>
          <c:order val="0"/>
          <c:spPr>
            <a:ln w="28575">
              <a:noFill/>
            </a:ln>
          </c:spPr>
          <c:xVal>
            <c:numRef>
              <c:f>linear_regression!$F$25:$F$1849</c:f>
              <c:numCache>
                <c:formatCode>General</c:formatCode>
                <c:ptCount val="1825"/>
                <c:pt idx="0">
                  <c:v>2.7397260273972601E-2</c:v>
                </c:pt>
                <c:pt idx="1">
                  <c:v>8.2191780821917804E-2</c:v>
                </c:pt>
                <c:pt idx="2">
                  <c:v>0.13698630136986301</c:v>
                </c:pt>
                <c:pt idx="3">
                  <c:v>0.19178082191780821</c:v>
                </c:pt>
                <c:pt idx="4">
                  <c:v>0.24657534246575341</c:v>
                </c:pt>
                <c:pt idx="5">
                  <c:v>0.30136986301369861</c:v>
                </c:pt>
                <c:pt idx="6">
                  <c:v>0.35616438356164382</c:v>
                </c:pt>
                <c:pt idx="7">
                  <c:v>0.41095890410958902</c:v>
                </c:pt>
                <c:pt idx="8">
                  <c:v>0.46575342465753422</c:v>
                </c:pt>
                <c:pt idx="9">
                  <c:v>0.52054794520547942</c:v>
                </c:pt>
                <c:pt idx="10">
                  <c:v>0.57534246575342463</c:v>
                </c:pt>
                <c:pt idx="11">
                  <c:v>0.63013698630136983</c:v>
                </c:pt>
                <c:pt idx="12">
                  <c:v>0.68493150684931503</c:v>
                </c:pt>
                <c:pt idx="13">
                  <c:v>0.73972602739726023</c:v>
                </c:pt>
                <c:pt idx="14">
                  <c:v>0.79452054794520544</c:v>
                </c:pt>
                <c:pt idx="15">
                  <c:v>0.84931506849315064</c:v>
                </c:pt>
                <c:pt idx="16">
                  <c:v>0.90410958904109584</c:v>
                </c:pt>
                <c:pt idx="17">
                  <c:v>0.95890410958904104</c:v>
                </c:pt>
                <c:pt idx="18">
                  <c:v>1.0136986301369864</c:v>
                </c:pt>
                <c:pt idx="19">
                  <c:v>1.0684931506849313</c:v>
                </c:pt>
                <c:pt idx="20">
                  <c:v>1.1232876712328768</c:v>
                </c:pt>
                <c:pt idx="21">
                  <c:v>1.1780821917808217</c:v>
                </c:pt>
                <c:pt idx="22">
                  <c:v>1.2328767123287672</c:v>
                </c:pt>
                <c:pt idx="23">
                  <c:v>1.2876712328767121</c:v>
                </c:pt>
                <c:pt idx="24">
                  <c:v>1.3424657534246576</c:v>
                </c:pt>
                <c:pt idx="25">
                  <c:v>1.3972602739726026</c:v>
                </c:pt>
                <c:pt idx="26">
                  <c:v>1.452054794520548</c:v>
                </c:pt>
                <c:pt idx="27">
                  <c:v>1.506849315068493</c:v>
                </c:pt>
                <c:pt idx="28">
                  <c:v>1.5616438356164384</c:v>
                </c:pt>
                <c:pt idx="29">
                  <c:v>1.6164383561643834</c:v>
                </c:pt>
                <c:pt idx="30">
                  <c:v>1.6712328767123288</c:v>
                </c:pt>
                <c:pt idx="31">
                  <c:v>1.7260273972602738</c:v>
                </c:pt>
                <c:pt idx="32">
                  <c:v>1.7808219178082192</c:v>
                </c:pt>
                <c:pt idx="33">
                  <c:v>1.8356164383561642</c:v>
                </c:pt>
                <c:pt idx="34">
                  <c:v>1.8904109589041096</c:v>
                </c:pt>
                <c:pt idx="35">
                  <c:v>1.9452054794520546</c:v>
                </c:pt>
                <c:pt idx="36">
                  <c:v>2</c:v>
                </c:pt>
                <c:pt idx="37">
                  <c:v>2.0547945205479454</c:v>
                </c:pt>
                <c:pt idx="38">
                  <c:v>2.1095890410958904</c:v>
                </c:pt>
                <c:pt idx="39">
                  <c:v>2.1643835616438354</c:v>
                </c:pt>
                <c:pt idx="40">
                  <c:v>2.2191780821917808</c:v>
                </c:pt>
                <c:pt idx="41">
                  <c:v>2.2739726027397262</c:v>
                </c:pt>
                <c:pt idx="42">
                  <c:v>2.3287671232876712</c:v>
                </c:pt>
                <c:pt idx="43">
                  <c:v>2.3835616438356162</c:v>
                </c:pt>
                <c:pt idx="44">
                  <c:v>2.4383561643835616</c:v>
                </c:pt>
                <c:pt idx="45">
                  <c:v>2.493150684931507</c:v>
                </c:pt>
                <c:pt idx="46">
                  <c:v>2.547945205479452</c:v>
                </c:pt>
                <c:pt idx="47">
                  <c:v>2.602739726027397</c:v>
                </c:pt>
                <c:pt idx="48">
                  <c:v>2.6575342465753424</c:v>
                </c:pt>
                <c:pt idx="49">
                  <c:v>2.7123287671232879</c:v>
                </c:pt>
                <c:pt idx="50">
                  <c:v>2.7671232876712328</c:v>
                </c:pt>
                <c:pt idx="51">
                  <c:v>2.8219178082191778</c:v>
                </c:pt>
                <c:pt idx="52">
                  <c:v>2.8767123287671232</c:v>
                </c:pt>
                <c:pt idx="53">
                  <c:v>2.9315068493150687</c:v>
                </c:pt>
                <c:pt idx="54">
                  <c:v>2.9863013698630136</c:v>
                </c:pt>
                <c:pt idx="55">
                  <c:v>3.0410958904109586</c:v>
                </c:pt>
                <c:pt idx="56">
                  <c:v>3.095890410958904</c:v>
                </c:pt>
                <c:pt idx="57">
                  <c:v>3.1506849315068495</c:v>
                </c:pt>
                <c:pt idx="58">
                  <c:v>3.2054794520547945</c:v>
                </c:pt>
                <c:pt idx="59">
                  <c:v>3.2602739726027394</c:v>
                </c:pt>
                <c:pt idx="60">
                  <c:v>3.3150684931506849</c:v>
                </c:pt>
                <c:pt idx="61">
                  <c:v>3.3698630136986303</c:v>
                </c:pt>
                <c:pt idx="62">
                  <c:v>3.4246575342465753</c:v>
                </c:pt>
                <c:pt idx="63">
                  <c:v>3.4794520547945202</c:v>
                </c:pt>
                <c:pt idx="64">
                  <c:v>3.5342465753424657</c:v>
                </c:pt>
                <c:pt idx="65">
                  <c:v>3.5890410958904111</c:v>
                </c:pt>
                <c:pt idx="66">
                  <c:v>3.6438356164383561</c:v>
                </c:pt>
                <c:pt idx="67">
                  <c:v>3.6986301369863011</c:v>
                </c:pt>
                <c:pt idx="68">
                  <c:v>3.7534246575342465</c:v>
                </c:pt>
                <c:pt idx="69">
                  <c:v>3.8082191780821919</c:v>
                </c:pt>
                <c:pt idx="70">
                  <c:v>3.8630136986301369</c:v>
                </c:pt>
                <c:pt idx="71">
                  <c:v>3.9178082191780819</c:v>
                </c:pt>
                <c:pt idx="72">
                  <c:v>3.9726027397260273</c:v>
                </c:pt>
                <c:pt idx="73">
                  <c:v>4.0273972602739727</c:v>
                </c:pt>
                <c:pt idx="74">
                  <c:v>4.0821917808219181</c:v>
                </c:pt>
                <c:pt idx="75">
                  <c:v>4.1369863013698627</c:v>
                </c:pt>
                <c:pt idx="76">
                  <c:v>4.1917808219178081</c:v>
                </c:pt>
                <c:pt idx="77">
                  <c:v>4.2465753424657535</c:v>
                </c:pt>
                <c:pt idx="78">
                  <c:v>4.3013698630136981</c:v>
                </c:pt>
                <c:pt idx="79">
                  <c:v>4.3561643835616435</c:v>
                </c:pt>
                <c:pt idx="80">
                  <c:v>4.4109589041095889</c:v>
                </c:pt>
                <c:pt idx="81">
                  <c:v>4.4657534246575343</c:v>
                </c:pt>
                <c:pt idx="82">
                  <c:v>4.5205479452054798</c:v>
                </c:pt>
                <c:pt idx="83">
                  <c:v>4.5753424657534243</c:v>
                </c:pt>
                <c:pt idx="84">
                  <c:v>4.6301369863013697</c:v>
                </c:pt>
                <c:pt idx="85">
                  <c:v>4.6849315068493151</c:v>
                </c:pt>
                <c:pt idx="86">
                  <c:v>4.7397260273972597</c:v>
                </c:pt>
                <c:pt idx="87">
                  <c:v>4.7945205479452051</c:v>
                </c:pt>
                <c:pt idx="88">
                  <c:v>4.8493150684931505</c:v>
                </c:pt>
                <c:pt idx="89">
                  <c:v>4.904109589041096</c:v>
                </c:pt>
                <c:pt idx="90">
                  <c:v>4.9589041095890414</c:v>
                </c:pt>
                <c:pt idx="91">
                  <c:v>5.0136986301369859</c:v>
                </c:pt>
                <c:pt idx="92">
                  <c:v>5.0684931506849313</c:v>
                </c:pt>
                <c:pt idx="93">
                  <c:v>5.1232876712328768</c:v>
                </c:pt>
                <c:pt idx="94">
                  <c:v>5.1780821917808213</c:v>
                </c:pt>
                <c:pt idx="95">
                  <c:v>5.2328767123287667</c:v>
                </c:pt>
                <c:pt idx="96">
                  <c:v>5.2876712328767121</c:v>
                </c:pt>
                <c:pt idx="97">
                  <c:v>5.3424657534246576</c:v>
                </c:pt>
                <c:pt idx="98">
                  <c:v>5.397260273972603</c:v>
                </c:pt>
                <c:pt idx="99">
                  <c:v>5.4520547945205475</c:v>
                </c:pt>
                <c:pt idx="100">
                  <c:v>5.506849315068493</c:v>
                </c:pt>
                <c:pt idx="101">
                  <c:v>5.5616438356164384</c:v>
                </c:pt>
                <c:pt idx="102">
                  <c:v>5.6164383561643829</c:v>
                </c:pt>
                <c:pt idx="103">
                  <c:v>5.6712328767123283</c:v>
                </c:pt>
                <c:pt idx="104">
                  <c:v>5.7260273972602738</c:v>
                </c:pt>
                <c:pt idx="105">
                  <c:v>5.7808219178082192</c:v>
                </c:pt>
                <c:pt idx="106">
                  <c:v>5.8356164383561646</c:v>
                </c:pt>
                <c:pt idx="107">
                  <c:v>5.8904109589041092</c:v>
                </c:pt>
                <c:pt idx="108">
                  <c:v>5.9452054794520546</c:v>
                </c:pt>
                <c:pt idx="109">
                  <c:v>6</c:v>
                </c:pt>
                <c:pt idx="110">
                  <c:v>6.0547945205479445</c:v>
                </c:pt>
                <c:pt idx="111">
                  <c:v>6.10958904109589</c:v>
                </c:pt>
                <c:pt idx="112">
                  <c:v>6.1643835616438354</c:v>
                </c:pt>
                <c:pt idx="113">
                  <c:v>6.2191780821917808</c:v>
                </c:pt>
                <c:pt idx="114">
                  <c:v>6.2739726027397262</c:v>
                </c:pt>
                <c:pt idx="115">
                  <c:v>6.3287671232876708</c:v>
                </c:pt>
                <c:pt idx="116">
                  <c:v>6.3835616438356162</c:v>
                </c:pt>
                <c:pt idx="117">
                  <c:v>6.4383561643835616</c:v>
                </c:pt>
                <c:pt idx="118">
                  <c:v>6.4931506849315062</c:v>
                </c:pt>
                <c:pt idx="119">
                  <c:v>6.5479452054794516</c:v>
                </c:pt>
                <c:pt idx="120">
                  <c:v>6.602739726027397</c:v>
                </c:pt>
                <c:pt idx="121">
                  <c:v>6.6575342465753424</c:v>
                </c:pt>
                <c:pt idx="122">
                  <c:v>6.7123287671232879</c:v>
                </c:pt>
                <c:pt idx="123">
                  <c:v>6.7671232876712324</c:v>
                </c:pt>
                <c:pt idx="124">
                  <c:v>6.8219178082191778</c:v>
                </c:pt>
                <c:pt idx="125">
                  <c:v>6.8767123287671232</c:v>
                </c:pt>
                <c:pt idx="126">
                  <c:v>6.9315068493150678</c:v>
                </c:pt>
                <c:pt idx="127">
                  <c:v>6.9863013698630132</c:v>
                </c:pt>
                <c:pt idx="128">
                  <c:v>7.0410958904109586</c:v>
                </c:pt>
                <c:pt idx="129">
                  <c:v>7.095890410958904</c:v>
                </c:pt>
                <c:pt idx="130">
                  <c:v>7.1506849315068495</c:v>
                </c:pt>
                <c:pt idx="131">
                  <c:v>7.205479452054794</c:v>
                </c:pt>
                <c:pt idx="132">
                  <c:v>7.2602739726027394</c:v>
                </c:pt>
                <c:pt idx="133">
                  <c:v>7.3150684931506849</c:v>
                </c:pt>
                <c:pt idx="134">
                  <c:v>7.3698630136986294</c:v>
                </c:pt>
                <c:pt idx="135">
                  <c:v>7.4246575342465748</c:v>
                </c:pt>
                <c:pt idx="136">
                  <c:v>7.4794520547945202</c:v>
                </c:pt>
                <c:pt idx="137">
                  <c:v>7.5342465753424657</c:v>
                </c:pt>
                <c:pt idx="138">
                  <c:v>7.5890410958904111</c:v>
                </c:pt>
                <c:pt idx="139">
                  <c:v>7.6438356164383556</c:v>
                </c:pt>
                <c:pt idx="140">
                  <c:v>7.6986301369863011</c:v>
                </c:pt>
                <c:pt idx="141">
                  <c:v>7.7534246575342465</c:v>
                </c:pt>
                <c:pt idx="142">
                  <c:v>7.808219178082191</c:v>
                </c:pt>
                <c:pt idx="143">
                  <c:v>7.8630136986301364</c:v>
                </c:pt>
                <c:pt idx="144">
                  <c:v>7.9178082191780819</c:v>
                </c:pt>
                <c:pt idx="145">
                  <c:v>7.9726027397260273</c:v>
                </c:pt>
                <c:pt idx="146">
                  <c:v>8.0273972602739718</c:v>
                </c:pt>
                <c:pt idx="147">
                  <c:v>8.0821917808219172</c:v>
                </c:pt>
                <c:pt idx="148">
                  <c:v>8.1369863013698627</c:v>
                </c:pt>
                <c:pt idx="149">
                  <c:v>8.1917808219178063</c:v>
                </c:pt>
                <c:pt idx="150">
                  <c:v>8.2465753424657517</c:v>
                </c:pt>
                <c:pt idx="151">
                  <c:v>8.3013698630136972</c:v>
                </c:pt>
                <c:pt idx="152">
                  <c:v>8.3561643835616426</c:v>
                </c:pt>
                <c:pt idx="153">
                  <c:v>8.410958904109588</c:v>
                </c:pt>
                <c:pt idx="154">
                  <c:v>8.4657534246575334</c:v>
                </c:pt>
                <c:pt idx="155">
                  <c:v>8.5205479452054789</c:v>
                </c:pt>
                <c:pt idx="156">
                  <c:v>8.5753424657534225</c:v>
                </c:pt>
                <c:pt idx="157">
                  <c:v>8.6301369863013679</c:v>
                </c:pt>
                <c:pt idx="158">
                  <c:v>8.6849315068493134</c:v>
                </c:pt>
                <c:pt idx="159">
                  <c:v>8.7397260273972588</c:v>
                </c:pt>
                <c:pt idx="160">
                  <c:v>8.7945205479452042</c:v>
                </c:pt>
                <c:pt idx="161">
                  <c:v>8.8493150684931496</c:v>
                </c:pt>
                <c:pt idx="162">
                  <c:v>8.9041095890410951</c:v>
                </c:pt>
                <c:pt idx="163">
                  <c:v>8.9589041095890405</c:v>
                </c:pt>
                <c:pt idx="164">
                  <c:v>9.0136986301369859</c:v>
                </c:pt>
                <c:pt idx="165">
                  <c:v>9.0684931506849296</c:v>
                </c:pt>
                <c:pt idx="166">
                  <c:v>9.123287671232875</c:v>
                </c:pt>
                <c:pt idx="167">
                  <c:v>9.1780821917808204</c:v>
                </c:pt>
                <c:pt idx="168">
                  <c:v>9.2328767123287658</c:v>
                </c:pt>
                <c:pt idx="169">
                  <c:v>9.2876712328767113</c:v>
                </c:pt>
                <c:pt idx="170">
                  <c:v>9.3424657534246567</c:v>
                </c:pt>
                <c:pt idx="171">
                  <c:v>9.3972602739726021</c:v>
                </c:pt>
                <c:pt idx="172">
                  <c:v>9.4520547945205458</c:v>
                </c:pt>
                <c:pt idx="173">
                  <c:v>9.5068493150684912</c:v>
                </c:pt>
                <c:pt idx="174">
                  <c:v>9.5616438356164366</c:v>
                </c:pt>
                <c:pt idx="175">
                  <c:v>9.616438356164382</c:v>
                </c:pt>
                <c:pt idx="176">
                  <c:v>9.6712328767123275</c:v>
                </c:pt>
                <c:pt idx="177">
                  <c:v>9.7260273972602729</c:v>
                </c:pt>
                <c:pt idx="178">
                  <c:v>9.7808219178082183</c:v>
                </c:pt>
                <c:pt idx="179">
                  <c:v>9.8356164383561637</c:v>
                </c:pt>
                <c:pt idx="180">
                  <c:v>9.8904109589041092</c:v>
                </c:pt>
                <c:pt idx="181">
                  <c:v>9.9452054794520528</c:v>
                </c:pt>
                <c:pt idx="182">
                  <c:v>9.9999999999999982</c:v>
                </c:pt>
                <c:pt idx="183">
                  <c:v>10.054794520547944</c:v>
                </c:pt>
                <c:pt idx="184">
                  <c:v>10.109589041095889</c:v>
                </c:pt>
                <c:pt idx="185">
                  <c:v>10.164383561643834</c:v>
                </c:pt>
                <c:pt idx="186">
                  <c:v>10.21917808219178</c:v>
                </c:pt>
                <c:pt idx="187">
                  <c:v>10.273972602739725</c:v>
                </c:pt>
                <c:pt idx="188">
                  <c:v>10.328767123287669</c:v>
                </c:pt>
                <c:pt idx="189">
                  <c:v>10.383561643835614</c:v>
                </c:pt>
                <c:pt idx="190">
                  <c:v>10.43835616438356</c:v>
                </c:pt>
                <c:pt idx="191">
                  <c:v>10.493150684931505</c:v>
                </c:pt>
                <c:pt idx="192">
                  <c:v>10.547945205479451</c:v>
                </c:pt>
                <c:pt idx="193">
                  <c:v>10.602739726027396</c:v>
                </c:pt>
                <c:pt idx="194">
                  <c:v>10.657534246575342</c:v>
                </c:pt>
                <c:pt idx="195">
                  <c:v>10.712328767123287</c:v>
                </c:pt>
                <c:pt idx="196">
                  <c:v>10.767123287671232</c:v>
                </c:pt>
                <c:pt idx="197">
                  <c:v>10.821917808219176</c:v>
                </c:pt>
                <c:pt idx="198">
                  <c:v>10.876712328767121</c:v>
                </c:pt>
                <c:pt idx="199">
                  <c:v>10.931506849315067</c:v>
                </c:pt>
                <c:pt idx="200">
                  <c:v>10.986301369863012</c:v>
                </c:pt>
                <c:pt idx="201">
                  <c:v>11.041095890410958</c:v>
                </c:pt>
                <c:pt idx="202">
                  <c:v>11.095890410958903</c:v>
                </c:pt>
                <c:pt idx="203">
                  <c:v>11.150684931506849</c:v>
                </c:pt>
                <c:pt idx="204">
                  <c:v>11.205479452054792</c:v>
                </c:pt>
                <c:pt idx="205">
                  <c:v>11.260273972602738</c:v>
                </c:pt>
                <c:pt idx="206">
                  <c:v>11.315068493150683</c:v>
                </c:pt>
                <c:pt idx="207">
                  <c:v>11.369863013698629</c:v>
                </c:pt>
                <c:pt idx="208">
                  <c:v>11.424657534246574</c:v>
                </c:pt>
                <c:pt idx="209">
                  <c:v>11.479452054794519</c:v>
                </c:pt>
                <c:pt idx="210">
                  <c:v>11.534246575342465</c:v>
                </c:pt>
                <c:pt idx="211">
                  <c:v>11.58904109589041</c:v>
                </c:pt>
                <c:pt idx="212">
                  <c:v>11.643835616438356</c:v>
                </c:pt>
                <c:pt idx="213">
                  <c:v>11.698630136986299</c:v>
                </c:pt>
                <c:pt idx="214">
                  <c:v>11.753424657534245</c:v>
                </c:pt>
                <c:pt idx="215">
                  <c:v>11.80821917808219</c:v>
                </c:pt>
                <c:pt idx="216">
                  <c:v>11.863013698630136</c:v>
                </c:pt>
                <c:pt idx="217">
                  <c:v>11.917808219178081</c:v>
                </c:pt>
                <c:pt idx="218">
                  <c:v>11.972602739726026</c:v>
                </c:pt>
                <c:pt idx="219">
                  <c:v>12.027397260273972</c:v>
                </c:pt>
                <c:pt idx="220">
                  <c:v>12.082191780821915</c:v>
                </c:pt>
                <c:pt idx="221">
                  <c:v>12.136986301369861</c:v>
                </c:pt>
                <c:pt idx="222">
                  <c:v>12.191780821917806</c:v>
                </c:pt>
                <c:pt idx="223">
                  <c:v>12.246575342465752</c:v>
                </c:pt>
                <c:pt idx="224">
                  <c:v>12.301369863013697</c:v>
                </c:pt>
                <c:pt idx="225">
                  <c:v>12.356164383561643</c:v>
                </c:pt>
                <c:pt idx="226">
                  <c:v>12.410958904109588</c:v>
                </c:pt>
                <c:pt idx="227">
                  <c:v>12.465753424657533</c:v>
                </c:pt>
                <c:pt idx="228">
                  <c:v>12.520547945205479</c:v>
                </c:pt>
                <c:pt idx="229">
                  <c:v>12.575342465753423</c:v>
                </c:pt>
                <c:pt idx="230">
                  <c:v>12.630136986301368</c:v>
                </c:pt>
                <c:pt idx="231">
                  <c:v>12.684931506849313</c:v>
                </c:pt>
                <c:pt idx="232">
                  <c:v>12.739726027397259</c:v>
                </c:pt>
                <c:pt idx="233">
                  <c:v>12.794520547945204</c:v>
                </c:pt>
                <c:pt idx="234">
                  <c:v>12.84931506849315</c:v>
                </c:pt>
                <c:pt idx="235">
                  <c:v>12.904109589041095</c:v>
                </c:pt>
                <c:pt idx="236">
                  <c:v>12.958904109589039</c:v>
                </c:pt>
                <c:pt idx="237">
                  <c:v>13.013698630136984</c:v>
                </c:pt>
                <c:pt idx="238">
                  <c:v>13.06849315068493</c:v>
                </c:pt>
                <c:pt idx="239">
                  <c:v>13.123287671232875</c:v>
                </c:pt>
                <c:pt idx="240">
                  <c:v>13.17808219178082</c:v>
                </c:pt>
                <c:pt idx="241">
                  <c:v>13.232876712328766</c:v>
                </c:pt>
                <c:pt idx="242">
                  <c:v>13.287671232876711</c:v>
                </c:pt>
                <c:pt idx="243">
                  <c:v>13.342465753424657</c:v>
                </c:pt>
                <c:pt idx="244">
                  <c:v>13.397260273972602</c:v>
                </c:pt>
                <c:pt idx="245">
                  <c:v>13.452054794520546</c:v>
                </c:pt>
                <c:pt idx="246">
                  <c:v>13.506849315068491</c:v>
                </c:pt>
                <c:pt idx="247">
                  <c:v>13.561643835616437</c:v>
                </c:pt>
                <c:pt idx="248">
                  <c:v>13.616438356164382</c:v>
                </c:pt>
                <c:pt idx="249">
                  <c:v>13.671232876712327</c:v>
                </c:pt>
                <c:pt idx="250">
                  <c:v>13.726027397260273</c:v>
                </c:pt>
                <c:pt idx="251">
                  <c:v>13.780821917808218</c:v>
                </c:pt>
                <c:pt idx="252">
                  <c:v>13.835616438356162</c:v>
                </c:pt>
                <c:pt idx="253">
                  <c:v>13.890410958904107</c:v>
                </c:pt>
                <c:pt idx="254">
                  <c:v>13.945205479452053</c:v>
                </c:pt>
                <c:pt idx="255">
                  <c:v>13.999999999999998</c:v>
                </c:pt>
                <c:pt idx="256">
                  <c:v>14.054794520547944</c:v>
                </c:pt>
                <c:pt idx="257">
                  <c:v>14.109589041095889</c:v>
                </c:pt>
                <c:pt idx="258">
                  <c:v>14.164383561643834</c:v>
                </c:pt>
                <c:pt idx="259">
                  <c:v>14.21917808219178</c:v>
                </c:pt>
                <c:pt idx="260">
                  <c:v>14.273972602739725</c:v>
                </c:pt>
                <c:pt idx="261">
                  <c:v>14.328767123287669</c:v>
                </c:pt>
                <c:pt idx="262">
                  <c:v>14.383561643835614</c:v>
                </c:pt>
                <c:pt idx="263">
                  <c:v>14.43835616438356</c:v>
                </c:pt>
                <c:pt idx="264">
                  <c:v>14.493150684931505</c:v>
                </c:pt>
                <c:pt idx="265">
                  <c:v>14.547945205479451</c:v>
                </c:pt>
                <c:pt idx="266">
                  <c:v>14.602739726027396</c:v>
                </c:pt>
                <c:pt idx="267">
                  <c:v>14.657534246575342</c:v>
                </c:pt>
                <c:pt idx="268">
                  <c:v>14.712328767123285</c:v>
                </c:pt>
                <c:pt idx="269">
                  <c:v>14.767123287671231</c:v>
                </c:pt>
                <c:pt idx="270">
                  <c:v>14.821917808219176</c:v>
                </c:pt>
                <c:pt idx="271">
                  <c:v>14.876712328767121</c:v>
                </c:pt>
                <c:pt idx="272">
                  <c:v>14.931506849315067</c:v>
                </c:pt>
                <c:pt idx="273">
                  <c:v>14.986301369863012</c:v>
                </c:pt>
                <c:pt idx="274">
                  <c:v>15.041095890410958</c:v>
                </c:pt>
                <c:pt idx="275">
                  <c:v>15.095890410958903</c:v>
                </c:pt>
                <c:pt idx="276">
                  <c:v>15.150684931506849</c:v>
                </c:pt>
                <c:pt idx="277">
                  <c:v>15.205479452054792</c:v>
                </c:pt>
                <c:pt idx="278">
                  <c:v>15.260273972602738</c:v>
                </c:pt>
                <c:pt idx="279">
                  <c:v>15.315068493150683</c:v>
                </c:pt>
                <c:pt idx="280">
                  <c:v>15.369863013698629</c:v>
                </c:pt>
                <c:pt idx="281">
                  <c:v>15.424657534246574</c:v>
                </c:pt>
                <c:pt idx="282">
                  <c:v>15.479452054794519</c:v>
                </c:pt>
                <c:pt idx="283">
                  <c:v>15.534246575342465</c:v>
                </c:pt>
                <c:pt idx="284">
                  <c:v>15.589041095890408</c:v>
                </c:pt>
                <c:pt idx="285">
                  <c:v>15.643835616438354</c:v>
                </c:pt>
                <c:pt idx="286">
                  <c:v>15.698630136986299</c:v>
                </c:pt>
                <c:pt idx="287">
                  <c:v>15.753424657534245</c:v>
                </c:pt>
                <c:pt idx="288">
                  <c:v>15.80821917808219</c:v>
                </c:pt>
                <c:pt idx="289">
                  <c:v>15.863013698630136</c:v>
                </c:pt>
                <c:pt idx="290">
                  <c:v>15.917808219178081</c:v>
                </c:pt>
                <c:pt idx="291">
                  <c:v>15.972602739726026</c:v>
                </c:pt>
                <c:pt idx="292">
                  <c:v>16.027397260273972</c:v>
                </c:pt>
                <c:pt idx="293">
                  <c:v>16.082191780821915</c:v>
                </c:pt>
                <c:pt idx="294">
                  <c:v>16.136986301369863</c:v>
                </c:pt>
                <c:pt idx="295">
                  <c:v>16.191780821917806</c:v>
                </c:pt>
                <c:pt idx="296">
                  <c:v>16.246575342465754</c:v>
                </c:pt>
                <c:pt idx="297">
                  <c:v>16.301369863013697</c:v>
                </c:pt>
                <c:pt idx="298">
                  <c:v>16.356164383561641</c:v>
                </c:pt>
                <c:pt idx="299">
                  <c:v>16.410958904109588</c:v>
                </c:pt>
                <c:pt idx="300">
                  <c:v>16.465753424657532</c:v>
                </c:pt>
                <c:pt idx="301">
                  <c:v>16.520547945205479</c:v>
                </c:pt>
                <c:pt idx="302">
                  <c:v>16.575342465753423</c:v>
                </c:pt>
                <c:pt idx="303">
                  <c:v>16.63013698630137</c:v>
                </c:pt>
                <c:pt idx="304">
                  <c:v>16.684931506849313</c:v>
                </c:pt>
                <c:pt idx="305">
                  <c:v>16.739726027397257</c:v>
                </c:pt>
                <c:pt idx="306">
                  <c:v>16.794520547945204</c:v>
                </c:pt>
                <c:pt idx="307">
                  <c:v>16.849315068493148</c:v>
                </c:pt>
                <c:pt idx="308">
                  <c:v>16.904109589041095</c:v>
                </c:pt>
                <c:pt idx="309">
                  <c:v>16.958904109589039</c:v>
                </c:pt>
                <c:pt idx="310">
                  <c:v>17.013698630136986</c:v>
                </c:pt>
                <c:pt idx="311">
                  <c:v>17.06849315068493</c:v>
                </c:pt>
                <c:pt idx="312">
                  <c:v>17.123287671232873</c:v>
                </c:pt>
                <c:pt idx="313">
                  <c:v>17.17808219178082</c:v>
                </c:pt>
                <c:pt idx="314">
                  <c:v>17.232876712328764</c:v>
                </c:pt>
                <c:pt idx="315">
                  <c:v>17.287671232876711</c:v>
                </c:pt>
                <c:pt idx="316">
                  <c:v>17.342465753424655</c:v>
                </c:pt>
                <c:pt idx="317">
                  <c:v>17.397260273972602</c:v>
                </c:pt>
                <c:pt idx="318">
                  <c:v>17.452054794520546</c:v>
                </c:pt>
                <c:pt idx="319">
                  <c:v>17.506849315068493</c:v>
                </c:pt>
                <c:pt idx="320">
                  <c:v>17.561643835616437</c:v>
                </c:pt>
                <c:pt idx="321">
                  <c:v>17.61643835616438</c:v>
                </c:pt>
                <c:pt idx="322">
                  <c:v>17.671232876712327</c:v>
                </c:pt>
                <c:pt idx="323">
                  <c:v>17.726027397260271</c:v>
                </c:pt>
                <c:pt idx="324">
                  <c:v>17.780821917808218</c:v>
                </c:pt>
                <c:pt idx="325">
                  <c:v>17.835616438356162</c:v>
                </c:pt>
                <c:pt idx="326">
                  <c:v>17.890410958904109</c:v>
                </c:pt>
                <c:pt idx="327">
                  <c:v>17.945205479452053</c:v>
                </c:pt>
                <c:pt idx="328">
                  <c:v>18</c:v>
                </c:pt>
                <c:pt idx="329">
                  <c:v>18.054794520547944</c:v>
                </c:pt>
                <c:pt idx="330">
                  <c:v>18.109589041095887</c:v>
                </c:pt>
                <c:pt idx="331">
                  <c:v>18.164383561643834</c:v>
                </c:pt>
                <c:pt idx="332">
                  <c:v>18.219178082191778</c:v>
                </c:pt>
                <c:pt idx="333">
                  <c:v>18.273972602739725</c:v>
                </c:pt>
                <c:pt idx="334">
                  <c:v>18.328767123287669</c:v>
                </c:pt>
                <c:pt idx="335">
                  <c:v>18.383561643835616</c:v>
                </c:pt>
                <c:pt idx="336">
                  <c:v>18.43835616438356</c:v>
                </c:pt>
                <c:pt idx="337">
                  <c:v>18.493150684931503</c:v>
                </c:pt>
                <c:pt idx="338">
                  <c:v>18.547945205479451</c:v>
                </c:pt>
                <c:pt idx="339">
                  <c:v>18.602739726027394</c:v>
                </c:pt>
                <c:pt idx="340">
                  <c:v>18.657534246575342</c:v>
                </c:pt>
                <c:pt idx="341">
                  <c:v>18.712328767123285</c:v>
                </c:pt>
                <c:pt idx="342">
                  <c:v>18.767123287671232</c:v>
                </c:pt>
                <c:pt idx="343">
                  <c:v>18.821917808219176</c:v>
                </c:pt>
                <c:pt idx="344">
                  <c:v>18.87671232876712</c:v>
                </c:pt>
                <c:pt idx="345">
                  <c:v>18.931506849315067</c:v>
                </c:pt>
                <c:pt idx="346">
                  <c:v>18.986301369863011</c:v>
                </c:pt>
                <c:pt idx="347">
                  <c:v>19.041095890410958</c:v>
                </c:pt>
                <c:pt idx="348">
                  <c:v>19.095890410958901</c:v>
                </c:pt>
                <c:pt idx="349">
                  <c:v>19.150684931506849</c:v>
                </c:pt>
                <c:pt idx="350">
                  <c:v>19.205479452054792</c:v>
                </c:pt>
                <c:pt idx="351">
                  <c:v>19.260273972602739</c:v>
                </c:pt>
                <c:pt idx="352">
                  <c:v>19.315068493150683</c:v>
                </c:pt>
                <c:pt idx="353">
                  <c:v>19.369863013698627</c:v>
                </c:pt>
                <c:pt idx="354">
                  <c:v>19.424657534246574</c:v>
                </c:pt>
                <c:pt idx="355">
                  <c:v>19.479452054794518</c:v>
                </c:pt>
                <c:pt idx="356">
                  <c:v>19.534246575342465</c:v>
                </c:pt>
                <c:pt idx="357">
                  <c:v>19.589041095890408</c:v>
                </c:pt>
                <c:pt idx="358">
                  <c:v>19.643835616438356</c:v>
                </c:pt>
                <c:pt idx="359">
                  <c:v>19.698630136986299</c:v>
                </c:pt>
                <c:pt idx="360">
                  <c:v>19.753424657534246</c:v>
                </c:pt>
                <c:pt idx="361">
                  <c:v>19.80821917808219</c:v>
                </c:pt>
                <c:pt idx="362">
                  <c:v>19.863013698630134</c:v>
                </c:pt>
                <c:pt idx="363">
                  <c:v>19.917808219178081</c:v>
                </c:pt>
                <c:pt idx="364">
                  <c:v>19.972602739726025</c:v>
                </c:pt>
                <c:pt idx="365">
                  <c:v>20.027397260273972</c:v>
                </c:pt>
                <c:pt idx="366">
                  <c:v>20.082191780821915</c:v>
                </c:pt>
                <c:pt idx="367">
                  <c:v>20.136986301369863</c:v>
                </c:pt>
                <c:pt idx="368">
                  <c:v>20.191780821917806</c:v>
                </c:pt>
                <c:pt idx="369">
                  <c:v>20.24657534246575</c:v>
                </c:pt>
                <c:pt idx="370">
                  <c:v>20.301369863013697</c:v>
                </c:pt>
                <c:pt idx="371">
                  <c:v>20.356164383561641</c:v>
                </c:pt>
                <c:pt idx="372">
                  <c:v>20.410958904109588</c:v>
                </c:pt>
                <c:pt idx="373">
                  <c:v>20.465753424657532</c:v>
                </c:pt>
                <c:pt idx="374">
                  <c:v>20.520547945205479</c:v>
                </c:pt>
                <c:pt idx="375">
                  <c:v>20.575342465753423</c:v>
                </c:pt>
                <c:pt idx="376">
                  <c:v>20.630136986301366</c:v>
                </c:pt>
                <c:pt idx="377">
                  <c:v>20.684931506849313</c:v>
                </c:pt>
                <c:pt idx="378">
                  <c:v>20.739726027397257</c:v>
                </c:pt>
                <c:pt idx="379">
                  <c:v>20.794520547945204</c:v>
                </c:pt>
                <c:pt idx="380">
                  <c:v>20.849315068493148</c:v>
                </c:pt>
                <c:pt idx="381">
                  <c:v>20.904109589041095</c:v>
                </c:pt>
                <c:pt idx="382">
                  <c:v>20.958904109589039</c:v>
                </c:pt>
                <c:pt idx="383">
                  <c:v>21.013698630136986</c:v>
                </c:pt>
                <c:pt idx="384">
                  <c:v>21.06849315068493</c:v>
                </c:pt>
                <c:pt idx="385">
                  <c:v>21.123287671232873</c:v>
                </c:pt>
                <c:pt idx="386">
                  <c:v>21.17808219178082</c:v>
                </c:pt>
                <c:pt idx="387">
                  <c:v>21.232876712328764</c:v>
                </c:pt>
                <c:pt idx="388">
                  <c:v>21.287671232876711</c:v>
                </c:pt>
                <c:pt idx="389">
                  <c:v>21.342465753424655</c:v>
                </c:pt>
                <c:pt idx="390">
                  <c:v>21.397260273972602</c:v>
                </c:pt>
                <c:pt idx="391">
                  <c:v>21.452054794520546</c:v>
                </c:pt>
                <c:pt idx="392">
                  <c:v>21.506849315068493</c:v>
                </c:pt>
                <c:pt idx="393">
                  <c:v>21.561643835616437</c:v>
                </c:pt>
                <c:pt idx="394">
                  <c:v>21.61643835616438</c:v>
                </c:pt>
                <c:pt idx="395">
                  <c:v>21.671232876712327</c:v>
                </c:pt>
                <c:pt idx="396">
                  <c:v>21.726027397260271</c:v>
                </c:pt>
                <c:pt idx="397">
                  <c:v>21.780821917808218</c:v>
                </c:pt>
                <c:pt idx="398">
                  <c:v>21.835616438356162</c:v>
                </c:pt>
                <c:pt idx="399">
                  <c:v>21.890410958904109</c:v>
                </c:pt>
                <c:pt idx="400">
                  <c:v>21.945205479452053</c:v>
                </c:pt>
                <c:pt idx="401">
                  <c:v>21.999999999999996</c:v>
                </c:pt>
                <c:pt idx="402">
                  <c:v>22.054794520547944</c:v>
                </c:pt>
                <c:pt idx="403">
                  <c:v>22.109589041095887</c:v>
                </c:pt>
                <c:pt idx="404">
                  <c:v>22.164383561643834</c:v>
                </c:pt>
                <c:pt idx="405">
                  <c:v>22.219178082191778</c:v>
                </c:pt>
                <c:pt idx="406">
                  <c:v>22.273972602739725</c:v>
                </c:pt>
                <c:pt idx="407">
                  <c:v>22.328767123287669</c:v>
                </c:pt>
                <c:pt idx="408">
                  <c:v>22.383561643835613</c:v>
                </c:pt>
                <c:pt idx="409">
                  <c:v>22.43835616438356</c:v>
                </c:pt>
                <c:pt idx="410">
                  <c:v>22.493150684931503</c:v>
                </c:pt>
                <c:pt idx="411">
                  <c:v>22.547945205479451</c:v>
                </c:pt>
                <c:pt idx="412">
                  <c:v>22.602739726027394</c:v>
                </c:pt>
                <c:pt idx="413">
                  <c:v>22.657534246575342</c:v>
                </c:pt>
                <c:pt idx="414">
                  <c:v>22.712328767123285</c:v>
                </c:pt>
                <c:pt idx="415">
                  <c:v>22.767123287671232</c:v>
                </c:pt>
                <c:pt idx="416">
                  <c:v>22.821917808219176</c:v>
                </c:pt>
                <c:pt idx="417">
                  <c:v>22.87671232876712</c:v>
                </c:pt>
                <c:pt idx="418">
                  <c:v>22.931506849315067</c:v>
                </c:pt>
                <c:pt idx="419">
                  <c:v>22.986301369863011</c:v>
                </c:pt>
                <c:pt idx="420">
                  <c:v>23.041095890410958</c:v>
                </c:pt>
                <c:pt idx="421">
                  <c:v>23.095890410958901</c:v>
                </c:pt>
                <c:pt idx="422">
                  <c:v>23.150684931506849</c:v>
                </c:pt>
                <c:pt idx="423">
                  <c:v>23.205479452054792</c:v>
                </c:pt>
                <c:pt idx="424">
                  <c:v>23.260273972602739</c:v>
                </c:pt>
                <c:pt idx="425">
                  <c:v>23.315068493150683</c:v>
                </c:pt>
                <c:pt idx="426">
                  <c:v>23.369863013698627</c:v>
                </c:pt>
                <c:pt idx="427">
                  <c:v>23.424657534246574</c:v>
                </c:pt>
                <c:pt idx="428">
                  <c:v>23.479452054794518</c:v>
                </c:pt>
                <c:pt idx="429">
                  <c:v>23.534246575342465</c:v>
                </c:pt>
                <c:pt idx="430">
                  <c:v>23.589041095890408</c:v>
                </c:pt>
                <c:pt idx="431">
                  <c:v>23.643835616438356</c:v>
                </c:pt>
                <c:pt idx="432">
                  <c:v>23.698630136986299</c:v>
                </c:pt>
                <c:pt idx="433">
                  <c:v>23.753424657534243</c:v>
                </c:pt>
                <c:pt idx="434">
                  <c:v>23.80821917808219</c:v>
                </c:pt>
                <c:pt idx="435">
                  <c:v>23.863013698630134</c:v>
                </c:pt>
                <c:pt idx="436">
                  <c:v>23.917808219178081</c:v>
                </c:pt>
                <c:pt idx="437">
                  <c:v>23.972602739726025</c:v>
                </c:pt>
                <c:pt idx="438">
                  <c:v>24.027397260273972</c:v>
                </c:pt>
                <c:pt idx="439">
                  <c:v>24.082191780821915</c:v>
                </c:pt>
                <c:pt idx="440">
                  <c:v>24.136986301369859</c:v>
                </c:pt>
                <c:pt idx="441">
                  <c:v>24.191780821917806</c:v>
                </c:pt>
                <c:pt idx="442">
                  <c:v>24.24657534246575</c:v>
                </c:pt>
                <c:pt idx="443">
                  <c:v>24.301369863013697</c:v>
                </c:pt>
                <c:pt idx="444">
                  <c:v>24.356164383561641</c:v>
                </c:pt>
                <c:pt idx="445">
                  <c:v>24.410958904109588</c:v>
                </c:pt>
                <c:pt idx="446">
                  <c:v>24.465753424657532</c:v>
                </c:pt>
                <c:pt idx="447">
                  <c:v>24.520547945205479</c:v>
                </c:pt>
                <c:pt idx="448">
                  <c:v>24.575342465753423</c:v>
                </c:pt>
                <c:pt idx="449">
                  <c:v>24.630136986301366</c:v>
                </c:pt>
                <c:pt idx="450">
                  <c:v>24.684931506849313</c:v>
                </c:pt>
                <c:pt idx="451">
                  <c:v>24.739726027397257</c:v>
                </c:pt>
                <c:pt idx="452">
                  <c:v>24.794520547945204</c:v>
                </c:pt>
                <c:pt idx="453">
                  <c:v>24.849315068493148</c:v>
                </c:pt>
                <c:pt idx="454">
                  <c:v>24.904109589041095</c:v>
                </c:pt>
                <c:pt idx="455">
                  <c:v>24.958904109589039</c:v>
                </c:pt>
                <c:pt idx="456">
                  <c:v>25.013698630136986</c:v>
                </c:pt>
                <c:pt idx="457">
                  <c:v>25.06849315068493</c:v>
                </c:pt>
                <c:pt idx="458">
                  <c:v>25.123287671232873</c:v>
                </c:pt>
                <c:pt idx="459">
                  <c:v>25.17808219178082</c:v>
                </c:pt>
                <c:pt idx="460">
                  <c:v>25.232876712328764</c:v>
                </c:pt>
                <c:pt idx="461">
                  <c:v>25.287671232876711</c:v>
                </c:pt>
                <c:pt idx="462">
                  <c:v>25.342465753424655</c:v>
                </c:pt>
                <c:pt idx="463">
                  <c:v>25.397260273972602</c:v>
                </c:pt>
                <c:pt idx="464">
                  <c:v>25.452054794520546</c:v>
                </c:pt>
                <c:pt idx="465">
                  <c:v>25.506849315068489</c:v>
                </c:pt>
                <c:pt idx="466">
                  <c:v>25.561643835616437</c:v>
                </c:pt>
                <c:pt idx="467">
                  <c:v>25.61643835616438</c:v>
                </c:pt>
                <c:pt idx="468">
                  <c:v>25.671232876712327</c:v>
                </c:pt>
                <c:pt idx="469">
                  <c:v>25.726027397260271</c:v>
                </c:pt>
                <c:pt idx="470">
                  <c:v>25.780821917808218</c:v>
                </c:pt>
                <c:pt idx="471">
                  <c:v>25.835616438356162</c:v>
                </c:pt>
                <c:pt idx="472">
                  <c:v>25.890410958904106</c:v>
                </c:pt>
                <c:pt idx="473">
                  <c:v>25.945205479452053</c:v>
                </c:pt>
                <c:pt idx="474">
                  <c:v>25.999999999999996</c:v>
                </c:pt>
                <c:pt idx="475">
                  <c:v>26.054794520547944</c:v>
                </c:pt>
                <c:pt idx="476">
                  <c:v>26.109589041095887</c:v>
                </c:pt>
                <c:pt idx="477">
                  <c:v>26.164383561643834</c:v>
                </c:pt>
                <c:pt idx="478">
                  <c:v>26.219178082191778</c:v>
                </c:pt>
                <c:pt idx="479">
                  <c:v>26.273972602739725</c:v>
                </c:pt>
                <c:pt idx="480">
                  <c:v>26.328767123287669</c:v>
                </c:pt>
                <c:pt idx="481">
                  <c:v>26.383561643835613</c:v>
                </c:pt>
                <c:pt idx="482">
                  <c:v>26.43835616438356</c:v>
                </c:pt>
                <c:pt idx="483">
                  <c:v>26.493150684931503</c:v>
                </c:pt>
                <c:pt idx="484">
                  <c:v>26.547945205479451</c:v>
                </c:pt>
                <c:pt idx="485">
                  <c:v>26.602739726027394</c:v>
                </c:pt>
                <c:pt idx="486">
                  <c:v>26.657534246575342</c:v>
                </c:pt>
                <c:pt idx="487">
                  <c:v>26.712328767123285</c:v>
                </c:pt>
                <c:pt idx="488">
                  <c:v>26.767123287671232</c:v>
                </c:pt>
                <c:pt idx="489">
                  <c:v>26.821917808219176</c:v>
                </c:pt>
                <c:pt idx="490">
                  <c:v>26.87671232876712</c:v>
                </c:pt>
                <c:pt idx="491">
                  <c:v>26.931506849315067</c:v>
                </c:pt>
                <c:pt idx="492">
                  <c:v>26.986301369863011</c:v>
                </c:pt>
                <c:pt idx="493">
                  <c:v>27.041095890410958</c:v>
                </c:pt>
                <c:pt idx="494">
                  <c:v>27.095890410958901</c:v>
                </c:pt>
                <c:pt idx="495">
                  <c:v>27.150684931506849</c:v>
                </c:pt>
                <c:pt idx="496">
                  <c:v>27.205479452054792</c:v>
                </c:pt>
                <c:pt idx="497">
                  <c:v>27.260273972602736</c:v>
                </c:pt>
                <c:pt idx="498">
                  <c:v>27.315068493150683</c:v>
                </c:pt>
                <c:pt idx="499">
                  <c:v>27.369863013698627</c:v>
                </c:pt>
                <c:pt idx="500">
                  <c:v>27.424657534246574</c:v>
                </c:pt>
                <c:pt idx="501">
                  <c:v>27.479452054794518</c:v>
                </c:pt>
                <c:pt idx="502">
                  <c:v>27.534246575342465</c:v>
                </c:pt>
                <c:pt idx="503">
                  <c:v>27.589041095890408</c:v>
                </c:pt>
                <c:pt idx="504">
                  <c:v>27.643835616438352</c:v>
                </c:pt>
                <c:pt idx="505">
                  <c:v>27.698630136986299</c:v>
                </c:pt>
                <c:pt idx="506">
                  <c:v>27.753424657534243</c:v>
                </c:pt>
                <c:pt idx="507">
                  <c:v>27.80821917808219</c:v>
                </c:pt>
                <c:pt idx="508">
                  <c:v>27.863013698630134</c:v>
                </c:pt>
                <c:pt idx="509">
                  <c:v>27.917808219178081</c:v>
                </c:pt>
                <c:pt idx="510">
                  <c:v>27.972602739726025</c:v>
                </c:pt>
                <c:pt idx="511">
                  <c:v>28.027397260273972</c:v>
                </c:pt>
                <c:pt idx="512">
                  <c:v>28.082191780821915</c:v>
                </c:pt>
                <c:pt idx="513">
                  <c:v>28.136986301369859</c:v>
                </c:pt>
                <c:pt idx="514">
                  <c:v>28.191780821917806</c:v>
                </c:pt>
                <c:pt idx="515">
                  <c:v>28.24657534246575</c:v>
                </c:pt>
                <c:pt idx="516">
                  <c:v>28.301369863013697</c:v>
                </c:pt>
                <c:pt idx="517">
                  <c:v>28.356164383561641</c:v>
                </c:pt>
                <c:pt idx="518">
                  <c:v>28.410958904109588</c:v>
                </c:pt>
                <c:pt idx="519">
                  <c:v>28.465753424657532</c:v>
                </c:pt>
                <c:pt idx="520">
                  <c:v>28.520547945205479</c:v>
                </c:pt>
                <c:pt idx="521">
                  <c:v>28.575342465753423</c:v>
                </c:pt>
                <c:pt idx="522">
                  <c:v>28.630136986301366</c:v>
                </c:pt>
                <c:pt idx="523">
                  <c:v>28.684931506849313</c:v>
                </c:pt>
                <c:pt idx="524">
                  <c:v>28.739726027397257</c:v>
                </c:pt>
                <c:pt idx="525">
                  <c:v>28.794520547945204</c:v>
                </c:pt>
                <c:pt idx="526">
                  <c:v>28.849315068493148</c:v>
                </c:pt>
                <c:pt idx="527">
                  <c:v>28.904109589041095</c:v>
                </c:pt>
                <c:pt idx="528">
                  <c:v>28.958904109589039</c:v>
                </c:pt>
                <c:pt idx="529">
                  <c:v>29.013698630136982</c:v>
                </c:pt>
                <c:pt idx="530">
                  <c:v>29.06849315068493</c:v>
                </c:pt>
                <c:pt idx="531">
                  <c:v>29.123287671232873</c:v>
                </c:pt>
                <c:pt idx="532">
                  <c:v>29.17808219178082</c:v>
                </c:pt>
                <c:pt idx="533">
                  <c:v>29.232876712328764</c:v>
                </c:pt>
                <c:pt idx="534">
                  <c:v>29.287671232876711</c:v>
                </c:pt>
                <c:pt idx="535">
                  <c:v>29.342465753424655</c:v>
                </c:pt>
                <c:pt idx="536">
                  <c:v>29.397260273972599</c:v>
                </c:pt>
                <c:pt idx="537">
                  <c:v>29.452054794520546</c:v>
                </c:pt>
                <c:pt idx="538">
                  <c:v>29.506849315068489</c:v>
                </c:pt>
                <c:pt idx="539">
                  <c:v>29.561643835616437</c:v>
                </c:pt>
                <c:pt idx="540">
                  <c:v>29.61643835616438</c:v>
                </c:pt>
                <c:pt idx="541">
                  <c:v>29.671232876712327</c:v>
                </c:pt>
                <c:pt idx="542">
                  <c:v>29.726027397260271</c:v>
                </c:pt>
                <c:pt idx="543">
                  <c:v>29.780821917808218</c:v>
                </c:pt>
                <c:pt idx="544">
                  <c:v>29.835616438356162</c:v>
                </c:pt>
                <c:pt idx="545">
                  <c:v>29.890410958904106</c:v>
                </c:pt>
                <c:pt idx="546">
                  <c:v>29.945205479452053</c:v>
                </c:pt>
                <c:pt idx="547">
                  <c:v>29.999999999999996</c:v>
                </c:pt>
                <c:pt idx="548">
                  <c:v>30.054794520547944</c:v>
                </c:pt>
                <c:pt idx="549">
                  <c:v>30.109589041095887</c:v>
                </c:pt>
                <c:pt idx="550">
                  <c:v>30.164383561643834</c:v>
                </c:pt>
                <c:pt idx="551">
                  <c:v>30.219178082191778</c:v>
                </c:pt>
                <c:pt idx="552">
                  <c:v>30.273972602739725</c:v>
                </c:pt>
                <c:pt idx="553">
                  <c:v>30.328767123287669</c:v>
                </c:pt>
                <c:pt idx="554">
                  <c:v>30.383561643835613</c:v>
                </c:pt>
                <c:pt idx="555">
                  <c:v>30.43835616438356</c:v>
                </c:pt>
                <c:pt idx="556">
                  <c:v>30.493150684931503</c:v>
                </c:pt>
                <c:pt idx="557">
                  <c:v>30.547945205479451</c:v>
                </c:pt>
                <c:pt idx="558">
                  <c:v>30.602739726027394</c:v>
                </c:pt>
                <c:pt idx="559">
                  <c:v>30.657534246575342</c:v>
                </c:pt>
                <c:pt idx="560">
                  <c:v>30.712328767123285</c:v>
                </c:pt>
                <c:pt idx="561">
                  <c:v>30.767123287671229</c:v>
                </c:pt>
                <c:pt idx="562">
                  <c:v>30.821917808219176</c:v>
                </c:pt>
                <c:pt idx="563">
                  <c:v>30.87671232876712</c:v>
                </c:pt>
                <c:pt idx="564">
                  <c:v>30.931506849315067</c:v>
                </c:pt>
                <c:pt idx="565">
                  <c:v>30.986301369863011</c:v>
                </c:pt>
                <c:pt idx="566">
                  <c:v>31.041095890410958</c:v>
                </c:pt>
                <c:pt idx="567">
                  <c:v>31.095890410958901</c:v>
                </c:pt>
                <c:pt idx="568">
                  <c:v>31.150684931506845</c:v>
                </c:pt>
                <c:pt idx="569">
                  <c:v>31.205479452054792</c:v>
                </c:pt>
                <c:pt idx="570">
                  <c:v>31.260273972602736</c:v>
                </c:pt>
                <c:pt idx="571">
                  <c:v>31.315068493150683</c:v>
                </c:pt>
                <c:pt idx="572">
                  <c:v>31.369863013698627</c:v>
                </c:pt>
                <c:pt idx="573">
                  <c:v>31.424657534246574</c:v>
                </c:pt>
                <c:pt idx="574">
                  <c:v>31.479452054794518</c:v>
                </c:pt>
                <c:pt idx="575">
                  <c:v>31.534246575342465</c:v>
                </c:pt>
                <c:pt idx="576">
                  <c:v>31.589041095890408</c:v>
                </c:pt>
                <c:pt idx="577">
                  <c:v>31.643835616438352</c:v>
                </c:pt>
                <c:pt idx="578">
                  <c:v>31.698630136986299</c:v>
                </c:pt>
                <c:pt idx="579">
                  <c:v>31.753424657534243</c:v>
                </c:pt>
                <c:pt idx="580">
                  <c:v>31.80821917808219</c:v>
                </c:pt>
                <c:pt idx="581">
                  <c:v>31.863013698630134</c:v>
                </c:pt>
                <c:pt idx="582">
                  <c:v>31.917808219178081</c:v>
                </c:pt>
                <c:pt idx="583">
                  <c:v>31.972602739726025</c:v>
                </c:pt>
                <c:pt idx="584">
                  <c:v>32.027397260273972</c:v>
                </c:pt>
                <c:pt idx="585">
                  <c:v>32.082191780821915</c:v>
                </c:pt>
                <c:pt idx="586">
                  <c:v>32.136986301369859</c:v>
                </c:pt>
                <c:pt idx="587">
                  <c:v>32.191780821917803</c:v>
                </c:pt>
                <c:pt idx="588">
                  <c:v>32.246575342465754</c:v>
                </c:pt>
                <c:pt idx="589">
                  <c:v>32.301369863013697</c:v>
                </c:pt>
                <c:pt idx="590">
                  <c:v>32.356164383561641</c:v>
                </c:pt>
                <c:pt idx="591">
                  <c:v>32.410958904109584</c:v>
                </c:pt>
                <c:pt idx="592">
                  <c:v>32.465753424657535</c:v>
                </c:pt>
                <c:pt idx="593">
                  <c:v>32.520547945205479</c:v>
                </c:pt>
                <c:pt idx="594">
                  <c:v>32.575342465753423</c:v>
                </c:pt>
                <c:pt idx="595">
                  <c:v>32.630136986301366</c:v>
                </c:pt>
                <c:pt idx="596">
                  <c:v>32.68493150684931</c:v>
                </c:pt>
                <c:pt idx="597">
                  <c:v>32.739726027397261</c:v>
                </c:pt>
                <c:pt idx="598">
                  <c:v>32.794520547945204</c:v>
                </c:pt>
                <c:pt idx="599">
                  <c:v>32.849315068493148</c:v>
                </c:pt>
                <c:pt idx="600">
                  <c:v>32.904109589041092</c:v>
                </c:pt>
                <c:pt idx="601">
                  <c:v>32.958904109589035</c:v>
                </c:pt>
                <c:pt idx="602">
                  <c:v>33.013698630136986</c:v>
                </c:pt>
                <c:pt idx="603">
                  <c:v>33.06849315068493</c:v>
                </c:pt>
                <c:pt idx="604">
                  <c:v>33.123287671232873</c:v>
                </c:pt>
                <c:pt idx="605">
                  <c:v>33.178082191780817</c:v>
                </c:pt>
                <c:pt idx="606">
                  <c:v>33.232876712328768</c:v>
                </c:pt>
                <c:pt idx="607">
                  <c:v>33.287671232876711</c:v>
                </c:pt>
                <c:pt idx="608">
                  <c:v>33.342465753424655</c:v>
                </c:pt>
                <c:pt idx="609">
                  <c:v>33.397260273972599</c:v>
                </c:pt>
                <c:pt idx="610">
                  <c:v>33.452054794520542</c:v>
                </c:pt>
                <c:pt idx="611">
                  <c:v>33.506849315068493</c:v>
                </c:pt>
                <c:pt idx="612">
                  <c:v>33.561643835616437</c:v>
                </c:pt>
                <c:pt idx="613">
                  <c:v>33.61643835616438</c:v>
                </c:pt>
                <c:pt idx="614">
                  <c:v>33.671232876712324</c:v>
                </c:pt>
                <c:pt idx="615">
                  <c:v>33.726027397260275</c:v>
                </c:pt>
                <c:pt idx="616">
                  <c:v>33.780821917808218</c:v>
                </c:pt>
                <c:pt idx="617">
                  <c:v>33.835616438356162</c:v>
                </c:pt>
                <c:pt idx="618">
                  <c:v>33.890410958904106</c:v>
                </c:pt>
                <c:pt idx="619">
                  <c:v>33.945205479452049</c:v>
                </c:pt>
                <c:pt idx="620">
                  <c:v>34</c:v>
                </c:pt>
                <c:pt idx="621">
                  <c:v>34.054794520547944</c:v>
                </c:pt>
                <c:pt idx="622">
                  <c:v>34.109589041095887</c:v>
                </c:pt>
                <c:pt idx="623">
                  <c:v>34.164383561643831</c:v>
                </c:pt>
                <c:pt idx="624">
                  <c:v>34.219178082191775</c:v>
                </c:pt>
                <c:pt idx="625">
                  <c:v>34.273972602739725</c:v>
                </c:pt>
                <c:pt idx="626">
                  <c:v>34.328767123287669</c:v>
                </c:pt>
                <c:pt idx="627">
                  <c:v>34.383561643835613</c:v>
                </c:pt>
                <c:pt idx="628">
                  <c:v>34.438356164383556</c:v>
                </c:pt>
                <c:pt idx="629">
                  <c:v>34.493150684931507</c:v>
                </c:pt>
                <c:pt idx="630">
                  <c:v>34.547945205479451</c:v>
                </c:pt>
                <c:pt idx="631">
                  <c:v>34.602739726027394</c:v>
                </c:pt>
                <c:pt idx="632">
                  <c:v>34.657534246575338</c:v>
                </c:pt>
                <c:pt idx="633">
                  <c:v>34.712328767123282</c:v>
                </c:pt>
                <c:pt idx="634">
                  <c:v>34.767123287671232</c:v>
                </c:pt>
                <c:pt idx="635">
                  <c:v>34.821917808219176</c:v>
                </c:pt>
                <c:pt idx="636">
                  <c:v>34.87671232876712</c:v>
                </c:pt>
                <c:pt idx="637">
                  <c:v>34.931506849315063</c:v>
                </c:pt>
                <c:pt idx="638">
                  <c:v>34.986301369863014</c:v>
                </c:pt>
                <c:pt idx="639">
                  <c:v>35.041095890410958</c:v>
                </c:pt>
                <c:pt idx="640">
                  <c:v>35.095890410958901</c:v>
                </c:pt>
                <c:pt idx="641">
                  <c:v>35.150684931506845</c:v>
                </c:pt>
                <c:pt idx="642">
                  <c:v>35.205479452054789</c:v>
                </c:pt>
                <c:pt idx="643">
                  <c:v>35.260273972602739</c:v>
                </c:pt>
                <c:pt idx="644">
                  <c:v>35.315068493150683</c:v>
                </c:pt>
                <c:pt idx="645">
                  <c:v>35.369863013698627</c:v>
                </c:pt>
                <c:pt idx="646">
                  <c:v>35.42465753424657</c:v>
                </c:pt>
                <c:pt idx="647">
                  <c:v>35.479452054794521</c:v>
                </c:pt>
                <c:pt idx="648">
                  <c:v>35.534246575342465</c:v>
                </c:pt>
                <c:pt idx="649">
                  <c:v>35.589041095890408</c:v>
                </c:pt>
                <c:pt idx="650">
                  <c:v>35.643835616438352</c:v>
                </c:pt>
                <c:pt idx="651">
                  <c:v>35.698630136986296</c:v>
                </c:pt>
                <c:pt idx="652">
                  <c:v>35.753424657534246</c:v>
                </c:pt>
                <c:pt idx="653">
                  <c:v>35.80821917808219</c:v>
                </c:pt>
                <c:pt idx="654">
                  <c:v>35.863013698630134</c:v>
                </c:pt>
                <c:pt idx="655">
                  <c:v>35.917808219178077</c:v>
                </c:pt>
                <c:pt idx="656">
                  <c:v>35.972602739726028</c:v>
                </c:pt>
                <c:pt idx="657">
                  <c:v>36.027397260273972</c:v>
                </c:pt>
                <c:pt idx="658">
                  <c:v>36.082191780821915</c:v>
                </c:pt>
                <c:pt idx="659">
                  <c:v>36.136986301369859</c:v>
                </c:pt>
                <c:pt idx="660">
                  <c:v>36.191780821917803</c:v>
                </c:pt>
                <c:pt idx="661">
                  <c:v>36.246575342465754</c:v>
                </c:pt>
                <c:pt idx="662">
                  <c:v>36.301369863013697</c:v>
                </c:pt>
                <c:pt idx="663">
                  <c:v>36.356164383561641</c:v>
                </c:pt>
                <c:pt idx="664">
                  <c:v>36.410958904109584</c:v>
                </c:pt>
                <c:pt idx="665">
                  <c:v>36.465753424657528</c:v>
                </c:pt>
                <c:pt idx="666">
                  <c:v>36.520547945205479</c:v>
                </c:pt>
                <c:pt idx="667">
                  <c:v>36.575342465753423</c:v>
                </c:pt>
                <c:pt idx="668">
                  <c:v>36.630136986301366</c:v>
                </c:pt>
                <c:pt idx="669">
                  <c:v>36.68493150684931</c:v>
                </c:pt>
                <c:pt idx="670">
                  <c:v>36.739726027397261</c:v>
                </c:pt>
                <c:pt idx="671">
                  <c:v>36.794520547945204</c:v>
                </c:pt>
                <c:pt idx="672">
                  <c:v>36.849315068493148</c:v>
                </c:pt>
                <c:pt idx="673">
                  <c:v>36.904109589041092</c:v>
                </c:pt>
                <c:pt idx="674">
                  <c:v>36.958904109589035</c:v>
                </c:pt>
                <c:pt idx="675">
                  <c:v>37.013698630136986</c:v>
                </c:pt>
                <c:pt idx="676">
                  <c:v>37.06849315068493</c:v>
                </c:pt>
                <c:pt idx="677">
                  <c:v>37.123287671232873</c:v>
                </c:pt>
                <c:pt idx="678">
                  <c:v>37.178082191780817</c:v>
                </c:pt>
                <c:pt idx="679">
                  <c:v>37.232876712328768</c:v>
                </c:pt>
                <c:pt idx="680">
                  <c:v>37.287671232876711</c:v>
                </c:pt>
                <c:pt idx="681">
                  <c:v>37.342465753424655</c:v>
                </c:pt>
                <c:pt idx="682">
                  <c:v>37.397260273972599</c:v>
                </c:pt>
                <c:pt idx="683">
                  <c:v>37.452054794520542</c:v>
                </c:pt>
                <c:pt idx="684">
                  <c:v>37.506849315068493</c:v>
                </c:pt>
                <c:pt idx="685">
                  <c:v>37.561643835616437</c:v>
                </c:pt>
                <c:pt idx="686">
                  <c:v>37.61643835616438</c:v>
                </c:pt>
                <c:pt idx="687">
                  <c:v>37.671232876712324</c:v>
                </c:pt>
                <c:pt idx="688">
                  <c:v>37.726027397260268</c:v>
                </c:pt>
                <c:pt idx="689">
                  <c:v>37.780821917808218</c:v>
                </c:pt>
                <c:pt idx="690">
                  <c:v>37.835616438356162</c:v>
                </c:pt>
                <c:pt idx="691">
                  <c:v>37.890410958904106</c:v>
                </c:pt>
                <c:pt idx="692">
                  <c:v>37.945205479452049</c:v>
                </c:pt>
                <c:pt idx="693">
                  <c:v>38</c:v>
                </c:pt>
                <c:pt idx="694">
                  <c:v>38.054794520547944</c:v>
                </c:pt>
                <c:pt idx="695">
                  <c:v>38.109589041095887</c:v>
                </c:pt>
                <c:pt idx="696">
                  <c:v>38.164383561643831</c:v>
                </c:pt>
                <c:pt idx="697">
                  <c:v>38.219178082191775</c:v>
                </c:pt>
                <c:pt idx="698">
                  <c:v>38.273972602739725</c:v>
                </c:pt>
                <c:pt idx="699">
                  <c:v>38.328767123287669</c:v>
                </c:pt>
                <c:pt idx="700">
                  <c:v>38.383561643835613</c:v>
                </c:pt>
                <c:pt idx="701">
                  <c:v>38.438356164383556</c:v>
                </c:pt>
                <c:pt idx="702">
                  <c:v>38.493150684931507</c:v>
                </c:pt>
                <c:pt idx="703">
                  <c:v>38.547945205479451</c:v>
                </c:pt>
                <c:pt idx="704">
                  <c:v>38.602739726027394</c:v>
                </c:pt>
                <c:pt idx="705">
                  <c:v>38.657534246575338</c:v>
                </c:pt>
                <c:pt idx="706">
                  <c:v>38.712328767123282</c:v>
                </c:pt>
                <c:pt idx="707">
                  <c:v>38.767123287671232</c:v>
                </c:pt>
                <c:pt idx="708">
                  <c:v>38.821917808219176</c:v>
                </c:pt>
                <c:pt idx="709">
                  <c:v>38.87671232876712</c:v>
                </c:pt>
                <c:pt idx="710">
                  <c:v>38.931506849315063</c:v>
                </c:pt>
                <c:pt idx="711">
                  <c:v>38.986301369863014</c:v>
                </c:pt>
                <c:pt idx="712">
                  <c:v>39.041095890410958</c:v>
                </c:pt>
                <c:pt idx="713">
                  <c:v>39.095890410958901</c:v>
                </c:pt>
                <c:pt idx="714">
                  <c:v>39.150684931506845</c:v>
                </c:pt>
                <c:pt idx="715">
                  <c:v>39.205479452054789</c:v>
                </c:pt>
                <c:pt idx="716">
                  <c:v>39.260273972602739</c:v>
                </c:pt>
                <c:pt idx="717">
                  <c:v>39.315068493150683</c:v>
                </c:pt>
                <c:pt idx="718">
                  <c:v>39.369863013698627</c:v>
                </c:pt>
                <c:pt idx="719">
                  <c:v>39.42465753424657</c:v>
                </c:pt>
                <c:pt idx="720">
                  <c:v>39.479452054794521</c:v>
                </c:pt>
                <c:pt idx="721">
                  <c:v>39.534246575342465</c:v>
                </c:pt>
                <c:pt idx="722">
                  <c:v>39.589041095890408</c:v>
                </c:pt>
                <c:pt idx="723">
                  <c:v>39.643835616438352</c:v>
                </c:pt>
                <c:pt idx="724">
                  <c:v>39.698630136986296</c:v>
                </c:pt>
                <c:pt idx="725">
                  <c:v>39.753424657534246</c:v>
                </c:pt>
                <c:pt idx="726">
                  <c:v>39.80821917808219</c:v>
                </c:pt>
                <c:pt idx="727">
                  <c:v>39.863013698630134</c:v>
                </c:pt>
                <c:pt idx="728">
                  <c:v>39.917808219178077</c:v>
                </c:pt>
                <c:pt idx="729">
                  <c:v>39.972602739726021</c:v>
                </c:pt>
                <c:pt idx="730">
                  <c:v>40.027397260273972</c:v>
                </c:pt>
                <c:pt idx="731">
                  <c:v>40.082191780821915</c:v>
                </c:pt>
                <c:pt idx="732">
                  <c:v>40.136986301369859</c:v>
                </c:pt>
                <c:pt idx="733">
                  <c:v>40.191780821917803</c:v>
                </c:pt>
                <c:pt idx="734">
                  <c:v>40.246575342465754</c:v>
                </c:pt>
                <c:pt idx="735">
                  <c:v>40.301369863013697</c:v>
                </c:pt>
                <c:pt idx="736">
                  <c:v>40.356164383561641</c:v>
                </c:pt>
                <c:pt idx="737">
                  <c:v>40.410958904109584</c:v>
                </c:pt>
                <c:pt idx="738">
                  <c:v>40.465753424657528</c:v>
                </c:pt>
                <c:pt idx="739">
                  <c:v>40.520547945205479</c:v>
                </c:pt>
                <c:pt idx="740">
                  <c:v>40.575342465753423</c:v>
                </c:pt>
                <c:pt idx="741">
                  <c:v>40.630136986301366</c:v>
                </c:pt>
                <c:pt idx="742">
                  <c:v>40.68493150684931</c:v>
                </c:pt>
                <c:pt idx="743">
                  <c:v>40.739726027397261</c:v>
                </c:pt>
                <c:pt idx="744">
                  <c:v>40.794520547945204</c:v>
                </c:pt>
                <c:pt idx="745">
                  <c:v>40.849315068493148</c:v>
                </c:pt>
                <c:pt idx="746">
                  <c:v>40.904109589041092</c:v>
                </c:pt>
                <c:pt idx="747">
                  <c:v>40.958904109589035</c:v>
                </c:pt>
                <c:pt idx="748">
                  <c:v>41.013698630136986</c:v>
                </c:pt>
                <c:pt idx="749">
                  <c:v>41.06849315068493</c:v>
                </c:pt>
                <c:pt idx="750">
                  <c:v>41.123287671232873</c:v>
                </c:pt>
                <c:pt idx="751">
                  <c:v>41.178082191780817</c:v>
                </c:pt>
                <c:pt idx="752">
                  <c:v>41.232876712328761</c:v>
                </c:pt>
                <c:pt idx="753">
                  <c:v>41.287671232876711</c:v>
                </c:pt>
                <c:pt idx="754">
                  <c:v>41.342465753424655</c:v>
                </c:pt>
                <c:pt idx="755">
                  <c:v>41.397260273972599</c:v>
                </c:pt>
                <c:pt idx="756">
                  <c:v>41.452054794520542</c:v>
                </c:pt>
                <c:pt idx="757">
                  <c:v>41.506849315068493</c:v>
                </c:pt>
                <c:pt idx="758">
                  <c:v>41.561643835616437</c:v>
                </c:pt>
                <c:pt idx="759">
                  <c:v>41.61643835616438</c:v>
                </c:pt>
                <c:pt idx="760">
                  <c:v>41.671232876712324</c:v>
                </c:pt>
                <c:pt idx="761">
                  <c:v>41.726027397260268</c:v>
                </c:pt>
                <c:pt idx="762">
                  <c:v>41.780821917808218</c:v>
                </c:pt>
                <c:pt idx="763">
                  <c:v>41.835616438356162</c:v>
                </c:pt>
                <c:pt idx="764">
                  <c:v>41.890410958904106</c:v>
                </c:pt>
                <c:pt idx="765">
                  <c:v>41.945205479452049</c:v>
                </c:pt>
                <c:pt idx="766">
                  <c:v>42</c:v>
                </c:pt>
                <c:pt idx="767">
                  <c:v>42.054794520547944</c:v>
                </c:pt>
                <c:pt idx="768">
                  <c:v>42.109589041095887</c:v>
                </c:pt>
                <c:pt idx="769">
                  <c:v>42.164383561643831</c:v>
                </c:pt>
                <c:pt idx="770">
                  <c:v>42.219178082191775</c:v>
                </c:pt>
                <c:pt idx="771">
                  <c:v>42.273972602739725</c:v>
                </c:pt>
                <c:pt idx="772">
                  <c:v>42.328767123287669</c:v>
                </c:pt>
                <c:pt idx="773">
                  <c:v>42.383561643835613</c:v>
                </c:pt>
                <c:pt idx="774">
                  <c:v>42.438356164383556</c:v>
                </c:pt>
                <c:pt idx="775">
                  <c:v>42.493150684931507</c:v>
                </c:pt>
                <c:pt idx="776">
                  <c:v>42.547945205479451</c:v>
                </c:pt>
                <c:pt idx="777">
                  <c:v>42.602739726027394</c:v>
                </c:pt>
                <c:pt idx="778">
                  <c:v>42.657534246575338</c:v>
                </c:pt>
                <c:pt idx="779">
                  <c:v>42.712328767123282</c:v>
                </c:pt>
                <c:pt idx="780">
                  <c:v>42.767123287671232</c:v>
                </c:pt>
                <c:pt idx="781">
                  <c:v>42.821917808219176</c:v>
                </c:pt>
                <c:pt idx="782">
                  <c:v>42.87671232876712</c:v>
                </c:pt>
                <c:pt idx="783">
                  <c:v>42.931506849315063</c:v>
                </c:pt>
                <c:pt idx="784">
                  <c:v>42.986301369863014</c:v>
                </c:pt>
                <c:pt idx="785">
                  <c:v>43.041095890410958</c:v>
                </c:pt>
                <c:pt idx="786">
                  <c:v>43.095890410958901</c:v>
                </c:pt>
                <c:pt idx="787">
                  <c:v>43.150684931506845</c:v>
                </c:pt>
                <c:pt idx="788">
                  <c:v>43.205479452054789</c:v>
                </c:pt>
                <c:pt idx="789">
                  <c:v>43.260273972602739</c:v>
                </c:pt>
                <c:pt idx="790">
                  <c:v>43.315068493150683</c:v>
                </c:pt>
                <c:pt idx="791">
                  <c:v>43.369863013698627</c:v>
                </c:pt>
                <c:pt idx="792">
                  <c:v>43.42465753424657</c:v>
                </c:pt>
                <c:pt idx="793">
                  <c:v>43.479452054794514</c:v>
                </c:pt>
                <c:pt idx="794">
                  <c:v>43.534246575342465</c:v>
                </c:pt>
                <c:pt idx="795">
                  <c:v>43.589041095890408</c:v>
                </c:pt>
                <c:pt idx="796">
                  <c:v>43.643835616438352</c:v>
                </c:pt>
                <c:pt idx="797">
                  <c:v>43.698630136986296</c:v>
                </c:pt>
                <c:pt idx="798">
                  <c:v>43.753424657534246</c:v>
                </c:pt>
                <c:pt idx="799">
                  <c:v>43.80821917808219</c:v>
                </c:pt>
                <c:pt idx="800">
                  <c:v>43.863013698630134</c:v>
                </c:pt>
                <c:pt idx="801">
                  <c:v>43.917808219178077</c:v>
                </c:pt>
                <c:pt idx="802">
                  <c:v>43.972602739726021</c:v>
                </c:pt>
                <c:pt idx="803">
                  <c:v>44.027397260273972</c:v>
                </c:pt>
                <c:pt idx="804">
                  <c:v>44.082191780821915</c:v>
                </c:pt>
                <c:pt idx="805">
                  <c:v>44.136986301369859</c:v>
                </c:pt>
                <c:pt idx="806">
                  <c:v>44.191780821917803</c:v>
                </c:pt>
                <c:pt idx="807">
                  <c:v>44.246575342465754</c:v>
                </c:pt>
                <c:pt idx="808">
                  <c:v>44.301369863013697</c:v>
                </c:pt>
                <c:pt idx="809">
                  <c:v>44.356164383561641</c:v>
                </c:pt>
                <c:pt idx="810">
                  <c:v>44.410958904109584</c:v>
                </c:pt>
                <c:pt idx="811">
                  <c:v>44.465753424657528</c:v>
                </c:pt>
                <c:pt idx="812">
                  <c:v>44.520547945205479</c:v>
                </c:pt>
                <c:pt idx="813">
                  <c:v>44.575342465753423</c:v>
                </c:pt>
                <c:pt idx="814">
                  <c:v>44.630136986301366</c:v>
                </c:pt>
                <c:pt idx="815">
                  <c:v>44.68493150684931</c:v>
                </c:pt>
                <c:pt idx="816">
                  <c:v>44.739726027397253</c:v>
                </c:pt>
                <c:pt idx="817">
                  <c:v>44.794520547945204</c:v>
                </c:pt>
                <c:pt idx="818">
                  <c:v>44.849315068493148</c:v>
                </c:pt>
                <c:pt idx="819">
                  <c:v>44.904109589041092</c:v>
                </c:pt>
                <c:pt idx="820">
                  <c:v>44.958904109589035</c:v>
                </c:pt>
                <c:pt idx="821">
                  <c:v>45.013698630136986</c:v>
                </c:pt>
                <c:pt idx="822">
                  <c:v>45.06849315068493</c:v>
                </c:pt>
                <c:pt idx="823">
                  <c:v>45.123287671232873</c:v>
                </c:pt>
                <c:pt idx="824">
                  <c:v>45.178082191780817</c:v>
                </c:pt>
                <c:pt idx="825">
                  <c:v>45.232876712328761</c:v>
                </c:pt>
                <c:pt idx="826">
                  <c:v>45.287671232876711</c:v>
                </c:pt>
                <c:pt idx="827">
                  <c:v>45.342465753424655</c:v>
                </c:pt>
                <c:pt idx="828">
                  <c:v>45.397260273972599</c:v>
                </c:pt>
                <c:pt idx="829">
                  <c:v>45.452054794520542</c:v>
                </c:pt>
                <c:pt idx="830">
                  <c:v>45.506849315068493</c:v>
                </c:pt>
                <c:pt idx="831">
                  <c:v>45.561643835616437</c:v>
                </c:pt>
                <c:pt idx="832">
                  <c:v>45.61643835616438</c:v>
                </c:pt>
                <c:pt idx="833">
                  <c:v>45.671232876712324</c:v>
                </c:pt>
                <c:pt idx="834">
                  <c:v>45.726027397260268</c:v>
                </c:pt>
                <c:pt idx="835">
                  <c:v>45.780821917808218</c:v>
                </c:pt>
                <c:pt idx="836">
                  <c:v>45.835616438356162</c:v>
                </c:pt>
                <c:pt idx="837">
                  <c:v>45.890410958904106</c:v>
                </c:pt>
                <c:pt idx="838">
                  <c:v>45.945205479452049</c:v>
                </c:pt>
                <c:pt idx="839">
                  <c:v>46</c:v>
                </c:pt>
                <c:pt idx="840">
                  <c:v>46.054794520547944</c:v>
                </c:pt>
                <c:pt idx="841">
                  <c:v>46.109589041095887</c:v>
                </c:pt>
                <c:pt idx="842">
                  <c:v>46.164383561643831</c:v>
                </c:pt>
                <c:pt idx="843">
                  <c:v>46.219178082191775</c:v>
                </c:pt>
                <c:pt idx="844">
                  <c:v>46.273972602739725</c:v>
                </c:pt>
                <c:pt idx="845">
                  <c:v>46.328767123287669</c:v>
                </c:pt>
                <c:pt idx="846">
                  <c:v>46.383561643835613</c:v>
                </c:pt>
                <c:pt idx="847">
                  <c:v>46.438356164383556</c:v>
                </c:pt>
                <c:pt idx="848">
                  <c:v>46.493150684931507</c:v>
                </c:pt>
                <c:pt idx="849">
                  <c:v>46.547945205479451</c:v>
                </c:pt>
                <c:pt idx="850">
                  <c:v>46.602739726027394</c:v>
                </c:pt>
                <c:pt idx="851">
                  <c:v>46.657534246575338</c:v>
                </c:pt>
                <c:pt idx="852">
                  <c:v>46.712328767123282</c:v>
                </c:pt>
                <c:pt idx="853">
                  <c:v>46.767123287671232</c:v>
                </c:pt>
                <c:pt idx="854">
                  <c:v>46.821917808219176</c:v>
                </c:pt>
                <c:pt idx="855">
                  <c:v>46.87671232876712</c:v>
                </c:pt>
                <c:pt idx="856">
                  <c:v>46.931506849315063</c:v>
                </c:pt>
                <c:pt idx="857">
                  <c:v>46.986301369863007</c:v>
                </c:pt>
                <c:pt idx="858">
                  <c:v>47.041095890410958</c:v>
                </c:pt>
                <c:pt idx="859">
                  <c:v>47.095890410958901</c:v>
                </c:pt>
                <c:pt idx="860">
                  <c:v>47.150684931506845</c:v>
                </c:pt>
                <c:pt idx="861">
                  <c:v>47.205479452054789</c:v>
                </c:pt>
                <c:pt idx="862">
                  <c:v>47.260273972602739</c:v>
                </c:pt>
                <c:pt idx="863">
                  <c:v>47.315068493150683</c:v>
                </c:pt>
                <c:pt idx="864">
                  <c:v>47.369863013698627</c:v>
                </c:pt>
                <c:pt idx="865">
                  <c:v>47.42465753424657</c:v>
                </c:pt>
                <c:pt idx="866">
                  <c:v>47.479452054794514</c:v>
                </c:pt>
                <c:pt idx="867">
                  <c:v>47.534246575342465</c:v>
                </c:pt>
                <c:pt idx="868">
                  <c:v>47.589041095890408</c:v>
                </c:pt>
                <c:pt idx="869">
                  <c:v>47.643835616438352</c:v>
                </c:pt>
                <c:pt idx="870">
                  <c:v>47.698630136986296</c:v>
                </c:pt>
                <c:pt idx="871">
                  <c:v>47.753424657534246</c:v>
                </c:pt>
                <c:pt idx="872">
                  <c:v>47.80821917808219</c:v>
                </c:pt>
                <c:pt idx="873">
                  <c:v>47.863013698630134</c:v>
                </c:pt>
                <c:pt idx="874">
                  <c:v>47.917808219178077</c:v>
                </c:pt>
                <c:pt idx="875">
                  <c:v>47.972602739726021</c:v>
                </c:pt>
                <c:pt idx="876">
                  <c:v>48.027397260273972</c:v>
                </c:pt>
                <c:pt idx="877">
                  <c:v>48.082191780821915</c:v>
                </c:pt>
                <c:pt idx="878">
                  <c:v>48.136986301369859</c:v>
                </c:pt>
                <c:pt idx="879">
                  <c:v>48.191780821917803</c:v>
                </c:pt>
                <c:pt idx="880">
                  <c:v>48.246575342465746</c:v>
                </c:pt>
                <c:pt idx="881">
                  <c:v>48.301369863013697</c:v>
                </c:pt>
                <c:pt idx="882">
                  <c:v>48.356164383561641</c:v>
                </c:pt>
                <c:pt idx="883">
                  <c:v>48.410958904109584</c:v>
                </c:pt>
                <c:pt idx="884">
                  <c:v>48.465753424657528</c:v>
                </c:pt>
                <c:pt idx="885">
                  <c:v>48.520547945205479</c:v>
                </c:pt>
                <c:pt idx="886">
                  <c:v>48.575342465753423</c:v>
                </c:pt>
                <c:pt idx="887">
                  <c:v>48.630136986301366</c:v>
                </c:pt>
                <c:pt idx="888">
                  <c:v>48.68493150684931</c:v>
                </c:pt>
                <c:pt idx="889">
                  <c:v>48.739726027397253</c:v>
                </c:pt>
                <c:pt idx="890">
                  <c:v>48.794520547945204</c:v>
                </c:pt>
                <c:pt idx="891">
                  <c:v>48.849315068493148</c:v>
                </c:pt>
                <c:pt idx="892">
                  <c:v>48.904109589041092</c:v>
                </c:pt>
                <c:pt idx="893">
                  <c:v>48.958904109589035</c:v>
                </c:pt>
                <c:pt idx="894">
                  <c:v>49.013698630136986</c:v>
                </c:pt>
                <c:pt idx="895">
                  <c:v>49.06849315068493</c:v>
                </c:pt>
                <c:pt idx="896">
                  <c:v>49.123287671232873</c:v>
                </c:pt>
                <c:pt idx="897">
                  <c:v>49.178082191780817</c:v>
                </c:pt>
                <c:pt idx="898">
                  <c:v>49.232876712328761</c:v>
                </c:pt>
                <c:pt idx="899">
                  <c:v>49.287671232876711</c:v>
                </c:pt>
                <c:pt idx="900">
                  <c:v>49.342465753424655</c:v>
                </c:pt>
                <c:pt idx="901">
                  <c:v>49.397260273972599</c:v>
                </c:pt>
                <c:pt idx="902">
                  <c:v>49.452054794520542</c:v>
                </c:pt>
                <c:pt idx="903">
                  <c:v>49.506849315068493</c:v>
                </c:pt>
                <c:pt idx="904">
                  <c:v>49.561643835616437</c:v>
                </c:pt>
                <c:pt idx="905">
                  <c:v>49.61643835616438</c:v>
                </c:pt>
                <c:pt idx="906">
                  <c:v>49.671232876712324</c:v>
                </c:pt>
                <c:pt idx="907">
                  <c:v>49.726027397260268</c:v>
                </c:pt>
                <c:pt idx="908">
                  <c:v>49.780821917808218</c:v>
                </c:pt>
                <c:pt idx="909">
                  <c:v>49.835616438356162</c:v>
                </c:pt>
                <c:pt idx="910">
                  <c:v>49.890410958904106</c:v>
                </c:pt>
                <c:pt idx="911">
                  <c:v>49.945205479452049</c:v>
                </c:pt>
                <c:pt idx="912">
                  <c:v>50</c:v>
                </c:pt>
                <c:pt idx="913">
                  <c:v>50.054794520547944</c:v>
                </c:pt>
                <c:pt idx="914">
                  <c:v>50.109589041095887</c:v>
                </c:pt>
                <c:pt idx="915">
                  <c:v>50.164383561643831</c:v>
                </c:pt>
                <c:pt idx="916">
                  <c:v>50.219178082191775</c:v>
                </c:pt>
                <c:pt idx="917">
                  <c:v>50.273972602739725</c:v>
                </c:pt>
                <c:pt idx="918">
                  <c:v>50.328767123287669</c:v>
                </c:pt>
                <c:pt idx="919">
                  <c:v>50.383561643835613</c:v>
                </c:pt>
                <c:pt idx="920">
                  <c:v>50.438356164383556</c:v>
                </c:pt>
                <c:pt idx="921">
                  <c:v>50.4931506849315</c:v>
                </c:pt>
                <c:pt idx="922">
                  <c:v>50.547945205479451</c:v>
                </c:pt>
                <c:pt idx="923">
                  <c:v>50.602739726027394</c:v>
                </c:pt>
                <c:pt idx="924">
                  <c:v>50.657534246575338</c:v>
                </c:pt>
                <c:pt idx="925">
                  <c:v>50.712328767123282</c:v>
                </c:pt>
                <c:pt idx="926">
                  <c:v>50.767123287671232</c:v>
                </c:pt>
                <c:pt idx="927">
                  <c:v>50.821917808219176</c:v>
                </c:pt>
                <c:pt idx="928">
                  <c:v>50.87671232876712</c:v>
                </c:pt>
                <c:pt idx="929">
                  <c:v>50.931506849315063</c:v>
                </c:pt>
                <c:pt idx="930">
                  <c:v>50.986301369863007</c:v>
                </c:pt>
                <c:pt idx="931">
                  <c:v>51.041095890410958</c:v>
                </c:pt>
                <c:pt idx="932">
                  <c:v>51.095890410958901</c:v>
                </c:pt>
                <c:pt idx="933">
                  <c:v>51.150684931506845</c:v>
                </c:pt>
                <c:pt idx="934">
                  <c:v>51.205479452054789</c:v>
                </c:pt>
                <c:pt idx="935">
                  <c:v>51.260273972602739</c:v>
                </c:pt>
                <c:pt idx="936">
                  <c:v>51.315068493150683</c:v>
                </c:pt>
                <c:pt idx="937">
                  <c:v>51.369863013698627</c:v>
                </c:pt>
                <c:pt idx="938">
                  <c:v>51.42465753424657</c:v>
                </c:pt>
                <c:pt idx="939">
                  <c:v>51.479452054794514</c:v>
                </c:pt>
                <c:pt idx="940">
                  <c:v>51.534246575342465</c:v>
                </c:pt>
                <c:pt idx="941">
                  <c:v>51.589041095890408</c:v>
                </c:pt>
                <c:pt idx="942">
                  <c:v>51.643835616438352</c:v>
                </c:pt>
                <c:pt idx="943">
                  <c:v>51.698630136986296</c:v>
                </c:pt>
                <c:pt idx="944">
                  <c:v>51.753424657534239</c:v>
                </c:pt>
                <c:pt idx="945">
                  <c:v>51.80821917808219</c:v>
                </c:pt>
                <c:pt idx="946">
                  <c:v>51.863013698630134</c:v>
                </c:pt>
                <c:pt idx="947">
                  <c:v>51.917808219178077</c:v>
                </c:pt>
                <c:pt idx="948">
                  <c:v>51.972602739726021</c:v>
                </c:pt>
                <c:pt idx="949">
                  <c:v>52.027397260273972</c:v>
                </c:pt>
                <c:pt idx="950">
                  <c:v>52.082191780821915</c:v>
                </c:pt>
                <c:pt idx="951">
                  <c:v>52.136986301369859</c:v>
                </c:pt>
                <c:pt idx="952">
                  <c:v>52.191780821917803</c:v>
                </c:pt>
                <c:pt idx="953">
                  <c:v>52.246575342465746</c:v>
                </c:pt>
                <c:pt idx="954">
                  <c:v>52.301369863013697</c:v>
                </c:pt>
                <c:pt idx="955">
                  <c:v>52.356164383561641</c:v>
                </c:pt>
                <c:pt idx="956">
                  <c:v>52.410958904109584</c:v>
                </c:pt>
                <c:pt idx="957">
                  <c:v>52.465753424657528</c:v>
                </c:pt>
                <c:pt idx="958">
                  <c:v>52.520547945205479</c:v>
                </c:pt>
                <c:pt idx="959">
                  <c:v>52.575342465753423</c:v>
                </c:pt>
                <c:pt idx="960">
                  <c:v>52.630136986301366</c:v>
                </c:pt>
                <c:pt idx="961">
                  <c:v>52.68493150684931</c:v>
                </c:pt>
                <c:pt idx="962">
                  <c:v>52.739726027397253</c:v>
                </c:pt>
                <c:pt idx="963">
                  <c:v>52.794520547945204</c:v>
                </c:pt>
                <c:pt idx="964">
                  <c:v>52.849315068493148</c:v>
                </c:pt>
                <c:pt idx="965">
                  <c:v>52.904109589041092</c:v>
                </c:pt>
                <c:pt idx="966">
                  <c:v>52.958904109589035</c:v>
                </c:pt>
                <c:pt idx="967">
                  <c:v>53.013698630136986</c:v>
                </c:pt>
                <c:pt idx="968">
                  <c:v>53.06849315068493</c:v>
                </c:pt>
                <c:pt idx="969">
                  <c:v>53.123287671232873</c:v>
                </c:pt>
                <c:pt idx="970">
                  <c:v>53.178082191780817</c:v>
                </c:pt>
                <c:pt idx="971">
                  <c:v>53.232876712328761</c:v>
                </c:pt>
                <c:pt idx="972">
                  <c:v>53.287671232876711</c:v>
                </c:pt>
                <c:pt idx="973">
                  <c:v>53.342465753424655</c:v>
                </c:pt>
                <c:pt idx="974">
                  <c:v>53.397260273972599</c:v>
                </c:pt>
                <c:pt idx="975">
                  <c:v>53.452054794520542</c:v>
                </c:pt>
                <c:pt idx="976">
                  <c:v>53.506849315068493</c:v>
                </c:pt>
                <c:pt idx="977">
                  <c:v>53.561643835616437</c:v>
                </c:pt>
                <c:pt idx="978">
                  <c:v>53.61643835616438</c:v>
                </c:pt>
                <c:pt idx="979">
                  <c:v>53.671232876712324</c:v>
                </c:pt>
                <c:pt idx="980">
                  <c:v>53.726027397260268</c:v>
                </c:pt>
                <c:pt idx="981">
                  <c:v>53.780821917808218</c:v>
                </c:pt>
                <c:pt idx="982">
                  <c:v>53.835616438356162</c:v>
                </c:pt>
                <c:pt idx="983">
                  <c:v>53.890410958904106</c:v>
                </c:pt>
                <c:pt idx="984">
                  <c:v>53.945205479452049</c:v>
                </c:pt>
                <c:pt idx="985">
                  <c:v>53.999999999999993</c:v>
                </c:pt>
                <c:pt idx="986">
                  <c:v>54.054794520547944</c:v>
                </c:pt>
                <c:pt idx="987">
                  <c:v>54.109589041095887</c:v>
                </c:pt>
                <c:pt idx="988">
                  <c:v>54.164383561643831</c:v>
                </c:pt>
                <c:pt idx="989">
                  <c:v>54.219178082191775</c:v>
                </c:pt>
                <c:pt idx="990">
                  <c:v>54.273972602739725</c:v>
                </c:pt>
                <c:pt idx="991">
                  <c:v>54.328767123287669</c:v>
                </c:pt>
                <c:pt idx="992">
                  <c:v>54.383561643835613</c:v>
                </c:pt>
                <c:pt idx="993">
                  <c:v>54.438356164383556</c:v>
                </c:pt>
                <c:pt idx="994">
                  <c:v>54.4931506849315</c:v>
                </c:pt>
                <c:pt idx="995">
                  <c:v>54.547945205479451</c:v>
                </c:pt>
                <c:pt idx="996">
                  <c:v>54.602739726027394</c:v>
                </c:pt>
                <c:pt idx="997">
                  <c:v>54.657534246575338</c:v>
                </c:pt>
                <c:pt idx="998">
                  <c:v>54.712328767123282</c:v>
                </c:pt>
                <c:pt idx="999">
                  <c:v>54.767123287671232</c:v>
                </c:pt>
                <c:pt idx="1000">
                  <c:v>54.821917808219176</c:v>
                </c:pt>
                <c:pt idx="1001">
                  <c:v>54.87671232876712</c:v>
                </c:pt>
                <c:pt idx="1002">
                  <c:v>54.931506849315063</c:v>
                </c:pt>
                <c:pt idx="1003">
                  <c:v>54.986301369863007</c:v>
                </c:pt>
                <c:pt idx="1004">
                  <c:v>55.041095890410958</c:v>
                </c:pt>
                <c:pt idx="1005">
                  <c:v>55.095890410958901</c:v>
                </c:pt>
                <c:pt idx="1006">
                  <c:v>55.150684931506845</c:v>
                </c:pt>
                <c:pt idx="1007">
                  <c:v>55.205479452054789</c:v>
                </c:pt>
                <c:pt idx="1008">
                  <c:v>55.260273972602732</c:v>
                </c:pt>
                <c:pt idx="1009">
                  <c:v>55.315068493150683</c:v>
                </c:pt>
                <c:pt idx="1010">
                  <c:v>55.369863013698627</c:v>
                </c:pt>
                <c:pt idx="1011">
                  <c:v>55.42465753424657</c:v>
                </c:pt>
                <c:pt idx="1012">
                  <c:v>55.479452054794514</c:v>
                </c:pt>
                <c:pt idx="1013">
                  <c:v>55.534246575342465</c:v>
                </c:pt>
                <c:pt idx="1014">
                  <c:v>55.589041095890408</c:v>
                </c:pt>
                <c:pt idx="1015">
                  <c:v>55.643835616438352</c:v>
                </c:pt>
                <c:pt idx="1016">
                  <c:v>55.698630136986296</c:v>
                </c:pt>
                <c:pt idx="1017">
                  <c:v>55.753424657534239</c:v>
                </c:pt>
                <c:pt idx="1018">
                  <c:v>55.80821917808219</c:v>
                </c:pt>
                <c:pt idx="1019">
                  <c:v>55.863013698630134</c:v>
                </c:pt>
                <c:pt idx="1020">
                  <c:v>55.917808219178077</c:v>
                </c:pt>
                <c:pt idx="1021">
                  <c:v>55.972602739726021</c:v>
                </c:pt>
                <c:pt idx="1022">
                  <c:v>56.027397260273972</c:v>
                </c:pt>
                <c:pt idx="1023">
                  <c:v>56.082191780821915</c:v>
                </c:pt>
                <c:pt idx="1024">
                  <c:v>56.136986301369859</c:v>
                </c:pt>
                <c:pt idx="1025">
                  <c:v>56.191780821917803</c:v>
                </c:pt>
                <c:pt idx="1026">
                  <c:v>56.246575342465746</c:v>
                </c:pt>
                <c:pt idx="1027">
                  <c:v>56.301369863013697</c:v>
                </c:pt>
                <c:pt idx="1028">
                  <c:v>56.356164383561641</c:v>
                </c:pt>
                <c:pt idx="1029">
                  <c:v>56.410958904109584</c:v>
                </c:pt>
                <c:pt idx="1030">
                  <c:v>56.465753424657528</c:v>
                </c:pt>
                <c:pt idx="1031">
                  <c:v>56.520547945205479</c:v>
                </c:pt>
                <c:pt idx="1032">
                  <c:v>56.575342465753423</c:v>
                </c:pt>
                <c:pt idx="1033">
                  <c:v>56.630136986301366</c:v>
                </c:pt>
                <c:pt idx="1034">
                  <c:v>56.68493150684931</c:v>
                </c:pt>
                <c:pt idx="1035">
                  <c:v>56.739726027397253</c:v>
                </c:pt>
                <c:pt idx="1036">
                  <c:v>56.794520547945204</c:v>
                </c:pt>
                <c:pt idx="1037">
                  <c:v>56.849315068493148</c:v>
                </c:pt>
                <c:pt idx="1038">
                  <c:v>56.904109589041092</c:v>
                </c:pt>
                <c:pt idx="1039">
                  <c:v>56.958904109589035</c:v>
                </c:pt>
                <c:pt idx="1040">
                  <c:v>57.013698630136986</c:v>
                </c:pt>
                <c:pt idx="1041">
                  <c:v>57.06849315068493</c:v>
                </c:pt>
                <c:pt idx="1042">
                  <c:v>57.123287671232873</c:v>
                </c:pt>
                <c:pt idx="1043">
                  <c:v>57.178082191780817</c:v>
                </c:pt>
                <c:pt idx="1044">
                  <c:v>57.232876712328761</c:v>
                </c:pt>
                <c:pt idx="1045">
                  <c:v>57.287671232876711</c:v>
                </c:pt>
                <c:pt idx="1046">
                  <c:v>57.342465753424655</c:v>
                </c:pt>
                <c:pt idx="1047">
                  <c:v>57.397260273972599</c:v>
                </c:pt>
                <c:pt idx="1048">
                  <c:v>57.452054794520542</c:v>
                </c:pt>
                <c:pt idx="1049">
                  <c:v>57.506849315068486</c:v>
                </c:pt>
                <c:pt idx="1050">
                  <c:v>57.561643835616437</c:v>
                </c:pt>
                <c:pt idx="1051">
                  <c:v>57.61643835616438</c:v>
                </c:pt>
                <c:pt idx="1052">
                  <c:v>57.671232876712324</c:v>
                </c:pt>
                <c:pt idx="1053">
                  <c:v>57.726027397260268</c:v>
                </c:pt>
                <c:pt idx="1054">
                  <c:v>57.780821917808218</c:v>
                </c:pt>
                <c:pt idx="1055">
                  <c:v>57.835616438356162</c:v>
                </c:pt>
                <c:pt idx="1056">
                  <c:v>57.890410958904106</c:v>
                </c:pt>
                <c:pt idx="1057">
                  <c:v>57.945205479452049</c:v>
                </c:pt>
                <c:pt idx="1058">
                  <c:v>57.999999999999993</c:v>
                </c:pt>
                <c:pt idx="1059">
                  <c:v>58.054794520547944</c:v>
                </c:pt>
                <c:pt idx="1060">
                  <c:v>58.109589041095887</c:v>
                </c:pt>
                <c:pt idx="1061">
                  <c:v>58.164383561643831</c:v>
                </c:pt>
                <c:pt idx="1062">
                  <c:v>58.219178082191775</c:v>
                </c:pt>
                <c:pt idx="1063">
                  <c:v>58.273972602739725</c:v>
                </c:pt>
                <c:pt idx="1064">
                  <c:v>58.328767123287669</c:v>
                </c:pt>
                <c:pt idx="1065">
                  <c:v>58.383561643835613</c:v>
                </c:pt>
                <c:pt idx="1066">
                  <c:v>58.438356164383556</c:v>
                </c:pt>
                <c:pt idx="1067">
                  <c:v>58.4931506849315</c:v>
                </c:pt>
                <c:pt idx="1068">
                  <c:v>58.547945205479451</c:v>
                </c:pt>
                <c:pt idx="1069">
                  <c:v>58.602739726027394</c:v>
                </c:pt>
                <c:pt idx="1070">
                  <c:v>58.657534246575338</c:v>
                </c:pt>
                <c:pt idx="1071">
                  <c:v>58.712328767123282</c:v>
                </c:pt>
                <c:pt idx="1072">
                  <c:v>58.767123287671225</c:v>
                </c:pt>
                <c:pt idx="1073">
                  <c:v>58.821917808219176</c:v>
                </c:pt>
                <c:pt idx="1074">
                  <c:v>58.87671232876712</c:v>
                </c:pt>
                <c:pt idx="1075">
                  <c:v>58.931506849315063</c:v>
                </c:pt>
                <c:pt idx="1076">
                  <c:v>58.986301369863007</c:v>
                </c:pt>
                <c:pt idx="1077">
                  <c:v>59.041095890410958</c:v>
                </c:pt>
                <c:pt idx="1078">
                  <c:v>59.095890410958901</c:v>
                </c:pt>
                <c:pt idx="1079">
                  <c:v>59.150684931506845</c:v>
                </c:pt>
                <c:pt idx="1080">
                  <c:v>59.205479452054789</c:v>
                </c:pt>
                <c:pt idx="1081">
                  <c:v>59.260273972602732</c:v>
                </c:pt>
                <c:pt idx="1082">
                  <c:v>59.315068493150683</c:v>
                </c:pt>
                <c:pt idx="1083">
                  <c:v>59.369863013698627</c:v>
                </c:pt>
                <c:pt idx="1084">
                  <c:v>59.42465753424657</c:v>
                </c:pt>
                <c:pt idx="1085">
                  <c:v>59.479452054794514</c:v>
                </c:pt>
                <c:pt idx="1086">
                  <c:v>59.534246575342465</c:v>
                </c:pt>
                <c:pt idx="1087">
                  <c:v>59.589041095890408</c:v>
                </c:pt>
                <c:pt idx="1088">
                  <c:v>59.643835616438352</c:v>
                </c:pt>
                <c:pt idx="1089">
                  <c:v>59.698630136986296</c:v>
                </c:pt>
                <c:pt idx="1090">
                  <c:v>59.753424657534239</c:v>
                </c:pt>
                <c:pt idx="1091">
                  <c:v>59.80821917808219</c:v>
                </c:pt>
                <c:pt idx="1092">
                  <c:v>59.863013698630134</c:v>
                </c:pt>
                <c:pt idx="1093">
                  <c:v>59.917808219178077</c:v>
                </c:pt>
                <c:pt idx="1094">
                  <c:v>59.972602739726021</c:v>
                </c:pt>
                <c:pt idx="1095">
                  <c:v>60.027397260273972</c:v>
                </c:pt>
                <c:pt idx="1096">
                  <c:v>60.082191780821915</c:v>
                </c:pt>
                <c:pt idx="1097">
                  <c:v>60.136986301369859</c:v>
                </c:pt>
                <c:pt idx="1098">
                  <c:v>60.191780821917803</c:v>
                </c:pt>
                <c:pt idx="1099">
                  <c:v>60.246575342465746</c:v>
                </c:pt>
                <c:pt idx="1100">
                  <c:v>60.301369863013697</c:v>
                </c:pt>
                <c:pt idx="1101">
                  <c:v>60.356164383561641</c:v>
                </c:pt>
                <c:pt idx="1102">
                  <c:v>60.410958904109584</c:v>
                </c:pt>
                <c:pt idx="1103">
                  <c:v>60.465753424657528</c:v>
                </c:pt>
                <c:pt idx="1104">
                  <c:v>60.520547945205479</c:v>
                </c:pt>
                <c:pt idx="1105">
                  <c:v>60.575342465753423</c:v>
                </c:pt>
                <c:pt idx="1106">
                  <c:v>60.630136986301366</c:v>
                </c:pt>
                <c:pt idx="1107">
                  <c:v>60.68493150684931</c:v>
                </c:pt>
                <c:pt idx="1108">
                  <c:v>60.739726027397253</c:v>
                </c:pt>
                <c:pt idx="1109">
                  <c:v>60.794520547945204</c:v>
                </c:pt>
                <c:pt idx="1110">
                  <c:v>60.849315068493148</c:v>
                </c:pt>
                <c:pt idx="1111">
                  <c:v>60.904109589041092</c:v>
                </c:pt>
                <c:pt idx="1112">
                  <c:v>60.958904109589035</c:v>
                </c:pt>
                <c:pt idx="1113">
                  <c:v>61.013698630136979</c:v>
                </c:pt>
                <c:pt idx="1114">
                  <c:v>61.06849315068493</c:v>
                </c:pt>
                <c:pt idx="1115">
                  <c:v>61.123287671232873</c:v>
                </c:pt>
                <c:pt idx="1116">
                  <c:v>61.178082191780817</c:v>
                </c:pt>
                <c:pt idx="1117">
                  <c:v>61.232876712328761</c:v>
                </c:pt>
                <c:pt idx="1118">
                  <c:v>61.287671232876711</c:v>
                </c:pt>
                <c:pt idx="1119">
                  <c:v>61.342465753424655</c:v>
                </c:pt>
                <c:pt idx="1120">
                  <c:v>61.397260273972599</c:v>
                </c:pt>
                <c:pt idx="1121">
                  <c:v>61.452054794520542</c:v>
                </c:pt>
                <c:pt idx="1122">
                  <c:v>61.506849315068486</c:v>
                </c:pt>
                <c:pt idx="1123">
                  <c:v>61.561643835616437</c:v>
                </c:pt>
                <c:pt idx="1124">
                  <c:v>61.61643835616438</c:v>
                </c:pt>
                <c:pt idx="1125">
                  <c:v>61.671232876712324</c:v>
                </c:pt>
                <c:pt idx="1126">
                  <c:v>61.726027397260268</c:v>
                </c:pt>
                <c:pt idx="1127">
                  <c:v>61.780821917808218</c:v>
                </c:pt>
                <c:pt idx="1128">
                  <c:v>61.835616438356162</c:v>
                </c:pt>
                <c:pt idx="1129">
                  <c:v>61.890410958904106</c:v>
                </c:pt>
                <c:pt idx="1130">
                  <c:v>61.945205479452049</c:v>
                </c:pt>
                <c:pt idx="1131">
                  <c:v>61.999999999999993</c:v>
                </c:pt>
                <c:pt idx="1132">
                  <c:v>62.054794520547944</c:v>
                </c:pt>
                <c:pt idx="1133">
                  <c:v>62.109589041095887</c:v>
                </c:pt>
                <c:pt idx="1134">
                  <c:v>62.164383561643831</c:v>
                </c:pt>
                <c:pt idx="1135">
                  <c:v>62.219178082191775</c:v>
                </c:pt>
                <c:pt idx="1136">
                  <c:v>62.273972602739718</c:v>
                </c:pt>
                <c:pt idx="1137">
                  <c:v>62.328767123287669</c:v>
                </c:pt>
                <c:pt idx="1138">
                  <c:v>62.383561643835613</c:v>
                </c:pt>
                <c:pt idx="1139">
                  <c:v>62.438356164383556</c:v>
                </c:pt>
                <c:pt idx="1140">
                  <c:v>62.4931506849315</c:v>
                </c:pt>
                <c:pt idx="1141">
                  <c:v>62.547945205479451</c:v>
                </c:pt>
                <c:pt idx="1142">
                  <c:v>62.602739726027394</c:v>
                </c:pt>
                <c:pt idx="1143">
                  <c:v>62.657534246575338</c:v>
                </c:pt>
                <c:pt idx="1144">
                  <c:v>62.712328767123282</c:v>
                </c:pt>
                <c:pt idx="1145">
                  <c:v>62.767123287671225</c:v>
                </c:pt>
                <c:pt idx="1146">
                  <c:v>62.821917808219176</c:v>
                </c:pt>
                <c:pt idx="1147">
                  <c:v>62.87671232876712</c:v>
                </c:pt>
                <c:pt idx="1148">
                  <c:v>62.931506849315063</c:v>
                </c:pt>
                <c:pt idx="1149">
                  <c:v>62.986301369863007</c:v>
                </c:pt>
                <c:pt idx="1150">
                  <c:v>63.041095890410958</c:v>
                </c:pt>
                <c:pt idx="1151">
                  <c:v>63.095890410958901</c:v>
                </c:pt>
                <c:pt idx="1152">
                  <c:v>63.150684931506845</c:v>
                </c:pt>
                <c:pt idx="1153">
                  <c:v>63.205479452054789</c:v>
                </c:pt>
                <c:pt idx="1154">
                  <c:v>63.260273972602732</c:v>
                </c:pt>
                <c:pt idx="1155">
                  <c:v>63.315068493150683</c:v>
                </c:pt>
                <c:pt idx="1156">
                  <c:v>63.369863013698627</c:v>
                </c:pt>
                <c:pt idx="1157">
                  <c:v>63.42465753424657</c:v>
                </c:pt>
                <c:pt idx="1158">
                  <c:v>63.479452054794514</c:v>
                </c:pt>
                <c:pt idx="1159">
                  <c:v>63.534246575342465</c:v>
                </c:pt>
                <c:pt idx="1160">
                  <c:v>63.589041095890408</c:v>
                </c:pt>
                <c:pt idx="1161">
                  <c:v>63.643835616438352</c:v>
                </c:pt>
                <c:pt idx="1162">
                  <c:v>63.698630136986296</c:v>
                </c:pt>
                <c:pt idx="1163">
                  <c:v>63.753424657534239</c:v>
                </c:pt>
                <c:pt idx="1164">
                  <c:v>63.80821917808219</c:v>
                </c:pt>
                <c:pt idx="1165">
                  <c:v>63.863013698630134</c:v>
                </c:pt>
                <c:pt idx="1166">
                  <c:v>63.917808219178077</c:v>
                </c:pt>
                <c:pt idx="1167">
                  <c:v>63.972602739726021</c:v>
                </c:pt>
                <c:pt idx="1168">
                  <c:v>64.027397260273972</c:v>
                </c:pt>
                <c:pt idx="1169">
                  <c:v>64.082191780821915</c:v>
                </c:pt>
                <c:pt idx="1170">
                  <c:v>64.136986301369859</c:v>
                </c:pt>
                <c:pt idx="1171">
                  <c:v>64.191780821917803</c:v>
                </c:pt>
                <c:pt idx="1172">
                  <c:v>64.246575342465746</c:v>
                </c:pt>
                <c:pt idx="1173">
                  <c:v>64.30136986301369</c:v>
                </c:pt>
                <c:pt idx="1174">
                  <c:v>64.356164383561634</c:v>
                </c:pt>
                <c:pt idx="1175">
                  <c:v>64.410958904109592</c:v>
                </c:pt>
                <c:pt idx="1176">
                  <c:v>64.465753424657535</c:v>
                </c:pt>
                <c:pt idx="1177">
                  <c:v>64.520547945205479</c:v>
                </c:pt>
                <c:pt idx="1178">
                  <c:v>64.575342465753423</c:v>
                </c:pt>
                <c:pt idx="1179">
                  <c:v>64.630136986301366</c:v>
                </c:pt>
                <c:pt idx="1180">
                  <c:v>64.68493150684931</c:v>
                </c:pt>
                <c:pt idx="1181">
                  <c:v>64.739726027397253</c:v>
                </c:pt>
                <c:pt idx="1182">
                  <c:v>64.794520547945197</c:v>
                </c:pt>
                <c:pt idx="1183">
                  <c:v>64.849315068493141</c:v>
                </c:pt>
                <c:pt idx="1184">
                  <c:v>64.904109589041099</c:v>
                </c:pt>
                <c:pt idx="1185">
                  <c:v>64.958904109589042</c:v>
                </c:pt>
                <c:pt idx="1186">
                  <c:v>65.013698630136986</c:v>
                </c:pt>
                <c:pt idx="1187">
                  <c:v>65.06849315068493</c:v>
                </c:pt>
                <c:pt idx="1188">
                  <c:v>65.123287671232873</c:v>
                </c:pt>
                <c:pt idx="1189">
                  <c:v>65.178082191780817</c:v>
                </c:pt>
                <c:pt idx="1190">
                  <c:v>65.232876712328761</c:v>
                </c:pt>
                <c:pt idx="1191">
                  <c:v>65.287671232876704</c:v>
                </c:pt>
                <c:pt idx="1192">
                  <c:v>65.342465753424648</c:v>
                </c:pt>
                <c:pt idx="1193">
                  <c:v>65.397260273972591</c:v>
                </c:pt>
                <c:pt idx="1194">
                  <c:v>65.452054794520549</c:v>
                </c:pt>
                <c:pt idx="1195">
                  <c:v>65.506849315068493</c:v>
                </c:pt>
                <c:pt idx="1196">
                  <c:v>65.561643835616437</c:v>
                </c:pt>
                <c:pt idx="1197">
                  <c:v>65.61643835616438</c:v>
                </c:pt>
                <c:pt idx="1198">
                  <c:v>65.671232876712324</c:v>
                </c:pt>
                <c:pt idx="1199">
                  <c:v>65.726027397260268</c:v>
                </c:pt>
                <c:pt idx="1200">
                  <c:v>65.780821917808211</c:v>
                </c:pt>
                <c:pt idx="1201">
                  <c:v>65.835616438356155</c:v>
                </c:pt>
                <c:pt idx="1202">
                  <c:v>65.890410958904098</c:v>
                </c:pt>
                <c:pt idx="1203">
                  <c:v>65.945205479452056</c:v>
                </c:pt>
                <c:pt idx="1204">
                  <c:v>66</c:v>
                </c:pt>
                <c:pt idx="1205">
                  <c:v>66.054794520547944</c:v>
                </c:pt>
                <c:pt idx="1206">
                  <c:v>66.109589041095887</c:v>
                </c:pt>
                <c:pt idx="1207">
                  <c:v>66.164383561643831</c:v>
                </c:pt>
                <c:pt idx="1208">
                  <c:v>66.219178082191775</c:v>
                </c:pt>
                <c:pt idx="1209">
                  <c:v>66.273972602739718</c:v>
                </c:pt>
                <c:pt idx="1210">
                  <c:v>66.328767123287662</c:v>
                </c:pt>
                <c:pt idx="1211">
                  <c:v>66.383561643835606</c:v>
                </c:pt>
                <c:pt idx="1212">
                  <c:v>66.438356164383563</c:v>
                </c:pt>
                <c:pt idx="1213">
                  <c:v>66.493150684931507</c:v>
                </c:pt>
                <c:pt idx="1214">
                  <c:v>66.547945205479451</c:v>
                </c:pt>
                <c:pt idx="1215">
                  <c:v>66.602739726027394</c:v>
                </c:pt>
                <c:pt idx="1216">
                  <c:v>66.657534246575338</c:v>
                </c:pt>
                <c:pt idx="1217">
                  <c:v>66.712328767123282</c:v>
                </c:pt>
                <c:pt idx="1218">
                  <c:v>66.767123287671225</c:v>
                </c:pt>
                <c:pt idx="1219">
                  <c:v>66.821917808219169</c:v>
                </c:pt>
                <c:pt idx="1220">
                  <c:v>66.876712328767113</c:v>
                </c:pt>
                <c:pt idx="1221">
                  <c:v>66.93150684931507</c:v>
                </c:pt>
                <c:pt idx="1222">
                  <c:v>66.986301369863014</c:v>
                </c:pt>
                <c:pt idx="1223">
                  <c:v>67.041095890410958</c:v>
                </c:pt>
                <c:pt idx="1224">
                  <c:v>67.095890410958901</c:v>
                </c:pt>
                <c:pt idx="1225">
                  <c:v>67.150684931506845</c:v>
                </c:pt>
                <c:pt idx="1226">
                  <c:v>67.205479452054789</c:v>
                </c:pt>
                <c:pt idx="1227">
                  <c:v>67.260273972602732</c:v>
                </c:pt>
                <c:pt idx="1228">
                  <c:v>67.315068493150676</c:v>
                </c:pt>
                <c:pt idx="1229">
                  <c:v>67.36986301369862</c:v>
                </c:pt>
                <c:pt idx="1230">
                  <c:v>67.424657534246577</c:v>
                </c:pt>
                <c:pt idx="1231">
                  <c:v>67.479452054794521</c:v>
                </c:pt>
                <c:pt idx="1232">
                  <c:v>67.534246575342465</c:v>
                </c:pt>
                <c:pt idx="1233">
                  <c:v>67.589041095890408</c:v>
                </c:pt>
                <c:pt idx="1234">
                  <c:v>67.643835616438352</c:v>
                </c:pt>
                <c:pt idx="1235">
                  <c:v>67.698630136986296</c:v>
                </c:pt>
                <c:pt idx="1236">
                  <c:v>67.753424657534239</c:v>
                </c:pt>
                <c:pt idx="1237">
                  <c:v>67.808219178082183</c:v>
                </c:pt>
                <c:pt idx="1238">
                  <c:v>67.863013698630127</c:v>
                </c:pt>
                <c:pt idx="1239">
                  <c:v>67.917808219178085</c:v>
                </c:pt>
                <c:pt idx="1240">
                  <c:v>67.972602739726028</c:v>
                </c:pt>
                <c:pt idx="1241">
                  <c:v>68.027397260273972</c:v>
                </c:pt>
                <c:pt idx="1242">
                  <c:v>68.082191780821915</c:v>
                </c:pt>
                <c:pt idx="1243">
                  <c:v>68.136986301369859</c:v>
                </c:pt>
                <c:pt idx="1244">
                  <c:v>68.191780821917803</c:v>
                </c:pt>
                <c:pt idx="1245">
                  <c:v>68.246575342465746</c:v>
                </c:pt>
                <c:pt idx="1246">
                  <c:v>68.30136986301369</c:v>
                </c:pt>
                <c:pt idx="1247">
                  <c:v>68.356164383561634</c:v>
                </c:pt>
                <c:pt idx="1248">
                  <c:v>68.410958904109577</c:v>
                </c:pt>
                <c:pt idx="1249">
                  <c:v>68.465753424657535</c:v>
                </c:pt>
                <c:pt idx="1250">
                  <c:v>68.520547945205479</c:v>
                </c:pt>
                <c:pt idx="1251">
                  <c:v>68.575342465753423</c:v>
                </c:pt>
                <c:pt idx="1252">
                  <c:v>68.630136986301366</c:v>
                </c:pt>
                <c:pt idx="1253">
                  <c:v>68.68493150684931</c:v>
                </c:pt>
                <c:pt idx="1254">
                  <c:v>68.739726027397253</c:v>
                </c:pt>
                <c:pt idx="1255">
                  <c:v>68.794520547945197</c:v>
                </c:pt>
                <c:pt idx="1256">
                  <c:v>68.849315068493141</c:v>
                </c:pt>
                <c:pt idx="1257">
                  <c:v>68.904109589041084</c:v>
                </c:pt>
                <c:pt idx="1258">
                  <c:v>68.958904109589042</c:v>
                </c:pt>
                <c:pt idx="1259">
                  <c:v>69.013698630136986</c:v>
                </c:pt>
                <c:pt idx="1260">
                  <c:v>69.06849315068493</c:v>
                </c:pt>
                <c:pt idx="1261">
                  <c:v>69.123287671232873</c:v>
                </c:pt>
                <c:pt idx="1262">
                  <c:v>69.178082191780817</c:v>
                </c:pt>
                <c:pt idx="1263">
                  <c:v>69.232876712328761</c:v>
                </c:pt>
                <c:pt idx="1264">
                  <c:v>69.287671232876704</c:v>
                </c:pt>
                <c:pt idx="1265">
                  <c:v>69.342465753424648</c:v>
                </c:pt>
                <c:pt idx="1266">
                  <c:v>69.397260273972591</c:v>
                </c:pt>
                <c:pt idx="1267">
                  <c:v>69.452054794520549</c:v>
                </c:pt>
                <c:pt idx="1268">
                  <c:v>69.506849315068493</c:v>
                </c:pt>
                <c:pt idx="1269">
                  <c:v>69.561643835616437</c:v>
                </c:pt>
                <c:pt idx="1270">
                  <c:v>69.61643835616438</c:v>
                </c:pt>
                <c:pt idx="1271">
                  <c:v>69.671232876712324</c:v>
                </c:pt>
                <c:pt idx="1272">
                  <c:v>69.726027397260268</c:v>
                </c:pt>
                <c:pt idx="1273">
                  <c:v>69.780821917808211</c:v>
                </c:pt>
                <c:pt idx="1274">
                  <c:v>69.835616438356155</c:v>
                </c:pt>
                <c:pt idx="1275">
                  <c:v>69.890410958904098</c:v>
                </c:pt>
                <c:pt idx="1276">
                  <c:v>69.945205479452056</c:v>
                </c:pt>
                <c:pt idx="1277">
                  <c:v>70</c:v>
                </c:pt>
                <c:pt idx="1278">
                  <c:v>70.054794520547944</c:v>
                </c:pt>
                <c:pt idx="1279">
                  <c:v>70.109589041095887</c:v>
                </c:pt>
                <c:pt idx="1280">
                  <c:v>70.164383561643831</c:v>
                </c:pt>
                <c:pt idx="1281">
                  <c:v>70.219178082191775</c:v>
                </c:pt>
                <c:pt idx="1282">
                  <c:v>70.273972602739718</c:v>
                </c:pt>
                <c:pt idx="1283">
                  <c:v>70.328767123287662</c:v>
                </c:pt>
                <c:pt idx="1284">
                  <c:v>70.383561643835606</c:v>
                </c:pt>
                <c:pt idx="1285">
                  <c:v>70.438356164383563</c:v>
                </c:pt>
                <c:pt idx="1286">
                  <c:v>70.493150684931507</c:v>
                </c:pt>
                <c:pt idx="1287">
                  <c:v>70.547945205479451</c:v>
                </c:pt>
                <c:pt idx="1288">
                  <c:v>70.602739726027394</c:v>
                </c:pt>
                <c:pt idx="1289">
                  <c:v>70.657534246575338</c:v>
                </c:pt>
                <c:pt idx="1290">
                  <c:v>70.712328767123282</c:v>
                </c:pt>
                <c:pt idx="1291">
                  <c:v>70.767123287671225</c:v>
                </c:pt>
                <c:pt idx="1292">
                  <c:v>70.821917808219169</c:v>
                </c:pt>
                <c:pt idx="1293">
                  <c:v>70.876712328767113</c:v>
                </c:pt>
                <c:pt idx="1294">
                  <c:v>70.93150684931507</c:v>
                </c:pt>
                <c:pt idx="1295">
                  <c:v>70.986301369863014</c:v>
                </c:pt>
                <c:pt idx="1296">
                  <c:v>71.041095890410958</c:v>
                </c:pt>
                <c:pt idx="1297">
                  <c:v>71.095890410958901</c:v>
                </c:pt>
                <c:pt idx="1298">
                  <c:v>71.150684931506845</c:v>
                </c:pt>
                <c:pt idx="1299">
                  <c:v>71.205479452054789</c:v>
                </c:pt>
                <c:pt idx="1300">
                  <c:v>71.260273972602732</c:v>
                </c:pt>
                <c:pt idx="1301">
                  <c:v>71.315068493150676</c:v>
                </c:pt>
                <c:pt idx="1302">
                  <c:v>71.36986301369862</c:v>
                </c:pt>
                <c:pt idx="1303">
                  <c:v>71.424657534246577</c:v>
                </c:pt>
                <c:pt idx="1304">
                  <c:v>71.479452054794521</c:v>
                </c:pt>
                <c:pt idx="1305">
                  <c:v>71.534246575342465</c:v>
                </c:pt>
                <c:pt idx="1306">
                  <c:v>71.589041095890408</c:v>
                </c:pt>
                <c:pt idx="1307">
                  <c:v>71.643835616438352</c:v>
                </c:pt>
                <c:pt idx="1308">
                  <c:v>71.698630136986296</c:v>
                </c:pt>
                <c:pt idx="1309">
                  <c:v>71.753424657534239</c:v>
                </c:pt>
                <c:pt idx="1310">
                  <c:v>71.808219178082183</c:v>
                </c:pt>
                <c:pt idx="1311">
                  <c:v>71.863013698630127</c:v>
                </c:pt>
                <c:pt idx="1312">
                  <c:v>71.917808219178085</c:v>
                </c:pt>
                <c:pt idx="1313">
                  <c:v>71.972602739726028</c:v>
                </c:pt>
                <c:pt idx="1314">
                  <c:v>72.027397260273972</c:v>
                </c:pt>
                <c:pt idx="1315">
                  <c:v>72.082191780821915</c:v>
                </c:pt>
                <c:pt idx="1316">
                  <c:v>72.136986301369859</c:v>
                </c:pt>
                <c:pt idx="1317">
                  <c:v>72.191780821917803</c:v>
                </c:pt>
                <c:pt idx="1318">
                  <c:v>72.246575342465746</c:v>
                </c:pt>
                <c:pt idx="1319">
                  <c:v>72.30136986301369</c:v>
                </c:pt>
                <c:pt idx="1320">
                  <c:v>72.356164383561634</c:v>
                </c:pt>
                <c:pt idx="1321">
                  <c:v>72.410958904109577</c:v>
                </c:pt>
                <c:pt idx="1322">
                  <c:v>72.465753424657535</c:v>
                </c:pt>
                <c:pt idx="1323">
                  <c:v>72.520547945205479</c:v>
                </c:pt>
                <c:pt idx="1324">
                  <c:v>72.575342465753423</c:v>
                </c:pt>
                <c:pt idx="1325">
                  <c:v>72.630136986301366</c:v>
                </c:pt>
                <c:pt idx="1326">
                  <c:v>72.68493150684931</c:v>
                </c:pt>
                <c:pt idx="1327">
                  <c:v>72.739726027397253</c:v>
                </c:pt>
                <c:pt idx="1328">
                  <c:v>72.794520547945197</c:v>
                </c:pt>
                <c:pt idx="1329">
                  <c:v>72.849315068493141</c:v>
                </c:pt>
                <c:pt idx="1330">
                  <c:v>72.904109589041084</c:v>
                </c:pt>
                <c:pt idx="1331">
                  <c:v>72.958904109589042</c:v>
                </c:pt>
                <c:pt idx="1332">
                  <c:v>73.013698630136986</c:v>
                </c:pt>
                <c:pt idx="1333">
                  <c:v>73.06849315068493</c:v>
                </c:pt>
                <c:pt idx="1334">
                  <c:v>73.123287671232873</c:v>
                </c:pt>
                <c:pt idx="1335">
                  <c:v>73.178082191780817</c:v>
                </c:pt>
                <c:pt idx="1336">
                  <c:v>73.232876712328761</c:v>
                </c:pt>
                <c:pt idx="1337">
                  <c:v>73.287671232876704</c:v>
                </c:pt>
                <c:pt idx="1338">
                  <c:v>73.342465753424648</c:v>
                </c:pt>
                <c:pt idx="1339">
                  <c:v>73.397260273972591</c:v>
                </c:pt>
                <c:pt idx="1340">
                  <c:v>73.452054794520549</c:v>
                </c:pt>
                <c:pt idx="1341">
                  <c:v>73.506849315068493</c:v>
                </c:pt>
                <c:pt idx="1342">
                  <c:v>73.561643835616437</c:v>
                </c:pt>
                <c:pt idx="1343">
                  <c:v>73.61643835616438</c:v>
                </c:pt>
                <c:pt idx="1344">
                  <c:v>73.671232876712324</c:v>
                </c:pt>
                <c:pt idx="1345">
                  <c:v>73.726027397260268</c:v>
                </c:pt>
                <c:pt idx="1346">
                  <c:v>73.780821917808211</c:v>
                </c:pt>
                <c:pt idx="1347">
                  <c:v>73.835616438356155</c:v>
                </c:pt>
                <c:pt idx="1348">
                  <c:v>73.890410958904098</c:v>
                </c:pt>
                <c:pt idx="1349">
                  <c:v>73.945205479452056</c:v>
                </c:pt>
                <c:pt idx="1350">
                  <c:v>74</c:v>
                </c:pt>
                <c:pt idx="1351">
                  <c:v>74.054794520547944</c:v>
                </c:pt>
                <c:pt idx="1352">
                  <c:v>74.109589041095887</c:v>
                </c:pt>
                <c:pt idx="1353">
                  <c:v>74.164383561643831</c:v>
                </c:pt>
                <c:pt idx="1354">
                  <c:v>74.219178082191775</c:v>
                </c:pt>
                <c:pt idx="1355">
                  <c:v>74.273972602739718</c:v>
                </c:pt>
                <c:pt idx="1356">
                  <c:v>74.328767123287662</c:v>
                </c:pt>
                <c:pt idx="1357">
                  <c:v>74.383561643835606</c:v>
                </c:pt>
                <c:pt idx="1358">
                  <c:v>74.438356164383563</c:v>
                </c:pt>
                <c:pt idx="1359">
                  <c:v>74.493150684931507</c:v>
                </c:pt>
                <c:pt idx="1360">
                  <c:v>74.547945205479451</c:v>
                </c:pt>
                <c:pt idx="1361">
                  <c:v>74.602739726027394</c:v>
                </c:pt>
                <c:pt idx="1362">
                  <c:v>74.657534246575338</c:v>
                </c:pt>
                <c:pt idx="1363">
                  <c:v>74.712328767123282</c:v>
                </c:pt>
                <c:pt idx="1364">
                  <c:v>74.767123287671225</c:v>
                </c:pt>
                <c:pt idx="1365">
                  <c:v>74.821917808219169</c:v>
                </c:pt>
                <c:pt idx="1366">
                  <c:v>74.876712328767113</c:v>
                </c:pt>
                <c:pt idx="1367">
                  <c:v>74.93150684931507</c:v>
                </c:pt>
                <c:pt idx="1368">
                  <c:v>74.986301369863014</c:v>
                </c:pt>
                <c:pt idx="1369">
                  <c:v>75.041095890410958</c:v>
                </c:pt>
                <c:pt idx="1370">
                  <c:v>75.095890410958901</c:v>
                </c:pt>
                <c:pt idx="1371">
                  <c:v>75.150684931506845</c:v>
                </c:pt>
                <c:pt idx="1372">
                  <c:v>75.205479452054789</c:v>
                </c:pt>
                <c:pt idx="1373">
                  <c:v>75.260273972602732</c:v>
                </c:pt>
                <c:pt idx="1374">
                  <c:v>75.315068493150676</c:v>
                </c:pt>
                <c:pt idx="1375">
                  <c:v>75.36986301369862</c:v>
                </c:pt>
                <c:pt idx="1376">
                  <c:v>75.424657534246563</c:v>
                </c:pt>
                <c:pt idx="1377">
                  <c:v>75.479452054794521</c:v>
                </c:pt>
                <c:pt idx="1378">
                  <c:v>75.534246575342465</c:v>
                </c:pt>
                <c:pt idx="1379">
                  <c:v>75.589041095890408</c:v>
                </c:pt>
                <c:pt idx="1380">
                  <c:v>75.643835616438352</c:v>
                </c:pt>
                <c:pt idx="1381">
                  <c:v>75.698630136986296</c:v>
                </c:pt>
                <c:pt idx="1382">
                  <c:v>75.753424657534239</c:v>
                </c:pt>
                <c:pt idx="1383">
                  <c:v>75.808219178082183</c:v>
                </c:pt>
                <c:pt idx="1384">
                  <c:v>75.863013698630127</c:v>
                </c:pt>
                <c:pt idx="1385">
                  <c:v>75.91780821917807</c:v>
                </c:pt>
                <c:pt idx="1386">
                  <c:v>75.972602739726028</c:v>
                </c:pt>
                <c:pt idx="1387">
                  <c:v>76.027397260273972</c:v>
                </c:pt>
                <c:pt idx="1388">
                  <c:v>76.082191780821915</c:v>
                </c:pt>
                <c:pt idx="1389">
                  <c:v>76.136986301369859</c:v>
                </c:pt>
                <c:pt idx="1390">
                  <c:v>76.191780821917803</c:v>
                </c:pt>
                <c:pt idx="1391">
                  <c:v>76.246575342465746</c:v>
                </c:pt>
                <c:pt idx="1392">
                  <c:v>76.30136986301369</c:v>
                </c:pt>
                <c:pt idx="1393">
                  <c:v>76.356164383561634</c:v>
                </c:pt>
                <c:pt idx="1394">
                  <c:v>76.410958904109577</c:v>
                </c:pt>
                <c:pt idx="1395">
                  <c:v>76.465753424657535</c:v>
                </c:pt>
                <c:pt idx="1396">
                  <c:v>76.520547945205479</c:v>
                </c:pt>
                <c:pt idx="1397">
                  <c:v>76.575342465753423</c:v>
                </c:pt>
                <c:pt idx="1398">
                  <c:v>76.630136986301366</c:v>
                </c:pt>
                <c:pt idx="1399">
                  <c:v>76.68493150684931</c:v>
                </c:pt>
                <c:pt idx="1400">
                  <c:v>76.739726027397253</c:v>
                </c:pt>
                <c:pt idx="1401">
                  <c:v>76.794520547945197</c:v>
                </c:pt>
                <c:pt idx="1402">
                  <c:v>76.849315068493141</c:v>
                </c:pt>
                <c:pt idx="1403">
                  <c:v>76.904109589041084</c:v>
                </c:pt>
                <c:pt idx="1404">
                  <c:v>76.958904109589042</c:v>
                </c:pt>
                <c:pt idx="1405">
                  <c:v>77.013698630136986</c:v>
                </c:pt>
                <c:pt idx="1406">
                  <c:v>77.06849315068493</c:v>
                </c:pt>
                <c:pt idx="1407">
                  <c:v>77.123287671232873</c:v>
                </c:pt>
                <c:pt idx="1408">
                  <c:v>77.178082191780817</c:v>
                </c:pt>
                <c:pt idx="1409">
                  <c:v>77.232876712328761</c:v>
                </c:pt>
                <c:pt idx="1410">
                  <c:v>77.287671232876704</c:v>
                </c:pt>
                <c:pt idx="1411">
                  <c:v>77.342465753424648</c:v>
                </c:pt>
                <c:pt idx="1412">
                  <c:v>77.397260273972591</c:v>
                </c:pt>
                <c:pt idx="1413">
                  <c:v>77.452054794520549</c:v>
                </c:pt>
                <c:pt idx="1414">
                  <c:v>77.506849315068493</c:v>
                </c:pt>
                <c:pt idx="1415">
                  <c:v>77.561643835616437</c:v>
                </c:pt>
                <c:pt idx="1416">
                  <c:v>77.61643835616438</c:v>
                </c:pt>
                <c:pt idx="1417">
                  <c:v>77.671232876712324</c:v>
                </c:pt>
                <c:pt idx="1418">
                  <c:v>77.726027397260268</c:v>
                </c:pt>
                <c:pt idx="1419">
                  <c:v>77.780821917808211</c:v>
                </c:pt>
                <c:pt idx="1420">
                  <c:v>77.835616438356155</c:v>
                </c:pt>
                <c:pt idx="1421">
                  <c:v>77.890410958904098</c:v>
                </c:pt>
                <c:pt idx="1422">
                  <c:v>77.945205479452056</c:v>
                </c:pt>
                <c:pt idx="1423">
                  <c:v>78</c:v>
                </c:pt>
                <c:pt idx="1424">
                  <c:v>78.054794520547944</c:v>
                </c:pt>
                <c:pt idx="1425">
                  <c:v>78.109589041095887</c:v>
                </c:pt>
                <c:pt idx="1426">
                  <c:v>78.164383561643831</c:v>
                </c:pt>
                <c:pt idx="1427">
                  <c:v>78.219178082191775</c:v>
                </c:pt>
                <c:pt idx="1428">
                  <c:v>78.273972602739718</c:v>
                </c:pt>
                <c:pt idx="1429">
                  <c:v>78.328767123287662</c:v>
                </c:pt>
                <c:pt idx="1430">
                  <c:v>78.383561643835606</c:v>
                </c:pt>
                <c:pt idx="1431">
                  <c:v>78.438356164383563</c:v>
                </c:pt>
                <c:pt idx="1432">
                  <c:v>78.493150684931507</c:v>
                </c:pt>
                <c:pt idx="1433">
                  <c:v>78.547945205479451</c:v>
                </c:pt>
                <c:pt idx="1434">
                  <c:v>78.602739726027394</c:v>
                </c:pt>
                <c:pt idx="1435">
                  <c:v>78.657534246575338</c:v>
                </c:pt>
                <c:pt idx="1436">
                  <c:v>78.712328767123282</c:v>
                </c:pt>
                <c:pt idx="1437">
                  <c:v>78.767123287671225</c:v>
                </c:pt>
                <c:pt idx="1438">
                  <c:v>78.821917808219169</c:v>
                </c:pt>
                <c:pt idx="1439">
                  <c:v>78.876712328767113</c:v>
                </c:pt>
                <c:pt idx="1440">
                  <c:v>78.93150684931507</c:v>
                </c:pt>
                <c:pt idx="1441">
                  <c:v>78.986301369863014</c:v>
                </c:pt>
                <c:pt idx="1442">
                  <c:v>79.041095890410958</c:v>
                </c:pt>
                <c:pt idx="1443">
                  <c:v>79.095890410958901</c:v>
                </c:pt>
                <c:pt idx="1444">
                  <c:v>79.150684931506845</c:v>
                </c:pt>
                <c:pt idx="1445">
                  <c:v>79.205479452054789</c:v>
                </c:pt>
                <c:pt idx="1446">
                  <c:v>79.260273972602732</c:v>
                </c:pt>
                <c:pt idx="1447">
                  <c:v>79.315068493150676</c:v>
                </c:pt>
                <c:pt idx="1448">
                  <c:v>79.36986301369862</c:v>
                </c:pt>
                <c:pt idx="1449">
                  <c:v>79.424657534246563</c:v>
                </c:pt>
                <c:pt idx="1450">
                  <c:v>79.479452054794521</c:v>
                </c:pt>
                <c:pt idx="1451">
                  <c:v>79.534246575342465</c:v>
                </c:pt>
                <c:pt idx="1452">
                  <c:v>79.589041095890408</c:v>
                </c:pt>
                <c:pt idx="1453">
                  <c:v>79.643835616438352</c:v>
                </c:pt>
                <c:pt idx="1454">
                  <c:v>79.698630136986296</c:v>
                </c:pt>
                <c:pt idx="1455">
                  <c:v>79.753424657534239</c:v>
                </c:pt>
                <c:pt idx="1456">
                  <c:v>79.808219178082183</c:v>
                </c:pt>
                <c:pt idx="1457">
                  <c:v>79.863013698630127</c:v>
                </c:pt>
                <c:pt idx="1458">
                  <c:v>79.91780821917807</c:v>
                </c:pt>
                <c:pt idx="1459">
                  <c:v>79.972602739726028</c:v>
                </c:pt>
                <c:pt idx="1460">
                  <c:v>80.027397260273972</c:v>
                </c:pt>
                <c:pt idx="1461">
                  <c:v>80.082191780821915</c:v>
                </c:pt>
                <c:pt idx="1462">
                  <c:v>80.136986301369859</c:v>
                </c:pt>
                <c:pt idx="1463">
                  <c:v>80.191780821917803</c:v>
                </c:pt>
                <c:pt idx="1464">
                  <c:v>80.246575342465746</c:v>
                </c:pt>
                <c:pt idx="1465">
                  <c:v>80.30136986301369</c:v>
                </c:pt>
                <c:pt idx="1466">
                  <c:v>80.356164383561634</c:v>
                </c:pt>
                <c:pt idx="1467">
                  <c:v>80.410958904109577</c:v>
                </c:pt>
                <c:pt idx="1468">
                  <c:v>80.465753424657535</c:v>
                </c:pt>
                <c:pt idx="1469">
                  <c:v>80.520547945205479</c:v>
                </c:pt>
                <c:pt idx="1470">
                  <c:v>80.575342465753423</c:v>
                </c:pt>
                <c:pt idx="1471">
                  <c:v>80.630136986301366</c:v>
                </c:pt>
                <c:pt idx="1472">
                  <c:v>80.68493150684931</c:v>
                </c:pt>
                <c:pt idx="1473">
                  <c:v>80.739726027397253</c:v>
                </c:pt>
                <c:pt idx="1474">
                  <c:v>80.794520547945197</c:v>
                </c:pt>
                <c:pt idx="1475">
                  <c:v>80.849315068493141</c:v>
                </c:pt>
                <c:pt idx="1476">
                  <c:v>80.904109589041084</c:v>
                </c:pt>
                <c:pt idx="1477">
                  <c:v>80.958904109589042</c:v>
                </c:pt>
                <c:pt idx="1478">
                  <c:v>81.013698630136986</c:v>
                </c:pt>
                <c:pt idx="1479">
                  <c:v>81.06849315068493</c:v>
                </c:pt>
                <c:pt idx="1480">
                  <c:v>81.123287671232873</c:v>
                </c:pt>
                <c:pt idx="1481">
                  <c:v>81.178082191780817</c:v>
                </c:pt>
                <c:pt idx="1482">
                  <c:v>81.232876712328761</c:v>
                </c:pt>
                <c:pt idx="1483">
                  <c:v>81.287671232876704</c:v>
                </c:pt>
                <c:pt idx="1484">
                  <c:v>81.342465753424648</c:v>
                </c:pt>
                <c:pt idx="1485">
                  <c:v>81.397260273972591</c:v>
                </c:pt>
                <c:pt idx="1486">
                  <c:v>81.452054794520549</c:v>
                </c:pt>
                <c:pt idx="1487">
                  <c:v>81.506849315068493</c:v>
                </c:pt>
                <c:pt idx="1488">
                  <c:v>81.561643835616437</c:v>
                </c:pt>
                <c:pt idx="1489">
                  <c:v>81.61643835616438</c:v>
                </c:pt>
                <c:pt idx="1490">
                  <c:v>81.671232876712324</c:v>
                </c:pt>
                <c:pt idx="1491">
                  <c:v>81.726027397260268</c:v>
                </c:pt>
                <c:pt idx="1492">
                  <c:v>81.780821917808211</c:v>
                </c:pt>
                <c:pt idx="1493">
                  <c:v>81.835616438356155</c:v>
                </c:pt>
                <c:pt idx="1494">
                  <c:v>81.890410958904098</c:v>
                </c:pt>
                <c:pt idx="1495">
                  <c:v>81.945205479452056</c:v>
                </c:pt>
                <c:pt idx="1496">
                  <c:v>82</c:v>
                </c:pt>
                <c:pt idx="1497">
                  <c:v>82.054794520547944</c:v>
                </c:pt>
                <c:pt idx="1498">
                  <c:v>82.109589041095887</c:v>
                </c:pt>
                <c:pt idx="1499">
                  <c:v>82.164383561643831</c:v>
                </c:pt>
                <c:pt idx="1500">
                  <c:v>82.219178082191775</c:v>
                </c:pt>
                <c:pt idx="1501">
                  <c:v>82.273972602739718</c:v>
                </c:pt>
                <c:pt idx="1502">
                  <c:v>82.328767123287662</c:v>
                </c:pt>
                <c:pt idx="1503">
                  <c:v>82.383561643835606</c:v>
                </c:pt>
                <c:pt idx="1504">
                  <c:v>82.438356164383549</c:v>
                </c:pt>
                <c:pt idx="1505">
                  <c:v>82.493150684931507</c:v>
                </c:pt>
                <c:pt idx="1506">
                  <c:v>82.547945205479451</c:v>
                </c:pt>
                <c:pt idx="1507">
                  <c:v>82.602739726027394</c:v>
                </c:pt>
                <c:pt idx="1508">
                  <c:v>82.657534246575338</c:v>
                </c:pt>
                <c:pt idx="1509">
                  <c:v>82.712328767123282</c:v>
                </c:pt>
                <c:pt idx="1510">
                  <c:v>82.767123287671225</c:v>
                </c:pt>
                <c:pt idx="1511">
                  <c:v>82.821917808219169</c:v>
                </c:pt>
                <c:pt idx="1512">
                  <c:v>82.876712328767113</c:v>
                </c:pt>
                <c:pt idx="1513">
                  <c:v>82.931506849315056</c:v>
                </c:pt>
                <c:pt idx="1514">
                  <c:v>82.986301369863014</c:v>
                </c:pt>
                <c:pt idx="1515">
                  <c:v>83.041095890410958</c:v>
                </c:pt>
                <c:pt idx="1516">
                  <c:v>83.095890410958901</c:v>
                </c:pt>
                <c:pt idx="1517">
                  <c:v>83.150684931506845</c:v>
                </c:pt>
                <c:pt idx="1518">
                  <c:v>83.205479452054789</c:v>
                </c:pt>
                <c:pt idx="1519">
                  <c:v>83.260273972602732</c:v>
                </c:pt>
                <c:pt idx="1520">
                  <c:v>83.315068493150676</c:v>
                </c:pt>
                <c:pt idx="1521">
                  <c:v>83.36986301369862</c:v>
                </c:pt>
                <c:pt idx="1522">
                  <c:v>83.424657534246563</c:v>
                </c:pt>
                <c:pt idx="1523">
                  <c:v>83.479452054794521</c:v>
                </c:pt>
                <c:pt idx="1524">
                  <c:v>83.534246575342465</c:v>
                </c:pt>
                <c:pt idx="1525">
                  <c:v>83.589041095890408</c:v>
                </c:pt>
                <c:pt idx="1526">
                  <c:v>83.643835616438352</c:v>
                </c:pt>
                <c:pt idx="1527">
                  <c:v>83.698630136986296</c:v>
                </c:pt>
                <c:pt idx="1528">
                  <c:v>83.753424657534239</c:v>
                </c:pt>
                <c:pt idx="1529">
                  <c:v>83.808219178082183</c:v>
                </c:pt>
                <c:pt idx="1530">
                  <c:v>83.863013698630127</c:v>
                </c:pt>
                <c:pt idx="1531">
                  <c:v>83.91780821917807</c:v>
                </c:pt>
                <c:pt idx="1532">
                  <c:v>83.972602739726028</c:v>
                </c:pt>
                <c:pt idx="1533">
                  <c:v>84.027397260273972</c:v>
                </c:pt>
                <c:pt idx="1534">
                  <c:v>84.082191780821915</c:v>
                </c:pt>
                <c:pt idx="1535">
                  <c:v>84.136986301369859</c:v>
                </c:pt>
                <c:pt idx="1536">
                  <c:v>84.191780821917803</c:v>
                </c:pt>
                <c:pt idx="1537">
                  <c:v>84.246575342465746</c:v>
                </c:pt>
                <c:pt idx="1538">
                  <c:v>84.30136986301369</c:v>
                </c:pt>
                <c:pt idx="1539">
                  <c:v>84.356164383561634</c:v>
                </c:pt>
                <c:pt idx="1540">
                  <c:v>84.410958904109577</c:v>
                </c:pt>
                <c:pt idx="1541">
                  <c:v>84.465753424657535</c:v>
                </c:pt>
                <c:pt idx="1542">
                  <c:v>84.520547945205479</c:v>
                </c:pt>
                <c:pt idx="1543">
                  <c:v>84.575342465753423</c:v>
                </c:pt>
                <c:pt idx="1544">
                  <c:v>84.630136986301366</c:v>
                </c:pt>
                <c:pt idx="1545">
                  <c:v>84.68493150684931</c:v>
                </c:pt>
                <c:pt idx="1546">
                  <c:v>84.739726027397253</c:v>
                </c:pt>
                <c:pt idx="1547">
                  <c:v>84.794520547945197</c:v>
                </c:pt>
                <c:pt idx="1548">
                  <c:v>84.849315068493141</c:v>
                </c:pt>
                <c:pt idx="1549">
                  <c:v>84.904109589041084</c:v>
                </c:pt>
                <c:pt idx="1550">
                  <c:v>84.958904109589042</c:v>
                </c:pt>
                <c:pt idx="1551">
                  <c:v>85.013698630136986</c:v>
                </c:pt>
                <c:pt idx="1552">
                  <c:v>85.06849315068493</c:v>
                </c:pt>
                <c:pt idx="1553">
                  <c:v>85.123287671232873</c:v>
                </c:pt>
                <c:pt idx="1554">
                  <c:v>85.178082191780817</c:v>
                </c:pt>
                <c:pt idx="1555">
                  <c:v>85.232876712328761</c:v>
                </c:pt>
                <c:pt idx="1556">
                  <c:v>85.287671232876704</c:v>
                </c:pt>
                <c:pt idx="1557">
                  <c:v>85.342465753424648</c:v>
                </c:pt>
                <c:pt idx="1558">
                  <c:v>85.397260273972591</c:v>
                </c:pt>
                <c:pt idx="1559">
                  <c:v>85.452054794520549</c:v>
                </c:pt>
                <c:pt idx="1560">
                  <c:v>85.506849315068493</c:v>
                </c:pt>
                <c:pt idx="1561">
                  <c:v>85.561643835616437</c:v>
                </c:pt>
                <c:pt idx="1562">
                  <c:v>85.61643835616438</c:v>
                </c:pt>
                <c:pt idx="1563">
                  <c:v>85.671232876712324</c:v>
                </c:pt>
                <c:pt idx="1564">
                  <c:v>85.726027397260268</c:v>
                </c:pt>
                <c:pt idx="1565">
                  <c:v>85.780821917808211</c:v>
                </c:pt>
                <c:pt idx="1566">
                  <c:v>85.835616438356155</c:v>
                </c:pt>
                <c:pt idx="1567">
                  <c:v>85.890410958904098</c:v>
                </c:pt>
                <c:pt idx="1568">
                  <c:v>85.945205479452056</c:v>
                </c:pt>
                <c:pt idx="1569">
                  <c:v>86</c:v>
                </c:pt>
                <c:pt idx="1570">
                  <c:v>86.054794520547944</c:v>
                </c:pt>
                <c:pt idx="1571">
                  <c:v>86.109589041095887</c:v>
                </c:pt>
                <c:pt idx="1572">
                  <c:v>86.164383561643831</c:v>
                </c:pt>
                <c:pt idx="1573">
                  <c:v>86.219178082191775</c:v>
                </c:pt>
                <c:pt idx="1574">
                  <c:v>86.273972602739718</c:v>
                </c:pt>
                <c:pt idx="1575">
                  <c:v>86.328767123287662</c:v>
                </c:pt>
                <c:pt idx="1576">
                  <c:v>86.383561643835606</c:v>
                </c:pt>
                <c:pt idx="1577">
                  <c:v>86.438356164383549</c:v>
                </c:pt>
                <c:pt idx="1578">
                  <c:v>86.493150684931507</c:v>
                </c:pt>
                <c:pt idx="1579">
                  <c:v>86.547945205479451</c:v>
                </c:pt>
                <c:pt idx="1580">
                  <c:v>86.602739726027394</c:v>
                </c:pt>
                <c:pt idx="1581">
                  <c:v>86.657534246575338</c:v>
                </c:pt>
                <c:pt idx="1582">
                  <c:v>86.712328767123282</c:v>
                </c:pt>
                <c:pt idx="1583">
                  <c:v>86.767123287671225</c:v>
                </c:pt>
                <c:pt idx="1584">
                  <c:v>86.821917808219169</c:v>
                </c:pt>
                <c:pt idx="1585">
                  <c:v>86.876712328767113</c:v>
                </c:pt>
                <c:pt idx="1586">
                  <c:v>86.931506849315056</c:v>
                </c:pt>
                <c:pt idx="1587">
                  <c:v>86.986301369863014</c:v>
                </c:pt>
                <c:pt idx="1588">
                  <c:v>87.041095890410958</c:v>
                </c:pt>
                <c:pt idx="1589">
                  <c:v>87.095890410958901</c:v>
                </c:pt>
                <c:pt idx="1590">
                  <c:v>87.150684931506845</c:v>
                </c:pt>
                <c:pt idx="1591">
                  <c:v>87.205479452054789</c:v>
                </c:pt>
                <c:pt idx="1592">
                  <c:v>87.260273972602732</c:v>
                </c:pt>
                <c:pt idx="1593">
                  <c:v>87.315068493150676</c:v>
                </c:pt>
                <c:pt idx="1594">
                  <c:v>87.36986301369862</c:v>
                </c:pt>
                <c:pt idx="1595">
                  <c:v>87.424657534246563</c:v>
                </c:pt>
                <c:pt idx="1596">
                  <c:v>87.479452054794521</c:v>
                </c:pt>
                <c:pt idx="1597">
                  <c:v>87.534246575342465</c:v>
                </c:pt>
                <c:pt idx="1598">
                  <c:v>87.589041095890408</c:v>
                </c:pt>
                <c:pt idx="1599">
                  <c:v>87.643835616438352</c:v>
                </c:pt>
                <c:pt idx="1600">
                  <c:v>87.698630136986296</c:v>
                </c:pt>
                <c:pt idx="1601">
                  <c:v>87.753424657534239</c:v>
                </c:pt>
                <c:pt idx="1602">
                  <c:v>87.808219178082183</c:v>
                </c:pt>
                <c:pt idx="1603">
                  <c:v>87.863013698630127</c:v>
                </c:pt>
                <c:pt idx="1604">
                  <c:v>87.91780821917807</c:v>
                </c:pt>
                <c:pt idx="1605">
                  <c:v>87.972602739726028</c:v>
                </c:pt>
                <c:pt idx="1606">
                  <c:v>88.027397260273972</c:v>
                </c:pt>
                <c:pt idx="1607">
                  <c:v>88.082191780821915</c:v>
                </c:pt>
                <c:pt idx="1608">
                  <c:v>88.136986301369859</c:v>
                </c:pt>
                <c:pt idx="1609">
                  <c:v>88.191780821917803</c:v>
                </c:pt>
                <c:pt idx="1610">
                  <c:v>88.246575342465746</c:v>
                </c:pt>
                <c:pt idx="1611">
                  <c:v>88.30136986301369</c:v>
                </c:pt>
                <c:pt idx="1612">
                  <c:v>88.356164383561634</c:v>
                </c:pt>
                <c:pt idx="1613">
                  <c:v>88.410958904109577</c:v>
                </c:pt>
                <c:pt idx="1614">
                  <c:v>88.465753424657535</c:v>
                </c:pt>
                <c:pt idx="1615">
                  <c:v>88.520547945205479</c:v>
                </c:pt>
                <c:pt idx="1616">
                  <c:v>88.575342465753423</c:v>
                </c:pt>
                <c:pt idx="1617">
                  <c:v>88.630136986301366</c:v>
                </c:pt>
                <c:pt idx="1618">
                  <c:v>88.68493150684931</c:v>
                </c:pt>
                <c:pt idx="1619">
                  <c:v>88.739726027397253</c:v>
                </c:pt>
                <c:pt idx="1620">
                  <c:v>88.794520547945197</c:v>
                </c:pt>
                <c:pt idx="1621">
                  <c:v>88.849315068493141</c:v>
                </c:pt>
                <c:pt idx="1622">
                  <c:v>88.904109589041084</c:v>
                </c:pt>
                <c:pt idx="1623">
                  <c:v>88.958904109589042</c:v>
                </c:pt>
                <c:pt idx="1624">
                  <c:v>89.013698630136986</c:v>
                </c:pt>
                <c:pt idx="1625">
                  <c:v>89.06849315068493</c:v>
                </c:pt>
                <c:pt idx="1626">
                  <c:v>89.123287671232873</c:v>
                </c:pt>
                <c:pt idx="1627">
                  <c:v>89.178082191780817</c:v>
                </c:pt>
                <c:pt idx="1628">
                  <c:v>89.232876712328761</c:v>
                </c:pt>
                <c:pt idx="1629">
                  <c:v>89.287671232876704</c:v>
                </c:pt>
                <c:pt idx="1630">
                  <c:v>89.342465753424648</c:v>
                </c:pt>
                <c:pt idx="1631">
                  <c:v>89.397260273972591</c:v>
                </c:pt>
                <c:pt idx="1632">
                  <c:v>89.452054794520535</c:v>
                </c:pt>
                <c:pt idx="1633">
                  <c:v>89.506849315068493</c:v>
                </c:pt>
                <c:pt idx="1634">
                  <c:v>89.561643835616437</c:v>
                </c:pt>
                <c:pt idx="1635">
                  <c:v>89.61643835616438</c:v>
                </c:pt>
                <c:pt idx="1636">
                  <c:v>89.671232876712324</c:v>
                </c:pt>
                <c:pt idx="1637">
                  <c:v>89.726027397260268</c:v>
                </c:pt>
                <c:pt idx="1638">
                  <c:v>89.780821917808211</c:v>
                </c:pt>
                <c:pt idx="1639">
                  <c:v>89.835616438356155</c:v>
                </c:pt>
                <c:pt idx="1640">
                  <c:v>89.890410958904098</c:v>
                </c:pt>
                <c:pt idx="1641">
                  <c:v>89.945205479452042</c:v>
                </c:pt>
                <c:pt idx="1642">
                  <c:v>90</c:v>
                </c:pt>
                <c:pt idx="1643">
                  <c:v>90.054794520547944</c:v>
                </c:pt>
                <c:pt idx="1644">
                  <c:v>90.109589041095887</c:v>
                </c:pt>
                <c:pt idx="1645">
                  <c:v>90.164383561643831</c:v>
                </c:pt>
                <c:pt idx="1646">
                  <c:v>90.219178082191775</c:v>
                </c:pt>
                <c:pt idx="1647">
                  <c:v>90.273972602739718</c:v>
                </c:pt>
                <c:pt idx="1648">
                  <c:v>90.328767123287662</c:v>
                </c:pt>
                <c:pt idx="1649">
                  <c:v>90.383561643835606</c:v>
                </c:pt>
                <c:pt idx="1650">
                  <c:v>90.438356164383549</c:v>
                </c:pt>
                <c:pt idx="1651">
                  <c:v>90.493150684931507</c:v>
                </c:pt>
                <c:pt idx="1652">
                  <c:v>90.547945205479451</c:v>
                </c:pt>
                <c:pt idx="1653">
                  <c:v>90.602739726027394</c:v>
                </c:pt>
                <c:pt idx="1654">
                  <c:v>90.657534246575338</c:v>
                </c:pt>
                <c:pt idx="1655">
                  <c:v>90.712328767123282</c:v>
                </c:pt>
                <c:pt idx="1656">
                  <c:v>90.767123287671225</c:v>
                </c:pt>
                <c:pt idx="1657">
                  <c:v>90.821917808219169</c:v>
                </c:pt>
                <c:pt idx="1658">
                  <c:v>90.876712328767113</c:v>
                </c:pt>
                <c:pt idx="1659">
                  <c:v>90.931506849315056</c:v>
                </c:pt>
                <c:pt idx="1660">
                  <c:v>90.986301369863014</c:v>
                </c:pt>
                <c:pt idx="1661">
                  <c:v>91.041095890410958</c:v>
                </c:pt>
                <c:pt idx="1662">
                  <c:v>91.095890410958901</c:v>
                </c:pt>
                <c:pt idx="1663">
                  <c:v>91.150684931506845</c:v>
                </c:pt>
                <c:pt idx="1664">
                  <c:v>91.205479452054789</c:v>
                </c:pt>
                <c:pt idx="1665">
                  <c:v>91.260273972602732</c:v>
                </c:pt>
                <c:pt idx="1666">
                  <c:v>91.315068493150676</c:v>
                </c:pt>
                <c:pt idx="1667">
                  <c:v>91.36986301369862</c:v>
                </c:pt>
                <c:pt idx="1668">
                  <c:v>91.424657534246563</c:v>
                </c:pt>
                <c:pt idx="1669">
                  <c:v>91.479452054794521</c:v>
                </c:pt>
                <c:pt idx="1670">
                  <c:v>91.534246575342465</c:v>
                </c:pt>
                <c:pt idx="1671">
                  <c:v>91.589041095890408</c:v>
                </c:pt>
                <c:pt idx="1672">
                  <c:v>91.643835616438352</c:v>
                </c:pt>
                <c:pt idx="1673">
                  <c:v>91.698630136986296</c:v>
                </c:pt>
                <c:pt idx="1674">
                  <c:v>91.753424657534239</c:v>
                </c:pt>
                <c:pt idx="1675">
                  <c:v>91.808219178082183</c:v>
                </c:pt>
                <c:pt idx="1676">
                  <c:v>91.863013698630127</c:v>
                </c:pt>
                <c:pt idx="1677">
                  <c:v>91.91780821917807</c:v>
                </c:pt>
                <c:pt idx="1678">
                  <c:v>91.972602739726028</c:v>
                </c:pt>
                <c:pt idx="1679">
                  <c:v>92.027397260273972</c:v>
                </c:pt>
                <c:pt idx="1680">
                  <c:v>92.082191780821915</c:v>
                </c:pt>
                <c:pt idx="1681">
                  <c:v>92.136986301369859</c:v>
                </c:pt>
                <c:pt idx="1682">
                  <c:v>92.191780821917803</c:v>
                </c:pt>
                <c:pt idx="1683">
                  <c:v>92.246575342465746</c:v>
                </c:pt>
                <c:pt idx="1684">
                  <c:v>92.30136986301369</c:v>
                </c:pt>
                <c:pt idx="1685">
                  <c:v>92.356164383561634</c:v>
                </c:pt>
                <c:pt idx="1686">
                  <c:v>92.410958904109577</c:v>
                </c:pt>
                <c:pt idx="1687">
                  <c:v>92.465753424657535</c:v>
                </c:pt>
                <c:pt idx="1688">
                  <c:v>92.520547945205479</c:v>
                </c:pt>
                <c:pt idx="1689">
                  <c:v>92.575342465753423</c:v>
                </c:pt>
                <c:pt idx="1690">
                  <c:v>92.630136986301366</c:v>
                </c:pt>
                <c:pt idx="1691">
                  <c:v>92.68493150684931</c:v>
                </c:pt>
                <c:pt idx="1692">
                  <c:v>92.739726027397253</c:v>
                </c:pt>
                <c:pt idx="1693">
                  <c:v>92.794520547945197</c:v>
                </c:pt>
                <c:pt idx="1694">
                  <c:v>92.849315068493141</c:v>
                </c:pt>
                <c:pt idx="1695">
                  <c:v>92.904109589041084</c:v>
                </c:pt>
                <c:pt idx="1696">
                  <c:v>92.958904109589042</c:v>
                </c:pt>
                <c:pt idx="1697">
                  <c:v>93.013698630136986</c:v>
                </c:pt>
                <c:pt idx="1698">
                  <c:v>93.06849315068493</c:v>
                </c:pt>
                <c:pt idx="1699">
                  <c:v>93.123287671232873</c:v>
                </c:pt>
                <c:pt idx="1700">
                  <c:v>93.178082191780817</c:v>
                </c:pt>
                <c:pt idx="1701">
                  <c:v>93.232876712328761</c:v>
                </c:pt>
                <c:pt idx="1702">
                  <c:v>93.287671232876704</c:v>
                </c:pt>
                <c:pt idx="1703">
                  <c:v>93.342465753424648</c:v>
                </c:pt>
                <c:pt idx="1704">
                  <c:v>93.397260273972591</c:v>
                </c:pt>
                <c:pt idx="1705">
                  <c:v>93.452054794520535</c:v>
                </c:pt>
                <c:pt idx="1706">
                  <c:v>93.506849315068493</c:v>
                </c:pt>
                <c:pt idx="1707">
                  <c:v>93.561643835616437</c:v>
                </c:pt>
                <c:pt idx="1708">
                  <c:v>93.61643835616438</c:v>
                </c:pt>
                <c:pt idx="1709">
                  <c:v>93.671232876712324</c:v>
                </c:pt>
                <c:pt idx="1710">
                  <c:v>93.726027397260268</c:v>
                </c:pt>
                <c:pt idx="1711">
                  <c:v>93.780821917808211</c:v>
                </c:pt>
                <c:pt idx="1712">
                  <c:v>93.835616438356155</c:v>
                </c:pt>
                <c:pt idx="1713">
                  <c:v>93.890410958904098</c:v>
                </c:pt>
                <c:pt idx="1714">
                  <c:v>93.945205479452042</c:v>
                </c:pt>
                <c:pt idx="1715">
                  <c:v>94</c:v>
                </c:pt>
                <c:pt idx="1716">
                  <c:v>94.054794520547944</c:v>
                </c:pt>
                <c:pt idx="1717">
                  <c:v>94.109589041095887</c:v>
                </c:pt>
                <c:pt idx="1718">
                  <c:v>94.164383561643831</c:v>
                </c:pt>
                <c:pt idx="1719">
                  <c:v>94.219178082191775</c:v>
                </c:pt>
                <c:pt idx="1720">
                  <c:v>94.273972602739718</c:v>
                </c:pt>
                <c:pt idx="1721">
                  <c:v>94.328767123287662</c:v>
                </c:pt>
                <c:pt idx="1722">
                  <c:v>94.383561643835606</c:v>
                </c:pt>
                <c:pt idx="1723">
                  <c:v>94.438356164383549</c:v>
                </c:pt>
                <c:pt idx="1724">
                  <c:v>94.493150684931507</c:v>
                </c:pt>
                <c:pt idx="1725">
                  <c:v>94.547945205479451</c:v>
                </c:pt>
                <c:pt idx="1726">
                  <c:v>94.602739726027394</c:v>
                </c:pt>
                <c:pt idx="1727">
                  <c:v>94.657534246575338</c:v>
                </c:pt>
                <c:pt idx="1728">
                  <c:v>94.712328767123282</c:v>
                </c:pt>
                <c:pt idx="1729">
                  <c:v>94.767123287671225</c:v>
                </c:pt>
                <c:pt idx="1730">
                  <c:v>94.821917808219169</c:v>
                </c:pt>
                <c:pt idx="1731">
                  <c:v>94.876712328767113</c:v>
                </c:pt>
                <c:pt idx="1732">
                  <c:v>94.931506849315056</c:v>
                </c:pt>
                <c:pt idx="1733">
                  <c:v>94.986301369863014</c:v>
                </c:pt>
                <c:pt idx="1734">
                  <c:v>95.041095890410958</c:v>
                </c:pt>
                <c:pt idx="1735">
                  <c:v>95.095890410958901</c:v>
                </c:pt>
                <c:pt idx="1736">
                  <c:v>95.150684931506845</c:v>
                </c:pt>
                <c:pt idx="1737">
                  <c:v>95.205479452054789</c:v>
                </c:pt>
                <c:pt idx="1738">
                  <c:v>95.260273972602732</c:v>
                </c:pt>
                <c:pt idx="1739">
                  <c:v>95.315068493150676</c:v>
                </c:pt>
                <c:pt idx="1740">
                  <c:v>95.36986301369862</c:v>
                </c:pt>
                <c:pt idx="1741">
                  <c:v>95.424657534246563</c:v>
                </c:pt>
                <c:pt idx="1742">
                  <c:v>95.479452054794521</c:v>
                </c:pt>
                <c:pt idx="1743">
                  <c:v>95.534246575342465</c:v>
                </c:pt>
                <c:pt idx="1744">
                  <c:v>95.589041095890408</c:v>
                </c:pt>
                <c:pt idx="1745">
                  <c:v>95.643835616438352</c:v>
                </c:pt>
                <c:pt idx="1746">
                  <c:v>95.698630136986296</c:v>
                </c:pt>
                <c:pt idx="1747">
                  <c:v>95.753424657534239</c:v>
                </c:pt>
                <c:pt idx="1748">
                  <c:v>95.808219178082183</c:v>
                </c:pt>
                <c:pt idx="1749">
                  <c:v>95.863013698630127</c:v>
                </c:pt>
                <c:pt idx="1750">
                  <c:v>95.91780821917807</c:v>
                </c:pt>
                <c:pt idx="1751">
                  <c:v>95.972602739726028</c:v>
                </c:pt>
                <c:pt idx="1752">
                  <c:v>96.027397260273972</c:v>
                </c:pt>
                <c:pt idx="1753">
                  <c:v>96.082191780821915</c:v>
                </c:pt>
                <c:pt idx="1754">
                  <c:v>96.136986301369859</c:v>
                </c:pt>
                <c:pt idx="1755">
                  <c:v>96.191780821917803</c:v>
                </c:pt>
                <c:pt idx="1756">
                  <c:v>96.246575342465746</c:v>
                </c:pt>
                <c:pt idx="1757">
                  <c:v>96.30136986301369</c:v>
                </c:pt>
                <c:pt idx="1758">
                  <c:v>96.356164383561634</c:v>
                </c:pt>
                <c:pt idx="1759">
                  <c:v>96.410958904109577</c:v>
                </c:pt>
                <c:pt idx="1760">
                  <c:v>96.465753424657521</c:v>
                </c:pt>
                <c:pt idx="1761">
                  <c:v>96.520547945205479</c:v>
                </c:pt>
                <c:pt idx="1762">
                  <c:v>96.575342465753423</c:v>
                </c:pt>
                <c:pt idx="1763">
                  <c:v>96.630136986301366</c:v>
                </c:pt>
                <c:pt idx="1764">
                  <c:v>96.68493150684931</c:v>
                </c:pt>
                <c:pt idx="1765">
                  <c:v>96.739726027397253</c:v>
                </c:pt>
                <c:pt idx="1766">
                  <c:v>96.794520547945197</c:v>
                </c:pt>
                <c:pt idx="1767">
                  <c:v>96.849315068493141</c:v>
                </c:pt>
                <c:pt idx="1768">
                  <c:v>96.904109589041084</c:v>
                </c:pt>
                <c:pt idx="1769">
                  <c:v>96.958904109589028</c:v>
                </c:pt>
                <c:pt idx="1770">
                  <c:v>97.013698630136986</c:v>
                </c:pt>
                <c:pt idx="1771">
                  <c:v>97.06849315068493</c:v>
                </c:pt>
                <c:pt idx="1772">
                  <c:v>97.123287671232873</c:v>
                </c:pt>
                <c:pt idx="1773">
                  <c:v>97.178082191780817</c:v>
                </c:pt>
                <c:pt idx="1774">
                  <c:v>97.232876712328761</c:v>
                </c:pt>
                <c:pt idx="1775">
                  <c:v>97.287671232876704</c:v>
                </c:pt>
                <c:pt idx="1776">
                  <c:v>97.342465753424648</c:v>
                </c:pt>
                <c:pt idx="1777">
                  <c:v>97.397260273972591</c:v>
                </c:pt>
                <c:pt idx="1778">
                  <c:v>97.452054794520535</c:v>
                </c:pt>
                <c:pt idx="1779">
                  <c:v>97.506849315068493</c:v>
                </c:pt>
                <c:pt idx="1780">
                  <c:v>97.561643835616437</c:v>
                </c:pt>
                <c:pt idx="1781">
                  <c:v>97.61643835616438</c:v>
                </c:pt>
                <c:pt idx="1782">
                  <c:v>97.671232876712324</c:v>
                </c:pt>
                <c:pt idx="1783">
                  <c:v>97.726027397260268</c:v>
                </c:pt>
                <c:pt idx="1784">
                  <c:v>97.780821917808211</c:v>
                </c:pt>
                <c:pt idx="1785">
                  <c:v>97.835616438356155</c:v>
                </c:pt>
                <c:pt idx="1786">
                  <c:v>97.890410958904098</c:v>
                </c:pt>
                <c:pt idx="1787">
                  <c:v>97.945205479452042</c:v>
                </c:pt>
                <c:pt idx="1788">
                  <c:v>98</c:v>
                </c:pt>
                <c:pt idx="1789">
                  <c:v>98.054794520547944</c:v>
                </c:pt>
                <c:pt idx="1790">
                  <c:v>98.109589041095887</c:v>
                </c:pt>
                <c:pt idx="1791">
                  <c:v>98.164383561643831</c:v>
                </c:pt>
                <c:pt idx="1792">
                  <c:v>98.219178082191775</c:v>
                </c:pt>
                <c:pt idx="1793">
                  <c:v>98.273972602739718</c:v>
                </c:pt>
                <c:pt idx="1794">
                  <c:v>98.328767123287662</c:v>
                </c:pt>
                <c:pt idx="1795">
                  <c:v>98.383561643835606</c:v>
                </c:pt>
                <c:pt idx="1796">
                  <c:v>98.438356164383549</c:v>
                </c:pt>
                <c:pt idx="1797">
                  <c:v>98.493150684931507</c:v>
                </c:pt>
                <c:pt idx="1798">
                  <c:v>98.547945205479451</c:v>
                </c:pt>
                <c:pt idx="1799">
                  <c:v>98.602739726027394</c:v>
                </c:pt>
                <c:pt idx="1800">
                  <c:v>98.657534246575338</c:v>
                </c:pt>
                <c:pt idx="1801">
                  <c:v>98.712328767123282</c:v>
                </c:pt>
                <c:pt idx="1802">
                  <c:v>98.767123287671225</c:v>
                </c:pt>
                <c:pt idx="1803">
                  <c:v>98.821917808219169</c:v>
                </c:pt>
                <c:pt idx="1804">
                  <c:v>98.876712328767113</c:v>
                </c:pt>
                <c:pt idx="1805">
                  <c:v>98.931506849315056</c:v>
                </c:pt>
                <c:pt idx="1806">
                  <c:v>98.986301369863014</c:v>
                </c:pt>
                <c:pt idx="1807">
                  <c:v>99.041095890410958</c:v>
                </c:pt>
                <c:pt idx="1808">
                  <c:v>99.095890410958901</c:v>
                </c:pt>
                <c:pt idx="1809">
                  <c:v>99.150684931506845</c:v>
                </c:pt>
                <c:pt idx="1810">
                  <c:v>99.205479452054789</c:v>
                </c:pt>
                <c:pt idx="1811">
                  <c:v>99.260273972602732</c:v>
                </c:pt>
                <c:pt idx="1812">
                  <c:v>99.315068493150676</c:v>
                </c:pt>
                <c:pt idx="1813">
                  <c:v>99.36986301369862</c:v>
                </c:pt>
                <c:pt idx="1814">
                  <c:v>99.424657534246563</c:v>
                </c:pt>
                <c:pt idx="1815">
                  <c:v>99.479452054794521</c:v>
                </c:pt>
                <c:pt idx="1816">
                  <c:v>99.534246575342465</c:v>
                </c:pt>
                <c:pt idx="1817">
                  <c:v>99.589041095890408</c:v>
                </c:pt>
                <c:pt idx="1818">
                  <c:v>99.643835616438352</c:v>
                </c:pt>
                <c:pt idx="1819">
                  <c:v>99.698630136986296</c:v>
                </c:pt>
                <c:pt idx="1820">
                  <c:v>99.753424657534239</c:v>
                </c:pt>
                <c:pt idx="1821">
                  <c:v>99.808219178082183</c:v>
                </c:pt>
                <c:pt idx="1822">
                  <c:v>99.863013698630127</c:v>
                </c:pt>
                <c:pt idx="1823">
                  <c:v>99.91780821917807</c:v>
                </c:pt>
                <c:pt idx="1824">
                  <c:v>99.972602739726028</c:v>
                </c:pt>
              </c:numCache>
            </c:numRef>
          </c:xVal>
          <c:yVal>
            <c:numRef>
              <c:f>linear_regression!$G$25:$G$1849</c:f>
              <c:numCache>
                <c:formatCode>General</c:formatCode>
                <c:ptCount val="1825"/>
                <c:pt idx="0">
                  <c:v>860</c:v>
                </c:pt>
                <c:pt idx="1">
                  <c:v>885</c:v>
                </c:pt>
                <c:pt idx="2">
                  <c:v>930</c:v>
                </c:pt>
                <c:pt idx="3">
                  <c:v>946</c:v>
                </c:pt>
                <c:pt idx="4">
                  <c:v>970</c:v>
                </c:pt>
                <c:pt idx="5">
                  <c:v>1045</c:v>
                </c:pt>
                <c:pt idx="6">
                  <c:v>1055</c:v>
                </c:pt>
                <c:pt idx="7">
                  <c:v>1075</c:v>
                </c:pt>
                <c:pt idx="8">
                  <c:v>1145</c:v>
                </c:pt>
                <c:pt idx="9">
                  <c:v>1160</c:v>
                </c:pt>
                <c:pt idx="10">
                  <c:v>1250</c:v>
                </c:pt>
                <c:pt idx="11">
                  <c:v>1255</c:v>
                </c:pt>
                <c:pt idx="12">
                  <c:v>1275</c:v>
                </c:pt>
                <c:pt idx="13">
                  <c:v>1285</c:v>
                </c:pt>
                <c:pt idx="14">
                  <c:v>1290</c:v>
                </c:pt>
                <c:pt idx="15">
                  <c:v>1290</c:v>
                </c:pt>
                <c:pt idx="16">
                  <c:v>1305</c:v>
                </c:pt>
                <c:pt idx="17">
                  <c:v>1350</c:v>
                </c:pt>
                <c:pt idx="18">
                  <c:v>1360</c:v>
                </c:pt>
                <c:pt idx="19">
                  <c:v>1395</c:v>
                </c:pt>
                <c:pt idx="20">
                  <c:v>1420</c:v>
                </c:pt>
                <c:pt idx="21">
                  <c:v>1425</c:v>
                </c:pt>
                <c:pt idx="22">
                  <c:v>1435</c:v>
                </c:pt>
                <c:pt idx="23">
                  <c:v>1440</c:v>
                </c:pt>
                <c:pt idx="24">
                  <c:v>1535</c:v>
                </c:pt>
                <c:pt idx="25">
                  <c:v>1580</c:v>
                </c:pt>
                <c:pt idx="26">
                  <c:v>1690</c:v>
                </c:pt>
                <c:pt idx="27">
                  <c:v>1692</c:v>
                </c:pt>
                <c:pt idx="28">
                  <c:v>1710</c:v>
                </c:pt>
                <c:pt idx="29">
                  <c:v>1719</c:v>
                </c:pt>
                <c:pt idx="30">
                  <c:v>1735</c:v>
                </c:pt>
                <c:pt idx="31">
                  <c:v>1740</c:v>
                </c:pt>
                <c:pt idx="32">
                  <c:v>1750</c:v>
                </c:pt>
                <c:pt idx="33">
                  <c:v>1770</c:v>
                </c:pt>
                <c:pt idx="34">
                  <c:v>1780</c:v>
                </c:pt>
                <c:pt idx="35">
                  <c:v>1780</c:v>
                </c:pt>
                <c:pt idx="36">
                  <c:v>1810</c:v>
                </c:pt>
                <c:pt idx="37">
                  <c:v>1820</c:v>
                </c:pt>
                <c:pt idx="38">
                  <c:v>1830</c:v>
                </c:pt>
                <c:pt idx="39">
                  <c:v>1840</c:v>
                </c:pt>
                <c:pt idx="40">
                  <c:v>1850</c:v>
                </c:pt>
                <c:pt idx="41">
                  <c:v>1850</c:v>
                </c:pt>
                <c:pt idx="42">
                  <c:v>1860</c:v>
                </c:pt>
                <c:pt idx="43">
                  <c:v>1870</c:v>
                </c:pt>
                <c:pt idx="44">
                  <c:v>1880</c:v>
                </c:pt>
                <c:pt idx="45">
                  <c:v>1890</c:v>
                </c:pt>
                <c:pt idx="46">
                  <c:v>1900</c:v>
                </c:pt>
                <c:pt idx="47">
                  <c:v>1910</c:v>
                </c:pt>
                <c:pt idx="48">
                  <c:v>1940</c:v>
                </c:pt>
                <c:pt idx="49">
                  <c:v>1960</c:v>
                </c:pt>
                <c:pt idx="50">
                  <c:v>1980</c:v>
                </c:pt>
                <c:pt idx="51">
                  <c:v>2020</c:v>
                </c:pt>
                <c:pt idx="52">
                  <c:v>2020</c:v>
                </c:pt>
                <c:pt idx="53">
                  <c:v>2030</c:v>
                </c:pt>
                <c:pt idx="54">
                  <c:v>2040</c:v>
                </c:pt>
                <c:pt idx="55">
                  <c:v>2040</c:v>
                </c:pt>
                <c:pt idx="56">
                  <c:v>2070</c:v>
                </c:pt>
                <c:pt idx="57">
                  <c:v>2080</c:v>
                </c:pt>
                <c:pt idx="58">
                  <c:v>2080</c:v>
                </c:pt>
                <c:pt idx="59">
                  <c:v>2080</c:v>
                </c:pt>
                <c:pt idx="60">
                  <c:v>2089</c:v>
                </c:pt>
                <c:pt idx="61">
                  <c:v>2115</c:v>
                </c:pt>
                <c:pt idx="62">
                  <c:v>2120</c:v>
                </c:pt>
                <c:pt idx="63">
                  <c:v>2127</c:v>
                </c:pt>
                <c:pt idx="64">
                  <c:v>2130</c:v>
                </c:pt>
                <c:pt idx="65">
                  <c:v>2143</c:v>
                </c:pt>
                <c:pt idx="66">
                  <c:v>2160</c:v>
                </c:pt>
                <c:pt idx="67">
                  <c:v>2170</c:v>
                </c:pt>
                <c:pt idx="68">
                  <c:v>2170</c:v>
                </c:pt>
                <c:pt idx="69">
                  <c:v>2175</c:v>
                </c:pt>
                <c:pt idx="70">
                  <c:v>2180</c:v>
                </c:pt>
                <c:pt idx="71">
                  <c:v>2180</c:v>
                </c:pt>
                <c:pt idx="72">
                  <c:v>2180</c:v>
                </c:pt>
                <c:pt idx="73">
                  <c:v>2185</c:v>
                </c:pt>
                <c:pt idx="74">
                  <c:v>2190</c:v>
                </c:pt>
                <c:pt idx="75">
                  <c:v>2200</c:v>
                </c:pt>
                <c:pt idx="76">
                  <c:v>2200</c:v>
                </c:pt>
                <c:pt idx="77">
                  <c:v>2205</c:v>
                </c:pt>
                <c:pt idx="78">
                  <c:v>2210</c:v>
                </c:pt>
                <c:pt idx="79">
                  <c:v>2220</c:v>
                </c:pt>
                <c:pt idx="80">
                  <c:v>2240</c:v>
                </c:pt>
                <c:pt idx="81">
                  <c:v>2250</c:v>
                </c:pt>
                <c:pt idx="82">
                  <c:v>2250</c:v>
                </c:pt>
                <c:pt idx="83">
                  <c:v>2260</c:v>
                </c:pt>
                <c:pt idx="84">
                  <c:v>2260</c:v>
                </c:pt>
                <c:pt idx="85">
                  <c:v>2270</c:v>
                </c:pt>
                <c:pt idx="86">
                  <c:v>2280</c:v>
                </c:pt>
                <c:pt idx="87">
                  <c:v>2290</c:v>
                </c:pt>
                <c:pt idx="88">
                  <c:v>2300</c:v>
                </c:pt>
                <c:pt idx="89">
                  <c:v>2300</c:v>
                </c:pt>
                <c:pt idx="90">
                  <c:v>2300</c:v>
                </c:pt>
                <c:pt idx="91">
                  <c:v>2300</c:v>
                </c:pt>
                <c:pt idx="92">
                  <c:v>2300</c:v>
                </c:pt>
                <c:pt idx="93">
                  <c:v>2310</c:v>
                </c:pt>
                <c:pt idx="94">
                  <c:v>2330</c:v>
                </c:pt>
                <c:pt idx="95">
                  <c:v>2330</c:v>
                </c:pt>
                <c:pt idx="96">
                  <c:v>2330</c:v>
                </c:pt>
                <c:pt idx="97">
                  <c:v>2330</c:v>
                </c:pt>
                <c:pt idx="98">
                  <c:v>2330</c:v>
                </c:pt>
                <c:pt idx="99">
                  <c:v>2335</c:v>
                </c:pt>
                <c:pt idx="100">
                  <c:v>2340</c:v>
                </c:pt>
                <c:pt idx="101">
                  <c:v>2340</c:v>
                </c:pt>
                <c:pt idx="102">
                  <c:v>2345</c:v>
                </c:pt>
                <c:pt idx="103">
                  <c:v>2350</c:v>
                </c:pt>
                <c:pt idx="104">
                  <c:v>2365</c:v>
                </c:pt>
                <c:pt idx="105">
                  <c:v>2380</c:v>
                </c:pt>
                <c:pt idx="106">
                  <c:v>2380</c:v>
                </c:pt>
                <c:pt idx="107">
                  <c:v>2380</c:v>
                </c:pt>
                <c:pt idx="108">
                  <c:v>2385</c:v>
                </c:pt>
                <c:pt idx="109">
                  <c:v>2390</c:v>
                </c:pt>
                <c:pt idx="110">
                  <c:v>2400</c:v>
                </c:pt>
                <c:pt idx="111">
                  <c:v>2400</c:v>
                </c:pt>
                <c:pt idx="112">
                  <c:v>2400</c:v>
                </c:pt>
                <c:pt idx="113">
                  <c:v>2415</c:v>
                </c:pt>
                <c:pt idx="114">
                  <c:v>2420</c:v>
                </c:pt>
                <c:pt idx="115">
                  <c:v>2420</c:v>
                </c:pt>
                <c:pt idx="116">
                  <c:v>2420</c:v>
                </c:pt>
                <c:pt idx="117">
                  <c:v>2430</c:v>
                </c:pt>
                <c:pt idx="118">
                  <c:v>2430</c:v>
                </c:pt>
                <c:pt idx="119">
                  <c:v>2440</c:v>
                </c:pt>
                <c:pt idx="120">
                  <c:v>2460</c:v>
                </c:pt>
                <c:pt idx="121">
                  <c:v>2460</c:v>
                </c:pt>
                <c:pt idx="122">
                  <c:v>2460</c:v>
                </c:pt>
                <c:pt idx="123">
                  <c:v>2470</c:v>
                </c:pt>
                <c:pt idx="124">
                  <c:v>2470</c:v>
                </c:pt>
                <c:pt idx="125">
                  <c:v>2470</c:v>
                </c:pt>
                <c:pt idx="126">
                  <c:v>2480</c:v>
                </c:pt>
                <c:pt idx="127">
                  <c:v>2480</c:v>
                </c:pt>
                <c:pt idx="128">
                  <c:v>2486</c:v>
                </c:pt>
                <c:pt idx="129">
                  <c:v>2490</c:v>
                </c:pt>
                <c:pt idx="130">
                  <c:v>2490</c:v>
                </c:pt>
                <c:pt idx="131">
                  <c:v>2490</c:v>
                </c:pt>
                <c:pt idx="132">
                  <c:v>2500</c:v>
                </c:pt>
                <c:pt idx="133">
                  <c:v>2500</c:v>
                </c:pt>
                <c:pt idx="134">
                  <c:v>2505</c:v>
                </c:pt>
                <c:pt idx="135">
                  <c:v>2505</c:v>
                </c:pt>
                <c:pt idx="136">
                  <c:v>2510</c:v>
                </c:pt>
                <c:pt idx="137">
                  <c:v>2510</c:v>
                </c:pt>
                <c:pt idx="138">
                  <c:v>2520</c:v>
                </c:pt>
                <c:pt idx="139">
                  <c:v>2520</c:v>
                </c:pt>
                <c:pt idx="140">
                  <c:v>2530</c:v>
                </c:pt>
                <c:pt idx="141">
                  <c:v>2530</c:v>
                </c:pt>
                <c:pt idx="142">
                  <c:v>2540</c:v>
                </c:pt>
                <c:pt idx="143">
                  <c:v>2540</c:v>
                </c:pt>
                <c:pt idx="144">
                  <c:v>2550</c:v>
                </c:pt>
                <c:pt idx="145">
                  <c:v>2550</c:v>
                </c:pt>
                <c:pt idx="146">
                  <c:v>2550</c:v>
                </c:pt>
                <c:pt idx="147">
                  <c:v>2550</c:v>
                </c:pt>
                <c:pt idx="148">
                  <c:v>2555</c:v>
                </c:pt>
                <c:pt idx="149">
                  <c:v>2560</c:v>
                </c:pt>
                <c:pt idx="150">
                  <c:v>2570</c:v>
                </c:pt>
                <c:pt idx="151">
                  <c:v>2570</c:v>
                </c:pt>
                <c:pt idx="152">
                  <c:v>2570</c:v>
                </c:pt>
                <c:pt idx="153">
                  <c:v>2580</c:v>
                </c:pt>
                <c:pt idx="154">
                  <c:v>2580</c:v>
                </c:pt>
                <c:pt idx="155">
                  <c:v>2580</c:v>
                </c:pt>
                <c:pt idx="156">
                  <c:v>2580</c:v>
                </c:pt>
                <c:pt idx="157">
                  <c:v>2580</c:v>
                </c:pt>
                <c:pt idx="158">
                  <c:v>2590</c:v>
                </c:pt>
                <c:pt idx="159">
                  <c:v>2600</c:v>
                </c:pt>
                <c:pt idx="160">
                  <c:v>2600</c:v>
                </c:pt>
                <c:pt idx="161">
                  <c:v>2600</c:v>
                </c:pt>
                <c:pt idx="162">
                  <c:v>2600</c:v>
                </c:pt>
                <c:pt idx="163">
                  <c:v>2600</c:v>
                </c:pt>
                <c:pt idx="164">
                  <c:v>2600</c:v>
                </c:pt>
                <c:pt idx="165">
                  <c:v>2600</c:v>
                </c:pt>
                <c:pt idx="166">
                  <c:v>2610</c:v>
                </c:pt>
                <c:pt idx="167">
                  <c:v>2610</c:v>
                </c:pt>
                <c:pt idx="168">
                  <c:v>2620</c:v>
                </c:pt>
                <c:pt idx="169">
                  <c:v>2620</c:v>
                </c:pt>
                <c:pt idx="170">
                  <c:v>2620</c:v>
                </c:pt>
                <c:pt idx="171">
                  <c:v>2620</c:v>
                </c:pt>
                <c:pt idx="172">
                  <c:v>2630</c:v>
                </c:pt>
                <c:pt idx="173">
                  <c:v>2630</c:v>
                </c:pt>
                <c:pt idx="174">
                  <c:v>2640</c:v>
                </c:pt>
                <c:pt idx="175">
                  <c:v>2640</c:v>
                </c:pt>
                <c:pt idx="176">
                  <c:v>2640</c:v>
                </c:pt>
                <c:pt idx="177">
                  <c:v>2640</c:v>
                </c:pt>
                <c:pt idx="178">
                  <c:v>2640</c:v>
                </c:pt>
                <c:pt idx="179">
                  <c:v>2640</c:v>
                </c:pt>
                <c:pt idx="180">
                  <c:v>2640</c:v>
                </c:pt>
                <c:pt idx="181">
                  <c:v>2640</c:v>
                </c:pt>
                <c:pt idx="182">
                  <c:v>2640</c:v>
                </c:pt>
                <c:pt idx="183">
                  <c:v>2640</c:v>
                </c:pt>
                <c:pt idx="184">
                  <c:v>2650</c:v>
                </c:pt>
                <c:pt idx="185">
                  <c:v>2650</c:v>
                </c:pt>
                <c:pt idx="186">
                  <c:v>2650</c:v>
                </c:pt>
                <c:pt idx="187">
                  <c:v>2650</c:v>
                </c:pt>
                <c:pt idx="188">
                  <c:v>2660</c:v>
                </c:pt>
                <c:pt idx="189">
                  <c:v>2660</c:v>
                </c:pt>
                <c:pt idx="190">
                  <c:v>2670</c:v>
                </c:pt>
                <c:pt idx="191">
                  <c:v>2670</c:v>
                </c:pt>
                <c:pt idx="192">
                  <c:v>2670</c:v>
                </c:pt>
                <c:pt idx="193">
                  <c:v>2670</c:v>
                </c:pt>
                <c:pt idx="194">
                  <c:v>2670</c:v>
                </c:pt>
                <c:pt idx="195">
                  <c:v>2670</c:v>
                </c:pt>
                <c:pt idx="196">
                  <c:v>2680</c:v>
                </c:pt>
                <c:pt idx="197">
                  <c:v>2680</c:v>
                </c:pt>
                <c:pt idx="198">
                  <c:v>2680</c:v>
                </c:pt>
                <c:pt idx="199">
                  <c:v>2680</c:v>
                </c:pt>
                <c:pt idx="200">
                  <c:v>2680</c:v>
                </c:pt>
                <c:pt idx="201">
                  <c:v>2680</c:v>
                </c:pt>
                <c:pt idx="202">
                  <c:v>2690</c:v>
                </c:pt>
                <c:pt idx="203">
                  <c:v>2690</c:v>
                </c:pt>
                <c:pt idx="204">
                  <c:v>2700</c:v>
                </c:pt>
                <c:pt idx="205">
                  <c:v>2700</c:v>
                </c:pt>
                <c:pt idx="206">
                  <c:v>2700</c:v>
                </c:pt>
                <c:pt idx="207">
                  <c:v>2710</c:v>
                </c:pt>
                <c:pt idx="208">
                  <c:v>2710</c:v>
                </c:pt>
                <c:pt idx="209">
                  <c:v>2710</c:v>
                </c:pt>
                <c:pt idx="210">
                  <c:v>2710</c:v>
                </c:pt>
                <c:pt idx="211">
                  <c:v>2710</c:v>
                </c:pt>
                <c:pt idx="212">
                  <c:v>2710</c:v>
                </c:pt>
                <c:pt idx="213">
                  <c:v>2720</c:v>
                </c:pt>
                <c:pt idx="214">
                  <c:v>2720</c:v>
                </c:pt>
                <c:pt idx="215">
                  <c:v>2720</c:v>
                </c:pt>
                <c:pt idx="216">
                  <c:v>2720</c:v>
                </c:pt>
                <c:pt idx="217">
                  <c:v>2720</c:v>
                </c:pt>
                <c:pt idx="218">
                  <c:v>2720</c:v>
                </c:pt>
                <c:pt idx="219">
                  <c:v>2720</c:v>
                </c:pt>
                <c:pt idx="220">
                  <c:v>2722</c:v>
                </c:pt>
                <c:pt idx="221">
                  <c:v>2730</c:v>
                </c:pt>
                <c:pt idx="222">
                  <c:v>2730</c:v>
                </c:pt>
                <c:pt idx="223">
                  <c:v>2730</c:v>
                </c:pt>
                <c:pt idx="224">
                  <c:v>2735</c:v>
                </c:pt>
                <c:pt idx="225">
                  <c:v>2740</c:v>
                </c:pt>
                <c:pt idx="226">
                  <c:v>2740</c:v>
                </c:pt>
                <c:pt idx="227">
                  <c:v>2740</c:v>
                </c:pt>
                <c:pt idx="228">
                  <c:v>2740</c:v>
                </c:pt>
                <c:pt idx="229">
                  <c:v>2740</c:v>
                </c:pt>
                <c:pt idx="230">
                  <c:v>2740</c:v>
                </c:pt>
                <c:pt idx="231">
                  <c:v>2740</c:v>
                </c:pt>
                <c:pt idx="232">
                  <c:v>2745</c:v>
                </c:pt>
                <c:pt idx="233">
                  <c:v>2745</c:v>
                </c:pt>
                <c:pt idx="234">
                  <c:v>2750</c:v>
                </c:pt>
                <c:pt idx="235">
                  <c:v>2750</c:v>
                </c:pt>
                <c:pt idx="236">
                  <c:v>2750</c:v>
                </c:pt>
                <c:pt idx="237">
                  <c:v>2750</c:v>
                </c:pt>
                <c:pt idx="238">
                  <c:v>2750</c:v>
                </c:pt>
                <c:pt idx="239">
                  <c:v>2750</c:v>
                </c:pt>
                <c:pt idx="240">
                  <c:v>2750</c:v>
                </c:pt>
                <c:pt idx="241">
                  <c:v>2750</c:v>
                </c:pt>
                <c:pt idx="242">
                  <c:v>2755</c:v>
                </c:pt>
                <c:pt idx="243">
                  <c:v>2760</c:v>
                </c:pt>
                <c:pt idx="244">
                  <c:v>2760</c:v>
                </c:pt>
                <c:pt idx="245">
                  <c:v>2760</c:v>
                </c:pt>
                <c:pt idx="246">
                  <c:v>2760</c:v>
                </c:pt>
                <c:pt idx="247">
                  <c:v>2770</c:v>
                </c:pt>
                <c:pt idx="248">
                  <c:v>2770</c:v>
                </c:pt>
                <c:pt idx="249">
                  <c:v>2770</c:v>
                </c:pt>
                <c:pt idx="250">
                  <c:v>2770</c:v>
                </c:pt>
                <c:pt idx="251">
                  <c:v>2775</c:v>
                </c:pt>
                <c:pt idx="252">
                  <c:v>2775</c:v>
                </c:pt>
                <c:pt idx="253">
                  <c:v>2780</c:v>
                </c:pt>
                <c:pt idx="254">
                  <c:v>2780</c:v>
                </c:pt>
                <c:pt idx="255">
                  <c:v>2780</c:v>
                </c:pt>
                <c:pt idx="256">
                  <c:v>2780</c:v>
                </c:pt>
                <c:pt idx="257">
                  <c:v>2780</c:v>
                </c:pt>
                <c:pt idx="258">
                  <c:v>2780</c:v>
                </c:pt>
                <c:pt idx="259">
                  <c:v>2780</c:v>
                </c:pt>
                <c:pt idx="260">
                  <c:v>2780</c:v>
                </c:pt>
                <c:pt idx="261">
                  <c:v>2780</c:v>
                </c:pt>
                <c:pt idx="262">
                  <c:v>2790</c:v>
                </c:pt>
                <c:pt idx="263">
                  <c:v>2790</c:v>
                </c:pt>
                <c:pt idx="264">
                  <c:v>2800</c:v>
                </c:pt>
                <c:pt idx="265">
                  <c:v>2800</c:v>
                </c:pt>
                <c:pt idx="266">
                  <c:v>2800</c:v>
                </c:pt>
                <c:pt idx="267">
                  <c:v>2800</c:v>
                </c:pt>
                <c:pt idx="268">
                  <c:v>2800</c:v>
                </c:pt>
                <c:pt idx="269">
                  <c:v>2800</c:v>
                </c:pt>
                <c:pt idx="270">
                  <c:v>2800</c:v>
                </c:pt>
                <c:pt idx="271">
                  <c:v>2800</c:v>
                </c:pt>
                <c:pt idx="272">
                  <c:v>2800</c:v>
                </c:pt>
                <c:pt idx="273">
                  <c:v>2800</c:v>
                </c:pt>
                <c:pt idx="274">
                  <c:v>2800</c:v>
                </c:pt>
                <c:pt idx="275">
                  <c:v>2800</c:v>
                </c:pt>
                <c:pt idx="276">
                  <c:v>2810</c:v>
                </c:pt>
                <c:pt idx="277">
                  <c:v>2810</c:v>
                </c:pt>
                <c:pt idx="278">
                  <c:v>2810</c:v>
                </c:pt>
                <c:pt idx="279">
                  <c:v>2810</c:v>
                </c:pt>
                <c:pt idx="280">
                  <c:v>2810</c:v>
                </c:pt>
                <c:pt idx="281">
                  <c:v>2810</c:v>
                </c:pt>
                <c:pt idx="282">
                  <c:v>2810</c:v>
                </c:pt>
                <c:pt idx="283">
                  <c:v>2810</c:v>
                </c:pt>
                <c:pt idx="284">
                  <c:v>2810</c:v>
                </c:pt>
                <c:pt idx="285">
                  <c:v>2820</c:v>
                </c:pt>
                <c:pt idx="286">
                  <c:v>2820</c:v>
                </c:pt>
                <c:pt idx="287">
                  <c:v>2820</c:v>
                </c:pt>
                <c:pt idx="288">
                  <c:v>2820</c:v>
                </c:pt>
                <c:pt idx="289">
                  <c:v>2820</c:v>
                </c:pt>
                <c:pt idx="290">
                  <c:v>2830</c:v>
                </c:pt>
                <c:pt idx="291">
                  <c:v>2830</c:v>
                </c:pt>
                <c:pt idx="292">
                  <c:v>2830</c:v>
                </c:pt>
                <c:pt idx="293">
                  <c:v>2830</c:v>
                </c:pt>
                <c:pt idx="294">
                  <c:v>2830</c:v>
                </c:pt>
                <c:pt idx="295">
                  <c:v>2830</c:v>
                </c:pt>
                <c:pt idx="296">
                  <c:v>2830</c:v>
                </c:pt>
                <c:pt idx="297">
                  <c:v>2830</c:v>
                </c:pt>
                <c:pt idx="298">
                  <c:v>2840</c:v>
                </c:pt>
                <c:pt idx="299">
                  <c:v>2840</c:v>
                </c:pt>
                <c:pt idx="300">
                  <c:v>2840</c:v>
                </c:pt>
                <c:pt idx="301">
                  <c:v>2840</c:v>
                </c:pt>
                <c:pt idx="302">
                  <c:v>2840</c:v>
                </c:pt>
                <c:pt idx="303">
                  <c:v>2840</c:v>
                </c:pt>
                <c:pt idx="304">
                  <c:v>2840</c:v>
                </c:pt>
                <c:pt idx="305">
                  <c:v>2840</c:v>
                </c:pt>
                <c:pt idx="306">
                  <c:v>2840</c:v>
                </c:pt>
                <c:pt idx="307">
                  <c:v>2845</c:v>
                </c:pt>
                <c:pt idx="308">
                  <c:v>2850</c:v>
                </c:pt>
                <c:pt idx="309">
                  <c:v>2850</c:v>
                </c:pt>
                <c:pt idx="310">
                  <c:v>2850</c:v>
                </c:pt>
                <c:pt idx="311">
                  <c:v>2850</c:v>
                </c:pt>
                <c:pt idx="312">
                  <c:v>2850</c:v>
                </c:pt>
                <c:pt idx="313">
                  <c:v>2855</c:v>
                </c:pt>
                <c:pt idx="314">
                  <c:v>2860</c:v>
                </c:pt>
                <c:pt idx="315">
                  <c:v>2860</c:v>
                </c:pt>
                <c:pt idx="316">
                  <c:v>2860</c:v>
                </c:pt>
                <c:pt idx="317">
                  <c:v>2860</c:v>
                </c:pt>
                <c:pt idx="318">
                  <c:v>2860</c:v>
                </c:pt>
                <c:pt idx="319">
                  <c:v>2865</c:v>
                </c:pt>
                <c:pt idx="320">
                  <c:v>2870</c:v>
                </c:pt>
                <c:pt idx="321">
                  <c:v>2870</c:v>
                </c:pt>
                <c:pt idx="322">
                  <c:v>2870</c:v>
                </c:pt>
                <c:pt idx="323">
                  <c:v>2875</c:v>
                </c:pt>
                <c:pt idx="324">
                  <c:v>2880</c:v>
                </c:pt>
                <c:pt idx="325">
                  <c:v>2880</c:v>
                </c:pt>
                <c:pt idx="326">
                  <c:v>2880</c:v>
                </c:pt>
                <c:pt idx="327">
                  <c:v>2880</c:v>
                </c:pt>
                <c:pt idx="328">
                  <c:v>2880</c:v>
                </c:pt>
                <c:pt idx="329">
                  <c:v>2880</c:v>
                </c:pt>
                <c:pt idx="330">
                  <c:v>2880</c:v>
                </c:pt>
                <c:pt idx="331">
                  <c:v>2880</c:v>
                </c:pt>
                <c:pt idx="332">
                  <c:v>2885</c:v>
                </c:pt>
                <c:pt idx="333">
                  <c:v>2890</c:v>
                </c:pt>
                <c:pt idx="334">
                  <c:v>2890</c:v>
                </c:pt>
                <c:pt idx="335">
                  <c:v>2900</c:v>
                </c:pt>
                <c:pt idx="336">
                  <c:v>2900</c:v>
                </c:pt>
                <c:pt idx="337">
                  <c:v>2900</c:v>
                </c:pt>
                <c:pt idx="338">
                  <c:v>2900</c:v>
                </c:pt>
                <c:pt idx="339">
                  <c:v>2900</c:v>
                </c:pt>
                <c:pt idx="340">
                  <c:v>2900</c:v>
                </c:pt>
                <c:pt idx="341">
                  <c:v>2900</c:v>
                </c:pt>
                <c:pt idx="342">
                  <c:v>2910</c:v>
                </c:pt>
                <c:pt idx="343">
                  <c:v>2910</c:v>
                </c:pt>
                <c:pt idx="344">
                  <c:v>2910</c:v>
                </c:pt>
                <c:pt idx="345">
                  <c:v>2910</c:v>
                </c:pt>
                <c:pt idx="346">
                  <c:v>2910</c:v>
                </c:pt>
                <c:pt idx="347">
                  <c:v>2920</c:v>
                </c:pt>
                <c:pt idx="348">
                  <c:v>2920</c:v>
                </c:pt>
                <c:pt idx="349">
                  <c:v>2920</c:v>
                </c:pt>
                <c:pt idx="350">
                  <c:v>2930</c:v>
                </c:pt>
                <c:pt idx="351">
                  <c:v>2930</c:v>
                </c:pt>
                <c:pt idx="352">
                  <c:v>2930</c:v>
                </c:pt>
                <c:pt idx="353">
                  <c:v>2930</c:v>
                </c:pt>
                <c:pt idx="354">
                  <c:v>2930</c:v>
                </c:pt>
                <c:pt idx="355">
                  <c:v>2930</c:v>
                </c:pt>
                <c:pt idx="356">
                  <c:v>2930</c:v>
                </c:pt>
                <c:pt idx="357">
                  <c:v>2930</c:v>
                </c:pt>
                <c:pt idx="358">
                  <c:v>2930</c:v>
                </c:pt>
                <c:pt idx="359">
                  <c:v>2930</c:v>
                </c:pt>
                <c:pt idx="360">
                  <c:v>2930</c:v>
                </c:pt>
                <c:pt idx="361">
                  <c:v>2935</c:v>
                </c:pt>
                <c:pt idx="362">
                  <c:v>2935</c:v>
                </c:pt>
                <c:pt idx="363">
                  <c:v>2940</c:v>
                </c:pt>
                <c:pt idx="364">
                  <c:v>2940</c:v>
                </c:pt>
                <c:pt idx="365">
                  <c:v>2940</c:v>
                </c:pt>
                <c:pt idx="366">
                  <c:v>2940</c:v>
                </c:pt>
                <c:pt idx="367">
                  <c:v>2940</c:v>
                </c:pt>
                <c:pt idx="368">
                  <c:v>2940</c:v>
                </c:pt>
                <c:pt idx="369">
                  <c:v>2940</c:v>
                </c:pt>
                <c:pt idx="370">
                  <c:v>2945</c:v>
                </c:pt>
                <c:pt idx="371">
                  <c:v>2950</c:v>
                </c:pt>
                <c:pt idx="372">
                  <c:v>2950</c:v>
                </c:pt>
                <c:pt idx="373">
                  <c:v>2950</c:v>
                </c:pt>
                <c:pt idx="374">
                  <c:v>2950</c:v>
                </c:pt>
                <c:pt idx="375">
                  <c:v>2950</c:v>
                </c:pt>
                <c:pt idx="376">
                  <c:v>2950</c:v>
                </c:pt>
                <c:pt idx="377">
                  <c:v>2950</c:v>
                </c:pt>
                <c:pt idx="378">
                  <c:v>2950</c:v>
                </c:pt>
                <c:pt idx="379">
                  <c:v>2950</c:v>
                </c:pt>
                <c:pt idx="380">
                  <c:v>2950</c:v>
                </c:pt>
                <c:pt idx="381">
                  <c:v>2956</c:v>
                </c:pt>
                <c:pt idx="382">
                  <c:v>2960</c:v>
                </c:pt>
                <c:pt idx="383">
                  <c:v>2960</c:v>
                </c:pt>
                <c:pt idx="384">
                  <c:v>2960</c:v>
                </c:pt>
                <c:pt idx="385">
                  <c:v>2960</c:v>
                </c:pt>
                <c:pt idx="386">
                  <c:v>2960</c:v>
                </c:pt>
                <c:pt idx="387">
                  <c:v>2960</c:v>
                </c:pt>
                <c:pt idx="388">
                  <c:v>2960</c:v>
                </c:pt>
                <c:pt idx="389">
                  <c:v>2960</c:v>
                </c:pt>
                <c:pt idx="390">
                  <c:v>2960</c:v>
                </c:pt>
                <c:pt idx="391">
                  <c:v>2970</c:v>
                </c:pt>
                <c:pt idx="392">
                  <c:v>2970</c:v>
                </c:pt>
                <c:pt idx="393">
                  <c:v>2970</c:v>
                </c:pt>
                <c:pt idx="394">
                  <c:v>2970</c:v>
                </c:pt>
                <c:pt idx="395">
                  <c:v>2970</c:v>
                </c:pt>
                <c:pt idx="396">
                  <c:v>2970</c:v>
                </c:pt>
                <c:pt idx="397">
                  <c:v>2975</c:v>
                </c:pt>
                <c:pt idx="398">
                  <c:v>2980</c:v>
                </c:pt>
                <c:pt idx="399">
                  <c:v>2980</c:v>
                </c:pt>
                <c:pt idx="400">
                  <c:v>2980</c:v>
                </c:pt>
                <c:pt idx="401">
                  <c:v>2980</c:v>
                </c:pt>
                <c:pt idx="402">
                  <c:v>2980</c:v>
                </c:pt>
                <c:pt idx="403">
                  <c:v>2980</c:v>
                </c:pt>
                <c:pt idx="404">
                  <c:v>2980</c:v>
                </c:pt>
                <c:pt idx="405">
                  <c:v>2985</c:v>
                </c:pt>
                <c:pt idx="406">
                  <c:v>2990</c:v>
                </c:pt>
                <c:pt idx="407">
                  <c:v>2990</c:v>
                </c:pt>
                <c:pt idx="408">
                  <c:v>2990</c:v>
                </c:pt>
                <c:pt idx="409">
                  <c:v>2990</c:v>
                </c:pt>
                <c:pt idx="410">
                  <c:v>2990</c:v>
                </c:pt>
                <c:pt idx="411">
                  <c:v>2990</c:v>
                </c:pt>
                <c:pt idx="412">
                  <c:v>3000</c:v>
                </c:pt>
                <c:pt idx="413">
                  <c:v>3000</c:v>
                </c:pt>
                <c:pt idx="414">
                  <c:v>3000</c:v>
                </c:pt>
                <c:pt idx="415">
                  <c:v>3000</c:v>
                </c:pt>
                <c:pt idx="416">
                  <c:v>3000</c:v>
                </c:pt>
                <c:pt idx="417">
                  <c:v>3000</c:v>
                </c:pt>
                <c:pt idx="418">
                  <c:v>3000</c:v>
                </c:pt>
                <c:pt idx="419">
                  <c:v>3000</c:v>
                </c:pt>
                <c:pt idx="420">
                  <c:v>3000</c:v>
                </c:pt>
                <c:pt idx="421">
                  <c:v>3000</c:v>
                </c:pt>
                <c:pt idx="422">
                  <c:v>3000</c:v>
                </c:pt>
                <c:pt idx="423">
                  <c:v>3000</c:v>
                </c:pt>
                <c:pt idx="424">
                  <c:v>3000</c:v>
                </c:pt>
                <c:pt idx="425">
                  <c:v>3000</c:v>
                </c:pt>
                <c:pt idx="426">
                  <c:v>3000</c:v>
                </c:pt>
                <c:pt idx="427">
                  <c:v>3000</c:v>
                </c:pt>
                <c:pt idx="428">
                  <c:v>3000</c:v>
                </c:pt>
                <c:pt idx="429">
                  <c:v>3000</c:v>
                </c:pt>
                <c:pt idx="430">
                  <c:v>3000</c:v>
                </c:pt>
                <c:pt idx="431">
                  <c:v>3000</c:v>
                </c:pt>
                <c:pt idx="432">
                  <c:v>3000</c:v>
                </c:pt>
                <c:pt idx="433">
                  <c:v>3000</c:v>
                </c:pt>
                <c:pt idx="434">
                  <c:v>3000</c:v>
                </c:pt>
                <c:pt idx="435">
                  <c:v>3005</c:v>
                </c:pt>
                <c:pt idx="436">
                  <c:v>3010</c:v>
                </c:pt>
                <c:pt idx="437">
                  <c:v>3010</c:v>
                </c:pt>
                <c:pt idx="438">
                  <c:v>3010</c:v>
                </c:pt>
                <c:pt idx="439">
                  <c:v>3010</c:v>
                </c:pt>
                <c:pt idx="440">
                  <c:v>3010</c:v>
                </c:pt>
                <c:pt idx="441">
                  <c:v>3010</c:v>
                </c:pt>
                <c:pt idx="442">
                  <c:v>3010</c:v>
                </c:pt>
                <c:pt idx="443">
                  <c:v>3020</c:v>
                </c:pt>
                <c:pt idx="444">
                  <c:v>3020</c:v>
                </c:pt>
                <c:pt idx="445">
                  <c:v>3020</c:v>
                </c:pt>
                <c:pt idx="446">
                  <c:v>3020</c:v>
                </c:pt>
                <c:pt idx="447">
                  <c:v>3020</c:v>
                </c:pt>
                <c:pt idx="448">
                  <c:v>3020</c:v>
                </c:pt>
                <c:pt idx="449">
                  <c:v>3020</c:v>
                </c:pt>
                <c:pt idx="450">
                  <c:v>3020</c:v>
                </c:pt>
                <c:pt idx="451">
                  <c:v>3020</c:v>
                </c:pt>
                <c:pt idx="452">
                  <c:v>3020</c:v>
                </c:pt>
                <c:pt idx="453">
                  <c:v>3020</c:v>
                </c:pt>
                <c:pt idx="454">
                  <c:v>3030</c:v>
                </c:pt>
                <c:pt idx="455">
                  <c:v>3030</c:v>
                </c:pt>
                <c:pt idx="456">
                  <c:v>3030</c:v>
                </c:pt>
                <c:pt idx="457">
                  <c:v>3030</c:v>
                </c:pt>
                <c:pt idx="458">
                  <c:v>3030</c:v>
                </c:pt>
                <c:pt idx="459">
                  <c:v>3030</c:v>
                </c:pt>
                <c:pt idx="460">
                  <c:v>3035</c:v>
                </c:pt>
                <c:pt idx="461">
                  <c:v>3035</c:v>
                </c:pt>
                <c:pt idx="462">
                  <c:v>3040</c:v>
                </c:pt>
                <c:pt idx="463">
                  <c:v>3040</c:v>
                </c:pt>
                <c:pt idx="464">
                  <c:v>3040</c:v>
                </c:pt>
                <c:pt idx="465">
                  <c:v>3040</c:v>
                </c:pt>
                <c:pt idx="466">
                  <c:v>3040</c:v>
                </c:pt>
                <c:pt idx="467">
                  <c:v>3040</c:v>
                </c:pt>
                <c:pt idx="468">
                  <c:v>3040</c:v>
                </c:pt>
                <c:pt idx="469">
                  <c:v>3040</c:v>
                </c:pt>
                <c:pt idx="470">
                  <c:v>3040</c:v>
                </c:pt>
                <c:pt idx="471">
                  <c:v>3040</c:v>
                </c:pt>
                <c:pt idx="472">
                  <c:v>3045</c:v>
                </c:pt>
                <c:pt idx="473">
                  <c:v>3050</c:v>
                </c:pt>
                <c:pt idx="474">
                  <c:v>3050</c:v>
                </c:pt>
                <c:pt idx="475">
                  <c:v>3050</c:v>
                </c:pt>
                <c:pt idx="476">
                  <c:v>3050</c:v>
                </c:pt>
                <c:pt idx="477">
                  <c:v>3050</c:v>
                </c:pt>
                <c:pt idx="478">
                  <c:v>3050</c:v>
                </c:pt>
                <c:pt idx="479">
                  <c:v>3050</c:v>
                </c:pt>
                <c:pt idx="480">
                  <c:v>3050</c:v>
                </c:pt>
                <c:pt idx="481">
                  <c:v>3050</c:v>
                </c:pt>
                <c:pt idx="482">
                  <c:v>3050</c:v>
                </c:pt>
                <c:pt idx="483">
                  <c:v>3050</c:v>
                </c:pt>
                <c:pt idx="484">
                  <c:v>3060</c:v>
                </c:pt>
                <c:pt idx="485">
                  <c:v>3060</c:v>
                </c:pt>
                <c:pt idx="486">
                  <c:v>3060</c:v>
                </c:pt>
                <c:pt idx="487">
                  <c:v>3060</c:v>
                </c:pt>
                <c:pt idx="488">
                  <c:v>3060</c:v>
                </c:pt>
                <c:pt idx="489">
                  <c:v>3060</c:v>
                </c:pt>
                <c:pt idx="490">
                  <c:v>3060</c:v>
                </c:pt>
                <c:pt idx="491">
                  <c:v>3060</c:v>
                </c:pt>
                <c:pt idx="492">
                  <c:v>3060</c:v>
                </c:pt>
                <c:pt idx="493">
                  <c:v>3060</c:v>
                </c:pt>
                <c:pt idx="494">
                  <c:v>3060</c:v>
                </c:pt>
                <c:pt idx="495">
                  <c:v>3060</c:v>
                </c:pt>
                <c:pt idx="496">
                  <c:v>3070</c:v>
                </c:pt>
                <c:pt idx="497">
                  <c:v>3070</c:v>
                </c:pt>
                <c:pt idx="498">
                  <c:v>3070</c:v>
                </c:pt>
                <c:pt idx="499">
                  <c:v>3070</c:v>
                </c:pt>
                <c:pt idx="500">
                  <c:v>3070</c:v>
                </c:pt>
                <c:pt idx="501">
                  <c:v>3070</c:v>
                </c:pt>
                <c:pt idx="502">
                  <c:v>3070</c:v>
                </c:pt>
                <c:pt idx="503">
                  <c:v>3070</c:v>
                </c:pt>
                <c:pt idx="504">
                  <c:v>3070</c:v>
                </c:pt>
                <c:pt idx="505">
                  <c:v>3070</c:v>
                </c:pt>
                <c:pt idx="506">
                  <c:v>3070</c:v>
                </c:pt>
                <c:pt idx="507">
                  <c:v>3080</c:v>
                </c:pt>
                <c:pt idx="508">
                  <c:v>3080</c:v>
                </c:pt>
                <c:pt idx="509">
                  <c:v>3080</c:v>
                </c:pt>
                <c:pt idx="510">
                  <c:v>3080</c:v>
                </c:pt>
                <c:pt idx="511">
                  <c:v>3080</c:v>
                </c:pt>
                <c:pt idx="512">
                  <c:v>3080</c:v>
                </c:pt>
                <c:pt idx="513">
                  <c:v>3080</c:v>
                </c:pt>
                <c:pt idx="514">
                  <c:v>3080</c:v>
                </c:pt>
                <c:pt idx="515">
                  <c:v>3080</c:v>
                </c:pt>
                <c:pt idx="516">
                  <c:v>3085</c:v>
                </c:pt>
                <c:pt idx="517">
                  <c:v>3090</c:v>
                </c:pt>
                <c:pt idx="518">
                  <c:v>3090</c:v>
                </c:pt>
                <c:pt idx="519">
                  <c:v>3090</c:v>
                </c:pt>
                <c:pt idx="520">
                  <c:v>3090</c:v>
                </c:pt>
                <c:pt idx="521">
                  <c:v>3090</c:v>
                </c:pt>
                <c:pt idx="522">
                  <c:v>3090</c:v>
                </c:pt>
                <c:pt idx="523">
                  <c:v>3090</c:v>
                </c:pt>
                <c:pt idx="524">
                  <c:v>3090</c:v>
                </c:pt>
                <c:pt idx="525">
                  <c:v>3090</c:v>
                </c:pt>
                <c:pt idx="526">
                  <c:v>3090</c:v>
                </c:pt>
                <c:pt idx="527">
                  <c:v>3100</c:v>
                </c:pt>
                <c:pt idx="528">
                  <c:v>3100</c:v>
                </c:pt>
                <c:pt idx="529">
                  <c:v>3100</c:v>
                </c:pt>
                <c:pt idx="530">
                  <c:v>3100</c:v>
                </c:pt>
                <c:pt idx="531">
                  <c:v>3100</c:v>
                </c:pt>
                <c:pt idx="532">
                  <c:v>3100</c:v>
                </c:pt>
                <c:pt idx="533">
                  <c:v>3100</c:v>
                </c:pt>
                <c:pt idx="534">
                  <c:v>3100</c:v>
                </c:pt>
                <c:pt idx="535">
                  <c:v>3100</c:v>
                </c:pt>
                <c:pt idx="536">
                  <c:v>3100</c:v>
                </c:pt>
                <c:pt idx="537">
                  <c:v>3100</c:v>
                </c:pt>
                <c:pt idx="538">
                  <c:v>3110</c:v>
                </c:pt>
                <c:pt idx="539">
                  <c:v>3110</c:v>
                </c:pt>
                <c:pt idx="540">
                  <c:v>3115</c:v>
                </c:pt>
                <c:pt idx="541">
                  <c:v>3120</c:v>
                </c:pt>
                <c:pt idx="542">
                  <c:v>3120</c:v>
                </c:pt>
                <c:pt idx="543">
                  <c:v>3120</c:v>
                </c:pt>
                <c:pt idx="544">
                  <c:v>3120</c:v>
                </c:pt>
                <c:pt idx="545">
                  <c:v>3120</c:v>
                </c:pt>
                <c:pt idx="546">
                  <c:v>3120</c:v>
                </c:pt>
                <c:pt idx="547">
                  <c:v>3120</c:v>
                </c:pt>
                <c:pt idx="548">
                  <c:v>3120</c:v>
                </c:pt>
                <c:pt idx="549">
                  <c:v>3120</c:v>
                </c:pt>
                <c:pt idx="550">
                  <c:v>3120</c:v>
                </c:pt>
                <c:pt idx="551">
                  <c:v>3120</c:v>
                </c:pt>
                <c:pt idx="552">
                  <c:v>3120</c:v>
                </c:pt>
                <c:pt idx="553">
                  <c:v>3120</c:v>
                </c:pt>
                <c:pt idx="554">
                  <c:v>3120</c:v>
                </c:pt>
                <c:pt idx="555">
                  <c:v>3130</c:v>
                </c:pt>
                <c:pt idx="556">
                  <c:v>3130</c:v>
                </c:pt>
                <c:pt idx="557">
                  <c:v>3130</c:v>
                </c:pt>
                <c:pt idx="558">
                  <c:v>3130</c:v>
                </c:pt>
                <c:pt idx="559">
                  <c:v>3130</c:v>
                </c:pt>
                <c:pt idx="560">
                  <c:v>3130</c:v>
                </c:pt>
                <c:pt idx="561">
                  <c:v>3138</c:v>
                </c:pt>
                <c:pt idx="562">
                  <c:v>3140</c:v>
                </c:pt>
                <c:pt idx="563">
                  <c:v>3140</c:v>
                </c:pt>
                <c:pt idx="564">
                  <c:v>3140</c:v>
                </c:pt>
                <c:pt idx="565">
                  <c:v>3140</c:v>
                </c:pt>
                <c:pt idx="566">
                  <c:v>3140</c:v>
                </c:pt>
                <c:pt idx="567">
                  <c:v>3140</c:v>
                </c:pt>
                <c:pt idx="568">
                  <c:v>3140</c:v>
                </c:pt>
                <c:pt idx="569">
                  <c:v>3140</c:v>
                </c:pt>
                <c:pt idx="570">
                  <c:v>3146</c:v>
                </c:pt>
                <c:pt idx="571">
                  <c:v>3150</c:v>
                </c:pt>
                <c:pt idx="572">
                  <c:v>3150</c:v>
                </c:pt>
                <c:pt idx="573">
                  <c:v>3150</c:v>
                </c:pt>
                <c:pt idx="574">
                  <c:v>3150</c:v>
                </c:pt>
                <c:pt idx="575">
                  <c:v>3150</c:v>
                </c:pt>
                <c:pt idx="576">
                  <c:v>3150</c:v>
                </c:pt>
                <c:pt idx="577">
                  <c:v>3150</c:v>
                </c:pt>
                <c:pt idx="578">
                  <c:v>3160</c:v>
                </c:pt>
                <c:pt idx="579">
                  <c:v>3160</c:v>
                </c:pt>
                <c:pt idx="580">
                  <c:v>3160</c:v>
                </c:pt>
                <c:pt idx="581">
                  <c:v>3160</c:v>
                </c:pt>
                <c:pt idx="582">
                  <c:v>3160</c:v>
                </c:pt>
                <c:pt idx="583">
                  <c:v>3160</c:v>
                </c:pt>
                <c:pt idx="584">
                  <c:v>3160</c:v>
                </c:pt>
                <c:pt idx="585">
                  <c:v>3160</c:v>
                </c:pt>
                <c:pt idx="586">
                  <c:v>3160</c:v>
                </c:pt>
                <c:pt idx="587">
                  <c:v>3160</c:v>
                </c:pt>
                <c:pt idx="588">
                  <c:v>3160</c:v>
                </c:pt>
                <c:pt idx="589">
                  <c:v>3160</c:v>
                </c:pt>
                <c:pt idx="590">
                  <c:v>3160</c:v>
                </c:pt>
                <c:pt idx="591">
                  <c:v>3170</c:v>
                </c:pt>
                <c:pt idx="592">
                  <c:v>3170</c:v>
                </c:pt>
                <c:pt idx="593">
                  <c:v>3170</c:v>
                </c:pt>
                <c:pt idx="594">
                  <c:v>3170</c:v>
                </c:pt>
                <c:pt idx="595">
                  <c:v>3170</c:v>
                </c:pt>
                <c:pt idx="596">
                  <c:v>3170</c:v>
                </c:pt>
                <c:pt idx="597">
                  <c:v>3170</c:v>
                </c:pt>
                <c:pt idx="598">
                  <c:v>3170</c:v>
                </c:pt>
                <c:pt idx="599">
                  <c:v>3170</c:v>
                </c:pt>
                <c:pt idx="600">
                  <c:v>3170</c:v>
                </c:pt>
                <c:pt idx="601">
                  <c:v>3180</c:v>
                </c:pt>
                <c:pt idx="602">
                  <c:v>3180</c:v>
                </c:pt>
                <c:pt idx="603">
                  <c:v>3180</c:v>
                </c:pt>
                <c:pt idx="604">
                  <c:v>3180</c:v>
                </c:pt>
                <c:pt idx="605">
                  <c:v>3180</c:v>
                </c:pt>
                <c:pt idx="606">
                  <c:v>3180</c:v>
                </c:pt>
                <c:pt idx="607">
                  <c:v>3180</c:v>
                </c:pt>
                <c:pt idx="608">
                  <c:v>3180</c:v>
                </c:pt>
                <c:pt idx="609">
                  <c:v>3180</c:v>
                </c:pt>
                <c:pt idx="610">
                  <c:v>3180</c:v>
                </c:pt>
                <c:pt idx="611">
                  <c:v>3180</c:v>
                </c:pt>
                <c:pt idx="612">
                  <c:v>3180</c:v>
                </c:pt>
                <c:pt idx="613">
                  <c:v>3180</c:v>
                </c:pt>
                <c:pt idx="614">
                  <c:v>3180</c:v>
                </c:pt>
                <c:pt idx="615">
                  <c:v>3190</c:v>
                </c:pt>
                <c:pt idx="616">
                  <c:v>3190</c:v>
                </c:pt>
                <c:pt idx="617">
                  <c:v>3190</c:v>
                </c:pt>
                <c:pt idx="618">
                  <c:v>3190</c:v>
                </c:pt>
                <c:pt idx="619">
                  <c:v>3190</c:v>
                </c:pt>
                <c:pt idx="620">
                  <c:v>3190</c:v>
                </c:pt>
                <c:pt idx="621">
                  <c:v>3190</c:v>
                </c:pt>
                <c:pt idx="622">
                  <c:v>3190</c:v>
                </c:pt>
                <c:pt idx="623">
                  <c:v>3190</c:v>
                </c:pt>
                <c:pt idx="624">
                  <c:v>3190</c:v>
                </c:pt>
                <c:pt idx="625">
                  <c:v>3190</c:v>
                </c:pt>
                <c:pt idx="626">
                  <c:v>3195</c:v>
                </c:pt>
                <c:pt idx="627">
                  <c:v>3200</c:v>
                </c:pt>
                <c:pt idx="628">
                  <c:v>3200</c:v>
                </c:pt>
                <c:pt idx="629">
                  <c:v>3200</c:v>
                </c:pt>
                <c:pt idx="630">
                  <c:v>3200</c:v>
                </c:pt>
                <c:pt idx="631">
                  <c:v>3200</c:v>
                </c:pt>
                <c:pt idx="632">
                  <c:v>3200</c:v>
                </c:pt>
                <c:pt idx="633">
                  <c:v>3200</c:v>
                </c:pt>
                <c:pt idx="634">
                  <c:v>3200</c:v>
                </c:pt>
                <c:pt idx="635">
                  <c:v>3200</c:v>
                </c:pt>
                <c:pt idx="636">
                  <c:v>3200</c:v>
                </c:pt>
                <c:pt idx="637">
                  <c:v>3200</c:v>
                </c:pt>
                <c:pt idx="638">
                  <c:v>3200</c:v>
                </c:pt>
                <c:pt idx="639">
                  <c:v>3200</c:v>
                </c:pt>
                <c:pt idx="640">
                  <c:v>3200</c:v>
                </c:pt>
                <c:pt idx="641">
                  <c:v>3200</c:v>
                </c:pt>
                <c:pt idx="642">
                  <c:v>3200</c:v>
                </c:pt>
                <c:pt idx="643">
                  <c:v>3200</c:v>
                </c:pt>
                <c:pt idx="644">
                  <c:v>3200</c:v>
                </c:pt>
                <c:pt idx="645">
                  <c:v>3200</c:v>
                </c:pt>
                <c:pt idx="646">
                  <c:v>3200</c:v>
                </c:pt>
                <c:pt idx="647">
                  <c:v>3200</c:v>
                </c:pt>
                <c:pt idx="648">
                  <c:v>3200</c:v>
                </c:pt>
                <c:pt idx="649">
                  <c:v>3200</c:v>
                </c:pt>
                <c:pt idx="650">
                  <c:v>3200</c:v>
                </c:pt>
                <c:pt idx="651">
                  <c:v>3200</c:v>
                </c:pt>
                <c:pt idx="652">
                  <c:v>3205</c:v>
                </c:pt>
                <c:pt idx="653">
                  <c:v>3210</c:v>
                </c:pt>
                <c:pt idx="654">
                  <c:v>3210</c:v>
                </c:pt>
                <c:pt idx="655">
                  <c:v>3210</c:v>
                </c:pt>
                <c:pt idx="656">
                  <c:v>3210</c:v>
                </c:pt>
                <c:pt idx="657">
                  <c:v>3210</c:v>
                </c:pt>
                <c:pt idx="658">
                  <c:v>3210</c:v>
                </c:pt>
                <c:pt idx="659">
                  <c:v>3210</c:v>
                </c:pt>
                <c:pt idx="660">
                  <c:v>3220</c:v>
                </c:pt>
                <c:pt idx="661">
                  <c:v>3220</c:v>
                </c:pt>
                <c:pt idx="662">
                  <c:v>3220</c:v>
                </c:pt>
                <c:pt idx="663">
                  <c:v>3220</c:v>
                </c:pt>
                <c:pt idx="664">
                  <c:v>3220</c:v>
                </c:pt>
                <c:pt idx="665">
                  <c:v>3220</c:v>
                </c:pt>
                <c:pt idx="666">
                  <c:v>3220</c:v>
                </c:pt>
                <c:pt idx="667">
                  <c:v>3220</c:v>
                </c:pt>
                <c:pt idx="668">
                  <c:v>3220</c:v>
                </c:pt>
                <c:pt idx="669">
                  <c:v>3220</c:v>
                </c:pt>
                <c:pt idx="670">
                  <c:v>3220</c:v>
                </c:pt>
                <c:pt idx="671">
                  <c:v>3220</c:v>
                </c:pt>
                <c:pt idx="672">
                  <c:v>3230</c:v>
                </c:pt>
                <c:pt idx="673">
                  <c:v>3230</c:v>
                </c:pt>
                <c:pt idx="674">
                  <c:v>3230</c:v>
                </c:pt>
                <c:pt idx="675">
                  <c:v>3230</c:v>
                </c:pt>
                <c:pt idx="676">
                  <c:v>3230</c:v>
                </c:pt>
                <c:pt idx="677">
                  <c:v>3230</c:v>
                </c:pt>
                <c:pt idx="678">
                  <c:v>3240</c:v>
                </c:pt>
                <c:pt idx="679">
                  <c:v>3240</c:v>
                </c:pt>
                <c:pt idx="680">
                  <c:v>3240</c:v>
                </c:pt>
                <c:pt idx="681">
                  <c:v>3240</c:v>
                </c:pt>
                <c:pt idx="682">
                  <c:v>3240</c:v>
                </c:pt>
                <c:pt idx="683">
                  <c:v>3240</c:v>
                </c:pt>
                <c:pt idx="684">
                  <c:v>3240</c:v>
                </c:pt>
                <c:pt idx="685">
                  <c:v>3240</c:v>
                </c:pt>
                <c:pt idx="686">
                  <c:v>3240</c:v>
                </c:pt>
                <c:pt idx="687">
                  <c:v>3240</c:v>
                </c:pt>
                <c:pt idx="688">
                  <c:v>3240</c:v>
                </c:pt>
                <c:pt idx="689">
                  <c:v>3250</c:v>
                </c:pt>
                <c:pt idx="690">
                  <c:v>3250</c:v>
                </c:pt>
                <c:pt idx="691">
                  <c:v>3250</c:v>
                </c:pt>
                <c:pt idx="692">
                  <c:v>3250</c:v>
                </c:pt>
                <c:pt idx="693">
                  <c:v>3250</c:v>
                </c:pt>
                <c:pt idx="694">
                  <c:v>3250</c:v>
                </c:pt>
                <c:pt idx="695">
                  <c:v>3250</c:v>
                </c:pt>
                <c:pt idx="696">
                  <c:v>3250</c:v>
                </c:pt>
                <c:pt idx="697">
                  <c:v>3250</c:v>
                </c:pt>
                <c:pt idx="698">
                  <c:v>3250</c:v>
                </c:pt>
                <c:pt idx="699">
                  <c:v>3250</c:v>
                </c:pt>
                <c:pt idx="700">
                  <c:v>3255</c:v>
                </c:pt>
                <c:pt idx="701">
                  <c:v>3255</c:v>
                </c:pt>
                <c:pt idx="702">
                  <c:v>3260</c:v>
                </c:pt>
                <c:pt idx="703">
                  <c:v>3260</c:v>
                </c:pt>
                <c:pt idx="704">
                  <c:v>3260</c:v>
                </c:pt>
                <c:pt idx="705">
                  <c:v>3260</c:v>
                </c:pt>
                <c:pt idx="706">
                  <c:v>3260</c:v>
                </c:pt>
                <c:pt idx="707">
                  <c:v>3260</c:v>
                </c:pt>
                <c:pt idx="708">
                  <c:v>3260</c:v>
                </c:pt>
                <c:pt idx="709">
                  <c:v>3260</c:v>
                </c:pt>
                <c:pt idx="710">
                  <c:v>3260</c:v>
                </c:pt>
                <c:pt idx="711">
                  <c:v>3265</c:v>
                </c:pt>
                <c:pt idx="712">
                  <c:v>3270</c:v>
                </c:pt>
                <c:pt idx="713">
                  <c:v>3270</c:v>
                </c:pt>
                <c:pt idx="714">
                  <c:v>3270</c:v>
                </c:pt>
                <c:pt idx="715">
                  <c:v>3270</c:v>
                </c:pt>
                <c:pt idx="716">
                  <c:v>3270</c:v>
                </c:pt>
                <c:pt idx="717">
                  <c:v>3270</c:v>
                </c:pt>
                <c:pt idx="718">
                  <c:v>3270</c:v>
                </c:pt>
                <c:pt idx="719">
                  <c:v>3270</c:v>
                </c:pt>
                <c:pt idx="720">
                  <c:v>3270</c:v>
                </c:pt>
                <c:pt idx="721">
                  <c:v>3280</c:v>
                </c:pt>
                <c:pt idx="722">
                  <c:v>3280</c:v>
                </c:pt>
                <c:pt idx="723">
                  <c:v>3280</c:v>
                </c:pt>
                <c:pt idx="724">
                  <c:v>3280</c:v>
                </c:pt>
                <c:pt idx="725">
                  <c:v>3280</c:v>
                </c:pt>
                <c:pt idx="726">
                  <c:v>3280</c:v>
                </c:pt>
                <c:pt idx="727">
                  <c:v>3280</c:v>
                </c:pt>
                <c:pt idx="728">
                  <c:v>3280</c:v>
                </c:pt>
                <c:pt idx="729">
                  <c:v>3280</c:v>
                </c:pt>
                <c:pt idx="730">
                  <c:v>3280</c:v>
                </c:pt>
                <c:pt idx="731">
                  <c:v>3280</c:v>
                </c:pt>
                <c:pt idx="732">
                  <c:v>3280</c:v>
                </c:pt>
                <c:pt idx="733">
                  <c:v>3280</c:v>
                </c:pt>
                <c:pt idx="734">
                  <c:v>3285</c:v>
                </c:pt>
                <c:pt idx="735">
                  <c:v>3290</c:v>
                </c:pt>
                <c:pt idx="736">
                  <c:v>3290</c:v>
                </c:pt>
                <c:pt idx="737">
                  <c:v>3290</c:v>
                </c:pt>
                <c:pt idx="738">
                  <c:v>3290</c:v>
                </c:pt>
                <c:pt idx="739">
                  <c:v>3290</c:v>
                </c:pt>
                <c:pt idx="740">
                  <c:v>3290</c:v>
                </c:pt>
                <c:pt idx="741">
                  <c:v>3290</c:v>
                </c:pt>
                <c:pt idx="742">
                  <c:v>3290</c:v>
                </c:pt>
                <c:pt idx="743">
                  <c:v>3290</c:v>
                </c:pt>
                <c:pt idx="744">
                  <c:v>3290</c:v>
                </c:pt>
                <c:pt idx="745">
                  <c:v>3290</c:v>
                </c:pt>
                <c:pt idx="746">
                  <c:v>3295</c:v>
                </c:pt>
                <c:pt idx="747">
                  <c:v>3295</c:v>
                </c:pt>
                <c:pt idx="748">
                  <c:v>3300</c:v>
                </c:pt>
                <c:pt idx="749">
                  <c:v>3300</c:v>
                </c:pt>
                <c:pt idx="750">
                  <c:v>3300</c:v>
                </c:pt>
                <c:pt idx="751">
                  <c:v>3300</c:v>
                </c:pt>
                <c:pt idx="752">
                  <c:v>3300</c:v>
                </c:pt>
                <c:pt idx="753">
                  <c:v>3300</c:v>
                </c:pt>
                <c:pt idx="754">
                  <c:v>3300</c:v>
                </c:pt>
                <c:pt idx="755">
                  <c:v>3300</c:v>
                </c:pt>
                <c:pt idx="756">
                  <c:v>3300</c:v>
                </c:pt>
                <c:pt idx="757">
                  <c:v>3300</c:v>
                </c:pt>
                <c:pt idx="758">
                  <c:v>3300</c:v>
                </c:pt>
                <c:pt idx="759">
                  <c:v>3300</c:v>
                </c:pt>
                <c:pt idx="760">
                  <c:v>3300</c:v>
                </c:pt>
                <c:pt idx="761">
                  <c:v>3300</c:v>
                </c:pt>
                <c:pt idx="762">
                  <c:v>3300</c:v>
                </c:pt>
                <c:pt idx="763">
                  <c:v>3305</c:v>
                </c:pt>
                <c:pt idx="764">
                  <c:v>3310</c:v>
                </c:pt>
                <c:pt idx="765">
                  <c:v>3310</c:v>
                </c:pt>
                <c:pt idx="766">
                  <c:v>3310</c:v>
                </c:pt>
                <c:pt idx="767">
                  <c:v>3310</c:v>
                </c:pt>
                <c:pt idx="768">
                  <c:v>3310</c:v>
                </c:pt>
                <c:pt idx="769">
                  <c:v>3320</c:v>
                </c:pt>
                <c:pt idx="770">
                  <c:v>3320</c:v>
                </c:pt>
                <c:pt idx="771">
                  <c:v>3320</c:v>
                </c:pt>
                <c:pt idx="772">
                  <c:v>3320</c:v>
                </c:pt>
                <c:pt idx="773">
                  <c:v>3320</c:v>
                </c:pt>
                <c:pt idx="774">
                  <c:v>3320</c:v>
                </c:pt>
                <c:pt idx="775">
                  <c:v>3320</c:v>
                </c:pt>
                <c:pt idx="776">
                  <c:v>3320</c:v>
                </c:pt>
                <c:pt idx="777">
                  <c:v>3320</c:v>
                </c:pt>
                <c:pt idx="778">
                  <c:v>3320</c:v>
                </c:pt>
                <c:pt idx="779">
                  <c:v>3320</c:v>
                </c:pt>
                <c:pt idx="780">
                  <c:v>3320</c:v>
                </c:pt>
                <c:pt idx="781">
                  <c:v>3320</c:v>
                </c:pt>
                <c:pt idx="782">
                  <c:v>3320</c:v>
                </c:pt>
                <c:pt idx="783">
                  <c:v>3320</c:v>
                </c:pt>
                <c:pt idx="784">
                  <c:v>3320</c:v>
                </c:pt>
                <c:pt idx="785">
                  <c:v>3320</c:v>
                </c:pt>
                <c:pt idx="786">
                  <c:v>3320</c:v>
                </c:pt>
                <c:pt idx="787">
                  <c:v>3325</c:v>
                </c:pt>
                <c:pt idx="788">
                  <c:v>3330</c:v>
                </c:pt>
                <c:pt idx="789">
                  <c:v>3330</c:v>
                </c:pt>
                <c:pt idx="790">
                  <c:v>3330</c:v>
                </c:pt>
                <c:pt idx="791">
                  <c:v>3330</c:v>
                </c:pt>
                <c:pt idx="792">
                  <c:v>3330</c:v>
                </c:pt>
                <c:pt idx="793">
                  <c:v>3330</c:v>
                </c:pt>
                <c:pt idx="794">
                  <c:v>3330</c:v>
                </c:pt>
                <c:pt idx="795">
                  <c:v>3330</c:v>
                </c:pt>
                <c:pt idx="796">
                  <c:v>3330</c:v>
                </c:pt>
                <c:pt idx="797">
                  <c:v>3330</c:v>
                </c:pt>
                <c:pt idx="798">
                  <c:v>3330</c:v>
                </c:pt>
                <c:pt idx="799">
                  <c:v>3330</c:v>
                </c:pt>
                <c:pt idx="800">
                  <c:v>3330</c:v>
                </c:pt>
                <c:pt idx="801">
                  <c:v>3330</c:v>
                </c:pt>
                <c:pt idx="802">
                  <c:v>3330</c:v>
                </c:pt>
                <c:pt idx="803">
                  <c:v>3330</c:v>
                </c:pt>
                <c:pt idx="804">
                  <c:v>3330</c:v>
                </c:pt>
                <c:pt idx="805">
                  <c:v>3335</c:v>
                </c:pt>
                <c:pt idx="806">
                  <c:v>3335</c:v>
                </c:pt>
                <c:pt idx="807">
                  <c:v>3339</c:v>
                </c:pt>
                <c:pt idx="808">
                  <c:v>3340</c:v>
                </c:pt>
                <c:pt idx="809">
                  <c:v>3340</c:v>
                </c:pt>
                <c:pt idx="810">
                  <c:v>3340</c:v>
                </c:pt>
                <c:pt idx="811">
                  <c:v>3340</c:v>
                </c:pt>
                <c:pt idx="812">
                  <c:v>3340</c:v>
                </c:pt>
                <c:pt idx="813">
                  <c:v>3340</c:v>
                </c:pt>
                <c:pt idx="814">
                  <c:v>3340</c:v>
                </c:pt>
                <c:pt idx="815">
                  <c:v>3340</c:v>
                </c:pt>
                <c:pt idx="816">
                  <c:v>3340</c:v>
                </c:pt>
                <c:pt idx="817">
                  <c:v>3340</c:v>
                </c:pt>
                <c:pt idx="818">
                  <c:v>3340</c:v>
                </c:pt>
                <c:pt idx="819">
                  <c:v>3340</c:v>
                </c:pt>
                <c:pt idx="820">
                  <c:v>3340</c:v>
                </c:pt>
                <c:pt idx="821">
                  <c:v>3340</c:v>
                </c:pt>
                <c:pt idx="822">
                  <c:v>3340</c:v>
                </c:pt>
                <c:pt idx="823">
                  <c:v>3340</c:v>
                </c:pt>
                <c:pt idx="824">
                  <c:v>3345</c:v>
                </c:pt>
                <c:pt idx="825">
                  <c:v>3345</c:v>
                </c:pt>
                <c:pt idx="826">
                  <c:v>3350</c:v>
                </c:pt>
                <c:pt idx="827">
                  <c:v>3350</c:v>
                </c:pt>
                <c:pt idx="828">
                  <c:v>3350</c:v>
                </c:pt>
                <c:pt idx="829">
                  <c:v>3350</c:v>
                </c:pt>
                <c:pt idx="830">
                  <c:v>3350</c:v>
                </c:pt>
                <c:pt idx="831">
                  <c:v>3350</c:v>
                </c:pt>
                <c:pt idx="832">
                  <c:v>3350</c:v>
                </c:pt>
                <c:pt idx="833">
                  <c:v>3350</c:v>
                </c:pt>
                <c:pt idx="834">
                  <c:v>3350</c:v>
                </c:pt>
                <c:pt idx="835">
                  <c:v>3350</c:v>
                </c:pt>
                <c:pt idx="836">
                  <c:v>3350</c:v>
                </c:pt>
                <c:pt idx="837">
                  <c:v>3350</c:v>
                </c:pt>
                <c:pt idx="838">
                  <c:v>3350</c:v>
                </c:pt>
                <c:pt idx="839">
                  <c:v>3350</c:v>
                </c:pt>
                <c:pt idx="840">
                  <c:v>3350</c:v>
                </c:pt>
                <c:pt idx="841">
                  <c:v>3350</c:v>
                </c:pt>
                <c:pt idx="842">
                  <c:v>3350</c:v>
                </c:pt>
                <c:pt idx="843">
                  <c:v>3356</c:v>
                </c:pt>
                <c:pt idx="844">
                  <c:v>3360</c:v>
                </c:pt>
                <c:pt idx="845">
                  <c:v>3360</c:v>
                </c:pt>
                <c:pt idx="846">
                  <c:v>3360</c:v>
                </c:pt>
                <c:pt idx="847">
                  <c:v>3360</c:v>
                </c:pt>
                <c:pt idx="848">
                  <c:v>3360</c:v>
                </c:pt>
                <c:pt idx="849">
                  <c:v>3360</c:v>
                </c:pt>
                <c:pt idx="850">
                  <c:v>3360</c:v>
                </c:pt>
                <c:pt idx="851">
                  <c:v>3360</c:v>
                </c:pt>
                <c:pt idx="852">
                  <c:v>3360</c:v>
                </c:pt>
                <c:pt idx="853">
                  <c:v>3360</c:v>
                </c:pt>
                <c:pt idx="854">
                  <c:v>3360</c:v>
                </c:pt>
                <c:pt idx="855">
                  <c:v>3370</c:v>
                </c:pt>
                <c:pt idx="856">
                  <c:v>3370</c:v>
                </c:pt>
                <c:pt idx="857">
                  <c:v>3370</c:v>
                </c:pt>
                <c:pt idx="858">
                  <c:v>3370</c:v>
                </c:pt>
                <c:pt idx="859">
                  <c:v>3370</c:v>
                </c:pt>
                <c:pt idx="860">
                  <c:v>3370</c:v>
                </c:pt>
                <c:pt idx="861">
                  <c:v>3370</c:v>
                </c:pt>
                <c:pt idx="862">
                  <c:v>3370</c:v>
                </c:pt>
                <c:pt idx="863">
                  <c:v>3370</c:v>
                </c:pt>
                <c:pt idx="864">
                  <c:v>3370</c:v>
                </c:pt>
                <c:pt idx="865">
                  <c:v>3375</c:v>
                </c:pt>
                <c:pt idx="866">
                  <c:v>3380</c:v>
                </c:pt>
                <c:pt idx="867">
                  <c:v>3380</c:v>
                </c:pt>
                <c:pt idx="868">
                  <c:v>3380</c:v>
                </c:pt>
                <c:pt idx="869">
                  <c:v>3380</c:v>
                </c:pt>
                <c:pt idx="870">
                  <c:v>3380</c:v>
                </c:pt>
                <c:pt idx="871">
                  <c:v>3380</c:v>
                </c:pt>
                <c:pt idx="872">
                  <c:v>3380</c:v>
                </c:pt>
                <c:pt idx="873">
                  <c:v>3380</c:v>
                </c:pt>
                <c:pt idx="874">
                  <c:v>3380</c:v>
                </c:pt>
                <c:pt idx="875">
                  <c:v>3380</c:v>
                </c:pt>
                <c:pt idx="876">
                  <c:v>3380</c:v>
                </c:pt>
                <c:pt idx="877">
                  <c:v>3380</c:v>
                </c:pt>
                <c:pt idx="878">
                  <c:v>3380</c:v>
                </c:pt>
                <c:pt idx="879">
                  <c:v>3380</c:v>
                </c:pt>
                <c:pt idx="880">
                  <c:v>3380</c:v>
                </c:pt>
                <c:pt idx="881">
                  <c:v>3380</c:v>
                </c:pt>
                <c:pt idx="882">
                  <c:v>3380</c:v>
                </c:pt>
                <c:pt idx="883">
                  <c:v>3380</c:v>
                </c:pt>
                <c:pt idx="884">
                  <c:v>3380</c:v>
                </c:pt>
                <c:pt idx="885">
                  <c:v>3380</c:v>
                </c:pt>
                <c:pt idx="886">
                  <c:v>3380</c:v>
                </c:pt>
                <c:pt idx="887">
                  <c:v>3380</c:v>
                </c:pt>
                <c:pt idx="888">
                  <c:v>3380</c:v>
                </c:pt>
                <c:pt idx="889">
                  <c:v>3380</c:v>
                </c:pt>
                <c:pt idx="890">
                  <c:v>3385</c:v>
                </c:pt>
                <c:pt idx="891">
                  <c:v>3385</c:v>
                </c:pt>
                <c:pt idx="892">
                  <c:v>3388</c:v>
                </c:pt>
                <c:pt idx="893">
                  <c:v>3390</c:v>
                </c:pt>
                <c:pt idx="894">
                  <c:v>3390</c:v>
                </c:pt>
                <c:pt idx="895">
                  <c:v>3390</c:v>
                </c:pt>
                <c:pt idx="896">
                  <c:v>3390</c:v>
                </c:pt>
                <c:pt idx="897">
                  <c:v>3390</c:v>
                </c:pt>
                <c:pt idx="898">
                  <c:v>3390</c:v>
                </c:pt>
                <c:pt idx="899">
                  <c:v>3390</c:v>
                </c:pt>
                <c:pt idx="900">
                  <c:v>3390</c:v>
                </c:pt>
                <c:pt idx="901">
                  <c:v>3390</c:v>
                </c:pt>
                <c:pt idx="902">
                  <c:v>3395</c:v>
                </c:pt>
                <c:pt idx="903">
                  <c:v>3395</c:v>
                </c:pt>
                <c:pt idx="904">
                  <c:v>3395</c:v>
                </c:pt>
                <c:pt idx="905">
                  <c:v>3400</c:v>
                </c:pt>
                <c:pt idx="906">
                  <c:v>3400</c:v>
                </c:pt>
                <c:pt idx="907">
                  <c:v>3400</c:v>
                </c:pt>
                <c:pt idx="908">
                  <c:v>3400</c:v>
                </c:pt>
                <c:pt idx="909">
                  <c:v>3400</c:v>
                </c:pt>
                <c:pt idx="910">
                  <c:v>3400</c:v>
                </c:pt>
                <c:pt idx="911">
                  <c:v>3400</c:v>
                </c:pt>
                <c:pt idx="912">
                  <c:v>3400</c:v>
                </c:pt>
                <c:pt idx="913">
                  <c:v>3400</c:v>
                </c:pt>
                <c:pt idx="914">
                  <c:v>3400</c:v>
                </c:pt>
                <c:pt idx="915">
                  <c:v>3400</c:v>
                </c:pt>
                <c:pt idx="916">
                  <c:v>3400</c:v>
                </c:pt>
                <c:pt idx="917">
                  <c:v>3400</c:v>
                </c:pt>
                <c:pt idx="918">
                  <c:v>3400</c:v>
                </c:pt>
                <c:pt idx="919">
                  <c:v>3400</c:v>
                </c:pt>
                <c:pt idx="920">
                  <c:v>3400</c:v>
                </c:pt>
                <c:pt idx="921">
                  <c:v>3400</c:v>
                </c:pt>
                <c:pt idx="922">
                  <c:v>3400</c:v>
                </c:pt>
                <c:pt idx="923">
                  <c:v>3400</c:v>
                </c:pt>
                <c:pt idx="924">
                  <c:v>3405</c:v>
                </c:pt>
                <c:pt idx="925">
                  <c:v>3410</c:v>
                </c:pt>
                <c:pt idx="926">
                  <c:v>3410</c:v>
                </c:pt>
                <c:pt idx="927">
                  <c:v>3410</c:v>
                </c:pt>
                <c:pt idx="928">
                  <c:v>3410</c:v>
                </c:pt>
                <c:pt idx="929">
                  <c:v>3410</c:v>
                </c:pt>
                <c:pt idx="930">
                  <c:v>3410</c:v>
                </c:pt>
                <c:pt idx="931">
                  <c:v>3410</c:v>
                </c:pt>
                <c:pt idx="932">
                  <c:v>3410</c:v>
                </c:pt>
                <c:pt idx="933">
                  <c:v>3410</c:v>
                </c:pt>
                <c:pt idx="934">
                  <c:v>3410</c:v>
                </c:pt>
                <c:pt idx="935">
                  <c:v>3415</c:v>
                </c:pt>
                <c:pt idx="936">
                  <c:v>3415</c:v>
                </c:pt>
                <c:pt idx="937">
                  <c:v>3420</c:v>
                </c:pt>
                <c:pt idx="938">
                  <c:v>3420</c:v>
                </c:pt>
                <c:pt idx="939">
                  <c:v>3420</c:v>
                </c:pt>
                <c:pt idx="940">
                  <c:v>3420</c:v>
                </c:pt>
                <c:pt idx="941">
                  <c:v>3420</c:v>
                </c:pt>
                <c:pt idx="942">
                  <c:v>3420</c:v>
                </c:pt>
                <c:pt idx="943">
                  <c:v>3420</c:v>
                </c:pt>
                <c:pt idx="944">
                  <c:v>3420</c:v>
                </c:pt>
                <c:pt idx="945">
                  <c:v>3420</c:v>
                </c:pt>
                <c:pt idx="946">
                  <c:v>3420</c:v>
                </c:pt>
                <c:pt idx="947">
                  <c:v>3420</c:v>
                </c:pt>
                <c:pt idx="948">
                  <c:v>3420</c:v>
                </c:pt>
                <c:pt idx="949">
                  <c:v>3420</c:v>
                </c:pt>
                <c:pt idx="950">
                  <c:v>3430</c:v>
                </c:pt>
                <c:pt idx="951">
                  <c:v>3430</c:v>
                </c:pt>
                <c:pt idx="952">
                  <c:v>3430</c:v>
                </c:pt>
                <c:pt idx="953">
                  <c:v>3430</c:v>
                </c:pt>
                <c:pt idx="954">
                  <c:v>3430</c:v>
                </c:pt>
                <c:pt idx="955">
                  <c:v>3430</c:v>
                </c:pt>
                <c:pt idx="956">
                  <c:v>3440</c:v>
                </c:pt>
                <c:pt idx="957">
                  <c:v>3440</c:v>
                </c:pt>
                <c:pt idx="958">
                  <c:v>3440</c:v>
                </c:pt>
                <c:pt idx="959">
                  <c:v>3440</c:v>
                </c:pt>
                <c:pt idx="960">
                  <c:v>3440</c:v>
                </c:pt>
                <c:pt idx="961">
                  <c:v>3440</c:v>
                </c:pt>
                <c:pt idx="962">
                  <c:v>3440</c:v>
                </c:pt>
                <c:pt idx="963">
                  <c:v>3440</c:v>
                </c:pt>
                <c:pt idx="964">
                  <c:v>3440</c:v>
                </c:pt>
                <c:pt idx="965">
                  <c:v>3440</c:v>
                </c:pt>
                <c:pt idx="966">
                  <c:v>3440</c:v>
                </c:pt>
                <c:pt idx="967">
                  <c:v>3440</c:v>
                </c:pt>
                <c:pt idx="968">
                  <c:v>3440</c:v>
                </c:pt>
                <c:pt idx="969">
                  <c:v>3445</c:v>
                </c:pt>
                <c:pt idx="970">
                  <c:v>3450</c:v>
                </c:pt>
                <c:pt idx="971">
                  <c:v>3450</c:v>
                </c:pt>
                <c:pt idx="972">
                  <c:v>3450</c:v>
                </c:pt>
                <c:pt idx="973">
                  <c:v>3450</c:v>
                </c:pt>
                <c:pt idx="974">
                  <c:v>3450</c:v>
                </c:pt>
                <c:pt idx="975">
                  <c:v>3450</c:v>
                </c:pt>
                <c:pt idx="976">
                  <c:v>3450</c:v>
                </c:pt>
                <c:pt idx="977">
                  <c:v>3450</c:v>
                </c:pt>
                <c:pt idx="978">
                  <c:v>3450</c:v>
                </c:pt>
                <c:pt idx="979">
                  <c:v>3450</c:v>
                </c:pt>
                <c:pt idx="980">
                  <c:v>3450</c:v>
                </c:pt>
                <c:pt idx="981">
                  <c:v>3450</c:v>
                </c:pt>
                <c:pt idx="982">
                  <c:v>3460</c:v>
                </c:pt>
                <c:pt idx="983">
                  <c:v>3460</c:v>
                </c:pt>
                <c:pt idx="984">
                  <c:v>3460</c:v>
                </c:pt>
                <c:pt idx="985">
                  <c:v>3460</c:v>
                </c:pt>
                <c:pt idx="986">
                  <c:v>3460</c:v>
                </c:pt>
                <c:pt idx="987">
                  <c:v>3460</c:v>
                </c:pt>
                <c:pt idx="988">
                  <c:v>3460</c:v>
                </c:pt>
                <c:pt idx="989">
                  <c:v>3465</c:v>
                </c:pt>
                <c:pt idx="990">
                  <c:v>3470</c:v>
                </c:pt>
                <c:pt idx="991">
                  <c:v>3470</c:v>
                </c:pt>
                <c:pt idx="992">
                  <c:v>3470</c:v>
                </c:pt>
                <c:pt idx="993">
                  <c:v>3470</c:v>
                </c:pt>
                <c:pt idx="994">
                  <c:v>3470</c:v>
                </c:pt>
                <c:pt idx="995">
                  <c:v>3470</c:v>
                </c:pt>
                <c:pt idx="996">
                  <c:v>3470</c:v>
                </c:pt>
                <c:pt idx="997">
                  <c:v>3470</c:v>
                </c:pt>
                <c:pt idx="998">
                  <c:v>3470</c:v>
                </c:pt>
                <c:pt idx="999">
                  <c:v>3470</c:v>
                </c:pt>
                <c:pt idx="1000">
                  <c:v>3470</c:v>
                </c:pt>
                <c:pt idx="1001">
                  <c:v>3480</c:v>
                </c:pt>
                <c:pt idx="1002">
                  <c:v>3480</c:v>
                </c:pt>
                <c:pt idx="1003">
                  <c:v>3480</c:v>
                </c:pt>
                <c:pt idx="1004">
                  <c:v>3480</c:v>
                </c:pt>
                <c:pt idx="1005">
                  <c:v>3480</c:v>
                </c:pt>
                <c:pt idx="1006">
                  <c:v>3480</c:v>
                </c:pt>
                <c:pt idx="1007">
                  <c:v>3480</c:v>
                </c:pt>
                <c:pt idx="1008">
                  <c:v>3480</c:v>
                </c:pt>
                <c:pt idx="1009">
                  <c:v>3480</c:v>
                </c:pt>
                <c:pt idx="1010">
                  <c:v>3480</c:v>
                </c:pt>
                <c:pt idx="1011">
                  <c:v>3485</c:v>
                </c:pt>
                <c:pt idx="1012">
                  <c:v>3490</c:v>
                </c:pt>
                <c:pt idx="1013">
                  <c:v>3490</c:v>
                </c:pt>
                <c:pt idx="1014">
                  <c:v>3490</c:v>
                </c:pt>
                <c:pt idx="1015">
                  <c:v>3490</c:v>
                </c:pt>
                <c:pt idx="1016">
                  <c:v>3490</c:v>
                </c:pt>
                <c:pt idx="1017">
                  <c:v>3490</c:v>
                </c:pt>
                <c:pt idx="1018">
                  <c:v>3490</c:v>
                </c:pt>
                <c:pt idx="1019">
                  <c:v>3490</c:v>
                </c:pt>
                <c:pt idx="1020">
                  <c:v>3500</c:v>
                </c:pt>
                <c:pt idx="1021">
                  <c:v>3500</c:v>
                </c:pt>
                <c:pt idx="1022">
                  <c:v>3500</c:v>
                </c:pt>
                <c:pt idx="1023">
                  <c:v>3500</c:v>
                </c:pt>
                <c:pt idx="1024">
                  <c:v>3500</c:v>
                </c:pt>
                <c:pt idx="1025">
                  <c:v>3500</c:v>
                </c:pt>
                <c:pt idx="1026">
                  <c:v>3500</c:v>
                </c:pt>
                <c:pt idx="1027">
                  <c:v>3500</c:v>
                </c:pt>
                <c:pt idx="1028">
                  <c:v>3500</c:v>
                </c:pt>
                <c:pt idx="1029">
                  <c:v>3500</c:v>
                </c:pt>
                <c:pt idx="1030">
                  <c:v>3500</c:v>
                </c:pt>
                <c:pt idx="1031">
                  <c:v>3500</c:v>
                </c:pt>
                <c:pt idx="1032">
                  <c:v>3500</c:v>
                </c:pt>
                <c:pt idx="1033">
                  <c:v>3500</c:v>
                </c:pt>
                <c:pt idx="1034">
                  <c:v>3500</c:v>
                </c:pt>
                <c:pt idx="1035">
                  <c:v>3500</c:v>
                </c:pt>
                <c:pt idx="1036">
                  <c:v>3500</c:v>
                </c:pt>
                <c:pt idx="1037">
                  <c:v>3500</c:v>
                </c:pt>
                <c:pt idx="1038">
                  <c:v>3500</c:v>
                </c:pt>
                <c:pt idx="1039">
                  <c:v>3500</c:v>
                </c:pt>
                <c:pt idx="1040">
                  <c:v>3500</c:v>
                </c:pt>
                <c:pt idx="1041">
                  <c:v>3500</c:v>
                </c:pt>
                <c:pt idx="1042">
                  <c:v>3500</c:v>
                </c:pt>
                <c:pt idx="1043">
                  <c:v>3500</c:v>
                </c:pt>
                <c:pt idx="1044">
                  <c:v>3500</c:v>
                </c:pt>
                <c:pt idx="1045">
                  <c:v>3510</c:v>
                </c:pt>
                <c:pt idx="1046">
                  <c:v>3510</c:v>
                </c:pt>
                <c:pt idx="1047">
                  <c:v>3510</c:v>
                </c:pt>
                <c:pt idx="1048">
                  <c:v>3510</c:v>
                </c:pt>
                <c:pt idx="1049">
                  <c:v>3510</c:v>
                </c:pt>
                <c:pt idx="1050">
                  <c:v>3510</c:v>
                </c:pt>
                <c:pt idx="1051">
                  <c:v>3510</c:v>
                </c:pt>
                <c:pt idx="1052">
                  <c:v>3510</c:v>
                </c:pt>
                <c:pt idx="1053">
                  <c:v>3510</c:v>
                </c:pt>
                <c:pt idx="1054">
                  <c:v>3510</c:v>
                </c:pt>
                <c:pt idx="1055">
                  <c:v>3510</c:v>
                </c:pt>
                <c:pt idx="1056">
                  <c:v>3510</c:v>
                </c:pt>
                <c:pt idx="1057">
                  <c:v>3510</c:v>
                </c:pt>
                <c:pt idx="1058">
                  <c:v>3510</c:v>
                </c:pt>
                <c:pt idx="1059">
                  <c:v>3510</c:v>
                </c:pt>
                <c:pt idx="1060">
                  <c:v>3520</c:v>
                </c:pt>
                <c:pt idx="1061">
                  <c:v>3520</c:v>
                </c:pt>
                <c:pt idx="1062">
                  <c:v>3520</c:v>
                </c:pt>
                <c:pt idx="1063">
                  <c:v>3520</c:v>
                </c:pt>
                <c:pt idx="1064">
                  <c:v>3520</c:v>
                </c:pt>
                <c:pt idx="1065">
                  <c:v>3520</c:v>
                </c:pt>
                <c:pt idx="1066">
                  <c:v>3520</c:v>
                </c:pt>
                <c:pt idx="1067">
                  <c:v>3520</c:v>
                </c:pt>
                <c:pt idx="1068">
                  <c:v>3520</c:v>
                </c:pt>
                <c:pt idx="1069">
                  <c:v>3520</c:v>
                </c:pt>
                <c:pt idx="1070">
                  <c:v>3520</c:v>
                </c:pt>
                <c:pt idx="1071">
                  <c:v>3520</c:v>
                </c:pt>
                <c:pt idx="1072">
                  <c:v>3520</c:v>
                </c:pt>
                <c:pt idx="1073">
                  <c:v>3520</c:v>
                </c:pt>
                <c:pt idx="1074">
                  <c:v>3520</c:v>
                </c:pt>
                <c:pt idx="1075">
                  <c:v>3520</c:v>
                </c:pt>
                <c:pt idx="1076">
                  <c:v>3520</c:v>
                </c:pt>
                <c:pt idx="1077">
                  <c:v>3520</c:v>
                </c:pt>
                <c:pt idx="1078">
                  <c:v>3520</c:v>
                </c:pt>
                <c:pt idx="1079">
                  <c:v>3520</c:v>
                </c:pt>
                <c:pt idx="1080">
                  <c:v>3520</c:v>
                </c:pt>
                <c:pt idx="1081">
                  <c:v>3520</c:v>
                </c:pt>
                <c:pt idx="1082">
                  <c:v>3525</c:v>
                </c:pt>
                <c:pt idx="1083">
                  <c:v>3525</c:v>
                </c:pt>
                <c:pt idx="1084">
                  <c:v>3530</c:v>
                </c:pt>
                <c:pt idx="1085">
                  <c:v>3530</c:v>
                </c:pt>
                <c:pt idx="1086">
                  <c:v>3530</c:v>
                </c:pt>
                <c:pt idx="1087">
                  <c:v>3530</c:v>
                </c:pt>
                <c:pt idx="1088">
                  <c:v>3530</c:v>
                </c:pt>
                <c:pt idx="1089">
                  <c:v>3530</c:v>
                </c:pt>
                <c:pt idx="1090">
                  <c:v>3530</c:v>
                </c:pt>
                <c:pt idx="1091">
                  <c:v>3530</c:v>
                </c:pt>
                <c:pt idx="1092">
                  <c:v>3530</c:v>
                </c:pt>
                <c:pt idx="1093">
                  <c:v>3530</c:v>
                </c:pt>
                <c:pt idx="1094">
                  <c:v>3530</c:v>
                </c:pt>
                <c:pt idx="1095">
                  <c:v>3530</c:v>
                </c:pt>
                <c:pt idx="1096">
                  <c:v>3530</c:v>
                </c:pt>
                <c:pt idx="1097">
                  <c:v>3535</c:v>
                </c:pt>
                <c:pt idx="1098">
                  <c:v>3535</c:v>
                </c:pt>
                <c:pt idx="1099">
                  <c:v>3540</c:v>
                </c:pt>
                <c:pt idx="1100">
                  <c:v>3540</c:v>
                </c:pt>
                <c:pt idx="1101">
                  <c:v>3540</c:v>
                </c:pt>
                <c:pt idx="1102">
                  <c:v>3540</c:v>
                </c:pt>
                <c:pt idx="1103">
                  <c:v>3540</c:v>
                </c:pt>
                <c:pt idx="1104">
                  <c:v>3545</c:v>
                </c:pt>
                <c:pt idx="1105">
                  <c:v>3550</c:v>
                </c:pt>
                <c:pt idx="1106">
                  <c:v>3550</c:v>
                </c:pt>
                <c:pt idx="1107">
                  <c:v>3550</c:v>
                </c:pt>
                <c:pt idx="1108">
                  <c:v>3550</c:v>
                </c:pt>
                <c:pt idx="1109">
                  <c:v>3550</c:v>
                </c:pt>
                <c:pt idx="1110">
                  <c:v>3550</c:v>
                </c:pt>
                <c:pt idx="1111">
                  <c:v>3550</c:v>
                </c:pt>
                <c:pt idx="1112">
                  <c:v>3550</c:v>
                </c:pt>
                <c:pt idx="1113">
                  <c:v>3550</c:v>
                </c:pt>
                <c:pt idx="1114">
                  <c:v>3555</c:v>
                </c:pt>
                <c:pt idx="1115">
                  <c:v>3560</c:v>
                </c:pt>
                <c:pt idx="1116">
                  <c:v>3560</c:v>
                </c:pt>
                <c:pt idx="1117">
                  <c:v>3560</c:v>
                </c:pt>
                <c:pt idx="1118">
                  <c:v>3560</c:v>
                </c:pt>
                <c:pt idx="1119">
                  <c:v>3560</c:v>
                </c:pt>
                <c:pt idx="1120">
                  <c:v>3560</c:v>
                </c:pt>
                <c:pt idx="1121">
                  <c:v>3560</c:v>
                </c:pt>
                <c:pt idx="1122">
                  <c:v>3560</c:v>
                </c:pt>
                <c:pt idx="1123">
                  <c:v>3560</c:v>
                </c:pt>
                <c:pt idx="1124">
                  <c:v>3560</c:v>
                </c:pt>
                <c:pt idx="1125">
                  <c:v>3560</c:v>
                </c:pt>
                <c:pt idx="1126">
                  <c:v>3560</c:v>
                </c:pt>
                <c:pt idx="1127">
                  <c:v>3560</c:v>
                </c:pt>
                <c:pt idx="1128">
                  <c:v>3562</c:v>
                </c:pt>
                <c:pt idx="1129">
                  <c:v>3565</c:v>
                </c:pt>
                <c:pt idx="1130">
                  <c:v>3565</c:v>
                </c:pt>
                <c:pt idx="1131">
                  <c:v>3570</c:v>
                </c:pt>
                <c:pt idx="1132">
                  <c:v>3570</c:v>
                </c:pt>
                <c:pt idx="1133">
                  <c:v>3570</c:v>
                </c:pt>
                <c:pt idx="1134">
                  <c:v>3570</c:v>
                </c:pt>
                <c:pt idx="1135">
                  <c:v>3570</c:v>
                </c:pt>
                <c:pt idx="1136">
                  <c:v>3570</c:v>
                </c:pt>
                <c:pt idx="1137">
                  <c:v>3575</c:v>
                </c:pt>
                <c:pt idx="1138">
                  <c:v>3580</c:v>
                </c:pt>
                <c:pt idx="1139">
                  <c:v>3580</c:v>
                </c:pt>
                <c:pt idx="1140">
                  <c:v>3580</c:v>
                </c:pt>
                <c:pt idx="1141">
                  <c:v>3580</c:v>
                </c:pt>
                <c:pt idx="1142">
                  <c:v>3580</c:v>
                </c:pt>
                <c:pt idx="1143">
                  <c:v>3590</c:v>
                </c:pt>
                <c:pt idx="1144">
                  <c:v>3590</c:v>
                </c:pt>
                <c:pt idx="1145">
                  <c:v>3590</c:v>
                </c:pt>
                <c:pt idx="1146">
                  <c:v>3590</c:v>
                </c:pt>
                <c:pt idx="1147">
                  <c:v>3590</c:v>
                </c:pt>
                <c:pt idx="1148">
                  <c:v>3590</c:v>
                </c:pt>
                <c:pt idx="1149">
                  <c:v>3590</c:v>
                </c:pt>
                <c:pt idx="1150">
                  <c:v>3590</c:v>
                </c:pt>
                <c:pt idx="1151">
                  <c:v>3590</c:v>
                </c:pt>
                <c:pt idx="1152">
                  <c:v>3590</c:v>
                </c:pt>
                <c:pt idx="1153">
                  <c:v>3590</c:v>
                </c:pt>
                <c:pt idx="1154">
                  <c:v>3600</c:v>
                </c:pt>
                <c:pt idx="1155">
                  <c:v>3600</c:v>
                </c:pt>
                <c:pt idx="1156">
                  <c:v>3600</c:v>
                </c:pt>
                <c:pt idx="1157">
                  <c:v>3600</c:v>
                </c:pt>
                <c:pt idx="1158">
                  <c:v>3600</c:v>
                </c:pt>
                <c:pt idx="1159">
                  <c:v>3600</c:v>
                </c:pt>
                <c:pt idx="1160">
                  <c:v>3600</c:v>
                </c:pt>
                <c:pt idx="1161">
                  <c:v>3600</c:v>
                </c:pt>
                <c:pt idx="1162">
                  <c:v>3600</c:v>
                </c:pt>
                <c:pt idx="1163">
                  <c:v>3600</c:v>
                </c:pt>
                <c:pt idx="1164">
                  <c:v>3600</c:v>
                </c:pt>
                <c:pt idx="1165">
                  <c:v>3600</c:v>
                </c:pt>
                <c:pt idx="1166">
                  <c:v>3600</c:v>
                </c:pt>
                <c:pt idx="1167">
                  <c:v>3600</c:v>
                </c:pt>
                <c:pt idx="1168">
                  <c:v>3600</c:v>
                </c:pt>
                <c:pt idx="1169">
                  <c:v>3600</c:v>
                </c:pt>
                <c:pt idx="1170">
                  <c:v>3600</c:v>
                </c:pt>
                <c:pt idx="1171">
                  <c:v>3600</c:v>
                </c:pt>
                <c:pt idx="1172">
                  <c:v>3607</c:v>
                </c:pt>
                <c:pt idx="1173">
                  <c:v>3610</c:v>
                </c:pt>
                <c:pt idx="1174">
                  <c:v>3610</c:v>
                </c:pt>
                <c:pt idx="1175">
                  <c:v>3610</c:v>
                </c:pt>
                <c:pt idx="1176">
                  <c:v>3610</c:v>
                </c:pt>
                <c:pt idx="1177">
                  <c:v>3610</c:v>
                </c:pt>
                <c:pt idx="1178">
                  <c:v>3610</c:v>
                </c:pt>
                <c:pt idx="1179">
                  <c:v>3615</c:v>
                </c:pt>
                <c:pt idx="1180">
                  <c:v>3615</c:v>
                </c:pt>
                <c:pt idx="1181">
                  <c:v>3620</c:v>
                </c:pt>
                <c:pt idx="1182">
                  <c:v>3620</c:v>
                </c:pt>
                <c:pt idx="1183">
                  <c:v>3620</c:v>
                </c:pt>
                <c:pt idx="1184">
                  <c:v>3620</c:v>
                </c:pt>
                <c:pt idx="1185">
                  <c:v>3620</c:v>
                </c:pt>
                <c:pt idx="1186">
                  <c:v>3620</c:v>
                </c:pt>
                <c:pt idx="1187">
                  <c:v>3620</c:v>
                </c:pt>
                <c:pt idx="1188">
                  <c:v>3620</c:v>
                </c:pt>
                <c:pt idx="1189">
                  <c:v>3620</c:v>
                </c:pt>
                <c:pt idx="1190">
                  <c:v>3620</c:v>
                </c:pt>
                <c:pt idx="1191">
                  <c:v>3620</c:v>
                </c:pt>
                <c:pt idx="1192">
                  <c:v>3620</c:v>
                </c:pt>
                <c:pt idx="1193">
                  <c:v>3620</c:v>
                </c:pt>
                <c:pt idx="1194">
                  <c:v>3620</c:v>
                </c:pt>
                <c:pt idx="1195">
                  <c:v>3620</c:v>
                </c:pt>
                <c:pt idx="1196">
                  <c:v>3620</c:v>
                </c:pt>
                <c:pt idx="1197">
                  <c:v>3620</c:v>
                </c:pt>
                <c:pt idx="1198">
                  <c:v>3620</c:v>
                </c:pt>
                <c:pt idx="1199">
                  <c:v>3625</c:v>
                </c:pt>
                <c:pt idx="1200">
                  <c:v>3625</c:v>
                </c:pt>
                <c:pt idx="1201">
                  <c:v>3630</c:v>
                </c:pt>
                <c:pt idx="1202">
                  <c:v>3630</c:v>
                </c:pt>
                <c:pt idx="1203">
                  <c:v>3630</c:v>
                </c:pt>
                <c:pt idx="1204">
                  <c:v>3630</c:v>
                </c:pt>
                <c:pt idx="1205">
                  <c:v>3630</c:v>
                </c:pt>
                <c:pt idx="1206">
                  <c:v>3630</c:v>
                </c:pt>
                <c:pt idx="1207">
                  <c:v>3630</c:v>
                </c:pt>
                <c:pt idx="1208">
                  <c:v>3630</c:v>
                </c:pt>
                <c:pt idx="1209">
                  <c:v>3630</c:v>
                </c:pt>
                <c:pt idx="1210">
                  <c:v>3630</c:v>
                </c:pt>
                <c:pt idx="1211">
                  <c:v>3630</c:v>
                </c:pt>
                <c:pt idx="1212">
                  <c:v>3630</c:v>
                </c:pt>
                <c:pt idx="1213">
                  <c:v>3630</c:v>
                </c:pt>
                <c:pt idx="1214">
                  <c:v>3635</c:v>
                </c:pt>
                <c:pt idx="1215">
                  <c:v>3635</c:v>
                </c:pt>
                <c:pt idx="1216">
                  <c:v>3635</c:v>
                </c:pt>
                <c:pt idx="1217">
                  <c:v>3640</c:v>
                </c:pt>
                <c:pt idx="1218">
                  <c:v>3640</c:v>
                </c:pt>
                <c:pt idx="1219">
                  <c:v>3640</c:v>
                </c:pt>
                <c:pt idx="1220">
                  <c:v>3640</c:v>
                </c:pt>
                <c:pt idx="1221">
                  <c:v>3640</c:v>
                </c:pt>
                <c:pt idx="1222">
                  <c:v>3640</c:v>
                </c:pt>
                <c:pt idx="1223">
                  <c:v>3640</c:v>
                </c:pt>
                <c:pt idx="1224">
                  <c:v>3640</c:v>
                </c:pt>
                <c:pt idx="1225">
                  <c:v>3640</c:v>
                </c:pt>
                <c:pt idx="1226">
                  <c:v>3640</c:v>
                </c:pt>
                <c:pt idx="1227">
                  <c:v>3640</c:v>
                </c:pt>
                <c:pt idx="1228">
                  <c:v>3640</c:v>
                </c:pt>
                <c:pt idx="1229">
                  <c:v>3640</c:v>
                </c:pt>
                <c:pt idx="1230">
                  <c:v>3640</c:v>
                </c:pt>
                <c:pt idx="1231">
                  <c:v>3640</c:v>
                </c:pt>
                <c:pt idx="1232">
                  <c:v>3650</c:v>
                </c:pt>
                <c:pt idx="1233">
                  <c:v>3650</c:v>
                </c:pt>
                <c:pt idx="1234">
                  <c:v>3650</c:v>
                </c:pt>
                <c:pt idx="1235">
                  <c:v>3650</c:v>
                </c:pt>
                <c:pt idx="1236">
                  <c:v>3650</c:v>
                </c:pt>
                <c:pt idx="1237">
                  <c:v>3650</c:v>
                </c:pt>
                <c:pt idx="1238">
                  <c:v>3650</c:v>
                </c:pt>
                <c:pt idx="1239">
                  <c:v>3650</c:v>
                </c:pt>
                <c:pt idx="1240">
                  <c:v>3650</c:v>
                </c:pt>
                <c:pt idx="1241">
                  <c:v>3650</c:v>
                </c:pt>
                <c:pt idx="1242">
                  <c:v>3660</c:v>
                </c:pt>
                <c:pt idx="1243">
                  <c:v>3660</c:v>
                </c:pt>
                <c:pt idx="1244">
                  <c:v>3660</c:v>
                </c:pt>
                <c:pt idx="1245">
                  <c:v>3660</c:v>
                </c:pt>
                <c:pt idx="1246">
                  <c:v>3660</c:v>
                </c:pt>
                <c:pt idx="1247">
                  <c:v>3660</c:v>
                </c:pt>
                <c:pt idx="1248">
                  <c:v>3660</c:v>
                </c:pt>
                <c:pt idx="1249">
                  <c:v>3660</c:v>
                </c:pt>
                <c:pt idx="1250">
                  <c:v>3660</c:v>
                </c:pt>
                <c:pt idx="1251">
                  <c:v>3660</c:v>
                </c:pt>
                <c:pt idx="1252">
                  <c:v>3660</c:v>
                </c:pt>
                <c:pt idx="1253">
                  <c:v>3660</c:v>
                </c:pt>
                <c:pt idx="1254">
                  <c:v>3670</c:v>
                </c:pt>
                <c:pt idx="1255">
                  <c:v>3670</c:v>
                </c:pt>
                <c:pt idx="1256">
                  <c:v>3670</c:v>
                </c:pt>
                <c:pt idx="1257">
                  <c:v>3670</c:v>
                </c:pt>
                <c:pt idx="1258">
                  <c:v>3670</c:v>
                </c:pt>
                <c:pt idx="1259">
                  <c:v>3670</c:v>
                </c:pt>
                <c:pt idx="1260">
                  <c:v>3670</c:v>
                </c:pt>
                <c:pt idx="1261">
                  <c:v>3670</c:v>
                </c:pt>
                <c:pt idx="1262">
                  <c:v>3670</c:v>
                </c:pt>
                <c:pt idx="1263">
                  <c:v>3670</c:v>
                </c:pt>
                <c:pt idx="1264">
                  <c:v>3670</c:v>
                </c:pt>
                <c:pt idx="1265">
                  <c:v>3670</c:v>
                </c:pt>
                <c:pt idx="1266">
                  <c:v>3670</c:v>
                </c:pt>
                <c:pt idx="1267">
                  <c:v>3670</c:v>
                </c:pt>
                <c:pt idx="1268">
                  <c:v>3670</c:v>
                </c:pt>
                <c:pt idx="1269">
                  <c:v>3670</c:v>
                </c:pt>
                <c:pt idx="1270">
                  <c:v>3675</c:v>
                </c:pt>
                <c:pt idx="1271">
                  <c:v>3675</c:v>
                </c:pt>
                <c:pt idx="1272">
                  <c:v>3680</c:v>
                </c:pt>
                <c:pt idx="1273">
                  <c:v>3680</c:v>
                </c:pt>
                <c:pt idx="1274">
                  <c:v>3680</c:v>
                </c:pt>
                <c:pt idx="1275">
                  <c:v>3680</c:v>
                </c:pt>
                <c:pt idx="1276">
                  <c:v>3680</c:v>
                </c:pt>
                <c:pt idx="1277">
                  <c:v>3680</c:v>
                </c:pt>
                <c:pt idx="1278">
                  <c:v>3680</c:v>
                </c:pt>
                <c:pt idx="1279">
                  <c:v>3680</c:v>
                </c:pt>
                <c:pt idx="1280">
                  <c:v>3680</c:v>
                </c:pt>
                <c:pt idx="1281">
                  <c:v>3680</c:v>
                </c:pt>
                <c:pt idx="1282">
                  <c:v>3680</c:v>
                </c:pt>
                <c:pt idx="1283">
                  <c:v>3680</c:v>
                </c:pt>
                <c:pt idx="1284">
                  <c:v>3680</c:v>
                </c:pt>
                <c:pt idx="1285">
                  <c:v>3680</c:v>
                </c:pt>
                <c:pt idx="1286">
                  <c:v>3690</c:v>
                </c:pt>
                <c:pt idx="1287">
                  <c:v>3690</c:v>
                </c:pt>
                <c:pt idx="1288">
                  <c:v>3690</c:v>
                </c:pt>
                <c:pt idx="1289">
                  <c:v>3690</c:v>
                </c:pt>
                <c:pt idx="1290">
                  <c:v>3690</c:v>
                </c:pt>
                <c:pt idx="1291">
                  <c:v>3690</c:v>
                </c:pt>
                <c:pt idx="1292">
                  <c:v>3690</c:v>
                </c:pt>
                <c:pt idx="1293">
                  <c:v>3690</c:v>
                </c:pt>
                <c:pt idx="1294">
                  <c:v>3700</c:v>
                </c:pt>
                <c:pt idx="1295">
                  <c:v>3700</c:v>
                </c:pt>
                <c:pt idx="1296">
                  <c:v>3700</c:v>
                </c:pt>
                <c:pt idx="1297">
                  <c:v>3700</c:v>
                </c:pt>
                <c:pt idx="1298">
                  <c:v>3700</c:v>
                </c:pt>
                <c:pt idx="1299">
                  <c:v>3700</c:v>
                </c:pt>
                <c:pt idx="1300">
                  <c:v>3700</c:v>
                </c:pt>
                <c:pt idx="1301">
                  <c:v>3700</c:v>
                </c:pt>
                <c:pt idx="1302">
                  <c:v>3700</c:v>
                </c:pt>
                <c:pt idx="1303">
                  <c:v>3700</c:v>
                </c:pt>
                <c:pt idx="1304">
                  <c:v>3700</c:v>
                </c:pt>
                <c:pt idx="1305">
                  <c:v>3700</c:v>
                </c:pt>
                <c:pt idx="1306">
                  <c:v>3700</c:v>
                </c:pt>
                <c:pt idx="1307">
                  <c:v>3700</c:v>
                </c:pt>
                <c:pt idx="1308">
                  <c:v>3700</c:v>
                </c:pt>
                <c:pt idx="1309">
                  <c:v>3700</c:v>
                </c:pt>
                <c:pt idx="1310">
                  <c:v>3700</c:v>
                </c:pt>
                <c:pt idx="1311">
                  <c:v>3700</c:v>
                </c:pt>
                <c:pt idx="1312">
                  <c:v>3700</c:v>
                </c:pt>
                <c:pt idx="1313">
                  <c:v>3705</c:v>
                </c:pt>
                <c:pt idx="1314">
                  <c:v>3710</c:v>
                </c:pt>
                <c:pt idx="1315">
                  <c:v>3710</c:v>
                </c:pt>
                <c:pt idx="1316">
                  <c:v>3710</c:v>
                </c:pt>
                <c:pt idx="1317">
                  <c:v>3710</c:v>
                </c:pt>
                <c:pt idx="1318">
                  <c:v>3710</c:v>
                </c:pt>
                <c:pt idx="1319">
                  <c:v>3710</c:v>
                </c:pt>
                <c:pt idx="1320">
                  <c:v>3710</c:v>
                </c:pt>
                <c:pt idx="1321">
                  <c:v>3710</c:v>
                </c:pt>
                <c:pt idx="1322">
                  <c:v>3710</c:v>
                </c:pt>
                <c:pt idx="1323">
                  <c:v>3720</c:v>
                </c:pt>
                <c:pt idx="1324">
                  <c:v>3720</c:v>
                </c:pt>
                <c:pt idx="1325">
                  <c:v>3720</c:v>
                </c:pt>
                <c:pt idx="1326">
                  <c:v>3720</c:v>
                </c:pt>
                <c:pt idx="1327">
                  <c:v>3720</c:v>
                </c:pt>
                <c:pt idx="1328">
                  <c:v>3720</c:v>
                </c:pt>
                <c:pt idx="1329">
                  <c:v>3720</c:v>
                </c:pt>
                <c:pt idx="1330">
                  <c:v>3720</c:v>
                </c:pt>
                <c:pt idx="1331">
                  <c:v>3720</c:v>
                </c:pt>
                <c:pt idx="1332">
                  <c:v>3720</c:v>
                </c:pt>
                <c:pt idx="1333">
                  <c:v>3720</c:v>
                </c:pt>
                <c:pt idx="1334">
                  <c:v>3720</c:v>
                </c:pt>
                <c:pt idx="1335">
                  <c:v>3725</c:v>
                </c:pt>
                <c:pt idx="1336">
                  <c:v>3725</c:v>
                </c:pt>
                <c:pt idx="1337">
                  <c:v>3730</c:v>
                </c:pt>
                <c:pt idx="1338">
                  <c:v>3730</c:v>
                </c:pt>
                <c:pt idx="1339">
                  <c:v>3730</c:v>
                </c:pt>
                <c:pt idx="1340">
                  <c:v>3730</c:v>
                </c:pt>
                <c:pt idx="1341">
                  <c:v>3730</c:v>
                </c:pt>
                <c:pt idx="1342">
                  <c:v>3730</c:v>
                </c:pt>
                <c:pt idx="1343">
                  <c:v>3730</c:v>
                </c:pt>
                <c:pt idx="1344">
                  <c:v>3730</c:v>
                </c:pt>
                <c:pt idx="1345">
                  <c:v>3730</c:v>
                </c:pt>
                <c:pt idx="1346">
                  <c:v>3740</c:v>
                </c:pt>
                <c:pt idx="1347">
                  <c:v>3740</c:v>
                </c:pt>
                <c:pt idx="1348">
                  <c:v>3740</c:v>
                </c:pt>
                <c:pt idx="1349">
                  <c:v>3740</c:v>
                </c:pt>
                <c:pt idx="1350">
                  <c:v>3740</c:v>
                </c:pt>
                <c:pt idx="1351">
                  <c:v>3740</c:v>
                </c:pt>
                <c:pt idx="1352">
                  <c:v>3740</c:v>
                </c:pt>
                <c:pt idx="1353">
                  <c:v>3740</c:v>
                </c:pt>
                <c:pt idx="1354">
                  <c:v>3740</c:v>
                </c:pt>
                <c:pt idx="1355">
                  <c:v>3740</c:v>
                </c:pt>
                <c:pt idx="1356">
                  <c:v>3740</c:v>
                </c:pt>
                <c:pt idx="1357">
                  <c:v>3740</c:v>
                </c:pt>
                <c:pt idx="1358">
                  <c:v>3740</c:v>
                </c:pt>
                <c:pt idx="1359">
                  <c:v>3740</c:v>
                </c:pt>
                <c:pt idx="1360">
                  <c:v>3745</c:v>
                </c:pt>
                <c:pt idx="1361">
                  <c:v>3750</c:v>
                </c:pt>
                <c:pt idx="1362">
                  <c:v>3750</c:v>
                </c:pt>
                <c:pt idx="1363">
                  <c:v>3750</c:v>
                </c:pt>
                <c:pt idx="1364">
                  <c:v>3750</c:v>
                </c:pt>
                <c:pt idx="1365">
                  <c:v>3750</c:v>
                </c:pt>
                <c:pt idx="1366">
                  <c:v>3750</c:v>
                </c:pt>
                <c:pt idx="1367">
                  <c:v>3750</c:v>
                </c:pt>
                <c:pt idx="1368">
                  <c:v>3750</c:v>
                </c:pt>
                <c:pt idx="1369">
                  <c:v>3750</c:v>
                </c:pt>
                <c:pt idx="1370">
                  <c:v>3750</c:v>
                </c:pt>
                <c:pt idx="1371">
                  <c:v>3755</c:v>
                </c:pt>
                <c:pt idx="1372">
                  <c:v>3760</c:v>
                </c:pt>
                <c:pt idx="1373">
                  <c:v>3760</c:v>
                </c:pt>
                <c:pt idx="1374">
                  <c:v>3760</c:v>
                </c:pt>
                <c:pt idx="1375">
                  <c:v>3760</c:v>
                </c:pt>
                <c:pt idx="1376">
                  <c:v>3760</c:v>
                </c:pt>
                <c:pt idx="1377">
                  <c:v>3760</c:v>
                </c:pt>
                <c:pt idx="1378">
                  <c:v>3760</c:v>
                </c:pt>
                <c:pt idx="1379">
                  <c:v>3760</c:v>
                </c:pt>
                <c:pt idx="1380">
                  <c:v>3760</c:v>
                </c:pt>
                <c:pt idx="1381">
                  <c:v>3760</c:v>
                </c:pt>
                <c:pt idx="1382">
                  <c:v>3760</c:v>
                </c:pt>
                <c:pt idx="1383">
                  <c:v>3765</c:v>
                </c:pt>
                <c:pt idx="1384">
                  <c:v>3770</c:v>
                </c:pt>
                <c:pt idx="1385">
                  <c:v>3770</c:v>
                </c:pt>
                <c:pt idx="1386">
                  <c:v>3770</c:v>
                </c:pt>
                <c:pt idx="1387">
                  <c:v>3770</c:v>
                </c:pt>
                <c:pt idx="1388">
                  <c:v>3770</c:v>
                </c:pt>
                <c:pt idx="1389">
                  <c:v>3770</c:v>
                </c:pt>
                <c:pt idx="1390">
                  <c:v>3770</c:v>
                </c:pt>
                <c:pt idx="1391">
                  <c:v>3770</c:v>
                </c:pt>
                <c:pt idx="1392">
                  <c:v>3770</c:v>
                </c:pt>
                <c:pt idx="1393">
                  <c:v>3780</c:v>
                </c:pt>
                <c:pt idx="1394">
                  <c:v>3780</c:v>
                </c:pt>
                <c:pt idx="1395">
                  <c:v>3780</c:v>
                </c:pt>
                <c:pt idx="1396">
                  <c:v>3780</c:v>
                </c:pt>
                <c:pt idx="1397">
                  <c:v>3780</c:v>
                </c:pt>
                <c:pt idx="1398">
                  <c:v>3780</c:v>
                </c:pt>
                <c:pt idx="1399">
                  <c:v>3780</c:v>
                </c:pt>
                <c:pt idx="1400">
                  <c:v>3780</c:v>
                </c:pt>
                <c:pt idx="1401">
                  <c:v>3785</c:v>
                </c:pt>
                <c:pt idx="1402">
                  <c:v>3790</c:v>
                </c:pt>
                <c:pt idx="1403">
                  <c:v>3790</c:v>
                </c:pt>
                <c:pt idx="1404">
                  <c:v>3790</c:v>
                </c:pt>
                <c:pt idx="1405">
                  <c:v>3790</c:v>
                </c:pt>
                <c:pt idx="1406">
                  <c:v>3800</c:v>
                </c:pt>
                <c:pt idx="1407">
                  <c:v>3800</c:v>
                </c:pt>
                <c:pt idx="1408">
                  <c:v>3800</c:v>
                </c:pt>
                <c:pt idx="1409">
                  <c:v>3800</c:v>
                </c:pt>
                <c:pt idx="1410">
                  <c:v>3800</c:v>
                </c:pt>
                <c:pt idx="1411">
                  <c:v>3800</c:v>
                </c:pt>
                <c:pt idx="1412">
                  <c:v>3800</c:v>
                </c:pt>
                <c:pt idx="1413">
                  <c:v>3800</c:v>
                </c:pt>
                <c:pt idx="1414">
                  <c:v>3800</c:v>
                </c:pt>
                <c:pt idx="1415">
                  <c:v>3800</c:v>
                </c:pt>
                <c:pt idx="1416">
                  <c:v>3810</c:v>
                </c:pt>
                <c:pt idx="1417">
                  <c:v>3810</c:v>
                </c:pt>
                <c:pt idx="1418">
                  <c:v>3810</c:v>
                </c:pt>
                <c:pt idx="1419">
                  <c:v>3810</c:v>
                </c:pt>
                <c:pt idx="1420">
                  <c:v>3810</c:v>
                </c:pt>
                <c:pt idx="1421">
                  <c:v>3810</c:v>
                </c:pt>
                <c:pt idx="1422">
                  <c:v>3810</c:v>
                </c:pt>
                <c:pt idx="1423">
                  <c:v>3810</c:v>
                </c:pt>
                <c:pt idx="1424">
                  <c:v>3810</c:v>
                </c:pt>
                <c:pt idx="1425">
                  <c:v>3810</c:v>
                </c:pt>
                <c:pt idx="1426">
                  <c:v>3820</c:v>
                </c:pt>
                <c:pt idx="1427">
                  <c:v>3820</c:v>
                </c:pt>
                <c:pt idx="1428">
                  <c:v>3820</c:v>
                </c:pt>
                <c:pt idx="1429">
                  <c:v>3820</c:v>
                </c:pt>
                <c:pt idx="1430">
                  <c:v>3820</c:v>
                </c:pt>
                <c:pt idx="1431">
                  <c:v>3820</c:v>
                </c:pt>
                <c:pt idx="1432">
                  <c:v>3820</c:v>
                </c:pt>
                <c:pt idx="1433">
                  <c:v>3820</c:v>
                </c:pt>
                <c:pt idx="1434">
                  <c:v>3820</c:v>
                </c:pt>
                <c:pt idx="1435">
                  <c:v>3820</c:v>
                </c:pt>
                <c:pt idx="1436">
                  <c:v>3830</c:v>
                </c:pt>
                <c:pt idx="1437">
                  <c:v>3830</c:v>
                </c:pt>
                <c:pt idx="1438">
                  <c:v>3830</c:v>
                </c:pt>
                <c:pt idx="1439">
                  <c:v>3830</c:v>
                </c:pt>
                <c:pt idx="1440">
                  <c:v>3830</c:v>
                </c:pt>
                <c:pt idx="1441">
                  <c:v>3830</c:v>
                </c:pt>
                <c:pt idx="1442">
                  <c:v>3830</c:v>
                </c:pt>
                <c:pt idx="1443">
                  <c:v>3840</c:v>
                </c:pt>
                <c:pt idx="1444">
                  <c:v>3840</c:v>
                </c:pt>
                <c:pt idx="1445">
                  <c:v>3840</c:v>
                </c:pt>
                <c:pt idx="1446">
                  <c:v>3840</c:v>
                </c:pt>
                <c:pt idx="1447">
                  <c:v>3840</c:v>
                </c:pt>
                <c:pt idx="1448">
                  <c:v>3840</c:v>
                </c:pt>
                <c:pt idx="1449">
                  <c:v>3840</c:v>
                </c:pt>
                <c:pt idx="1450">
                  <c:v>3840</c:v>
                </c:pt>
                <c:pt idx="1451">
                  <c:v>3840</c:v>
                </c:pt>
                <c:pt idx="1452">
                  <c:v>3840</c:v>
                </c:pt>
                <c:pt idx="1453">
                  <c:v>3840</c:v>
                </c:pt>
                <c:pt idx="1454">
                  <c:v>3840</c:v>
                </c:pt>
                <c:pt idx="1455">
                  <c:v>3845</c:v>
                </c:pt>
                <c:pt idx="1456">
                  <c:v>3850</c:v>
                </c:pt>
                <c:pt idx="1457">
                  <c:v>3850</c:v>
                </c:pt>
                <c:pt idx="1458">
                  <c:v>3850</c:v>
                </c:pt>
                <c:pt idx="1459">
                  <c:v>3850</c:v>
                </c:pt>
                <c:pt idx="1460">
                  <c:v>3850</c:v>
                </c:pt>
                <c:pt idx="1461">
                  <c:v>3850</c:v>
                </c:pt>
                <c:pt idx="1462">
                  <c:v>3860</c:v>
                </c:pt>
                <c:pt idx="1463">
                  <c:v>3860</c:v>
                </c:pt>
                <c:pt idx="1464">
                  <c:v>3860</c:v>
                </c:pt>
                <c:pt idx="1465">
                  <c:v>3860</c:v>
                </c:pt>
                <c:pt idx="1466">
                  <c:v>3860</c:v>
                </c:pt>
                <c:pt idx="1467">
                  <c:v>3860</c:v>
                </c:pt>
                <c:pt idx="1468">
                  <c:v>3860</c:v>
                </c:pt>
                <c:pt idx="1469">
                  <c:v>3860</c:v>
                </c:pt>
                <c:pt idx="1470">
                  <c:v>3860</c:v>
                </c:pt>
                <c:pt idx="1471">
                  <c:v>3860</c:v>
                </c:pt>
                <c:pt idx="1472">
                  <c:v>3865</c:v>
                </c:pt>
                <c:pt idx="1473">
                  <c:v>3870</c:v>
                </c:pt>
                <c:pt idx="1474">
                  <c:v>3870</c:v>
                </c:pt>
                <c:pt idx="1475">
                  <c:v>3870</c:v>
                </c:pt>
                <c:pt idx="1476">
                  <c:v>3870</c:v>
                </c:pt>
                <c:pt idx="1477">
                  <c:v>3870</c:v>
                </c:pt>
                <c:pt idx="1478">
                  <c:v>3870</c:v>
                </c:pt>
                <c:pt idx="1479">
                  <c:v>3870</c:v>
                </c:pt>
                <c:pt idx="1480">
                  <c:v>3870</c:v>
                </c:pt>
                <c:pt idx="1481">
                  <c:v>3870</c:v>
                </c:pt>
                <c:pt idx="1482">
                  <c:v>3870</c:v>
                </c:pt>
                <c:pt idx="1483">
                  <c:v>3870</c:v>
                </c:pt>
                <c:pt idx="1484">
                  <c:v>3870</c:v>
                </c:pt>
                <c:pt idx="1485">
                  <c:v>3875</c:v>
                </c:pt>
                <c:pt idx="1486">
                  <c:v>3880</c:v>
                </c:pt>
                <c:pt idx="1487">
                  <c:v>3880</c:v>
                </c:pt>
                <c:pt idx="1488">
                  <c:v>3880</c:v>
                </c:pt>
                <c:pt idx="1489">
                  <c:v>3880</c:v>
                </c:pt>
                <c:pt idx="1490">
                  <c:v>3880</c:v>
                </c:pt>
                <c:pt idx="1491">
                  <c:v>3880</c:v>
                </c:pt>
                <c:pt idx="1492">
                  <c:v>3880</c:v>
                </c:pt>
                <c:pt idx="1493">
                  <c:v>3890</c:v>
                </c:pt>
                <c:pt idx="1494">
                  <c:v>3890</c:v>
                </c:pt>
                <c:pt idx="1495">
                  <c:v>3890</c:v>
                </c:pt>
                <c:pt idx="1496">
                  <c:v>3890</c:v>
                </c:pt>
                <c:pt idx="1497">
                  <c:v>3890</c:v>
                </c:pt>
                <c:pt idx="1498">
                  <c:v>3890</c:v>
                </c:pt>
                <c:pt idx="1499">
                  <c:v>3890</c:v>
                </c:pt>
                <c:pt idx="1500">
                  <c:v>3895</c:v>
                </c:pt>
                <c:pt idx="1501">
                  <c:v>3895</c:v>
                </c:pt>
                <c:pt idx="1502">
                  <c:v>3895</c:v>
                </c:pt>
                <c:pt idx="1503">
                  <c:v>3900</c:v>
                </c:pt>
                <c:pt idx="1504">
                  <c:v>3900</c:v>
                </c:pt>
                <c:pt idx="1505">
                  <c:v>3900</c:v>
                </c:pt>
                <c:pt idx="1506">
                  <c:v>3900</c:v>
                </c:pt>
                <c:pt idx="1507">
                  <c:v>3900</c:v>
                </c:pt>
                <c:pt idx="1508">
                  <c:v>3900</c:v>
                </c:pt>
                <c:pt idx="1509">
                  <c:v>3900</c:v>
                </c:pt>
                <c:pt idx="1510">
                  <c:v>3900</c:v>
                </c:pt>
                <c:pt idx="1511">
                  <c:v>3900</c:v>
                </c:pt>
                <c:pt idx="1512">
                  <c:v>3900</c:v>
                </c:pt>
                <c:pt idx="1513">
                  <c:v>3900</c:v>
                </c:pt>
                <c:pt idx="1514">
                  <c:v>3900</c:v>
                </c:pt>
                <c:pt idx="1515">
                  <c:v>3900</c:v>
                </c:pt>
                <c:pt idx="1516">
                  <c:v>3900</c:v>
                </c:pt>
                <c:pt idx="1517">
                  <c:v>3910</c:v>
                </c:pt>
                <c:pt idx="1518">
                  <c:v>3910</c:v>
                </c:pt>
                <c:pt idx="1519">
                  <c:v>3910</c:v>
                </c:pt>
                <c:pt idx="1520">
                  <c:v>3910</c:v>
                </c:pt>
                <c:pt idx="1521">
                  <c:v>3910</c:v>
                </c:pt>
                <c:pt idx="1522">
                  <c:v>3920</c:v>
                </c:pt>
                <c:pt idx="1523">
                  <c:v>3920</c:v>
                </c:pt>
                <c:pt idx="1524">
                  <c:v>3920</c:v>
                </c:pt>
                <c:pt idx="1525">
                  <c:v>3920</c:v>
                </c:pt>
                <c:pt idx="1526">
                  <c:v>3920</c:v>
                </c:pt>
                <c:pt idx="1527">
                  <c:v>3920</c:v>
                </c:pt>
                <c:pt idx="1528">
                  <c:v>3920</c:v>
                </c:pt>
                <c:pt idx="1529">
                  <c:v>3920</c:v>
                </c:pt>
                <c:pt idx="1530">
                  <c:v>3920</c:v>
                </c:pt>
                <c:pt idx="1531">
                  <c:v>3920</c:v>
                </c:pt>
                <c:pt idx="1532">
                  <c:v>3920</c:v>
                </c:pt>
                <c:pt idx="1533">
                  <c:v>3920</c:v>
                </c:pt>
                <c:pt idx="1534">
                  <c:v>3920</c:v>
                </c:pt>
                <c:pt idx="1535">
                  <c:v>3920</c:v>
                </c:pt>
                <c:pt idx="1536">
                  <c:v>3930</c:v>
                </c:pt>
                <c:pt idx="1537">
                  <c:v>3930</c:v>
                </c:pt>
                <c:pt idx="1538">
                  <c:v>3930</c:v>
                </c:pt>
                <c:pt idx="1539">
                  <c:v>3930</c:v>
                </c:pt>
                <c:pt idx="1540">
                  <c:v>3930</c:v>
                </c:pt>
                <c:pt idx="1541">
                  <c:v>3930</c:v>
                </c:pt>
                <c:pt idx="1542">
                  <c:v>3930</c:v>
                </c:pt>
                <c:pt idx="1543">
                  <c:v>3930</c:v>
                </c:pt>
                <c:pt idx="1544">
                  <c:v>3930</c:v>
                </c:pt>
                <c:pt idx="1545">
                  <c:v>3935</c:v>
                </c:pt>
                <c:pt idx="1546">
                  <c:v>3940</c:v>
                </c:pt>
                <c:pt idx="1547">
                  <c:v>3940</c:v>
                </c:pt>
                <c:pt idx="1548">
                  <c:v>3940</c:v>
                </c:pt>
                <c:pt idx="1549">
                  <c:v>3940</c:v>
                </c:pt>
                <c:pt idx="1550">
                  <c:v>3940</c:v>
                </c:pt>
                <c:pt idx="1551">
                  <c:v>3940</c:v>
                </c:pt>
                <c:pt idx="1552">
                  <c:v>3940</c:v>
                </c:pt>
                <c:pt idx="1553">
                  <c:v>3940</c:v>
                </c:pt>
                <c:pt idx="1554">
                  <c:v>3940</c:v>
                </c:pt>
                <c:pt idx="1555">
                  <c:v>3950</c:v>
                </c:pt>
                <c:pt idx="1556">
                  <c:v>3950</c:v>
                </c:pt>
                <c:pt idx="1557">
                  <c:v>3950</c:v>
                </c:pt>
                <c:pt idx="1558">
                  <c:v>3950</c:v>
                </c:pt>
                <c:pt idx="1559">
                  <c:v>3950</c:v>
                </c:pt>
                <c:pt idx="1560">
                  <c:v>3950</c:v>
                </c:pt>
                <c:pt idx="1561">
                  <c:v>3950</c:v>
                </c:pt>
                <c:pt idx="1562">
                  <c:v>3950</c:v>
                </c:pt>
                <c:pt idx="1563">
                  <c:v>3950</c:v>
                </c:pt>
                <c:pt idx="1564">
                  <c:v>3950</c:v>
                </c:pt>
                <c:pt idx="1565">
                  <c:v>3960</c:v>
                </c:pt>
                <c:pt idx="1566">
                  <c:v>3960</c:v>
                </c:pt>
                <c:pt idx="1567">
                  <c:v>3960</c:v>
                </c:pt>
                <c:pt idx="1568">
                  <c:v>3960</c:v>
                </c:pt>
                <c:pt idx="1569">
                  <c:v>3960</c:v>
                </c:pt>
                <c:pt idx="1570">
                  <c:v>3960</c:v>
                </c:pt>
                <c:pt idx="1571">
                  <c:v>3960</c:v>
                </c:pt>
                <c:pt idx="1572">
                  <c:v>3970</c:v>
                </c:pt>
                <c:pt idx="1573">
                  <c:v>3970</c:v>
                </c:pt>
                <c:pt idx="1574">
                  <c:v>3970</c:v>
                </c:pt>
                <c:pt idx="1575">
                  <c:v>3970</c:v>
                </c:pt>
                <c:pt idx="1576">
                  <c:v>3970</c:v>
                </c:pt>
                <c:pt idx="1577">
                  <c:v>3970</c:v>
                </c:pt>
                <c:pt idx="1578">
                  <c:v>3980</c:v>
                </c:pt>
                <c:pt idx="1579">
                  <c:v>3980</c:v>
                </c:pt>
                <c:pt idx="1580">
                  <c:v>3980</c:v>
                </c:pt>
                <c:pt idx="1581">
                  <c:v>3980</c:v>
                </c:pt>
                <c:pt idx="1582">
                  <c:v>3990</c:v>
                </c:pt>
                <c:pt idx="1583">
                  <c:v>3990</c:v>
                </c:pt>
                <c:pt idx="1584">
                  <c:v>4000</c:v>
                </c:pt>
                <c:pt idx="1585">
                  <c:v>4000</c:v>
                </c:pt>
                <c:pt idx="1586">
                  <c:v>4000</c:v>
                </c:pt>
                <c:pt idx="1587">
                  <c:v>4000</c:v>
                </c:pt>
                <c:pt idx="1588">
                  <c:v>4000</c:v>
                </c:pt>
                <c:pt idx="1589">
                  <c:v>4000</c:v>
                </c:pt>
                <c:pt idx="1590">
                  <c:v>4000</c:v>
                </c:pt>
                <c:pt idx="1591">
                  <c:v>4000</c:v>
                </c:pt>
                <c:pt idx="1592">
                  <c:v>4000</c:v>
                </c:pt>
                <c:pt idx="1593">
                  <c:v>4000</c:v>
                </c:pt>
                <c:pt idx="1594">
                  <c:v>4000</c:v>
                </c:pt>
                <c:pt idx="1595">
                  <c:v>4000</c:v>
                </c:pt>
                <c:pt idx="1596">
                  <c:v>4000</c:v>
                </c:pt>
                <c:pt idx="1597">
                  <c:v>4005</c:v>
                </c:pt>
                <c:pt idx="1598">
                  <c:v>4010</c:v>
                </c:pt>
                <c:pt idx="1599">
                  <c:v>4010</c:v>
                </c:pt>
                <c:pt idx="1600">
                  <c:v>4010</c:v>
                </c:pt>
                <c:pt idx="1601">
                  <c:v>4010</c:v>
                </c:pt>
                <c:pt idx="1602">
                  <c:v>4020</c:v>
                </c:pt>
                <c:pt idx="1603">
                  <c:v>4020</c:v>
                </c:pt>
                <c:pt idx="1604">
                  <c:v>4020</c:v>
                </c:pt>
                <c:pt idx="1605">
                  <c:v>4020</c:v>
                </c:pt>
                <c:pt idx="1606">
                  <c:v>4020</c:v>
                </c:pt>
                <c:pt idx="1607">
                  <c:v>4020</c:v>
                </c:pt>
                <c:pt idx="1608">
                  <c:v>4030</c:v>
                </c:pt>
                <c:pt idx="1609">
                  <c:v>4030</c:v>
                </c:pt>
                <c:pt idx="1610">
                  <c:v>4030</c:v>
                </c:pt>
                <c:pt idx="1611">
                  <c:v>4030</c:v>
                </c:pt>
                <c:pt idx="1612">
                  <c:v>4030</c:v>
                </c:pt>
                <c:pt idx="1613">
                  <c:v>4030</c:v>
                </c:pt>
                <c:pt idx="1614">
                  <c:v>4031</c:v>
                </c:pt>
                <c:pt idx="1615">
                  <c:v>4040</c:v>
                </c:pt>
                <c:pt idx="1616">
                  <c:v>4040</c:v>
                </c:pt>
                <c:pt idx="1617">
                  <c:v>4040</c:v>
                </c:pt>
                <c:pt idx="1618">
                  <c:v>4040</c:v>
                </c:pt>
                <c:pt idx="1619">
                  <c:v>4040</c:v>
                </c:pt>
                <c:pt idx="1620">
                  <c:v>4040</c:v>
                </c:pt>
                <c:pt idx="1621">
                  <c:v>4045</c:v>
                </c:pt>
                <c:pt idx="1622">
                  <c:v>4050</c:v>
                </c:pt>
                <c:pt idx="1623">
                  <c:v>4050</c:v>
                </c:pt>
                <c:pt idx="1624">
                  <c:v>4050</c:v>
                </c:pt>
                <c:pt idx="1625">
                  <c:v>4050</c:v>
                </c:pt>
                <c:pt idx="1626">
                  <c:v>4050</c:v>
                </c:pt>
                <c:pt idx="1627">
                  <c:v>4050</c:v>
                </c:pt>
                <c:pt idx="1628">
                  <c:v>4050</c:v>
                </c:pt>
                <c:pt idx="1629">
                  <c:v>4055</c:v>
                </c:pt>
                <c:pt idx="1630">
                  <c:v>4060</c:v>
                </c:pt>
                <c:pt idx="1631">
                  <c:v>4060</c:v>
                </c:pt>
                <c:pt idx="1632">
                  <c:v>4060</c:v>
                </c:pt>
                <c:pt idx="1633">
                  <c:v>4060</c:v>
                </c:pt>
                <c:pt idx="1634">
                  <c:v>4060</c:v>
                </c:pt>
                <c:pt idx="1635">
                  <c:v>4060</c:v>
                </c:pt>
                <c:pt idx="1636">
                  <c:v>4060</c:v>
                </c:pt>
                <c:pt idx="1637">
                  <c:v>4060</c:v>
                </c:pt>
                <c:pt idx="1638">
                  <c:v>4060</c:v>
                </c:pt>
                <c:pt idx="1639">
                  <c:v>4060</c:v>
                </c:pt>
                <c:pt idx="1640">
                  <c:v>4060</c:v>
                </c:pt>
                <c:pt idx="1641">
                  <c:v>4060</c:v>
                </c:pt>
                <c:pt idx="1642">
                  <c:v>4060</c:v>
                </c:pt>
                <c:pt idx="1643">
                  <c:v>4060</c:v>
                </c:pt>
                <c:pt idx="1644">
                  <c:v>4066</c:v>
                </c:pt>
                <c:pt idx="1645">
                  <c:v>4070</c:v>
                </c:pt>
                <c:pt idx="1646">
                  <c:v>4070</c:v>
                </c:pt>
                <c:pt idx="1647">
                  <c:v>4070</c:v>
                </c:pt>
                <c:pt idx="1648">
                  <c:v>4070</c:v>
                </c:pt>
                <c:pt idx="1649">
                  <c:v>4070</c:v>
                </c:pt>
                <c:pt idx="1650">
                  <c:v>4070</c:v>
                </c:pt>
                <c:pt idx="1651">
                  <c:v>4080</c:v>
                </c:pt>
                <c:pt idx="1652">
                  <c:v>4080</c:v>
                </c:pt>
                <c:pt idx="1653">
                  <c:v>4080</c:v>
                </c:pt>
                <c:pt idx="1654">
                  <c:v>4080</c:v>
                </c:pt>
                <c:pt idx="1655">
                  <c:v>4080</c:v>
                </c:pt>
                <c:pt idx="1656">
                  <c:v>4080</c:v>
                </c:pt>
                <c:pt idx="1657">
                  <c:v>4080</c:v>
                </c:pt>
                <c:pt idx="1658">
                  <c:v>4085</c:v>
                </c:pt>
                <c:pt idx="1659">
                  <c:v>4090</c:v>
                </c:pt>
                <c:pt idx="1660">
                  <c:v>4090</c:v>
                </c:pt>
                <c:pt idx="1661">
                  <c:v>4095</c:v>
                </c:pt>
                <c:pt idx="1662">
                  <c:v>4095</c:v>
                </c:pt>
                <c:pt idx="1663">
                  <c:v>4100</c:v>
                </c:pt>
                <c:pt idx="1664">
                  <c:v>4100</c:v>
                </c:pt>
                <c:pt idx="1665">
                  <c:v>4100</c:v>
                </c:pt>
                <c:pt idx="1666">
                  <c:v>4100</c:v>
                </c:pt>
                <c:pt idx="1667">
                  <c:v>4100</c:v>
                </c:pt>
                <c:pt idx="1668">
                  <c:v>4100</c:v>
                </c:pt>
                <c:pt idx="1669">
                  <c:v>4100</c:v>
                </c:pt>
                <c:pt idx="1670">
                  <c:v>4100</c:v>
                </c:pt>
                <c:pt idx="1671">
                  <c:v>4100</c:v>
                </c:pt>
                <c:pt idx="1672">
                  <c:v>4105</c:v>
                </c:pt>
                <c:pt idx="1673">
                  <c:v>4110</c:v>
                </c:pt>
                <c:pt idx="1674">
                  <c:v>4110</c:v>
                </c:pt>
                <c:pt idx="1675">
                  <c:v>4120</c:v>
                </c:pt>
                <c:pt idx="1676">
                  <c:v>4120</c:v>
                </c:pt>
                <c:pt idx="1677">
                  <c:v>4120</c:v>
                </c:pt>
                <c:pt idx="1678">
                  <c:v>4120</c:v>
                </c:pt>
                <c:pt idx="1679">
                  <c:v>4120</c:v>
                </c:pt>
                <c:pt idx="1680">
                  <c:v>4125</c:v>
                </c:pt>
                <c:pt idx="1681">
                  <c:v>4130</c:v>
                </c:pt>
                <c:pt idx="1682">
                  <c:v>4135</c:v>
                </c:pt>
                <c:pt idx="1683">
                  <c:v>4140</c:v>
                </c:pt>
                <c:pt idx="1684">
                  <c:v>4140</c:v>
                </c:pt>
                <c:pt idx="1685">
                  <c:v>4140</c:v>
                </c:pt>
                <c:pt idx="1686">
                  <c:v>4140</c:v>
                </c:pt>
                <c:pt idx="1687">
                  <c:v>4140</c:v>
                </c:pt>
                <c:pt idx="1688">
                  <c:v>4140</c:v>
                </c:pt>
                <c:pt idx="1689">
                  <c:v>4145</c:v>
                </c:pt>
                <c:pt idx="1690">
                  <c:v>4150</c:v>
                </c:pt>
                <c:pt idx="1691">
                  <c:v>4150</c:v>
                </c:pt>
                <c:pt idx="1692">
                  <c:v>4150</c:v>
                </c:pt>
                <c:pt idx="1693">
                  <c:v>4150</c:v>
                </c:pt>
                <c:pt idx="1694">
                  <c:v>4150</c:v>
                </c:pt>
                <c:pt idx="1695">
                  <c:v>4150</c:v>
                </c:pt>
                <c:pt idx="1696">
                  <c:v>4160</c:v>
                </c:pt>
                <c:pt idx="1697">
                  <c:v>4160</c:v>
                </c:pt>
                <c:pt idx="1698">
                  <c:v>4160</c:v>
                </c:pt>
                <c:pt idx="1699">
                  <c:v>4180</c:v>
                </c:pt>
                <c:pt idx="1700">
                  <c:v>4180</c:v>
                </c:pt>
                <c:pt idx="1701">
                  <c:v>4180</c:v>
                </c:pt>
                <c:pt idx="1702">
                  <c:v>4180</c:v>
                </c:pt>
                <c:pt idx="1703">
                  <c:v>4180</c:v>
                </c:pt>
                <c:pt idx="1704">
                  <c:v>4180</c:v>
                </c:pt>
                <c:pt idx="1705">
                  <c:v>4180</c:v>
                </c:pt>
                <c:pt idx="1706">
                  <c:v>4180</c:v>
                </c:pt>
                <c:pt idx="1707">
                  <c:v>4190</c:v>
                </c:pt>
                <c:pt idx="1708">
                  <c:v>4190</c:v>
                </c:pt>
                <c:pt idx="1709">
                  <c:v>4200</c:v>
                </c:pt>
                <c:pt idx="1710">
                  <c:v>4200</c:v>
                </c:pt>
                <c:pt idx="1711">
                  <c:v>4200</c:v>
                </c:pt>
                <c:pt idx="1712">
                  <c:v>4200</c:v>
                </c:pt>
                <c:pt idx="1713">
                  <c:v>4200</c:v>
                </c:pt>
                <c:pt idx="1714">
                  <c:v>4200</c:v>
                </c:pt>
                <c:pt idx="1715">
                  <c:v>4220</c:v>
                </c:pt>
                <c:pt idx="1716">
                  <c:v>4220</c:v>
                </c:pt>
                <c:pt idx="1717">
                  <c:v>4220</c:v>
                </c:pt>
                <c:pt idx="1718">
                  <c:v>4220</c:v>
                </c:pt>
                <c:pt idx="1719">
                  <c:v>4220</c:v>
                </c:pt>
                <c:pt idx="1720">
                  <c:v>4225</c:v>
                </c:pt>
                <c:pt idx="1721">
                  <c:v>4230</c:v>
                </c:pt>
                <c:pt idx="1722">
                  <c:v>4230</c:v>
                </c:pt>
                <c:pt idx="1723">
                  <c:v>4235</c:v>
                </c:pt>
                <c:pt idx="1724">
                  <c:v>4240</c:v>
                </c:pt>
                <c:pt idx="1725">
                  <c:v>4240</c:v>
                </c:pt>
                <c:pt idx="1726">
                  <c:v>4240</c:v>
                </c:pt>
                <c:pt idx="1727">
                  <c:v>4240</c:v>
                </c:pt>
                <c:pt idx="1728">
                  <c:v>4240</c:v>
                </c:pt>
                <c:pt idx="1729">
                  <c:v>4240</c:v>
                </c:pt>
                <c:pt idx="1730">
                  <c:v>4240</c:v>
                </c:pt>
                <c:pt idx="1731">
                  <c:v>4240</c:v>
                </c:pt>
                <c:pt idx="1732">
                  <c:v>4250</c:v>
                </c:pt>
                <c:pt idx="1733">
                  <c:v>4260</c:v>
                </c:pt>
                <c:pt idx="1734">
                  <c:v>4260</c:v>
                </c:pt>
                <c:pt idx="1735">
                  <c:v>4260</c:v>
                </c:pt>
                <c:pt idx="1736">
                  <c:v>4260</c:v>
                </c:pt>
                <c:pt idx="1737">
                  <c:v>4260</c:v>
                </c:pt>
                <c:pt idx="1738">
                  <c:v>4260</c:v>
                </c:pt>
                <c:pt idx="1739">
                  <c:v>4270</c:v>
                </c:pt>
                <c:pt idx="1740">
                  <c:v>4270</c:v>
                </c:pt>
                <c:pt idx="1741">
                  <c:v>4275</c:v>
                </c:pt>
                <c:pt idx="1742">
                  <c:v>4280</c:v>
                </c:pt>
                <c:pt idx="1743">
                  <c:v>4280</c:v>
                </c:pt>
                <c:pt idx="1744">
                  <c:v>4280</c:v>
                </c:pt>
                <c:pt idx="1745">
                  <c:v>4290</c:v>
                </c:pt>
                <c:pt idx="1746">
                  <c:v>4290</c:v>
                </c:pt>
                <c:pt idx="1747">
                  <c:v>4295</c:v>
                </c:pt>
                <c:pt idx="1748">
                  <c:v>4300</c:v>
                </c:pt>
                <c:pt idx="1749">
                  <c:v>4300</c:v>
                </c:pt>
                <c:pt idx="1750">
                  <c:v>4300</c:v>
                </c:pt>
                <c:pt idx="1751">
                  <c:v>4310</c:v>
                </c:pt>
                <c:pt idx="1752">
                  <c:v>4310</c:v>
                </c:pt>
                <c:pt idx="1753">
                  <c:v>4315</c:v>
                </c:pt>
                <c:pt idx="1754">
                  <c:v>4320</c:v>
                </c:pt>
                <c:pt idx="1755">
                  <c:v>4320</c:v>
                </c:pt>
                <c:pt idx="1756">
                  <c:v>4320</c:v>
                </c:pt>
                <c:pt idx="1757">
                  <c:v>4320</c:v>
                </c:pt>
                <c:pt idx="1758">
                  <c:v>4320</c:v>
                </c:pt>
                <c:pt idx="1759">
                  <c:v>4320</c:v>
                </c:pt>
                <c:pt idx="1760">
                  <c:v>4325</c:v>
                </c:pt>
                <c:pt idx="1761">
                  <c:v>4330</c:v>
                </c:pt>
                <c:pt idx="1762">
                  <c:v>4330</c:v>
                </c:pt>
                <c:pt idx="1763">
                  <c:v>4330</c:v>
                </c:pt>
                <c:pt idx="1764">
                  <c:v>4340</c:v>
                </c:pt>
                <c:pt idx="1765">
                  <c:v>4340</c:v>
                </c:pt>
                <c:pt idx="1766">
                  <c:v>4340</c:v>
                </c:pt>
                <c:pt idx="1767">
                  <c:v>4350</c:v>
                </c:pt>
                <c:pt idx="1768">
                  <c:v>4350</c:v>
                </c:pt>
                <c:pt idx="1769">
                  <c:v>4360</c:v>
                </c:pt>
                <c:pt idx="1770">
                  <c:v>4360</c:v>
                </c:pt>
                <c:pt idx="1771">
                  <c:v>4365</c:v>
                </c:pt>
                <c:pt idx="1772">
                  <c:v>4370</c:v>
                </c:pt>
                <c:pt idx="1773">
                  <c:v>4380</c:v>
                </c:pt>
                <c:pt idx="1774">
                  <c:v>4390</c:v>
                </c:pt>
                <c:pt idx="1775">
                  <c:v>4400</c:v>
                </c:pt>
                <c:pt idx="1776">
                  <c:v>4405</c:v>
                </c:pt>
                <c:pt idx="1777">
                  <c:v>4420</c:v>
                </c:pt>
                <c:pt idx="1778">
                  <c:v>4420</c:v>
                </c:pt>
                <c:pt idx="1779">
                  <c:v>4430</c:v>
                </c:pt>
                <c:pt idx="1780">
                  <c:v>4430</c:v>
                </c:pt>
                <c:pt idx="1781">
                  <c:v>4440</c:v>
                </c:pt>
                <c:pt idx="1782">
                  <c:v>4440</c:v>
                </c:pt>
                <c:pt idx="1783">
                  <c:v>4440</c:v>
                </c:pt>
                <c:pt idx="1784">
                  <c:v>4440</c:v>
                </c:pt>
                <c:pt idx="1785">
                  <c:v>4470</c:v>
                </c:pt>
                <c:pt idx="1786">
                  <c:v>4470</c:v>
                </c:pt>
                <c:pt idx="1787">
                  <c:v>4480</c:v>
                </c:pt>
                <c:pt idx="1788">
                  <c:v>4480</c:v>
                </c:pt>
                <c:pt idx="1789">
                  <c:v>4490</c:v>
                </c:pt>
                <c:pt idx="1790">
                  <c:v>4500</c:v>
                </c:pt>
                <c:pt idx="1791">
                  <c:v>4500</c:v>
                </c:pt>
                <c:pt idx="1792">
                  <c:v>4540</c:v>
                </c:pt>
                <c:pt idx="1793">
                  <c:v>4540</c:v>
                </c:pt>
                <c:pt idx="1794">
                  <c:v>4540</c:v>
                </c:pt>
                <c:pt idx="1795">
                  <c:v>4540</c:v>
                </c:pt>
                <c:pt idx="1796">
                  <c:v>4550</c:v>
                </c:pt>
                <c:pt idx="1797">
                  <c:v>4560</c:v>
                </c:pt>
                <c:pt idx="1798">
                  <c:v>4560</c:v>
                </c:pt>
                <c:pt idx="1799">
                  <c:v>4570</c:v>
                </c:pt>
                <c:pt idx="1800">
                  <c:v>4570</c:v>
                </c:pt>
                <c:pt idx="1801">
                  <c:v>4570</c:v>
                </c:pt>
                <c:pt idx="1802">
                  <c:v>4635</c:v>
                </c:pt>
                <c:pt idx="1803">
                  <c:v>4640</c:v>
                </c:pt>
                <c:pt idx="1804">
                  <c:v>4650</c:v>
                </c:pt>
                <c:pt idx="1805">
                  <c:v>4660</c:v>
                </c:pt>
                <c:pt idx="1806">
                  <c:v>4690</c:v>
                </c:pt>
                <c:pt idx="1807">
                  <c:v>4740</c:v>
                </c:pt>
                <c:pt idx="1808">
                  <c:v>4750</c:v>
                </c:pt>
                <c:pt idx="1809">
                  <c:v>4760</c:v>
                </c:pt>
                <c:pt idx="1810">
                  <c:v>4770</c:v>
                </c:pt>
                <c:pt idx="1811">
                  <c:v>4770</c:v>
                </c:pt>
                <c:pt idx="1812">
                  <c:v>4780</c:v>
                </c:pt>
                <c:pt idx="1813">
                  <c:v>4780</c:v>
                </c:pt>
                <c:pt idx="1814">
                  <c:v>4860</c:v>
                </c:pt>
                <c:pt idx="1815">
                  <c:v>4940</c:v>
                </c:pt>
                <c:pt idx="1816">
                  <c:v>4940</c:v>
                </c:pt>
                <c:pt idx="1817">
                  <c:v>4945</c:v>
                </c:pt>
                <c:pt idx="1818">
                  <c:v>4950</c:v>
                </c:pt>
                <c:pt idx="1819">
                  <c:v>4950</c:v>
                </c:pt>
                <c:pt idx="1820">
                  <c:v>5000</c:v>
                </c:pt>
                <c:pt idx="1821">
                  <c:v>5110</c:v>
                </c:pt>
                <c:pt idx="1822">
                  <c:v>5140</c:v>
                </c:pt>
                <c:pt idx="1823">
                  <c:v>5180</c:v>
                </c:pt>
                <c:pt idx="1824">
                  <c:v>5190</c:v>
                </c:pt>
              </c:numCache>
            </c:numRef>
          </c:yVal>
          <c:smooth val="0"/>
        </c:ser>
        <c:dLbls>
          <c:showLegendKey val="0"/>
          <c:showVal val="0"/>
          <c:showCatName val="0"/>
          <c:showSerName val="0"/>
          <c:showPercent val="0"/>
          <c:showBubbleSize val="0"/>
        </c:dLbls>
        <c:axId val="311609600"/>
        <c:axId val="311636352"/>
      </c:scatterChart>
      <c:valAx>
        <c:axId val="311609600"/>
        <c:scaling>
          <c:orientation val="minMax"/>
        </c:scaling>
        <c:delete val="0"/>
        <c:axPos val="b"/>
        <c:title>
          <c:tx>
            <c:rich>
              <a:bodyPr/>
              <a:lstStyle/>
              <a:p>
                <a:pPr>
                  <a:defRPr/>
                </a:pPr>
                <a:r>
                  <a:rPr lang="en-NZ"/>
                  <a:t>Sample Percentile</a:t>
                </a:r>
              </a:p>
            </c:rich>
          </c:tx>
          <c:overlay val="0"/>
        </c:title>
        <c:numFmt formatCode="General" sourceLinked="1"/>
        <c:majorTickMark val="out"/>
        <c:minorTickMark val="none"/>
        <c:tickLblPos val="nextTo"/>
        <c:crossAx val="311636352"/>
        <c:crosses val="autoZero"/>
        <c:crossBetween val="midCat"/>
      </c:valAx>
      <c:valAx>
        <c:axId val="311636352"/>
        <c:scaling>
          <c:orientation val="minMax"/>
        </c:scaling>
        <c:delete val="0"/>
        <c:axPos val="l"/>
        <c:title>
          <c:tx>
            <c:rich>
              <a:bodyPr/>
              <a:lstStyle/>
              <a:p>
                <a:pPr>
                  <a:defRPr/>
                </a:pPr>
                <a:r>
                  <a:rPr lang="en-NZ"/>
                  <a:t>Y</a:t>
                </a:r>
              </a:p>
            </c:rich>
          </c:tx>
          <c:overlay val="0"/>
        </c:title>
        <c:numFmt formatCode="General" sourceLinked="1"/>
        <c:majorTickMark val="out"/>
        <c:minorTickMark val="none"/>
        <c:tickLblPos val="nextTo"/>
        <c:crossAx val="311609600"/>
        <c:crosses val="autoZero"/>
        <c:crossBetween val="midCat"/>
      </c:valAx>
    </c:plotArea>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NZ"/>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NZ"/>
              <a:t>Histogram</a:t>
            </a:r>
          </a:p>
        </c:rich>
      </c:tx>
      <c:layout/>
      <c:overlay val="0"/>
    </c:title>
    <c:autoTitleDeleted val="0"/>
    <c:plotArea>
      <c:layout/>
      <c:barChart>
        <c:barDir val="col"/>
        <c:grouping val="clustered"/>
        <c:varyColors val="0"/>
        <c:ser>
          <c:idx val="0"/>
          <c:order val="0"/>
          <c:tx>
            <c:v>Frequency</c:v>
          </c:tx>
          <c:invertIfNegative val="0"/>
          <c:cat>
            <c:strRef>
              <c:f>Birth_wt_descriptive!$I$4:$I$14</c:f>
              <c:strCache>
                <c:ptCount val="11"/>
                <c:pt idx="0">
                  <c:v>800</c:v>
                </c:pt>
                <c:pt idx="1">
                  <c:v>1300</c:v>
                </c:pt>
                <c:pt idx="2">
                  <c:v>1800</c:v>
                </c:pt>
                <c:pt idx="3">
                  <c:v>2300</c:v>
                </c:pt>
                <c:pt idx="4">
                  <c:v>2800</c:v>
                </c:pt>
                <c:pt idx="5">
                  <c:v>3300</c:v>
                </c:pt>
                <c:pt idx="6">
                  <c:v>3800</c:v>
                </c:pt>
                <c:pt idx="7">
                  <c:v>4300</c:v>
                </c:pt>
                <c:pt idx="8">
                  <c:v>4800</c:v>
                </c:pt>
                <c:pt idx="9">
                  <c:v>5300</c:v>
                </c:pt>
                <c:pt idx="10">
                  <c:v>More</c:v>
                </c:pt>
              </c:strCache>
            </c:strRef>
          </c:cat>
          <c:val>
            <c:numRef>
              <c:f>Birth_wt_descriptive!$J$4:$J$14</c:f>
              <c:numCache>
                <c:formatCode>General</c:formatCode>
                <c:ptCount val="11"/>
                <c:pt idx="0">
                  <c:v>0</c:v>
                </c:pt>
                <c:pt idx="1">
                  <c:v>16</c:v>
                </c:pt>
                <c:pt idx="2">
                  <c:v>20</c:v>
                </c:pt>
                <c:pt idx="3">
                  <c:v>57</c:v>
                </c:pt>
                <c:pt idx="4">
                  <c:v>182</c:v>
                </c:pt>
                <c:pt idx="5">
                  <c:v>487</c:v>
                </c:pt>
                <c:pt idx="6">
                  <c:v>653</c:v>
                </c:pt>
                <c:pt idx="7">
                  <c:v>335</c:v>
                </c:pt>
                <c:pt idx="8">
                  <c:v>63</c:v>
                </c:pt>
                <c:pt idx="9">
                  <c:v>11</c:v>
                </c:pt>
                <c:pt idx="10">
                  <c:v>0</c:v>
                </c:pt>
              </c:numCache>
            </c:numRef>
          </c:val>
        </c:ser>
        <c:dLbls>
          <c:showLegendKey val="0"/>
          <c:showVal val="0"/>
          <c:showCatName val="0"/>
          <c:showSerName val="0"/>
          <c:showPercent val="0"/>
          <c:showBubbleSize val="0"/>
        </c:dLbls>
        <c:gapWidth val="150"/>
        <c:axId val="314137984"/>
        <c:axId val="314205696"/>
      </c:barChart>
      <c:catAx>
        <c:axId val="314137984"/>
        <c:scaling>
          <c:orientation val="minMax"/>
        </c:scaling>
        <c:delete val="0"/>
        <c:axPos val="b"/>
        <c:title>
          <c:tx>
            <c:rich>
              <a:bodyPr/>
              <a:lstStyle/>
              <a:p>
                <a:pPr>
                  <a:defRPr/>
                </a:pPr>
                <a:r>
                  <a:rPr lang="en-NZ"/>
                  <a:t>Bin</a:t>
                </a:r>
              </a:p>
            </c:rich>
          </c:tx>
          <c:layout/>
          <c:overlay val="0"/>
        </c:title>
        <c:majorTickMark val="out"/>
        <c:minorTickMark val="none"/>
        <c:tickLblPos val="nextTo"/>
        <c:crossAx val="314205696"/>
        <c:crosses val="autoZero"/>
        <c:auto val="1"/>
        <c:lblAlgn val="ctr"/>
        <c:lblOffset val="100"/>
        <c:noMultiLvlLbl val="0"/>
      </c:catAx>
      <c:valAx>
        <c:axId val="314205696"/>
        <c:scaling>
          <c:orientation val="minMax"/>
        </c:scaling>
        <c:delete val="0"/>
        <c:axPos val="l"/>
        <c:title>
          <c:tx>
            <c:rich>
              <a:bodyPr/>
              <a:lstStyle/>
              <a:p>
                <a:pPr>
                  <a:defRPr/>
                </a:pPr>
                <a:r>
                  <a:rPr lang="en-NZ"/>
                  <a:t>Frequency</a:t>
                </a:r>
              </a:p>
            </c:rich>
          </c:tx>
          <c:layout/>
          <c:overlay val="0"/>
        </c:title>
        <c:numFmt formatCode="General" sourceLinked="1"/>
        <c:majorTickMark val="out"/>
        <c:minorTickMark val="none"/>
        <c:tickLblPos val="nextTo"/>
        <c:crossAx val="314137984"/>
        <c:crosses val="autoZero"/>
        <c:crossBetween val="between"/>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NZ"/>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NZ"/>
              <a:t>Histogram</a:t>
            </a:r>
          </a:p>
        </c:rich>
      </c:tx>
      <c:overlay val="0"/>
    </c:title>
    <c:autoTitleDeleted val="0"/>
    <c:plotArea>
      <c:layout/>
      <c:barChart>
        <c:barDir val="col"/>
        <c:grouping val="clustered"/>
        <c:varyColors val="0"/>
        <c:ser>
          <c:idx val="0"/>
          <c:order val="0"/>
          <c:tx>
            <c:v>Frequency</c:v>
          </c:tx>
          <c:invertIfNegative val="0"/>
          <c:cat>
            <c:strRef>
              <c:f>Birth_wt_descriptive!$I$4:$I$14</c:f>
              <c:strCache>
                <c:ptCount val="11"/>
                <c:pt idx="0">
                  <c:v>800</c:v>
                </c:pt>
                <c:pt idx="1">
                  <c:v>1300</c:v>
                </c:pt>
                <c:pt idx="2">
                  <c:v>1800</c:v>
                </c:pt>
                <c:pt idx="3">
                  <c:v>2300</c:v>
                </c:pt>
                <c:pt idx="4">
                  <c:v>2800</c:v>
                </c:pt>
                <c:pt idx="5">
                  <c:v>3300</c:v>
                </c:pt>
                <c:pt idx="6">
                  <c:v>3800</c:v>
                </c:pt>
                <c:pt idx="7">
                  <c:v>4300</c:v>
                </c:pt>
                <c:pt idx="8">
                  <c:v>4800</c:v>
                </c:pt>
                <c:pt idx="9">
                  <c:v>5300</c:v>
                </c:pt>
                <c:pt idx="10">
                  <c:v>More</c:v>
                </c:pt>
              </c:strCache>
            </c:strRef>
          </c:cat>
          <c:val>
            <c:numRef>
              <c:f>Birth_wt_descriptive!$J$4:$J$14</c:f>
              <c:numCache>
                <c:formatCode>General</c:formatCode>
                <c:ptCount val="11"/>
                <c:pt idx="0">
                  <c:v>0</c:v>
                </c:pt>
                <c:pt idx="1">
                  <c:v>16</c:v>
                </c:pt>
                <c:pt idx="2">
                  <c:v>20</c:v>
                </c:pt>
                <c:pt idx="3">
                  <c:v>57</c:v>
                </c:pt>
                <c:pt idx="4">
                  <c:v>182</c:v>
                </c:pt>
                <c:pt idx="5">
                  <c:v>487</c:v>
                </c:pt>
                <c:pt idx="6">
                  <c:v>653</c:v>
                </c:pt>
                <c:pt idx="7">
                  <c:v>335</c:v>
                </c:pt>
                <c:pt idx="8">
                  <c:v>63</c:v>
                </c:pt>
                <c:pt idx="9">
                  <c:v>11</c:v>
                </c:pt>
                <c:pt idx="10">
                  <c:v>0</c:v>
                </c:pt>
              </c:numCache>
            </c:numRef>
          </c:val>
        </c:ser>
        <c:dLbls>
          <c:showLegendKey val="0"/>
          <c:showVal val="0"/>
          <c:showCatName val="0"/>
          <c:showSerName val="0"/>
          <c:showPercent val="0"/>
          <c:showBubbleSize val="0"/>
        </c:dLbls>
        <c:gapWidth val="0"/>
        <c:axId val="314217984"/>
        <c:axId val="314219904"/>
      </c:barChart>
      <c:catAx>
        <c:axId val="314217984"/>
        <c:scaling>
          <c:orientation val="minMax"/>
        </c:scaling>
        <c:delete val="0"/>
        <c:axPos val="b"/>
        <c:title>
          <c:tx>
            <c:rich>
              <a:bodyPr/>
              <a:lstStyle/>
              <a:p>
                <a:pPr>
                  <a:defRPr/>
                </a:pPr>
                <a:r>
                  <a:rPr lang="en-NZ"/>
                  <a:t>Bin</a:t>
                </a:r>
              </a:p>
            </c:rich>
          </c:tx>
          <c:overlay val="0"/>
        </c:title>
        <c:majorTickMark val="out"/>
        <c:minorTickMark val="none"/>
        <c:tickLblPos val="nextTo"/>
        <c:crossAx val="314219904"/>
        <c:crosses val="autoZero"/>
        <c:auto val="1"/>
        <c:lblAlgn val="ctr"/>
        <c:lblOffset val="100"/>
        <c:noMultiLvlLbl val="0"/>
      </c:catAx>
      <c:valAx>
        <c:axId val="314219904"/>
        <c:scaling>
          <c:orientation val="minMax"/>
        </c:scaling>
        <c:delete val="0"/>
        <c:axPos val="l"/>
        <c:title>
          <c:tx>
            <c:rich>
              <a:bodyPr/>
              <a:lstStyle/>
              <a:p>
                <a:pPr>
                  <a:defRPr/>
                </a:pPr>
                <a:r>
                  <a:rPr lang="en-NZ"/>
                  <a:t>Frequency</a:t>
                </a:r>
              </a:p>
            </c:rich>
          </c:tx>
          <c:overlay val="0"/>
        </c:title>
        <c:numFmt formatCode="General" sourceLinked="1"/>
        <c:majorTickMark val="out"/>
        <c:minorTickMark val="none"/>
        <c:tickLblPos val="nextTo"/>
        <c:crossAx val="31421798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NZ"/>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NZ"/>
              <a:t>Mother_age  Residual Plot</a:t>
            </a:r>
          </a:p>
        </c:rich>
      </c:tx>
      <c:overlay val="0"/>
    </c:title>
    <c:autoTitleDeleted val="0"/>
    <c:plotArea>
      <c:layout/>
      <c:scatterChart>
        <c:scatterStyle val="lineMarker"/>
        <c:varyColors val="0"/>
        <c:ser>
          <c:idx val="0"/>
          <c:order val="0"/>
          <c:spPr>
            <a:ln w="28575">
              <a:noFill/>
            </a:ln>
          </c:spPr>
          <c:xVal>
            <c:numRef>
              <c:f>'Regression_(no_missing)'!$I$2:$I$1825</c:f>
              <c:numCache>
                <c:formatCode>General</c:formatCode>
                <c:ptCount val="1824"/>
                <c:pt idx="0">
                  <c:v>32.8125</c:v>
                </c:pt>
                <c:pt idx="1">
                  <c:v>34.1640625</c:v>
                </c:pt>
                <c:pt idx="2">
                  <c:v>34.53125</c:v>
                </c:pt>
                <c:pt idx="3">
                  <c:v>28.30859375</c:v>
                </c:pt>
                <c:pt idx="4">
                  <c:v>25.828125</c:v>
                </c:pt>
                <c:pt idx="5">
                  <c:v>13.890625</c:v>
                </c:pt>
                <c:pt idx="6">
                  <c:v>24.6484375</c:v>
                </c:pt>
                <c:pt idx="7">
                  <c:v>29.625</c:v>
                </c:pt>
                <c:pt idx="8">
                  <c:v>30.23046875</c:v>
                </c:pt>
                <c:pt idx="9">
                  <c:v>29.4609375</c:v>
                </c:pt>
                <c:pt idx="10">
                  <c:v>29.55859375</c:v>
                </c:pt>
                <c:pt idx="11">
                  <c:v>33.9296875</c:v>
                </c:pt>
                <c:pt idx="12">
                  <c:v>31.72265625</c:v>
                </c:pt>
                <c:pt idx="13">
                  <c:v>27.53125</c:v>
                </c:pt>
                <c:pt idx="14">
                  <c:v>31.50390625</c:v>
                </c:pt>
                <c:pt idx="15">
                  <c:v>19.10546875</c:v>
                </c:pt>
                <c:pt idx="16">
                  <c:v>30.14453125</c:v>
                </c:pt>
                <c:pt idx="17">
                  <c:v>25.015625</c:v>
                </c:pt>
                <c:pt idx="18">
                  <c:v>22.3046875</c:v>
                </c:pt>
                <c:pt idx="19">
                  <c:v>19.09765625</c:v>
                </c:pt>
                <c:pt idx="20">
                  <c:v>26.4375</c:v>
                </c:pt>
                <c:pt idx="21">
                  <c:v>24.15234375</c:v>
                </c:pt>
                <c:pt idx="22">
                  <c:v>24.16015625</c:v>
                </c:pt>
                <c:pt idx="23">
                  <c:v>27.43359375</c:v>
                </c:pt>
                <c:pt idx="24">
                  <c:v>28.6171875</c:v>
                </c:pt>
                <c:pt idx="25">
                  <c:v>19.578125</c:v>
                </c:pt>
                <c:pt idx="26">
                  <c:v>26.859375</c:v>
                </c:pt>
                <c:pt idx="27">
                  <c:v>22.4609375</c:v>
                </c:pt>
                <c:pt idx="28">
                  <c:v>22.10546875</c:v>
                </c:pt>
                <c:pt idx="29">
                  <c:v>17.03125</c:v>
                </c:pt>
                <c:pt idx="30">
                  <c:v>26.2578125</c:v>
                </c:pt>
                <c:pt idx="31">
                  <c:v>20.83203125</c:v>
                </c:pt>
                <c:pt idx="32">
                  <c:v>26.72265625</c:v>
                </c:pt>
                <c:pt idx="33">
                  <c:v>22.1875</c:v>
                </c:pt>
                <c:pt idx="34">
                  <c:v>27.51953125</c:v>
                </c:pt>
                <c:pt idx="35">
                  <c:v>34.421875</c:v>
                </c:pt>
                <c:pt idx="36">
                  <c:v>18.234375</c:v>
                </c:pt>
                <c:pt idx="37">
                  <c:v>20.72265625</c:v>
                </c:pt>
                <c:pt idx="38">
                  <c:v>23.640625</c:v>
                </c:pt>
                <c:pt idx="39">
                  <c:v>22.72265625</c:v>
                </c:pt>
                <c:pt idx="40">
                  <c:v>34.6953125</c:v>
                </c:pt>
                <c:pt idx="41">
                  <c:v>25.63671875</c:v>
                </c:pt>
                <c:pt idx="42">
                  <c:v>30.8828125</c:v>
                </c:pt>
                <c:pt idx="43">
                  <c:v>17.66015625</c:v>
                </c:pt>
                <c:pt idx="44">
                  <c:v>19.58203125</c:v>
                </c:pt>
                <c:pt idx="45">
                  <c:v>27.19140625</c:v>
                </c:pt>
                <c:pt idx="46">
                  <c:v>23.77734375</c:v>
                </c:pt>
                <c:pt idx="47">
                  <c:v>24.1796875</c:v>
                </c:pt>
                <c:pt idx="48">
                  <c:v>32.4765625</c:v>
                </c:pt>
                <c:pt idx="49">
                  <c:v>25.6484375</c:v>
                </c:pt>
                <c:pt idx="50">
                  <c:v>22.91015625</c:v>
                </c:pt>
                <c:pt idx="51">
                  <c:v>23.67578125</c:v>
                </c:pt>
                <c:pt idx="52">
                  <c:v>30.15234375</c:v>
                </c:pt>
                <c:pt idx="53">
                  <c:v>27.94140625</c:v>
                </c:pt>
                <c:pt idx="54">
                  <c:v>23.42578125</c:v>
                </c:pt>
                <c:pt idx="55">
                  <c:v>27.55859375</c:v>
                </c:pt>
                <c:pt idx="56">
                  <c:v>18.33984375</c:v>
                </c:pt>
                <c:pt idx="57">
                  <c:v>18.70703125</c:v>
                </c:pt>
                <c:pt idx="58">
                  <c:v>20.2890625</c:v>
                </c:pt>
                <c:pt idx="59">
                  <c:v>24.390625</c:v>
                </c:pt>
                <c:pt idx="60">
                  <c:v>35.5546875</c:v>
                </c:pt>
                <c:pt idx="61">
                  <c:v>21.3359375</c:v>
                </c:pt>
                <c:pt idx="62">
                  <c:v>30.5625</c:v>
                </c:pt>
                <c:pt idx="63">
                  <c:v>30.046875</c:v>
                </c:pt>
                <c:pt idx="64">
                  <c:v>30.63671875</c:v>
                </c:pt>
                <c:pt idx="65">
                  <c:v>29.9140625</c:v>
                </c:pt>
                <c:pt idx="66">
                  <c:v>37.359375</c:v>
                </c:pt>
                <c:pt idx="67">
                  <c:v>31.61328125</c:v>
                </c:pt>
                <c:pt idx="68">
                  <c:v>35.203125</c:v>
                </c:pt>
                <c:pt idx="69">
                  <c:v>32.1640625</c:v>
                </c:pt>
                <c:pt idx="70">
                  <c:v>28.25390625</c:v>
                </c:pt>
                <c:pt idx="71">
                  <c:v>19.6015625</c:v>
                </c:pt>
                <c:pt idx="72">
                  <c:v>29.23046875</c:v>
                </c:pt>
                <c:pt idx="73">
                  <c:v>16.33984375</c:v>
                </c:pt>
                <c:pt idx="74">
                  <c:v>36.7109375</c:v>
                </c:pt>
                <c:pt idx="75">
                  <c:v>34.09375</c:v>
                </c:pt>
                <c:pt idx="76">
                  <c:v>37.046875</c:v>
                </c:pt>
                <c:pt idx="77">
                  <c:v>28.76953125</c:v>
                </c:pt>
                <c:pt idx="78">
                  <c:v>26.625</c:v>
                </c:pt>
                <c:pt idx="79">
                  <c:v>24.8984375</c:v>
                </c:pt>
                <c:pt idx="80">
                  <c:v>17.08203125</c:v>
                </c:pt>
                <c:pt idx="81">
                  <c:v>20.58203125</c:v>
                </c:pt>
                <c:pt idx="82">
                  <c:v>22.90625</c:v>
                </c:pt>
                <c:pt idx="83">
                  <c:v>25.75</c:v>
                </c:pt>
                <c:pt idx="84">
                  <c:v>34.6015625</c:v>
                </c:pt>
                <c:pt idx="85">
                  <c:v>33.0859375</c:v>
                </c:pt>
                <c:pt idx="86">
                  <c:v>30.671875</c:v>
                </c:pt>
                <c:pt idx="87">
                  <c:v>28.25390625</c:v>
                </c:pt>
                <c:pt idx="88">
                  <c:v>17.7578125</c:v>
                </c:pt>
                <c:pt idx="89">
                  <c:v>27.3671875</c:v>
                </c:pt>
                <c:pt idx="90">
                  <c:v>23.89453125</c:v>
                </c:pt>
                <c:pt idx="91">
                  <c:v>30.640625</c:v>
                </c:pt>
                <c:pt idx="92">
                  <c:v>22.06640625</c:v>
                </c:pt>
                <c:pt idx="93">
                  <c:v>30.40625</c:v>
                </c:pt>
                <c:pt idx="94">
                  <c:v>19.3359375</c:v>
                </c:pt>
                <c:pt idx="95">
                  <c:v>21.1328125</c:v>
                </c:pt>
                <c:pt idx="96">
                  <c:v>22.671875</c:v>
                </c:pt>
                <c:pt idx="97">
                  <c:v>23.72265625</c:v>
                </c:pt>
                <c:pt idx="98">
                  <c:v>27.25390625</c:v>
                </c:pt>
                <c:pt idx="99">
                  <c:v>17.58984375</c:v>
                </c:pt>
                <c:pt idx="100">
                  <c:v>27.3984375</c:v>
                </c:pt>
                <c:pt idx="101">
                  <c:v>26.79296875</c:v>
                </c:pt>
                <c:pt idx="102">
                  <c:v>21.87890625</c:v>
                </c:pt>
                <c:pt idx="103">
                  <c:v>32.515625</c:v>
                </c:pt>
                <c:pt idx="104">
                  <c:v>28.015625</c:v>
                </c:pt>
                <c:pt idx="105">
                  <c:v>18.53515625</c:v>
                </c:pt>
                <c:pt idx="106">
                  <c:v>25.2109375</c:v>
                </c:pt>
                <c:pt idx="107">
                  <c:v>29.63671875</c:v>
                </c:pt>
                <c:pt idx="108">
                  <c:v>34.890625</c:v>
                </c:pt>
                <c:pt idx="109">
                  <c:v>28.25390625</c:v>
                </c:pt>
                <c:pt idx="110">
                  <c:v>29.484375</c:v>
                </c:pt>
                <c:pt idx="111">
                  <c:v>25.2265625</c:v>
                </c:pt>
                <c:pt idx="112">
                  <c:v>20.39453125</c:v>
                </c:pt>
                <c:pt idx="113">
                  <c:v>26.46875</c:v>
                </c:pt>
                <c:pt idx="114">
                  <c:v>16.77734375</c:v>
                </c:pt>
                <c:pt idx="115">
                  <c:v>21.015625</c:v>
                </c:pt>
                <c:pt idx="116">
                  <c:v>29.37890625</c:v>
                </c:pt>
                <c:pt idx="117">
                  <c:v>31.1484375</c:v>
                </c:pt>
                <c:pt idx="118">
                  <c:v>30.94921875</c:v>
                </c:pt>
                <c:pt idx="119">
                  <c:v>35.4453125</c:v>
                </c:pt>
                <c:pt idx="120">
                  <c:v>24.9921875</c:v>
                </c:pt>
                <c:pt idx="121">
                  <c:v>21.71875</c:v>
                </c:pt>
                <c:pt idx="122">
                  <c:v>24.47265625</c:v>
                </c:pt>
                <c:pt idx="123">
                  <c:v>35.921875</c:v>
                </c:pt>
                <c:pt idx="124">
                  <c:v>22.5234375</c:v>
                </c:pt>
                <c:pt idx="125">
                  <c:v>26.16015625</c:v>
                </c:pt>
                <c:pt idx="126">
                  <c:v>25.73828125</c:v>
                </c:pt>
                <c:pt idx="127">
                  <c:v>23.125</c:v>
                </c:pt>
                <c:pt idx="128">
                  <c:v>24.3515625</c:v>
                </c:pt>
                <c:pt idx="129">
                  <c:v>31.45703125</c:v>
                </c:pt>
                <c:pt idx="130">
                  <c:v>28.62109375</c:v>
                </c:pt>
                <c:pt idx="131">
                  <c:v>20.1171875</c:v>
                </c:pt>
                <c:pt idx="132">
                  <c:v>28.30078125</c:v>
                </c:pt>
                <c:pt idx="133">
                  <c:v>22.87890625</c:v>
                </c:pt>
                <c:pt idx="134">
                  <c:v>27.15625</c:v>
                </c:pt>
                <c:pt idx="135">
                  <c:v>26.56640625</c:v>
                </c:pt>
                <c:pt idx="136">
                  <c:v>30.8984375</c:v>
                </c:pt>
                <c:pt idx="137">
                  <c:v>17.515625</c:v>
                </c:pt>
                <c:pt idx="138">
                  <c:v>27.30078125</c:v>
                </c:pt>
                <c:pt idx="139">
                  <c:v>30</c:v>
                </c:pt>
                <c:pt idx="140">
                  <c:v>27.9296875</c:v>
                </c:pt>
                <c:pt idx="141">
                  <c:v>21.95703125</c:v>
                </c:pt>
                <c:pt idx="142">
                  <c:v>24.62109375</c:v>
                </c:pt>
                <c:pt idx="143">
                  <c:v>34.2265625</c:v>
                </c:pt>
                <c:pt idx="144">
                  <c:v>28.6796875</c:v>
                </c:pt>
                <c:pt idx="145">
                  <c:v>18.390625</c:v>
                </c:pt>
                <c:pt idx="146">
                  <c:v>27.91796875</c:v>
                </c:pt>
                <c:pt idx="147">
                  <c:v>25.796875</c:v>
                </c:pt>
                <c:pt idx="148">
                  <c:v>27.3828125</c:v>
                </c:pt>
                <c:pt idx="149">
                  <c:v>26.2890625</c:v>
                </c:pt>
                <c:pt idx="150">
                  <c:v>23.12890625</c:v>
                </c:pt>
                <c:pt idx="151">
                  <c:v>17.00390625</c:v>
                </c:pt>
                <c:pt idx="152">
                  <c:v>30.4140625</c:v>
                </c:pt>
                <c:pt idx="153">
                  <c:v>19.02734375</c:v>
                </c:pt>
                <c:pt idx="154">
                  <c:v>30.03125</c:v>
                </c:pt>
                <c:pt idx="155">
                  <c:v>26.73828125</c:v>
                </c:pt>
                <c:pt idx="156">
                  <c:v>26.83984375</c:v>
                </c:pt>
                <c:pt idx="157">
                  <c:v>26.3671875</c:v>
                </c:pt>
                <c:pt idx="158">
                  <c:v>30.46875</c:v>
                </c:pt>
                <c:pt idx="159">
                  <c:v>39.9296875</c:v>
                </c:pt>
                <c:pt idx="160">
                  <c:v>21.328125</c:v>
                </c:pt>
                <c:pt idx="161">
                  <c:v>26.27734375</c:v>
                </c:pt>
                <c:pt idx="162">
                  <c:v>28.62109375</c:v>
                </c:pt>
                <c:pt idx="163">
                  <c:v>21.609375</c:v>
                </c:pt>
                <c:pt idx="164">
                  <c:v>24.85546875</c:v>
                </c:pt>
                <c:pt idx="165">
                  <c:v>21.89453125</c:v>
                </c:pt>
                <c:pt idx="166">
                  <c:v>28.5234375</c:v>
                </c:pt>
                <c:pt idx="167">
                  <c:v>30.12109375</c:v>
                </c:pt>
                <c:pt idx="168">
                  <c:v>20.19140625</c:v>
                </c:pt>
                <c:pt idx="169">
                  <c:v>31.82421875</c:v>
                </c:pt>
                <c:pt idx="170">
                  <c:v>28.96484375</c:v>
                </c:pt>
                <c:pt idx="171">
                  <c:v>18.75390625</c:v>
                </c:pt>
                <c:pt idx="172">
                  <c:v>32.0546875</c:v>
                </c:pt>
                <c:pt idx="173">
                  <c:v>35.8359375</c:v>
                </c:pt>
                <c:pt idx="174">
                  <c:v>20.53515625</c:v>
                </c:pt>
                <c:pt idx="175">
                  <c:v>29.59375</c:v>
                </c:pt>
                <c:pt idx="176">
                  <c:v>24.375</c:v>
                </c:pt>
                <c:pt idx="177">
                  <c:v>31.88671875</c:v>
                </c:pt>
                <c:pt idx="178">
                  <c:v>20.03515625</c:v>
                </c:pt>
                <c:pt idx="179">
                  <c:v>27</c:v>
                </c:pt>
                <c:pt idx="180">
                  <c:v>23.24609375</c:v>
                </c:pt>
                <c:pt idx="181">
                  <c:v>16.3125</c:v>
                </c:pt>
                <c:pt idx="182">
                  <c:v>21.52734375</c:v>
                </c:pt>
                <c:pt idx="183">
                  <c:v>24.09765625</c:v>
                </c:pt>
                <c:pt idx="184">
                  <c:v>26.00390625</c:v>
                </c:pt>
                <c:pt idx="185">
                  <c:v>26.27734375</c:v>
                </c:pt>
                <c:pt idx="186">
                  <c:v>23.9609375</c:v>
                </c:pt>
                <c:pt idx="187">
                  <c:v>24.1640625</c:v>
                </c:pt>
                <c:pt idx="188">
                  <c:v>24.4296875</c:v>
                </c:pt>
                <c:pt idx="189">
                  <c:v>30.6015625</c:v>
                </c:pt>
                <c:pt idx="190">
                  <c:v>27.07421875</c:v>
                </c:pt>
                <c:pt idx="191">
                  <c:v>20.7109375</c:v>
                </c:pt>
                <c:pt idx="192">
                  <c:v>18.66015625</c:v>
                </c:pt>
                <c:pt idx="193">
                  <c:v>21.98046875</c:v>
                </c:pt>
                <c:pt idx="194">
                  <c:v>23.98828125</c:v>
                </c:pt>
                <c:pt idx="195">
                  <c:v>30.0625</c:v>
                </c:pt>
                <c:pt idx="196">
                  <c:v>21.046875</c:v>
                </c:pt>
                <c:pt idx="197">
                  <c:v>29.72265625</c:v>
                </c:pt>
                <c:pt idx="198">
                  <c:v>29.73828125</c:v>
                </c:pt>
                <c:pt idx="199">
                  <c:v>22.92578125</c:v>
                </c:pt>
                <c:pt idx="200">
                  <c:v>22.50390625</c:v>
                </c:pt>
                <c:pt idx="201">
                  <c:v>19.29296875</c:v>
                </c:pt>
                <c:pt idx="202">
                  <c:v>24.5390625</c:v>
                </c:pt>
                <c:pt idx="203">
                  <c:v>18.3203125</c:v>
                </c:pt>
                <c:pt idx="204">
                  <c:v>20.6171875</c:v>
                </c:pt>
                <c:pt idx="205">
                  <c:v>36.421875</c:v>
                </c:pt>
                <c:pt idx="206">
                  <c:v>25.69921875</c:v>
                </c:pt>
                <c:pt idx="207">
                  <c:v>27.8515625</c:v>
                </c:pt>
                <c:pt idx="208">
                  <c:v>18.8828125</c:v>
                </c:pt>
                <c:pt idx="209">
                  <c:v>21.90234375</c:v>
                </c:pt>
                <c:pt idx="210">
                  <c:v>19.66015625</c:v>
                </c:pt>
                <c:pt idx="211">
                  <c:v>23.64453125</c:v>
                </c:pt>
                <c:pt idx="212">
                  <c:v>19.76953125</c:v>
                </c:pt>
                <c:pt idx="213">
                  <c:v>32.4609375</c:v>
                </c:pt>
                <c:pt idx="214">
                  <c:v>18.01953125</c:v>
                </c:pt>
                <c:pt idx="215">
                  <c:v>29.29296875</c:v>
                </c:pt>
                <c:pt idx="216">
                  <c:v>29.71484375</c:v>
                </c:pt>
                <c:pt idx="217">
                  <c:v>27.37109375</c:v>
                </c:pt>
                <c:pt idx="218">
                  <c:v>22.953125</c:v>
                </c:pt>
                <c:pt idx="219">
                  <c:v>34.265625</c:v>
                </c:pt>
                <c:pt idx="220">
                  <c:v>20.81640625</c:v>
                </c:pt>
                <c:pt idx="221">
                  <c:v>17.66796875</c:v>
                </c:pt>
                <c:pt idx="222">
                  <c:v>28.8046875</c:v>
                </c:pt>
                <c:pt idx="223">
                  <c:v>26</c:v>
                </c:pt>
                <c:pt idx="224">
                  <c:v>21.57421875</c:v>
                </c:pt>
                <c:pt idx="225">
                  <c:v>30.359375</c:v>
                </c:pt>
                <c:pt idx="226">
                  <c:v>24.27734375</c:v>
                </c:pt>
                <c:pt idx="227">
                  <c:v>24.71875</c:v>
                </c:pt>
                <c:pt idx="228">
                  <c:v>19.3203125</c:v>
                </c:pt>
                <c:pt idx="229">
                  <c:v>24.171875</c:v>
                </c:pt>
                <c:pt idx="230">
                  <c:v>23.2109375</c:v>
                </c:pt>
                <c:pt idx="231">
                  <c:v>25.90234375</c:v>
                </c:pt>
                <c:pt idx="232">
                  <c:v>30.328125</c:v>
                </c:pt>
                <c:pt idx="233">
                  <c:v>19.9140625</c:v>
                </c:pt>
                <c:pt idx="234">
                  <c:v>22.48828125</c:v>
                </c:pt>
                <c:pt idx="235">
                  <c:v>19.8671875</c:v>
                </c:pt>
                <c:pt idx="236">
                  <c:v>27.6328125</c:v>
                </c:pt>
                <c:pt idx="237">
                  <c:v>30.75390625</c:v>
                </c:pt>
                <c:pt idx="238">
                  <c:v>19.0546875</c:v>
                </c:pt>
                <c:pt idx="239">
                  <c:v>23.1796875</c:v>
                </c:pt>
                <c:pt idx="240">
                  <c:v>25.56640625</c:v>
                </c:pt>
                <c:pt idx="241">
                  <c:v>26.91015625</c:v>
                </c:pt>
                <c:pt idx="242">
                  <c:v>23.9140625</c:v>
                </c:pt>
                <c:pt idx="243">
                  <c:v>18.41796875</c:v>
                </c:pt>
                <c:pt idx="244">
                  <c:v>27.421875</c:v>
                </c:pt>
                <c:pt idx="245">
                  <c:v>16.58984375</c:v>
                </c:pt>
                <c:pt idx="246">
                  <c:v>36.1171875</c:v>
                </c:pt>
                <c:pt idx="247">
                  <c:v>26.17578125</c:v>
                </c:pt>
                <c:pt idx="248">
                  <c:v>19.4609375</c:v>
                </c:pt>
                <c:pt idx="249">
                  <c:v>32.3984375</c:v>
                </c:pt>
                <c:pt idx="250">
                  <c:v>36.65625</c:v>
                </c:pt>
                <c:pt idx="251">
                  <c:v>22.17578125</c:v>
                </c:pt>
                <c:pt idx="252">
                  <c:v>19.73046875</c:v>
                </c:pt>
                <c:pt idx="253">
                  <c:v>26.01953125</c:v>
                </c:pt>
                <c:pt idx="254">
                  <c:v>29.66015625</c:v>
                </c:pt>
                <c:pt idx="255">
                  <c:v>21.37890625</c:v>
                </c:pt>
                <c:pt idx="256">
                  <c:v>17.2421875</c:v>
                </c:pt>
                <c:pt idx="257">
                  <c:v>21.77734375</c:v>
                </c:pt>
                <c:pt idx="258">
                  <c:v>33.4296875</c:v>
                </c:pt>
                <c:pt idx="259">
                  <c:v>26.0625</c:v>
                </c:pt>
                <c:pt idx="260">
                  <c:v>19.73828125</c:v>
                </c:pt>
                <c:pt idx="261">
                  <c:v>18.02734375</c:v>
                </c:pt>
                <c:pt idx="262">
                  <c:v>37.0234375</c:v>
                </c:pt>
                <c:pt idx="263">
                  <c:v>24.51171875</c:v>
                </c:pt>
                <c:pt idx="264">
                  <c:v>18.5625</c:v>
                </c:pt>
                <c:pt idx="265">
                  <c:v>29.96484375</c:v>
                </c:pt>
                <c:pt idx="266">
                  <c:v>27.95703125</c:v>
                </c:pt>
                <c:pt idx="267">
                  <c:v>23.34765625</c:v>
                </c:pt>
                <c:pt idx="268">
                  <c:v>19.953125</c:v>
                </c:pt>
                <c:pt idx="269">
                  <c:v>21.16796875</c:v>
                </c:pt>
                <c:pt idx="270">
                  <c:v>21.765625</c:v>
                </c:pt>
                <c:pt idx="271">
                  <c:v>22.54296875</c:v>
                </c:pt>
                <c:pt idx="272">
                  <c:v>20.81640625</c:v>
                </c:pt>
                <c:pt idx="273">
                  <c:v>21.3125</c:v>
                </c:pt>
                <c:pt idx="274">
                  <c:v>19.484375</c:v>
                </c:pt>
                <c:pt idx="275">
                  <c:v>27.125</c:v>
                </c:pt>
                <c:pt idx="276">
                  <c:v>30.6796875</c:v>
                </c:pt>
                <c:pt idx="277">
                  <c:v>31.3515625</c:v>
                </c:pt>
                <c:pt idx="278">
                  <c:v>20.91796875</c:v>
                </c:pt>
                <c:pt idx="279">
                  <c:v>21.59765625</c:v>
                </c:pt>
                <c:pt idx="280">
                  <c:v>24.31640625</c:v>
                </c:pt>
                <c:pt idx="281">
                  <c:v>33.953125</c:v>
                </c:pt>
                <c:pt idx="282">
                  <c:v>31.38671875</c:v>
                </c:pt>
                <c:pt idx="283">
                  <c:v>25.28125</c:v>
                </c:pt>
                <c:pt idx="284">
                  <c:v>24.2734375</c:v>
                </c:pt>
                <c:pt idx="285">
                  <c:v>17.453125</c:v>
                </c:pt>
                <c:pt idx="286">
                  <c:v>30.78125</c:v>
                </c:pt>
                <c:pt idx="287">
                  <c:v>17.8984375</c:v>
                </c:pt>
                <c:pt idx="288">
                  <c:v>28.20703125</c:v>
                </c:pt>
                <c:pt idx="289">
                  <c:v>23.5859375</c:v>
                </c:pt>
                <c:pt idx="290">
                  <c:v>21.64453125</c:v>
                </c:pt>
                <c:pt idx="291">
                  <c:v>25.78515625</c:v>
                </c:pt>
                <c:pt idx="292">
                  <c:v>26.9453125</c:v>
                </c:pt>
                <c:pt idx="293">
                  <c:v>24.89453125</c:v>
                </c:pt>
                <c:pt idx="294">
                  <c:v>26.2578125</c:v>
                </c:pt>
                <c:pt idx="295">
                  <c:v>22.4140625</c:v>
                </c:pt>
                <c:pt idx="296">
                  <c:v>16.72265625</c:v>
                </c:pt>
                <c:pt idx="297">
                  <c:v>25.37890625</c:v>
                </c:pt>
                <c:pt idx="298">
                  <c:v>29.1171875</c:v>
                </c:pt>
                <c:pt idx="299">
                  <c:v>24.66796875</c:v>
                </c:pt>
                <c:pt idx="300">
                  <c:v>26.0390625</c:v>
                </c:pt>
                <c:pt idx="301">
                  <c:v>19.03125</c:v>
                </c:pt>
                <c:pt idx="302">
                  <c:v>23.4921875</c:v>
                </c:pt>
                <c:pt idx="303">
                  <c:v>18.17578125</c:v>
                </c:pt>
                <c:pt idx="304">
                  <c:v>21.015625</c:v>
                </c:pt>
                <c:pt idx="305">
                  <c:v>23.97265625</c:v>
                </c:pt>
                <c:pt idx="306">
                  <c:v>25.26171875</c:v>
                </c:pt>
                <c:pt idx="307">
                  <c:v>21.2578125</c:v>
                </c:pt>
                <c:pt idx="308">
                  <c:v>23.5859375</c:v>
                </c:pt>
                <c:pt idx="309">
                  <c:v>28.48828125</c:v>
                </c:pt>
                <c:pt idx="310">
                  <c:v>24.25</c:v>
                </c:pt>
                <c:pt idx="311">
                  <c:v>23</c:v>
                </c:pt>
                <c:pt idx="312">
                  <c:v>23.3515625</c:v>
                </c:pt>
                <c:pt idx="313">
                  <c:v>24.19140625</c:v>
                </c:pt>
                <c:pt idx="314">
                  <c:v>21.64453125</c:v>
                </c:pt>
                <c:pt idx="315">
                  <c:v>19.50390625</c:v>
                </c:pt>
                <c:pt idx="316">
                  <c:v>20.49609375</c:v>
                </c:pt>
                <c:pt idx="317">
                  <c:v>27.05859375</c:v>
                </c:pt>
                <c:pt idx="318">
                  <c:v>16.50390625</c:v>
                </c:pt>
                <c:pt idx="319">
                  <c:v>25.01171875</c:v>
                </c:pt>
                <c:pt idx="320">
                  <c:v>17.015625</c:v>
                </c:pt>
                <c:pt idx="321">
                  <c:v>28.4296875</c:v>
                </c:pt>
                <c:pt idx="322">
                  <c:v>24.88671875</c:v>
                </c:pt>
                <c:pt idx="323">
                  <c:v>24.92578125</c:v>
                </c:pt>
                <c:pt idx="324">
                  <c:v>33.4140625</c:v>
                </c:pt>
                <c:pt idx="325">
                  <c:v>27.22265625</c:v>
                </c:pt>
                <c:pt idx="326">
                  <c:v>20.55859375</c:v>
                </c:pt>
                <c:pt idx="327">
                  <c:v>23.6796875</c:v>
                </c:pt>
                <c:pt idx="328">
                  <c:v>22.94140625</c:v>
                </c:pt>
                <c:pt idx="329">
                  <c:v>29.3359375</c:v>
                </c:pt>
                <c:pt idx="330">
                  <c:v>23.53515625</c:v>
                </c:pt>
                <c:pt idx="331">
                  <c:v>18.53515625</c:v>
                </c:pt>
                <c:pt idx="332">
                  <c:v>30.98046875</c:v>
                </c:pt>
                <c:pt idx="333">
                  <c:v>21.1015625</c:v>
                </c:pt>
                <c:pt idx="334">
                  <c:v>17.84765625</c:v>
                </c:pt>
                <c:pt idx="335">
                  <c:v>33.125</c:v>
                </c:pt>
                <c:pt idx="336">
                  <c:v>23.796875</c:v>
                </c:pt>
                <c:pt idx="337">
                  <c:v>24.08984375</c:v>
                </c:pt>
                <c:pt idx="338">
                  <c:v>26.0390625</c:v>
                </c:pt>
                <c:pt idx="339">
                  <c:v>22.6953125</c:v>
                </c:pt>
                <c:pt idx="340">
                  <c:v>21.46484375</c:v>
                </c:pt>
                <c:pt idx="341">
                  <c:v>16.76171875</c:v>
                </c:pt>
                <c:pt idx="342">
                  <c:v>31.87890625</c:v>
                </c:pt>
                <c:pt idx="343">
                  <c:v>22</c:v>
                </c:pt>
                <c:pt idx="344">
                  <c:v>27.5390625</c:v>
                </c:pt>
                <c:pt idx="345">
                  <c:v>19.36328125</c:v>
                </c:pt>
                <c:pt idx="346">
                  <c:v>23.171875</c:v>
                </c:pt>
                <c:pt idx="347">
                  <c:v>27.28125</c:v>
                </c:pt>
                <c:pt idx="348">
                  <c:v>32.296875</c:v>
                </c:pt>
                <c:pt idx="349">
                  <c:v>27.078125</c:v>
                </c:pt>
                <c:pt idx="350">
                  <c:v>21.90234375</c:v>
                </c:pt>
                <c:pt idx="351">
                  <c:v>29.81640625</c:v>
                </c:pt>
                <c:pt idx="352">
                  <c:v>23.1484375</c:v>
                </c:pt>
                <c:pt idx="353">
                  <c:v>26.38671875</c:v>
                </c:pt>
                <c:pt idx="354">
                  <c:v>25.1484375</c:v>
                </c:pt>
                <c:pt idx="355">
                  <c:v>30.40625</c:v>
                </c:pt>
                <c:pt idx="356">
                  <c:v>18.5390625</c:v>
                </c:pt>
                <c:pt idx="357">
                  <c:v>26.4375</c:v>
                </c:pt>
                <c:pt idx="358">
                  <c:v>30.1015625</c:v>
                </c:pt>
                <c:pt idx="359">
                  <c:v>30.75</c:v>
                </c:pt>
                <c:pt idx="360">
                  <c:v>28.47265625</c:v>
                </c:pt>
                <c:pt idx="361">
                  <c:v>24.88671875</c:v>
                </c:pt>
                <c:pt idx="362">
                  <c:v>18.67578125</c:v>
                </c:pt>
                <c:pt idx="363">
                  <c:v>25.7421875</c:v>
                </c:pt>
                <c:pt idx="364">
                  <c:v>24.3828125</c:v>
                </c:pt>
                <c:pt idx="365">
                  <c:v>27.82421875</c:v>
                </c:pt>
                <c:pt idx="366">
                  <c:v>27.484375</c:v>
                </c:pt>
                <c:pt idx="367">
                  <c:v>32.5</c:v>
                </c:pt>
                <c:pt idx="368">
                  <c:v>28.6484375</c:v>
                </c:pt>
                <c:pt idx="369">
                  <c:v>24.2421875</c:v>
                </c:pt>
                <c:pt idx="370">
                  <c:v>32.5</c:v>
                </c:pt>
                <c:pt idx="371">
                  <c:v>30.421875</c:v>
                </c:pt>
                <c:pt idx="372">
                  <c:v>26.1953125</c:v>
                </c:pt>
                <c:pt idx="373">
                  <c:v>22.26953125</c:v>
                </c:pt>
                <c:pt idx="374">
                  <c:v>33.453125</c:v>
                </c:pt>
                <c:pt idx="375">
                  <c:v>32.3671875</c:v>
                </c:pt>
                <c:pt idx="376">
                  <c:v>33.359375</c:v>
                </c:pt>
                <c:pt idx="377">
                  <c:v>22.12109375</c:v>
                </c:pt>
                <c:pt idx="378">
                  <c:v>35.2421875</c:v>
                </c:pt>
                <c:pt idx="379">
                  <c:v>29.80859375</c:v>
                </c:pt>
                <c:pt idx="380">
                  <c:v>29.99609375</c:v>
                </c:pt>
                <c:pt idx="381">
                  <c:v>38.7734375</c:v>
                </c:pt>
                <c:pt idx="382">
                  <c:v>25.7734375</c:v>
                </c:pt>
                <c:pt idx="383">
                  <c:v>24.5</c:v>
                </c:pt>
                <c:pt idx="384">
                  <c:v>25.7109375</c:v>
                </c:pt>
                <c:pt idx="385">
                  <c:v>31.87890625</c:v>
                </c:pt>
                <c:pt idx="386">
                  <c:v>29.6328125</c:v>
                </c:pt>
                <c:pt idx="387">
                  <c:v>26.4609375</c:v>
                </c:pt>
                <c:pt idx="388">
                  <c:v>23.28125</c:v>
                </c:pt>
                <c:pt idx="389">
                  <c:v>25.3828125</c:v>
                </c:pt>
                <c:pt idx="390">
                  <c:v>31.67578125</c:v>
                </c:pt>
                <c:pt idx="391">
                  <c:v>34.328125</c:v>
                </c:pt>
                <c:pt idx="392">
                  <c:v>28.9453125</c:v>
                </c:pt>
                <c:pt idx="393">
                  <c:v>37.765625</c:v>
                </c:pt>
                <c:pt idx="394">
                  <c:v>16.93359375</c:v>
                </c:pt>
                <c:pt idx="395">
                  <c:v>31.46875</c:v>
                </c:pt>
                <c:pt idx="396">
                  <c:v>32.7265625</c:v>
                </c:pt>
                <c:pt idx="397">
                  <c:v>33.5703125</c:v>
                </c:pt>
                <c:pt idx="398">
                  <c:v>28.4296875</c:v>
                </c:pt>
                <c:pt idx="399">
                  <c:v>23.0234375</c:v>
                </c:pt>
                <c:pt idx="400">
                  <c:v>27.61328125</c:v>
                </c:pt>
                <c:pt idx="401">
                  <c:v>28.15234375</c:v>
                </c:pt>
                <c:pt idx="402">
                  <c:v>26.53125</c:v>
                </c:pt>
                <c:pt idx="403">
                  <c:v>32.4609375</c:v>
                </c:pt>
                <c:pt idx="404">
                  <c:v>17.12109375</c:v>
                </c:pt>
                <c:pt idx="405">
                  <c:v>27.01953125</c:v>
                </c:pt>
                <c:pt idx="406">
                  <c:v>25.80078125</c:v>
                </c:pt>
                <c:pt idx="407">
                  <c:v>25.11328125</c:v>
                </c:pt>
                <c:pt idx="408">
                  <c:v>36.59375</c:v>
                </c:pt>
                <c:pt idx="409">
                  <c:v>23.58203125</c:v>
                </c:pt>
                <c:pt idx="410">
                  <c:v>27.56640625</c:v>
                </c:pt>
                <c:pt idx="411">
                  <c:v>25.04296875</c:v>
                </c:pt>
                <c:pt idx="412">
                  <c:v>32.7109375</c:v>
                </c:pt>
                <c:pt idx="413">
                  <c:v>29.859375</c:v>
                </c:pt>
                <c:pt idx="414">
                  <c:v>30.65234375</c:v>
                </c:pt>
                <c:pt idx="415">
                  <c:v>36.9921875</c:v>
                </c:pt>
                <c:pt idx="416">
                  <c:v>28.83984375</c:v>
                </c:pt>
                <c:pt idx="417">
                  <c:v>29.80859375</c:v>
                </c:pt>
                <c:pt idx="418">
                  <c:v>24.640625</c:v>
                </c:pt>
                <c:pt idx="419">
                  <c:v>31.68359375</c:v>
                </c:pt>
                <c:pt idx="420">
                  <c:v>34.6796875</c:v>
                </c:pt>
                <c:pt idx="421">
                  <c:v>26.421875</c:v>
                </c:pt>
                <c:pt idx="422">
                  <c:v>29.65234375</c:v>
                </c:pt>
                <c:pt idx="423">
                  <c:v>26.1640625</c:v>
                </c:pt>
                <c:pt idx="424">
                  <c:v>24.5859375</c:v>
                </c:pt>
                <c:pt idx="425">
                  <c:v>27.57421875</c:v>
                </c:pt>
                <c:pt idx="426">
                  <c:v>30.74609375</c:v>
                </c:pt>
                <c:pt idx="427">
                  <c:v>26.65234375</c:v>
                </c:pt>
                <c:pt idx="428">
                  <c:v>24.19921875</c:v>
                </c:pt>
                <c:pt idx="429">
                  <c:v>39.75</c:v>
                </c:pt>
                <c:pt idx="430">
                  <c:v>18.1171875</c:v>
                </c:pt>
                <c:pt idx="431">
                  <c:v>32.1328125</c:v>
                </c:pt>
                <c:pt idx="432">
                  <c:v>25.39453125</c:v>
                </c:pt>
                <c:pt idx="433">
                  <c:v>36.515625</c:v>
                </c:pt>
                <c:pt idx="434">
                  <c:v>27.55859375</c:v>
                </c:pt>
                <c:pt idx="435">
                  <c:v>24.0546875</c:v>
                </c:pt>
                <c:pt idx="436">
                  <c:v>32.328125</c:v>
                </c:pt>
                <c:pt idx="437">
                  <c:v>31.296875</c:v>
                </c:pt>
                <c:pt idx="438">
                  <c:v>28.70703125</c:v>
                </c:pt>
                <c:pt idx="439">
                  <c:v>18.515625</c:v>
                </c:pt>
                <c:pt idx="440">
                  <c:v>21.171875</c:v>
                </c:pt>
                <c:pt idx="441">
                  <c:v>31.7890625</c:v>
                </c:pt>
                <c:pt idx="442">
                  <c:v>30.64453125</c:v>
                </c:pt>
                <c:pt idx="443">
                  <c:v>33.078125</c:v>
                </c:pt>
                <c:pt idx="444">
                  <c:v>25.890625</c:v>
                </c:pt>
                <c:pt idx="445">
                  <c:v>27.0625</c:v>
                </c:pt>
                <c:pt idx="446">
                  <c:v>32.1796875</c:v>
                </c:pt>
                <c:pt idx="447">
                  <c:v>33.5546875</c:v>
                </c:pt>
                <c:pt idx="448">
                  <c:v>30.7890625</c:v>
                </c:pt>
                <c:pt idx="449">
                  <c:v>26.6328125</c:v>
                </c:pt>
                <c:pt idx="450">
                  <c:v>31.1484375</c:v>
                </c:pt>
                <c:pt idx="451">
                  <c:v>17.3359375</c:v>
                </c:pt>
                <c:pt idx="452">
                  <c:v>31.99609375</c:v>
                </c:pt>
                <c:pt idx="453">
                  <c:v>20.2109375</c:v>
                </c:pt>
                <c:pt idx="454">
                  <c:v>33.453125</c:v>
                </c:pt>
                <c:pt idx="455">
                  <c:v>31.203125</c:v>
                </c:pt>
                <c:pt idx="456">
                  <c:v>18.97265625</c:v>
                </c:pt>
                <c:pt idx="457">
                  <c:v>30.7421875</c:v>
                </c:pt>
                <c:pt idx="458">
                  <c:v>31.921875</c:v>
                </c:pt>
                <c:pt idx="459">
                  <c:v>22.30078125</c:v>
                </c:pt>
                <c:pt idx="460">
                  <c:v>20.94921875</c:v>
                </c:pt>
                <c:pt idx="461">
                  <c:v>34.8359375</c:v>
                </c:pt>
                <c:pt idx="462">
                  <c:v>25.15234375</c:v>
                </c:pt>
                <c:pt idx="463">
                  <c:v>27.66015625</c:v>
                </c:pt>
                <c:pt idx="464">
                  <c:v>33.5078125</c:v>
                </c:pt>
                <c:pt idx="465">
                  <c:v>29.5234375</c:v>
                </c:pt>
                <c:pt idx="466">
                  <c:v>28.99609375</c:v>
                </c:pt>
                <c:pt idx="467">
                  <c:v>25.2578125</c:v>
                </c:pt>
                <c:pt idx="468">
                  <c:v>27.51953125</c:v>
                </c:pt>
                <c:pt idx="469">
                  <c:v>16.55078125</c:v>
                </c:pt>
                <c:pt idx="470">
                  <c:v>36.8046875</c:v>
                </c:pt>
                <c:pt idx="471">
                  <c:v>37.9609375</c:v>
                </c:pt>
                <c:pt idx="472">
                  <c:v>25.234375</c:v>
                </c:pt>
                <c:pt idx="473">
                  <c:v>29.36328125</c:v>
                </c:pt>
                <c:pt idx="474">
                  <c:v>24.84375</c:v>
                </c:pt>
                <c:pt idx="475">
                  <c:v>31.7890625</c:v>
                </c:pt>
                <c:pt idx="476">
                  <c:v>33.3828125</c:v>
                </c:pt>
                <c:pt idx="477">
                  <c:v>19.78125</c:v>
                </c:pt>
                <c:pt idx="478">
                  <c:v>33.9921875</c:v>
                </c:pt>
                <c:pt idx="479">
                  <c:v>23.78515625</c:v>
                </c:pt>
                <c:pt idx="480">
                  <c:v>32.1796875</c:v>
                </c:pt>
                <c:pt idx="481">
                  <c:v>25.4609375</c:v>
                </c:pt>
                <c:pt idx="482">
                  <c:v>23.4921875</c:v>
                </c:pt>
                <c:pt idx="483">
                  <c:v>22.203125</c:v>
                </c:pt>
                <c:pt idx="484">
                  <c:v>28.73046875</c:v>
                </c:pt>
                <c:pt idx="485">
                  <c:v>29.828125</c:v>
                </c:pt>
                <c:pt idx="486">
                  <c:v>26.27734375</c:v>
                </c:pt>
                <c:pt idx="487">
                  <c:v>30.9140625</c:v>
                </c:pt>
                <c:pt idx="488">
                  <c:v>31.66796875</c:v>
                </c:pt>
                <c:pt idx="489">
                  <c:v>26.6484375</c:v>
                </c:pt>
                <c:pt idx="490">
                  <c:v>40.8828125</c:v>
                </c:pt>
                <c:pt idx="491">
                  <c:v>36.484375</c:v>
                </c:pt>
                <c:pt idx="492">
                  <c:v>25</c:v>
                </c:pt>
                <c:pt idx="493">
                  <c:v>34.6875</c:v>
                </c:pt>
                <c:pt idx="494">
                  <c:v>30.99609375</c:v>
                </c:pt>
                <c:pt idx="495">
                  <c:v>29.13671875</c:v>
                </c:pt>
                <c:pt idx="496">
                  <c:v>28.09765625</c:v>
                </c:pt>
                <c:pt idx="497">
                  <c:v>31.6953125</c:v>
                </c:pt>
                <c:pt idx="498">
                  <c:v>28.7265625</c:v>
                </c:pt>
                <c:pt idx="499">
                  <c:v>30.24609375</c:v>
                </c:pt>
                <c:pt idx="500">
                  <c:v>37.2109375</c:v>
                </c:pt>
                <c:pt idx="501">
                  <c:v>28.64453125</c:v>
                </c:pt>
                <c:pt idx="502">
                  <c:v>35.046875</c:v>
                </c:pt>
                <c:pt idx="503">
                  <c:v>34.7421875</c:v>
                </c:pt>
                <c:pt idx="504">
                  <c:v>34.75</c:v>
                </c:pt>
                <c:pt idx="505">
                  <c:v>24.7421875</c:v>
                </c:pt>
                <c:pt idx="506">
                  <c:v>27.1328125</c:v>
                </c:pt>
                <c:pt idx="507">
                  <c:v>27.92578125</c:v>
                </c:pt>
                <c:pt idx="508">
                  <c:v>28.65625</c:v>
                </c:pt>
                <c:pt idx="509">
                  <c:v>27.4765625</c:v>
                </c:pt>
                <c:pt idx="510">
                  <c:v>33.3984375</c:v>
                </c:pt>
                <c:pt idx="511">
                  <c:v>25.1875</c:v>
                </c:pt>
                <c:pt idx="512">
                  <c:v>37.7109375</c:v>
                </c:pt>
                <c:pt idx="513">
                  <c:v>21.90234375</c:v>
                </c:pt>
                <c:pt idx="514">
                  <c:v>28.7109375</c:v>
                </c:pt>
                <c:pt idx="515">
                  <c:v>24.2421875</c:v>
                </c:pt>
                <c:pt idx="516">
                  <c:v>27.734375</c:v>
                </c:pt>
                <c:pt idx="517">
                  <c:v>30.9453125</c:v>
                </c:pt>
                <c:pt idx="518">
                  <c:v>26.66796875</c:v>
                </c:pt>
                <c:pt idx="519">
                  <c:v>38.734375</c:v>
                </c:pt>
                <c:pt idx="520">
                  <c:v>24.16015625</c:v>
                </c:pt>
                <c:pt idx="521">
                  <c:v>23.2734375</c:v>
                </c:pt>
                <c:pt idx="522">
                  <c:v>29.12890625</c:v>
                </c:pt>
                <c:pt idx="523">
                  <c:v>32.671875</c:v>
                </c:pt>
                <c:pt idx="524">
                  <c:v>33.1171875</c:v>
                </c:pt>
                <c:pt idx="525">
                  <c:v>24.0390625</c:v>
                </c:pt>
                <c:pt idx="526">
                  <c:v>30.81640625</c:v>
                </c:pt>
                <c:pt idx="527">
                  <c:v>29.15234375</c:v>
                </c:pt>
                <c:pt idx="528">
                  <c:v>26.22265625</c:v>
                </c:pt>
                <c:pt idx="529">
                  <c:v>29.9609375</c:v>
                </c:pt>
                <c:pt idx="530">
                  <c:v>19.34765625</c:v>
                </c:pt>
                <c:pt idx="531">
                  <c:v>17.9140625</c:v>
                </c:pt>
                <c:pt idx="532">
                  <c:v>26.3046875</c:v>
                </c:pt>
                <c:pt idx="533">
                  <c:v>27.4453125</c:v>
                </c:pt>
                <c:pt idx="534">
                  <c:v>31.87109375</c:v>
                </c:pt>
                <c:pt idx="535">
                  <c:v>35.1640625</c:v>
                </c:pt>
                <c:pt idx="536">
                  <c:v>35.1640625</c:v>
                </c:pt>
                <c:pt idx="537">
                  <c:v>23.2109375</c:v>
                </c:pt>
                <c:pt idx="538">
                  <c:v>30.06640625</c:v>
                </c:pt>
                <c:pt idx="539">
                  <c:v>24.04296875</c:v>
                </c:pt>
                <c:pt idx="540">
                  <c:v>29.3984375</c:v>
                </c:pt>
                <c:pt idx="541">
                  <c:v>24.4453125</c:v>
                </c:pt>
                <c:pt idx="542">
                  <c:v>29.1875</c:v>
                </c:pt>
                <c:pt idx="543">
                  <c:v>30.109375</c:v>
                </c:pt>
                <c:pt idx="544">
                  <c:v>21.984375</c:v>
                </c:pt>
                <c:pt idx="545">
                  <c:v>30.640625</c:v>
                </c:pt>
                <c:pt idx="546">
                  <c:v>27.11328125</c:v>
                </c:pt>
                <c:pt idx="547">
                  <c:v>37.453125</c:v>
                </c:pt>
                <c:pt idx="548">
                  <c:v>30.17578125</c:v>
                </c:pt>
                <c:pt idx="549">
                  <c:v>31.06640625</c:v>
                </c:pt>
                <c:pt idx="550">
                  <c:v>30.76171875</c:v>
                </c:pt>
                <c:pt idx="551">
                  <c:v>41.03125</c:v>
                </c:pt>
                <c:pt idx="552">
                  <c:v>39.71875</c:v>
                </c:pt>
                <c:pt idx="553">
                  <c:v>31.76171875</c:v>
                </c:pt>
                <c:pt idx="554">
                  <c:v>37.828125</c:v>
                </c:pt>
                <c:pt idx="555">
                  <c:v>35.7109375</c:v>
                </c:pt>
                <c:pt idx="556">
                  <c:v>34.5078125</c:v>
                </c:pt>
                <c:pt idx="557">
                  <c:v>21.078125</c:v>
                </c:pt>
                <c:pt idx="558">
                  <c:v>17.9765625</c:v>
                </c:pt>
                <c:pt idx="559">
                  <c:v>20.30078125</c:v>
                </c:pt>
                <c:pt idx="560">
                  <c:v>33.96875</c:v>
                </c:pt>
                <c:pt idx="561">
                  <c:v>41.0859375</c:v>
                </c:pt>
                <c:pt idx="562">
                  <c:v>18.2578125</c:v>
                </c:pt>
                <c:pt idx="563">
                  <c:v>19.6953125</c:v>
                </c:pt>
                <c:pt idx="564">
                  <c:v>25.59765625</c:v>
                </c:pt>
                <c:pt idx="565">
                  <c:v>26.8046875</c:v>
                </c:pt>
                <c:pt idx="566">
                  <c:v>33.2578125</c:v>
                </c:pt>
                <c:pt idx="567">
                  <c:v>30.796875</c:v>
                </c:pt>
                <c:pt idx="568">
                  <c:v>31.0390625</c:v>
                </c:pt>
                <c:pt idx="569">
                  <c:v>41.046875</c:v>
                </c:pt>
                <c:pt idx="570">
                  <c:v>19.3671875</c:v>
                </c:pt>
                <c:pt idx="571">
                  <c:v>19.8046875</c:v>
                </c:pt>
                <c:pt idx="572">
                  <c:v>28.2890625</c:v>
                </c:pt>
                <c:pt idx="573">
                  <c:v>29.41796875</c:v>
                </c:pt>
                <c:pt idx="574">
                  <c:v>21.21484375</c:v>
                </c:pt>
                <c:pt idx="575">
                  <c:v>26.91796875</c:v>
                </c:pt>
                <c:pt idx="576">
                  <c:v>39.7578125</c:v>
                </c:pt>
                <c:pt idx="577">
                  <c:v>31.59375</c:v>
                </c:pt>
                <c:pt idx="578">
                  <c:v>25.9921875</c:v>
                </c:pt>
                <c:pt idx="579">
                  <c:v>30.40625</c:v>
                </c:pt>
                <c:pt idx="580">
                  <c:v>28.1484375</c:v>
                </c:pt>
                <c:pt idx="581">
                  <c:v>19.1171875</c:v>
                </c:pt>
                <c:pt idx="582">
                  <c:v>17.3515625</c:v>
                </c:pt>
                <c:pt idx="583">
                  <c:v>24.4765625</c:v>
                </c:pt>
                <c:pt idx="584">
                  <c:v>22.546875</c:v>
                </c:pt>
                <c:pt idx="585">
                  <c:v>23.62109375</c:v>
                </c:pt>
                <c:pt idx="586">
                  <c:v>33.34375</c:v>
                </c:pt>
                <c:pt idx="587">
                  <c:v>32.109375</c:v>
                </c:pt>
                <c:pt idx="588">
                  <c:v>30.828125</c:v>
                </c:pt>
                <c:pt idx="589">
                  <c:v>22.234375</c:v>
                </c:pt>
                <c:pt idx="590">
                  <c:v>26.859375</c:v>
                </c:pt>
                <c:pt idx="591">
                  <c:v>30.8984375</c:v>
                </c:pt>
                <c:pt idx="592">
                  <c:v>19.109375</c:v>
                </c:pt>
                <c:pt idx="593">
                  <c:v>29.76171875</c:v>
                </c:pt>
                <c:pt idx="594">
                  <c:v>30.6484375</c:v>
                </c:pt>
                <c:pt idx="595">
                  <c:v>30.05078125</c:v>
                </c:pt>
                <c:pt idx="596">
                  <c:v>24.4921875</c:v>
                </c:pt>
                <c:pt idx="597">
                  <c:v>32.4375</c:v>
                </c:pt>
                <c:pt idx="598">
                  <c:v>29.59375</c:v>
                </c:pt>
                <c:pt idx="599">
                  <c:v>22.39453125</c:v>
                </c:pt>
                <c:pt idx="600">
                  <c:v>22.609375</c:v>
                </c:pt>
                <c:pt idx="601">
                  <c:v>28.49609375</c:v>
                </c:pt>
                <c:pt idx="602">
                  <c:v>37.7265625</c:v>
                </c:pt>
                <c:pt idx="603">
                  <c:v>33.6015625</c:v>
                </c:pt>
                <c:pt idx="604">
                  <c:v>20.484375</c:v>
                </c:pt>
                <c:pt idx="605">
                  <c:v>34.5703125</c:v>
                </c:pt>
                <c:pt idx="606">
                  <c:v>31.62890625</c:v>
                </c:pt>
                <c:pt idx="607">
                  <c:v>33.125</c:v>
                </c:pt>
                <c:pt idx="608">
                  <c:v>27.578125</c:v>
                </c:pt>
                <c:pt idx="609">
                  <c:v>26.81640625</c:v>
                </c:pt>
                <c:pt idx="610">
                  <c:v>24.8515625</c:v>
                </c:pt>
                <c:pt idx="611">
                  <c:v>24.03125</c:v>
                </c:pt>
                <c:pt idx="612">
                  <c:v>32.53125</c:v>
                </c:pt>
                <c:pt idx="613">
                  <c:v>18.95703125</c:v>
                </c:pt>
                <c:pt idx="614">
                  <c:v>28.83203125</c:v>
                </c:pt>
                <c:pt idx="615">
                  <c:v>32.421875</c:v>
                </c:pt>
                <c:pt idx="616">
                  <c:v>25.4609375</c:v>
                </c:pt>
                <c:pt idx="617">
                  <c:v>27.2578125</c:v>
                </c:pt>
                <c:pt idx="618">
                  <c:v>33.84375</c:v>
                </c:pt>
                <c:pt idx="619">
                  <c:v>21.296875</c:v>
                </c:pt>
                <c:pt idx="620">
                  <c:v>25.90234375</c:v>
                </c:pt>
                <c:pt idx="621">
                  <c:v>29.44140625</c:v>
                </c:pt>
                <c:pt idx="622">
                  <c:v>27.09765625</c:v>
                </c:pt>
                <c:pt idx="623">
                  <c:v>27.43359375</c:v>
                </c:pt>
                <c:pt idx="624">
                  <c:v>36.4453125</c:v>
                </c:pt>
                <c:pt idx="625">
                  <c:v>30.6171875</c:v>
                </c:pt>
                <c:pt idx="626">
                  <c:v>31.08203125</c:v>
                </c:pt>
                <c:pt idx="627">
                  <c:v>30.97265625</c:v>
                </c:pt>
                <c:pt idx="628">
                  <c:v>26.7734375</c:v>
                </c:pt>
                <c:pt idx="629">
                  <c:v>24.64453125</c:v>
                </c:pt>
                <c:pt idx="630">
                  <c:v>22.234375</c:v>
                </c:pt>
                <c:pt idx="631">
                  <c:v>20.3203125</c:v>
                </c:pt>
                <c:pt idx="632">
                  <c:v>30.21484375</c:v>
                </c:pt>
                <c:pt idx="633">
                  <c:v>33.9375</c:v>
                </c:pt>
                <c:pt idx="634">
                  <c:v>31.0078125</c:v>
                </c:pt>
                <c:pt idx="635">
                  <c:v>29.09765625</c:v>
                </c:pt>
                <c:pt idx="636">
                  <c:v>35.3984375</c:v>
                </c:pt>
                <c:pt idx="637">
                  <c:v>27.51953125</c:v>
                </c:pt>
                <c:pt idx="638">
                  <c:v>27.5703125</c:v>
                </c:pt>
                <c:pt idx="639">
                  <c:v>29.03125</c:v>
                </c:pt>
                <c:pt idx="640">
                  <c:v>25.0859375</c:v>
                </c:pt>
                <c:pt idx="641">
                  <c:v>37.1328125</c:v>
                </c:pt>
                <c:pt idx="642">
                  <c:v>23.69921875</c:v>
                </c:pt>
                <c:pt idx="643">
                  <c:v>28.46484375</c:v>
                </c:pt>
                <c:pt idx="644">
                  <c:v>27.58203125</c:v>
                </c:pt>
                <c:pt idx="645">
                  <c:v>25.6953125</c:v>
                </c:pt>
                <c:pt idx="646">
                  <c:v>28.3359375</c:v>
                </c:pt>
                <c:pt idx="647">
                  <c:v>25.0703125</c:v>
                </c:pt>
                <c:pt idx="648">
                  <c:v>21.65234375</c:v>
                </c:pt>
                <c:pt idx="649">
                  <c:v>32.1875</c:v>
                </c:pt>
                <c:pt idx="650">
                  <c:v>29.37890625</c:v>
                </c:pt>
                <c:pt idx="651">
                  <c:v>30.64453125</c:v>
                </c:pt>
                <c:pt idx="652">
                  <c:v>23.515625</c:v>
                </c:pt>
                <c:pt idx="653">
                  <c:v>29.484375</c:v>
                </c:pt>
                <c:pt idx="654">
                  <c:v>23.0859375</c:v>
                </c:pt>
                <c:pt idx="655">
                  <c:v>30.28125</c:v>
                </c:pt>
                <c:pt idx="656">
                  <c:v>19.75</c:v>
                </c:pt>
                <c:pt idx="657">
                  <c:v>33.7265625</c:v>
                </c:pt>
                <c:pt idx="658">
                  <c:v>18.9921875</c:v>
                </c:pt>
                <c:pt idx="659">
                  <c:v>31.5546875</c:v>
                </c:pt>
                <c:pt idx="660">
                  <c:v>21.5</c:v>
                </c:pt>
                <c:pt idx="661">
                  <c:v>26.12890625</c:v>
                </c:pt>
                <c:pt idx="662">
                  <c:v>31.0078125</c:v>
                </c:pt>
                <c:pt idx="663">
                  <c:v>28.765625</c:v>
                </c:pt>
                <c:pt idx="664">
                  <c:v>15.73632813</c:v>
                </c:pt>
                <c:pt idx="665">
                  <c:v>29.28125</c:v>
                </c:pt>
                <c:pt idx="666">
                  <c:v>28.55078125</c:v>
                </c:pt>
                <c:pt idx="667">
                  <c:v>18.25</c:v>
                </c:pt>
                <c:pt idx="668">
                  <c:v>28.45703125</c:v>
                </c:pt>
                <c:pt idx="669">
                  <c:v>30.91015625</c:v>
                </c:pt>
                <c:pt idx="670">
                  <c:v>34.734375</c:v>
                </c:pt>
                <c:pt idx="671">
                  <c:v>32.484375</c:v>
                </c:pt>
                <c:pt idx="672">
                  <c:v>32.2578125</c:v>
                </c:pt>
                <c:pt idx="673">
                  <c:v>30.296875</c:v>
                </c:pt>
                <c:pt idx="674">
                  <c:v>31.63671875</c:v>
                </c:pt>
                <c:pt idx="675">
                  <c:v>32.640625</c:v>
                </c:pt>
                <c:pt idx="676">
                  <c:v>39.90625</c:v>
                </c:pt>
                <c:pt idx="677">
                  <c:v>29.69921875</c:v>
                </c:pt>
                <c:pt idx="678">
                  <c:v>25.69140625</c:v>
                </c:pt>
                <c:pt idx="679">
                  <c:v>30.2421875</c:v>
                </c:pt>
                <c:pt idx="680">
                  <c:v>26.46875</c:v>
                </c:pt>
                <c:pt idx="681">
                  <c:v>28.953125</c:v>
                </c:pt>
                <c:pt idx="682">
                  <c:v>24.609375</c:v>
                </c:pt>
                <c:pt idx="683">
                  <c:v>27.140625</c:v>
                </c:pt>
                <c:pt idx="684">
                  <c:v>39.5234375</c:v>
                </c:pt>
                <c:pt idx="685">
                  <c:v>27.76171875</c:v>
                </c:pt>
                <c:pt idx="686">
                  <c:v>31.45703125</c:v>
                </c:pt>
                <c:pt idx="687">
                  <c:v>33.6875</c:v>
                </c:pt>
                <c:pt idx="688">
                  <c:v>29.96875</c:v>
                </c:pt>
                <c:pt idx="689">
                  <c:v>26.81640625</c:v>
                </c:pt>
                <c:pt idx="690">
                  <c:v>27.421875</c:v>
                </c:pt>
                <c:pt idx="691">
                  <c:v>29.6875</c:v>
                </c:pt>
                <c:pt idx="692">
                  <c:v>19.1484375</c:v>
                </c:pt>
                <c:pt idx="693">
                  <c:v>34.0625</c:v>
                </c:pt>
                <c:pt idx="694">
                  <c:v>34.3046875</c:v>
                </c:pt>
                <c:pt idx="695">
                  <c:v>29.51953125</c:v>
                </c:pt>
                <c:pt idx="696">
                  <c:v>30.671875</c:v>
                </c:pt>
                <c:pt idx="697">
                  <c:v>26.44140625</c:v>
                </c:pt>
                <c:pt idx="698">
                  <c:v>23.2578125</c:v>
                </c:pt>
                <c:pt idx="699">
                  <c:v>27.71484375</c:v>
                </c:pt>
                <c:pt idx="700">
                  <c:v>37.3984375</c:v>
                </c:pt>
                <c:pt idx="701">
                  <c:v>25.05859375</c:v>
                </c:pt>
                <c:pt idx="702">
                  <c:v>30.32421875</c:v>
                </c:pt>
                <c:pt idx="703">
                  <c:v>19.41796875</c:v>
                </c:pt>
                <c:pt idx="704">
                  <c:v>28.39453125</c:v>
                </c:pt>
                <c:pt idx="705">
                  <c:v>29.53515625</c:v>
                </c:pt>
                <c:pt idx="706">
                  <c:v>30.6484375</c:v>
                </c:pt>
                <c:pt idx="707">
                  <c:v>26.421875</c:v>
                </c:pt>
                <c:pt idx="708">
                  <c:v>24.421875</c:v>
                </c:pt>
                <c:pt idx="709">
                  <c:v>23.18359375</c:v>
                </c:pt>
                <c:pt idx="710">
                  <c:v>28.8203125</c:v>
                </c:pt>
                <c:pt idx="711">
                  <c:v>25.828125</c:v>
                </c:pt>
                <c:pt idx="712">
                  <c:v>24.8671875</c:v>
                </c:pt>
                <c:pt idx="713">
                  <c:v>27.421875</c:v>
                </c:pt>
                <c:pt idx="714">
                  <c:v>30.0390625</c:v>
                </c:pt>
                <c:pt idx="715">
                  <c:v>25.51953125</c:v>
                </c:pt>
                <c:pt idx="716">
                  <c:v>31.109375</c:v>
                </c:pt>
                <c:pt idx="717">
                  <c:v>32.171875</c:v>
                </c:pt>
                <c:pt idx="718">
                  <c:v>28</c:v>
                </c:pt>
                <c:pt idx="719">
                  <c:v>23.1640625</c:v>
                </c:pt>
                <c:pt idx="720">
                  <c:v>28.1171875</c:v>
                </c:pt>
                <c:pt idx="721">
                  <c:v>32.0078125</c:v>
                </c:pt>
                <c:pt idx="722">
                  <c:v>22.65625</c:v>
                </c:pt>
                <c:pt idx="723">
                  <c:v>27.421875</c:v>
                </c:pt>
                <c:pt idx="724">
                  <c:v>23.69140625</c:v>
                </c:pt>
                <c:pt idx="725">
                  <c:v>30.24609375</c:v>
                </c:pt>
                <c:pt idx="726">
                  <c:v>17.11328125</c:v>
                </c:pt>
                <c:pt idx="727">
                  <c:v>35.3984375</c:v>
                </c:pt>
                <c:pt idx="728">
                  <c:v>38.2109375</c:v>
                </c:pt>
                <c:pt idx="729">
                  <c:v>36.546875</c:v>
                </c:pt>
                <c:pt idx="730">
                  <c:v>24.03515625</c:v>
                </c:pt>
                <c:pt idx="731">
                  <c:v>28.6484375</c:v>
                </c:pt>
                <c:pt idx="732">
                  <c:v>23.05859375</c:v>
                </c:pt>
                <c:pt idx="733">
                  <c:v>34.046875</c:v>
                </c:pt>
                <c:pt idx="734">
                  <c:v>27.55859375</c:v>
                </c:pt>
                <c:pt idx="735">
                  <c:v>25.4609375</c:v>
                </c:pt>
                <c:pt idx="736">
                  <c:v>31.5859375</c:v>
                </c:pt>
                <c:pt idx="737">
                  <c:v>21.6328125</c:v>
                </c:pt>
                <c:pt idx="738">
                  <c:v>30.12890625</c:v>
                </c:pt>
                <c:pt idx="739">
                  <c:v>28.0625</c:v>
                </c:pt>
                <c:pt idx="740">
                  <c:v>30.3046875</c:v>
                </c:pt>
                <c:pt idx="741">
                  <c:v>35.828125</c:v>
                </c:pt>
                <c:pt idx="742">
                  <c:v>28.48828125</c:v>
                </c:pt>
                <c:pt idx="743">
                  <c:v>28.19921875</c:v>
                </c:pt>
                <c:pt idx="744">
                  <c:v>30.01953125</c:v>
                </c:pt>
                <c:pt idx="745">
                  <c:v>38.0703125</c:v>
                </c:pt>
                <c:pt idx="746">
                  <c:v>26.8671875</c:v>
                </c:pt>
                <c:pt idx="747">
                  <c:v>24.04296875</c:v>
                </c:pt>
                <c:pt idx="748">
                  <c:v>24.15234375</c:v>
                </c:pt>
                <c:pt idx="749">
                  <c:v>26.96484375</c:v>
                </c:pt>
                <c:pt idx="750">
                  <c:v>29.984375</c:v>
                </c:pt>
                <c:pt idx="751">
                  <c:v>24.6015625</c:v>
                </c:pt>
                <c:pt idx="752">
                  <c:v>29.51953125</c:v>
                </c:pt>
                <c:pt idx="753">
                  <c:v>23.4765625</c:v>
                </c:pt>
                <c:pt idx="754">
                  <c:v>29.90625</c:v>
                </c:pt>
                <c:pt idx="755">
                  <c:v>20.83203125</c:v>
                </c:pt>
                <c:pt idx="756">
                  <c:v>30.6796875</c:v>
                </c:pt>
                <c:pt idx="757">
                  <c:v>29.359375</c:v>
                </c:pt>
                <c:pt idx="758">
                  <c:v>33.3203125</c:v>
                </c:pt>
                <c:pt idx="759">
                  <c:v>18.03515625</c:v>
                </c:pt>
                <c:pt idx="760">
                  <c:v>29.55859375</c:v>
                </c:pt>
                <c:pt idx="761">
                  <c:v>21.2109375</c:v>
                </c:pt>
                <c:pt idx="762">
                  <c:v>28.703125</c:v>
                </c:pt>
                <c:pt idx="763">
                  <c:v>27.125</c:v>
                </c:pt>
                <c:pt idx="764">
                  <c:v>27.734375</c:v>
                </c:pt>
                <c:pt idx="765">
                  <c:v>26.41796875</c:v>
                </c:pt>
                <c:pt idx="766">
                  <c:v>43.3671875</c:v>
                </c:pt>
                <c:pt idx="767">
                  <c:v>29.70703125</c:v>
                </c:pt>
                <c:pt idx="768">
                  <c:v>26.27734375</c:v>
                </c:pt>
                <c:pt idx="769">
                  <c:v>27.9609375</c:v>
                </c:pt>
                <c:pt idx="770">
                  <c:v>21.69140625</c:v>
                </c:pt>
                <c:pt idx="771">
                  <c:v>18.515625</c:v>
                </c:pt>
                <c:pt idx="772">
                  <c:v>28.96484375</c:v>
                </c:pt>
                <c:pt idx="773">
                  <c:v>20.56640625</c:v>
                </c:pt>
                <c:pt idx="774">
                  <c:v>26.6015625</c:v>
                </c:pt>
                <c:pt idx="775">
                  <c:v>25.1328125</c:v>
                </c:pt>
                <c:pt idx="776">
                  <c:v>23.0625</c:v>
                </c:pt>
                <c:pt idx="777">
                  <c:v>28.94140625</c:v>
                </c:pt>
                <c:pt idx="778">
                  <c:v>34.6953125</c:v>
                </c:pt>
                <c:pt idx="779">
                  <c:v>25.953125</c:v>
                </c:pt>
                <c:pt idx="780">
                  <c:v>30.25</c:v>
                </c:pt>
                <c:pt idx="781">
                  <c:v>26.6875</c:v>
                </c:pt>
                <c:pt idx="782">
                  <c:v>29.0859375</c:v>
                </c:pt>
                <c:pt idx="783">
                  <c:v>24.2890625</c:v>
                </c:pt>
                <c:pt idx="784">
                  <c:v>29.25390625</c:v>
                </c:pt>
                <c:pt idx="785">
                  <c:v>27.36328125</c:v>
                </c:pt>
                <c:pt idx="786">
                  <c:v>34.96875</c:v>
                </c:pt>
                <c:pt idx="787">
                  <c:v>35.1015625</c:v>
                </c:pt>
                <c:pt idx="788">
                  <c:v>28.97265625</c:v>
                </c:pt>
                <c:pt idx="789">
                  <c:v>23.4375</c:v>
                </c:pt>
                <c:pt idx="790">
                  <c:v>34.8046875</c:v>
                </c:pt>
                <c:pt idx="791">
                  <c:v>22.71484375</c:v>
                </c:pt>
                <c:pt idx="792">
                  <c:v>30.6796875</c:v>
                </c:pt>
                <c:pt idx="793">
                  <c:v>23.75</c:v>
                </c:pt>
                <c:pt idx="794">
                  <c:v>37.2421875</c:v>
                </c:pt>
                <c:pt idx="795">
                  <c:v>34.59375</c:v>
                </c:pt>
                <c:pt idx="796">
                  <c:v>31.8046875</c:v>
                </c:pt>
                <c:pt idx="797">
                  <c:v>41.15625</c:v>
                </c:pt>
                <c:pt idx="798">
                  <c:v>28.1640625</c:v>
                </c:pt>
                <c:pt idx="799">
                  <c:v>22.421875</c:v>
                </c:pt>
                <c:pt idx="800">
                  <c:v>34.1953125</c:v>
                </c:pt>
                <c:pt idx="801">
                  <c:v>19.0703125</c:v>
                </c:pt>
                <c:pt idx="802">
                  <c:v>28.75</c:v>
                </c:pt>
                <c:pt idx="803">
                  <c:v>36.046875</c:v>
                </c:pt>
                <c:pt idx="804">
                  <c:v>28.69140625</c:v>
                </c:pt>
                <c:pt idx="805">
                  <c:v>27.625</c:v>
                </c:pt>
                <c:pt idx="806">
                  <c:v>29.41796875</c:v>
                </c:pt>
                <c:pt idx="807">
                  <c:v>41.6796875</c:v>
                </c:pt>
                <c:pt idx="808">
                  <c:v>29.015625</c:v>
                </c:pt>
                <c:pt idx="809">
                  <c:v>30.59765625</c:v>
                </c:pt>
                <c:pt idx="810">
                  <c:v>23.65625</c:v>
                </c:pt>
                <c:pt idx="811">
                  <c:v>25.625</c:v>
                </c:pt>
                <c:pt idx="812">
                  <c:v>30.78125</c:v>
                </c:pt>
                <c:pt idx="813">
                  <c:v>35.6875</c:v>
                </c:pt>
                <c:pt idx="814">
                  <c:v>24.03125</c:v>
                </c:pt>
                <c:pt idx="815">
                  <c:v>35.6875</c:v>
                </c:pt>
                <c:pt idx="816">
                  <c:v>21.9765625</c:v>
                </c:pt>
                <c:pt idx="817">
                  <c:v>28.03515625</c:v>
                </c:pt>
                <c:pt idx="818">
                  <c:v>30.58203125</c:v>
                </c:pt>
                <c:pt idx="819">
                  <c:v>38.8046875</c:v>
                </c:pt>
                <c:pt idx="820">
                  <c:v>22.0859375</c:v>
                </c:pt>
                <c:pt idx="821">
                  <c:v>35.609375</c:v>
                </c:pt>
                <c:pt idx="822">
                  <c:v>28.03515625</c:v>
                </c:pt>
                <c:pt idx="823">
                  <c:v>37.0859375</c:v>
                </c:pt>
                <c:pt idx="824">
                  <c:v>18.5625</c:v>
                </c:pt>
                <c:pt idx="825">
                  <c:v>36.0234375</c:v>
                </c:pt>
                <c:pt idx="826">
                  <c:v>24.3828125</c:v>
                </c:pt>
                <c:pt idx="827">
                  <c:v>33.2265625</c:v>
                </c:pt>
                <c:pt idx="828">
                  <c:v>27.71484375</c:v>
                </c:pt>
                <c:pt idx="829">
                  <c:v>26.703125</c:v>
                </c:pt>
                <c:pt idx="830">
                  <c:v>31.38671875</c:v>
                </c:pt>
                <c:pt idx="831">
                  <c:v>25.62890625</c:v>
                </c:pt>
                <c:pt idx="832">
                  <c:v>27.6328125</c:v>
                </c:pt>
                <c:pt idx="833">
                  <c:v>28.7109375</c:v>
                </c:pt>
                <c:pt idx="834">
                  <c:v>32.0078125</c:v>
                </c:pt>
                <c:pt idx="835">
                  <c:v>24.921875</c:v>
                </c:pt>
                <c:pt idx="836">
                  <c:v>24.8125</c:v>
                </c:pt>
                <c:pt idx="837">
                  <c:v>31.55078125</c:v>
                </c:pt>
                <c:pt idx="838">
                  <c:v>24.62109375</c:v>
                </c:pt>
                <c:pt idx="839">
                  <c:v>42.734375</c:v>
                </c:pt>
                <c:pt idx="840">
                  <c:v>25.52734375</c:v>
                </c:pt>
                <c:pt idx="841">
                  <c:v>30.33984375</c:v>
                </c:pt>
                <c:pt idx="842">
                  <c:v>29.01171875</c:v>
                </c:pt>
                <c:pt idx="843">
                  <c:v>29.6015625</c:v>
                </c:pt>
                <c:pt idx="844">
                  <c:v>36.0078125</c:v>
                </c:pt>
                <c:pt idx="845">
                  <c:v>30.1484375</c:v>
                </c:pt>
                <c:pt idx="846">
                  <c:v>22.6875</c:v>
                </c:pt>
                <c:pt idx="847">
                  <c:v>25.31640625</c:v>
                </c:pt>
                <c:pt idx="848">
                  <c:v>26.9375</c:v>
                </c:pt>
                <c:pt idx="849">
                  <c:v>27.140625</c:v>
                </c:pt>
                <c:pt idx="850">
                  <c:v>30.12109375</c:v>
                </c:pt>
                <c:pt idx="851">
                  <c:v>21.80078125</c:v>
                </c:pt>
                <c:pt idx="852">
                  <c:v>25.8359375</c:v>
                </c:pt>
                <c:pt idx="853">
                  <c:v>27.359375</c:v>
                </c:pt>
                <c:pt idx="854">
                  <c:v>21.55859375</c:v>
                </c:pt>
                <c:pt idx="855">
                  <c:v>34.4375</c:v>
                </c:pt>
                <c:pt idx="856">
                  <c:v>26.8828125</c:v>
                </c:pt>
                <c:pt idx="857">
                  <c:v>37.25</c:v>
                </c:pt>
                <c:pt idx="858">
                  <c:v>25.0859375</c:v>
                </c:pt>
                <c:pt idx="859">
                  <c:v>32.6640625</c:v>
                </c:pt>
                <c:pt idx="860">
                  <c:v>25.45703125</c:v>
                </c:pt>
                <c:pt idx="861">
                  <c:v>27.828125</c:v>
                </c:pt>
                <c:pt idx="862">
                  <c:v>23.83203125</c:v>
                </c:pt>
                <c:pt idx="863">
                  <c:v>30.16796875</c:v>
                </c:pt>
                <c:pt idx="864">
                  <c:v>29.3359375</c:v>
                </c:pt>
                <c:pt idx="865">
                  <c:v>29.53515625</c:v>
                </c:pt>
                <c:pt idx="866">
                  <c:v>23.81640625</c:v>
                </c:pt>
                <c:pt idx="867">
                  <c:v>27.71875</c:v>
                </c:pt>
                <c:pt idx="868">
                  <c:v>19.4296875</c:v>
                </c:pt>
                <c:pt idx="869">
                  <c:v>31.38671875</c:v>
                </c:pt>
                <c:pt idx="870">
                  <c:v>26.06640625</c:v>
                </c:pt>
                <c:pt idx="871">
                  <c:v>32.3671875</c:v>
                </c:pt>
                <c:pt idx="872">
                  <c:v>30.078125</c:v>
                </c:pt>
                <c:pt idx="873">
                  <c:v>25.9296875</c:v>
                </c:pt>
                <c:pt idx="874">
                  <c:v>40.984375</c:v>
                </c:pt>
                <c:pt idx="875">
                  <c:v>24.06640625</c:v>
                </c:pt>
                <c:pt idx="876">
                  <c:v>32.0625</c:v>
                </c:pt>
                <c:pt idx="877">
                  <c:v>27.0078125</c:v>
                </c:pt>
                <c:pt idx="878">
                  <c:v>28.234375</c:v>
                </c:pt>
                <c:pt idx="879">
                  <c:v>39.1484375</c:v>
                </c:pt>
                <c:pt idx="880">
                  <c:v>22.87109375</c:v>
                </c:pt>
                <c:pt idx="881">
                  <c:v>26.8359375</c:v>
                </c:pt>
                <c:pt idx="882">
                  <c:v>27.62109375</c:v>
                </c:pt>
                <c:pt idx="883">
                  <c:v>30.25</c:v>
                </c:pt>
                <c:pt idx="884">
                  <c:v>31.6484375</c:v>
                </c:pt>
                <c:pt idx="885">
                  <c:v>34.59375</c:v>
                </c:pt>
                <c:pt idx="886">
                  <c:v>27.64453125</c:v>
                </c:pt>
                <c:pt idx="887">
                  <c:v>25.6640625</c:v>
                </c:pt>
                <c:pt idx="888">
                  <c:v>27.3515625</c:v>
                </c:pt>
                <c:pt idx="889">
                  <c:v>30.53125</c:v>
                </c:pt>
                <c:pt idx="890">
                  <c:v>28.8515625</c:v>
                </c:pt>
                <c:pt idx="891">
                  <c:v>32.09375</c:v>
                </c:pt>
                <c:pt idx="892">
                  <c:v>22.921875</c:v>
                </c:pt>
                <c:pt idx="893">
                  <c:v>26.78125</c:v>
                </c:pt>
                <c:pt idx="894">
                  <c:v>26.36328125</c:v>
                </c:pt>
                <c:pt idx="895">
                  <c:v>29.37109375</c:v>
                </c:pt>
                <c:pt idx="896">
                  <c:v>26.265625</c:v>
                </c:pt>
                <c:pt idx="897">
                  <c:v>22.5625</c:v>
                </c:pt>
                <c:pt idx="898">
                  <c:v>23.39453125</c:v>
                </c:pt>
                <c:pt idx="899">
                  <c:v>36.3359375</c:v>
                </c:pt>
                <c:pt idx="900">
                  <c:v>31.5</c:v>
                </c:pt>
                <c:pt idx="901">
                  <c:v>29.359375</c:v>
                </c:pt>
                <c:pt idx="902">
                  <c:v>16.75</c:v>
                </c:pt>
                <c:pt idx="903">
                  <c:v>33.40625</c:v>
                </c:pt>
                <c:pt idx="904">
                  <c:v>26.4921875</c:v>
                </c:pt>
                <c:pt idx="905">
                  <c:v>22.4921875</c:v>
                </c:pt>
                <c:pt idx="906">
                  <c:v>28.47265625</c:v>
                </c:pt>
                <c:pt idx="907">
                  <c:v>29.2109375</c:v>
                </c:pt>
                <c:pt idx="908">
                  <c:v>24.78515625</c:v>
                </c:pt>
                <c:pt idx="909">
                  <c:v>27.5234375</c:v>
                </c:pt>
                <c:pt idx="910">
                  <c:v>32.1015625</c:v>
                </c:pt>
                <c:pt idx="911">
                  <c:v>27.87890625</c:v>
                </c:pt>
                <c:pt idx="912">
                  <c:v>20.88671875</c:v>
                </c:pt>
                <c:pt idx="913">
                  <c:v>28.765625</c:v>
                </c:pt>
                <c:pt idx="914">
                  <c:v>32.40625</c:v>
                </c:pt>
                <c:pt idx="915">
                  <c:v>26.0625</c:v>
                </c:pt>
                <c:pt idx="916">
                  <c:v>26.78125</c:v>
                </c:pt>
                <c:pt idx="917">
                  <c:v>31.5859375</c:v>
                </c:pt>
                <c:pt idx="918">
                  <c:v>17.3359375</c:v>
                </c:pt>
                <c:pt idx="919">
                  <c:v>32.015625</c:v>
                </c:pt>
                <c:pt idx="920">
                  <c:v>25.8984375</c:v>
                </c:pt>
                <c:pt idx="921">
                  <c:v>28.16796875</c:v>
                </c:pt>
                <c:pt idx="922">
                  <c:v>24.875</c:v>
                </c:pt>
                <c:pt idx="923">
                  <c:v>29.140625</c:v>
                </c:pt>
                <c:pt idx="924">
                  <c:v>32.1875</c:v>
                </c:pt>
                <c:pt idx="925">
                  <c:v>29.51171875</c:v>
                </c:pt>
                <c:pt idx="926">
                  <c:v>29.01171875</c:v>
                </c:pt>
                <c:pt idx="927">
                  <c:v>30.12109375</c:v>
                </c:pt>
                <c:pt idx="928">
                  <c:v>18.7734375</c:v>
                </c:pt>
                <c:pt idx="929">
                  <c:v>38.7734375</c:v>
                </c:pt>
                <c:pt idx="930">
                  <c:v>30.65625</c:v>
                </c:pt>
                <c:pt idx="931">
                  <c:v>36.5546875</c:v>
                </c:pt>
                <c:pt idx="932">
                  <c:v>27.37109375</c:v>
                </c:pt>
                <c:pt idx="933">
                  <c:v>28</c:v>
                </c:pt>
                <c:pt idx="934">
                  <c:v>22.39453125</c:v>
                </c:pt>
                <c:pt idx="935">
                  <c:v>24.3046875</c:v>
                </c:pt>
                <c:pt idx="936">
                  <c:v>28.26171875</c:v>
                </c:pt>
                <c:pt idx="937">
                  <c:v>27.3984375</c:v>
                </c:pt>
                <c:pt idx="938">
                  <c:v>38.4609375</c:v>
                </c:pt>
                <c:pt idx="939">
                  <c:v>20.640625</c:v>
                </c:pt>
                <c:pt idx="940">
                  <c:v>26.76171875</c:v>
                </c:pt>
                <c:pt idx="941">
                  <c:v>29.109375</c:v>
                </c:pt>
                <c:pt idx="942">
                  <c:v>39.6640625</c:v>
                </c:pt>
                <c:pt idx="943">
                  <c:v>26.22265625</c:v>
                </c:pt>
                <c:pt idx="944">
                  <c:v>25.9375</c:v>
                </c:pt>
                <c:pt idx="945">
                  <c:v>20.37890625</c:v>
                </c:pt>
                <c:pt idx="946">
                  <c:v>21.44921875</c:v>
                </c:pt>
                <c:pt idx="947">
                  <c:v>29.26953125</c:v>
                </c:pt>
                <c:pt idx="948">
                  <c:v>42.4609375</c:v>
                </c:pt>
                <c:pt idx="949">
                  <c:v>34.765625</c:v>
                </c:pt>
                <c:pt idx="950">
                  <c:v>32.234375</c:v>
                </c:pt>
                <c:pt idx="951">
                  <c:v>37.5546875</c:v>
                </c:pt>
                <c:pt idx="952">
                  <c:v>28.59375</c:v>
                </c:pt>
                <c:pt idx="953">
                  <c:v>31.953125</c:v>
                </c:pt>
                <c:pt idx="954">
                  <c:v>28.07421875</c:v>
                </c:pt>
                <c:pt idx="955">
                  <c:v>21.8046875</c:v>
                </c:pt>
                <c:pt idx="956">
                  <c:v>35.4609375</c:v>
                </c:pt>
                <c:pt idx="957">
                  <c:v>32.3984375</c:v>
                </c:pt>
                <c:pt idx="958">
                  <c:v>28.109375</c:v>
                </c:pt>
                <c:pt idx="959">
                  <c:v>27.890625</c:v>
                </c:pt>
                <c:pt idx="960">
                  <c:v>30.01953125</c:v>
                </c:pt>
                <c:pt idx="961">
                  <c:v>34.015625</c:v>
                </c:pt>
                <c:pt idx="962">
                  <c:v>21.4609375</c:v>
                </c:pt>
                <c:pt idx="963">
                  <c:v>28.9609375</c:v>
                </c:pt>
                <c:pt idx="964">
                  <c:v>34.9921875</c:v>
                </c:pt>
                <c:pt idx="965">
                  <c:v>27.33203125</c:v>
                </c:pt>
                <c:pt idx="966">
                  <c:v>31.81640625</c:v>
                </c:pt>
                <c:pt idx="967">
                  <c:v>20.40234375</c:v>
                </c:pt>
                <c:pt idx="968">
                  <c:v>28.88671875</c:v>
                </c:pt>
                <c:pt idx="969">
                  <c:v>31.3203125</c:v>
                </c:pt>
                <c:pt idx="970">
                  <c:v>33.484375</c:v>
                </c:pt>
                <c:pt idx="971">
                  <c:v>29.47265625</c:v>
                </c:pt>
                <c:pt idx="972">
                  <c:v>28.703125</c:v>
                </c:pt>
                <c:pt idx="973">
                  <c:v>31.23046875</c:v>
                </c:pt>
                <c:pt idx="974">
                  <c:v>22.88671875</c:v>
                </c:pt>
                <c:pt idx="975">
                  <c:v>29.80859375</c:v>
                </c:pt>
                <c:pt idx="976">
                  <c:v>27.0859375</c:v>
                </c:pt>
                <c:pt idx="977">
                  <c:v>23.58203125</c:v>
                </c:pt>
                <c:pt idx="978">
                  <c:v>36.171875</c:v>
                </c:pt>
                <c:pt idx="979">
                  <c:v>36.109375</c:v>
                </c:pt>
                <c:pt idx="980">
                  <c:v>25.2265625</c:v>
                </c:pt>
                <c:pt idx="981">
                  <c:v>36.1171875</c:v>
                </c:pt>
                <c:pt idx="982">
                  <c:v>40.34375</c:v>
                </c:pt>
                <c:pt idx="983">
                  <c:v>22.65625</c:v>
                </c:pt>
                <c:pt idx="984">
                  <c:v>28.671875</c:v>
                </c:pt>
                <c:pt idx="985">
                  <c:v>24.1875</c:v>
                </c:pt>
                <c:pt idx="986">
                  <c:v>21.42578125</c:v>
                </c:pt>
                <c:pt idx="987">
                  <c:v>25.37890625</c:v>
                </c:pt>
                <c:pt idx="988">
                  <c:v>24.75</c:v>
                </c:pt>
                <c:pt idx="989">
                  <c:v>23.375</c:v>
                </c:pt>
                <c:pt idx="990">
                  <c:v>36.828125</c:v>
                </c:pt>
                <c:pt idx="991">
                  <c:v>23.65625</c:v>
                </c:pt>
                <c:pt idx="992">
                  <c:v>34.6953125</c:v>
                </c:pt>
                <c:pt idx="993">
                  <c:v>31.12109375</c:v>
                </c:pt>
                <c:pt idx="994">
                  <c:v>29.22265625</c:v>
                </c:pt>
                <c:pt idx="995">
                  <c:v>26.28515625</c:v>
                </c:pt>
                <c:pt idx="996">
                  <c:v>30.75390625</c:v>
                </c:pt>
                <c:pt idx="997">
                  <c:v>24.265625</c:v>
                </c:pt>
                <c:pt idx="998">
                  <c:v>31.18359375</c:v>
                </c:pt>
                <c:pt idx="999">
                  <c:v>33.5234375</c:v>
                </c:pt>
                <c:pt idx="1000">
                  <c:v>29.25390625</c:v>
                </c:pt>
                <c:pt idx="1001">
                  <c:v>32.9296875</c:v>
                </c:pt>
                <c:pt idx="1002">
                  <c:v>21.71875</c:v>
                </c:pt>
                <c:pt idx="1003">
                  <c:v>18.28515625</c:v>
                </c:pt>
                <c:pt idx="1004">
                  <c:v>30.796875</c:v>
                </c:pt>
                <c:pt idx="1005">
                  <c:v>23.40625</c:v>
                </c:pt>
                <c:pt idx="1006">
                  <c:v>35.046875</c:v>
                </c:pt>
                <c:pt idx="1007">
                  <c:v>29.43359375</c:v>
                </c:pt>
                <c:pt idx="1008">
                  <c:v>32.578125</c:v>
                </c:pt>
                <c:pt idx="1009">
                  <c:v>29.8515625</c:v>
                </c:pt>
                <c:pt idx="1010">
                  <c:v>34.484375</c:v>
                </c:pt>
                <c:pt idx="1011">
                  <c:v>34.9375</c:v>
                </c:pt>
                <c:pt idx="1012">
                  <c:v>30.9921875</c:v>
                </c:pt>
                <c:pt idx="1013">
                  <c:v>25.8828125</c:v>
                </c:pt>
                <c:pt idx="1014">
                  <c:v>26.171875</c:v>
                </c:pt>
                <c:pt idx="1015">
                  <c:v>30.40625</c:v>
                </c:pt>
                <c:pt idx="1016">
                  <c:v>26.03125</c:v>
                </c:pt>
                <c:pt idx="1017">
                  <c:v>32.3828125</c:v>
                </c:pt>
                <c:pt idx="1018">
                  <c:v>32.5546875</c:v>
                </c:pt>
                <c:pt idx="1019">
                  <c:v>29.1171875</c:v>
                </c:pt>
                <c:pt idx="1020">
                  <c:v>24.75390625</c:v>
                </c:pt>
                <c:pt idx="1021">
                  <c:v>32.6953125</c:v>
                </c:pt>
                <c:pt idx="1022">
                  <c:v>25.04296875</c:v>
                </c:pt>
                <c:pt idx="1023">
                  <c:v>28.0703125</c:v>
                </c:pt>
                <c:pt idx="1024">
                  <c:v>34.765625</c:v>
                </c:pt>
                <c:pt idx="1025">
                  <c:v>25.87109375</c:v>
                </c:pt>
                <c:pt idx="1026">
                  <c:v>28.2734375</c:v>
                </c:pt>
                <c:pt idx="1027">
                  <c:v>36.6796875</c:v>
                </c:pt>
                <c:pt idx="1028">
                  <c:v>24.2265625</c:v>
                </c:pt>
                <c:pt idx="1029">
                  <c:v>30.7578125</c:v>
                </c:pt>
                <c:pt idx="1030">
                  <c:v>26.64453125</c:v>
                </c:pt>
                <c:pt idx="1031">
                  <c:v>33.71875</c:v>
                </c:pt>
                <c:pt idx="1032">
                  <c:v>35.0703125</c:v>
                </c:pt>
                <c:pt idx="1033">
                  <c:v>17.765625</c:v>
                </c:pt>
                <c:pt idx="1034">
                  <c:v>31.2734375</c:v>
                </c:pt>
                <c:pt idx="1035">
                  <c:v>23.76953125</c:v>
                </c:pt>
                <c:pt idx="1036">
                  <c:v>28.94140625</c:v>
                </c:pt>
                <c:pt idx="1037">
                  <c:v>31.66796875</c:v>
                </c:pt>
                <c:pt idx="1038">
                  <c:v>26.88671875</c:v>
                </c:pt>
                <c:pt idx="1039">
                  <c:v>26.4296875</c:v>
                </c:pt>
                <c:pt idx="1040">
                  <c:v>27.80078125</c:v>
                </c:pt>
                <c:pt idx="1041">
                  <c:v>41.3984375</c:v>
                </c:pt>
                <c:pt idx="1042">
                  <c:v>27.734375</c:v>
                </c:pt>
                <c:pt idx="1043">
                  <c:v>28.09375</c:v>
                </c:pt>
                <c:pt idx="1044">
                  <c:v>29.80859375</c:v>
                </c:pt>
                <c:pt idx="1045">
                  <c:v>32.015625</c:v>
                </c:pt>
                <c:pt idx="1046">
                  <c:v>22.67578125</c:v>
                </c:pt>
                <c:pt idx="1047">
                  <c:v>21.87109375</c:v>
                </c:pt>
                <c:pt idx="1048">
                  <c:v>27.41015625</c:v>
                </c:pt>
                <c:pt idx="1049">
                  <c:v>21.2421875</c:v>
                </c:pt>
                <c:pt idx="1050">
                  <c:v>31.3828125</c:v>
                </c:pt>
                <c:pt idx="1051">
                  <c:v>28.73828125</c:v>
                </c:pt>
                <c:pt idx="1052">
                  <c:v>17.0234375</c:v>
                </c:pt>
                <c:pt idx="1053">
                  <c:v>26.72265625</c:v>
                </c:pt>
                <c:pt idx="1054">
                  <c:v>31.30078125</c:v>
                </c:pt>
                <c:pt idx="1055">
                  <c:v>25.78515625</c:v>
                </c:pt>
                <c:pt idx="1056">
                  <c:v>36.0078125</c:v>
                </c:pt>
                <c:pt idx="1057">
                  <c:v>31.13671875</c:v>
                </c:pt>
                <c:pt idx="1058">
                  <c:v>32.28125</c:v>
                </c:pt>
                <c:pt idx="1059">
                  <c:v>27.62109375</c:v>
                </c:pt>
                <c:pt idx="1060">
                  <c:v>36.8125</c:v>
                </c:pt>
                <c:pt idx="1061">
                  <c:v>20.546875</c:v>
                </c:pt>
                <c:pt idx="1062">
                  <c:v>23.0078125</c:v>
                </c:pt>
                <c:pt idx="1063">
                  <c:v>29.08203125</c:v>
                </c:pt>
                <c:pt idx="1064">
                  <c:v>32.453125</c:v>
                </c:pt>
                <c:pt idx="1065">
                  <c:v>29.6640625</c:v>
                </c:pt>
                <c:pt idx="1066">
                  <c:v>28.67578125</c:v>
                </c:pt>
                <c:pt idx="1067">
                  <c:v>24.5078125</c:v>
                </c:pt>
                <c:pt idx="1068">
                  <c:v>35.9765625</c:v>
                </c:pt>
                <c:pt idx="1069">
                  <c:v>29.99609375</c:v>
                </c:pt>
                <c:pt idx="1070">
                  <c:v>27.0625</c:v>
                </c:pt>
                <c:pt idx="1071">
                  <c:v>28.96875</c:v>
                </c:pt>
                <c:pt idx="1072">
                  <c:v>28.77734375</c:v>
                </c:pt>
                <c:pt idx="1073">
                  <c:v>19.35546875</c:v>
                </c:pt>
                <c:pt idx="1074">
                  <c:v>24.77734375</c:v>
                </c:pt>
                <c:pt idx="1075">
                  <c:v>30.0390625</c:v>
                </c:pt>
                <c:pt idx="1076">
                  <c:v>23.51171875</c:v>
                </c:pt>
                <c:pt idx="1077">
                  <c:v>31.53515625</c:v>
                </c:pt>
                <c:pt idx="1078">
                  <c:v>29.8203125</c:v>
                </c:pt>
                <c:pt idx="1079">
                  <c:v>21.7109375</c:v>
                </c:pt>
                <c:pt idx="1080">
                  <c:v>34.0078125</c:v>
                </c:pt>
                <c:pt idx="1081">
                  <c:v>28.9453125</c:v>
                </c:pt>
                <c:pt idx="1082">
                  <c:v>36.6015625</c:v>
                </c:pt>
                <c:pt idx="1083">
                  <c:v>30.27734375</c:v>
                </c:pt>
                <c:pt idx="1084">
                  <c:v>28.97265625</c:v>
                </c:pt>
                <c:pt idx="1085">
                  <c:v>33.375</c:v>
                </c:pt>
                <c:pt idx="1086">
                  <c:v>32.1640625</c:v>
                </c:pt>
                <c:pt idx="1087">
                  <c:v>45.3671875</c:v>
                </c:pt>
                <c:pt idx="1088">
                  <c:v>28.921875</c:v>
                </c:pt>
                <c:pt idx="1089">
                  <c:v>22.23828125</c:v>
                </c:pt>
                <c:pt idx="1090">
                  <c:v>36.1796875</c:v>
                </c:pt>
                <c:pt idx="1091">
                  <c:v>29.96484375</c:v>
                </c:pt>
                <c:pt idx="1092">
                  <c:v>23.0625</c:v>
                </c:pt>
                <c:pt idx="1093">
                  <c:v>34.6484375</c:v>
                </c:pt>
                <c:pt idx="1094">
                  <c:v>26.6796875</c:v>
                </c:pt>
                <c:pt idx="1095">
                  <c:v>31.10546875</c:v>
                </c:pt>
                <c:pt idx="1096">
                  <c:v>38.359375</c:v>
                </c:pt>
                <c:pt idx="1097">
                  <c:v>27.84375</c:v>
                </c:pt>
                <c:pt idx="1098">
                  <c:v>27.29296875</c:v>
                </c:pt>
                <c:pt idx="1099">
                  <c:v>29.49609375</c:v>
                </c:pt>
                <c:pt idx="1100">
                  <c:v>33.890625</c:v>
                </c:pt>
                <c:pt idx="1101">
                  <c:v>32.875</c:v>
                </c:pt>
                <c:pt idx="1102">
                  <c:v>33.2265625</c:v>
                </c:pt>
                <c:pt idx="1103">
                  <c:v>19.671875</c:v>
                </c:pt>
                <c:pt idx="1104">
                  <c:v>22.26953125</c:v>
                </c:pt>
                <c:pt idx="1105">
                  <c:v>33.5859375</c:v>
                </c:pt>
                <c:pt idx="1106">
                  <c:v>28.3125</c:v>
                </c:pt>
                <c:pt idx="1107">
                  <c:v>27.70703125</c:v>
                </c:pt>
                <c:pt idx="1108">
                  <c:v>24.46484375</c:v>
                </c:pt>
                <c:pt idx="1109">
                  <c:v>35.453125</c:v>
                </c:pt>
                <c:pt idx="1110">
                  <c:v>26.73828125</c:v>
                </c:pt>
                <c:pt idx="1111">
                  <c:v>27.40625</c:v>
                </c:pt>
                <c:pt idx="1112">
                  <c:v>35.1875</c:v>
                </c:pt>
                <c:pt idx="1113">
                  <c:v>30.84375</c:v>
                </c:pt>
                <c:pt idx="1114">
                  <c:v>34.6953125</c:v>
                </c:pt>
                <c:pt idx="1115">
                  <c:v>22.546875</c:v>
                </c:pt>
                <c:pt idx="1116">
                  <c:v>30.54296875</c:v>
                </c:pt>
                <c:pt idx="1117">
                  <c:v>25.609375</c:v>
                </c:pt>
                <c:pt idx="1118">
                  <c:v>31.2890625</c:v>
                </c:pt>
                <c:pt idx="1119">
                  <c:v>28.5390625</c:v>
                </c:pt>
                <c:pt idx="1120">
                  <c:v>19.88671875</c:v>
                </c:pt>
                <c:pt idx="1121">
                  <c:v>27.81640625</c:v>
                </c:pt>
                <c:pt idx="1122">
                  <c:v>26.51953125</c:v>
                </c:pt>
                <c:pt idx="1123">
                  <c:v>33.9140625</c:v>
                </c:pt>
                <c:pt idx="1124">
                  <c:v>34.2734375</c:v>
                </c:pt>
                <c:pt idx="1125">
                  <c:v>24.734375</c:v>
                </c:pt>
                <c:pt idx="1126">
                  <c:v>22.8828125</c:v>
                </c:pt>
                <c:pt idx="1127">
                  <c:v>26.4921875</c:v>
                </c:pt>
                <c:pt idx="1128">
                  <c:v>34.4140625</c:v>
                </c:pt>
                <c:pt idx="1129">
                  <c:v>28.51171875</c:v>
                </c:pt>
                <c:pt idx="1130">
                  <c:v>31.0546875</c:v>
                </c:pt>
                <c:pt idx="1131">
                  <c:v>19.13671875</c:v>
                </c:pt>
                <c:pt idx="1132">
                  <c:v>25.9375</c:v>
                </c:pt>
                <c:pt idx="1133">
                  <c:v>31.60546875</c:v>
                </c:pt>
                <c:pt idx="1134">
                  <c:v>32.0078125</c:v>
                </c:pt>
                <c:pt idx="1135">
                  <c:v>28.41015625</c:v>
                </c:pt>
                <c:pt idx="1136">
                  <c:v>27.49609375</c:v>
                </c:pt>
                <c:pt idx="1137">
                  <c:v>30.515625</c:v>
                </c:pt>
                <c:pt idx="1138">
                  <c:v>33.671875</c:v>
                </c:pt>
                <c:pt idx="1139">
                  <c:v>23.32421875</c:v>
                </c:pt>
                <c:pt idx="1140">
                  <c:v>25.7890625</c:v>
                </c:pt>
                <c:pt idx="1141">
                  <c:v>27.17578125</c:v>
                </c:pt>
                <c:pt idx="1142">
                  <c:v>34.1484375</c:v>
                </c:pt>
                <c:pt idx="1143">
                  <c:v>30.84375</c:v>
                </c:pt>
                <c:pt idx="1144">
                  <c:v>27.40234375</c:v>
                </c:pt>
                <c:pt idx="1145">
                  <c:v>22.1796875</c:v>
                </c:pt>
                <c:pt idx="1146">
                  <c:v>32.734375</c:v>
                </c:pt>
                <c:pt idx="1147">
                  <c:v>27.0625</c:v>
                </c:pt>
                <c:pt idx="1148">
                  <c:v>33.140625</c:v>
                </c:pt>
                <c:pt idx="1149">
                  <c:v>21.75390625</c:v>
                </c:pt>
                <c:pt idx="1150">
                  <c:v>32.265625</c:v>
                </c:pt>
                <c:pt idx="1151">
                  <c:v>28.14453125</c:v>
                </c:pt>
                <c:pt idx="1152">
                  <c:v>29.1328125</c:v>
                </c:pt>
                <c:pt idx="1153">
                  <c:v>36.859375</c:v>
                </c:pt>
                <c:pt idx="1154">
                  <c:v>30.953125</c:v>
                </c:pt>
                <c:pt idx="1155">
                  <c:v>24.53125</c:v>
                </c:pt>
                <c:pt idx="1156">
                  <c:v>26.48828125</c:v>
                </c:pt>
                <c:pt idx="1157">
                  <c:v>28.58984375</c:v>
                </c:pt>
                <c:pt idx="1158">
                  <c:v>24.50390625</c:v>
                </c:pt>
                <c:pt idx="1159">
                  <c:v>25.55859375</c:v>
                </c:pt>
                <c:pt idx="1160">
                  <c:v>23.125</c:v>
                </c:pt>
                <c:pt idx="1161">
                  <c:v>27.9609375</c:v>
                </c:pt>
                <c:pt idx="1162">
                  <c:v>27.37890625</c:v>
                </c:pt>
                <c:pt idx="1163">
                  <c:v>21.94921875</c:v>
                </c:pt>
                <c:pt idx="1164">
                  <c:v>35.1875</c:v>
                </c:pt>
                <c:pt idx="1165">
                  <c:v>24.8984375</c:v>
                </c:pt>
                <c:pt idx="1166">
                  <c:v>25.078125</c:v>
                </c:pt>
                <c:pt idx="1167">
                  <c:v>32.578125</c:v>
                </c:pt>
                <c:pt idx="1168">
                  <c:v>29.35546875</c:v>
                </c:pt>
                <c:pt idx="1169">
                  <c:v>25.25390625</c:v>
                </c:pt>
                <c:pt idx="1170">
                  <c:v>28.80859375</c:v>
                </c:pt>
                <c:pt idx="1171">
                  <c:v>25.3203125</c:v>
                </c:pt>
                <c:pt idx="1172">
                  <c:v>37.2421875</c:v>
                </c:pt>
                <c:pt idx="1173">
                  <c:v>25.3203125</c:v>
                </c:pt>
                <c:pt idx="1174">
                  <c:v>32.6015625</c:v>
                </c:pt>
                <c:pt idx="1175">
                  <c:v>30.88671875</c:v>
                </c:pt>
                <c:pt idx="1176">
                  <c:v>28.91015625</c:v>
                </c:pt>
                <c:pt idx="1177">
                  <c:v>27.81640625</c:v>
                </c:pt>
                <c:pt idx="1178">
                  <c:v>20.78515625</c:v>
                </c:pt>
                <c:pt idx="1179">
                  <c:v>31.18359375</c:v>
                </c:pt>
                <c:pt idx="1180">
                  <c:v>33.5703125</c:v>
                </c:pt>
                <c:pt idx="1181">
                  <c:v>25.76171875</c:v>
                </c:pt>
                <c:pt idx="1182">
                  <c:v>23.0390625</c:v>
                </c:pt>
                <c:pt idx="1183">
                  <c:v>41.0390625</c:v>
                </c:pt>
                <c:pt idx="1184">
                  <c:v>31.3203125</c:v>
                </c:pt>
                <c:pt idx="1185">
                  <c:v>28</c:v>
                </c:pt>
                <c:pt idx="1186">
                  <c:v>32.2109375</c:v>
                </c:pt>
                <c:pt idx="1187">
                  <c:v>23.8515625</c:v>
                </c:pt>
                <c:pt idx="1188">
                  <c:v>24.6484375</c:v>
                </c:pt>
                <c:pt idx="1189">
                  <c:v>30.7421875</c:v>
                </c:pt>
                <c:pt idx="1190">
                  <c:v>25.6171875</c:v>
                </c:pt>
                <c:pt idx="1191">
                  <c:v>28.6328125</c:v>
                </c:pt>
                <c:pt idx="1192">
                  <c:v>30.046875</c:v>
                </c:pt>
                <c:pt idx="1193">
                  <c:v>33.703125</c:v>
                </c:pt>
                <c:pt idx="1194">
                  <c:v>23.9609375</c:v>
                </c:pt>
                <c:pt idx="1195">
                  <c:v>31.2578125</c:v>
                </c:pt>
                <c:pt idx="1196">
                  <c:v>23.24609375</c:v>
                </c:pt>
                <c:pt idx="1197">
                  <c:v>30.41015625</c:v>
                </c:pt>
                <c:pt idx="1198">
                  <c:v>30.60546875</c:v>
                </c:pt>
                <c:pt idx="1199">
                  <c:v>33.4921875</c:v>
                </c:pt>
                <c:pt idx="1200">
                  <c:v>25.26953125</c:v>
                </c:pt>
                <c:pt idx="1201">
                  <c:v>34.1796875</c:v>
                </c:pt>
                <c:pt idx="1202">
                  <c:v>27.7734375</c:v>
                </c:pt>
                <c:pt idx="1203">
                  <c:v>24.640625</c:v>
                </c:pt>
                <c:pt idx="1204">
                  <c:v>31.375</c:v>
                </c:pt>
                <c:pt idx="1205">
                  <c:v>30.2734375</c:v>
                </c:pt>
                <c:pt idx="1206">
                  <c:v>32.6484375</c:v>
                </c:pt>
                <c:pt idx="1207">
                  <c:v>18.6171875</c:v>
                </c:pt>
                <c:pt idx="1208">
                  <c:v>24.36328125</c:v>
                </c:pt>
                <c:pt idx="1209">
                  <c:v>20.51953125</c:v>
                </c:pt>
                <c:pt idx="1210">
                  <c:v>27.953125</c:v>
                </c:pt>
                <c:pt idx="1211">
                  <c:v>30.6953125</c:v>
                </c:pt>
                <c:pt idx="1212">
                  <c:v>23.81640625</c:v>
                </c:pt>
                <c:pt idx="1213">
                  <c:v>28.34765625</c:v>
                </c:pt>
                <c:pt idx="1214">
                  <c:v>31.71875</c:v>
                </c:pt>
                <c:pt idx="1215">
                  <c:v>31.49609375</c:v>
                </c:pt>
                <c:pt idx="1216">
                  <c:v>22.140625</c:v>
                </c:pt>
                <c:pt idx="1217">
                  <c:v>26.7890625</c:v>
                </c:pt>
                <c:pt idx="1218">
                  <c:v>33.2890625</c:v>
                </c:pt>
                <c:pt idx="1219">
                  <c:v>32.171875</c:v>
                </c:pt>
                <c:pt idx="1220">
                  <c:v>25.28515625</c:v>
                </c:pt>
                <c:pt idx="1221">
                  <c:v>28.72265625</c:v>
                </c:pt>
                <c:pt idx="1222">
                  <c:v>21.90234375</c:v>
                </c:pt>
                <c:pt idx="1223">
                  <c:v>30.515625</c:v>
                </c:pt>
                <c:pt idx="1224">
                  <c:v>28.234375</c:v>
                </c:pt>
                <c:pt idx="1225">
                  <c:v>32.9765625</c:v>
                </c:pt>
                <c:pt idx="1226">
                  <c:v>33.9921875</c:v>
                </c:pt>
                <c:pt idx="1227">
                  <c:v>28.3828125</c:v>
                </c:pt>
                <c:pt idx="1228">
                  <c:v>28.04296875</c:v>
                </c:pt>
                <c:pt idx="1229">
                  <c:v>37.390625</c:v>
                </c:pt>
                <c:pt idx="1230">
                  <c:v>37.2421875</c:v>
                </c:pt>
                <c:pt idx="1231">
                  <c:v>18.98046875</c:v>
                </c:pt>
                <c:pt idx="1232">
                  <c:v>25.83203125</c:v>
                </c:pt>
                <c:pt idx="1233">
                  <c:v>31.83203125</c:v>
                </c:pt>
                <c:pt idx="1234">
                  <c:v>37.8671875</c:v>
                </c:pt>
                <c:pt idx="1235">
                  <c:v>30.2578125</c:v>
                </c:pt>
                <c:pt idx="1236">
                  <c:v>39.9765625</c:v>
                </c:pt>
                <c:pt idx="1237">
                  <c:v>30.015625</c:v>
                </c:pt>
                <c:pt idx="1238">
                  <c:v>30.23046875</c:v>
                </c:pt>
                <c:pt idx="1239">
                  <c:v>36.71875</c:v>
                </c:pt>
                <c:pt idx="1240">
                  <c:v>30.265625</c:v>
                </c:pt>
                <c:pt idx="1241">
                  <c:v>31.3984375</c:v>
                </c:pt>
                <c:pt idx="1242">
                  <c:v>36.3203125</c:v>
                </c:pt>
                <c:pt idx="1243">
                  <c:v>32.046875</c:v>
                </c:pt>
                <c:pt idx="1244">
                  <c:v>27.8046875</c:v>
                </c:pt>
                <c:pt idx="1245">
                  <c:v>26.1875</c:v>
                </c:pt>
                <c:pt idx="1246">
                  <c:v>18.5078125</c:v>
                </c:pt>
                <c:pt idx="1247">
                  <c:v>26.04296875</c:v>
                </c:pt>
                <c:pt idx="1248">
                  <c:v>26.37109375</c:v>
                </c:pt>
                <c:pt idx="1249">
                  <c:v>31.15625</c:v>
                </c:pt>
                <c:pt idx="1250">
                  <c:v>23.83984375</c:v>
                </c:pt>
                <c:pt idx="1251">
                  <c:v>36.0546875</c:v>
                </c:pt>
                <c:pt idx="1252">
                  <c:v>26.26953125</c:v>
                </c:pt>
                <c:pt idx="1253">
                  <c:v>27.1484375</c:v>
                </c:pt>
                <c:pt idx="1254">
                  <c:v>23.7890625</c:v>
                </c:pt>
                <c:pt idx="1255">
                  <c:v>18.4609375</c:v>
                </c:pt>
                <c:pt idx="1256">
                  <c:v>27.86328125</c:v>
                </c:pt>
                <c:pt idx="1257">
                  <c:v>22.046875</c:v>
                </c:pt>
                <c:pt idx="1258">
                  <c:v>26.65625</c:v>
                </c:pt>
                <c:pt idx="1259">
                  <c:v>20.28125</c:v>
                </c:pt>
                <c:pt idx="1260">
                  <c:v>24.29296875</c:v>
                </c:pt>
                <c:pt idx="1261">
                  <c:v>29.63671875</c:v>
                </c:pt>
                <c:pt idx="1262">
                  <c:v>23.765625</c:v>
                </c:pt>
                <c:pt idx="1263">
                  <c:v>26.1171875</c:v>
                </c:pt>
                <c:pt idx="1264">
                  <c:v>21.515625</c:v>
                </c:pt>
                <c:pt idx="1265">
                  <c:v>29.10546875</c:v>
                </c:pt>
                <c:pt idx="1266">
                  <c:v>26.5625</c:v>
                </c:pt>
                <c:pt idx="1267">
                  <c:v>31.0078125</c:v>
                </c:pt>
                <c:pt idx="1268">
                  <c:v>24.78515625</c:v>
                </c:pt>
                <c:pt idx="1269">
                  <c:v>25.51171875</c:v>
                </c:pt>
                <c:pt idx="1270">
                  <c:v>29.5546875</c:v>
                </c:pt>
                <c:pt idx="1271">
                  <c:v>26.6875</c:v>
                </c:pt>
                <c:pt idx="1272">
                  <c:v>23.8828125</c:v>
                </c:pt>
                <c:pt idx="1273">
                  <c:v>24.0625</c:v>
                </c:pt>
                <c:pt idx="1274">
                  <c:v>25.9375</c:v>
                </c:pt>
                <c:pt idx="1275">
                  <c:v>31.01953125</c:v>
                </c:pt>
                <c:pt idx="1276">
                  <c:v>31.1796875</c:v>
                </c:pt>
                <c:pt idx="1277">
                  <c:v>20.31640625</c:v>
                </c:pt>
                <c:pt idx="1278">
                  <c:v>35.6171875</c:v>
                </c:pt>
                <c:pt idx="1279">
                  <c:v>31.328125</c:v>
                </c:pt>
                <c:pt idx="1280">
                  <c:v>29.875</c:v>
                </c:pt>
                <c:pt idx="1281">
                  <c:v>23.6953125</c:v>
                </c:pt>
                <c:pt idx="1282">
                  <c:v>32.96875</c:v>
                </c:pt>
                <c:pt idx="1283">
                  <c:v>40.296875</c:v>
                </c:pt>
                <c:pt idx="1284">
                  <c:v>19.16015625</c:v>
                </c:pt>
                <c:pt idx="1285">
                  <c:v>26.58984375</c:v>
                </c:pt>
                <c:pt idx="1286">
                  <c:v>24.30859375</c:v>
                </c:pt>
                <c:pt idx="1287">
                  <c:v>31.00390625</c:v>
                </c:pt>
                <c:pt idx="1288">
                  <c:v>33.078125</c:v>
                </c:pt>
                <c:pt idx="1289">
                  <c:v>37.28125</c:v>
                </c:pt>
                <c:pt idx="1290">
                  <c:v>23.6328125</c:v>
                </c:pt>
                <c:pt idx="1291">
                  <c:v>34.7890625</c:v>
                </c:pt>
                <c:pt idx="1292">
                  <c:v>30.20703125</c:v>
                </c:pt>
                <c:pt idx="1293">
                  <c:v>33.8671875</c:v>
                </c:pt>
                <c:pt idx="1294">
                  <c:v>32.9921875</c:v>
                </c:pt>
                <c:pt idx="1295">
                  <c:v>34.6953125</c:v>
                </c:pt>
                <c:pt idx="1296">
                  <c:v>31.1484375</c:v>
                </c:pt>
                <c:pt idx="1297">
                  <c:v>24.9140625</c:v>
                </c:pt>
                <c:pt idx="1298">
                  <c:v>30.03515625</c:v>
                </c:pt>
                <c:pt idx="1299">
                  <c:v>27.1484375</c:v>
                </c:pt>
                <c:pt idx="1300">
                  <c:v>33.1328125</c:v>
                </c:pt>
                <c:pt idx="1301">
                  <c:v>27.0546875</c:v>
                </c:pt>
                <c:pt idx="1302">
                  <c:v>25.3515625</c:v>
                </c:pt>
                <c:pt idx="1303">
                  <c:v>26.44921875</c:v>
                </c:pt>
                <c:pt idx="1304">
                  <c:v>26.3046875</c:v>
                </c:pt>
                <c:pt idx="1305">
                  <c:v>34.0703125</c:v>
                </c:pt>
                <c:pt idx="1306">
                  <c:v>32.8828125</c:v>
                </c:pt>
                <c:pt idx="1307">
                  <c:v>31.890625</c:v>
                </c:pt>
                <c:pt idx="1308">
                  <c:v>27.39453125</c:v>
                </c:pt>
                <c:pt idx="1309">
                  <c:v>31.76171875</c:v>
                </c:pt>
                <c:pt idx="1310">
                  <c:v>30.0625</c:v>
                </c:pt>
                <c:pt idx="1311">
                  <c:v>35.7421875</c:v>
                </c:pt>
                <c:pt idx="1312">
                  <c:v>26.44140625</c:v>
                </c:pt>
                <c:pt idx="1313">
                  <c:v>31.72265625</c:v>
                </c:pt>
                <c:pt idx="1314">
                  <c:v>28.21875</c:v>
                </c:pt>
                <c:pt idx="1315">
                  <c:v>24.28515625</c:v>
                </c:pt>
                <c:pt idx="1316">
                  <c:v>26.15234375</c:v>
                </c:pt>
                <c:pt idx="1317">
                  <c:v>28.5625</c:v>
                </c:pt>
                <c:pt idx="1318">
                  <c:v>28.67578125</c:v>
                </c:pt>
                <c:pt idx="1319">
                  <c:v>27.71484375</c:v>
                </c:pt>
                <c:pt idx="1320">
                  <c:v>36.1796875</c:v>
                </c:pt>
                <c:pt idx="1321">
                  <c:v>21.26953125</c:v>
                </c:pt>
                <c:pt idx="1322">
                  <c:v>26.58984375</c:v>
                </c:pt>
                <c:pt idx="1323">
                  <c:v>30.02734375</c:v>
                </c:pt>
                <c:pt idx="1324">
                  <c:v>31.61328125</c:v>
                </c:pt>
                <c:pt idx="1325">
                  <c:v>27.6796875</c:v>
                </c:pt>
                <c:pt idx="1326">
                  <c:v>27.66796875</c:v>
                </c:pt>
                <c:pt idx="1327">
                  <c:v>30.6328125</c:v>
                </c:pt>
                <c:pt idx="1328">
                  <c:v>27.6640625</c:v>
                </c:pt>
                <c:pt idx="1329">
                  <c:v>30.77734375</c:v>
                </c:pt>
                <c:pt idx="1330">
                  <c:v>19.9453125</c:v>
                </c:pt>
                <c:pt idx="1331">
                  <c:v>24.3359375</c:v>
                </c:pt>
                <c:pt idx="1332">
                  <c:v>26.24609375</c:v>
                </c:pt>
                <c:pt idx="1333">
                  <c:v>29.6875</c:v>
                </c:pt>
                <c:pt idx="1334">
                  <c:v>24.72265625</c:v>
                </c:pt>
                <c:pt idx="1335">
                  <c:v>26.98828125</c:v>
                </c:pt>
                <c:pt idx="1336">
                  <c:v>28.20703125</c:v>
                </c:pt>
                <c:pt idx="1337">
                  <c:v>22.92578125</c:v>
                </c:pt>
                <c:pt idx="1338">
                  <c:v>36.5859375</c:v>
                </c:pt>
                <c:pt idx="1339">
                  <c:v>24.90234375</c:v>
                </c:pt>
                <c:pt idx="1340">
                  <c:v>35.546875</c:v>
                </c:pt>
                <c:pt idx="1341">
                  <c:v>25.40234375</c:v>
                </c:pt>
                <c:pt idx="1342">
                  <c:v>24.40234375</c:v>
                </c:pt>
                <c:pt idx="1343">
                  <c:v>22.23046875</c:v>
                </c:pt>
                <c:pt idx="1344">
                  <c:v>31.94140625</c:v>
                </c:pt>
                <c:pt idx="1345">
                  <c:v>33.171875</c:v>
                </c:pt>
                <c:pt idx="1346">
                  <c:v>30.66796875</c:v>
                </c:pt>
                <c:pt idx="1347">
                  <c:v>18.734375</c:v>
                </c:pt>
                <c:pt idx="1348">
                  <c:v>26.3125</c:v>
                </c:pt>
                <c:pt idx="1349">
                  <c:v>39.015625</c:v>
                </c:pt>
                <c:pt idx="1350">
                  <c:v>25.34765625</c:v>
                </c:pt>
                <c:pt idx="1351">
                  <c:v>28.08984375</c:v>
                </c:pt>
                <c:pt idx="1352">
                  <c:v>34.1796875</c:v>
                </c:pt>
                <c:pt idx="1353">
                  <c:v>22.5390625</c:v>
                </c:pt>
                <c:pt idx="1354">
                  <c:v>16.734375</c:v>
                </c:pt>
                <c:pt idx="1355">
                  <c:v>27.67578125</c:v>
                </c:pt>
                <c:pt idx="1356">
                  <c:v>21.33203125</c:v>
                </c:pt>
                <c:pt idx="1357">
                  <c:v>25.40625</c:v>
                </c:pt>
                <c:pt idx="1358">
                  <c:v>22.28515625</c:v>
                </c:pt>
                <c:pt idx="1359">
                  <c:v>24.89453125</c:v>
                </c:pt>
                <c:pt idx="1360">
                  <c:v>35.3984375</c:v>
                </c:pt>
                <c:pt idx="1361">
                  <c:v>28.6953125</c:v>
                </c:pt>
                <c:pt idx="1362">
                  <c:v>25.25</c:v>
                </c:pt>
                <c:pt idx="1363">
                  <c:v>39.2734375</c:v>
                </c:pt>
                <c:pt idx="1364">
                  <c:v>30.921875</c:v>
                </c:pt>
                <c:pt idx="1365">
                  <c:v>33.7421875</c:v>
                </c:pt>
                <c:pt idx="1366">
                  <c:v>26.12890625</c:v>
                </c:pt>
                <c:pt idx="1367">
                  <c:v>28.47265625</c:v>
                </c:pt>
                <c:pt idx="1368">
                  <c:v>25.98046875</c:v>
                </c:pt>
                <c:pt idx="1369">
                  <c:v>31.578125</c:v>
                </c:pt>
                <c:pt idx="1370">
                  <c:v>20.50390625</c:v>
                </c:pt>
                <c:pt idx="1371">
                  <c:v>31.44140625</c:v>
                </c:pt>
                <c:pt idx="1372">
                  <c:v>29.20703125</c:v>
                </c:pt>
                <c:pt idx="1373">
                  <c:v>20.5546875</c:v>
                </c:pt>
                <c:pt idx="1374">
                  <c:v>39.9296875</c:v>
                </c:pt>
                <c:pt idx="1375">
                  <c:v>33.5234375</c:v>
                </c:pt>
                <c:pt idx="1376">
                  <c:v>21.0703125</c:v>
                </c:pt>
                <c:pt idx="1377">
                  <c:v>22.2578125</c:v>
                </c:pt>
                <c:pt idx="1378">
                  <c:v>33.8828125</c:v>
                </c:pt>
                <c:pt idx="1379">
                  <c:v>32.109375</c:v>
                </c:pt>
                <c:pt idx="1380">
                  <c:v>23.6796875</c:v>
                </c:pt>
                <c:pt idx="1381">
                  <c:v>35.8359375</c:v>
                </c:pt>
                <c:pt idx="1382">
                  <c:v>25.8203125</c:v>
                </c:pt>
                <c:pt idx="1383">
                  <c:v>32</c:v>
                </c:pt>
                <c:pt idx="1384">
                  <c:v>31.54296875</c:v>
                </c:pt>
                <c:pt idx="1385">
                  <c:v>26.640625</c:v>
                </c:pt>
                <c:pt idx="1386">
                  <c:v>26.4453125</c:v>
                </c:pt>
                <c:pt idx="1387">
                  <c:v>33.734375</c:v>
                </c:pt>
                <c:pt idx="1388">
                  <c:v>32.4140625</c:v>
                </c:pt>
                <c:pt idx="1389">
                  <c:v>17.76953125</c:v>
                </c:pt>
                <c:pt idx="1390">
                  <c:v>17.97265625</c:v>
                </c:pt>
                <c:pt idx="1391">
                  <c:v>30.28125</c:v>
                </c:pt>
                <c:pt idx="1392">
                  <c:v>19.86328125</c:v>
                </c:pt>
                <c:pt idx="1393">
                  <c:v>35.5</c:v>
                </c:pt>
                <c:pt idx="1394">
                  <c:v>32.9609375</c:v>
                </c:pt>
                <c:pt idx="1395">
                  <c:v>19.98046875</c:v>
                </c:pt>
                <c:pt idx="1396">
                  <c:v>35.484375</c:v>
                </c:pt>
                <c:pt idx="1397">
                  <c:v>28.484375</c:v>
                </c:pt>
                <c:pt idx="1398">
                  <c:v>34.796875</c:v>
                </c:pt>
                <c:pt idx="1399">
                  <c:v>20.43359375</c:v>
                </c:pt>
                <c:pt idx="1400">
                  <c:v>32.7109375</c:v>
                </c:pt>
                <c:pt idx="1401">
                  <c:v>29.62890625</c:v>
                </c:pt>
                <c:pt idx="1402">
                  <c:v>34.3515625</c:v>
                </c:pt>
                <c:pt idx="1403">
                  <c:v>26.9140625</c:v>
                </c:pt>
                <c:pt idx="1404">
                  <c:v>30.703125</c:v>
                </c:pt>
                <c:pt idx="1405">
                  <c:v>25.484375</c:v>
                </c:pt>
                <c:pt idx="1406">
                  <c:v>35.3984375</c:v>
                </c:pt>
                <c:pt idx="1407">
                  <c:v>24.47265625</c:v>
                </c:pt>
                <c:pt idx="1408">
                  <c:v>29.50390625</c:v>
                </c:pt>
                <c:pt idx="1409">
                  <c:v>34.734375</c:v>
                </c:pt>
                <c:pt idx="1410">
                  <c:v>31.94140625</c:v>
                </c:pt>
                <c:pt idx="1411">
                  <c:v>19.01953125</c:v>
                </c:pt>
                <c:pt idx="1412">
                  <c:v>22.84765625</c:v>
                </c:pt>
                <c:pt idx="1413">
                  <c:v>29.40625</c:v>
                </c:pt>
                <c:pt idx="1414">
                  <c:v>23.875</c:v>
                </c:pt>
                <c:pt idx="1415">
                  <c:v>24.26953125</c:v>
                </c:pt>
                <c:pt idx="1416">
                  <c:v>24.88671875</c:v>
                </c:pt>
                <c:pt idx="1417">
                  <c:v>33.921875</c:v>
                </c:pt>
                <c:pt idx="1418">
                  <c:v>37.0546875</c:v>
                </c:pt>
                <c:pt idx="1419">
                  <c:v>21.19140625</c:v>
                </c:pt>
                <c:pt idx="1420">
                  <c:v>28.984375</c:v>
                </c:pt>
                <c:pt idx="1421">
                  <c:v>28.25</c:v>
                </c:pt>
                <c:pt idx="1422">
                  <c:v>27.73828125</c:v>
                </c:pt>
                <c:pt idx="1423">
                  <c:v>35.2890625</c:v>
                </c:pt>
                <c:pt idx="1424">
                  <c:v>30.61328125</c:v>
                </c:pt>
                <c:pt idx="1425">
                  <c:v>24.98046875</c:v>
                </c:pt>
                <c:pt idx="1426">
                  <c:v>31.83984375</c:v>
                </c:pt>
                <c:pt idx="1427">
                  <c:v>40.8515625</c:v>
                </c:pt>
                <c:pt idx="1428">
                  <c:v>32.5078125</c:v>
                </c:pt>
                <c:pt idx="1429">
                  <c:v>33.5546875</c:v>
                </c:pt>
                <c:pt idx="1430">
                  <c:v>25.03125</c:v>
                </c:pt>
                <c:pt idx="1431">
                  <c:v>39.59375</c:v>
                </c:pt>
                <c:pt idx="1432">
                  <c:v>25.8203125</c:v>
                </c:pt>
                <c:pt idx="1433">
                  <c:v>20.5078125</c:v>
                </c:pt>
                <c:pt idx="1434">
                  <c:v>22.6640625</c:v>
                </c:pt>
                <c:pt idx="1435">
                  <c:v>29.7578125</c:v>
                </c:pt>
                <c:pt idx="1436">
                  <c:v>25.640625</c:v>
                </c:pt>
                <c:pt idx="1437">
                  <c:v>28.0078125</c:v>
                </c:pt>
                <c:pt idx="1438">
                  <c:v>22.828125</c:v>
                </c:pt>
                <c:pt idx="1439">
                  <c:v>17.640625</c:v>
                </c:pt>
                <c:pt idx="1440">
                  <c:v>22.06640625</c:v>
                </c:pt>
                <c:pt idx="1441">
                  <c:v>19.328125</c:v>
                </c:pt>
                <c:pt idx="1442">
                  <c:v>22.74609375</c:v>
                </c:pt>
                <c:pt idx="1443">
                  <c:v>20.68359375</c:v>
                </c:pt>
                <c:pt idx="1444">
                  <c:v>21.7265625</c:v>
                </c:pt>
                <c:pt idx="1445">
                  <c:v>33.46875</c:v>
                </c:pt>
                <c:pt idx="1446">
                  <c:v>31.7890625</c:v>
                </c:pt>
                <c:pt idx="1447">
                  <c:v>24.31640625</c:v>
                </c:pt>
                <c:pt idx="1448">
                  <c:v>27.9765625</c:v>
                </c:pt>
                <c:pt idx="1449">
                  <c:v>30.640625</c:v>
                </c:pt>
                <c:pt idx="1450">
                  <c:v>17.8515625</c:v>
                </c:pt>
                <c:pt idx="1451">
                  <c:v>22.57421875</c:v>
                </c:pt>
                <c:pt idx="1452">
                  <c:v>32.375</c:v>
                </c:pt>
                <c:pt idx="1453">
                  <c:v>20.6953125</c:v>
                </c:pt>
                <c:pt idx="1454">
                  <c:v>26.39453125</c:v>
                </c:pt>
                <c:pt idx="1455">
                  <c:v>29.55859375</c:v>
                </c:pt>
                <c:pt idx="1456">
                  <c:v>21.45703125</c:v>
                </c:pt>
                <c:pt idx="1457">
                  <c:v>21.41796875</c:v>
                </c:pt>
                <c:pt idx="1458">
                  <c:v>19.74609375</c:v>
                </c:pt>
                <c:pt idx="1459">
                  <c:v>29.36328125</c:v>
                </c:pt>
                <c:pt idx="1460">
                  <c:v>26.5234375</c:v>
                </c:pt>
                <c:pt idx="1461">
                  <c:v>23.3125</c:v>
                </c:pt>
                <c:pt idx="1462">
                  <c:v>36.5703125</c:v>
                </c:pt>
                <c:pt idx="1463">
                  <c:v>19.02734375</c:v>
                </c:pt>
                <c:pt idx="1464">
                  <c:v>19.0625</c:v>
                </c:pt>
                <c:pt idx="1465">
                  <c:v>29.66796875</c:v>
                </c:pt>
                <c:pt idx="1466">
                  <c:v>20.12890625</c:v>
                </c:pt>
                <c:pt idx="1467">
                  <c:v>17.1640625</c:v>
                </c:pt>
                <c:pt idx="1468">
                  <c:v>18.67578125</c:v>
                </c:pt>
                <c:pt idx="1469">
                  <c:v>18.625</c:v>
                </c:pt>
                <c:pt idx="1470">
                  <c:v>28.41796875</c:v>
                </c:pt>
                <c:pt idx="1471">
                  <c:v>19.2421875</c:v>
                </c:pt>
                <c:pt idx="1472">
                  <c:v>31.97265625</c:v>
                </c:pt>
                <c:pt idx="1473">
                  <c:v>31.37109375</c:v>
                </c:pt>
                <c:pt idx="1474">
                  <c:v>29</c:v>
                </c:pt>
                <c:pt idx="1475">
                  <c:v>29.796875</c:v>
                </c:pt>
                <c:pt idx="1476">
                  <c:v>21.26953125</c:v>
                </c:pt>
                <c:pt idx="1477">
                  <c:v>25.14453125</c:v>
                </c:pt>
                <c:pt idx="1478">
                  <c:v>21.72265625</c:v>
                </c:pt>
                <c:pt idx="1479">
                  <c:v>21.31640625</c:v>
                </c:pt>
                <c:pt idx="1480">
                  <c:v>22.84375</c:v>
                </c:pt>
                <c:pt idx="1481">
                  <c:v>26.16015625</c:v>
                </c:pt>
                <c:pt idx="1482">
                  <c:v>33.34375</c:v>
                </c:pt>
                <c:pt idx="1483">
                  <c:v>20.70703125</c:v>
                </c:pt>
                <c:pt idx="1484">
                  <c:v>19.96875</c:v>
                </c:pt>
                <c:pt idx="1485">
                  <c:v>21.47265625</c:v>
                </c:pt>
                <c:pt idx="1486">
                  <c:v>25.125</c:v>
                </c:pt>
                <c:pt idx="1487">
                  <c:v>26.61328125</c:v>
                </c:pt>
                <c:pt idx="1488">
                  <c:v>22.15625</c:v>
                </c:pt>
                <c:pt idx="1489">
                  <c:v>35.03125</c:v>
                </c:pt>
                <c:pt idx="1490">
                  <c:v>17.5546875</c:v>
                </c:pt>
                <c:pt idx="1491">
                  <c:v>27.0546875</c:v>
                </c:pt>
                <c:pt idx="1492">
                  <c:v>20.1953125</c:v>
                </c:pt>
                <c:pt idx="1493">
                  <c:v>25.05859375</c:v>
                </c:pt>
                <c:pt idx="1494">
                  <c:v>22.9296875</c:v>
                </c:pt>
                <c:pt idx="1495">
                  <c:v>24.5703125</c:v>
                </c:pt>
                <c:pt idx="1496">
                  <c:v>32.296875</c:v>
                </c:pt>
                <c:pt idx="1497">
                  <c:v>20.0078125</c:v>
                </c:pt>
                <c:pt idx="1498">
                  <c:v>20.99609375</c:v>
                </c:pt>
                <c:pt idx="1499">
                  <c:v>21.5703125</c:v>
                </c:pt>
                <c:pt idx="1500">
                  <c:v>20.09765625</c:v>
                </c:pt>
                <c:pt idx="1501">
                  <c:v>24.359375</c:v>
                </c:pt>
                <c:pt idx="1502">
                  <c:v>22.75390625</c:v>
                </c:pt>
                <c:pt idx="1503">
                  <c:v>26.984375</c:v>
                </c:pt>
                <c:pt idx="1504">
                  <c:v>25.34765625</c:v>
                </c:pt>
                <c:pt idx="1505">
                  <c:v>25.50390625</c:v>
                </c:pt>
                <c:pt idx="1506">
                  <c:v>23.171875</c:v>
                </c:pt>
                <c:pt idx="1507">
                  <c:v>34.5703125</c:v>
                </c:pt>
                <c:pt idx="1508">
                  <c:v>25.828125</c:v>
                </c:pt>
                <c:pt idx="1509">
                  <c:v>28</c:v>
                </c:pt>
                <c:pt idx="1510">
                  <c:v>23.52734375</c:v>
                </c:pt>
                <c:pt idx="1511">
                  <c:v>23.6328125</c:v>
                </c:pt>
                <c:pt idx="1512">
                  <c:v>29.5078125</c:v>
                </c:pt>
                <c:pt idx="1513">
                  <c:v>28.62890625</c:v>
                </c:pt>
                <c:pt idx="1514">
                  <c:v>24.24609375</c:v>
                </c:pt>
                <c:pt idx="1515">
                  <c:v>26.1484375</c:v>
                </c:pt>
                <c:pt idx="1516">
                  <c:v>19.2890625</c:v>
                </c:pt>
                <c:pt idx="1517">
                  <c:v>38.9609375</c:v>
                </c:pt>
                <c:pt idx="1518">
                  <c:v>25.97265625</c:v>
                </c:pt>
                <c:pt idx="1519">
                  <c:v>25.46484375</c:v>
                </c:pt>
                <c:pt idx="1520">
                  <c:v>18.37109375</c:v>
                </c:pt>
                <c:pt idx="1521">
                  <c:v>24.45703125</c:v>
                </c:pt>
                <c:pt idx="1522">
                  <c:v>23.06640625</c:v>
                </c:pt>
                <c:pt idx="1523">
                  <c:v>23.04296875</c:v>
                </c:pt>
                <c:pt idx="1524">
                  <c:v>31.1171875</c:v>
                </c:pt>
                <c:pt idx="1525">
                  <c:v>24.43359375</c:v>
                </c:pt>
                <c:pt idx="1526">
                  <c:v>21.1640625</c:v>
                </c:pt>
                <c:pt idx="1527">
                  <c:v>22.07421875</c:v>
                </c:pt>
                <c:pt idx="1528">
                  <c:v>19.3828125</c:v>
                </c:pt>
                <c:pt idx="1529">
                  <c:v>27.61328125</c:v>
                </c:pt>
                <c:pt idx="1530">
                  <c:v>23.0546875</c:v>
                </c:pt>
                <c:pt idx="1531">
                  <c:v>19.59375</c:v>
                </c:pt>
                <c:pt idx="1532">
                  <c:v>23.21875</c:v>
                </c:pt>
                <c:pt idx="1533">
                  <c:v>27.08984375</c:v>
                </c:pt>
                <c:pt idx="1534">
                  <c:v>28.703125</c:v>
                </c:pt>
                <c:pt idx="1535">
                  <c:v>28.47265625</c:v>
                </c:pt>
                <c:pt idx="1536">
                  <c:v>21.1484375</c:v>
                </c:pt>
                <c:pt idx="1537">
                  <c:v>24.62890625</c:v>
                </c:pt>
                <c:pt idx="1538">
                  <c:v>22.69140625</c:v>
                </c:pt>
                <c:pt idx="1539">
                  <c:v>17.9921875</c:v>
                </c:pt>
                <c:pt idx="1540">
                  <c:v>29.17578125</c:v>
                </c:pt>
                <c:pt idx="1541">
                  <c:v>18.9296875</c:v>
                </c:pt>
                <c:pt idx="1542">
                  <c:v>17.9609375</c:v>
                </c:pt>
                <c:pt idx="1543">
                  <c:v>22.5</c:v>
                </c:pt>
                <c:pt idx="1544">
                  <c:v>26.06640625</c:v>
                </c:pt>
                <c:pt idx="1545">
                  <c:v>31.94921875</c:v>
                </c:pt>
                <c:pt idx="1546">
                  <c:v>24.19140625</c:v>
                </c:pt>
                <c:pt idx="1547">
                  <c:v>18.03125</c:v>
                </c:pt>
                <c:pt idx="1548">
                  <c:v>32.5546875</c:v>
                </c:pt>
                <c:pt idx="1549">
                  <c:v>35.7734375</c:v>
                </c:pt>
                <c:pt idx="1550">
                  <c:v>29.30078125</c:v>
                </c:pt>
                <c:pt idx="1551">
                  <c:v>24.3828125</c:v>
                </c:pt>
                <c:pt idx="1552">
                  <c:v>36</c:v>
                </c:pt>
                <c:pt idx="1553">
                  <c:v>26.24609375</c:v>
                </c:pt>
                <c:pt idx="1554">
                  <c:v>22.09375</c:v>
                </c:pt>
                <c:pt idx="1555">
                  <c:v>24.0703125</c:v>
                </c:pt>
                <c:pt idx="1556">
                  <c:v>27.2734375</c:v>
                </c:pt>
                <c:pt idx="1557">
                  <c:v>22.21484375</c:v>
                </c:pt>
                <c:pt idx="1558">
                  <c:v>31.6640625</c:v>
                </c:pt>
                <c:pt idx="1559">
                  <c:v>28.67578125</c:v>
                </c:pt>
                <c:pt idx="1560">
                  <c:v>28.9453125</c:v>
                </c:pt>
                <c:pt idx="1561">
                  <c:v>31.109375</c:v>
                </c:pt>
                <c:pt idx="1562">
                  <c:v>23.94921875</c:v>
                </c:pt>
                <c:pt idx="1563">
                  <c:v>16.94140625</c:v>
                </c:pt>
                <c:pt idx="1564">
                  <c:v>20.05078125</c:v>
                </c:pt>
                <c:pt idx="1565">
                  <c:v>28.6015625</c:v>
                </c:pt>
                <c:pt idx="1566">
                  <c:v>26.26953125</c:v>
                </c:pt>
                <c:pt idx="1567">
                  <c:v>27.76953125</c:v>
                </c:pt>
                <c:pt idx="1568">
                  <c:v>22.0625</c:v>
                </c:pt>
                <c:pt idx="1569">
                  <c:v>16.046875</c:v>
                </c:pt>
                <c:pt idx="1570">
                  <c:v>25.7890625</c:v>
                </c:pt>
                <c:pt idx="1571">
                  <c:v>23.09765625</c:v>
                </c:pt>
                <c:pt idx="1572">
                  <c:v>25.20703125</c:v>
                </c:pt>
                <c:pt idx="1573">
                  <c:v>19.07421875</c:v>
                </c:pt>
                <c:pt idx="1574">
                  <c:v>25.49609375</c:v>
                </c:pt>
                <c:pt idx="1575">
                  <c:v>16.94921875</c:v>
                </c:pt>
                <c:pt idx="1576">
                  <c:v>27.046875</c:v>
                </c:pt>
                <c:pt idx="1577">
                  <c:v>18.04296875</c:v>
                </c:pt>
                <c:pt idx="1578">
                  <c:v>29.15625</c:v>
                </c:pt>
                <c:pt idx="1579">
                  <c:v>22.10546875</c:v>
                </c:pt>
                <c:pt idx="1580">
                  <c:v>29.7890625</c:v>
                </c:pt>
                <c:pt idx="1581">
                  <c:v>17.62890625</c:v>
                </c:pt>
                <c:pt idx="1582">
                  <c:v>17.71875</c:v>
                </c:pt>
                <c:pt idx="1583">
                  <c:v>22.73828125</c:v>
                </c:pt>
                <c:pt idx="1584">
                  <c:v>23.12890625</c:v>
                </c:pt>
                <c:pt idx="1585">
                  <c:v>21.78125</c:v>
                </c:pt>
                <c:pt idx="1586">
                  <c:v>23</c:v>
                </c:pt>
                <c:pt idx="1587">
                  <c:v>30.26953125</c:v>
                </c:pt>
                <c:pt idx="1588">
                  <c:v>32.2265625</c:v>
                </c:pt>
                <c:pt idx="1589">
                  <c:v>21.2734375</c:v>
                </c:pt>
                <c:pt idx="1590">
                  <c:v>24.8046875</c:v>
                </c:pt>
                <c:pt idx="1591">
                  <c:v>18.63671875</c:v>
                </c:pt>
                <c:pt idx="1592">
                  <c:v>28.3515625</c:v>
                </c:pt>
                <c:pt idx="1593">
                  <c:v>18.76171875</c:v>
                </c:pt>
                <c:pt idx="1594">
                  <c:v>23.4296875</c:v>
                </c:pt>
                <c:pt idx="1595">
                  <c:v>20.67578125</c:v>
                </c:pt>
                <c:pt idx="1596">
                  <c:v>29.22265625</c:v>
                </c:pt>
                <c:pt idx="1597">
                  <c:v>18.43359375</c:v>
                </c:pt>
                <c:pt idx="1598">
                  <c:v>30.06640625</c:v>
                </c:pt>
                <c:pt idx="1599">
                  <c:v>26.66015625</c:v>
                </c:pt>
                <c:pt idx="1600">
                  <c:v>27.5625</c:v>
                </c:pt>
                <c:pt idx="1601">
                  <c:v>31.51171875</c:v>
                </c:pt>
                <c:pt idx="1602">
                  <c:v>20.35546875</c:v>
                </c:pt>
                <c:pt idx="1603">
                  <c:v>32.0234375</c:v>
                </c:pt>
                <c:pt idx="1604">
                  <c:v>18.703125</c:v>
                </c:pt>
                <c:pt idx="1605">
                  <c:v>20.5</c:v>
                </c:pt>
                <c:pt idx="1606">
                  <c:v>33.2890625</c:v>
                </c:pt>
                <c:pt idx="1607">
                  <c:v>25.88671875</c:v>
                </c:pt>
                <c:pt idx="1608">
                  <c:v>25.8671875</c:v>
                </c:pt>
                <c:pt idx="1609">
                  <c:v>21.1796875</c:v>
                </c:pt>
                <c:pt idx="1610">
                  <c:v>22.12890625</c:v>
                </c:pt>
                <c:pt idx="1611">
                  <c:v>38.3515625</c:v>
                </c:pt>
                <c:pt idx="1612">
                  <c:v>21.51171875</c:v>
                </c:pt>
                <c:pt idx="1613">
                  <c:v>26.28125</c:v>
                </c:pt>
                <c:pt idx="1614">
                  <c:v>27.046875</c:v>
                </c:pt>
                <c:pt idx="1615">
                  <c:v>32.8203125</c:v>
                </c:pt>
                <c:pt idx="1616">
                  <c:v>28.25390625</c:v>
                </c:pt>
                <c:pt idx="1617">
                  <c:v>30.43359375</c:v>
                </c:pt>
                <c:pt idx="1618">
                  <c:v>22.32421875</c:v>
                </c:pt>
                <c:pt idx="1619">
                  <c:v>18.05078125</c:v>
                </c:pt>
                <c:pt idx="1620">
                  <c:v>16.5390625</c:v>
                </c:pt>
                <c:pt idx="1621">
                  <c:v>25.2734375</c:v>
                </c:pt>
                <c:pt idx="1622">
                  <c:v>31.59375</c:v>
                </c:pt>
                <c:pt idx="1623">
                  <c:v>32.9765625</c:v>
                </c:pt>
                <c:pt idx="1624">
                  <c:v>21.4375</c:v>
                </c:pt>
                <c:pt idx="1625">
                  <c:v>28.99609375</c:v>
                </c:pt>
                <c:pt idx="1626">
                  <c:v>27.84375</c:v>
                </c:pt>
                <c:pt idx="1627">
                  <c:v>21.60546875</c:v>
                </c:pt>
                <c:pt idx="1628">
                  <c:v>25.625</c:v>
                </c:pt>
                <c:pt idx="1629">
                  <c:v>30.01953125</c:v>
                </c:pt>
                <c:pt idx="1630">
                  <c:v>23.45703125</c:v>
                </c:pt>
                <c:pt idx="1631">
                  <c:v>19.44140625</c:v>
                </c:pt>
                <c:pt idx="1632">
                  <c:v>26.1875</c:v>
                </c:pt>
                <c:pt idx="1633">
                  <c:v>24.3125</c:v>
                </c:pt>
                <c:pt idx="1634">
                  <c:v>17.82421875</c:v>
                </c:pt>
                <c:pt idx="1635">
                  <c:v>17.16796875</c:v>
                </c:pt>
                <c:pt idx="1636">
                  <c:v>28.34375</c:v>
                </c:pt>
                <c:pt idx="1637">
                  <c:v>27.76953125</c:v>
                </c:pt>
                <c:pt idx="1638">
                  <c:v>31.42578125</c:v>
                </c:pt>
                <c:pt idx="1639">
                  <c:v>22.2265625</c:v>
                </c:pt>
                <c:pt idx="1640">
                  <c:v>21.89453125</c:v>
                </c:pt>
                <c:pt idx="1641">
                  <c:v>18.90234375</c:v>
                </c:pt>
                <c:pt idx="1642">
                  <c:v>23.83203125</c:v>
                </c:pt>
                <c:pt idx="1643">
                  <c:v>23.33203125</c:v>
                </c:pt>
                <c:pt idx="1644">
                  <c:v>25.453125</c:v>
                </c:pt>
                <c:pt idx="1645">
                  <c:v>20.515625</c:v>
                </c:pt>
                <c:pt idx="1646">
                  <c:v>19.79296875</c:v>
                </c:pt>
                <c:pt idx="1647">
                  <c:v>23.68359375</c:v>
                </c:pt>
                <c:pt idx="1648">
                  <c:v>22.296875</c:v>
                </c:pt>
                <c:pt idx="1649">
                  <c:v>29.50390625</c:v>
                </c:pt>
                <c:pt idx="1650">
                  <c:v>19.9921875</c:v>
                </c:pt>
                <c:pt idx="1651">
                  <c:v>32.3046875</c:v>
                </c:pt>
                <c:pt idx="1652">
                  <c:v>29.0859375</c:v>
                </c:pt>
                <c:pt idx="1653">
                  <c:v>25.47265625</c:v>
                </c:pt>
                <c:pt idx="1654">
                  <c:v>22.48046875</c:v>
                </c:pt>
                <c:pt idx="1655">
                  <c:v>23.3203125</c:v>
                </c:pt>
                <c:pt idx="1656">
                  <c:v>18.70703125</c:v>
                </c:pt>
                <c:pt idx="1657">
                  <c:v>36.4375</c:v>
                </c:pt>
                <c:pt idx="1658">
                  <c:v>23.328125</c:v>
                </c:pt>
                <c:pt idx="1659">
                  <c:v>30.6796875</c:v>
                </c:pt>
                <c:pt idx="1660">
                  <c:v>28.3203125</c:v>
                </c:pt>
                <c:pt idx="1661">
                  <c:v>20.5625</c:v>
                </c:pt>
                <c:pt idx="1662">
                  <c:v>26.0703125</c:v>
                </c:pt>
                <c:pt idx="1663">
                  <c:v>21.9921875</c:v>
                </c:pt>
                <c:pt idx="1664">
                  <c:v>26.38671875</c:v>
                </c:pt>
                <c:pt idx="1665">
                  <c:v>27.7421875</c:v>
                </c:pt>
                <c:pt idx="1666">
                  <c:v>37.7890625</c:v>
                </c:pt>
                <c:pt idx="1667">
                  <c:v>26.796875</c:v>
                </c:pt>
                <c:pt idx="1668">
                  <c:v>21.2421875</c:v>
                </c:pt>
                <c:pt idx="1669">
                  <c:v>28.734375</c:v>
                </c:pt>
                <c:pt idx="1670">
                  <c:v>27.40234375</c:v>
                </c:pt>
                <c:pt idx="1671">
                  <c:v>29.515625</c:v>
                </c:pt>
                <c:pt idx="1672">
                  <c:v>32.734375</c:v>
                </c:pt>
                <c:pt idx="1673">
                  <c:v>25.9375</c:v>
                </c:pt>
                <c:pt idx="1674">
                  <c:v>23.07421875</c:v>
                </c:pt>
                <c:pt idx="1675">
                  <c:v>28.8203125</c:v>
                </c:pt>
                <c:pt idx="1676">
                  <c:v>27.73046875</c:v>
                </c:pt>
                <c:pt idx="1677">
                  <c:v>20.09375</c:v>
                </c:pt>
                <c:pt idx="1678">
                  <c:v>32.75</c:v>
                </c:pt>
                <c:pt idx="1679">
                  <c:v>26.10546875</c:v>
                </c:pt>
                <c:pt idx="1680">
                  <c:v>19.51171875</c:v>
                </c:pt>
                <c:pt idx="1681">
                  <c:v>21.32421875</c:v>
                </c:pt>
                <c:pt idx="1682">
                  <c:v>25.13671875</c:v>
                </c:pt>
                <c:pt idx="1683">
                  <c:v>29.48828125</c:v>
                </c:pt>
                <c:pt idx="1684">
                  <c:v>23.640625</c:v>
                </c:pt>
                <c:pt idx="1685">
                  <c:v>23.2265625</c:v>
                </c:pt>
                <c:pt idx="1686">
                  <c:v>26.09375</c:v>
                </c:pt>
                <c:pt idx="1687">
                  <c:v>21.85546875</c:v>
                </c:pt>
                <c:pt idx="1688">
                  <c:v>26.3515625</c:v>
                </c:pt>
                <c:pt idx="1689">
                  <c:v>32.796875</c:v>
                </c:pt>
                <c:pt idx="1690">
                  <c:v>21.9375</c:v>
                </c:pt>
                <c:pt idx="1691">
                  <c:v>34.1328125</c:v>
                </c:pt>
                <c:pt idx="1692">
                  <c:v>21.7265625</c:v>
                </c:pt>
                <c:pt idx="1693">
                  <c:v>29.52734375</c:v>
                </c:pt>
                <c:pt idx="1694">
                  <c:v>30.14453125</c:v>
                </c:pt>
                <c:pt idx="1695">
                  <c:v>33.2890625</c:v>
                </c:pt>
                <c:pt idx="1696">
                  <c:v>26.890625</c:v>
                </c:pt>
                <c:pt idx="1697">
                  <c:v>30.328125</c:v>
                </c:pt>
                <c:pt idx="1698">
                  <c:v>31.3671875</c:v>
                </c:pt>
                <c:pt idx="1699">
                  <c:v>24.390625</c:v>
                </c:pt>
                <c:pt idx="1700">
                  <c:v>29.18359375</c:v>
                </c:pt>
                <c:pt idx="1701">
                  <c:v>36.8984375</c:v>
                </c:pt>
                <c:pt idx="1702">
                  <c:v>21.73046875</c:v>
                </c:pt>
                <c:pt idx="1703">
                  <c:v>25.7890625</c:v>
                </c:pt>
                <c:pt idx="1704">
                  <c:v>18.0078125</c:v>
                </c:pt>
                <c:pt idx="1705">
                  <c:v>19.48828125</c:v>
                </c:pt>
                <c:pt idx="1706">
                  <c:v>33.265625</c:v>
                </c:pt>
                <c:pt idx="1707">
                  <c:v>26.93359375</c:v>
                </c:pt>
                <c:pt idx="1708">
                  <c:v>20.8671875</c:v>
                </c:pt>
                <c:pt idx="1709">
                  <c:v>25.859375</c:v>
                </c:pt>
                <c:pt idx="1710">
                  <c:v>28.01171875</c:v>
                </c:pt>
                <c:pt idx="1711">
                  <c:v>25.328125</c:v>
                </c:pt>
                <c:pt idx="1712">
                  <c:v>24.234375</c:v>
                </c:pt>
                <c:pt idx="1713">
                  <c:v>24.01171875</c:v>
                </c:pt>
                <c:pt idx="1714">
                  <c:v>27.32421875</c:v>
                </c:pt>
                <c:pt idx="1715">
                  <c:v>29.35546875</c:v>
                </c:pt>
                <c:pt idx="1716">
                  <c:v>34.4296875</c:v>
                </c:pt>
                <c:pt idx="1717">
                  <c:v>26.8203125</c:v>
                </c:pt>
                <c:pt idx="1718">
                  <c:v>35.2734375</c:v>
                </c:pt>
                <c:pt idx="1719">
                  <c:v>39.1640625</c:v>
                </c:pt>
                <c:pt idx="1720">
                  <c:v>41.015625</c:v>
                </c:pt>
                <c:pt idx="1721">
                  <c:v>31.6875</c:v>
                </c:pt>
                <c:pt idx="1722">
                  <c:v>26.23828125</c:v>
                </c:pt>
                <c:pt idx="1723">
                  <c:v>35.5625</c:v>
                </c:pt>
                <c:pt idx="1724">
                  <c:v>28.328125</c:v>
                </c:pt>
                <c:pt idx="1725">
                  <c:v>25.8828125</c:v>
                </c:pt>
                <c:pt idx="1726">
                  <c:v>19.50390625</c:v>
                </c:pt>
                <c:pt idx="1727">
                  <c:v>24.953125</c:v>
                </c:pt>
                <c:pt idx="1728">
                  <c:v>20.96875</c:v>
                </c:pt>
                <c:pt idx="1729">
                  <c:v>32.7734375</c:v>
                </c:pt>
                <c:pt idx="1730">
                  <c:v>22.8125</c:v>
                </c:pt>
                <c:pt idx="1731">
                  <c:v>26.08203125</c:v>
                </c:pt>
                <c:pt idx="1732">
                  <c:v>30.21875</c:v>
                </c:pt>
                <c:pt idx="1733">
                  <c:v>24.08203125</c:v>
                </c:pt>
                <c:pt idx="1734">
                  <c:v>29.234375</c:v>
                </c:pt>
                <c:pt idx="1735">
                  <c:v>23.2421875</c:v>
                </c:pt>
                <c:pt idx="1736">
                  <c:v>30.2421875</c:v>
                </c:pt>
                <c:pt idx="1737">
                  <c:v>34.96875</c:v>
                </c:pt>
                <c:pt idx="1738">
                  <c:v>34.9609375</c:v>
                </c:pt>
                <c:pt idx="1739">
                  <c:v>31.90234375</c:v>
                </c:pt>
                <c:pt idx="1740">
                  <c:v>26.3515625</c:v>
                </c:pt>
                <c:pt idx="1741">
                  <c:v>36.359375</c:v>
                </c:pt>
                <c:pt idx="1742">
                  <c:v>17.7734375</c:v>
                </c:pt>
                <c:pt idx="1743">
                  <c:v>20.80078125</c:v>
                </c:pt>
                <c:pt idx="1744">
                  <c:v>20.609375</c:v>
                </c:pt>
                <c:pt idx="1745">
                  <c:v>33.921875</c:v>
                </c:pt>
                <c:pt idx="1746">
                  <c:v>23.55078125</c:v>
                </c:pt>
                <c:pt idx="1747">
                  <c:v>19.59375</c:v>
                </c:pt>
                <c:pt idx="1748">
                  <c:v>34.3984375</c:v>
                </c:pt>
                <c:pt idx="1749">
                  <c:v>29.34765625</c:v>
                </c:pt>
                <c:pt idx="1750">
                  <c:v>21.125</c:v>
                </c:pt>
                <c:pt idx="1751">
                  <c:v>20.77734375</c:v>
                </c:pt>
                <c:pt idx="1752">
                  <c:v>19.34765625</c:v>
                </c:pt>
                <c:pt idx="1753">
                  <c:v>29.8125</c:v>
                </c:pt>
                <c:pt idx="1754">
                  <c:v>19.44140625</c:v>
                </c:pt>
                <c:pt idx="1755">
                  <c:v>23.296875</c:v>
                </c:pt>
                <c:pt idx="1756">
                  <c:v>29.07421875</c:v>
                </c:pt>
                <c:pt idx="1757">
                  <c:v>26.7890625</c:v>
                </c:pt>
                <c:pt idx="1758">
                  <c:v>20.140625</c:v>
                </c:pt>
                <c:pt idx="1759">
                  <c:v>38.5546875</c:v>
                </c:pt>
                <c:pt idx="1760">
                  <c:v>38.375</c:v>
                </c:pt>
                <c:pt idx="1761">
                  <c:v>43.4296875</c:v>
                </c:pt>
                <c:pt idx="1762">
                  <c:v>25.85546875</c:v>
                </c:pt>
                <c:pt idx="1763">
                  <c:v>16.265625</c:v>
                </c:pt>
                <c:pt idx="1764">
                  <c:v>39.7734375</c:v>
                </c:pt>
                <c:pt idx="1765">
                  <c:v>35.2734375</c:v>
                </c:pt>
                <c:pt idx="1766">
                  <c:v>30.65234375</c:v>
                </c:pt>
                <c:pt idx="1767">
                  <c:v>28.1171875</c:v>
                </c:pt>
                <c:pt idx="1768">
                  <c:v>24.87890625</c:v>
                </c:pt>
                <c:pt idx="1769">
                  <c:v>31.328125</c:v>
                </c:pt>
                <c:pt idx="1770">
                  <c:v>27.15625</c:v>
                </c:pt>
                <c:pt idx="1771">
                  <c:v>27.08203125</c:v>
                </c:pt>
                <c:pt idx="1772">
                  <c:v>22.296875</c:v>
                </c:pt>
                <c:pt idx="1773">
                  <c:v>26.1796875</c:v>
                </c:pt>
                <c:pt idx="1774">
                  <c:v>28.328125</c:v>
                </c:pt>
                <c:pt idx="1775">
                  <c:v>20.9609375</c:v>
                </c:pt>
                <c:pt idx="1776">
                  <c:v>22.203125</c:v>
                </c:pt>
                <c:pt idx="1777">
                  <c:v>25.5546875</c:v>
                </c:pt>
                <c:pt idx="1778">
                  <c:v>34.0859375</c:v>
                </c:pt>
                <c:pt idx="1779">
                  <c:v>26.734375</c:v>
                </c:pt>
                <c:pt idx="1780">
                  <c:v>26.25</c:v>
                </c:pt>
                <c:pt idx="1781">
                  <c:v>26.10546875</c:v>
                </c:pt>
                <c:pt idx="1782">
                  <c:v>22.20703125</c:v>
                </c:pt>
                <c:pt idx="1783">
                  <c:v>27.49609375</c:v>
                </c:pt>
                <c:pt idx="1784">
                  <c:v>28.8046875</c:v>
                </c:pt>
                <c:pt idx="1785">
                  <c:v>20.31640625</c:v>
                </c:pt>
                <c:pt idx="1786">
                  <c:v>24.6015625</c:v>
                </c:pt>
                <c:pt idx="1787">
                  <c:v>23.69921875</c:v>
                </c:pt>
                <c:pt idx="1788">
                  <c:v>28.21875</c:v>
                </c:pt>
                <c:pt idx="1789">
                  <c:v>31.59765625</c:v>
                </c:pt>
                <c:pt idx="1790">
                  <c:v>22.625</c:v>
                </c:pt>
                <c:pt idx="1791">
                  <c:v>23.84375</c:v>
                </c:pt>
                <c:pt idx="1792">
                  <c:v>35.21875</c:v>
                </c:pt>
                <c:pt idx="1793">
                  <c:v>23.9375</c:v>
                </c:pt>
                <c:pt idx="1794">
                  <c:v>24.64453125</c:v>
                </c:pt>
                <c:pt idx="1795">
                  <c:v>22.37109375</c:v>
                </c:pt>
                <c:pt idx="1796">
                  <c:v>37.453125</c:v>
                </c:pt>
                <c:pt idx="1797">
                  <c:v>36.71875</c:v>
                </c:pt>
                <c:pt idx="1798">
                  <c:v>35.6171875</c:v>
                </c:pt>
                <c:pt idx="1799">
                  <c:v>32.390625</c:v>
                </c:pt>
                <c:pt idx="1800">
                  <c:v>17.15625</c:v>
                </c:pt>
                <c:pt idx="1801">
                  <c:v>27.50390625</c:v>
                </c:pt>
                <c:pt idx="1802">
                  <c:v>24.19140625</c:v>
                </c:pt>
                <c:pt idx="1803">
                  <c:v>29.25</c:v>
                </c:pt>
                <c:pt idx="1804">
                  <c:v>30.2578125</c:v>
                </c:pt>
                <c:pt idx="1805">
                  <c:v>30.0546875</c:v>
                </c:pt>
                <c:pt idx="1806">
                  <c:v>26.4609375</c:v>
                </c:pt>
                <c:pt idx="1807">
                  <c:v>30.07421875</c:v>
                </c:pt>
                <c:pt idx="1808">
                  <c:v>22.1953125</c:v>
                </c:pt>
                <c:pt idx="1809">
                  <c:v>27.51953125</c:v>
                </c:pt>
                <c:pt idx="1810">
                  <c:v>20.55859375</c:v>
                </c:pt>
                <c:pt idx="1811">
                  <c:v>29.13671875</c:v>
                </c:pt>
                <c:pt idx="1812">
                  <c:v>23.9921875</c:v>
                </c:pt>
                <c:pt idx="1813">
                  <c:v>29.9296875</c:v>
                </c:pt>
                <c:pt idx="1814">
                  <c:v>21.15625</c:v>
                </c:pt>
                <c:pt idx="1815">
                  <c:v>28.0703125</c:v>
                </c:pt>
                <c:pt idx="1816">
                  <c:v>27.67578125</c:v>
                </c:pt>
                <c:pt idx="1817">
                  <c:v>22.99609375</c:v>
                </c:pt>
                <c:pt idx="1818">
                  <c:v>25.55078125</c:v>
                </c:pt>
                <c:pt idx="1819">
                  <c:v>30.69140625</c:v>
                </c:pt>
                <c:pt idx="1820">
                  <c:v>38.890625</c:v>
                </c:pt>
                <c:pt idx="1821">
                  <c:v>22.90234375</c:v>
                </c:pt>
                <c:pt idx="1822">
                  <c:v>22.9453125</c:v>
                </c:pt>
                <c:pt idx="1823">
                  <c:v>26.0078125</c:v>
                </c:pt>
              </c:numCache>
            </c:numRef>
          </c:xVal>
          <c:yVal>
            <c:numRef>
              <c:f>'regression practice'!$C$25:$C$1848</c:f>
              <c:numCache>
                <c:formatCode>General</c:formatCode>
                <c:ptCount val="1824"/>
                <c:pt idx="0">
                  <c:v>333.03424490550196</c:v>
                </c:pt>
                <c:pt idx="1">
                  <c:v>-317.32955143114941</c:v>
                </c:pt>
                <c:pt idx="2">
                  <c:v>-202.86191228561529</c:v>
                </c:pt>
                <c:pt idx="3">
                  <c:v>270.89394772677178</c:v>
                </c:pt>
                <c:pt idx="4">
                  <c:v>-1041.7331890542287</c:v>
                </c:pt>
                <c:pt idx="5">
                  <c:v>38.12739361862532</c:v>
                </c:pt>
                <c:pt idx="6">
                  <c:v>-113.95900843668869</c:v>
                </c:pt>
                <c:pt idx="7">
                  <c:v>151.0598455144841</c:v>
                </c:pt>
                <c:pt idx="8">
                  <c:v>-633.06266440511445</c:v>
                </c:pt>
                <c:pt idx="9">
                  <c:v>-16.468248571818549</c:v>
                </c:pt>
                <c:pt idx="10">
                  <c:v>82.060378860504443</c:v>
                </c:pt>
                <c:pt idx="11">
                  <c:v>206.20174273127577</c:v>
                </c:pt>
                <c:pt idx="12">
                  <c:v>1129.454762760779</c:v>
                </c:pt>
                <c:pt idx="13">
                  <c:v>267.60607336548219</c:v>
                </c:pt>
                <c:pt idx="14">
                  <c:v>-827.24936268762394</c:v>
                </c:pt>
                <c:pt idx="15">
                  <c:v>249.5560985046659</c:v>
                </c:pt>
                <c:pt idx="16">
                  <c:v>-876.76785654555852</c:v>
                </c:pt>
                <c:pt idx="17">
                  <c:v>340.50863070884498</c:v>
                </c:pt>
                <c:pt idx="18">
                  <c:v>471.35393318756269</c:v>
                </c:pt>
                <c:pt idx="19">
                  <c:v>-970.32619168992005</c:v>
                </c:pt>
                <c:pt idx="20">
                  <c:v>-204.91455387653423</c:v>
                </c:pt>
                <c:pt idx="21">
                  <c:v>253.51556420711086</c:v>
                </c:pt>
                <c:pt idx="22">
                  <c:v>-1006.6021455983032</c:v>
                </c:pt>
                <c:pt idx="23">
                  <c:v>164.0774459331592</c:v>
                </c:pt>
                <c:pt idx="24">
                  <c:v>426.2444104129122</c:v>
                </c:pt>
                <c:pt idx="25">
                  <c:v>-1357.5653447228915</c:v>
                </c:pt>
                <c:pt idx="26">
                  <c:v>-557.27088336889938</c:v>
                </c:pt>
                <c:pt idx="27">
                  <c:v>-1.0002629207210703</c:v>
                </c:pt>
                <c:pt idx="28">
                  <c:v>424.35553322562373</c:v>
                </c:pt>
                <c:pt idx="29">
                  <c:v>-2134.1919481578716</c:v>
                </c:pt>
                <c:pt idx="30">
                  <c:v>46.792771647991685</c:v>
                </c:pt>
                <c:pt idx="31">
                  <c:v>-511.45776849186632</c:v>
                </c:pt>
                <c:pt idx="32">
                  <c:v>644.7890382258488</c:v>
                </c:pt>
                <c:pt idx="33">
                  <c:v>173.11958026877528</c:v>
                </c:pt>
                <c:pt idx="34">
                  <c:v>632.78263807360327</c:v>
                </c:pt>
                <c:pt idx="35">
                  <c:v>-1171.2139750098172</c:v>
                </c:pt>
                <c:pt idx="36">
                  <c:v>1512.6807418083458</c:v>
                </c:pt>
                <c:pt idx="37">
                  <c:v>-2119.8098312160678</c:v>
                </c:pt>
                <c:pt idx="38">
                  <c:v>-1128.7744435382606</c:v>
                </c:pt>
                <c:pt idx="39">
                  <c:v>-44.943541402095434</c:v>
                </c:pt>
                <c:pt idx="40">
                  <c:v>-195.3338181993131</c:v>
                </c:pt>
                <c:pt idx="41">
                  <c:v>191.15070117841833</c:v>
                </c:pt>
                <c:pt idx="42">
                  <c:v>1022.1085668428022</c:v>
                </c:pt>
                <c:pt idx="43">
                  <c:v>-888.66758749371274</c:v>
                </c:pt>
                <c:pt idx="44">
                  <c:v>-527.62419962559852</c:v>
                </c:pt>
                <c:pt idx="45">
                  <c:v>-1342.2735500990016</c:v>
                </c:pt>
                <c:pt idx="46">
                  <c:v>-530.83436513300876</c:v>
                </c:pt>
                <c:pt idx="47">
                  <c:v>-676.89642011183878</c:v>
                </c:pt>
                <c:pt idx="48">
                  <c:v>-1141.9042334616884</c:v>
                </c:pt>
                <c:pt idx="49">
                  <c:v>275.97413647029725</c:v>
                </c:pt>
                <c:pt idx="50">
                  <c:v>802.23142326796415</c:v>
                </c:pt>
                <c:pt idx="51">
                  <c:v>220.69586233737573</c:v>
                </c:pt>
                <c:pt idx="52">
                  <c:v>-456.88556635097257</c:v>
                </c:pt>
                <c:pt idx="53">
                  <c:v>-463.57369141876188</c:v>
                </c:pt>
                <c:pt idx="54">
                  <c:v>-1162.537423889371</c:v>
                </c:pt>
                <c:pt idx="55">
                  <c:v>-197.8059109534679</c:v>
                </c:pt>
                <c:pt idx="56">
                  <c:v>-588.90834056474523</c:v>
                </c:pt>
                <c:pt idx="57">
                  <c:v>372.55929858078844</c:v>
                </c:pt>
                <c:pt idx="58">
                  <c:v>-548.2769370155811</c:v>
                </c:pt>
                <c:pt idx="59">
                  <c:v>710.92541514197865</c:v>
                </c:pt>
                <c:pt idx="60">
                  <c:v>81.718103205128045</c:v>
                </c:pt>
                <c:pt idx="61">
                  <c:v>-894.05005094108037</c:v>
                </c:pt>
                <c:pt idx="62">
                  <c:v>-393.06533113521664</c:v>
                </c:pt>
                <c:pt idx="63">
                  <c:v>-225.29648397788105</c:v>
                </c:pt>
                <c:pt idx="64">
                  <c:v>-574.18357428665104</c:v>
                </c:pt>
                <c:pt idx="65">
                  <c:v>-1013.2954172858404</c:v>
                </c:pt>
                <c:pt idx="66">
                  <c:v>-375.47286184554559</c:v>
                </c:pt>
                <c:pt idx="67">
                  <c:v>201.10270003657752</c:v>
                </c:pt>
                <c:pt idx="68">
                  <c:v>187.01504444876582</c:v>
                </c:pt>
                <c:pt idx="69">
                  <c:v>302.80415875487824</c:v>
                </c:pt>
                <c:pt idx="70">
                  <c:v>-448.28208363532895</c:v>
                </c:pt>
                <c:pt idx="71">
                  <c:v>-347.9184741391341</c:v>
                </c:pt>
                <c:pt idx="72">
                  <c:v>307.00419068789961</c:v>
                </c:pt>
                <c:pt idx="73">
                  <c:v>-108.77463037871757</c:v>
                </c:pt>
                <c:pt idx="74">
                  <c:v>164.29705200383069</c:v>
                </c:pt>
                <c:pt idx="75">
                  <c:v>433.72983681757796</c:v>
                </c:pt>
                <c:pt idx="76">
                  <c:v>369.23553037102101</c:v>
                </c:pt>
                <c:pt idx="77">
                  <c:v>303.94906920733592</c:v>
                </c:pt>
                <c:pt idx="78">
                  <c:v>1086.2604107935258</c:v>
                </c:pt>
                <c:pt idx="79">
                  <c:v>642.27427779005757</c:v>
                </c:pt>
                <c:pt idx="80">
                  <c:v>740.04293810693616</c:v>
                </c:pt>
                <c:pt idx="81">
                  <c:v>-652.69105471861258</c:v>
                </c:pt>
                <c:pt idx="82">
                  <c:v>-627.70972182932837</c:v>
                </c:pt>
                <c:pt idx="83">
                  <c:v>-305.55609100008678</c:v>
                </c:pt>
                <c:pt idx="84">
                  <c:v>336.07869946565688</c:v>
                </c:pt>
                <c:pt idx="85">
                  <c:v>458.91440171600607</c:v>
                </c:pt>
                <c:pt idx="86">
                  <c:v>150.28673158898528</c:v>
                </c:pt>
                <c:pt idx="87">
                  <c:v>-1843.2820836353289</c:v>
                </c:pt>
                <c:pt idx="88">
                  <c:v>-290.13896006138975</c:v>
                </c:pt>
                <c:pt idx="89">
                  <c:v>-324.92202072082046</c:v>
                </c:pt>
                <c:pt idx="90">
                  <c:v>327.39998778577865</c:v>
                </c:pt>
                <c:pt idx="91">
                  <c:v>495.75757081064194</c:v>
                </c:pt>
                <c:pt idx="92">
                  <c:v>114.9440822526949</c:v>
                </c:pt>
                <c:pt idx="93">
                  <c:v>49.288864973066666</c:v>
                </c:pt>
                <c:pt idx="94">
                  <c:v>-3.9163407550522606</c:v>
                </c:pt>
                <c:pt idx="95">
                  <c:v>129.01040399968815</c:v>
                </c:pt>
                <c:pt idx="96">
                  <c:v>335.82157233309636</c:v>
                </c:pt>
                <c:pt idx="97">
                  <c:v>-375.01039649510949</c:v>
                </c:pt>
                <c:pt idx="98">
                  <c:v>796.78477145768511</c:v>
                </c:pt>
                <c:pt idx="99">
                  <c:v>102.39180075501508</c:v>
                </c:pt>
                <c:pt idx="100">
                  <c:v>-885.39285994247712</c:v>
                </c:pt>
                <c:pt idx="101">
                  <c:v>-556.27035002287903</c:v>
                </c:pt>
                <c:pt idx="102">
                  <c:v>617.76911758263486</c:v>
                </c:pt>
                <c:pt idx="103">
                  <c:v>507.50721751124047</c:v>
                </c:pt>
                <c:pt idx="104">
                  <c:v>565.30806542980326</c:v>
                </c:pt>
                <c:pt idx="105">
                  <c:v>-101.8510857000997</c:v>
                </c:pt>
                <c:pt idx="106">
                  <c:v>-132.43411442650904</c:v>
                </c:pt>
                <c:pt idx="107">
                  <c:v>220.88328080636256</c:v>
                </c:pt>
                <c:pt idx="108">
                  <c:v>71.723436665332429</c:v>
                </c:pt>
                <c:pt idx="109">
                  <c:v>1.7179163646710549</c:v>
                </c:pt>
                <c:pt idx="110">
                  <c:v>-6.8213779880607035</c:v>
                </c:pt>
                <c:pt idx="111">
                  <c:v>557.3304659626624</c:v>
                </c:pt>
                <c:pt idx="112">
                  <c:v>940.13398061132739</c:v>
                </c:pt>
                <c:pt idx="113">
                  <c:v>883.61460690180911</c:v>
                </c:pt>
                <c:pt idx="114">
                  <c:v>-65.366379481911281</c:v>
                </c:pt>
                <c:pt idx="115">
                  <c:v>-1249.2239489190993</c:v>
                </c:pt>
                <c:pt idx="116">
                  <c:v>704.76770438503036</c:v>
                </c:pt>
                <c:pt idx="117">
                  <c:v>378.10643345872086</c:v>
                </c:pt>
                <c:pt idx="118">
                  <c:v>-1568.8919665032181</c:v>
                </c:pt>
                <c:pt idx="119">
                  <c:v>-206.63395951907387</c:v>
                </c:pt>
                <c:pt idx="120">
                  <c:v>195.86176012508759</c:v>
                </c:pt>
                <c:pt idx="121">
                  <c:v>790.18216859362565</c:v>
                </c:pt>
                <c:pt idx="122">
                  <c:v>3.6894621851301963</c:v>
                </c:pt>
                <c:pt idx="123">
                  <c:v>166.18574235066171</c:v>
                </c:pt>
                <c:pt idx="124">
                  <c:v>-301.94194136403439</c:v>
                </c:pt>
                <c:pt idx="125">
                  <c:v>-526.73585578433085</c:v>
                </c:pt>
                <c:pt idx="126">
                  <c:v>-470.3795262919657</c:v>
                </c:pt>
                <c:pt idx="127">
                  <c:v>138.99440361907455</c:v>
                </c:pt>
                <c:pt idx="128">
                  <c:v>120.51396416904981</c:v>
                </c:pt>
                <c:pt idx="129">
                  <c:v>673.45689614486082</c:v>
                </c:pt>
                <c:pt idx="130">
                  <c:v>-963.81444448979482</c:v>
                </c:pt>
                <c:pt idx="131">
                  <c:v>-585.68732129646924</c:v>
                </c:pt>
                <c:pt idx="132">
                  <c:v>-603.98834246781371</c:v>
                </c:pt>
                <c:pt idx="133">
                  <c:v>-717.29773751037919</c:v>
                </c:pt>
                <c:pt idx="134">
                  <c:v>-141.74385597463788</c:v>
                </c:pt>
                <c:pt idx="135">
                  <c:v>-312.8567656658679</c:v>
                </c:pt>
                <c:pt idx="136">
                  <c:v>-378.12685276802586</c:v>
                </c:pt>
                <c:pt idx="137">
                  <c:v>-136.48995609355052</c:v>
                </c:pt>
                <c:pt idx="138">
                  <c:v>-163.92148737480011</c:v>
                </c:pt>
                <c:pt idx="139">
                  <c:v>-524.59022514539629</c:v>
                </c:pt>
                <c:pt idx="140">
                  <c:v>516.6028732893592</c:v>
                </c:pt>
                <c:pt idx="141">
                  <c:v>666.59201952849344</c:v>
                </c:pt>
                <c:pt idx="142">
                  <c:v>-1383.5470241177391</c:v>
                </c:pt>
                <c:pt idx="143">
                  <c:v>31.728770125537267</c:v>
                </c:pt>
                <c:pt idx="144">
                  <c:v>605.30273196959888</c:v>
                </c:pt>
                <c:pt idx="145">
                  <c:v>-159.67345429993748</c:v>
                </c:pt>
                <c:pt idx="146">
                  <c:v>-33.220562002519728</c:v>
                </c:pt>
                <c:pt idx="147">
                  <c:v>558.737650167428</c:v>
                </c:pt>
                <c:pt idx="148">
                  <c:v>-535.15744033164901</c:v>
                </c:pt>
                <c:pt idx="149">
                  <c:v>181.32193242633502</c:v>
                </c:pt>
                <c:pt idx="150">
                  <c:v>-2141.0644512836325</c:v>
                </c:pt>
                <c:pt idx="151">
                  <c:v>-1388.7799638389224</c:v>
                </c:pt>
                <c:pt idx="152">
                  <c:v>814.17115516765261</c:v>
                </c:pt>
                <c:pt idx="153">
                  <c:v>-29.266803441192678</c:v>
                </c:pt>
                <c:pt idx="154">
                  <c:v>-1155.0610643670529</c:v>
                </c:pt>
                <c:pt idx="155">
                  <c:v>-395.44638138497976</c:v>
                </c:pt>
                <c:pt idx="156">
                  <c:v>-256.97660885536379</c:v>
                </c:pt>
                <c:pt idx="157">
                  <c:v>-269.8551656278064</c:v>
                </c:pt>
                <c:pt idx="158">
                  <c:v>298.34718652975334</c:v>
                </c:pt>
                <c:pt idx="159">
                  <c:v>-1204.1993878268081</c:v>
                </c:pt>
                <c:pt idx="160">
                  <c:v>251.06765886433413</c:v>
                </c:pt>
                <c:pt idx="161">
                  <c:v>151.49849713445656</c:v>
                </c:pt>
                <c:pt idx="162">
                  <c:v>136.18555551020518</c:v>
                </c:pt>
                <c:pt idx="163">
                  <c:v>-128.16989413057627</c:v>
                </c:pt>
                <c:pt idx="164">
                  <c:v>-2357.0783182801642</c:v>
                </c:pt>
                <c:pt idx="165">
                  <c:v>607.53369797180676</c:v>
                </c:pt>
                <c:pt idx="166">
                  <c:v>-442.34307192211782</c:v>
                </c:pt>
                <c:pt idx="167">
                  <c:v>413.58527287068409</c:v>
                </c:pt>
                <c:pt idx="168">
                  <c:v>-2001.8055644479041</c:v>
                </c:pt>
                <c:pt idx="169">
                  <c:v>-702.07546470960506</c:v>
                </c:pt>
                <c:pt idx="170">
                  <c:v>-2028.9936759280185</c:v>
                </c:pt>
                <c:pt idx="171">
                  <c:v>324.85303974830367</c:v>
                </c:pt>
                <c:pt idx="172">
                  <c:v>-2185.5479039693232</c:v>
                </c:pt>
                <c:pt idx="173">
                  <c:v>-1712.5194497897819</c:v>
                </c:pt>
                <c:pt idx="174">
                  <c:v>-531.98479588612781</c:v>
                </c:pt>
                <c:pt idx="175">
                  <c:v>-658.46931526385924</c:v>
                </c:pt>
                <c:pt idx="176">
                  <c:v>-1629.8391652471928</c:v>
                </c:pt>
                <c:pt idx="177">
                  <c:v>396.98285684708162</c:v>
                </c:pt>
                <c:pt idx="178">
                  <c:v>665.54863166037921</c:v>
                </c:pt>
                <c:pt idx="179">
                  <c:v>290.61034013364542</c:v>
                </c:pt>
                <c:pt idx="180">
                  <c:v>317.16990163515493</c:v>
                </c:pt>
                <c:pt idx="181">
                  <c:v>-458.36264605976794</c:v>
                </c:pt>
                <c:pt idx="182">
                  <c:v>-271.93394117372736</c:v>
                </c:pt>
                <c:pt idx="183">
                  <c:v>-255.66046715498987</c:v>
                </c:pt>
                <c:pt idx="184">
                  <c:v>-624.38165967604755</c:v>
                </c:pt>
                <c:pt idx="185">
                  <c:v>501.49849713445656</c:v>
                </c:pt>
                <c:pt idx="186">
                  <c:v>-503.6005455602417</c:v>
                </c:pt>
                <c:pt idx="187">
                  <c:v>-656.66100050101022</c:v>
                </c:pt>
                <c:pt idx="188">
                  <c:v>-460.66313388509207</c:v>
                </c:pt>
                <c:pt idx="189">
                  <c:v>-113.65388016228735</c:v>
                </c:pt>
                <c:pt idx="190">
                  <c:v>-660.50790301778898</c:v>
                </c:pt>
                <c:pt idx="191">
                  <c:v>-184.63326650794625</c:v>
                </c:pt>
                <c:pt idx="192">
                  <c:v>-1028.7344425867263</c:v>
                </c:pt>
                <c:pt idx="193">
                  <c:v>-643.76110988774917</c:v>
                </c:pt>
                <c:pt idx="194">
                  <c:v>185.98747012080867</c:v>
                </c:pt>
                <c:pt idx="195">
                  <c:v>-805.53190358870961</c:v>
                </c:pt>
                <c:pt idx="196">
                  <c:v>-329.69478814075592</c:v>
                </c:pt>
                <c:pt idx="197">
                  <c:v>-1160.4115270531929</c:v>
                </c:pt>
                <c:pt idx="198">
                  <c:v>-490.64694666402147</c:v>
                </c:pt>
                <c:pt idx="199">
                  <c:v>-808.00399634286396</c:v>
                </c:pt>
                <c:pt idx="200">
                  <c:v>-561.64766685049881</c:v>
                </c:pt>
                <c:pt idx="201">
                  <c:v>166.73106317472548</c:v>
                </c:pt>
                <c:pt idx="202">
                  <c:v>-392.31107116089061</c:v>
                </c:pt>
                <c:pt idx="203">
                  <c:v>-1518.6140660512101</c:v>
                </c:pt>
                <c:pt idx="204">
                  <c:v>-713.22074884297626</c:v>
                </c:pt>
                <c:pt idx="205">
                  <c:v>-851.34768519584486</c:v>
                </c:pt>
                <c:pt idx="206">
                  <c:v>280.20902273510501</c:v>
                </c:pt>
                <c:pt idx="207">
                  <c:v>317.77997134350107</c:v>
                </c:pt>
                <c:pt idx="208">
                  <c:v>-77.089172041030452</c:v>
                </c:pt>
                <c:pt idx="209">
                  <c:v>237.41598816639225</c:v>
                </c:pt>
                <c:pt idx="210">
                  <c:v>-1408.8012976797404</c:v>
                </c:pt>
                <c:pt idx="211">
                  <c:v>-528.83329844096806</c:v>
                </c:pt>
                <c:pt idx="212">
                  <c:v>-1065.4492349555389</c:v>
                </c:pt>
                <c:pt idx="213">
                  <c:v>-2166.6688138508603</c:v>
                </c:pt>
                <c:pt idx="214">
                  <c:v>-1154.0822385427646</c:v>
                </c:pt>
                <c:pt idx="215">
                  <c:v>-973.93748775541371</c:v>
                </c:pt>
                <c:pt idx="216">
                  <c:v>-2515.2938172477789</c:v>
                </c:pt>
                <c:pt idx="217">
                  <c:v>-364.98087562352748</c:v>
                </c:pt>
                <c:pt idx="218">
                  <c:v>-458.41598066181359</c:v>
                </c:pt>
                <c:pt idx="219">
                  <c:v>86.1402210984661</c:v>
                </c:pt>
                <c:pt idx="220">
                  <c:v>373.77765111896224</c:v>
                </c:pt>
                <c:pt idx="221">
                  <c:v>301.2147027008732</c:v>
                </c:pt>
                <c:pt idx="222">
                  <c:v>-506.58062491702822</c:v>
                </c:pt>
                <c:pt idx="223">
                  <c:v>575.67719522665948</c:v>
                </c:pt>
                <c:pt idx="224">
                  <c:v>-687.64020000621258</c:v>
                </c:pt>
                <c:pt idx="225">
                  <c:v>-210.00487619444812</c:v>
                </c:pt>
                <c:pt idx="226">
                  <c:v>411.63220732048421</c:v>
                </c:pt>
                <c:pt idx="227">
                  <c:v>-705.01839668541652</c:v>
                </c:pt>
                <c:pt idx="228">
                  <c:v>-243.68092114422416</c:v>
                </c:pt>
                <c:pt idx="229">
                  <c:v>283.22128969357573</c:v>
                </c:pt>
                <c:pt idx="230">
                  <c:v>-2442.3004042404814</c:v>
                </c:pt>
                <c:pt idx="231">
                  <c:v>377.14856779433649</c:v>
                </c:pt>
                <c:pt idx="232">
                  <c:v>-674.53403697279145</c:v>
                </c:pt>
                <c:pt idx="233">
                  <c:v>-132.62686635570117</c:v>
                </c:pt>
                <c:pt idx="234">
                  <c:v>8.5877527603297494</c:v>
                </c:pt>
                <c:pt idx="235">
                  <c:v>-1559.9206075232159</c:v>
                </c:pt>
                <c:pt idx="236">
                  <c:v>-138.9241541049023</c:v>
                </c:pt>
                <c:pt idx="237">
                  <c:v>144.05077863213637</c:v>
                </c:pt>
                <c:pt idx="238">
                  <c:v>-19.678787760142313</c:v>
                </c:pt>
                <c:pt idx="239">
                  <c:v>-261.82956501882472</c:v>
                </c:pt>
                <c:pt idx="240">
                  <c:v>282.21008942714616</c:v>
                </c:pt>
                <c:pt idx="241">
                  <c:v>-68.035997104091621</c:v>
                </c:pt>
                <c:pt idx="242">
                  <c:v>-692.89428672775648</c:v>
                </c:pt>
                <c:pt idx="243">
                  <c:v>449.91456138111289</c:v>
                </c:pt>
                <c:pt idx="244">
                  <c:v>-545.74598935871973</c:v>
                </c:pt>
                <c:pt idx="245">
                  <c:v>-332.54134415197132</c:v>
                </c:pt>
                <c:pt idx="246">
                  <c:v>-356.7570027846923</c:v>
                </c:pt>
                <c:pt idx="247">
                  <c:v>-461.97127539515941</c:v>
                </c:pt>
                <c:pt idx="248">
                  <c:v>54.200302358321096</c:v>
                </c:pt>
                <c:pt idx="249">
                  <c:v>699.27286459245306</c:v>
                </c:pt>
                <c:pt idx="250">
                  <c:v>-1785.87897935827</c:v>
                </c:pt>
                <c:pt idx="251">
                  <c:v>-1246.7038550231036</c:v>
                </c:pt>
                <c:pt idx="252">
                  <c:v>190.13931407153177</c:v>
                </c:pt>
                <c:pt idx="253">
                  <c:v>-544.61707928687611</c:v>
                </c:pt>
                <c:pt idx="254">
                  <c:v>-749.46984860987959</c:v>
                </c:pt>
                <c:pt idx="255">
                  <c:v>-744.69745487085811</c:v>
                </c:pt>
                <c:pt idx="256">
                  <c:v>662.62988709594538</c:v>
                </c:pt>
                <c:pt idx="257">
                  <c:v>-950.70065494698065</c:v>
                </c:pt>
                <c:pt idx="258">
                  <c:v>-266.26482972221766</c:v>
                </c:pt>
                <c:pt idx="259">
                  <c:v>354.73551678334616</c:v>
                </c:pt>
                <c:pt idx="260">
                  <c:v>90.02160426611772</c:v>
                </c:pt>
                <c:pt idx="261">
                  <c:v>-704.19994834817862</c:v>
                </c:pt>
                <c:pt idx="262">
                  <c:v>129.58865978726362</c:v>
                </c:pt>
                <c:pt idx="263">
                  <c:v>-941.89908684194097</c:v>
                </c:pt>
                <c:pt idx="264">
                  <c:v>-412.26307001904934</c:v>
                </c:pt>
                <c:pt idx="265">
                  <c:v>215.9394689789674</c:v>
                </c:pt>
                <c:pt idx="266">
                  <c:v>46.19088897040956</c:v>
                </c:pt>
                <c:pt idx="267">
                  <c:v>-544.3603258352291</c:v>
                </c:pt>
                <c:pt idx="268">
                  <c:v>-223.21541538277188</c:v>
                </c:pt>
                <c:pt idx="269">
                  <c:v>448.48070987532446</c:v>
                </c:pt>
                <c:pt idx="270">
                  <c:v>399.47590976114043</c:v>
                </c:pt>
                <c:pt idx="271">
                  <c:v>-192.23621587756952</c:v>
                </c:pt>
                <c:pt idx="272">
                  <c:v>3.7776511189622397</c:v>
                </c:pt>
                <c:pt idx="273">
                  <c:v>61.303078475162238</c:v>
                </c:pt>
                <c:pt idx="274">
                  <c:v>353.84717294207849</c:v>
                </c:pt>
                <c:pt idx="275">
                  <c:v>158.72698324701878</c:v>
                </c:pt>
                <c:pt idx="276">
                  <c:v>-604.83097821642923</c:v>
                </c:pt>
                <c:pt idx="277">
                  <c:v>715.04597851795234</c:v>
                </c:pt>
                <c:pt idx="278">
                  <c:v>-1687.7525763514222</c:v>
                </c:pt>
                <c:pt idx="279">
                  <c:v>-537.99332942245474</c:v>
                </c:pt>
                <c:pt idx="280">
                  <c:v>146.0436582934135</c:v>
                </c:pt>
                <c:pt idx="281">
                  <c:v>285.84861331503316</c:v>
                </c:pt>
                <c:pt idx="282">
                  <c:v>-525.48371560641181</c:v>
                </c:pt>
                <c:pt idx="283">
                  <c:v>-3.4935026752368685</c:v>
                </c:pt>
                <c:pt idx="284">
                  <c:v>-98.308937776808762</c:v>
                </c:pt>
                <c:pt idx="285">
                  <c:v>-350.5482776502372</c:v>
                </c:pt>
                <c:pt idx="286">
                  <c:v>-676.36120568681326</c:v>
                </c:pt>
                <c:pt idx="287">
                  <c:v>297.74226344115505</c:v>
                </c:pt>
                <c:pt idx="288">
                  <c:v>-17.575824802843727</c:v>
                </c:pt>
                <c:pt idx="289">
                  <c:v>112.04952509963823</c:v>
                </c:pt>
                <c:pt idx="290">
                  <c:v>351.30041174506005</c:v>
                </c:pt>
                <c:pt idx="291">
                  <c:v>-1081.0857851244509</c:v>
                </c:pt>
                <c:pt idx="292">
                  <c:v>111.43430877154469</c:v>
                </c:pt>
                <c:pt idx="293">
                  <c:v>-567.66686730723541</c:v>
                </c:pt>
                <c:pt idx="294">
                  <c:v>-568.20722835200831</c:v>
                </c:pt>
                <c:pt idx="295">
                  <c:v>-435.29400408823585</c:v>
                </c:pt>
                <c:pt idx="296">
                  <c:v>195.45758915598799</c:v>
                </c:pt>
                <c:pt idx="297">
                  <c:v>-154.96487524291388</c:v>
                </c:pt>
                <c:pt idx="298">
                  <c:v>128.71098286640517</c:v>
                </c:pt>
                <c:pt idx="299">
                  <c:v>-939.25328295022427</c:v>
                </c:pt>
                <c:pt idx="300">
                  <c:v>-1214.9113538004112</c:v>
                </c:pt>
                <c:pt idx="301">
                  <c:v>-399.3256583438997</c:v>
                </c:pt>
                <c:pt idx="302">
                  <c:v>-26.537957235391332</c:v>
                </c:pt>
                <c:pt idx="303">
                  <c:v>-1491.4364346510479</c:v>
                </c:pt>
                <c:pt idx="304">
                  <c:v>-199.22394891909926</c:v>
                </c:pt>
                <c:pt idx="305">
                  <c:v>416.22288973163722</c:v>
                </c:pt>
                <c:pt idx="306">
                  <c:v>-1003.1992281617013</c:v>
                </c:pt>
                <c:pt idx="307">
                  <c:v>-772.87295288693849</c:v>
                </c:pt>
                <c:pt idx="308">
                  <c:v>-697.95047490036177</c:v>
                </c:pt>
                <c:pt idx="309">
                  <c:v>-2336.8133777977541</c:v>
                </c:pt>
                <c:pt idx="310">
                  <c:v>67.044191639433848</c:v>
                </c:pt>
                <c:pt idx="311">
                  <c:v>-899.12223949429881</c:v>
                </c:pt>
                <c:pt idx="312">
                  <c:v>-244.41918073793659</c:v>
                </c:pt>
                <c:pt idx="313">
                  <c:v>-517.07298481995986</c:v>
                </c:pt>
                <c:pt idx="314">
                  <c:v>351.30041174506005</c:v>
                </c:pt>
                <c:pt idx="315">
                  <c:v>-881.4471015714571</c:v>
                </c:pt>
                <c:pt idx="316">
                  <c:v>-1391.3962468590566</c:v>
                </c:pt>
                <c:pt idx="317">
                  <c:v>-780.27248340696087</c:v>
                </c:pt>
                <c:pt idx="318">
                  <c:v>398.75346370758461</c:v>
                </c:pt>
                <c:pt idx="319">
                  <c:v>-529.432514388448</c:v>
                </c:pt>
                <c:pt idx="320">
                  <c:v>-1398.9565285470435</c:v>
                </c:pt>
                <c:pt idx="321">
                  <c:v>-710.93055425714783</c:v>
                </c:pt>
                <c:pt idx="322">
                  <c:v>-2397.5491575018209</c:v>
                </c:pt>
                <c:pt idx="323">
                  <c:v>-688.13770652889207</c:v>
                </c:pt>
                <c:pt idx="324">
                  <c:v>-456.0294101113891</c:v>
                </c:pt>
                <c:pt idx="325">
                  <c:v>-412.74438932065823</c:v>
                </c:pt>
                <c:pt idx="326">
                  <c:v>37.662074697630032</c:v>
                </c:pt>
                <c:pt idx="327">
                  <c:v>160.63700743466825</c:v>
                </c:pt>
                <c:pt idx="328">
                  <c:v>-698.23941595369251</c:v>
                </c:pt>
                <c:pt idx="329">
                  <c:v>-274.58489168519145</c:v>
                </c:pt>
                <c:pt idx="330">
                  <c:v>-1397.1853611651695</c:v>
                </c:pt>
                <c:pt idx="331">
                  <c:v>-391.8510857000997</c:v>
                </c:pt>
                <c:pt idx="332">
                  <c:v>-899.36280572487476</c:v>
                </c:pt>
                <c:pt idx="333">
                  <c:v>-260.51875677865519</c:v>
                </c:pt>
                <c:pt idx="334">
                  <c:v>328.50737717634729</c:v>
                </c:pt>
                <c:pt idx="335">
                  <c:v>-251.67414731106464</c:v>
                </c:pt>
                <c:pt idx="336">
                  <c:v>-981.12863964654434</c:v>
                </c:pt>
                <c:pt idx="337">
                  <c:v>194.45724265042463</c:v>
                </c:pt>
                <c:pt idx="338">
                  <c:v>75.088646199588766</c:v>
                </c:pt>
                <c:pt idx="339">
                  <c:v>155.4684429168542</c:v>
                </c:pt>
                <c:pt idx="340">
                  <c:v>-275.99226273041404</c:v>
                </c:pt>
                <c:pt idx="341">
                  <c:v>-5.1309598710827231</c:v>
                </c:pt>
                <c:pt idx="342">
                  <c:v>-352.89943334750433</c:v>
                </c:pt>
                <c:pt idx="343">
                  <c:v>-904.05538440128475</c:v>
                </c:pt>
                <c:pt idx="344">
                  <c:v>-1627.5116364399323</c:v>
                </c:pt>
                <c:pt idx="345">
                  <c:v>725.6716749259981</c:v>
                </c:pt>
                <c:pt idx="346">
                  <c:v>-471.71185521341067</c:v>
                </c:pt>
                <c:pt idx="347">
                  <c:v>-113.62721286126452</c:v>
                </c:pt>
                <c:pt idx="348">
                  <c:v>210.80309206283755</c:v>
                </c:pt>
                <c:pt idx="349">
                  <c:v>69.433242079503998</c:v>
                </c:pt>
                <c:pt idx="350">
                  <c:v>-62.584011833607747</c:v>
                </c:pt>
                <c:pt idx="351">
                  <c:v>-101.82404471816335</c:v>
                </c:pt>
                <c:pt idx="352">
                  <c:v>398.64127420283194</c:v>
                </c:pt>
                <c:pt idx="353">
                  <c:v>-210.14944014134198</c:v>
                </c:pt>
                <c:pt idx="354">
                  <c:v>718.50756401680428</c:v>
                </c:pt>
                <c:pt idx="355">
                  <c:v>-1985.7111350269333</c:v>
                </c:pt>
                <c:pt idx="356">
                  <c:v>-1796.9099406028067</c:v>
                </c:pt>
                <c:pt idx="357">
                  <c:v>509.08544612346577</c:v>
                </c:pt>
                <c:pt idx="358">
                  <c:v>-146.12045261578032</c:v>
                </c:pt>
                <c:pt idx="359">
                  <c:v>14.109633534843397</c:v>
                </c:pt>
                <c:pt idx="360">
                  <c:v>738.42204181307443</c:v>
                </c:pt>
                <c:pt idx="361">
                  <c:v>692.4508424981791</c:v>
                </c:pt>
                <c:pt idx="362">
                  <c:v>-653.9698621975549</c:v>
                </c:pt>
                <c:pt idx="363">
                  <c:v>-460.43838119467273</c:v>
                </c:pt>
                <c:pt idx="364">
                  <c:v>-309.95687505260685</c:v>
                </c:pt>
                <c:pt idx="365">
                  <c:v>258.19195566245071</c:v>
                </c:pt>
                <c:pt idx="366">
                  <c:v>393.31233219796695</c:v>
                </c:pt>
                <c:pt idx="367">
                  <c:v>367.74263712206903</c:v>
                </c:pt>
                <c:pt idx="368">
                  <c:v>-554.22642880874446</c:v>
                </c:pt>
                <c:pt idx="369">
                  <c:v>-372.8380985551521</c:v>
                </c:pt>
                <c:pt idx="370">
                  <c:v>-462.25736287793097</c:v>
                </c:pt>
                <c:pt idx="371">
                  <c:v>-350.94655463776144</c:v>
                </c:pt>
                <c:pt idx="372">
                  <c:v>-152.26554990869499</c:v>
                </c:pt>
                <c:pt idx="373">
                  <c:v>191.88362731192638</c:v>
                </c:pt>
                <c:pt idx="374">
                  <c:v>113.38204086154019</c:v>
                </c:pt>
                <c:pt idx="375">
                  <c:v>329.74370381410972</c:v>
                </c:pt>
                <c:pt idx="376">
                  <c:v>574.79455852651017</c:v>
                </c:pt>
                <c:pt idx="377">
                  <c:v>-535.87988638520437</c:v>
                </c:pt>
                <c:pt idx="378">
                  <c:v>-263.57350457830489</c:v>
                </c:pt>
                <c:pt idx="379">
                  <c:v>-1.7063349127488436</c:v>
                </c:pt>
                <c:pt idx="380">
                  <c:v>115.46862975731074</c:v>
                </c:pt>
                <c:pt idx="381">
                  <c:v>273.22166337448925</c:v>
                </c:pt>
                <c:pt idx="382">
                  <c:v>-510.90922041632939</c:v>
                </c:pt>
                <c:pt idx="383">
                  <c:v>-171.72252213381944</c:v>
                </c:pt>
                <c:pt idx="384">
                  <c:v>560.03245802698393</c:v>
                </c:pt>
                <c:pt idx="385">
                  <c:v>327.10056665249567</c:v>
                </c:pt>
                <c:pt idx="386">
                  <c:v>-599.05786429092996</c:v>
                </c:pt>
                <c:pt idx="387">
                  <c:v>-541.26768329277638</c:v>
                </c:pt>
                <c:pt idx="388">
                  <c:v>296.64020751079124</c:v>
                </c:pt>
                <c:pt idx="389">
                  <c:v>314.9762698543791</c:v>
                </c:pt>
                <c:pt idx="390">
                  <c:v>440.16102159326419</c:v>
                </c:pt>
                <c:pt idx="391">
                  <c:v>750.19854265515278</c:v>
                </c:pt>
                <c:pt idx="392">
                  <c:v>-108.69940141448296</c:v>
                </c:pt>
                <c:pt idx="393">
                  <c:v>428.40622827291736</c:v>
                </c:pt>
                <c:pt idx="394">
                  <c:v>-127.72057559019458</c:v>
                </c:pt>
                <c:pt idx="395">
                  <c:v>-266.71966856326026</c:v>
                </c:pt>
                <c:pt idx="396">
                  <c:v>-465.6709472349421</c:v>
                </c:pt>
                <c:pt idx="397">
                  <c:v>-448.3836062196724</c:v>
                </c:pt>
                <c:pt idx="398">
                  <c:v>-60.930554257147833</c:v>
                </c:pt>
                <c:pt idx="399">
                  <c:v>320.52463108945904</c:v>
                </c:pt>
                <c:pt idx="400">
                  <c:v>261.37012040863328</c:v>
                </c:pt>
                <c:pt idx="401">
                  <c:v>493.24814383505509</c:v>
                </c:pt>
                <c:pt idx="402">
                  <c:v>1427.6729284584958</c:v>
                </c:pt>
                <c:pt idx="403">
                  <c:v>-891.66881385086026</c:v>
                </c:pt>
                <c:pt idx="404">
                  <c:v>-30.54561092013455</c:v>
                </c:pt>
                <c:pt idx="405">
                  <c:v>440.31606562011029</c:v>
                </c:pt>
                <c:pt idx="406">
                  <c:v>-491.32120473527903</c:v>
                </c:pt>
                <c:pt idx="407">
                  <c:v>-310.96274185883203</c:v>
                </c:pt>
                <c:pt idx="408">
                  <c:v>236.06269908504328</c:v>
                </c:pt>
                <c:pt idx="409">
                  <c:v>522.10838000234571</c:v>
                </c:pt>
                <c:pt idx="410">
                  <c:v>-767.92362075888195</c:v>
                </c:pt>
                <c:pt idx="411">
                  <c:v>-9.9033536101046593</c:v>
                </c:pt>
                <c:pt idx="412">
                  <c:v>-125.43552762411355</c:v>
                </c:pt>
                <c:pt idx="413">
                  <c:v>47.528551352058912</c:v>
                </c:pt>
                <c:pt idx="414">
                  <c:v>-634.4189938974796</c:v>
                </c:pt>
                <c:pt idx="415">
                  <c:v>-309.94050099107972</c:v>
                </c:pt>
                <c:pt idx="416">
                  <c:v>-7.1103190413919037</c:v>
                </c:pt>
                <c:pt idx="417">
                  <c:v>328.29366508725116</c:v>
                </c:pt>
                <c:pt idx="418">
                  <c:v>466.15870136872536</c:v>
                </c:pt>
                <c:pt idx="419">
                  <c:v>-749.95668821215031</c:v>
                </c:pt>
                <c:pt idx="420">
                  <c:v>-635.098398588485</c:v>
                </c:pt>
                <c:pt idx="421">
                  <c:v>-350.67913426570567</c:v>
                </c:pt>
                <c:pt idx="422">
                  <c:v>20.64786119553446</c:v>
                </c:pt>
                <c:pt idx="423">
                  <c:v>153.20528931296212</c:v>
                </c:pt>
                <c:pt idx="424">
                  <c:v>606.98267000662463</c:v>
                </c:pt>
                <c:pt idx="425">
                  <c:v>-428.041330564296</c:v>
                </c:pt>
                <c:pt idx="426">
                  <c:v>-415.83151156244958</c:v>
                </c:pt>
                <c:pt idx="427">
                  <c:v>-334.15157352542383</c:v>
                </c:pt>
                <c:pt idx="428">
                  <c:v>-257.19069462537391</c:v>
                </c:pt>
                <c:pt idx="429">
                  <c:v>-413.49206230228219</c:v>
                </c:pt>
                <c:pt idx="430">
                  <c:v>224.44638888955842</c:v>
                </c:pt>
                <c:pt idx="431">
                  <c:v>-276.72500202346509</c:v>
                </c:pt>
                <c:pt idx="432">
                  <c:v>299.79970514625802</c:v>
                </c:pt>
                <c:pt idx="433">
                  <c:v>-532.7602028608153</c:v>
                </c:pt>
                <c:pt idx="434">
                  <c:v>102.1940890465321</c:v>
                </c:pt>
                <c:pt idx="435">
                  <c:v>-265.01306322521168</c:v>
                </c:pt>
                <c:pt idx="436">
                  <c:v>-69.667747158819111</c:v>
                </c:pt>
                <c:pt idx="437">
                  <c:v>105.86994715585115</c:v>
                </c:pt>
                <c:pt idx="438">
                  <c:v>-50.109252349350754</c:v>
                </c:pt>
                <c:pt idx="439">
                  <c:v>1088.4431888134359</c:v>
                </c:pt>
                <c:pt idx="440">
                  <c:v>8.4218549726174388</c:v>
                </c:pt>
                <c:pt idx="441">
                  <c:v>-1011.5457705852414</c:v>
                </c:pt>
                <c:pt idx="442">
                  <c:v>-454.30128409206554</c:v>
                </c:pt>
                <c:pt idx="443">
                  <c:v>389.03211152142012</c:v>
                </c:pt>
                <c:pt idx="444">
                  <c:v>-122.67486749754198</c:v>
                </c:pt>
                <c:pt idx="445">
                  <c:v>-120.3313383096679</c:v>
                </c:pt>
                <c:pt idx="446">
                  <c:v>532.56873914405014</c:v>
                </c:pt>
                <c:pt idx="447">
                  <c:v>-138.1481866088443</c:v>
                </c:pt>
                <c:pt idx="448">
                  <c:v>803.52108450777268</c:v>
                </c:pt>
                <c:pt idx="449">
                  <c:v>-543.85729901188824</c:v>
                </c:pt>
                <c:pt idx="450">
                  <c:v>-371.89356654127914</c:v>
                </c:pt>
                <c:pt idx="451">
                  <c:v>-53.782630569024604</c:v>
                </c:pt>
                <c:pt idx="452">
                  <c:v>-264.66508042871692</c:v>
                </c:pt>
                <c:pt idx="453">
                  <c:v>-77.099838961439673</c:v>
                </c:pt>
                <c:pt idx="454">
                  <c:v>683.38204086154019</c:v>
                </c:pt>
                <c:pt idx="455">
                  <c:v>377.28246482082159</c:v>
                </c:pt>
                <c:pt idx="456">
                  <c:v>601.55716519670659</c:v>
                </c:pt>
                <c:pt idx="457">
                  <c:v>584.22734334025745</c:v>
                </c:pt>
                <c:pt idx="458">
                  <c:v>636.45316272271748</c:v>
                </c:pt>
                <c:pt idx="459">
                  <c:v>806.41278809026971</c:v>
                </c:pt>
                <c:pt idx="460">
                  <c:v>41.776584426921545</c:v>
                </c:pt>
                <c:pt idx="461">
                  <c:v>462.5474053032317</c:v>
                </c:pt>
                <c:pt idx="462">
                  <c:v>38.448709114097255</c:v>
                </c:pt>
                <c:pt idx="463">
                  <c:v>10.663861576148065</c:v>
                </c:pt>
                <c:pt idx="464">
                  <c:v>-17.44192777635908</c:v>
                </c:pt>
                <c:pt idx="465">
                  <c:v>622.59007298486813</c:v>
                </c:pt>
                <c:pt idx="466">
                  <c:v>-919.46451514967521</c:v>
                </c:pt>
                <c:pt idx="467">
                  <c:v>-363.14037325899426</c:v>
                </c:pt>
                <c:pt idx="468">
                  <c:v>-147.21736192639673</c:v>
                </c:pt>
                <c:pt idx="469">
                  <c:v>178.04720487509985</c:v>
                </c:pt>
                <c:pt idx="470">
                  <c:v>232.8845343388607</c:v>
                </c:pt>
                <c:pt idx="471">
                  <c:v>1035.4634831375633</c:v>
                </c:pt>
                <c:pt idx="472">
                  <c:v>1317.2127561572484</c:v>
                </c:pt>
                <c:pt idx="473">
                  <c:v>-854.99687600414109</c:v>
                </c:pt>
                <c:pt idx="474">
                  <c:v>703.09824642795684</c:v>
                </c:pt>
                <c:pt idx="475">
                  <c:v>648.45422941475863</c:v>
                </c:pt>
                <c:pt idx="476">
                  <c:v>-815.55857088973244</c:v>
                </c:pt>
                <c:pt idx="477">
                  <c:v>-480.62579966366002</c:v>
                </c:pt>
                <c:pt idx="478">
                  <c:v>-504.73993571203755</c:v>
                </c:pt>
                <c:pt idx="479">
                  <c:v>539.04792506157719</c:v>
                </c:pt>
                <c:pt idx="480">
                  <c:v>-667.43126085594986</c:v>
                </c:pt>
                <c:pt idx="481">
                  <c:v>-266.20082819976278</c:v>
                </c:pt>
                <c:pt idx="482">
                  <c:v>13.462042764608668</c:v>
                </c:pt>
                <c:pt idx="483">
                  <c:v>942.88416065794672</c:v>
                </c:pt>
                <c:pt idx="484">
                  <c:v>-1305.4623817655934</c:v>
                </c:pt>
                <c:pt idx="485">
                  <c:v>-552.00060942628443</c:v>
                </c:pt>
                <c:pt idx="486">
                  <c:v>-28.501502865543443</c:v>
                </c:pt>
                <c:pt idx="487">
                  <c:v>31.637727621145586</c:v>
                </c:pt>
                <c:pt idx="488">
                  <c:v>90.278731398678246</c:v>
                </c:pt>
                <c:pt idx="489">
                  <c:v>235.9072813772832</c:v>
                </c:pt>
                <c:pt idx="490">
                  <c:v>-578.55998408733694</c:v>
                </c:pt>
                <c:pt idx="491">
                  <c:v>-502.28936363915818</c:v>
                </c:pt>
                <c:pt idx="492">
                  <c:v>-149.25594968032647</c:v>
                </c:pt>
                <c:pt idx="493">
                  <c:v>-115.21610839389905</c:v>
                </c:pt>
                <c:pt idx="494">
                  <c:v>-39.598225335702864</c:v>
                </c:pt>
                <c:pt idx="495">
                  <c:v>28.416708352869591</c:v>
                </c:pt>
                <c:pt idx="496">
                  <c:v>1094.0721124729544</c:v>
                </c:pt>
                <c:pt idx="497">
                  <c:v>-480.13325292027139</c:v>
                </c:pt>
                <c:pt idx="498">
                  <c:v>-385.40352686288634</c:v>
                </c:pt>
                <c:pt idx="499">
                  <c:v>-58.29808401594255</c:v>
                </c:pt>
                <c:pt idx="500">
                  <c:v>186.76362445732366</c:v>
                </c:pt>
                <c:pt idx="501">
                  <c:v>-534.16757390603743</c:v>
                </c:pt>
                <c:pt idx="502">
                  <c:v>-495.63075944295088</c:v>
                </c:pt>
                <c:pt idx="503">
                  <c:v>-256.04007703179832</c:v>
                </c:pt>
                <c:pt idx="504">
                  <c:v>148.84221316278763</c:v>
                </c:pt>
                <c:pt idx="505">
                  <c:v>354.62847389834133</c:v>
                </c:pt>
                <c:pt idx="506">
                  <c:v>508.60927344160473</c:v>
                </c:pt>
                <c:pt idx="507">
                  <c:v>-533.33827180793378</c:v>
                </c:pt>
                <c:pt idx="508">
                  <c:v>-744.34413861415851</c:v>
                </c:pt>
                <c:pt idx="509">
                  <c:v>-206.569957996619</c:v>
                </c:pt>
                <c:pt idx="510">
                  <c:v>224.20600949943946</c:v>
                </c:pt>
                <c:pt idx="511">
                  <c:v>817.91901498973311</c:v>
                </c:pt>
                <c:pt idx="512">
                  <c:v>639.23019691081663</c:v>
                </c:pt>
                <c:pt idx="513">
                  <c:v>-1107.5840118336077</c:v>
                </c:pt>
                <c:pt idx="514">
                  <c:v>-375.16810725205778</c:v>
                </c:pt>
                <c:pt idx="515">
                  <c:v>-197.8380985551521</c:v>
                </c:pt>
                <c:pt idx="516">
                  <c:v>569.54561842471367</c:v>
                </c:pt>
                <c:pt idx="517">
                  <c:v>641.16688839948893</c:v>
                </c:pt>
                <c:pt idx="518">
                  <c:v>-1959.3869931362519</c:v>
                </c:pt>
                <c:pt idx="519">
                  <c:v>-286.18978759843958</c:v>
                </c:pt>
                <c:pt idx="520">
                  <c:v>753.3978544016968</c:v>
                </c:pt>
                <c:pt idx="521">
                  <c:v>-343.24208268379471</c:v>
                </c:pt>
                <c:pt idx="522">
                  <c:v>-421.4655818417159</c:v>
                </c:pt>
                <c:pt idx="523">
                  <c:v>-14.846978597042835</c:v>
                </c:pt>
                <c:pt idx="524">
                  <c:v>78.443562494349408</c:v>
                </c:pt>
                <c:pt idx="525">
                  <c:v>-464.77764361438358</c:v>
                </c:pt>
                <c:pt idx="526">
                  <c:v>33.109100188823049</c:v>
                </c:pt>
                <c:pt idx="527">
                  <c:v>158.18128874204149</c:v>
                </c:pt>
                <c:pt idx="528">
                  <c:v>-537.67753422764417</c:v>
                </c:pt>
                <c:pt idx="529">
                  <c:v>95.998323881674878</c:v>
                </c:pt>
                <c:pt idx="530">
                  <c:v>335.90709453682666</c:v>
                </c:pt>
                <c:pt idx="531">
                  <c:v>427.50684383032694</c:v>
                </c:pt>
                <c:pt idx="532">
                  <c:v>696.08651281550692</c:v>
                </c:pt>
                <c:pt idx="533">
                  <c:v>-236.09911877496234</c:v>
                </c:pt>
                <c:pt idx="534">
                  <c:v>17.218276457909724</c:v>
                </c:pt>
                <c:pt idx="535">
                  <c:v>87.603593475836533</c:v>
                </c:pt>
                <c:pt idx="536">
                  <c:v>177.60359347583653</c:v>
                </c:pt>
                <c:pt idx="537">
                  <c:v>-442.30040424048138</c:v>
                </c:pt>
                <c:pt idx="538">
                  <c:v>324.40924150858336</c:v>
                </c:pt>
                <c:pt idx="539">
                  <c:v>-764.8364985170906</c:v>
                </c:pt>
                <c:pt idx="540">
                  <c:v>229.47342987149477</c:v>
                </c:pt>
                <c:pt idx="541">
                  <c:v>499.10144650407983</c:v>
                </c:pt>
                <c:pt idx="542">
                  <c:v>527.6515946176778</c:v>
                </c:pt>
                <c:pt idx="543">
                  <c:v>833.76183757880517</c:v>
                </c:pt>
                <c:pt idx="544">
                  <c:v>-303.81996479045665</c:v>
                </c:pt>
                <c:pt idx="545">
                  <c:v>-364.24242918935806</c:v>
                </c:pt>
                <c:pt idx="546">
                  <c:v>23.903547955140311</c:v>
                </c:pt>
                <c:pt idx="547">
                  <c:v>513.11462048948442</c:v>
                </c:pt>
                <c:pt idx="548">
                  <c:v>-507.23869576721518</c:v>
                </c:pt>
                <c:pt idx="549">
                  <c:v>-380.65761358443069</c:v>
                </c:pt>
                <c:pt idx="550">
                  <c:v>-1586.0669311732781</c:v>
                </c:pt>
                <c:pt idx="551">
                  <c:v>-380.7964703902062</c:v>
                </c:pt>
                <c:pt idx="552">
                  <c:v>-351.02122308062553</c:v>
                </c:pt>
                <c:pt idx="553">
                  <c:v>-71.133786266291736</c:v>
                </c:pt>
                <c:pt idx="554">
                  <c:v>-2.5354501703959613</c:v>
                </c:pt>
                <c:pt idx="555">
                  <c:v>184.36390709684474</c:v>
                </c:pt>
                <c:pt idx="556">
                  <c:v>-832.50878286937314</c:v>
                </c:pt>
                <c:pt idx="557">
                  <c:v>129.83437263758742</c:v>
                </c:pt>
                <c:pt idx="558">
                  <c:v>446.56516538701362</c:v>
                </c:pt>
                <c:pt idx="559">
                  <c:v>441.54649827629737</c:v>
                </c:pt>
                <c:pt idx="560">
                  <c:v>405.6131937042046</c:v>
                </c:pt>
                <c:pt idx="561">
                  <c:v>668.37956097189453</c:v>
                </c:pt>
                <c:pt idx="562">
                  <c:v>-657.67238760789678</c:v>
                </c:pt>
                <c:pt idx="563">
                  <c:v>-279.33099180410409</c:v>
                </c:pt>
                <c:pt idx="564">
                  <c:v>-338.2607497945105</c:v>
                </c:pt>
                <c:pt idx="565">
                  <c:v>-356.44691473100011</c:v>
                </c:pt>
                <c:pt idx="566">
                  <c:v>-193.67521400310579</c:v>
                </c:pt>
                <c:pt idx="567">
                  <c:v>-86.596625297641822</c:v>
                </c:pt>
                <c:pt idx="568">
                  <c:v>79.754370734518943</c:v>
                </c:pt>
                <c:pt idx="569">
                  <c:v>-696.0318900010343</c:v>
                </c:pt>
                <c:pt idx="570">
                  <c:v>315.61282002329108</c:v>
                </c:pt>
                <c:pt idx="571">
                  <c:v>529.02107092009737</c:v>
                </c:pt>
                <c:pt idx="572">
                  <c:v>1171.1882222403074</c:v>
                </c:pt>
                <c:pt idx="573">
                  <c:v>-535.82084464204036</c:v>
                </c:pt>
                <c:pt idx="574">
                  <c:v>287.77445104283925</c:v>
                </c:pt>
                <c:pt idx="575">
                  <c:v>276.84629309049433</c:v>
                </c:pt>
                <c:pt idx="576">
                  <c:v>-581.60977210769624</c:v>
                </c:pt>
                <c:pt idx="577">
                  <c:v>-308.60302544988735</c:v>
                </c:pt>
                <c:pt idx="578">
                  <c:v>-224.20509496792647</c:v>
                </c:pt>
                <c:pt idx="579">
                  <c:v>154.28886497306667</c:v>
                </c:pt>
                <c:pt idx="580">
                  <c:v>363.30699873776257</c:v>
                </c:pt>
                <c:pt idx="581">
                  <c:v>579.37953379654437</c:v>
                </c:pt>
                <c:pt idx="582">
                  <c:v>-814.01805017985271</c:v>
                </c:pt>
                <c:pt idx="583">
                  <c:v>-281.36939271757728</c:v>
                </c:pt>
                <c:pt idx="584">
                  <c:v>227.70492921972345</c:v>
                </c:pt>
                <c:pt idx="585">
                  <c:v>321.51983097527454</c:v>
                </c:pt>
                <c:pt idx="586">
                  <c:v>-214.97002186266172</c:v>
                </c:pt>
                <c:pt idx="587">
                  <c:v>413.62812739277751</c:v>
                </c:pt>
                <c:pt idx="588">
                  <c:v>722.93253548070152</c:v>
                </c:pt>
                <c:pt idx="589">
                  <c:v>-2232.5866785637099</c:v>
                </c:pt>
                <c:pt idx="590">
                  <c:v>-647.27088336889938</c:v>
                </c:pt>
                <c:pt idx="591">
                  <c:v>-438.12685276802586</c:v>
                </c:pt>
                <c:pt idx="592">
                  <c:v>-160.50275639804113</c:v>
                </c:pt>
                <c:pt idx="593">
                  <c:v>-181.00007608026408</c:v>
                </c:pt>
                <c:pt idx="594">
                  <c:v>-64.360138994772569</c:v>
                </c:pt>
                <c:pt idx="595">
                  <c:v>-25.355338880588533</c:v>
                </c:pt>
                <c:pt idx="596">
                  <c:v>168.39518767159461</c:v>
                </c:pt>
                <c:pt idx="597">
                  <c:v>478.68431556538235</c:v>
                </c:pt>
                <c:pt idx="598">
                  <c:v>-58.469315263859244</c:v>
                </c:pt>
                <c:pt idx="599">
                  <c:v>1190.0002704252997</c:v>
                </c:pt>
                <c:pt idx="600">
                  <c:v>-253.23674922358987</c:v>
                </c:pt>
                <c:pt idx="601">
                  <c:v>-181.93108760316818</c:v>
                </c:pt>
                <c:pt idx="602">
                  <c:v>78.994777299988527</c:v>
                </c:pt>
                <c:pt idx="603">
                  <c:v>41.145554558670938</c:v>
                </c:pt>
                <c:pt idx="604">
                  <c:v>438.78031784906443</c:v>
                </c:pt>
                <c:pt idx="605">
                  <c:v>286.54953868731354</c:v>
                </c:pt>
                <c:pt idx="606">
                  <c:v>550.86728042574896</c:v>
                </c:pt>
                <c:pt idx="607">
                  <c:v>178.32585268893536</c:v>
                </c:pt>
                <c:pt idx="608">
                  <c:v>851.89981453299697</c:v>
                </c:pt>
                <c:pt idx="609">
                  <c:v>-396.62347943912118</c:v>
                </c:pt>
                <c:pt idx="610">
                  <c:v>-337.01946337745721</c:v>
                </c:pt>
                <c:pt idx="611">
                  <c:v>-294.65993380896907</c:v>
                </c:pt>
                <c:pt idx="612">
                  <c:v>-92.728202099587634</c:v>
                </c:pt>
                <c:pt idx="613">
                  <c:v>271.79258480753515</c:v>
                </c:pt>
                <c:pt idx="614">
                  <c:v>673.0073907640226</c:v>
                </c:pt>
                <c:pt idx="615">
                  <c:v>668.91973517621045</c:v>
                </c:pt>
                <c:pt idx="616">
                  <c:v>963.79917180023722</c:v>
                </c:pt>
                <c:pt idx="617">
                  <c:v>-1143.2740834450219</c:v>
                </c:pt>
                <c:pt idx="618">
                  <c:v>-622.5034494091683</c:v>
                </c:pt>
                <c:pt idx="619">
                  <c:v>56.538498085990796</c:v>
                </c:pt>
                <c:pt idx="620">
                  <c:v>-2.8514322056635137</c:v>
                </c:pt>
                <c:pt idx="621">
                  <c:v>443.82602594171703</c:v>
                </c:pt>
                <c:pt idx="622">
                  <c:v>-20.861032434031586</c:v>
                </c:pt>
                <c:pt idx="623">
                  <c:v>-15.922554066840803</c:v>
                </c:pt>
                <c:pt idx="624">
                  <c:v>268.29918538791253</c:v>
                </c:pt>
                <c:pt idx="625">
                  <c:v>646.11070022688409</c:v>
                </c:pt>
                <c:pt idx="626">
                  <c:v>1119.1069668047412</c:v>
                </c:pt>
                <c:pt idx="627">
                  <c:v>-179.24509591946071</c:v>
                </c:pt>
                <c:pt idx="628">
                  <c:v>-25.976075509343445</c:v>
                </c:pt>
                <c:pt idx="629">
                  <c:v>-273.90015353398167</c:v>
                </c:pt>
                <c:pt idx="630">
                  <c:v>202.41332143629006</c:v>
                </c:pt>
                <c:pt idx="631">
                  <c:v>861.25222376276224</c:v>
                </c:pt>
                <c:pt idx="632">
                  <c:v>1542.1727552057141</c:v>
                </c:pt>
                <c:pt idx="633">
                  <c:v>-113.91596707413873</c:v>
                </c:pt>
                <c:pt idx="634">
                  <c:v>280.2252099561756</c:v>
                </c:pt>
                <c:pt idx="635">
                  <c:v>-190.99474262005924</c:v>
                </c:pt>
                <c:pt idx="636">
                  <c:v>-195.92770068658865</c:v>
                </c:pt>
                <c:pt idx="637">
                  <c:v>32.782638073603266</c:v>
                </c:pt>
                <c:pt idx="638">
                  <c:v>-647.98247566158898</c:v>
                </c:pt>
                <c:pt idx="639">
                  <c:v>-1.9942092740388944</c:v>
                </c:pt>
                <c:pt idx="640">
                  <c:v>109.4492424601176</c:v>
                </c:pt>
                <c:pt idx="641">
                  <c:v>87.940722511465538</c:v>
                </c:pt>
                <c:pt idx="642">
                  <c:v>-639.65726707886688</c:v>
                </c:pt>
                <c:pt idx="643">
                  <c:v>318.53975161848848</c:v>
                </c:pt>
                <c:pt idx="644">
                  <c:v>-1188.1590403697101</c:v>
                </c:pt>
                <c:pt idx="645">
                  <c:v>-539.73212236218797</c:v>
                </c:pt>
                <c:pt idx="646">
                  <c:v>-109.51803659217785</c:v>
                </c:pt>
                <c:pt idx="647">
                  <c:v>49.684662070945706</c:v>
                </c:pt>
                <c:pt idx="648">
                  <c:v>201.18270193964599</c:v>
                </c:pt>
                <c:pt idx="649">
                  <c:v>302.45102933863564</c:v>
                </c:pt>
                <c:pt idx="650">
                  <c:v>-355.23229561496964</c:v>
                </c:pt>
                <c:pt idx="651">
                  <c:v>-244.30128409206554</c:v>
                </c:pt>
                <c:pt idx="652">
                  <c:v>-86.891086651633941</c:v>
                </c:pt>
                <c:pt idx="653">
                  <c:v>-116.8213779880607</c:v>
                </c:pt>
                <c:pt idx="654">
                  <c:v>-20.417047353854741</c:v>
                </c:pt>
                <c:pt idx="655">
                  <c:v>-268.82777814030624</c:v>
                </c:pt>
                <c:pt idx="656">
                  <c:v>-120.15496044200336</c:v>
                </c:pt>
                <c:pt idx="657">
                  <c:v>139.26219767204384</c:v>
                </c:pt>
                <c:pt idx="658">
                  <c:v>301.26289068317146</c:v>
                </c:pt>
                <c:pt idx="659">
                  <c:v>411.98552357718381</c:v>
                </c:pt>
                <c:pt idx="660">
                  <c:v>-1076.5219568547777</c:v>
                </c:pt>
                <c:pt idx="661">
                  <c:v>-516.26501656267419</c:v>
                </c:pt>
                <c:pt idx="662">
                  <c:v>820.2252099561756</c:v>
                </c:pt>
                <c:pt idx="663">
                  <c:v>44.00792411004295</c:v>
                </c:pt>
                <c:pt idx="664">
                  <c:v>-379.68154798580736</c:v>
                </c:pt>
                <c:pt idx="665">
                  <c:v>-293.76092304729264</c:v>
                </c:pt>
                <c:pt idx="666">
                  <c:v>-182.75505624106745</c:v>
                </c:pt>
                <c:pt idx="667">
                  <c:v>22.445322197517271</c:v>
                </c:pt>
                <c:pt idx="668">
                  <c:v>218.65746142390253</c:v>
                </c:pt>
                <c:pt idx="669">
                  <c:v>-728.30341747614693</c:v>
                </c:pt>
                <c:pt idx="670">
                  <c:v>-635.92236722638427</c:v>
                </c:pt>
                <c:pt idx="671">
                  <c:v>867.97805673289713</c:v>
                </c:pt>
                <c:pt idx="672">
                  <c:v>1131.3916410899083</c:v>
                </c:pt>
                <c:pt idx="673">
                  <c:v>-179.06319775113479</c:v>
                </c:pt>
                <c:pt idx="674">
                  <c:v>260.74957062033491</c:v>
                </c:pt>
                <c:pt idx="675">
                  <c:v>635.62386062461383</c:v>
                </c:pt>
                <c:pt idx="676">
                  <c:v>-713.8462584105655</c:v>
                </c:pt>
                <c:pt idx="677">
                  <c:v>-440.05839763695076</c:v>
                </c:pt>
                <c:pt idx="678">
                  <c:v>-739.67326745948048</c:v>
                </c:pt>
                <c:pt idx="679">
                  <c:v>-388.23922911323552</c:v>
                </c:pt>
                <c:pt idx="680">
                  <c:v>18.614606901809111</c:v>
                </c:pt>
                <c:pt idx="681">
                  <c:v>301.18288878010299</c:v>
                </c:pt>
                <c:pt idx="682">
                  <c:v>-683.37045940961798</c:v>
                </c:pt>
                <c:pt idx="683">
                  <c:v>-211.50843636380932</c:v>
                </c:pt>
                <c:pt idx="684">
                  <c:v>-108.07847794527106</c:v>
                </c:pt>
                <c:pt idx="685">
                  <c:v>269.13363410576403</c:v>
                </c:pt>
                <c:pt idx="686">
                  <c:v>333.45689614486082</c:v>
                </c:pt>
                <c:pt idx="687">
                  <c:v>399.85074669911501</c:v>
                </c:pt>
                <c:pt idx="688">
                  <c:v>-784.11938592373963</c:v>
                </c:pt>
                <c:pt idx="689">
                  <c:v>63.376520560878816</c:v>
                </c:pt>
                <c:pt idx="690">
                  <c:v>404.25401064128027</c:v>
                </c:pt>
                <c:pt idx="691">
                  <c:v>700.11816707117077</c:v>
                </c:pt>
                <c:pt idx="692">
                  <c:v>238.9086945748877</c:v>
                </c:pt>
                <c:pt idx="693">
                  <c:v>354.20067603923462</c:v>
                </c:pt>
                <c:pt idx="694">
                  <c:v>-409.44832792860461</c:v>
                </c:pt>
                <c:pt idx="695">
                  <c:v>-97.351072112424845</c:v>
                </c:pt>
                <c:pt idx="696">
                  <c:v>175.28673158898528</c:v>
                </c:pt>
                <c:pt idx="697">
                  <c:v>-1270.9734087792413</c:v>
                </c:pt>
                <c:pt idx="698">
                  <c:v>-323.00666307296615</c:v>
                </c:pt>
                <c:pt idx="699">
                  <c:v>9.839892938248795</c:v>
                </c:pt>
                <c:pt idx="700">
                  <c:v>783.93858912738369</c:v>
                </c:pt>
                <c:pt idx="701">
                  <c:v>-840.13877322093276</c:v>
                </c:pt>
                <c:pt idx="702">
                  <c:v>-319.47518207008443</c:v>
                </c:pt>
                <c:pt idx="703">
                  <c:v>-1365.1522937119012</c:v>
                </c:pt>
                <c:pt idx="704">
                  <c:v>-920.40086013278415</c:v>
                </c:pt>
                <c:pt idx="705">
                  <c:v>-827.58649172325295</c:v>
                </c:pt>
                <c:pt idx="706">
                  <c:v>-734.36013899477257</c:v>
                </c:pt>
                <c:pt idx="707">
                  <c:v>-280.67913426570567</c:v>
                </c:pt>
                <c:pt idx="708">
                  <c:v>599.45457592032199</c:v>
                </c:pt>
                <c:pt idx="709">
                  <c:v>-231.88841992153175</c:v>
                </c:pt>
                <c:pt idx="710">
                  <c:v>-186.81604452785632</c:v>
                </c:pt>
                <c:pt idx="711">
                  <c:v>-91.73318905422866</c:v>
                </c:pt>
                <c:pt idx="712">
                  <c:v>2.7451170117142283</c:v>
                </c:pt>
                <c:pt idx="713">
                  <c:v>-15.745989358719726</c:v>
                </c:pt>
                <c:pt idx="714">
                  <c:v>-475.178774172467</c:v>
                </c:pt>
                <c:pt idx="715">
                  <c:v>407.91634825963092</c:v>
                </c:pt>
                <c:pt idx="716">
                  <c:v>528.69498248579157</c:v>
                </c:pt>
                <c:pt idx="717">
                  <c:v>302.68644894946419</c:v>
                </c:pt>
                <c:pt idx="718">
                  <c:v>-354.45651495936818</c:v>
                </c:pt>
                <c:pt idx="719">
                  <c:v>-181.59414540799617</c:v>
                </c:pt>
                <c:pt idx="720">
                  <c:v>-26.22216204058077</c:v>
                </c:pt>
                <c:pt idx="721">
                  <c:v>570.15835486316155</c:v>
                </c:pt>
                <c:pt idx="722">
                  <c:v>-533.94300805607509</c:v>
                </c:pt>
                <c:pt idx="723">
                  <c:v>134.25401064128027</c:v>
                </c:pt>
                <c:pt idx="724">
                  <c:v>970.46044272654717</c:v>
                </c:pt>
                <c:pt idx="725">
                  <c:v>91.70191598405745</c:v>
                </c:pt>
                <c:pt idx="726">
                  <c:v>119.5720988852795</c:v>
                </c:pt>
                <c:pt idx="727">
                  <c:v>134.07229931341135</c:v>
                </c:pt>
                <c:pt idx="728">
                  <c:v>-988.3032306356904</c:v>
                </c:pt>
                <c:pt idx="729">
                  <c:v>446.7689579175285</c:v>
                </c:pt>
                <c:pt idx="730">
                  <c:v>-1194.7187887116766</c:v>
                </c:pt>
                <c:pt idx="731">
                  <c:v>-94.226428808744458</c:v>
                </c:pt>
                <c:pt idx="732">
                  <c:v>9.9949369650948938</c:v>
                </c:pt>
                <c:pt idx="733">
                  <c:v>-35.56390434993682</c:v>
                </c:pt>
                <c:pt idx="734">
                  <c:v>-367.8059109534679</c:v>
                </c:pt>
                <c:pt idx="735">
                  <c:v>663.79917180023722</c:v>
                </c:pt>
                <c:pt idx="736">
                  <c:v>-1248.4853156444728</c:v>
                </c:pt>
                <c:pt idx="737">
                  <c:v>-398.52302354681888</c:v>
                </c:pt>
                <c:pt idx="738">
                  <c:v>-456.53243693472996</c:v>
                </c:pt>
                <c:pt idx="739">
                  <c:v>184.6018065973185</c:v>
                </c:pt>
                <c:pt idx="740">
                  <c:v>-579.18090755654885</c:v>
                </c:pt>
                <c:pt idx="741">
                  <c:v>-172.40173998436785</c:v>
                </c:pt>
                <c:pt idx="742">
                  <c:v>-51.813377797754129</c:v>
                </c:pt>
                <c:pt idx="743">
                  <c:v>242.54188500257033</c:v>
                </c:pt>
                <c:pt idx="744">
                  <c:v>-354.88449965893142</c:v>
                </c:pt>
                <c:pt idx="745">
                  <c:v>-366.1844541382352</c:v>
                </c:pt>
                <c:pt idx="746">
                  <c:v>2.6114068256865721</c:v>
                </c:pt>
                <c:pt idx="747">
                  <c:v>285.1635014829094</c:v>
                </c:pt>
                <c:pt idx="748">
                  <c:v>13.515564207110856</c:v>
                </c:pt>
                <c:pt idx="749">
                  <c:v>1.1400342580095639</c:v>
                </c:pt>
                <c:pt idx="750">
                  <c:v>205.64519446543227</c:v>
                </c:pt>
                <c:pt idx="751">
                  <c:v>536.74725039579607</c:v>
                </c:pt>
                <c:pt idx="752">
                  <c:v>-307.35107211242484</c:v>
                </c:pt>
                <c:pt idx="753">
                  <c:v>68.697462375436771</c:v>
                </c:pt>
                <c:pt idx="754">
                  <c:v>96.822292519573693</c:v>
                </c:pt>
                <c:pt idx="755">
                  <c:v>253.54223150813368</c:v>
                </c:pt>
                <c:pt idx="756">
                  <c:v>-414.83097821642923</c:v>
                </c:pt>
                <c:pt idx="757">
                  <c:v>-94.93802110143406</c:v>
                </c:pt>
                <c:pt idx="758">
                  <c:v>-1294.6168924464191</c:v>
                </c:pt>
                <c:pt idx="759">
                  <c:v>-394.31765815359267</c:v>
                </c:pt>
                <c:pt idx="760">
                  <c:v>452.06037886050444</c:v>
                </c:pt>
                <c:pt idx="761">
                  <c:v>-32.166694054453274</c:v>
                </c:pt>
                <c:pt idx="762">
                  <c:v>24.949602553356272</c:v>
                </c:pt>
                <c:pt idx="763">
                  <c:v>148.72698324701878</c:v>
                </c:pt>
                <c:pt idx="764">
                  <c:v>329.54561842471367</c:v>
                </c:pt>
                <c:pt idx="765">
                  <c:v>369.37972063700136</c:v>
                </c:pt>
                <c:pt idx="766">
                  <c:v>-1855.9917022090435</c:v>
                </c:pt>
                <c:pt idx="767">
                  <c:v>-465.17610744236481</c:v>
                </c:pt>
                <c:pt idx="768">
                  <c:v>351.49849713445656</c:v>
                </c:pt>
                <c:pt idx="769">
                  <c:v>-63.867965932297466</c:v>
                </c:pt>
                <c:pt idx="770">
                  <c:v>335.59415291257483</c:v>
                </c:pt>
                <c:pt idx="771">
                  <c:v>598.44318881343588</c:v>
                </c:pt>
                <c:pt idx="772">
                  <c:v>1361.0063240719815</c:v>
                </c:pt>
                <c:pt idx="773">
                  <c:v>-172.45563510778447</c:v>
                </c:pt>
                <c:pt idx="774">
                  <c:v>-253.38645979023158</c:v>
                </c:pt>
                <c:pt idx="775">
                  <c:v>208.74298362763238</c:v>
                </c:pt>
                <c:pt idx="776">
                  <c:v>-130.06391793761213</c:v>
                </c:pt>
                <c:pt idx="777">
                  <c:v>491.35945348822406</c:v>
                </c:pt>
                <c:pt idx="778">
                  <c:v>-575.3338181993131</c:v>
                </c:pt>
                <c:pt idx="779">
                  <c:v>366.3834540591447</c:v>
                </c:pt>
                <c:pt idx="780">
                  <c:v>861.64306108135042</c:v>
                </c:pt>
                <c:pt idx="781">
                  <c:v>-234.68126764978751</c:v>
                </c:pt>
                <c:pt idx="782">
                  <c:v>-60.818177911938164</c:v>
                </c:pt>
                <c:pt idx="783">
                  <c:v>61.455642612363135</c:v>
                </c:pt>
                <c:pt idx="784">
                  <c:v>46.651061271656999</c:v>
                </c:pt>
                <c:pt idx="785">
                  <c:v>-294.86316581811343</c:v>
                </c:pt>
                <c:pt idx="786">
                  <c:v>-229.45366138880945</c:v>
                </c:pt>
                <c:pt idx="787">
                  <c:v>-281.45472808085015</c:v>
                </c:pt>
                <c:pt idx="788">
                  <c:v>-124.1113857334326</c:v>
                </c:pt>
                <c:pt idx="789">
                  <c:v>354.28601140250794</c:v>
                </c:pt>
                <c:pt idx="790">
                  <c:v>-546.98175547511164</c:v>
                </c:pt>
                <c:pt idx="791">
                  <c:v>-94.825831596681383</c:v>
                </c:pt>
                <c:pt idx="792">
                  <c:v>-9.8309782164292301</c:v>
                </c:pt>
                <c:pt idx="793">
                  <c:v>529.57761918594088</c:v>
                </c:pt>
                <c:pt idx="794">
                  <c:v>-583.707214764333</c:v>
                </c:pt>
                <c:pt idx="795">
                  <c:v>391.19640927107093</c:v>
                </c:pt>
                <c:pt idx="796">
                  <c:v>528.21880980393007</c:v>
                </c:pt>
                <c:pt idx="797">
                  <c:v>507.32017272316716</c:v>
                </c:pt>
                <c:pt idx="798">
                  <c:v>1803.071579126934</c:v>
                </c:pt>
                <c:pt idx="799">
                  <c:v>-320.4117138936499</c:v>
                </c:pt>
                <c:pt idx="800">
                  <c:v>222.19960934719393</c:v>
                </c:pt>
                <c:pt idx="801">
                  <c:v>680.08579262902958</c:v>
                </c:pt>
                <c:pt idx="802">
                  <c:v>14.243343720871053</c:v>
                </c:pt>
                <c:pt idx="803">
                  <c:v>-535.69761453596493</c:v>
                </c:pt>
                <c:pt idx="804">
                  <c:v>655.12616726147735</c:v>
                </c:pt>
                <c:pt idx="805">
                  <c:v>-48.806444299488248</c:v>
                </c:pt>
                <c:pt idx="806">
                  <c:v>84.179155357959644</c:v>
                </c:pt>
                <c:pt idx="807">
                  <c:v>-1070.5663842395825</c:v>
                </c:pt>
                <c:pt idx="808">
                  <c:v>-589.75878966321079</c:v>
                </c:pt>
                <c:pt idx="809">
                  <c:v>586.40497474041968</c:v>
                </c:pt>
                <c:pt idx="810">
                  <c:v>-219.00986314908914</c:v>
                </c:pt>
                <c:pt idx="811">
                  <c:v>-98.672734113460137</c:v>
                </c:pt>
                <c:pt idx="812">
                  <c:v>-66.361205686813264</c:v>
                </c:pt>
                <c:pt idx="813">
                  <c:v>29.717036513086896</c:v>
                </c:pt>
                <c:pt idx="814">
                  <c:v>-44.659933808969072</c:v>
                </c:pt>
                <c:pt idx="815">
                  <c:v>-185.2829634869131</c:v>
                </c:pt>
                <c:pt idx="816">
                  <c:v>436.29774501495785</c:v>
                </c:pt>
                <c:pt idx="817">
                  <c:v>-1034.9862090837323</c:v>
                </c:pt>
                <c:pt idx="818">
                  <c:v>286.64039435124823</c:v>
                </c:pt>
                <c:pt idx="819">
                  <c:v>662.75082415283259</c:v>
                </c:pt>
                <c:pt idx="820">
                  <c:v>-15.350192260840686</c:v>
                </c:pt>
                <c:pt idx="821">
                  <c:v>20.894134567228775</c:v>
                </c:pt>
                <c:pt idx="822">
                  <c:v>-374.98620908373232</c:v>
                </c:pt>
                <c:pt idx="823">
                  <c:v>-141.3530186560497</c:v>
                </c:pt>
                <c:pt idx="824">
                  <c:v>147.73692998095066</c:v>
                </c:pt>
                <c:pt idx="825">
                  <c:v>114.65551488027768</c:v>
                </c:pt>
                <c:pt idx="826">
                  <c:v>420.04312494739315</c:v>
                </c:pt>
                <c:pt idx="827">
                  <c:v>-473.20437478144913</c:v>
                </c:pt>
                <c:pt idx="828">
                  <c:v>99.839892938248795</c:v>
                </c:pt>
                <c:pt idx="829">
                  <c:v>25.083312739383928</c:v>
                </c:pt>
                <c:pt idx="830">
                  <c:v>474.51628439358819</c:v>
                </c:pt>
                <c:pt idx="831">
                  <c:v>581.26841098383284</c:v>
                </c:pt>
                <c:pt idx="832">
                  <c:v>-28.9241541049023</c:v>
                </c:pt>
                <c:pt idx="833">
                  <c:v>4.83189274794222</c:v>
                </c:pt>
                <c:pt idx="834">
                  <c:v>-34.841645136838451</c:v>
                </c:pt>
                <c:pt idx="835">
                  <c:v>401.92114837381541</c:v>
                </c:pt>
                <c:pt idx="836">
                  <c:v>-36.430914350386502</c:v>
                </c:pt>
                <c:pt idx="837">
                  <c:v>442.04437847989084</c:v>
                </c:pt>
                <c:pt idx="838">
                  <c:v>946.45297588226094</c:v>
                </c:pt>
                <c:pt idx="839">
                  <c:v>-496.45720797049535</c:v>
                </c:pt>
                <c:pt idx="840">
                  <c:v>2.7986384542168707</c:v>
                </c:pt>
                <c:pt idx="841">
                  <c:v>210.28939831908747</c:v>
                </c:pt>
                <c:pt idx="842">
                  <c:v>-89.699934760503311</c:v>
                </c:pt>
                <c:pt idx="843">
                  <c:v>446.4129749307267</c:v>
                </c:pt>
                <c:pt idx="844">
                  <c:v>824.89093449110624</c:v>
                </c:pt>
                <c:pt idx="845">
                  <c:v>-1626.8267114482655</c:v>
                </c:pt>
                <c:pt idx="846">
                  <c:v>-514.41384727773175</c:v>
                </c:pt>
                <c:pt idx="847">
                  <c:v>-24.023196799600555</c:v>
                </c:pt>
                <c:pt idx="848">
                  <c:v>31.552018576959199</c:v>
                </c:pt>
                <c:pt idx="849">
                  <c:v>198.49156363619068</c:v>
                </c:pt>
                <c:pt idx="850">
                  <c:v>-6.4147271293159065</c:v>
                </c:pt>
                <c:pt idx="851">
                  <c:v>958.94621563677674</c:v>
                </c:pt>
                <c:pt idx="852">
                  <c:v>-151.85089885964271</c:v>
                </c:pt>
                <c:pt idx="853">
                  <c:v>815.1956890845936</c:v>
                </c:pt>
                <c:pt idx="854">
                  <c:v>1062.595219604616</c:v>
                </c:pt>
                <c:pt idx="855">
                  <c:v>-131.44939462064576</c:v>
                </c:pt>
                <c:pt idx="856">
                  <c:v>-727.62401278514199</c:v>
                </c:pt>
                <c:pt idx="857">
                  <c:v>-313.82492456974705</c:v>
                </c:pt>
                <c:pt idx="858">
                  <c:v>-585.5507575398824</c:v>
                </c:pt>
                <c:pt idx="859">
                  <c:v>155.27073120837122</c:v>
                </c:pt>
                <c:pt idx="860">
                  <c:v>323.85802670294424</c:v>
                </c:pt>
                <c:pt idx="861">
                  <c:v>-491.86689924025632</c:v>
                </c:pt>
                <c:pt idx="862">
                  <c:v>78.34166622909197</c:v>
                </c:pt>
                <c:pt idx="863">
                  <c:v>-107.12098596180113</c:v>
                </c:pt>
                <c:pt idx="864">
                  <c:v>45.415108314808549</c:v>
                </c:pt>
                <c:pt idx="865">
                  <c:v>2.4135082767470522</c:v>
                </c:pt>
                <c:pt idx="866">
                  <c:v>-111.42291416007947</c:v>
                </c:pt>
                <c:pt idx="867">
                  <c:v>749.78103803554177</c:v>
                </c:pt>
                <c:pt idx="868">
                  <c:v>-495.32885842002224</c:v>
                </c:pt>
                <c:pt idx="869">
                  <c:v>-405.48371560641181</c:v>
                </c:pt>
                <c:pt idx="870">
                  <c:v>874.67666188063913</c:v>
                </c:pt>
                <c:pt idx="871">
                  <c:v>-440.25629618589028</c:v>
                </c:pt>
                <c:pt idx="872">
                  <c:v>444.23267680046229</c:v>
                </c:pt>
                <c:pt idx="873">
                  <c:v>-413.26341652461269</c:v>
                </c:pt>
                <c:pt idx="874">
                  <c:v>479.90978844227902</c:v>
                </c:pt>
                <c:pt idx="875">
                  <c:v>54.810372066666787</c:v>
                </c:pt>
                <c:pt idx="876">
                  <c:v>-525.66561377473727</c:v>
                </c:pt>
                <c:pt idx="877">
                  <c:v>-329.50736967176863</c:v>
                </c:pt>
                <c:pt idx="878">
                  <c:v>-47.987809121793362</c:v>
                </c:pt>
                <c:pt idx="879">
                  <c:v>19.571592714609324</c:v>
                </c:pt>
                <c:pt idx="880">
                  <c:v>362.81997229503531</c:v>
                </c:pt>
                <c:pt idx="881">
                  <c:v>-76.917753952656767</c:v>
                </c:pt>
                <c:pt idx="882">
                  <c:v>1321.2524106032188</c:v>
                </c:pt>
                <c:pt idx="883">
                  <c:v>-288.35693891864958</c:v>
                </c:pt>
                <c:pt idx="884">
                  <c:v>130.57300591221383</c:v>
                </c:pt>
                <c:pt idx="885">
                  <c:v>516.19640927107093</c:v>
                </c:pt>
                <c:pt idx="886">
                  <c:v>690.89928118697662</c:v>
                </c:pt>
                <c:pt idx="887">
                  <c:v>640.7387168594687</c:v>
                </c:pt>
                <c:pt idx="888">
                  <c:v>395.3133988900081</c:v>
                </c:pt>
                <c:pt idx="889">
                  <c:v>787.40550808644002</c:v>
                </c:pt>
                <c:pt idx="890">
                  <c:v>-687.28688374951298</c:v>
                </c:pt>
                <c:pt idx="891">
                  <c:v>463.86354700360607</c:v>
                </c:pt>
                <c:pt idx="892">
                  <c:v>942.05485855984307</c:v>
                </c:pt>
                <c:pt idx="893">
                  <c:v>-66.093785314757497</c:v>
                </c:pt>
                <c:pt idx="894">
                  <c:v>490.20368927490063</c:v>
                </c:pt>
                <c:pt idx="895">
                  <c:v>-980.11458580955559</c:v>
                </c:pt>
                <c:pt idx="896">
                  <c:v>201.67506184257763</c:v>
                </c:pt>
                <c:pt idx="897">
                  <c:v>307.4695096088949</c:v>
                </c:pt>
                <c:pt idx="898">
                  <c:v>394.93341533228568</c:v>
                </c:pt>
                <c:pt idx="899">
                  <c:v>219.94712266371062</c:v>
                </c:pt>
                <c:pt idx="900">
                  <c:v>452.80949221508308</c:v>
                </c:pt>
                <c:pt idx="901">
                  <c:v>655.06197889856594</c:v>
                </c:pt>
                <c:pt idx="902">
                  <c:v>-1224.9543951629616</c:v>
                </c:pt>
                <c:pt idx="903">
                  <c:v>-1155.911700305975</c:v>
                </c:pt>
                <c:pt idx="904">
                  <c:v>-361.7385225144335</c:v>
                </c:pt>
                <c:pt idx="905">
                  <c:v>-31.471102142377731</c:v>
                </c:pt>
                <c:pt idx="906">
                  <c:v>108.42204181307443</c:v>
                </c:pt>
                <c:pt idx="907">
                  <c:v>-142.70153479856481</c:v>
                </c:pt>
                <c:pt idx="908">
                  <c:v>173.98106996856313</c:v>
                </c:pt>
                <c:pt idx="909">
                  <c:v>132.72378317089624</c:v>
                </c:pt>
                <c:pt idx="910">
                  <c:v>173.74583719819157</c:v>
                </c:pt>
                <c:pt idx="911">
                  <c:v>267.36798702455144</c:v>
                </c:pt>
                <c:pt idx="912">
                  <c:v>652.71826287023487</c:v>
                </c:pt>
                <c:pt idx="913">
                  <c:v>-5.9920758899570501</c:v>
                </c:pt>
                <c:pt idx="914">
                  <c:v>69.15515478703901</c:v>
                </c:pt>
                <c:pt idx="915">
                  <c:v>174.73551678334616</c:v>
                </c:pt>
                <c:pt idx="916">
                  <c:v>473.9062146852425</c:v>
                </c:pt>
                <c:pt idx="917">
                  <c:v>506.51468435552715</c:v>
                </c:pt>
                <c:pt idx="918">
                  <c:v>966.2173694309754</c:v>
                </c:pt>
                <c:pt idx="919">
                  <c:v>305.0406450577475</c:v>
                </c:pt>
                <c:pt idx="920">
                  <c:v>497.20742269704351</c:v>
                </c:pt>
                <c:pt idx="921">
                  <c:v>483.01272422422699</c:v>
                </c:pt>
                <c:pt idx="922">
                  <c:v>42.627407206300177</c:v>
                </c:pt>
                <c:pt idx="923">
                  <c:v>128.35785345016257</c:v>
                </c:pt>
                <c:pt idx="924">
                  <c:v>182.45102933863564</c:v>
                </c:pt>
                <c:pt idx="925">
                  <c:v>882.76663769298966</c:v>
                </c:pt>
                <c:pt idx="926">
                  <c:v>145.30006523949669</c:v>
                </c:pt>
                <c:pt idx="927">
                  <c:v>1363.5852728706841</c:v>
                </c:pt>
                <c:pt idx="928">
                  <c:v>204.55876523476809</c:v>
                </c:pt>
                <c:pt idx="929">
                  <c:v>-1031.7783366255107</c:v>
                </c:pt>
                <c:pt idx="930">
                  <c:v>-774.47784880018662</c:v>
                </c:pt>
                <c:pt idx="931">
                  <c:v>-783.34875188788601</c:v>
                </c:pt>
                <c:pt idx="932">
                  <c:v>-194.98087562352748</c:v>
                </c:pt>
                <c:pt idx="933">
                  <c:v>145.54348504063182</c:v>
                </c:pt>
                <c:pt idx="934">
                  <c:v>690.00027042529973</c:v>
                </c:pt>
                <c:pt idx="935">
                  <c:v>761.22022300153458</c:v>
                </c:pt>
                <c:pt idx="936">
                  <c:v>-228.399793440743</c:v>
                </c:pt>
                <c:pt idx="937">
                  <c:v>534.60714005752288</c:v>
                </c:pt>
                <c:pt idx="938">
                  <c:v>427.93005559105632</c:v>
                </c:pt>
                <c:pt idx="939">
                  <c:v>1371.4261217407811</c:v>
                </c:pt>
                <c:pt idx="940">
                  <c:v>-785.79951080122237</c:v>
                </c:pt>
                <c:pt idx="941">
                  <c:v>188.82869267181923</c:v>
                </c:pt>
                <c:pt idx="942">
                  <c:v>299.80274555727374</c:v>
                </c:pt>
                <c:pt idx="943">
                  <c:v>902.32246577235583</c:v>
                </c:pt>
                <c:pt idx="944">
                  <c:v>1096.6188736699728</c:v>
                </c:pt>
                <c:pt idx="945">
                  <c:v>-399.63059977784405</c:v>
                </c:pt>
                <c:pt idx="946">
                  <c:v>-115.75684311958548</c:v>
                </c:pt>
                <c:pt idx="947">
                  <c:v>546.4156416608289</c:v>
                </c:pt>
                <c:pt idx="948">
                  <c:v>347.66263521900055</c:v>
                </c:pt>
                <c:pt idx="949">
                  <c:v>-246.39320644804047</c:v>
                </c:pt>
                <c:pt idx="950">
                  <c:v>341.74477050615087</c:v>
                </c:pt>
                <c:pt idx="951">
                  <c:v>291.58439301910039</c:v>
                </c:pt>
                <c:pt idx="952">
                  <c:v>456.59753982915481</c:v>
                </c:pt>
                <c:pt idx="953">
                  <c:v>-794.01767649893918</c:v>
                </c:pt>
                <c:pt idx="954">
                  <c:v>304.42524188919697</c:v>
                </c:pt>
                <c:pt idx="955">
                  <c:v>1858.8873607340697</c:v>
                </c:pt>
                <c:pt idx="956">
                  <c:v>-191.86937912990197</c:v>
                </c:pt>
                <c:pt idx="957">
                  <c:v>-90.727135407546939</c:v>
                </c:pt>
                <c:pt idx="958">
                  <c:v>-26.104452235166718</c:v>
                </c:pt>
                <c:pt idx="959">
                  <c:v>527.19142231642991</c:v>
                </c:pt>
                <c:pt idx="960">
                  <c:v>-84.884499658931418</c:v>
                </c:pt>
                <c:pt idx="961">
                  <c:v>154.90693487171984</c:v>
                </c:pt>
                <c:pt idx="962">
                  <c:v>424.06659217229299</c:v>
                </c:pt>
                <c:pt idx="963">
                  <c:v>521.06517897468848</c:v>
                </c:pt>
                <c:pt idx="964">
                  <c:v>530.19320919494839</c:v>
                </c:pt>
                <c:pt idx="965">
                  <c:v>465.60767340354323</c:v>
                </c:pt>
                <c:pt idx="966">
                  <c:v>638.04224509580899</c:v>
                </c:pt>
                <c:pt idx="967">
                  <c:v>-319.98372919408666</c:v>
                </c:pt>
                <c:pt idx="968">
                  <c:v>-2097.8165778738767</c:v>
                </c:pt>
                <c:pt idx="969">
                  <c:v>-394.483182260391</c:v>
                </c:pt>
                <c:pt idx="970">
                  <c:v>262.91120163988353</c:v>
                </c:pt>
                <c:pt idx="971">
                  <c:v>-396.64481327993963</c:v>
                </c:pt>
                <c:pt idx="972">
                  <c:v>324.94960255335627</c:v>
                </c:pt>
                <c:pt idx="973">
                  <c:v>-423.12951949812805</c:v>
                </c:pt>
                <c:pt idx="974">
                  <c:v>32.584552684206756</c:v>
                </c:pt>
                <c:pt idx="975">
                  <c:v>428.29366508725116</c:v>
                </c:pt>
                <c:pt idx="976">
                  <c:v>689.31553227408949</c:v>
                </c:pt>
                <c:pt idx="977">
                  <c:v>837.10838000234571</c:v>
                </c:pt>
                <c:pt idx="978">
                  <c:v>32.419028577408426</c:v>
                </c:pt>
                <c:pt idx="979">
                  <c:v>-796.63929297927825</c:v>
                </c:pt>
                <c:pt idx="980">
                  <c:v>6.3304659626624016</c:v>
                </c:pt>
                <c:pt idx="981">
                  <c:v>-106.7570027846923</c:v>
                </c:pt>
                <c:pt idx="982">
                  <c:v>-120.4380075137592</c:v>
                </c:pt>
                <c:pt idx="983">
                  <c:v>326.05699194392491</c:v>
                </c:pt>
                <c:pt idx="984">
                  <c:v>315.42044177501293</c:v>
                </c:pt>
                <c:pt idx="985">
                  <c:v>407.98587008274717</c:v>
                </c:pt>
                <c:pt idx="986">
                  <c:v>684.59628629665667</c:v>
                </c:pt>
                <c:pt idx="987">
                  <c:v>725.03512475708612</c:v>
                </c:pt>
                <c:pt idx="988">
                  <c:v>-1155.4892359070732</c:v>
                </c:pt>
                <c:pt idx="989">
                  <c:v>-4.77231015417874</c:v>
                </c:pt>
                <c:pt idx="990">
                  <c:v>12.531404922618094</c:v>
                </c:pt>
                <c:pt idx="991">
                  <c:v>750.99013685091086</c:v>
                </c:pt>
                <c:pt idx="992">
                  <c:v>904.6661818006869</c:v>
                </c:pt>
                <c:pt idx="993">
                  <c:v>-1651.48158222233</c:v>
                </c:pt>
                <c:pt idx="994">
                  <c:v>-882.87809950668634</c:v>
                </c:pt>
                <c:pt idx="995">
                  <c:v>171.38078732904251</c:v>
                </c:pt>
                <c:pt idx="996">
                  <c:v>-570.94922136786363</c:v>
                </c:pt>
                <c:pt idx="997">
                  <c:v>-288.19122797139426</c:v>
                </c:pt>
                <c:pt idx="998">
                  <c:v>-92.423260665643284</c:v>
                </c:pt>
                <c:pt idx="999">
                  <c:v>272.32265261281236</c:v>
                </c:pt>
                <c:pt idx="1000">
                  <c:v>346.651061271657</c:v>
                </c:pt>
                <c:pt idx="1001">
                  <c:v>1091.2685978242894</c:v>
                </c:pt>
                <c:pt idx="1002">
                  <c:v>-229.81783140637435</c:v>
                </c:pt>
                <c:pt idx="1003">
                  <c:v>-128.08437192684642</c:v>
                </c:pt>
                <c:pt idx="1004">
                  <c:v>83.403374702358178</c:v>
                </c:pt>
                <c:pt idx="1005">
                  <c:v>204.7568506241646</c:v>
                </c:pt>
                <c:pt idx="1006">
                  <c:v>54.369240557049125</c:v>
                </c:pt>
                <c:pt idx="1007">
                  <c:v>353.94373574713109</c:v>
                </c:pt>
                <c:pt idx="1008">
                  <c:v>426.56553906792715</c:v>
                </c:pt>
                <c:pt idx="1009">
                  <c:v>617.64626115747296</c:v>
                </c:pt>
                <c:pt idx="1010">
                  <c:v>627.84434654686947</c:v>
                </c:pt>
                <c:pt idx="1011">
                  <c:v>781.01717783284766</c:v>
                </c:pt>
                <c:pt idx="1012">
                  <c:v>-1979.5393704329958</c:v>
                </c:pt>
                <c:pt idx="1013">
                  <c:v>-242.55715769212793</c:v>
                </c:pt>
                <c:pt idx="1014">
                  <c:v>443.08757950754762</c:v>
                </c:pt>
                <c:pt idx="1015">
                  <c:v>-530.71113502693333</c:v>
                </c:pt>
                <c:pt idx="1016">
                  <c:v>45.206356005002817</c:v>
                </c:pt>
                <c:pt idx="1017">
                  <c:v>39.508284203281619</c:v>
                </c:pt>
                <c:pt idx="1018">
                  <c:v>56.918668484169757</c:v>
                </c:pt>
                <c:pt idx="1019">
                  <c:v>218.71098286640517</c:v>
                </c:pt>
                <c:pt idx="1020">
                  <c:v>514.45190919021979</c:v>
                </c:pt>
                <c:pt idx="1021">
                  <c:v>974.79989198671456</c:v>
                </c:pt>
                <c:pt idx="1022">
                  <c:v>220.09664638989534</c:v>
                </c:pt>
                <c:pt idx="1023">
                  <c:v>-295.51590320809601</c:v>
                </c:pt>
                <c:pt idx="1024">
                  <c:v>8.6067935519595267</c:v>
                </c:pt>
                <c:pt idx="1025">
                  <c:v>597.6194070159936</c:v>
                </c:pt>
                <c:pt idx="1026">
                  <c:v>-158.57635814886453</c:v>
                </c:pt>
                <c:pt idx="1027">
                  <c:v>34.767891225487347</c:v>
                </c:pt>
                <c:pt idx="1028">
                  <c:v>242.39732105567646</c:v>
                </c:pt>
                <c:pt idx="1029">
                  <c:v>493.99192372942935</c:v>
                </c:pt>
                <c:pt idx="1030">
                  <c:v>1.9661362799902236</c:v>
                </c:pt>
                <c:pt idx="1031">
                  <c:v>59.379907477458346</c:v>
                </c:pt>
                <c:pt idx="1032">
                  <c:v>169.01611114080652</c:v>
                </c:pt>
                <c:pt idx="1033">
                  <c:v>439.7433301331962</c:v>
                </c:pt>
                <c:pt idx="1034">
                  <c:v>366.22307657209376</c:v>
                </c:pt>
                <c:pt idx="1035">
                  <c:v>1634.2833446724053</c:v>
                </c:pt>
                <c:pt idx="1036">
                  <c:v>-368.64054651177594</c:v>
                </c:pt>
                <c:pt idx="1037">
                  <c:v>-384.72126860132175</c:v>
                </c:pt>
                <c:pt idx="1038">
                  <c:v>-167.68286768784901</c:v>
                </c:pt>
                <c:pt idx="1039">
                  <c:v>129.20315592888028</c:v>
                </c:pt>
                <c:pt idx="1040">
                  <c:v>218.54508507869286</c:v>
                </c:pt>
                <c:pt idx="1041">
                  <c:v>43.671168755327926</c:v>
                </c:pt>
                <c:pt idx="1042">
                  <c:v>299.54561842471367</c:v>
                </c:pt>
                <c:pt idx="1043">
                  <c:v>554.13096737566138</c:v>
                </c:pt>
                <c:pt idx="1044">
                  <c:v>-651.70633491274884</c:v>
                </c:pt>
                <c:pt idx="1045">
                  <c:v>-234.9593549422525</c:v>
                </c:pt>
                <c:pt idx="1046">
                  <c:v>235.76271743038933</c:v>
                </c:pt>
                <c:pt idx="1047">
                  <c:v>337.88682738804891</c:v>
                </c:pt>
                <c:pt idx="1048">
                  <c:v>264.43057534940181</c:v>
                </c:pt>
                <c:pt idx="1049">
                  <c:v>487.36246672389007</c:v>
                </c:pt>
                <c:pt idx="1050">
                  <c:v>394.57513929629567</c:v>
                </c:pt>
                <c:pt idx="1051">
                  <c:v>474.41990842899258</c:v>
                </c:pt>
                <c:pt idx="1052">
                  <c:v>720.92576164754246</c:v>
                </c:pt>
                <c:pt idx="1053">
                  <c:v>934.7890382258488</c:v>
                </c:pt>
                <c:pt idx="1054">
                  <c:v>915.81109225314412</c:v>
                </c:pt>
                <c:pt idx="1055">
                  <c:v>-871.08578512445092</c:v>
                </c:pt>
                <c:pt idx="1056">
                  <c:v>-155.10906550889376</c:v>
                </c:pt>
                <c:pt idx="1057">
                  <c:v>-21.717001833158065</c:v>
                </c:pt>
                <c:pt idx="1058">
                  <c:v>91.038511673665653</c:v>
                </c:pt>
                <c:pt idx="1059">
                  <c:v>521.25241060321878</c:v>
                </c:pt>
                <c:pt idx="1060">
                  <c:v>732.7668245334462</c:v>
                </c:pt>
                <c:pt idx="1061">
                  <c:v>-1362.1613605942489</c:v>
                </c:pt>
                <c:pt idx="1062">
                  <c:v>-744.23994929971286</c:v>
                </c:pt>
                <c:pt idx="1063">
                  <c:v>-30.759323009231139</c:v>
                </c:pt>
                <c:pt idx="1064">
                  <c:v>258.44889595455425</c:v>
                </c:pt>
                <c:pt idx="1065">
                  <c:v>330.47129648741338</c:v>
                </c:pt>
                <c:pt idx="1066">
                  <c:v>365.36158687230591</c:v>
                </c:pt>
                <c:pt idx="1067">
                  <c:v>348.15976806076605</c:v>
                </c:pt>
                <c:pt idx="1068">
                  <c:v>-994.6382262872371</c:v>
                </c:pt>
                <c:pt idx="1069">
                  <c:v>-484.53137024268926</c:v>
                </c:pt>
                <c:pt idx="1070">
                  <c:v>-360.3313383096679</c:v>
                </c:pt>
                <c:pt idx="1071">
                  <c:v>-199.05253083072557</c:v>
                </c:pt>
                <c:pt idx="1072">
                  <c:v>-6.1686405980781274</c:v>
                </c:pt>
                <c:pt idx="1073">
                  <c:v>-104.21061526858784</c:v>
                </c:pt>
                <c:pt idx="1074">
                  <c:v>-35.901220226022815</c:v>
                </c:pt>
                <c:pt idx="1075">
                  <c:v>-455.178774172467</c:v>
                </c:pt>
                <c:pt idx="1076">
                  <c:v>323.16776825107308</c:v>
                </c:pt>
                <c:pt idx="1077">
                  <c:v>372.27979809071894</c:v>
                </c:pt>
                <c:pt idx="1078">
                  <c:v>-11.882899620870376</c:v>
                </c:pt>
                <c:pt idx="1079">
                  <c:v>440.2998783990397</c:v>
                </c:pt>
                <c:pt idx="1080">
                  <c:v>305.02464467713389</c:v>
                </c:pt>
                <c:pt idx="1081">
                  <c:v>611.30059858551704</c:v>
                </c:pt>
                <c:pt idx="1082">
                  <c:v>535.94498927962923</c:v>
                </c:pt>
                <c:pt idx="1083">
                  <c:v>-628.76892323759921</c:v>
                </c:pt>
                <c:pt idx="1084">
                  <c:v>-229.1113857334326</c:v>
                </c:pt>
                <c:pt idx="1085">
                  <c:v>-135.44086108431839</c:v>
                </c:pt>
                <c:pt idx="1086">
                  <c:v>312.80415875487824</c:v>
                </c:pt>
                <c:pt idx="1087">
                  <c:v>243.87458760492882</c:v>
                </c:pt>
                <c:pt idx="1088">
                  <c:v>981.65372800175965</c:v>
                </c:pt>
                <c:pt idx="1089">
                  <c:v>-1027.645533466417</c:v>
                </c:pt>
                <c:pt idx="1090">
                  <c:v>-87.698681228005626</c:v>
                </c:pt>
                <c:pt idx="1091">
                  <c:v>105.9394689789674</c:v>
                </c:pt>
                <c:pt idx="1092">
                  <c:v>439.93608206238787</c:v>
                </c:pt>
                <c:pt idx="1093">
                  <c:v>475.37244063317212</c:v>
                </c:pt>
                <c:pt idx="1094">
                  <c:v>745.43644215562654</c:v>
                </c:pt>
                <c:pt idx="1095">
                  <c:v>-41.246162611501404</c:v>
                </c:pt>
                <c:pt idx="1096">
                  <c:v>-130.53971693855965</c:v>
                </c:pt>
                <c:pt idx="1097">
                  <c:v>1577.8976811489151</c:v>
                </c:pt>
                <c:pt idx="1098">
                  <c:v>-603.8037775693856</c:v>
                </c:pt>
                <c:pt idx="1099">
                  <c:v>-206.99794269618224</c:v>
                </c:pt>
                <c:pt idx="1100">
                  <c:v>-103.20970824165352</c:v>
                </c:pt>
                <c:pt idx="1101">
                  <c:v>732.09256646218864</c:v>
                </c:pt>
                <c:pt idx="1102">
                  <c:v>746.79562521855087</c:v>
                </c:pt>
                <c:pt idx="1103">
                  <c:v>1181.0221376121381</c:v>
                </c:pt>
                <c:pt idx="1104">
                  <c:v>601.88362731192638</c:v>
                </c:pt>
                <c:pt idx="1105">
                  <c:v>471.38097416949904</c:v>
                </c:pt>
                <c:pt idx="1106">
                  <c:v>620.83509282406476</c:v>
                </c:pt>
                <c:pt idx="1107">
                  <c:v>739.9576027436633</c:v>
                </c:pt>
                <c:pt idx="1108">
                  <c:v>-816.19282800945575</c:v>
                </c:pt>
                <c:pt idx="1109">
                  <c:v>-746.75166932448792</c:v>
                </c:pt>
                <c:pt idx="1110">
                  <c:v>-395.44638138497976</c:v>
                </c:pt>
                <c:pt idx="1111">
                  <c:v>274.48943025210883</c:v>
                </c:pt>
                <c:pt idx="1112">
                  <c:v>477.25046405959392</c:v>
                </c:pt>
                <c:pt idx="1113">
                  <c:v>762.69711586987341</c:v>
                </c:pt>
                <c:pt idx="1114">
                  <c:v>884.6661818006869</c:v>
                </c:pt>
                <c:pt idx="1115">
                  <c:v>-862.29507078027655</c:v>
                </c:pt>
                <c:pt idx="1116">
                  <c:v>2.2289433783189452</c:v>
                </c:pt>
                <c:pt idx="1117">
                  <c:v>461.56268549736797</c:v>
                </c:pt>
                <c:pt idx="1118">
                  <c:v>835.98765696126566</c:v>
                </c:pt>
                <c:pt idx="1119">
                  <c:v>157.42150846705408</c:v>
                </c:pt>
                <c:pt idx="1120">
                  <c:v>387.78511796324847</c:v>
                </c:pt>
                <c:pt idx="1121">
                  <c:v>278.30966546786476</c:v>
                </c:pt>
                <c:pt idx="1122">
                  <c:v>1127.8494931666173</c:v>
                </c:pt>
                <c:pt idx="1123">
                  <c:v>-983.56283765789613</c:v>
                </c:pt>
                <c:pt idx="1124">
                  <c:v>-138.97748870694795</c:v>
                </c:pt>
                <c:pt idx="1125">
                  <c:v>14.746183703755378</c:v>
                </c:pt>
                <c:pt idx="1126">
                  <c:v>62.643407586913781</c:v>
                </c:pt>
                <c:pt idx="1127">
                  <c:v>28.261477485566502</c:v>
                </c:pt>
                <c:pt idx="1128">
                  <c:v>118.90373479559685</c:v>
                </c:pt>
                <c:pt idx="1129">
                  <c:v>267.83349278600326</c:v>
                </c:pt>
                <c:pt idx="1130">
                  <c:v>259.51895112369084</c:v>
                </c:pt>
                <c:pt idx="1131">
                  <c:v>-340.91474071699076</c:v>
                </c:pt>
                <c:pt idx="1132">
                  <c:v>-313.3811263300272</c:v>
                </c:pt>
                <c:pt idx="1133">
                  <c:v>-338.77959015800843</c:v>
                </c:pt>
                <c:pt idx="1134">
                  <c:v>-314.84164513683845</c:v>
                </c:pt>
                <c:pt idx="1135">
                  <c:v>-200.63627974361225</c:v>
                </c:pt>
                <c:pt idx="1136">
                  <c:v>343.13576748984588</c:v>
                </c:pt>
                <c:pt idx="1137">
                  <c:v>507.64092769726858</c:v>
                </c:pt>
                <c:pt idx="1138">
                  <c:v>470.08616630994311</c:v>
                </c:pt>
                <c:pt idx="1139">
                  <c:v>695.99280358101305</c:v>
                </c:pt>
                <c:pt idx="1140">
                  <c:v>738.85535997284205</c:v>
                </c:pt>
                <c:pt idx="1141">
                  <c:v>-12.03813048817301</c:v>
                </c:pt>
                <c:pt idx="1142">
                  <c:v>772.90586817967869</c:v>
                </c:pt>
                <c:pt idx="1143">
                  <c:v>-1082.3028841301266</c:v>
                </c:pt>
                <c:pt idx="1144">
                  <c:v>-925.45171484518414</c:v>
                </c:pt>
                <c:pt idx="1145">
                  <c:v>93.237290074189332</c:v>
                </c:pt>
                <c:pt idx="1146">
                  <c:v>684.21134295964384</c:v>
                </c:pt>
                <c:pt idx="1147">
                  <c:v>789.6686616903321</c:v>
                </c:pt>
                <c:pt idx="1148">
                  <c:v>58.090433078106798</c:v>
                </c:pt>
                <c:pt idx="1149">
                  <c:v>-480.34752553073849</c:v>
                </c:pt>
                <c:pt idx="1150">
                  <c:v>-248.72606871550579</c:v>
                </c:pt>
                <c:pt idx="1151">
                  <c:v>83.365853640469595</c:v>
                </c:pt>
                <c:pt idx="1152">
                  <c:v>88.475563255577072</c:v>
                </c:pt>
                <c:pt idx="1153">
                  <c:v>-7.9394342990385667</c:v>
                </c:pt>
                <c:pt idx="1154">
                  <c:v>221.04917859407487</c:v>
                </c:pt>
                <c:pt idx="1155">
                  <c:v>337.8066386445239</c:v>
                </c:pt>
                <c:pt idx="1156">
                  <c:v>438.32033238827398</c:v>
                </c:pt>
                <c:pt idx="1157">
                  <c:v>-673.34360526813816</c:v>
                </c:pt>
                <c:pt idx="1158">
                  <c:v>-21.781377036526465</c:v>
                </c:pt>
                <c:pt idx="1159">
                  <c:v>152.32779923256021</c:v>
                </c:pt>
                <c:pt idx="1160">
                  <c:v>1028.9944036190745</c:v>
                </c:pt>
                <c:pt idx="1161">
                  <c:v>446.13203406770253</c:v>
                </c:pt>
                <c:pt idx="1162">
                  <c:v>604.90141457105847</c:v>
                </c:pt>
                <c:pt idx="1163">
                  <c:v>916.70972933390749</c:v>
                </c:pt>
                <c:pt idx="1164">
                  <c:v>-712.74953594040608</c:v>
                </c:pt>
                <c:pt idx="1165">
                  <c:v>-97.725722209942433</c:v>
                </c:pt>
                <c:pt idx="1166">
                  <c:v>19.566952265531654</c:v>
                </c:pt>
                <c:pt idx="1167">
                  <c:v>436.56553906792715</c:v>
                </c:pt>
                <c:pt idx="1168">
                  <c:v>665.12083380127297</c:v>
                </c:pt>
                <c:pt idx="1169">
                  <c:v>761.91848164371277</c:v>
                </c:pt>
                <c:pt idx="1170">
                  <c:v>-986.63947981973524</c:v>
                </c:pt>
                <c:pt idx="1171">
                  <c:v>210.91794829769242</c:v>
                </c:pt>
                <c:pt idx="1172">
                  <c:v>86.292785235666997</c:v>
                </c:pt>
                <c:pt idx="1173">
                  <c:v>5.9179482976924191</c:v>
                </c:pt>
                <c:pt idx="1174">
                  <c:v>-183.78759034831546</c:v>
                </c:pt>
                <c:pt idx="1175">
                  <c:v>897.04971194009522</c:v>
                </c:pt>
                <c:pt idx="1176">
                  <c:v>451.83029270988072</c:v>
                </c:pt>
                <c:pt idx="1177">
                  <c:v>988.30966546786476</c:v>
                </c:pt>
                <c:pt idx="1178">
                  <c:v>714.2484903406189</c:v>
                </c:pt>
                <c:pt idx="1179">
                  <c:v>617.57673933435672</c:v>
                </c:pt>
                <c:pt idx="1180">
                  <c:v>661.6163937803276</c:v>
                </c:pt>
                <c:pt idx="1181">
                  <c:v>1064.2673442917917</c:v>
                </c:pt>
                <c:pt idx="1182">
                  <c:v>-379.71078852136952</c:v>
                </c:pt>
                <c:pt idx="1183">
                  <c:v>-130.91418019562025</c:v>
                </c:pt>
                <c:pt idx="1184">
                  <c:v>515.516817739609</c:v>
                </c:pt>
                <c:pt idx="1185">
                  <c:v>990.54348504063182</c:v>
                </c:pt>
                <c:pt idx="1186">
                  <c:v>-92.902100077606519</c:v>
                </c:pt>
                <c:pt idx="1187">
                  <c:v>568.04739171555684</c:v>
                </c:pt>
                <c:pt idx="1188">
                  <c:v>546.04099156331131</c:v>
                </c:pt>
                <c:pt idx="1189">
                  <c:v>-415.77265665974255</c:v>
                </c:pt>
                <c:pt idx="1190">
                  <c:v>-628.55502430804609</c:v>
                </c:pt>
                <c:pt idx="1191">
                  <c:v>-33.991009197916355</c:v>
                </c:pt>
                <c:pt idx="1192">
                  <c:v>404.70351602211895</c:v>
                </c:pt>
                <c:pt idx="1193">
                  <c:v>1039.6153270882864</c:v>
                </c:pt>
                <c:pt idx="1194">
                  <c:v>556.3994544397583</c:v>
                </c:pt>
                <c:pt idx="1195">
                  <c:v>-743.54150381707768</c:v>
                </c:pt>
                <c:pt idx="1196">
                  <c:v>-182.83009836484507</c:v>
                </c:pt>
                <c:pt idx="1197">
                  <c:v>329.23001007035964</c:v>
                </c:pt>
                <c:pt idx="1198">
                  <c:v>646.28726493500562</c:v>
                </c:pt>
                <c:pt idx="1199">
                  <c:v>632.79349183446902</c:v>
                </c:pt>
                <c:pt idx="1200">
                  <c:v>896.68306203288466</c:v>
                </c:pt>
                <c:pt idx="1201">
                  <c:v>827.43502895802203</c:v>
                </c:pt>
                <c:pt idx="1202">
                  <c:v>-481.0429306023575</c:v>
                </c:pt>
                <c:pt idx="1203">
                  <c:v>-363.84129863127464</c:v>
                </c:pt>
                <c:pt idx="1204">
                  <c:v>-265.30715089829027</c:v>
                </c:pt>
                <c:pt idx="1205">
                  <c:v>171.28993166510782</c:v>
                </c:pt>
                <c:pt idx="1206">
                  <c:v>-104.49384918080023</c:v>
                </c:pt>
                <c:pt idx="1207">
                  <c:v>296.91296134305139</c:v>
                </c:pt>
                <c:pt idx="1208">
                  <c:v>490.33739946092828</c:v>
                </c:pt>
                <c:pt idx="1209">
                  <c:v>-441.74937627529926</c:v>
                </c:pt>
                <c:pt idx="1210">
                  <c:v>-123.75025612688341</c:v>
                </c:pt>
                <c:pt idx="1211">
                  <c:v>-70.066397827257333</c:v>
                </c:pt>
                <c:pt idx="1212">
                  <c:v>498.57708583992053</c:v>
                </c:pt>
                <c:pt idx="1213">
                  <c:v>15.305398699701072</c:v>
                </c:pt>
                <c:pt idx="1214">
                  <c:v>9.5136176634860021</c:v>
                </c:pt>
                <c:pt idx="1215">
                  <c:v>472.86834711779011</c:v>
                </c:pt>
                <c:pt idx="1216">
                  <c:v>623.82583910126004</c:v>
                </c:pt>
                <c:pt idx="1217">
                  <c:v>1833.788504879828</c:v>
                </c:pt>
                <c:pt idx="1218">
                  <c:v>-114.14605322476245</c:v>
                </c:pt>
                <c:pt idx="1219">
                  <c:v>342.68644894946419</c:v>
                </c:pt>
                <c:pt idx="1220">
                  <c:v>536.44764242205611</c:v>
                </c:pt>
                <c:pt idx="1221">
                  <c:v>714.65532803982069</c:v>
                </c:pt>
                <c:pt idx="1222">
                  <c:v>-412.58401183360775</c:v>
                </c:pt>
                <c:pt idx="1223">
                  <c:v>-472.35907230273142</c:v>
                </c:pt>
                <c:pt idx="1224">
                  <c:v>382.01219087820664</c:v>
                </c:pt>
                <c:pt idx="1225">
                  <c:v>980.56233899180461</c:v>
                </c:pt>
                <c:pt idx="1226">
                  <c:v>-304.73993571203755</c:v>
                </c:pt>
                <c:pt idx="1227">
                  <c:v>589.77570457533739</c:v>
                </c:pt>
                <c:pt idx="1228">
                  <c:v>444.89608111085363</c:v>
                </c:pt>
                <c:pt idx="1229">
                  <c:v>-95.943701067202255</c:v>
                </c:pt>
                <c:pt idx="1230">
                  <c:v>106.292785235667</c:v>
                </c:pt>
                <c:pt idx="1231">
                  <c:v>411.43945539129254</c:v>
                </c:pt>
                <c:pt idx="1232">
                  <c:v>738.20795604306431</c:v>
                </c:pt>
                <c:pt idx="1233">
                  <c:v>672.80682548498044</c:v>
                </c:pt>
                <c:pt idx="1234">
                  <c:v>-1193.1239991974667</c:v>
                </c:pt>
                <c:pt idx="1235">
                  <c:v>-418.47464872406363</c:v>
                </c:pt>
                <c:pt idx="1236">
                  <c:v>125.09435334070713</c:v>
                </c:pt>
                <c:pt idx="1237">
                  <c:v>665.17435524377561</c:v>
                </c:pt>
                <c:pt idx="1238">
                  <c:v>691.93733559488555</c:v>
                </c:pt>
                <c:pt idx="1239">
                  <c:v>-45.820657801583366</c:v>
                </c:pt>
                <c:pt idx="1240">
                  <c:v>291.40764147052187</c:v>
                </c:pt>
                <c:pt idx="1241">
                  <c:v>854.33971968546712</c:v>
                </c:pt>
                <c:pt idx="1242">
                  <c:v>-199.81745772546083</c:v>
                </c:pt>
                <c:pt idx="1243">
                  <c:v>-35.430194163909164</c:v>
                </c:pt>
                <c:pt idx="1244">
                  <c:v>528.48623017598584</c:v>
                </c:pt>
                <c:pt idx="1245">
                  <c:v>652.85215989671951</c:v>
                </c:pt>
                <c:pt idx="1246">
                  <c:v>1108.5608986188499</c:v>
                </c:pt>
                <c:pt idx="1247">
                  <c:v>-144.97020870311826</c:v>
                </c:pt>
                <c:pt idx="1248">
                  <c:v>-144.91402053051343</c:v>
                </c:pt>
                <c:pt idx="1249">
                  <c:v>347.98872365330635</c:v>
                </c:pt>
                <c:pt idx="1250">
                  <c:v>-181.77604357632208</c:v>
                </c:pt>
                <c:pt idx="1251">
                  <c:v>284.18467565862102</c:v>
                </c:pt>
                <c:pt idx="1252">
                  <c:v>211.61620693987061</c:v>
                </c:pt>
                <c:pt idx="1253">
                  <c:v>-1331.6261461692238</c:v>
                </c:pt>
                <c:pt idx="1254">
                  <c:v>-751.01092984112984</c:v>
                </c:pt>
                <c:pt idx="1255">
                  <c:v>-170.7328425486653</c:v>
                </c:pt>
                <c:pt idx="1256">
                  <c:v>-472.39659336462046</c:v>
                </c:pt>
                <c:pt idx="1257">
                  <c:v>-214.76164323376997</c:v>
                </c:pt>
                <c:pt idx="1258">
                  <c:v>-244.21042842813085</c:v>
                </c:pt>
                <c:pt idx="1259">
                  <c:v>-1169.159227210167</c:v>
                </c:pt>
                <c:pt idx="1260">
                  <c:v>-888.60321229034389</c:v>
                </c:pt>
                <c:pt idx="1261">
                  <c:v>-339.11671919363744</c:v>
                </c:pt>
                <c:pt idx="1262">
                  <c:v>369.34219957511232</c:v>
                </c:pt>
                <c:pt idx="1263">
                  <c:v>353.91154814544689</c:v>
                </c:pt>
                <c:pt idx="1264">
                  <c:v>963.24262353439372</c:v>
                </c:pt>
                <c:pt idx="1265">
                  <c:v>-1431.1124524254737</c:v>
                </c:pt>
                <c:pt idx="1266">
                  <c:v>-302.79791076316087</c:v>
                </c:pt>
                <c:pt idx="1267">
                  <c:v>-239.7747900438244</c:v>
                </c:pt>
                <c:pt idx="1268">
                  <c:v>-126.01893003143687</c:v>
                </c:pt>
                <c:pt idx="1269">
                  <c:v>473.03405806504543</c:v>
                </c:pt>
                <c:pt idx="1270">
                  <c:v>-1107.8807662367885</c:v>
                </c:pt>
                <c:pt idx="1271">
                  <c:v>-224.68126764978751</c:v>
                </c:pt>
                <c:pt idx="1272">
                  <c:v>97.576552493899726</c:v>
                </c:pt>
                <c:pt idx="1273">
                  <c:v>274.86922696937381</c:v>
                </c:pt>
                <c:pt idx="1274">
                  <c:v>396.6188736699728</c:v>
                </c:pt>
                <c:pt idx="1275">
                  <c:v>400.04864524805453</c:v>
                </c:pt>
                <c:pt idx="1276">
                  <c:v>897.63559423706374</c:v>
                </c:pt>
                <c:pt idx="1277">
                  <c:v>601.31107866546927</c:v>
                </c:pt>
                <c:pt idx="1278">
                  <c:v>840.77642476181472</c:v>
                </c:pt>
                <c:pt idx="1279">
                  <c:v>1115.3991079341945</c:v>
                </c:pt>
                <c:pt idx="1280">
                  <c:v>237.29313174123035</c:v>
                </c:pt>
                <c:pt idx="1281">
                  <c:v>-559.59841217615985</c:v>
                </c:pt>
                <c:pt idx="1282">
                  <c:v>-29.31995120278134</c:v>
                </c:pt>
                <c:pt idx="1283">
                  <c:v>-89.731748681273984</c:v>
                </c:pt>
                <c:pt idx="1284">
                  <c:v>758.73212986676663</c:v>
                </c:pt>
                <c:pt idx="1285">
                  <c:v>-273.20989508211051</c:v>
                </c:pt>
                <c:pt idx="1286">
                  <c:v>21.161368098827552</c:v>
                </c:pt>
                <c:pt idx="1287">
                  <c:v>340.28406485888263</c:v>
                </c:pt>
                <c:pt idx="1288">
                  <c:v>-390.96788847857988</c:v>
                </c:pt>
                <c:pt idx="1289">
                  <c:v>885.70423620859628</c:v>
                </c:pt>
                <c:pt idx="1290">
                  <c:v>1131.3432662671535</c:v>
                </c:pt>
                <c:pt idx="1291">
                  <c:v>-416.74633586428308</c:v>
                </c:pt>
                <c:pt idx="1292">
                  <c:v>792.29046501112816</c:v>
                </c:pt>
                <c:pt idx="1293">
                  <c:v>-372.85657882541091</c:v>
                </c:pt>
                <c:pt idx="1294">
                  <c:v>-189.67308061902395</c:v>
                </c:pt>
                <c:pt idx="1295">
                  <c:v>-95.3338181993131</c:v>
                </c:pt>
                <c:pt idx="1296">
                  <c:v>228.10643345872086</c:v>
                </c:pt>
                <c:pt idx="1297">
                  <c:v>-327.96114182077054</c:v>
                </c:pt>
                <c:pt idx="1298">
                  <c:v>34.880080730240024</c:v>
                </c:pt>
                <c:pt idx="1299">
                  <c:v>678.37385383077617</c:v>
                </c:pt>
                <c:pt idx="1300">
                  <c:v>614.20814288352085</c:v>
                </c:pt>
                <c:pt idx="1301">
                  <c:v>-410.21362850425339</c:v>
                </c:pt>
                <c:pt idx="1302">
                  <c:v>375.44710907603576</c:v>
                </c:pt>
                <c:pt idx="1303">
                  <c:v>-611.09111858465531</c:v>
                </c:pt>
                <c:pt idx="1304">
                  <c:v>341.08651281550692</c:v>
                </c:pt>
                <c:pt idx="1305">
                  <c:v>34.082966233820571</c:v>
                </c:pt>
                <c:pt idx="1306">
                  <c:v>111.97485665677459</c:v>
                </c:pt>
                <c:pt idx="1307">
                  <c:v>126.92400194437414</c:v>
                </c:pt>
                <c:pt idx="1308">
                  <c:v>-95.334005039770091</c:v>
                </c:pt>
                <c:pt idx="1309">
                  <c:v>-411.13378626629174</c:v>
                </c:pt>
                <c:pt idx="1310">
                  <c:v>-255.53190358870961</c:v>
                </c:pt>
                <c:pt idx="1311">
                  <c:v>138.89306787518763</c:v>
                </c:pt>
                <c:pt idx="1312">
                  <c:v>519.02659122075875</c:v>
                </c:pt>
                <c:pt idx="1313">
                  <c:v>-1303.545237239221</c:v>
                </c:pt>
                <c:pt idx="1314">
                  <c:v>-1957.7523895109653</c:v>
                </c:pt>
                <c:pt idx="1315">
                  <c:v>-148.48550248492984</c:v>
                </c:pt>
                <c:pt idx="1316">
                  <c:v>123.3818540210832</c:v>
                </c:pt>
                <c:pt idx="1317">
                  <c:v>637.06837905081147</c:v>
                </c:pt>
                <c:pt idx="1318">
                  <c:v>675.36158687230591</c:v>
                </c:pt>
                <c:pt idx="1319">
                  <c:v>849.83989293824879</c:v>
                </c:pt>
                <c:pt idx="1320">
                  <c:v>402.30131877199437</c:v>
                </c:pt>
                <c:pt idx="1321">
                  <c:v>566.95048240494043</c:v>
                </c:pt>
                <c:pt idx="1322">
                  <c:v>-33.209895082110506</c:v>
                </c:pt>
                <c:pt idx="1323">
                  <c:v>-75.002209464345924</c:v>
                </c:pt>
                <c:pt idx="1324">
                  <c:v>71.102700036577517</c:v>
                </c:pt>
                <c:pt idx="1325">
                  <c:v>450.36958706261248</c:v>
                </c:pt>
                <c:pt idx="1326">
                  <c:v>500.54615177073401</c:v>
                </c:pt>
                <c:pt idx="1327">
                  <c:v>-464.12471938394401</c:v>
                </c:pt>
                <c:pt idx="1328">
                  <c:v>-39.394993326558961</c:v>
                </c:pt>
                <c:pt idx="1329">
                  <c:v>-26.302350784106238</c:v>
                </c:pt>
                <c:pt idx="1330">
                  <c:v>146.90229442264217</c:v>
                </c:pt>
                <c:pt idx="1331">
                  <c:v>240.74938377987792</c:v>
                </c:pt>
                <c:pt idx="1332">
                  <c:v>241.96933635611322</c:v>
                </c:pt>
                <c:pt idx="1333">
                  <c:v>-189.88183292882923</c:v>
                </c:pt>
                <c:pt idx="1334">
                  <c:v>-75.077251588123545</c:v>
                </c:pt>
                <c:pt idx="1335">
                  <c:v>-69.213095158233045</c:v>
                </c:pt>
                <c:pt idx="1336">
                  <c:v>-27.575824802843727</c:v>
                </c:pt>
                <c:pt idx="1337">
                  <c:v>-108.00399634286396</c:v>
                </c:pt>
                <c:pt idx="1338">
                  <c:v>6.1804088904573291</c:v>
                </c:pt>
                <c:pt idx="1339">
                  <c:v>52.215422887350542</c:v>
                </c:pt>
                <c:pt idx="1340">
                  <c:v>171.8358130105421</c:v>
                </c:pt>
                <c:pt idx="1341">
                  <c:v>174.68199534084351</c:v>
                </c:pt>
                <c:pt idx="1342">
                  <c:v>734.74885043385757</c:v>
                </c:pt>
                <c:pt idx="1343">
                  <c:v>1022.4721763389971</c:v>
                </c:pt>
                <c:pt idx="1344">
                  <c:v>-743.84111179081765</c:v>
                </c:pt>
                <c:pt idx="1345">
                  <c:v>-452.38040614354986</c:v>
                </c:pt>
                <c:pt idx="1346">
                  <c:v>-314.6544135083077</c:v>
                </c:pt>
                <c:pt idx="1347">
                  <c:v>-74.852685738161199</c:v>
                </c:pt>
                <c:pt idx="1348">
                  <c:v>-29.03119698990713</c:v>
                </c:pt>
                <c:pt idx="1349">
                  <c:v>-10.427340593349982</c:v>
                </c:pt>
                <c:pt idx="1350">
                  <c:v>725.50596397874278</c:v>
                </c:pt>
                <c:pt idx="1351">
                  <c:v>-55.810177721631135</c:v>
                </c:pt>
                <c:pt idx="1352">
                  <c:v>-107.56497104197797</c:v>
                </c:pt>
                <c:pt idx="1353">
                  <c:v>427.82263902513751</c:v>
                </c:pt>
                <c:pt idx="1354">
                  <c:v>-229.71897555213309</c:v>
                </c:pt>
                <c:pt idx="1355">
                  <c:v>170.42844196531996</c:v>
                </c:pt>
                <c:pt idx="1356">
                  <c:v>396.00880396162665</c:v>
                </c:pt>
                <c:pt idx="1357">
                  <c:v>464.62314043813649</c:v>
                </c:pt>
                <c:pt idx="1358">
                  <c:v>511.64820770109782</c:v>
                </c:pt>
                <c:pt idx="1359">
                  <c:v>772.33313269276459</c:v>
                </c:pt>
                <c:pt idx="1360">
                  <c:v>134.07229931341135</c:v>
                </c:pt>
                <c:pt idx="1361">
                  <c:v>-244.93268764122968</c:v>
                </c:pt>
                <c:pt idx="1362">
                  <c:v>136.97733654641979</c:v>
                </c:pt>
                <c:pt idx="1363">
                  <c:v>775.68823582798268</c:v>
                </c:pt>
                <c:pt idx="1364">
                  <c:v>261.52001781573153</c:v>
                </c:pt>
                <c:pt idx="1365">
                  <c:v>-10.973221938784263</c:v>
                </c:pt>
                <c:pt idx="1366">
                  <c:v>-261.26501656267419</c:v>
                </c:pt>
                <c:pt idx="1367">
                  <c:v>28.422041813074429</c:v>
                </c:pt>
                <c:pt idx="1368">
                  <c:v>335.97146974019506</c:v>
                </c:pt>
                <c:pt idx="1369">
                  <c:v>271.6323941609412</c:v>
                </c:pt>
                <c:pt idx="1370">
                  <c:v>18.486043335528848</c:v>
                </c:pt>
                <c:pt idx="1371">
                  <c:v>-86.307684244310622</c:v>
                </c:pt>
                <c:pt idx="1372">
                  <c:v>-292.64267989585778</c:v>
                </c:pt>
                <c:pt idx="1373">
                  <c:v>547.72092960033706</c:v>
                </c:pt>
                <c:pt idx="1374">
                  <c:v>-604.19938782680811</c:v>
                </c:pt>
                <c:pt idx="1375">
                  <c:v>572.32265261281236</c:v>
                </c:pt>
                <c:pt idx="1376">
                  <c:v>-1920.0479175569985</c:v>
                </c:pt>
                <c:pt idx="1377">
                  <c:v>312.06019202004745</c:v>
                </c:pt>
                <c:pt idx="1378">
                  <c:v>46.908001563760536</c:v>
                </c:pt>
                <c:pt idx="1379">
                  <c:v>633.62812739277751</c:v>
                </c:pt>
                <c:pt idx="1380">
                  <c:v>-849.36299256533175</c:v>
                </c:pt>
                <c:pt idx="1381">
                  <c:v>-302.5194497897819</c:v>
                </c:pt>
                <c:pt idx="1382">
                  <c:v>458.38452075118539</c:v>
                </c:pt>
                <c:pt idx="1383">
                  <c:v>15.276064668576055</c:v>
                </c:pt>
                <c:pt idx="1384">
                  <c:v>-357.83791171469511</c:v>
                </c:pt>
                <c:pt idx="1385">
                  <c:v>56.024991182697704</c:v>
                </c:pt>
                <c:pt idx="1386">
                  <c:v>708.96773631805172</c:v>
                </c:pt>
                <c:pt idx="1387">
                  <c:v>159.14448786662979</c:v>
                </c:pt>
                <c:pt idx="1388">
                  <c:v>234.03744498162496</c:v>
                </c:pt>
                <c:pt idx="1389">
                  <c:v>-430.31552476951083</c:v>
                </c:pt>
                <c:pt idx="1390">
                  <c:v>226.62402028972065</c:v>
                </c:pt>
                <c:pt idx="1391">
                  <c:v>1131.1722218596938</c:v>
                </c:pt>
                <c:pt idx="1392">
                  <c:v>-1391.8617526205089</c:v>
                </c:pt>
                <c:pt idx="1393">
                  <c:v>1272.5420718430273</c:v>
                </c:pt>
                <c:pt idx="1394">
                  <c:v>900.79775860263271</c:v>
                </c:pt>
                <c:pt idx="1395">
                  <c:v>1076.3726002982785</c:v>
                </c:pt>
                <c:pt idx="1396">
                  <c:v>-27.222508546144581</c:v>
                </c:pt>
                <c:pt idx="1397">
                  <c:v>478.2454771049529</c:v>
                </c:pt>
                <c:pt idx="1398">
                  <c:v>-1131.8640456696976</c:v>
                </c:pt>
                <c:pt idx="1399">
                  <c:v>134.54543158425668</c:v>
                </c:pt>
                <c:pt idx="1400">
                  <c:v>294.56447237588645</c:v>
                </c:pt>
                <c:pt idx="1401">
                  <c:v>-118.99900938822293</c:v>
                </c:pt>
                <c:pt idx="1402">
                  <c:v>-0.15458676108937652</c:v>
                </c:pt>
                <c:pt idx="1403">
                  <c:v>311.90514799320135</c:v>
                </c:pt>
                <c:pt idx="1404">
                  <c:v>-835.18410763267184</c:v>
                </c:pt>
                <c:pt idx="1405">
                  <c:v>673.44604238399461</c:v>
                </c:pt>
                <c:pt idx="1406">
                  <c:v>804.07229931341135</c:v>
                </c:pt>
                <c:pt idx="1407">
                  <c:v>358.6894621851302</c:v>
                </c:pt>
                <c:pt idx="1408">
                  <c:v>642.88434749840371</c:v>
                </c:pt>
                <c:pt idx="1409">
                  <c:v>544.07763277361573</c:v>
                </c:pt>
                <c:pt idx="1410">
                  <c:v>596.15888820918235</c:v>
                </c:pt>
                <c:pt idx="1411">
                  <c:v>10.850906364221373</c:v>
                </c:pt>
                <c:pt idx="1412">
                  <c:v>373.17310171127747</c:v>
                </c:pt>
                <c:pt idx="1413">
                  <c:v>634.35572006608072</c:v>
                </c:pt>
                <c:pt idx="1414">
                  <c:v>397.69426229931423</c:v>
                </c:pt>
                <c:pt idx="1415">
                  <c:v>741.74991712589872</c:v>
                </c:pt>
                <c:pt idx="1416">
                  <c:v>-727.5491575018209</c:v>
                </c:pt>
                <c:pt idx="1417">
                  <c:v>196.31945253668982</c:v>
                </c:pt>
                <c:pt idx="1418">
                  <c:v>429.11782056560696</c:v>
                </c:pt>
                <c:pt idx="1419">
                  <c:v>1118.1275804590819</c:v>
                </c:pt>
                <c:pt idx="1420">
                  <c:v>-179.28795044155413</c:v>
                </c:pt>
                <c:pt idx="1421">
                  <c:v>-1178.2232287326219</c:v>
                </c:pt>
                <c:pt idx="1422">
                  <c:v>-630.51323647799381</c:v>
                </c:pt>
                <c:pt idx="1423">
                  <c:v>-284.27976341079011</c:v>
                </c:pt>
                <c:pt idx="1424">
                  <c:v>516.16955512959157</c:v>
                </c:pt>
                <c:pt idx="1425">
                  <c:v>191.03832483320912</c:v>
                </c:pt>
                <c:pt idx="1426">
                  <c:v>287.68911567956638</c:v>
                </c:pt>
                <c:pt idx="1427">
                  <c:v>-518.08914486568028</c:v>
                </c:pt>
                <c:pt idx="1428">
                  <c:v>67.624927316654976</c:v>
                </c:pt>
                <c:pt idx="1429">
                  <c:v>-738.1481866088443</c:v>
                </c:pt>
                <c:pt idx="1430">
                  <c:v>400.27321109801687</c:v>
                </c:pt>
                <c:pt idx="1431">
                  <c:v>500.86213380600157</c:v>
                </c:pt>
                <c:pt idx="1432">
                  <c:v>178.38452075118539</c:v>
                </c:pt>
                <c:pt idx="1433">
                  <c:v>738.42718843282182</c:v>
                </c:pt>
                <c:pt idx="1434">
                  <c:v>-514.06071786148914</c:v>
                </c:pt>
                <c:pt idx="1435">
                  <c:v>559.05877882244295</c:v>
                </c:pt>
                <c:pt idx="1436">
                  <c:v>-58.908153724288695</c:v>
                </c:pt>
                <c:pt idx="1437">
                  <c:v>225.42577523521732</c:v>
                </c:pt>
                <c:pt idx="1438">
                  <c:v>133.46737622481305</c:v>
                </c:pt>
                <c:pt idx="1439">
                  <c:v>-98.373312980177161</c:v>
                </c:pt>
                <c:pt idx="1440">
                  <c:v>-45.055917747305102</c:v>
                </c:pt>
                <c:pt idx="1441">
                  <c:v>806.20136905036179</c:v>
                </c:pt>
                <c:pt idx="1442">
                  <c:v>-235.29667081833804</c:v>
                </c:pt>
                <c:pt idx="1443">
                  <c:v>-254.22128218899707</c:v>
                </c:pt>
                <c:pt idx="1444">
                  <c:v>770.06445878821114</c:v>
                </c:pt>
                <c:pt idx="1445">
                  <c:v>-296.85337874928837</c:v>
                </c:pt>
                <c:pt idx="1446">
                  <c:v>-241.54577058524137</c:v>
                </c:pt>
                <c:pt idx="1447">
                  <c:v>-428.9563417065865</c:v>
                </c:pt>
                <c:pt idx="1448">
                  <c:v>-374.10338554312602</c:v>
                </c:pt>
                <c:pt idx="1449">
                  <c:v>5.757570810641937</c:v>
                </c:pt>
                <c:pt idx="1450">
                  <c:v>-601.55147772635974</c:v>
                </c:pt>
                <c:pt idx="1451">
                  <c:v>627.29294490077382</c:v>
                </c:pt>
                <c:pt idx="1452">
                  <c:v>739.62599400869567</c:v>
                </c:pt>
                <c:pt idx="1453">
                  <c:v>-1094.3978468971181</c:v>
                </c:pt>
                <c:pt idx="1454">
                  <c:v>29.732850053243965</c:v>
                </c:pt>
                <c:pt idx="1455">
                  <c:v>232.06037886050444</c:v>
                </c:pt>
                <c:pt idx="1456">
                  <c:v>474.12544707500001</c:v>
                </c:pt>
                <c:pt idx="1457">
                  <c:v>-185.28600389792882</c:v>
                </c:pt>
                <c:pt idx="1458">
                  <c:v>-200.09610553929633</c:v>
                </c:pt>
                <c:pt idx="1459">
                  <c:v>-714.99687600414109</c:v>
                </c:pt>
                <c:pt idx="1460">
                  <c:v>-62.209361736089704</c:v>
                </c:pt>
                <c:pt idx="1461">
                  <c:v>96.169368289134582</c:v>
                </c:pt>
                <c:pt idx="1462">
                  <c:v>-323.58417149871457</c:v>
                </c:pt>
                <c:pt idx="1463">
                  <c:v>-517.26680344119268</c:v>
                </c:pt>
                <c:pt idx="1464">
                  <c:v>-569.79649756555636</c:v>
                </c:pt>
                <c:pt idx="1465">
                  <c:v>20.412441584705903</c:v>
                </c:pt>
                <c:pt idx="1466">
                  <c:v>-465.86388600459077</c:v>
                </c:pt>
                <c:pt idx="1467">
                  <c:v>683.80698515008726</c:v>
                </c:pt>
                <c:pt idx="1468">
                  <c:v>521.0301378024451</c:v>
                </c:pt>
                <c:pt idx="1469">
                  <c:v>86.795251537637341</c:v>
                </c:pt>
                <c:pt idx="1470">
                  <c:v>619.2460104509737</c:v>
                </c:pt>
                <c:pt idx="1471">
                  <c:v>-782.50382309008228</c:v>
                </c:pt>
                <c:pt idx="1472">
                  <c:v>-774.31195101247431</c:v>
                </c:pt>
                <c:pt idx="1473">
                  <c:v>-145.24829599558325</c:v>
                </c:pt>
                <c:pt idx="1474">
                  <c:v>-1199.5233700523822</c:v>
                </c:pt>
                <c:pt idx="1475">
                  <c:v>348.47022979537223</c:v>
                </c:pt>
                <c:pt idx="1476">
                  <c:v>846.95048240494043</c:v>
                </c:pt>
                <c:pt idx="1477">
                  <c:v>128.56641891951131</c:v>
                </c:pt>
                <c:pt idx="1478">
                  <c:v>-229.87668630908183</c:v>
                </c:pt>
                <c:pt idx="1479">
                  <c:v>106.24422357245521</c:v>
                </c:pt>
                <c:pt idx="1480">
                  <c:v>-496.76804338601505</c:v>
                </c:pt>
                <c:pt idx="1481">
                  <c:v>33.264144215669148</c:v>
                </c:pt>
                <c:pt idx="1482">
                  <c:v>-414.97002186266172</c:v>
                </c:pt>
                <c:pt idx="1483">
                  <c:v>-494.57441160523922</c:v>
                </c:pt>
                <c:pt idx="1484">
                  <c:v>416.54916500639956</c:v>
                </c:pt>
                <c:pt idx="1485">
                  <c:v>403.89002746417191</c:v>
                </c:pt>
                <c:pt idx="1486">
                  <c:v>-401.13930656695311</c:v>
                </c:pt>
                <c:pt idx="1487">
                  <c:v>146.43697550164688</c:v>
                </c:pt>
                <c:pt idx="1488">
                  <c:v>223.59041949043194</c:v>
                </c:pt>
                <c:pt idx="1489">
                  <c:v>-1180.3953398321228</c:v>
                </c:pt>
                <c:pt idx="1490">
                  <c:v>-37.07850512062123</c:v>
                </c:pt>
                <c:pt idx="1491">
                  <c:v>89.786371495746607</c:v>
                </c:pt>
                <c:pt idx="1492">
                  <c:v>-141.86441935061112</c:v>
                </c:pt>
                <c:pt idx="1493">
                  <c:v>389.86122677906724</c:v>
                </c:pt>
                <c:pt idx="1494">
                  <c:v>111.93714875442902</c:v>
                </c:pt>
                <c:pt idx="1495">
                  <c:v>-322.78191038254727</c:v>
                </c:pt>
                <c:pt idx="1496">
                  <c:v>-219.19690793716245</c:v>
                </c:pt>
                <c:pt idx="1497">
                  <c:v>415.96061597932885</c:v>
                </c:pt>
                <c:pt idx="1498">
                  <c:v>501.07032559443633</c:v>
                </c:pt>
                <c:pt idx="1499">
                  <c:v>-467.58134510350556</c:v>
                </c:pt>
                <c:pt idx="1500">
                  <c:v>-220.39304678293411</c:v>
                </c:pt>
                <c:pt idx="1501">
                  <c:v>-299.60374563636469</c:v>
                </c:pt>
                <c:pt idx="1502">
                  <c:v>-35.414380623752095</c:v>
                </c:pt>
                <c:pt idx="1503">
                  <c:v>-449.15424025552602</c:v>
                </c:pt>
                <c:pt idx="1504">
                  <c:v>-514.49403602125722</c:v>
                </c:pt>
                <c:pt idx="1505">
                  <c:v>-156.84823212954052</c:v>
                </c:pt>
                <c:pt idx="1506">
                  <c:v>228.28814478658933</c:v>
                </c:pt>
                <c:pt idx="1507">
                  <c:v>-803.45046131268646</c:v>
                </c:pt>
                <c:pt idx="1508">
                  <c:v>-2395.7331890542287</c:v>
                </c:pt>
                <c:pt idx="1509">
                  <c:v>-184.45651495936818</c:v>
                </c:pt>
                <c:pt idx="1510">
                  <c:v>752.93234864024453</c:v>
                </c:pt>
                <c:pt idx="1511">
                  <c:v>-368.65673373284653</c:v>
                </c:pt>
                <c:pt idx="1512">
                  <c:v>262.82549259569669</c:v>
                </c:pt>
                <c:pt idx="1513">
                  <c:v>-313.93215429520933</c:v>
                </c:pt>
                <c:pt idx="1514">
                  <c:v>132.10304654214087</c:v>
                </c:pt>
                <c:pt idx="1515">
                  <c:v>293.44070892379023</c:v>
                </c:pt>
                <c:pt idx="1516">
                  <c:v>-363.21008192256704</c:v>
                </c:pt>
                <c:pt idx="1517">
                  <c:v>-269.60337195545071</c:v>
                </c:pt>
                <c:pt idx="1518">
                  <c:v>396.08917954560911</c:v>
                </c:pt>
                <c:pt idx="1519">
                  <c:v>383.74031689753019</c:v>
                </c:pt>
                <c:pt idx="1520">
                  <c:v>-299.37917978640235</c:v>
                </c:pt>
                <c:pt idx="1521">
                  <c:v>-1206.0751182040417</c:v>
                </c:pt>
                <c:pt idx="1522">
                  <c:v>-190.12277284031916</c:v>
                </c:pt>
                <c:pt idx="1523">
                  <c:v>-99.769643424076548</c:v>
                </c:pt>
                <c:pt idx="1524">
                  <c:v>138.57727268037706</c:v>
                </c:pt>
                <c:pt idx="1525">
                  <c:v>-570.72198878779909</c:v>
                </c:pt>
                <c:pt idx="1526">
                  <c:v>-1191.4604352219685</c:v>
                </c:pt>
                <c:pt idx="1527">
                  <c:v>414.82637244728085</c:v>
                </c:pt>
                <c:pt idx="1528">
                  <c:v>285.37740041246252</c:v>
                </c:pt>
                <c:pt idx="1529">
                  <c:v>-438.62987959136672</c:v>
                </c:pt>
                <c:pt idx="1530">
                  <c:v>-349.94620813219808</c:v>
                </c:pt>
                <c:pt idx="1531">
                  <c:v>-157.80076433372005</c:v>
                </c:pt>
                <c:pt idx="1532">
                  <c:v>-672.41811404589544</c:v>
                </c:pt>
                <c:pt idx="1533">
                  <c:v>964.25667737138247</c:v>
                </c:pt>
                <c:pt idx="1534">
                  <c:v>134.94960255335627</c:v>
                </c:pt>
                <c:pt idx="1535">
                  <c:v>-221.57795818692557</c:v>
                </c:pt>
                <c:pt idx="1536">
                  <c:v>808.77498438886005</c:v>
                </c:pt>
                <c:pt idx="1537">
                  <c:v>-383.66473392315356</c:v>
                </c:pt>
                <c:pt idx="1538">
                  <c:v>1275.5272978195612</c:v>
                </c:pt>
                <c:pt idx="1539">
                  <c:v>576.32974577618506</c:v>
                </c:pt>
                <c:pt idx="1540">
                  <c:v>1377.8281593257989</c:v>
                </c:pt>
                <c:pt idx="1541">
                  <c:v>57.204569126484785</c:v>
                </c:pt>
                <c:pt idx="1542">
                  <c:v>126.80058499784172</c:v>
                </c:pt>
                <c:pt idx="1543">
                  <c:v>38.411188052208217</c:v>
                </c:pt>
                <c:pt idx="1544">
                  <c:v>-635.32333811936087</c:v>
                </c:pt>
                <c:pt idx="1545">
                  <c:v>-963.95882159623216</c:v>
                </c:pt>
                <c:pt idx="1546">
                  <c:v>442.92701518004014</c:v>
                </c:pt>
                <c:pt idx="1547">
                  <c:v>-24.258803250885649</c:v>
                </c:pt>
                <c:pt idx="1548">
                  <c:v>746.91866848416976</c:v>
                </c:pt>
                <c:pt idx="1549">
                  <c:v>-341.57777134646858</c:v>
                </c:pt>
                <c:pt idx="1550">
                  <c:v>15.944802439172236</c:v>
                </c:pt>
                <c:pt idx="1551">
                  <c:v>-319.95687505260685</c:v>
                </c:pt>
                <c:pt idx="1552">
                  <c:v>595.00864429652029</c:v>
                </c:pt>
                <c:pt idx="1553">
                  <c:v>801.96933635611322</c:v>
                </c:pt>
                <c:pt idx="1554">
                  <c:v>314.53209793374526</c:v>
                </c:pt>
                <c:pt idx="1555">
                  <c:v>-1465.2484828360402</c:v>
                </c:pt>
                <c:pt idx="1556">
                  <c:v>406.49049694414953</c:v>
                </c:pt>
                <c:pt idx="1557">
                  <c:v>-277.29240405017435</c:v>
                </c:pt>
                <c:pt idx="1558">
                  <c:v>70.337586301385272</c:v>
                </c:pt>
                <c:pt idx="1559">
                  <c:v>-264.63841312769409</c:v>
                </c:pt>
                <c:pt idx="1560">
                  <c:v>291.30059858551704</c:v>
                </c:pt>
                <c:pt idx="1561">
                  <c:v>198.69498248579157</c:v>
                </c:pt>
                <c:pt idx="1562">
                  <c:v>356.57601914787938</c:v>
                </c:pt>
                <c:pt idx="1563">
                  <c:v>402.16171460439136</c:v>
                </c:pt>
                <c:pt idx="1564">
                  <c:v>335.31321204955111</c:v>
                </c:pt>
                <c:pt idx="1565">
                  <c:v>326.47983002374031</c:v>
                </c:pt>
                <c:pt idx="1566">
                  <c:v>41.616206939870608</c:v>
                </c:pt>
                <c:pt idx="1567">
                  <c:v>-130.98407569965048</c:v>
                </c:pt>
                <c:pt idx="1568">
                  <c:v>-604.99706284459808</c:v>
                </c:pt>
                <c:pt idx="1569">
                  <c:v>5.6394873243139045</c:v>
                </c:pt>
                <c:pt idx="1570">
                  <c:v>668.85535997284205</c:v>
                </c:pt>
                <c:pt idx="1571">
                  <c:v>-1090.5936120619758</c:v>
                </c:pt>
                <c:pt idx="1572">
                  <c:v>67.624740476197985</c:v>
                </c:pt>
                <c:pt idx="1573">
                  <c:v>-494.97306227367744</c:v>
                </c:pt>
                <c:pt idx="1574">
                  <c:v>253.26947767587353</c:v>
                </c:pt>
                <c:pt idx="1575">
                  <c:v>-487.95599520102314</c:v>
                </c:pt>
                <c:pt idx="1576">
                  <c:v>789.90408130116066</c:v>
                </c:pt>
                <c:pt idx="1577">
                  <c:v>30.564632040993274</c:v>
                </c:pt>
                <c:pt idx="1578">
                  <c:v>118.12243383933446</c:v>
                </c:pt>
                <c:pt idx="1579">
                  <c:v>94.355533225623731</c:v>
                </c:pt>
                <c:pt idx="1580">
                  <c:v>-1121.4120603992137</c:v>
                </c:pt>
                <c:pt idx="1581">
                  <c:v>561.80325172794437</c:v>
                </c:pt>
                <c:pt idx="1582">
                  <c:v>20.44958896568096</c:v>
                </c:pt>
                <c:pt idx="1583">
                  <c:v>24.821038987076008</c:v>
                </c:pt>
                <c:pt idx="1584">
                  <c:v>518.93554871636752</c:v>
                </c:pt>
                <c:pt idx="1585">
                  <c:v>1829.2404901503119</c:v>
                </c:pt>
                <c:pt idx="1586">
                  <c:v>170.87776050570119</c:v>
                </c:pt>
                <c:pt idx="1587">
                  <c:v>-348.65121343218516</c:v>
                </c:pt>
                <c:pt idx="1588">
                  <c:v>61.862480311564923</c:v>
                </c:pt>
                <c:pt idx="1589">
                  <c:v>-373.10837249776705</c:v>
                </c:pt>
                <c:pt idx="1590">
                  <c:v>-236.31320454497245</c:v>
                </c:pt>
                <c:pt idx="1591">
                  <c:v>341.61868682951626</c:v>
                </c:pt>
                <c:pt idx="1592">
                  <c:v>-209.75345620300595</c:v>
                </c:pt>
                <c:pt idx="1593">
                  <c:v>1184.7353299428892</c:v>
                </c:pt>
                <c:pt idx="1594">
                  <c:v>634.40372120792199</c:v>
                </c:pt>
                <c:pt idx="1595">
                  <c:v>635.89642761641744</c:v>
                </c:pt>
                <c:pt idx="1596">
                  <c:v>1177.1219004933137</c:v>
                </c:pt>
                <c:pt idx="1597">
                  <c:v>9.6791417702843319</c:v>
                </c:pt>
                <c:pt idx="1598">
                  <c:v>-625.59075849141664</c:v>
                </c:pt>
                <c:pt idx="1599">
                  <c:v>275.73071666916212</c:v>
                </c:pt>
                <c:pt idx="1600">
                  <c:v>-377.86476585617493</c:v>
                </c:pt>
                <c:pt idx="1601">
                  <c:v>-57.367072493038449</c:v>
                </c:pt>
                <c:pt idx="1602">
                  <c:v>490.72252963839856</c:v>
                </c:pt>
                <c:pt idx="1603">
                  <c:v>-365.07706474766655</c:v>
                </c:pt>
                <c:pt idx="1604">
                  <c:v>55.618153483495462</c:v>
                </c:pt>
                <c:pt idx="1605">
                  <c:v>-91.455101761763672</c:v>
                </c:pt>
                <c:pt idx="1606">
                  <c:v>475.85394677523755</c:v>
                </c:pt>
                <c:pt idx="1607">
                  <c:v>-82.616012594834956</c:v>
                </c:pt>
                <c:pt idx="1608">
                  <c:v>837.67826191870063</c:v>
                </c:pt>
                <c:pt idx="1609">
                  <c:v>-61.695854832796613</c:v>
                </c:pt>
                <c:pt idx="1610">
                  <c:v>284.00240380938158</c:v>
                </c:pt>
                <c:pt idx="1611">
                  <c:v>309.5779928668544</c:v>
                </c:pt>
                <c:pt idx="1612">
                  <c:v>-626.69852156289926</c:v>
                </c:pt>
                <c:pt idx="1613">
                  <c:v>481.43964223174953</c:v>
                </c:pt>
                <c:pt idx="1614">
                  <c:v>239.90408130116066</c:v>
                </c:pt>
                <c:pt idx="1615">
                  <c:v>242.91653510008791</c:v>
                </c:pt>
                <c:pt idx="1616">
                  <c:v>-28.282083635328945</c:v>
                </c:pt>
                <c:pt idx="1617">
                  <c:v>478.87688065411749</c:v>
                </c:pt>
                <c:pt idx="1618">
                  <c:v>351.05965867402711</c:v>
                </c:pt>
                <c:pt idx="1619">
                  <c:v>-124.55307776442123</c:v>
                </c:pt>
                <c:pt idx="1620">
                  <c:v>-71.776230416779072</c:v>
                </c:pt>
                <c:pt idx="1621">
                  <c:v>-133.37579286982236</c:v>
                </c:pt>
                <c:pt idx="1622">
                  <c:v>261.39697455011265</c:v>
                </c:pt>
                <c:pt idx="1623">
                  <c:v>300.56233899180461</c:v>
                </c:pt>
                <c:pt idx="1624">
                  <c:v>-625.58027841146441</c:v>
                </c:pt>
                <c:pt idx="1625">
                  <c:v>-529.46451514967521</c:v>
                </c:pt>
                <c:pt idx="1626">
                  <c:v>127.89768114891513</c:v>
                </c:pt>
                <c:pt idx="1627">
                  <c:v>441.88896077213076</c:v>
                </c:pt>
                <c:pt idx="1628">
                  <c:v>-588.67273411346014</c:v>
                </c:pt>
                <c:pt idx="1629">
                  <c:v>-604.88449965893142</c:v>
                </c:pt>
                <c:pt idx="1630">
                  <c:v>-51.008263111027645</c:v>
                </c:pt>
                <c:pt idx="1631">
                  <c:v>754.49457687185622</c:v>
                </c:pt>
                <c:pt idx="1632">
                  <c:v>1152.8521598967195</c:v>
                </c:pt>
                <c:pt idx="1633">
                  <c:v>81.102513196120526</c:v>
                </c:pt>
                <c:pt idx="1634">
                  <c:v>-101.1394934074101</c:v>
                </c:pt>
                <c:pt idx="1635">
                  <c:v>378.74813024738023</c:v>
                </c:pt>
                <c:pt idx="1636">
                  <c:v>280.3642536024081</c:v>
                </c:pt>
                <c:pt idx="1637">
                  <c:v>639.01592430034952</c:v>
                </c:pt>
                <c:pt idx="1638">
                  <c:v>123.92773536651748</c:v>
                </c:pt>
                <c:pt idx="1639">
                  <c:v>1032.5310312417041</c:v>
                </c:pt>
                <c:pt idx="1640">
                  <c:v>57.53369797180676</c:v>
                </c:pt>
                <c:pt idx="1641">
                  <c:v>312.61655344543396</c:v>
                </c:pt>
                <c:pt idx="1642">
                  <c:v>-1271.658333770908</c:v>
                </c:pt>
                <c:pt idx="1643">
                  <c:v>-1054.124906224401</c:v>
                </c:pt>
                <c:pt idx="1644">
                  <c:v>-216.08311839434828</c:v>
                </c:pt>
                <c:pt idx="1645">
                  <c:v>878.30947862740777</c:v>
                </c:pt>
                <c:pt idx="1646">
                  <c:v>169.19763562821845</c:v>
                </c:pt>
                <c:pt idx="1647">
                  <c:v>400.57815253196122</c:v>
                </c:pt>
                <c:pt idx="1648">
                  <c:v>126.47164299297674</c:v>
                </c:pt>
                <c:pt idx="1649">
                  <c:v>382.88434749840371</c:v>
                </c:pt>
                <c:pt idx="1650">
                  <c:v>-3.8039644098425924</c:v>
                </c:pt>
                <c:pt idx="1651">
                  <c:v>-629.31461774257696</c:v>
                </c:pt>
                <c:pt idx="1652">
                  <c:v>129.18182208806184</c:v>
                </c:pt>
                <c:pt idx="1653">
                  <c:v>723.62260709211614</c:v>
                </c:pt>
                <c:pt idx="1654">
                  <c:v>168.7054625657438</c:v>
                </c:pt>
                <c:pt idx="1655">
                  <c:v>336.05165848372053</c:v>
                </c:pt>
                <c:pt idx="1656">
                  <c:v>185.55929858078844</c:v>
                </c:pt>
                <c:pt idx="1657">
                  <c:v>358.41689519332658</c:v>
                </c:pt>
                <c:pt idx="1658">
                  <c:v>95.933948678306024</c:v>
                </c:pt>
                <c:pt idx="1659">
                  <c:v>-364.83097821642923</c:v>
                </c:pt>
                <c:pt idx="1660">
                  <c:v>580.71738301865071</c:v>
                </c:pt>
                <c:pt idx="1661">
                  <c:v>-482.39678020507745</c:v>
                </c:pt>
                <c:pt idx="1662">
                  <c:v>-165.3821930220679</c:v>
                </c:pt>
                <c:pt idx="1663">
                  <c:v>6.0623254041292967</c:v>
                </c:pt>
                <c:pt idx="1664">
                  <c:v>1139.850559858658</c:v>
                </c:pt>
                <c:pt idx="1665">
                  <c:v>119.42790861929916</c:v>
                </c:pt>
                <c:pt idx="1666">
                  <c:v>-221.94690114332479</c:v>
                </c:pt>
                <c:pt idx="1667">
                  <c:v>-86.329204925586055</c:v>
                </c:pt>
                <c:pt idx="1668">
                  <c:v>477.36246672389007</c:v>
                </c:pt>
                <c:pt idx="1669">
                  <c:v>564.47876333169961</c:v>
                </c:pt>
                <c:pt idx="1670">
                  <c:v>244.54828515481586</c:v>
                </c:pt>
                <c:pt idx="1671">
                  <c:v>-187.29221720971782</c:v>
                </c:pt>
                <c:pt idx="1672">
                  <c:v>-75.788657040356156</c:v>
                </c:pt>
                <c:pt idx="1673">
                  <c:v>-23.3811263300272</c:v>
                </c:pt>
                <c:pt idx="1674">
                  <c:v>189.75951735426679</c:v>
                </c:pt>
                <c:pt idx="1675">
                  <c:v>-406.81604452785632</c:v>
                </c:pt>
                <c:pt idx="1676">
                  <c:v>-200.39552667257931</c:v>
                </c:pt>
                <c:pt idx="1677">
                  <c:v>424.66580811977292</c:v>
                </c:pt>
                <c:pt idx="1678">
                  <c:v>473.97592334881574</c:v>
                </c:pt>
                <c:pt idx="1679">
                  <c:v>-75.911887146431582</c:v>
                </c:pt>
                <c:pt idx="1680">
                  <c:v>683.43518862312885</c:v>
                </c:pt>
                <c:pt idx="1681">
                  <c:v>396.12651376704116</c:v>
                </c:pt>
                <c:pt idx="1682">
                  <c:v>638.68412872492536</c:v>
                </c:pt>
                <c:pt idx="1683">
                  <c:v>-166.88023289076773</c:v>
                </c:pt>
                <c:pt idx="1684">
                  <c:v>271.22555646173942</c:v>
                </c:pt>
                <c:pt idx="1685">
                  <c:v>-622.53582385130949</c:v>
                </c:pt>
                <c:pt idx="1686">
                  <c:v>324.2646775616895</c:v>
                </c:pt>
                <c:pt idx="1687">
                  <c:v>613.12224699887747</c:v>
                </c:pt>
                <c:pt idx="1688">
                  <c:v>600.3802539830217</c:v>
                </c:pt>
                <c:pt idx="1689">
                  <c:v>-1.730335483669478</c:v>
                </c:pt>
                <c:pt idx="1690">
                  <c:v>116.88629404202857</c:v>
                </c:pt>
                <c:pt idx="1691">
                  <c:v>793.14128779050725</c:v>
                </c:pt>
                <c:pt idx="1692">
                  <c:v>490.06445878821114</c:v>
                </c:pt>
                <c:pt idx="1693">
                  <c:v>-327.4687819178389</c:v>
                </c:pt>
                <c:pt idx="1694">
                  <c:v>-56.767856545558516</c:v>
                </c:pt>
                <c:pt idx="1695">
                  <c:v>-704.14605322476245</c:v>
                </c:pt>
                <c:pt idx="1696">
                  <c:v>62.258277409443963</c:v>
                </c:pt>
                <c:pt idx="1697">
                  <c:v>295.46596302720855</c:v>
                </c:pt>
                <c:pt idx="1698">
                  <c:v>-415.18944109287622</c:v>
                </c:pt>
                <c:pt idx="1699">
                  <c:v>719.92541514197865</c:v>
                </c:pt>
                <c:pt idx="1700">
                  <c:v>497.71044952038483</c:v>
                </c:pt>
                <c:pt idx="1701">
                  <c:v>671.47201667389072</c:v>
                </c:pt>
                <c:pt idx="1702">
                  <c:v>-369.99439611449588</c:v>
                </c:pt>
                <c:pt idx="1703">
                  <c:v>553.85535997284205</c:v>
                </c:pt>
                <c:pt idx="1704">
                  <c:v>1076.094326165357</c:v>
                </c:pt>
                <c:pt idx="1705">
                  <c:v>223.78831803937146</c:v>
                </c:pt>
                <c:pt idx="1706">
                  <c:v>406.20707619148016</c:v>
                </c:pt>
                <c:pt idx="1707">
                  <c:v>-872.38912652033378</c:v>
                </c:pt>
                <c:pt idx="1708">
                  <c:v>13.012537383769995</c:v>
                </c:pt>
                <c:pt idx="1709">
                  <c:v>297.79597172411468</c:v>
                </c:pt>
                <c:pt idx="1710">
                  <c:v>-884.63307966748971</c:v>
                </c:pt>
                <c:pt idx="1711">
                  <c:v>135.80023849227837</c:v>
                </c:pt>
                <c:pt idx="1712">
                  <c:v>172.27961125026241</c:v>
                </c:pt>
                <c:pt idx="1713">
                  <c:v>1465.6343407045661</c:v>
                </c:pt>
                <c:pt idx="1714">
                  <c:v>785.72538320895728</c:v>
                </c:pt>
                <c:pt idx="1715">
                  <c:v>-374.87916619872703</c:v>
                </c:pt>
                <c:pt idx="1716">
                  <c:v>-921.33168481523126</c:v>
                </c:pt>
                <c:pt idx="1717">
                  <c:v>563.31766565817179</c:v>
                </c:pt>
                <c:pt idx="1718">
                  <c:v>775.95565620003799</c:v>
                </c:pt>
                <c:pt idx="1719">
                  <c:v>-586.66382689621923</c:v>
                </c:pt>
                <c:pt idx="1720">
                  <c:v>289.43894922062236</c:v>
                </c:pt>
                <c:pt idx="1721">
                  <c:v>-710.01554311485734</c:v>
                </c:pt>
                <c:pt idx="1722">
                  <c:v>-417.91295383847273</c:v>
                </c:pt>
                <c:pt idx="1723">
                  <c:v>651.60039339971354</c:v>
                </c:pt>
                <c:pt idx="1724">
                  <c:v>-279.40032678676334</c:v>
                </c:pt>
                <c:pt idx="1725">
                  <c:v>37.44284230787207</c:v>
                </c:pt>
                <c:pt idx="1726">
                  <c:v>163.5528984285429</c:v>
                </c:pt>
                <c:pt idx="1727">
                  <c:v>946.4503091521583</c:v>
                </c:pt>
                <c:pt idx="1728">
                  <c:v>391.48230991338596</c:v>
                </c:pt>
                <c:pt idx="1729">
                  <c:v>63.622793932573131</c:v>
                </c:pt>
                <c:pt idx="1730">
                  <c:v>-2011.2972041643584</c:v>
                </c:pt>
                <c:pt idx="1731">
                  <c:v>-135.55875773018943</c:v>
                </c:pt>
                <c:pt idx="1732">
                  <c:v>182.11390030300709</c:v>
                </c:pt>
                <c:pt idx="1733">
                  <c:v>234.57495245583868</c:v>
                </c:pt>
                <c:pt idx="1734">
                  <c:v>-793.05466421480742</c:v>
                </c:pt>
                <c:pt idx="1735">
                  <c:v>462.22875653786195</c:v>
                </c:pt>
                <c:pt idx="1736">
                  <c:v>-238.23922911323552</c:v>
                </c:pt>
                <c:pt idx="1737">
                  <c:v>-149.45366138880945</c:v>
                </c:pt>
                <c:pt idx="1738">
                  <c:v>120.66404841660506</c:v>
                </c:pt>
                <c:pt idx="1739">
                  <c:v>296.74743723625306</c:v>
                </c:pt>
                <c:pt idx="1740">
                  <c:v>785.3802539830217</c:v>
                </c:pt>
                <c:pt idx="1741">
                  <c:v>659.59399324746846</c:v>
                </c:pt>
                <c:pt idx="1742">
                  <c:v>39.625620327782144</c:v>
                </c:pt>
                <c:pt idx="1743">
                  <c:v>-225.98692927020966</c:v>
                </c:pt>
                <c:pt idx="1744">
                  <c:v>306.89696096243779</c:v>
                </c:pt>
                <c:pt idx="1745">
                  <c:v>-163.68054746331018</c:v>
                </c:pt>
                <c:pt idx="1746">
                  <c:v>332.57921922400237</c:v>
                </c:pt>
                <c:pt idx="1747">
                  <c:v>252.19923566627995</c:v>
                </c:pt>
                <c:pt idx="1748">
                  <c:v>429.1391544064254</c:v>
                </c:pt>
                <c:pt idx="1749">
                  <c:v>-254.76145639331298</c:v>
                </c:pt>
                <c:pt idx="1750">
                  <c:v>1079.1281138051027</c:v>
                </c:pt>
                <c:pt idx="1751">
                  <c:v>234.36620014603295</c:v>
                </c:pt>
                <c:pt idx="1752">
                  <c:v>-1939.0929054631733</c:v>
                </c:pt>
                <c:pt idx="1753">
                  <c:v>198.23481018454368</c:v>
                </c:pt>
                <c:pt idx="1754">
                  <c:v>54.494576871856225</c:v>
                </c:pt>
                <c:pt idx="1755">
                  <c:v>-553.59521210003732</c:v>
                </c:pt>
                <c:pt idx="1756">
                  <c:v>-2100.6416132038171</c:v>
                </c:pt>
                <c:pt idx="1757">
                  <c:v>-276.211495120172</c:v>
                </c:pt>
                <c:pt idx="1758">
                  <c:v>-196.04045071271184</c:v>
                </c:pt>
                <c:pt idx="1759">
                  <c:v>-53.482462073913666</c:v>
                </c:pt>
                <c:pt idx="1760">
                  <c:v>1409.2248634506122</c:v>
                </c:pt>
                <c:pt idx="1761">
                  <c:v>-796.93338065235685</c:v>
                </c:pt>
                <c:pt idx="1762">
                  <c:v>237.8548266268217</c:v>
                </c:pt>
                <c:pt idx="1763">
                  <c:v>87.343612772716824</c:v>
                </c:pt>
                <c:pt idx="1764">
                  <c:v>1308.1548082814752</c:v>
                </c:pt>
                <c:pt idx="1765">
                  <c:v>285.95565620003799</c:v>
                </c:pt>
                <c:pt idx="1766">
                  <c:v>85.581006102520405</c:v>
                </c:pt>
                <c:pt idx="1767">
                  <c:v>493.77783795941923</c:v>
                </c:pt>
                <c:pt idx="1768">
                  <c:v>457.56855230359315</c:v>
                </c:pt>
                <c:pt idx="1769">
                  <c:v>835.39910793419449</c:v>
                </c:pt>
                <c:pt idx="1770">
                  <c:v>723.25614402536212</c:v>
                </c:pt>
                <c:pt idx="1771">
                  <c:v>1279.374387176797</c:v>
                </c:pt>
                <c:pt idx="1772">
                  <c:v>-408.52835700702326</c:v>
                </c:pt>
                <c:pt idx="1773">
                  <c:v>912.96986970213356</c:v>
                </c:pt>
                <c:pt idx="1774">
                  <c:v>30.599673213236656</c:v>
                </c:pt>
                <c:pt idx="1775">
                  <c:v>-438.39998028119999</c:v>
                </c:pt>
                <c:pt idx="1776">
                  <c:v>632.88416065794672</c:v>
                </c:pt>
                <c:pt idx="1777">
                  <c:v>-487.61334586473276</c:v>
                </c:pt>
                <c:pt idx="1778">
                  <c:v>658.84754662299201</c:v>
                </c:pt>
                <c:pt idx="1779">
                  <c:v>-405.38752648227273</c:v>
                </c:pt>
                <c:pt idx="1780">
                  <c:v>321.91048145340619</c:v>
                </c:pt>
                <c:pt idx="1781">
                  <c:v>154.08811285356842</c:v>
                </c:pt>
                <c:pt idx="1782">
                  <c:v>1032.8253057552397</c:v>
                </c:pt>
                <c:pt idx="1783">
                  <c:v>593.13576748984588</c:v>
                </c:pt>
                <c:pt idx="1784">
                  <c:v>363.41937508297178</c:v>
                </c:pt>
                <c:pt idx="1785">
                  <c:v>661.31107866546927</c:v>
                </c:pt>
                <c:pt idx="1786">
                  <c:v>-143.25274960420393</c:v>
                </c:pt>
                <c:pt idx="1787">
                  <c:v>280.34273292113312</c:v>
                </c:pt>
                <c:pt idx="1788">
                  <c:v>-17.752389510965259</c:v>
                </c:pt>
                <c:pt idx="1789">
                  <c:v>-248.66188035259438</c:v>
                </c:pt>
                <c:pt idx="1790">
                  <c:v>656.52783116558157</c:v>
                </c:pt>
                <c:pt idx="1791">
                  <c:v>-281.83489847902911</c:v>
                </c:pt>
                <c:pt idx="1792">
                  <c:v>-243.22037516206274</c:v>
                </c:pt>
                <c:pt idx="1793">
                  <c:v>-53.247416143999089</c:v>
                </c:pt>
                <c:pt idx="1794">
                  <c:v>-3.9001535339816655</c:v>
                </c:pt>
                <c:pt idx="1795">
                  <c:v>590.35339984154234</c:v>
                </c:pt>
                <c:pt idx="1796">
                  <c:v>-1176.8853795105156</c:v>
                </c:pt>
                <c:pt idx="1797">
                  <c:v>394.17934219841663</c:v>
                </c:pt>
                <c:pt idx="1798">
                  <c:v>-909.22357523818528</c:v>
                </c:pt>
                <c:pt idx="1799">
                  <c:v>284.39057439786757</c:v>
                </c:pt>
                <c:pt idx="1800">
                  <c:v>548.92469495550131</c:v>
                </c:pt>
                <c:pt idx="1801">
                  <c:v>823.01805768443137</c:v>
                </c:pt>
                <c:pt idx="1802">
                  <c:v>-87.072984819959856</c:v>
                </c:pt>
                <c:pt idx="1803">
                  <c:v>1076.7099161743645</c:v>
                </c:pt>
                <c:pt idx="1804">
                  <c:v>521.52535127593637</c:v>
                </c:pt>
                <c:pt idx="1805">
                  <c:v>-95.414193783295559</c:v>
                </c:pt>
                <c:pt idx="1806">
                  <c:v>18.732316707223617</c:v>
                </c:pt>
                <c:pt idx="1807">
                  <c:v>744.29153170316931</c:v>
                </c:pt>
                <c:pt idx="1808">
                  <c:v>893.00187046336077</c:v>
                </c:pt>
                <c:pt idx="1809">
                  <c:v>82.782638073603266</c:v>
                </c:pt>
                <c:pt idx="1810">
                  <c:v>1397.66207469763</c:v>
                </c:pt>
                <c:pt idx="1811">
                  <c:v>-211.58329164713041</c:v>
                </c:pt>
                <c:pt idx="1812">
                  <c:v>1625.9286152181016</c:v>
                </c:pt>
                <c:pt idx="1813">
                  <c:v>396.46916310333154</c:v>
                </c:pt>
                <c:pt idx="1814">
                  <c:v>98.657274583445542</c:v>
                </c:pt>
                <c:pt idx="1815">
                  <c:v>-575.51590320809601</c:v>
                </c:pt>
                <c:pt idx="1816">
                  <c:v>-169.57155803468004</c:v>
                </c:pt>
                <c:pt idx="1817">
                  <c:v>720.93661540840822</c:v>
                </c:pt>
                <c:pt idx="1818">
                  <c:v>-417.55449096202574</c:v>
                </c:pt>
                <c:pt idx="1819">
                  <c:v>364.99245707544969</c:v>
                </c:pt>
                <c:pt idx="1820">
                  <c:v>-58.543983706723338</c:v>
                </c:pt>
                <c:pt idx="1821">
                  <c:v>62.349133073378653</c:v>
                </c:pt>
                <c:pt idx="1822">
                  <c:v>1701.7017291436005</c:v>
                </c:pt>
                <c:pt idx="1823">
                  <c:v>295.55948542124543</c:v>
                </c:pt>
              </c:numCache>
            </c:numRef>
          </c:yVal>
          <c:smooth val="0"/>
        </c:ser>
        <c:dLbls>
          <c:showLegendKey val="0"/>
          <c:showVal val="0"/>
          <c:showCatName val="0"/>
          <c:showSerName val="0"/>
          <c:showPercent val="0"/>
          <c:showBubbleSize val="0"/>
        </c:dLbls>
        <c:axId val="314384768"/>
        <c:axId val="314386688"/>
      </c:scatterChart>
      <c:valAx>
        <c:axId val="314384768"/>
        <c:scaling>
          <c:orientation val="minMax"/>
        </c:scaling>
        <c:delete val="0"/>
        <c:axPos val="b"/>
        <c:title>
          <c:tx>
            <c:rich>
              <a:bodyPr/>
              <a:lstStyle/>
              <a:p>
                <a:pPr>
                  <a:defRPr/>
                </a:pPr>
                <a:r>
                  <a:rPr lang="en-NZ"/>
                  <a:t>Mother_age</a:t>
                </a:r>
              </a:p>
            </c:rich>
          </c:tx>
          <c:overlay val="0"/>
        </c:title>
        <c:numFmt formatCode="General" sourceLinked="1"/>
        <c:majorTickMark val="out"/>
        <c:minorTickMark val="none"/>
        <c:tickLblPos val="nextTo"/>
        <c:crossAx val="314386688"/>
        <c:crosses val="autoZero"/>
        <c:crossBetween val="midCat"/>
      </c:valAx>
      <c:valAx>
        <c:axId val="314386688"/>
        <c:scaling>
          <c:orientation val="minMax"/>
        </c:scaling>
        <c:delete val="0"/>
        <c:axPos val="l"/>
        <c:title>
          <c:tx>
            <c:rich>
              <a:bodyPr/>
              <a:lstStyle/>
              <a:p>
                <a:pPr>
                  <a:defRPr/>
                </a:pPr>
                <a:r>
                  <a:rPr lang="en-NZ"/>
                  <a:t>Residuals</a:t>
                </a:r>
              </a:p>
            </c:rich>
          </c:tx>
          <c:overlay val="0"/>
        </c:title>
        <c:numFmt formatCode="General" sourceLinked="1"/>
        <c:majorTickMark val="out"/>
        <c:minorTickMark val="none"/>
        <c:tickLblPos val="nextTo"/>
        <c:crossAx val="314384768"/>
        <c:crosses val="autoZero"/>
        <c:crossBetween val="midCat"/>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NZ"/>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NZ"/>
              <a:t>Mother_age Line Fit  Plot</a:t>
            </a:r>
          </a:p>
        </c:rich>
      </c:tx>
      <c:overlay val="0"/>
    </c:title>
    <c:autoTitleDeleted val="0"/>
    <c:plotArea>
      <c:layout/>
      <c:scatterChart>
        <c:scatterStyle val="lineMarker"/>
        <c:varyColors val="0"/>
        <c:ser>
          <c:idx val="0"/>
          <c:order val="0"/>
          <c:tx>
            <c:v>Birth_wt</c:v>
          </c:tx>
          <c:spPr>
            <a:ln w="28575">
              <a:noFill/>
            </a:ln>
          </c:spPr>
          <c:xVal>
            <c:numRef>
              <c:f>'Regression_(no_missing)'!$I$2:$I$1825</c:f>
              <c:numCache>
                <c:formatCode>General</c:formatCode>
                <c:ptCount val="1824"/>
                <c:pt idx="0">
                  <c:v>32.8125</c:v>
                </c:pt>
                <c:pt idx="1">
                  <c:v>34.1640625</c:v>
                </c:pt>
                <c:pt idx="2">
                  <c:v>34.53125</c:v>
                </c:pt>
                <c:pt idx="3">
                  <c:v>28.30859375</c:v>
                </c:pt>
                <c:pt idx="4">
                  <c:v>25.828125</c:v>
                </c:pt>
                <c:pt idx="5">
                  <c:v>13.890625</c:v>
                </c:pt>
                <c:pt idx="6">
                  <c:v>24.6484375</c:v>
                </c:pt>
                <c:pt idx="7">
                  <c:v>29.625</c:v>
                </c:pt>
                <c:pt idx="8">
                  <c:v>30.23046875</c:v>
                </c:pt>
                <c:pt idx="9">
                  <c:v>29.4609375</c:v>
                </c:pt>
                <c:pt idx="10">
                  <c:v>29.55859375</c:v>
                </c:pt>
                <c:pt idx="11">
                  <c:v>33.9296875</c:v>
                </c:pt>
                <c:pt idx="12">
                  <c:v>31.72265625</c:v>
                </c:pt>
                <c:pt idx="13">
                  <c:v>27.53125</c:v>
                </c:pt>
                <c:pt idx="14">
                  <c:v>31.50390625</c:v>
                </c:pt>
                <c:pt idx="15">
                  <c:v>19.10546875</c:v>
                </c:pt>
                <c:pt idx="16">
                  <c:v>30.14453125</c:v>
                </c:pt>
                <c:pt idx="17">
                  <c:v>25.015625</c:v>
                </c:pt>
                <c:pt idx="18">
                  <c:v>22.3046875</c:v>
                </c:pt>
                <c:pt idx="19">
                  <c:v>19.09765625</c:v>
                </c:pt>
                <c:pt idx="20">
                  <c:v>26.4375</c:v>
                </c:pt>
                <c:pt idx="21">
                  <c:v>24.15234375</c:v>
                </c:pt>
                <c:pt idx="22">
                  <c:v>24.16015625</c:v>
                </c:pt>
                <c:pt idx="23">
                  <c:v>27.43359375</c:v>
                </c:pt>
                <c:pt idx="24">
                  <c:v>28.6171875</c:v>
                </c:pt>
                <c:pt idx="25">
                  <c:v>19.578125</c:v>
                </c:pt>
                <c:pt idx="26">
                  <c:v>26.859375</c:v>
                </c:pt>
                <c:pt idx="27">
                  <c:v>22.4609375</c:v>
                </c:pt>
                <c:pt idx="28">
                  <c:v>22.10546875</c:v>
                </c:pt>
                <c:pt idx="29">
                  <c:v>17.03125</c:v>
                </c:pt>
                <c:pt idx="30">
                  <c:v>26.2578125</c:v>
                </c:pt>
                <c:pt idx="31">
                  <c:v>20.83203125</c:v>
                </c:pt>
                <c:pt idx="32">
                  <c:v>26.72265625</c:v>
                </c:pt>
                <c:pt idx="33">
                  <c:v>22.1875</c:v>
                </c:pt>
                <c:pt idx="34">
                  <c:v>27.51953125</c:v>
                </c:pt>
                <c:pt idx="35">
                  <c:v>34.421875</c:v>
                </c:pt>
                <c:pt idx="36">
                  <c:v>18.234375</c:v>
                </c:pt>
                <c:pt idx="37">
                  <c:v>20.72265625</c:v>
                </c:pt>
                <c:pt idx="38">
                  <c:v>23.640625</c:v>
                </c:pt>
                <c:pt idx="39">
                  <c:v>22.72265625</c:v>
                </c:pt>
                <c:pt idx="40">
                  <c:v>34.6953125</c:v>
                </c:pt>
                <c:pt idx="41">
                  <c:v>25.63671875</c:v>
                </c:pt>
                <c:pt idx="42">
                  <c:v>30.8828125</c:v>
                </c:pt>
                <c:pt idx="43">
                  <c:v>17.66015625</c:v>
                </c:pt>
                <c:pt idx="44">
                  <c:v>19.58203125</c:v>
                </c:pt>
                <c:pt idx="45">
                  <c:v>27.19140625</c:v>
                </c:pt>
                <c:pt idx="46">
                  <c:v>23.77734375</c:v>
                </c:pt>
                <c:pt idx="47">
                  <c:v>24.1796875</c:v>
                </c:pt>
                <c:pt idx="48">
                  <c:v>32.4765625</c:v>
                </c:pt>
                <c:pt idx="49">
                  <c:v>25.6484375</c:v>
                </c:pt>
                <c:pt idx="50">
                  <c:v>22.91015625</c:v>
                </c:pt>
                <c:pt idx="51">
                  <c:v>23.67578125</c:v>
                </c:pt>
                <c:pt idx="52">
                  <c:v>30.15234375</c:v>
                </c:pt>
                <c:pt idx="53">
                  <c:v>27.94140625</c:v>
                </c:pt>
                <c:pt idx="54">
                  <c:v>23.42578125</c:v>
                </c:pt>
                <c:pt idx="55">
                  <c:v>27.55859375</c:v>
                </c:pt>
                <c:pt idx="56">
                  <c:v>18.33984375</c:v>
                </c:pt>
                <c:pt idx="57">
                  <c:v>18.70703125</c:v>
                </c:pt>
                <c:pt idx="58">
                  <c:v>20.2890625</c:v>
                </c:pt>
                <c:pt idx="59">
                  <c:v>24.390625</c:v>
                </c:pt>
                <c:pt idx="60">
                  <c:v>35.5546875</c:v>
                </c:pt>
                <c:pt idx="61">
                  <c:v>21.3359375</c:v>
                </c:pt>
                <c:pt idx="62">
                  <c:v>30.5625</c:v>
                </c:pt>
                <c:pt idx="63">
                  <c:v>30.046875</c:v>
                </c:pt>
                <c:pt idx="64">
                  <c:v>30.63671875</c:v>
                </c:pt>
                <c:pt idx="65">
                  <c:v>29.9140625</c:v>
                </c:pt>
                <c:pt idx="66">
                  <c:v>37.359375</c:v>
                </c:pt>
                <c:pt idx="67">
                  <c:v>31.61328125</c:v>
                </c:pt>
                <c:pt idx="68">
                  <c:v>35.203125</c:v>
                </c:pt>
                <c:pt idx="69">
                  <c:v>32.1640625</c:v>
                </c:pt>
                <c:pt idx="70">
                  <c:v>28.25390625</c:v>
                </c:pt>
                <c:pt idx="71">
                  <c:v>19.6015625</c:v>
                </c:pt>
                <c:pt idx="72">
                  <c:v>29.23046875</c:v>
                </c:pt>
                <c:pt idx="73">
                  <c:v>16.33984375</c:v>
                </c:pt>
                <c:pt idx="74">
                  <c:v>36.7109375</c:v>
                </c:pt>
                <c:pt idx="75">
                  <c:v>34.09375</c:v>
                </c:pt>
                <c:pt idx="76">
                  <c:v>37.046875</c:v>
                </c:pt>
                <c:pt idx="77">
                  <c:v>28.76953125</c:v>
                </c:pt>
                <c:pt idx="78">
                  <c:v>26.625</c:v>
                </c:pt>
                <c:pt idx="79">
                  <c:v>24.8984375</c:v>
                </c:pt>
                <c:pt idx="80">
                  <c:v>17.08203125</c:v>
                </c:pt>
                <c:pt idx="81">
                  <c:v>20.58203125</c:v>
                </c:pt>
                <c:pt idx="82">
                  <c:v>22.90625</c:v>
                </c:pt>
                <c:pt idx="83">
                  <c:v>25.75</c:v>
                </c:pt>
                <c:pt idx="84">
                  <c:v>34.6015625</c:v>
                </c:pt>
                <c:pt idx="85">
                  <c:v>33.0859375</c:v>
                </c:pt>
                <c:pt idx="86">
                  <c:v>30.671875</c:v>
                </c:pt>
                <c:pt idx="87">
                  <c:v>28.25390625</c:v>
                </c:pt>
                <c:pt idx="88">
                  <c:v>17.7578125</c:v>
                </c:pt>
                <c:pt idx="89">
                  <c:v>27.3671875</c:v>
                </c:pt>
                <c:pt idx="90">
                  <c:v>23.89453125</c:v>
                </c:pt>
                <c:pt idx="91">
                  <c:v>30.640625</c:v>
                </c:pt>
                <c:pt idx="92">
                  <c:v>22.06640625</c:v>
                </c:pt>
                <c:pt idx="93">
                  <c:v>30.40625</c:v>
                </c:pt>
                <c:pt idx="94">
                  <c:v>19.3359375</c:v>
                </c:pt>
                <c:pt idx="95">
                  <c:v>21.1328125</c:v>
                </c:pt>
                <c:pt idx="96">
                  <c:v>22.671875</c:v>
                </c:pt>
                <c:pt idx="97">
                  <c:v>23.72265625</c:v>
                </c:pt>
                <c:pt idx="98">
                  <c:v>27.25390625</c:v>
                </c:pt>
                <c:pt idx="99">
                  <c:v>17.58984375</c:v>
                </c:pt>
                <c:pt idx="100">
                  <c:v>27.3984375</c:v>
                </c:pt>
                <c:pt idx="101">
                  <c:v>26.79296875</c:v>
                </c:pt>
                <c:pt idx="102">
                  <c:v>21.87890625</c:v>
                </c:pt>
                <c:pt idx="103">
                  <c:v>32.515625</c:v>
                </c:pt>
                <c:pt idx="104">
                  <c:v>28.015625</c:v>
                </c:pt>
                <c:pt idx="105">
                  <c:v>18.53515625</c:v>
                </c:pt>
                <c:pt idx="106">
                  <c:v>25.2109375</c:v>
                </c:pt>
                <c:pt idx="107">
                  <c:v>29.63671875</c:v>
                </c:pt>
                <c:pt idx="108">
                  <c:v>34.890625</c:v>
                </c:pt>
                <c:pt idx="109">
                  <c:v>28.25390625</c:v>
                </c:pt>
                <c:pt idx="110">
                  <c:v>29.484375</c:v>
                </c:pt>
                <c:pt idx="111">
                  <c:v>25.2265625</c:v>
                </c:pt>
                <c:pt idx="112">
                  <c:v>20.39453125</c:v>
                </c:pt>
                <c:pt idx="113">
                  <c:v>26.46875</c:v>
                </c:pt>
                <c:pt idx="114">
                  <c:v>16.77734375</c:v>
                </c:pt>
                <c:pt idx="115">
                  <c:v>21.015625</c:v>
                </c:pt>
                <c:pt idx="116">
                  <c:v>29.37890625</c:v>
                </c:pt>
                <c:pt idx="117">
                  <c:v>31.1484375</c:v>
                </c:pt>
                <c:pt idx="118">
                  <c:v>30.94921875</c:v>
                </c:pt>
                <c:pt idx="119">
                  <c:v>35.4453125</c:v>
                </c:pt>
                <c:pt idx="120">
                  <c:v>24.9921875</c:v>
                </c:pt>
                <c:pt idx="121">
                  <c:v>21.71875</c:v>
                </c:pt>
                <c:pt idx="122">
                  <c:v>24.47265625</c:v>
                </c:pt>
                <c:pt idx="123">
                  <c:v>35.921875</c:v>
                </c:pt>
                <c:pt idx="124">
                  <c:v>22.5234375</c:v>
                </c:pt>
                <c:pt idx="125">
                  <c:v>26.16015625</c:v>
                </c:pt>
                <c:pt idx="126">
                  <c:v>25.73828125</c:v>
                </c:pt>
                <c:pt idx="127">
                  <c:v>23.125</c:v>
                </c:pt>
                <c:pt idx="128">
                  <c:v>24.3515625</c:v>
                </c:pt>
                <c:pt idx="129">
                  <c:v>31.45703125</c:v>
                </c:pt>
                <c:pt idx="130">
                  <c:v>28.62109375</c:v>
                </c:pt>
                <c:pt idx="131">
                  <c:v>20.1171875</c:v>
                </c:pt>
                <c:pt idx="132">
                  <c:v>28.30078125</c:v>
                </c:pt>
                <c:pt idx="133">
                  <c:v>22.87890625</c:v>
                </c:pt>
                <c:pt idx="134">
                  <c:v>27.15625</c:v>
                </c:pt>
                <c:pt idx="135">
                  <c:v>26.56640625</c:v>
                </c:pt>
                <c:pt idx="136">
                  <c:v>30.8984375</c:v>
                </c:pt>
                <c:pt idx="137">
                  <c:v>17.515625</c:v>
                </c:pt>
                <c:pt idx="138">
                  <c:v>27.30078125</c:v>
                </c:pt>
                <c:pt idx="139">
                  <c:v>30</c:v>
                </c:pt>
                <c:pt idx="140">
                  <c:v>27.9296875</c:v>
                </c:pt>
                <c:pt idx="141">
                  <c:v>21.95703125</c:v>
                </c:pt>
                <c:pt idx="142">
                  <c:v>24.62109375</c:v>
                </c:pt>
                <c:pt idx="143">
                  <c:v>34.2265625</c:v>
                </c:pt>
                <c:pt idx="144">
                  <c:v>28.6796875</c:v>
                </c:pt>
                <c:pt idx="145">
                  <c:v>18.390625</c:v>
                </c:pt>
                <c:pt idx="146">
                  <c:v>27.91796875</c:v>
                </c:pt>
                <c:pt idx="147">
                  <c:v>25.796875</c:v>
                </c:pt>
                <c:pt idx="148">
                  <c:v>27.3828125</c:v>
                </c:pt>
                <c:pt idx="149">
                  <c:v>26.2890625</c:v>
                </c:pt>
                <c:pt idx="150">
                  <c:v>23.12890625</c:v>
                </c:pt>
                <c:pt idx="151">
                  <c:v>17.00390625</c:v>
                </c:pt>
                <c:pt idx="152">
                  <c:v>30.4140625</c:v>
                </c:pt>
                <c:pt idx="153">
                  <c:v>19.02734375</c:v>
                </c:pt>
                <c:pt idx="154">
                  <c:v>30.03125</c:v>
                </c:pt>
                <c:pt idx="155">
                  <c:v>26.73828125</c:v>
                </c:pt>
                <c:pt idx="156">
                  <c:v>26.83984375</c:v>
                </c:pt>
                <c:pt idx="157">
                  <c:v>26.3671875</c:v>
                </c:pt>
                <c:pt idx="158">
                  <c:v>30.46875</c:v>
                </c:pt>
                <c:pt idx="159">
                  <c:v>39.9296875</c:v>
                </c:pt>
                <c:pt idx="160">
                  <c:v>21.328125</c:v>
                </c:pt>
                <c:pt idx="161">
                  <c:v>26.27734375</c:v>
                </c:pt>
                <c:pt idx="162">
                  <c:v>28.62109375</c:v>
                </c:pt>
                <c:pt idx="163">
                  <c:v>21.609375</c:v>
                </c:pt>
                <c:pt idx="164">
                  <c:v>24.85546875</c:v>
                </c:pt>
                <c:pt idx="165">
                  <c:v>21.89453125</c:v>
                </c:pt>
                <c:pt idx="166">
                  <c:v>28.5234375</c:v>
                </c:pt>
                <c:pt idx="167">
                  <c:v>30.12109375</c:v>
                </c:pt>
                <c:pt idx="168">
                  <c:v>20.19140625</c:v>
                </c:pt>
                <c:pt idx="169">
                  <c:v>31.82421875</c:v>
                </c:pt>
                <c:pt idx="170">
                  <c:v>28.96484375</c:v>
                </c:pt>
                <c:pt idx="171">
                  <c:v>18.75390625</c:v>
                </c:pt>
                <c:pt idx="172">
                  <c:v>32.0546875</c:v>
                </c:pt>
                <c:pt idx="173">
                  <c:v>35.8359375</c:v>
                </c:pt>
                <c:pt idx="174">
                  <c:v>20.53515625</c:v>
                </c:pt>
                <c:pt idx="175">
                  <c:v>29.59375</c:v>
                </c:pt>
                <c:pt idx="176">
                  <c:v>24.375</c:v>
                </c:pt>
                <c:pt idx="177">
                  <c:v>31.88671875</c:v>
                </c:pt>
                <c:pt idx="178">
                  <c:v>20.03515625</c:v>
                </c:pt>
                <c:pt idx="179">
                  <c:v>27</c:v>
                </c:pt>
                <c:pt idx="180">
                  <c:v>23.24609375</c:v>
                </c:pt>
                <c:pt idx="181">
                  <c:v>16.3125</c:v>
                </c:pt>
                <c:pt idx="182">
                  <c:v>21.52734375</c:v>
                </c:pt>
                <c:pt idx="183">
                  <c:v>24.09765625</c:v>
                </c:pt>
                <c:pt idx="184">
                  <c:v>26.00390625</c:v>
                </c:pt>
                <c:pt idx="185">
                  <c:v>26.27734375</c:v>
                </c:pt>
                <c:pt idx="186">
                  <c:v>23.9609375</c:v>
                </c:pt>
                <c:pt idx="187">
                  <c:v>24.1640625</c:v>
                </c:pt>
                <c:pt idx="188">
                  <c:v>24.4296875</c:v>
                </c:pt>
                <c:pt idx="189">
                  <c:v>30.6015625</c:v>
                </c:pt>
                <c:pt idx="190">
                  <c:v>27.07421875</c:v>
                </c:pt>
                <c:pt idx="191">
                  <c:v>20.7109375</c:v>
                </c:pt>
                <c:pt idx="192">
                  <c:v>18.66015625</c:v>
                </c:pt>
                <c:pt idx="193">
                  <c:v>21.98046875</c:v>
                </c:pt>
                <c:pt idx="194">
                  <c:v>23.98828125</c:v>
                </c:pt>
                <c:pt idx="195">
                  <c:v>30.0625</c:v>
                </c:pt>
                <c:pt idx="196">
                  <c:v>21.046875</c:v>
                </c:pt>
                <c:pt idx="197">
                  <c:v>29.72265625</c:v>
                </c:pt>
                <c:pt idx="198">
                  <c:v>29.73828125</c:v>
                </c:pt>
                <c:pt idx="199">
                  <c:v>22.92578125</c:v>
                </c:pt>
                <c:pt idx="200">
                  <c:v>22.50390625</c:v>
                </c:pt>
                <c:pt idx="201">
                  <c:v>19.29296875</c:v>
                </c:pt>
                <c:pt idx="202">
                  <c:v>24.5390625</c:v>
                </c:pt>
                <c:pt idx="203">
                  <c:v>18.3203125</c:v>
                </c:pt>
                <c:pt idx="204">
                  <c:v>20.6171875</c:v>
                </c:pt>
                <c:pt idx="205">
                  <c:v>36.421875</c:v>
                </c:pt>
                <c:pt idx="206">
                  <c:v>25.69921875</c:v>
                </c:pt>
                <c:pt idx="207">
                  <c:v>27.8515625</c:v>
                </c:pt>
                <c:pt idx="208">
                  <c:v>18.8828125</c:v>
                </c:pt>
                <c:pt idx="209">
                  <c:v>21.90234375</c:v>
                </c:pt>
                <c:pt idx="210">
                  <c:v>19.66015625</c:v>
                </c:pt>
                <c:pt idx="211">
                  <c:v>23.64453125</c:v>
                </c:pt>
                <c:pt idx="212">
                  <c:v>19.76953125</c:v>
                </c:pt>
                <c:pt idx="213">
                  <c:v>32.4609375</c:v>
                </c:pt>
                <c:pt idx="214">
                  <c:v>18.01953125</c:v>
                </c:pt>
                <c:pt idx="215">
                  <c:v>29.29296875</c:v>
                </c:pt>
                <c:pt idx="216">
                  <c:v>29.71484375</c:v>
                </c:pt>
                <c:pt idx="217">
                  <c:v>27.37109375</c:v>
                </c:pt>
                <c:pt idx="218">
                  <c:v>22.953125</c:v>
                </c:pt>
                <c:pt idx="219">
                  <c:v>34.265625</c:v>
                </c:pt>
                <c:pt idx="220">
                  <c:v>20.81640625</c:v>
                </c:pt>
                <c:pt idx="221">
                  <c:v>17.66796875</c:v>
                </c:pt>
                <c:pt idx="222">
                  <c:v>28.8046875</c:v>
                </c:pt>
                <c:pt idx="223">
                  <c:v>26</c:v>
                </c:pt>
                <c:pt idx="224">
                  <c:v>21.57421875</c:v>
                </c:pt>
                <c:pt idx="225">
                  <c:v>30.359375</c:v>
                </c:pt>
                <c:pt idx="226">
                  <c:v>24.27734375</c:v>
                </c:pt>
                <c:pt idx="227">
                  <c:v>24.71875</c:v>
                </c:pt>
                <c:pt idx="228">
                  <c:v>19.3203125</c:v>
                </c:pt>
                <c:pt idx="229">
                  <c:v>24.171875</c:v>
                </c:pt>
                <c:pt idx="230">
                  <c:v>23.2109375</c:v>
                </c:pt>
                <c:pt idx="231">
                  <c:v>25.90234375</c:v>
                </c:pt>
                <c:pt idx="232">
                  <c:v>30.328125</c:v>
                </c:pt>
                <c:pt idx="233">
                  <c:v>19.9140625</c:v>
                </c:pt>
                <c:pt idx="234">
                  <c:v>22.48828125</c:v>
                </c:pt>
                <c:pt idx="235">
                  <c:v>19.8671875</c:v>
                </c:pt>
                <c:pt idx="236">
                  <c:v>27.6328125</c:v>
                </c:pt>
                <c:pt idx="237">
                  <c:v>30.75390625</c:v>
                </c:pt>
                <c:pt idx="238">
                  <c:v>19.0546875</c:v>
                </c:pt>
                <c:pt idx="239">
                  <c:v>23.1796875</c:v>
                </c:pt>
                <c:pt idx="240">
                  <c:v>25.56640625</c:v>
                </c:pt>
                <c:pt idx="241">
                  <c:v>26.91015625</c:v>
                </c:pt>
                <c:pt idx="242">
                  <c:v>23.9140625</c:v>
                </c:pt>
                <c:pt idx="243">
                  <c:v>18.41796875</c:v>
                </c:pt>
                <c:pt idx="244">
                  <c:v>27.421875</c:v>
                </c:pt>
                <c:pt idx="245">
                  <c:v>16.58984375</c:v>
                </c:pt>
                <c:pt idx="246">
                  <c:v>36.1171875</c:v>
                </c:pt>
                <c:pt idx="247">
                  <c:v>26.17578125</c:v>
                </c:pt>
                <c:pt idx="248">
                  <c:v>19.4609375</c:v>
                </c:pt>
                <c:pt idx="249">
                  <c:v>32.3984375</c:v>
                </c:pt>
                <c:pt idx="250">
                  <c:v>36.65625</c:v>
                </c:pt>
                <c:pt idx="251">
                  <c:v>22.17578125</c:v>
                </c:pt>
                <c:pt idx="252">
                  <c:v>19.73046875</c:v>
                </c:pt>
                <c:pt idx="253">
                  <c:v>26.01953125</c:v>
                </c:pt>
                <c:pt idx="254">
                  <c:v>29.66015625</c:v>
                </c:pt>
                <c:pt idx="255">
                  <c:v>21.37890625</c:v>
                </c:pt>
                <c:pt idx="256">
                  <c:v>17.2421875</c:v>
                </c:pt>
                <c:pt idx="257">
                  <c:v>21.77734375</c:v>
                </c:pt>
                <c:pt idx="258">
                  <c:v>33.4296875</c:v>
                </c:pt>
                <c:pt idx="259">
                  <c:v>26.0625</c:v>
                </c:pt>
                <c:pt idx="260">
                  <c:v>19.73828125</c:v>
                </c:pt>
                <c:pt idx="261">
                  <c:v>18.02734375</c:v>
                </c:pt>
                <c:pt idx="262">
                  <c:v>37.0234375</c:v>
                </c:pt>
                <c:pt idx="263">
                  <c:v>24.51171875</c:v>
                </c:pt>
                <c:pt idx="264">
                  <c:v>18.5625</c:v>
                </c:pt>
                <c:pt idx="265">
                  <c:v>29.96484375</c:v>
                </c:pt>
                <c:pt idx="266">
                  <c:v>27.95703125</c:v>
                </c:pt>
                <c:pt idx="267">
                  <c:v>23.34765625</c:v>
                </c:pt>
                <c:pt idx="268">
                  <c:v>19.953125</c:v>
                </c:pt>
                <c:pt idx="269">
                  <c:v>21.16796875</c:v>
                </c:pt>
                <c:pt idx="270">
                  <c:v>21.765625</c:v>
                </c:pt>
                <c:pt idx="271">
                  <c:v>22.54296875</c:v>
                </c:pt>
                <c:pt idx="272">
                  <c:v>20.81640625</c:v>
                </c:pt>
                <c:pt idx="273">
                  <c:v>21.3125</c:v>
                </c:pt>
                <c:pt idx="274">
                  <c:v>19.484375</c:v>
                </c:pt>
                <c:pt idx="275">
                  <c:v>27.125</c:v>
                </c:pt>
                <c:pt idx="276">
                  <c:v>30.6796875</c:v>
                </c:pt>
                <c:pt idx="277">
                  <c:v>31.3515625</c:v>
                </c:pt>
                <c:pt idx="278">
                  <c:v>20.91796875</c:v>
                </c:pt>
                <c:pt idx="279">
                  <c:v>21.59765625</c:v>
                </c:pt>
                <c:pt idx="280">
                  <c:v>24.31640625</c:v>
                </c:pt>
                <c:pt idx="281">
                  <c:v>33.953125</c:v>
                </c:pt>
                <c:pt idx="282">
                  <c:v>31.38671875</c:v>
                </c:pt>
                <c:pt idx="283">
                  <c:v>25.28125</c:v>
                </c:pt>
                <c:pt idx="284">
                  <c:v>24.2734375</c:v>
                </c:pt>
                <c:pt idx="285">
                  <c:v>17.453125</c:v>
                </c:pt>
                <c:pt idx="286">
                  <c:v>30.78125</c:v>
                </c:pt>
                <c:pt idx="287">
                  <c:v>17.8984375</c:v>
                </c:pt>
                <c:pt idx="288">
                  <c:v>28.20703125</c:v>
                </c:pt>
                <c:pt idx="289">
                  <c:v>23.5859375</c:v>
                </c:pt>
                <c:pt idx="290">
                  <c:v>21.64453125</c:v>
                </c:pt>
                <c:pt idx="291">
                  <c:v>25.78515625</c:v>
                </c:pt>
                <c:pt idx="292">
                  <c:v>26.9453125</c:v>
                </c:pt>
                <c:pt idx="293">
                  <c:v>24.89453125</c:v>
                </c:pt>
                <c:pt idx="294">
                  <c:v>26.2578125</c:v>
                </c:pt>
                <c:pt idx="295">
                  <c:v>22.4140625</c:v>
                </c:pt>
                <c:pt idx="296">
                  <c:v>16.72265625</c:v>
                </c:pt>
                <c:pt idx="297">
                  <c:v>25.37890625</c:v>
                </c:pt>
                <c:pt idx="298">
                  <c:v>29.1171875</c:v>
                </c:pt>
                <c:pt idx="299">
                  <c:v>24.66796875</c:v>
                </c:pt>
                <c:pt idx="300">
                  <c:v>26.0390625</c:v>
                </c:pt>
                <c:pt idx="301">
                  <c:v>19.03125</c:v>
                </c:pt>
                <c:pt idx="302">
                  <c:v>23.4921875</c:v>
                </c:pt>
                <c:pt idx="303">
                  <c:v>18.17578125</c:v>
                </c:pt>
                <c:pt idx="304">
                  <c:v>21.015625</c:v>
                </c:pt>
                <c:pt idx="305">
                  <c:v>23.97265625</c:v>
                </c:pt>
                <c:pt idx="306">
                  <c:v>25.26171875</c:v>
                </c:pt>
                <c:pt idx="307">
                  <c:v>21.2578125</c:v>
                </c:pt>
                <c:pt idx="308">
                  <c:v>23.5859375</c:v>
                </c:pt>
                <c:pt idx="309">
                  <c:v>28.48828125</c:v>
                </c:pt>
                <c:pt idx="310">
                  <c:v>24.25</c:v>
                </c:pt>
                <c:pt idx="311">
                  <c:v>23</c:v>
                </c:pt>
                <c:pt idx="312">
                  <c:v>23.3515625</c:v>
                </c:pt>
                <c:pt idx="313">
                  <c:v>24.19140625</c:v>
                </c:pt>
                <c:pt idx="314">
                  <c:v>21.64453125</c:v>
                </c:pt>
                <c:pt idx="315">
                  <c:v>19.50390625</c:v>
                </c:pt>
                <c:pt idx="316">
                  <c:v>20.49609375</c:v>
                </c:pt>
                <c:pt idx="317">
                  <c:v>27.05859375</c:v>
                </c:pt>
                <c:pt idx="318">
                  <c:v>16.50390625</c:v>
                </c:pt>
                <c:pt idx="319">
                  <c:v>25.01171875</c:v>
                </c:pt>
                <c:pt idx="320">
                  <c:v>17.015625</c:v>
                </c:pt>
                <c:pt idx="321">
                  <c:v>28.4296875</c:v>
                </c:pt>
                <c:pt idx="322">
                  <c:v>24.88671875</c:v>
                </c:pt>
                <c:pt idx="323">
                  <c:v>24.92578125</c:v>
                </c:pt>
                <c:pt idx="324">
                  <c:v>33.4140625</c:v>
                </c:pt>
                <c:pt idx="325">
                  <c:v>27.22265625</c:v>
                </c:pt>
                <c:pt idx="326">
                  <c:v>20.55859375</c:v>
                </c:pt>
                <c:pt idx="327">
                  <c:v>23.6796875</c:v>
                </c:pt>
                <c:pt idx="328">
                  <c:v>22.94140625</c:v>
                </c:pt>
                <c:pt idx="329">
                  <c:v>29.3359375</c:v>
                </c:pt>
                <c:pt idx="330">
                  <c:v>23.53515625</c:v>
                </c:pt>
                <c:pt idx="331">
                  <c:v>18.53515625</c:v>
                </c:pt>
                <c:pt idx="332">
                  <c:v>30.98046875</c:v>
                </c:pt>
                <c:pt idx="333">
                  <c:v>21.1015625</c:v>
                </c:pt>
                <c:pt idx="334">
                  <c:v>17.84765625</c:v>
                </c:pt>
                <c:pt idx="335">
                  <c:v>33.125</c:v>
                </c:pt>
                <c:pt idx="336">
                  <c:v>23.796875</c:v>
                </c:pt>
                <c:pt idx="337">
                  <c:v>24.08984375</c:v>
                </c:pt>
                <c:pt idx="338">
                  <c:v>26.0390625</c:v>
                </c:pt>
                <c:pt idx="339">
                  <c:v>22.6953125</c:v>
                </c:pt>
                <c:pt idx="340">
                  <c:v>21.46484375</c:v>
                </c:pt>
                <c:pt idx="341">
                  <c:v>16.76171875</c:v>
                </c:pt>
                <c:pt idx="342">
                  <c:v>31.87890625</c:v>
                </c:pt>
                <c:pt idx="343">
                  <c:v>22</c:v>
                </c:pt>
                <c:pt idx="344">
                  <c:v>27.5390625</c:v>
                </c:pt>
                <c:pt idx="345">
                  <c:v>19.36328125</c:v>
                </c:pt>
                <c:pt idx="346">
                  <c:v>23.171875</c:v>
                </c:pt>
                <c:pt idx="347">
                  <c:v>27.28125</c:v>
                </c:pt>
                <c:pt idx="348">
                  <c:v>32.296875</c:v>
                </c:pt>
                <c:pt idx="349">
                  <c:v>27.078125</c:v>
                </c:pt>
                <c:pt idx="350">
                  <c:v>21.90234375</c:v>
                </c:pt>
                <c:pt idx="351">
                  <c:v>29.81640625</c:v>
                </c:pt>
                <c:pt idx="352">
                  <c:v>23.1484375</c:v>
                </c:pt>
                <c:pt idx="353">
                  <c:v>26.38671875</c:v>
                </c:pt>
                <c:pt idx="354">
                  <c:v>25.1484375</c:v>
                </c:pt>
                <c:pt idx="355">
                  <c:v>30.40625</c:v>
                </c:pt>
                <c:pt idx="356">
                  <c:v>18.5390625</c:v>
                </c:pt>
                <c:pt idx="357">
                  <c:v>26.4375</c:v>
                </c:pt>
                <c:pt idx="358">
                  <c:v>30.1015625</c:v>
                </c:pt>
                <c:pt idx="359">
                  <c:v>30.75</c:v>
                </c:pt>
                <c:pt idx="360">
                  <c:v>28.47265625</c:v>
                </c:pt>
                <c:pt idx="361">
                  <c:v>24.88671875</c:v>
                </c:pt>
                <c:pt idx="362">
                  <c:v>18.67578125</c:v>
                </c:pt>
                <c:pt idx="363">
                  <c:v>25.7421875</c:v>
                </c:pt>
                <c:pt idx="364">
                  <c:v>24.3828125</c:v>
                </c:pt>
                <c:pt idx="365">
                  <c:v>27.82421875</c:v>
                </c:pt>
                <c:pt idx="366">
                  <c:v>27.484375</c:v>
                </c:pt>
                <c:pt idx="367">
                  <c:v>32.5</c:v>
                </c:pt>
                <c:pt idx="368">
                  <c:v>28.6484375</c:v>
                </c:pt>
                <c:pt idx="369">
                  <c:v>24.2421875</c:v>
                </c:pt>
                <c:pt idx="370">
                  <c:v>32.5</c:v>
                </c:pt>
                <c:pt idx="371">
                  <c:v>30.421875</c:v>
                </c:pt>
                <c:pt idx="372">
                  <c:v>26.1953125</c:v>
                </c:pt>
                <c:pt idx="373">
                  <c:v>22.26953125</c:v>
                </c:pt>
                <c:pt idx="374">
                  <c:v>33.453125</c:v>
                </c:pt>
                <c:pt idx="375">
                  <c:v>32.3671875</c:v>
                </c:pt>
                <c:pt idx="376">
                  <c:v>33.359375</c:v>
                </c:pt>
                <c:pt idx="377">
                  <c:v>22.12109375</c:v>
                </c:pt>
                <c:pt idx="378">
                  <c:v>35.2421875</c:v>
                </c:pt>
                <c:pt idx="379">
                  <c:v>29.80859375</c:v>
                </c:pt>
                <c:pt idx="380">
                  <c:v>29.99609375</c:v>
                </c:pt>
                <c:pt idx="381">
                  <c:v>38.7734375</c:v>
                </c:pt>
                <c:pt idx="382">
                  <c:v>25.7734375</c:v>
                </c:pt>
                <c:pt idx="383">
                  <c:v>24.5</c:v>
                </c:pt>
                <c:pt idx="384">
                  <c:v>25.7109375</c:v>
                </c:pt>
                <c:pt idx="385">
                  <c:v>31.87890625</c:v>
                </c:pt>
                <c:pt idx="386">
                  <c:v>29.6328125</c:v>
                </c:pt>
                <c:pt idx="387">
                  <c:v>26.4609375</c:v>
                </c:pt>
                <c:pt idx="388">
                  <c:v>23.28125</c:v>
                </c:pt>
                <c:pt idx="389">
                  <c:v>25.3828125</c:v>
                </c:pt>
                <c:pt idx="390">
                  <c:v>31.67578125</c:v>
                </c:pt>
                <c:pt idx="391">
                  <c:v>34.328125</c:v>
                </c:pt>
                <c:pt idx="392">
                  <c:v>28.9453125</c:v>
                </c:pt>
                <c:pt idx="393">
                  <c:v>37.765625</c:v>
                </c:pt>
                <c:pt idx="394">
                  <c:v>16.93359375</c:v>
                </c:pt>
                <c:pt idx="395">
                  <c:v>31.46875</c:v>
                </c:pt>
                <c:pt idx="396">
                  <c:v>32.7265625</c:v>
                </c:pt>
                <c:pt idx="397">
                  <c:v>33.5703125</c:v>
                </c:pt>
                <c:pt idx="398">
                  <c:v>28.4296875</c:v>
                </c:pt>
                <c:pt idx="399">
                  <c:v>23.0234375</c:v>
                </c:pt>
                <c:pt idx="400">
                  <c:v>27.61328125</c:v>
                </c:pt>
                <c:pt idx="401">
                  <c:v>28.15234375</c:v>
                </c:pt>
                <c:pt idx="402">
                  <c:v>26.53125</c:v>
                </c:pt>
                <c:pt idx="403">
                  <c:v>32.4609375</c:v>
                </c:pt>
                <c:pt idx="404">
                  <c:v>17.12109375</c:v>
                </c:pt>
                <c:pt idx="405">
                  <c:v>27.01953125</c:v>
                </c:pt>
                <c:pt idx="406">
                  <c:v>25.80078125</c:v>
                </c:pt>
                <c:pt idx="407">
                  <c:v>25.11328125</c:v>
                </c:pt>
                <c:pt idx="408">
                  <c:v>36.59375</c:v>
                </c:pt>
                <c:pt idx="409">
                  <c:v>23.58203125</c:v>
                </c:pt>
                <c:pt idx="410">
                  <c:v>27.56640625</c:v>
                </c:pt>
                <c:pt idx="411">
                  <c:v>25.04296875</c:v>
                </c:pt>
                <c:pt idx="412">
                  <c:v>32.7109375</c:v>
                </c:pt>
                <c:pt idx="413">
                  <c:v>29.859375</c:v>
                </c:pt>
                <c:pt idx="414">
                  <c:v>30.65234375</c:v>
                </c:pt>
                <c:pt idx="415">
                  <c:v>36.9921875</c:v>
                </c:pt>
                <c:pt idx="416">
                  <c:v>28.83984375</c:v>
                </c:pt>
                <c:pt idx="417">
                  <c:v>29.80859375</c:v>
                </c:pt>
                <c:pt idx="418">
                  <c:v>24.640625</c:v>
                </c:pt>
                <c:pt idx="419">
                  <c:v>31.68359375</c:v>
                </c:pt>
                <c:pt idx="420">
                  <c:v>34.6796875</c:v>
                </c:pt>
                <c:pt idx="421">
                  <c:v>26.421875</c:v>
                </c:pt>
                <c:pt idx="422">
                  <c:v>29.65234375</c:v>
                </c:pt>
                <c:pt idx="423">
                  <c:v>26.1640625</c:v>
                </c:pt>
                <c:pt idx="424">
                  <c:v>24.5859375</c:v>
                </c:pt>
                <c:pt idx="425">
                  <c:v>27.57421875</c:v>
                </c:pt>
                <c:pt idx="426">
                  <c:v>30.74609375</c:v>
                </c:pt>
                <c:pt idx="427">
                  <c:v>26.65234375</c:v>
                </c:pt>
                <c:pt idx="428">
                  <c:v>24.19921875</c:v>
                </c:pt>
                <c:pt idx="429">
                  <c:v>39.75</c:v>
                </c:pt>
                <c:pt idx="430">
                  <c:v>18.1171875</c:v>
                </c:pt>
                <c:pt idx="431">
                  <c:v>32.1328125</c:v>
                </c:pt>
                <c:pt idx="432">
                  <c:v>25.39453125</c:v>
                </c:pt>
                <c:pt idx="433">
                  <c:v>36.515625</c:v>
                </c:pt>
                <c:pt idx="434">
                  <c:v>27.55859375</c:v>
                </c:pt>
                <c:pt idx="435">
                  <c:v>24.0546875</c:v>
                </c:pt>
                <c:pt idx="436">
                  <c:v>32.328125</c:v>
                </c:pt>
                <c:pt idx="437">
                  <c:v>31.296875</c:v>
                </c:pt>
                <c:pt idx="438">
                  <c:v>28.70703125</c:v>
                </c:pt>
                <c:pt idx="439">
                  <c:v>18.515625</c:v>
                </c:pt>
                <c:pt idx="440">
                  <c:v>21.171875</c:v>
                </c:pt>
                <c:pt idx="441">
                  <c:v>31.7890625</c:v>
                </c:pt>
                <c:pt idx="442">
                  <c:v>30.64453125</c:v>
                </c:pt>
                <c:pt idx="443">
                  <c:v>33.078125</c:v>
                </c:pt>
                <c:pt idx="444">
                  <c:v>25.890625</c:v>
                </c:pt>
                <c:pt idx="445">
                  <c:v>27.0625</c:v>
                </c:pt>
                <c:pt idx="446">
                  <c:v>32.1796875</c:v>
                </c:pt>
                <c:pt idx="447">
                  <c:v>33.5546875</c:v>
                </c:pt>
                <c:pt idx="448">
                  <c:v>30.7890625</c:v>
                </c:pt>
                <c:pt idx="449">
                  <c:v>26.6328125</c:v>
                </c:pt>
                <c:pt idx="450">
                  <c:v>31.1484375</c:v>
                </c:pt>
                <c:pt idx="451">
                  <c:v>17.3359375</c:v>
                </c:pt>
                <c:pt idx="452">
                  <c:v>31.99609375</c:v>
                </c:pt>
                <c:pt idx="453">
                  <c:v>20.2109375</c:v>
                </c:pt>
                <c:pt idx="454">
                  <c:v>33.453125</c:v>
                </c:pt>
                <c:pt idx="455">
                  <c:v>31.203125</c:v>
                </c:pt>
                <c:pt idx="456">
                  <c:v>18.97265625</c:v>
                </c:pt>
                <c:pt idx="457">
                  <c:v>30.7421875</c:v>
                </c:pt>
                <c:pt idx="458">
                  <c:v>31.921875</c:v>
                </c:pt>
                <c:pt idx="459">
                  <c:v>22.30078125</c:v>
                </c:pt>
                <c:pt idx="460">
                  <c:v>20.94921875</c:v>
                </c:pt>
                <c:pt idx="461">
                  <c:v>34.8359375</c:v>
                </c:pt>
                <c:pt idx="462">
                  <c:v>25.15234375</c:v>
                </c:pt>
                <c:pt idx="463">
                  <c:v>27.66015625</c:v>
                </c:pt>
                <c:pt idx="464">
                  <c:v>33.5078125</c:v>
                </c:pt>
                <c:pt idx="465">
                  <c:v>29.5234375</c:v>
                </c:pt>
                <c:pt idx="466">
                  <c:v>28.99609375</c:v>
                </c:pt>
                <c:pt idx="467">
                  <c:v>25.2578125</c:v>
                </c:pt>
                <c:pt idx="468">
                  <c:v>27.51953125</c:v>
                </c:pt>
                <c:pt idx="469">
                  <c:v>16.55078125</c:v>
                </c:pt>
                <c:pt idx="470">
                  <c:v>36.8046875</c:v>
                </c:pt>
                <c:pt idx="471">
                  <c:v>37.9609375</c:v>
                </c:pt>
                <c:pt idx="472">
                  <c:v>25.234375</c:v>
                </c:pt>
                <c:pt idx="473">
                  <c:v>29.36328125</c:v>
                </c:pt>
                <c:pt idx="474">
                  <c:v>24.84375</c:v>
                </c:pt>
                <c:pt idx="475">
                  <c:v>31.7890625</c:v>
                </c:pt>
                <c:pt idx="476">
                  <c:v>33.3828125</c:v>
                </c:pt>
                <c:pt idx="477">
                  <c:v>19.78125</c:v>
                </c:pt>
                <c:pt idx="478">
                  <c:v>33.9921875</c:v>
                </c:pt>
                <c:pt idx="479">
                  <c:v>23.78515625</c:v>
                </c:pt>
                <c:pt idx="480">
                  <c:v>32.1796875</c:v>
                </c:pt>
                <c:pt idx="481">
                  <c:v>25.4609375</c:v>
                </c:pt>
                <c:pt idx="482">
                  <c:v>23.4921875</c:v>
                </c:pt>
                <c:pt idx="483">
                  <c:v>22.203125</c:v>
                </c:pt>
                <c:pt idx="484">
                  <c:v>28.73046875</c:v>
                </c:pt>
                <c:pt idx="485">
                  <c:v>29.828125</c:v>
                </c:pt>
                <c:pt idx="486">
                  <c:v>26.27734375</c:v>
                </c:pt>
                <c:pt idx="487">
                  <c:v>30.9140625</c:v>
                </c:pt>
                <c:pt idx="488">
                  <c:v>31.66796875</c:v>
                </c:pt>
                <c:pt idx="489">
                  <c:v>26.6484375</c:v>
                </c:pt>
                <c:pt idx="490">
                  <c:v>40.8828125</c:v>
                </c:pt>
                <c:pt idx="491">
                  <c:v>36.484375</c:v>
                </c:pt>
                <c:pt idx="492">
                  <c:v>25</c:v>
                </c:pt>
                <c:pt idx="493">
                  <c:v>34.6875</c:v>
                </c:pt>
                <c:pt idx="494">
                  <c:v>30.99609375</c:v>
                </c:pt>
                <c:pt idx="495">
                  <c:v>29.13671875</c:v>
                </c:pt>
                <c:pt idx="496">
                  <c:v>28.09765625</c:v>
                </c:pt>
                <c:pt idx="497">
                  <c:v>31.6953125</c:v>
                </c:pt>
                <c:pt idx="498">
                  <c:v>28.7265625</c:v>
                </c:pt>
                <c:pt idx="499">
                  <c:v>30.24609375</c:v>
                </c:pt>
                <c:pt idx="500">
                  <c:v>37.2109375</c:v>
                </c:pt>
                <c:pt idx="501">
                  <c:v>28.64453125</c:v>
                </c:pt>
                <c:pt idx="502">
                  <c:v>35.046875</c:v>
                </c:pt>
                <c:pt idx="503">
                  <c:v>34.7421875</c:v>
                </c:pt>
                <c:pt idx="504">
                  <c:v>34.75</c:v>
                </c:pt>
                <c:pt idx="505">
                  <c:v>24.7421875</c:v>
                </c:pt>
                <c:pt idx="506">
                  <c:v>27.1328125</c:v>
                </c:pt>
                <c:pt idx="507">
                  <c:v>27.92578125</c:v>
                </c:pt>
                <c:pt idx="508">
                  <c:v>28.65625</c:v>
                </c:pt>
                <c:pt idx="509">
                  <c:v>27.4765625</c:v>
                </c:pt>
                <c:pt idx="510">
                  <c:v>33.3984375</c:v>
                </c:pt>
                <c:pt idx="511">
                  <c:v>25.1875</c:v>
                </c:pt>
                <c:pt idx="512">
                  <c:v>37.7109375</c:v>
                </c:pt>
                <c:pt idx="513">
                  <c:v>21.90234375</c:v>
                </c:pt>
                <c:pt idx="514">
                  <c:v>28.7109375</c:v>
                </c:pt>
                <c:pt idx="515">
                  <c:v>24.2421875</c:v>
                </c:pt>
                <c:pt idx="516">
                  <c:v>27.734375</c:v>
                </c:pt>
                <c:pt idx="517">
                  <c:v>30.9453125</c:v>
                </c:pt>
                <c:pt idx="518">
                  <c:v>26.66796875</c:v>
                </c:pt>
                <c:pt idx="519">
                  <c:v>38.734375</c:v>
                </c:pt>
                <c:pt idx="520">
                  <c:v>24.16015625</c:v>
                </c:pt>
                <c:pt idx="521">
                  <c:v>23.2734375</c:v>
                </c:pt>
                <c:pt idx="522">
                  <c:v>29.12890625</c:v>
                </c:pt>
                <c:pt idx="523">
                  <c:v>32.671875</c:v>
                </c:pt>
                <c:pt idx="524">
                  <c:v>33.1171875</c:v>
                </c:pt>
                <c:pt idx="525">
                  <c:v>24.0390625</c:v>
                </c:pt>
                <c:pt idx="526">
                  <c:v>30.81640625</c:v>
                </c:pt>
                <c:pt idx="527">
                  <c:v>29.15234375</c:v>
                </c:pt>
                <c:pt idx="528">
                  <c:v>26.22265625</c:v>
                </c:pt>
                <c:pt idx="529">
                  <c:v>29.9609375</c:v>
                </c:pt>
                <c:pt idx="530">
                  <c:v>19.34765625</c:v>
                </c:pt>
                <c:pt idx="531">
                  <c:v>17.9140625</c:v>
                </c:pt>
                <c:pt idx="532">
                  <c:v>26.3046875</c:v>
                </c:pt>
                <c:pt idx="533">
                  <c:v>27.4453125</c:v>
                </c:pt>
                <c:pt idx="534">
                  <c:v>31.87109375</c:v>
                </c:pt>
                <c:pt idx="535">
                  <c:v>35.1640625</c:v>
                </c:pt>
                <c:pt idx="536">
                  <c:v>35.1640625</c:v>
                </c:pt>
                <c:pt idx="537">
                  <c:v>23.2109375</c:v>
                </c:pt>
                <c:pt idx="538">
                  <c:v>30.06640625</c:v>
                </c:pt>
                <c:pt idx="539">
                  <c:v>24.04296875</c:v>
                </c:pt>
                <c:pt idx="540">
                  <c:v>29.3984375</c:v>
                </c:pt>
                <c:pt idx="541">
                  <c:v>24.4453125</c:v>
                </c:pt>
                <c:pt idx="542">
                  <c:v>29.1875</c:v>
                </c:pt>
                <c:pt idx="543">
                  <c:v>30.109375</c:v>
                </c:pt>
                <c:pt idx="544">
                  <c:v>21.984375</c:v>
                </c:pt>
                <c:pt idx="545">
                  <c:v>30.640625</c:v>
                </c:pt>
                <c:pt idx="546">
                  <c:v>27.11328125</c:v>
                </c:pt>
                <c:pt idx="547">
                  <c:v>37.453125</c:v>
                </c:pt>
                <c:pt idx="548">
                  <c:v>30.17578125</c:v>
                </c:pt>
                <c:pt idx="549">
                  <c:v>31.06640625</c:v>
                </c:pt>
                <c:pt idx="550">
                  <c:v>30.76171875</c:v>
                </c:pt>
                <c:pt idx="551">
                  <c:v>41.03125</c:v>
                </c:pt>
                <c:pt idx="552">
                  <c:v>39.71875</c:v>
                </c:pt>
                <c:pt idx="553">
                  <c:v>31.76171875</c:v>
                </c:pt>
                <c:pt idx="554">
                  <c:v>37.828125</c:v>
                </c:pt>
                <c:pt idx="555">
                  <c:v>35.7109375</c:v>
                </c:pt>
                <c:pt idx="556">
                  <c:v>34.5078125</c:v>
                </c:pt>
                <c:pt idx="557">
                  <c:v>21.078125</c:v>
                </c:pt>
                <c:pt idx="558">
                  <c:v>17.9765625</c:v>
                </c:pt>
                <c:pt idx="559">
                  <c:v>20.30078125</c:v>
                </c:pt>
                <c:pt idx="560">
                  <c:v>33.96875</c:v>
                </c:pt>
                <c:pt idx="561">
                  <c:v>41.0859375</c:v>
                </c:pt>
                <c:pt idx="562">
                  <c:v>18.2578125</c:v>
                </c:pt>
                <c:pt idx="563">
                  <c:v>19.6953125</c:v>
                </c:pt>
                <c:pt idx="564">
                  <c:v>25.59765625</c:v>
                </c:pt>
                <c:pt idx="565">
                  <c:v>26.8046875</c:v>
                </c:pt>
                <c:pt idx="566">
                  <c:v>33.2578125</c:v>
                </c:pt>
                <c:pt idx="567">
                  <c:v>30.796875</c:v>
                </c:pt>
                <c:pt idx="568">
                  <c:v>31.0390625</c:v>
                </c:pt>
                <c:pt idx="569">
                  <c:v>41.046875</c:v>
                </c:pt>
                <c:pt idx="570">
                  <c:v>19.3671875</c:v>
                </c:pt>
                <c:pt idx="571">
                  <c:v>19.8046875</c:v>
                </c:pt>
                <c:pt idx="572">
                  <c:v>28.2890625</c:v>
                </c:pt>
                <c:pt idx="573">
                  <c:v>29.41796875</c:v>
                </c:pt>
                <c:pt idx="574">
                  <c:v>21.21484375</c:v>
                </c:pt>
                <c:pt idx="575">
                  <c:v>26.91796875</c:v>
                </c:pt>
                <c:pt idx="576">
                  <c:v>39.7578125</c:v>
                </c:pt>
                <c:pt idx="577">
                  <c:v>31.59375</c:v>
                </c:pt>
                <c:pt idx="578">
                  <c:v>25.9921875</c:v>
                </c:pt>
                <c:pt idx="579">
                  <c:v>30.40625</c:v>
                </c:pt>
                <c:pt idx="580">
                  <c:v>28.1484375</c:v>
                </c:pt>
                <c:pt idx="581">
                  <c:v>19.1171875</c:v>
                </c:pt>
                <c:pt idx="582">
                  <c:v>17.3515625</c:v>
                </c:pt>
                <c:pt idx="583">
                  <c:v>24.4765625</c:v>
                </c:pt>
                <c:pt idx="584">
                  <c:v>22.546875</c:v>
                </c:pt>
                <c:pt idx="585">
                  <c:v>23.62109375</c:v>
                </c:pt>
                <c:pt idx="586">
                  <c:v>33.34375</c:v>
                </c:pt>
                <c:pt idx="587">
                  <c:v>32.109375</c:v>
                </c:pt>
                <c:pt idx="588">
                  <c:v>30.828125</c:v>
                </c:pt>
                <c:pt idx="589">
                  <c:v>22.234375</c:v>
                </c:pt>
                <c:pt idx="590">
                  <c:v>26.859375</c:v>
                </c:pt>
                <c:pt idx="591">
                  <c:v>30.8984375</c:v>
                </c:pt>
                <c:pt idx="592">
                  <c:v>19.109375</c:v>
                </c:pt>
                <c:pt idx="593">
                  <c:v>29.76171875</c:v>
                </c:pt>
                <c:pt idx="594">
                  <c:v>30.6484375</c:v>
                </c:pt>
                <c:pt idx="595">
                  <c:v>30.05078125</c:v>
                </c:pt>
                <c:pt idx="596">
                  <c:v>24.4921875</c:v>
                </c:pt>
                <c:pt idx="597">
                  <c:v>32.4375</c:v>
                </c:pt>
                <c:pt idx="598">
                  <c:v>29.59375</c:v>
                </c:pt>
                <c:pt idx="599">
                  <c:v>22.39453125</c:v>
                </c:pt>
                <c:pt idx="600">
                  <c:v>22.609375</c:v>
                </c:pt>
                <c:pt idx="601">
                  <c:v>28.49609375</c:v>
                </c:pt>
                <c:pt idx="602">
                  <c:v>37.7265625</c:v>
                </c:pt>
                <c:pt idx="603">
                  <c:v>33.6015625</c:v>
                </c:pt>
                <c:pt idx="604">
                  <c:v>20.484375</c:v>
                </c:pt>
                <c:pt idx="605">
                  <c:v>34.5703125</c:v>
                </c:pt>
                <c:pt idx="606">
                  <c:v>31.62890625</c:v>
                </c:pt>
                <c:pt idx="607">
                  <c:v>33.125</c:v>
                </c:pt>
                <c:pt idx="608">
                  <c:v>27.578125</c:v>
                </c:pt>
                <c:pt idx="609">
                  <c:v>26.81640625</c:v>
                </c:pt>
                <c:pt idx="610">
                  <c:v>24.8515625</c:v>
                </c:pt>
                <c:pt idx="611">
                  <c:v>24.03125</c:v>
                </c:pt>
                <c:pt idx="612">
                  <c:v>32.53125</c:v>
                </c:pt>
                <c:pt idx="613">
                  <c:v>18.95703125</c:v>
                </c:pt>
                <c:pt idx="614">
                  <c:v>28.83203125</c:v>
                </c:pt>
                <c:pt idx="615">
                  <c:v>32.421875</c:v>
                </c:pt>
                <c:pt idx="616">
                  <c:v>25.4609375</c:v>
                </c:pt>
                <c:pt idx="617">
                  <c:v>27.2578125</c:v>
                </c:pt>
                <c:pt idx="618">
                  <c:v>33.84375</c:v>
                </c:pt>
                <c:pt idx="619">
                  <c:v>21.296875</c:v>
                </c:pt>
                <c:pt idx="620">
                  <c:v>25.90234375</c:v>
                </c:pt>
                <c:pt idx="621">
                  <c:v>29.44140625</c:v>
                </c:pt>
                <c:pt idx="622">
                  <c:v>27.09765625</c:v>
                </c:pt>
                <c:pt idx="623">
                  <c:v>27.43359375</c:v>
                </c:pt>
                <c:pt idx="624">
                  <c:v>36.4453125</c:v>
                </c:pt>
                <c:pt idx="625">
                  <c:v>30.6171875</c:v>
                </c:pt>
                <c:pt idx="626">
                  <c:v>31.08203125</c:v>
                </c:pt>
                <c:pt idx="627">
                  <c:v>30.97265625</c:v>
                </c:pt>
                <c:pt idx="628">
                  <c:v>26.7734375</c:v>
                </c:pt>
                <c:pt idx="629">
                  <c:v>24.64453125</c:v>
                </c:pt>
                <c:pt idx="630">
                  <c:v>22.234375</c:v>
                </c:pt>
                <c:pt idx="631">
                  <c:v>20.3203125</c:v>
                </c:pt>
                <c:pt idx="632">
                  <c:v>30.21484375</c:v>
                </c:pt>
                <c:pt idx="633">
                  <c:v>33.9375</c:v>
                </c:pt>
                <c:pt idx="634">
                  <c:v>31.0078125</c:v>
                </c:pt>
                <c:pt idx="635">
                  <c:v>29.09765625</c:v>
                </c:pt>
                <c:pt idx="636">
                  <c:v>35.3984375</c:v>
                </c:pt>
                <c:pt idx="637">
                  <c:v>27.51953125</c:v>
                </c:pt>
                <c:pt idx="638">
                  <c:v>27.5703125</c:v>
                </c:pt>
                <c:pt idx="639">
                  <c:v>29.03125</c:v>
                </c:pt>
                <c:pt idx="640">
                  <c:v>25.0859375</c:v>
                </c:pt>
                <c:pt idx="641">
                  <c:v>37.1328125</c:v>
                </c:pt>
                <c:pt idx="642">
                  <c:v>23.69921875</c:v>
                </c:pt>
                <c:pt idx="643">
                  <c:v>28.46484375</c:v>
                </c:pt>
                <c:pt idx="644">
                  <c:v>27.58203125</c:v>
                </c:pt>
                <c:pt idx="645">
                  <c:v>25.6953125</c:v>
                </c:pt>
                <c:pt idx="646">
                  <c:v>28.3359375</c:v>
                </c:pt>
                <c:pt idx="647">
                  <c:v>25.0703125</c:v>
                </c:pt>
                <c:pt idx="648">
                  <c:v>21.65234375</c:v>
                </c:pt>
                <c:pt idx="649">
                  <c:v>32.1875</c:v>
                </c:pt>
                <c:pt idx="650">
                  <c:v>29.37890625</c:v>
                </c:pt>
                <c:pt idx="651">
                  <c:v>30.64453125</c:v>
                </c:pt>
                <c:pt idx="652">
                  <c:v>23.515625</c:v>
                </c:pt>
                <c:pt idx="653">
                  <c:v>29.484375</c:v>
                </c:pt>
                <c:pt idx="654">
                  <c:v>23.0859375</c:v>
                </c:pt>
                <c:pt idx="655">
                  <c:v>30.28125</c:v>
                </c:pt>
                <c:pt idx="656">
                  <c:v>19.75</c:v>
                </c:pt>
                <c:pt idx="657">
                  <c:v>33.7265625</c:v>
                </c:pt>
                <c:pt idx="658">
                  <c:v>18.9921875</c:v>
                </c:pt>
                <c:pt idx="659">
                  <c:v>31.5546875</c:v>
                </c:pt>
                <c:pt idx="660">
                  <c:v>21.5</c:v>
                </c:pt>
                <c:pt idx="661">
                  <c:v>26.12890625</c:v>
                </c:pt>
                <c:pt idx="662">
                  <c:v>31.0078125</c:v>
                </c:pt>
                <c:pt idx="663">
                  <c:v>28.765625</c:v>
                </c:pt>
                <c:pt idx="664">
                  <c:v>15.73632813</c:v>
                </c:pt>
                <c:pt idx="665">
                  <c:v>29.28125</c:v>
                </c:pt>
                <c:pt idx="666">
                  <c:v>28.55078125</c:v>
                </c:pt>
                <c:pt idx="667">
                  <c:v>18.25</c:v>
                </c:pt>
                <c:pt idx="668">
                  <c:v>28.45703125</c:v>
                </c:pt>
                <c:pt idx="669">
                  <c:v>30.91015625</c:v>
                </c:pt>
                <c:pt idx="670">
                  <c:v>34.734375</c:v>
                </c:pt>
                <c:pt idx="671">
                  <c:v>32.484375</c:v>
                </c:pt>
                <c:pt idx="672">
                  <c:v>32.2578125</c:v>
                </c:pt>
                <c:pt idx="673">
                  <c:v>30.296875</c:v>
                </c:pt>
                <c:pt idx="674">
                  <c:v>31.63671875</c:v>
                </c:pt>
                <c:pt idx="675">
                  <c:v>32.640625</c:v>
                </c:pt>
                <c:pt idx="676">
                  <c:v>39.90625</c:v>
                </c:pt>
                <c:pt idx="677">
                  <c:v>29.69921875</c:v>
                </c:pt>
                <c:pt idx="678">
                  <c:v>25.69140625</c:v>
                </c:pt>
                <c:pt idx="679">
                  <c:v>30.2421875</c:v>
                </c:pt>
                <c:pt idx="680">
                  <c:v>26.46875</c:v>
                </c:pt>
                <c:pt idx="681">
                  <c:v>28.953125</c:v>
                </c:pt>
                <c:pt idx="682">
                  <c:v>24.609375</c:v>
                </c:pt>
                <c:pt idx="683">
                  <c:v>27.140625</c:v>
                </c:pt>
                <c:pt idx="684">
                  <c:v>39.5234375</c:v>
                </c:pt>
                <c:pt idx="685">
                  <c:v>27.76171875</c:v>
                </c:pt>
                <c:pt idx="686">
                  <c:v>31.45703125</c:v>
                </c:pt>
                <c:pt idx="687">
                  <c:v>33.6875</c:v>
                </c:pt>
                <c:pt idx="688">
                  <c:v>29.96875</c:v>
                </c:pt>
                <c:pt idx="689">
                  <c:v>26.81640625</c:v>
                </c:pt>
                <c:pt idx="690">
                  <c:v>27.421875</c:v>
                </c:pt>
                <c:pt idx="691">
                  <c:v>29.6875</c:v>
                </c:pt>
                <c:pt idx="692">
                  <c:v>19.1484375</c:v>
                </c:pt>
                <c:pt idx="693">
                  <c:v>34.0625</c:v>
                </c:pt>
                <c:pt idx="694">
                  <c:v>34.3046875</c:v>
                </c:pt>
                <c:pt idx="695">
                  <c:v>29.51953125</c:v>
                </c:pt>
                <c:pt idx="696">
                  <c:v>30.671875</c:v>
                </c:pt>
                <c:pt idx="697">
                  <c:v>26.44140625</c:v>
                </c:pt>
                <c:pt idx="698">
                  <c:v>23.2578125</c:v>
                </c:pt>
                <c:pt idx="699">
                  <c:v>27.71484375</c:v>
                </c:pt>
                <c:pt idx="700">
                  <c:v>37.3984375</c:v>
                </c:pt>
                <c:pt idx="701">
                  <c:v>25.05859375</c:v>
                </c:pt>
                <c:pt idx="702">
                  <c:v>30.32421875</c:v>
                </c:pt>
                <c:pt idx="703">
                  <c:v>19.41796875</c:v>
                </c:pt>
                <c:pt idx="704">
                  <c:v>28.39453125</c:v>
                </c:pt>
                <c:pt idx="705">
                  <c:v>29.53515625</c:v>
                </c:pt>
                <c:pt idx="706">
                  <c:v>30.6484375</c:v>
                </c:pt>
                <c:pt idx="707">
                  <c:v>26.421875</c:v>
                </c:pt>
                <c:pt idx="708">
                  <c:v>24.421875</c:v>
                </c:pt>
                <c:pt idx="709">
                  <c:v>23.18359375</c:v>
                </c:pt>
                <c:pt idx="710">
                  <c:v>28.8203125</c:v>
                </c:pt>
                <c:pt idx="711">
                  <c:v>25.828125</c:v>
                </c:pt>
                <c:pt idx="712">
                  <c:v>24.8671875</c:v>
                </c:pt>
                <c:pt idx="713">
                  <c:v>27.421875</c:v>
                </c:pt>
                <c:pt idx="714">
                  <c:v>30.0390625</c:v>
                </c:pt>
                <c:pt idx="715">
                  <c:v>25.51953125</c:v>
                </c:pt>
                <c:pt idx="716">
                  <c:v>31.109375</c:v>
                </c:pt>
                <c:pt idx="717">
                  <c:v>32.171875</c:v>
                </c:pt>
                <c:pt idx="718">
                  <c:v>28</c:v>
                </c:pt>
                <c:pt idx="719">
                  <c:v>23.1640625</c:v>
                </c:pt>
                <c:pt idx="720">
                  <c:v>28.1171875</c:v>
                </c:pt>
                <c:pt idx="721">
                  <c:v>32.0078125</c:v>
                </c:pt>
                <c:pt idx="722">
                  <c:v>22.65625</c:v>
                </c:pt>
                <c:pt idx="723">
                  <c:v>27.421875</c:v>
                </c:pt>
                <c:pt idx="724">
                  <c:v>23.69140625</c:v>
                </c:pt>
                <c:pt idx="725">
                  <c:v>30.24609375</c:v>
                </c:pt>
                <c:pt idx="726">
                  <c:v>17.11328125</c:v>
                </c:pt>
                <c:pt idx="727">
                  <c:v>35.3984375</c:v>
                </c:pt>
                <c:pt idx="728">
                  <c:v>38.2109375</c:v>
                </c:pt>
                <c:pt idx="729">
                  <c:v>36.546875</c:v>
                </c:pt>
                <c:pt idx="730">
                  <c:v>24.03515625</c:v>
                </c:pt>
                <c:pt idx="731">
                  <c:v>28.6484375</c:v>
                </c:pt>
                <c:pt idx="732">
                  <c:v>23.05859375</c:v>
                </c:pt>
                <c:pt idx="733">
                  <c:v>34.046875</c:v>
                </c:pt>
                <c:pt idx="734">
                  <c:v>27.55859375</c:v>
                </c:pt>
                <c:pt idx="735">
                  <c:v>25.4609375</c:v>
                </c:pt>
                <c:pt idx="736">
                  <c:v>31.5859375</c:v>
                </c:pt>
                <c:pt idx="737">
                  <c:v>21.6328125</c:v>
                </c:pt>
                <c:pt idx="738">
                  <c:v>30.12890625</c:v>
                </c:pt>
                <c:pt idx="739">
                  <c:v>28.0625</c:v>
                </c:pt>
                <c:pt idx="740">
                  <c:v>30.3046875</c:v>
                </c:pt>
                <c:pt idx="741">
                  <c:v>35.828125</c:v>
                </c:pt>
                <c:pt idx="742">
                  <c:v>28.48828125</c:v>
                </c:pt>
                <c:pt idx="743">
                  <c:v>28.19921875</c:v>
                </c:pt>
                <c:pt idx="744">
                  <c:v>30.01953125</c:v>
                </c:pt>
                <c:pt idx="745">
                  <c:v>38.0703125</c:v>
                </c:pt>
                <c:pt idx="746">
                  <c:v>26.8671875</c:v>
                </c:pt>
                <c:pt idx="747">
                  <c:v>24.04296875</c:v>
                </c:pt>
                <c:pt idx="748">
                  <c:v>24.15234375</c:v>
                </c:pt>
                <c:pt idx="749">
                  <c:v>26.96484375</c:v>
                </c:pt>
                <c:pt idx="750">
                  <c:v>29.984375</c:v>
                </c:pt>
                <c:pt idx="751">
                  <c:v>24.6015625</c:v>
                </c:pt>
                <c:pt idx="752">
                  <c:v>29.51953125</c:v>
                </c:pt>
                <c:pt idx="753">
                  <c:v>23.4765625</c:v>
                </c:pt>
                <c:pt idx="754">
                  <c:v>29.90625</c:v>
                </c:pt>
                <c:pt idx="755">
                  <c:v>20.83203125</c:v>
                </c:pt>
                <c:pt idx="756">
                  <c:v>30.6796875</c:v>
                </c:pt>
                <c:pt idx="757">
                  <c:v>29.359375</c:v>
                </c:pt>
                <c:pt idx="758">
                  <c:v>33.3203125</c:v>
                </c:pt>
                <c:pt idx="759">
                  <c:v>18.03515625</c:v>
                </c:pt>
                <c:pt idx="760">
                  <c:v>29.55859375</c:v>
                </c:pt>
                <c:pt idx="761">
                  <c:v>21.2109375</c:v>
                </c:pt>
                <c:pt idx="762">
                  <c:v>28.703125</c:v>
                </c:pt>
                <c:pt idx="763">
                  <c:v>27.125</c:v>
                </c:pt>
                <c:pt idx="764">
                  <c:v>27.734375</c:v>
                </c:pt>
                <c:pt idx="765">
                  <c:v>26.41796875</c:v>
                </c:pt>
                <c:pt idx="766">
                  <c:v>43.3671875</c:v>
                </c:pt>
                <c:pt idx="767">
                  <c:v>29.70703125</c:v>
                </c:pt>
                <c:pt idx="768">
                  <c:v>26.27734375</c:v>
                </c:pt>
                <c:pt idx="769">
                  <c:v>27.9609375</c:v>
                </c:pt>
                <c:pt idx="770">
                  <c:v>21.69140625</c:v>
                </c:pt>
                <c:pt idx="771">
                  <c:v>18.515625</c:v>
                </c:pt>
                <c:pt idx="772">
                  <c:v>28.96484375</c:v>
                </c:pt>
                <c:pt idx="773">
                  <c:v>20.56640625</c:v>
                </c:pt>
                <c:pt idx="774">
                  <c:v>26.6015625</c:v>
                </c:pt>
                <c:pt idx="775">
                  <c:v>25.1328125</c:v>
                </c:pt>
                <c:pt idx="776">
                  <c:v>23.0625</c:v>
                </c:pt>
                <c:pt idx="777">
                  <c:v>28.94140625</c:v>
                </c:pt>
                <c:pt idx="778">
                  <c:v>34.6953125</c:v>
                </c:pt>
                <c:pt idx="779">
                  <c:v>25.953125</c:v>
                </c:pt>
                <c:pt idx="780">
                  <c:v>30.25</c:v>
                </c:pt>
                <c:pt idx="781">
                  <c:v>26.6875</c:v>
                </c:pt>
                <c:pt idx="782">
                  <c:v>29.0859375</c:v>
                </c:pt>
                <c:pt idx="783">
                  <c:v>24.2890625</c:v>
                </c:pt>
                <c:pt idx="784">
                  <c:v>29.25390625</c:v>
                </c:pt>
                <c:pt idx="785">
                  <c:v>27.36328125</c:v>
                </c:pt>
                <c:pt idx="786">
                  <c:v>34.96875</c:v>
                </c:pt>
                <c:pt idx="787">
                  <c:v>35.1015625</c:v>
                </c:pt>
                <c:pt idx="788">
                  <c:v>28.97265625</c:v>
                </c:pt>
                <c:pt idx="789">
                  <c:v>23.4375</c:v>
                </c:pt>
                <c:pt idx="790">
                  <c:v>34.8046875</c:v>
                </c:pt>
                <c:pt idx="791">
                  <c:v>22.71484375</c:v>
                </c:pt>
                <c:pt idx="792">
                  <c:v>30.6796875</c:v>
                </c:pt>
                <c:pt idx="793">
                  <c:v>23.75</c:v>
                </c:pt>
                <c:pt idx="794">
                  <c:v>37.2421875</c:v>
                </c:pt>
                <c:pt idx="795">
                  <c:v>34.59375</c:v>
                </c:pt>
                <c:pt idx="796">
                  <c:v>31.8046875</c:v>
                </c:pt>
                <c:pt idx="797">
                  <c:v>41.15625</c:v>
                </c:pt>
                <c:pt idx="798">
                  <c:v>28.1640625</c:v>
                </c:pt>
                <c:pt idx="799">
                  <c:v>22.421875</c:v>
                </c:pt>
                <c:pt idx="800">
                  <c:v>34.1953125</c:v>
                </c:pt>
                <c:pt idx="801">
                  <c:v>19.0703125</c:v>
                </c:pt>
                <c:pt idx="802">
                  <c:v>28.75</c:v>
                </c:pt>
                <c:pt idx="803">
                  <c:v>36.046875</c:v>
                </c:pt>
                <c:pt idx="804">
                  <c:v>28.69140625</c:v>
                </c:pt>
                <c:pt idx="805">
                  <c:v>27.625</c:v>
                </c:pt>
                <c:pt idx="806">
                  <c:v>29.41796875</c:v>
                </c:pt>
                <c:pt idx="807">
                  <c:v>41.6796875</c:v>
                </c:pt>
                <c:pt idx="808">
                  <c:v>29.015625</c:v>
                </c:pt>
                <c:pt idx="809">
                  <c:v>30.59765625</c:v>
                </c:pt>
                <c:pt idx="810">
                  <c:v>23.65625</c:v>
                </c:pt>
                <c:pt idx="811">
                  <c:v>25.625</c:v>
                </c:pt>
                <c:pt idx="812">
                  <c:v>30.78125</c:v>
                </c:pt>
                <c:pt idx="813">
                  <c:v>35.6875</c:v>
                </c:pt>
                <c:pt idx="814">
                  <c:v>24.03125</c:v>
                </c:pt>
                <c:pt idx="815">
                  <c:v>35.6875</c:v>
                </c:pt>
                <c:pt idx="816">
                  <c:v>21.9765625</c:v>
                </c:pt>
                <c:pt idx="817">
                  <c:v>28.03515625</c:v>
                </c:pt>
                <c:pt idx="818">
                  <c:v>30.58203125</c:v>
                </c:pt>
                <c:pt idx="819">
                  <c:v>38.8046875</c:v>
                </c:pt>
                <c:pt idx="820">
                  <c:v>22.0859375</c:v>
                </c:pt>
                <c:pt idx="821">
                  <c:v>35.609375</c:v>
                </c:pt>
                <c:pt idx="822">
                  <c:v>28.03515625</c:v>
                </c:pt>
                <c:pt idx="823">
                  <c:v>37.0859375</c:v>
                </c:pt>
                <c:pt idx="824">
                  <c:v>18.5625</c:v>
                </c:pt>
                <c:pt idx="825">
                  <c:v>36.0234375</c:v>
                </c:pt>
                <c:pt idx="826">
                  <c:v>24.3828125</c:v>
                </c:pt>
                <c:pt idx="827">
                  <c:v>33.2265625</c:v>
                </c:pt>
                <c:pt idx="828">
                  <c:v>27.71484375</c:v>
                </c:pt>
                <c:pt idx="829">
                  <c:v>26.703125</c:v>
                </c:pt>
                <c:pt idx="830">
                  <c:v>31.38671875</c:v>
                </c:pt>
                <c:pt idx="831">
                  <c:v>25.62890625</c:v>
                </c:pt>
                <c:pt idx="832">
                  <c:v>27.6328125</c:v>
                </c:pt>
                <c:pt idx="833">
                  <c:v>28.7109375</c:v>
                </c:pt>
                <c:pt idx="834">
                  <c:v>32.0078125</c:v>
                </c:pt>
                <c:pt idx="835">
                  <c:v>24.921875</c:v>
                </c:pt>
                <c:pt idx="836">
                  <c:v>24.8125</c:v>
                </c:pt>
                <c:pt idx="837">
                  <c:v>31.55078125</c:v>
                </c:pt>
                <c:pt idx="838">
                  <c:v>24.62109375</c:v>
                </c:pt>
                <c:pt idx="839">
                  <c:v>42.734375</c:v>
                </c:pt>
                <c:pt idx="840">
                  <c:v>25.52734375</c:v>
                </c:pt>
                <c:pt idx="841">
                  <c:v>30.33984375</c:v>
                </c:pt>
                <c:pt idx="842">
                  <c:v>29.01171875</c:v>
                </c:pt>
                <c:pt idx="843">
                  <c:v>29.6015625</c:v>
                </c:pt>
                <c:pt idx="844">
                  <c:v>36.0078125</c:v>
                </c:pt>
                <c:pt idx="845">
                  <c:v>30.1484375</c:v>
                </c:pt>
                <c:pt idx="846">
                  <c:v>22.6875</c:v>
                </c:pt>
                <c:pt idx="847">
                  <c:v>25.31640625</c:v>
                </c:pt>
                <c:pt idx="848">
                  <c:v>26.9375</c:v>
                </c:pt>
                <c:pt idx="849">
                  <c:v>27.140625</c:v>
                </c:pt>
                <c:pt idx="850">
                  <c:v>30.12109375</c:v>
                </c:pt>
                <c:pt idx="851">
                  <c:v>21.80078125</c:v>
                </c:pt>
                <c:pt idx="852">
                  <c:v>25.8359375</c:v>
                </c:pt>
                <c:pt idx="853">
                  <c:v>27.359375</c:v>
                </c:pt>
                <c:pt idx="854">
                  <c:v>21.55859375</c:v>
                </c:pt>
                <c:pt idx="855">
                  <c:v>34.4375</c:v>
                </c:pt>
                <c:pt idx="856">
                  <c:v>26.8828125</c:v>
                </c:pt>
                <c:pt idx="857">
                  <c:v>37.25</c:v>
                </c:pt>
                <c:pt idx="858">
                  <c:v>25.0859375</c:v>
                </c:pt>
                <c:pt idx="859">
                  <c:v>32.6640625</c:v>
                </c:pt>
                <c:pt idx="860">
                  <c:v>25.45703125</c:v>
                </c:pt>
                <c:pt idx="861">
                  <c:v>27.828125</c:v>
                </c:pt>
                <c:pt idx="862">
                  <c:v>23.83203125</c:v>
                </c:pt>
                <c:pt idx="863">
                  <c:v>30.16796875</c:v>
                </c:pt>
                <c:pt idx="864">
                  <c:v>29.3359375</c:v>
                </c:pt>
                <c:pt idx="865">
                  <c:v>29.53515625</c:v>
                </c:pt>
                <c:pt idx="866">
                  <c:v>23.81640625</c:v>
                </c:pt>
                <c:pt idx="867">
                  <c:v>27.71875</c:v>
                </c:pt>
                <c:pt idx="868">
                  <c:v>19.4296875</c:v>
                </c:pt>
                <c:pt idx="869">
                  <c:v>31.38671875</c:v>
                </c:pt>
                <c:pt idx="870">
                  <c:v>26.06640625</c:v>
                </c:pt>
                <c:pt idx="871">
                  <c:v>32.3671875</c:v>
                </c:pt>
                <c:pt idx="872">
                  <c:v>30.078125</c:v>
                </c:pt>
                <c:pt idx="873">
                  <c:v>25.9296875</c:v>
                </c:pt>
                <c:pt idx="874">
                  <c:v>40.984375</c:v>
                </c:pt>
                <c:pt idx="875">
                  <c:v>24.06640625</c:v>
                </c:pt>
                <c:pt idx="876">
                  <c:v>32.0625</c:v>
                </c:pt>
                <c:pt idx="877">
                  <c:v>27.0078125</c:v>
                </c:pt>
                <c:pt idx="878">
                  <c:v>28.234375</c:v>
                </c:pt>
                <c:pt idx="879">
                  <c:v>39.1484375</c:v>
                </c:pt>
                <c:pt idx="880">
                  <c:v>22.87109375</c:v>
                </c:pt>
                <c:pt idx="881">
                  <c:v>26.8359375</c:v>
                </c:pt>
                <c:pt idx="882">
                  <c:v>27.62109375</c:v>
                </c:pt>
                <c:pt idx="883">
                  <c:v>30.25</c:v>
                </c:pt>
                <c:pt idx="884">
                  <c:v>31.6484375</c:v>
                </c:pt>
                <c:pt idx="885">
                  <c:v>34.59375</c:v>
                </c:pt>
                <c:pt idx="886">
                  <c:v>27.64453125</c:v>
                </c:pt>
                <c:pt idx="887">
                  <c:v>25.6640625</c:v>
                </c:pt>
                <c:pt idx="888">
                  <c:v>27.3515625</c:v>
                </c:pt>
                <c:pt idx="889">
                  <c:v>30.53125</c:v>
                </c:pt>
                <c:pt idx="890">
                  <c:v>28.8515625</c:v>
                </c:pt>
                <c:pt idx="891">
                  <c:v>32.09375</c:v>
                </c:pt>
                <c:pt idx="892">
                  <c:v>22.921875</c:v>
                </c:pt>
                <c:pt idx="893">
                  <c:v>26.78125</c:v>
                </c:pt>
                <c:pt idx="894">
                  <c:v>26.36328125</c:v>
                </c:pt>
                <c:pt idx="895">
                  <c:v>29.37109375</c:v>
                </c:pt>
                <c:pt idx="896">
                  <c:v>26.265625</c:v>
                </c:pt>
                <c:pt idx="897">
                  <c:v>22.5625</c:v>
                </c:pt>
                <c:pt idx="898">
                  <c:v>23.39453125</c:v>
                </c:pt>
                <c:pt idx="899">
                  <c:v>36.3359375</c:v>
                </c:pt>
                <c:pt idx="900">
                  <c:v>31.5</c:v>
                </c:pt>
                <c:pt idx="901">
                  <c:v>29.359375</c:v>
                </c:pt>
                <c:pt idx="902">
                  <c:v>16.75</c:v>
                </c:pt>
                <c:pt idx="903">
                  <c:v>33.40625</c:v>
                </c:pt>
                <c:pt idx="904">
                  <c:v>26.4921875</c:v>
                </c:pt>
                <c:pt idx="905">
                  <c:v>22.4921875</c:v>
                </c:pt>
                <c:pt idx="906">
                  <c:v>28.47265625</c:v>
                </c:pt>
                <c:pt idx="907">
                  <c:v>29.2109375</c:v>
                </c:pt>
                <c:pt idx="908">
                  <c:v>24.78515625</c:v>
                </c:pt>
                <c:pt idx="909">
                  <c:v>27.5234375</c:v>
                </c:pt>
                <c:pt idx="910">
                  <c:v>32.1015625</c:v>
                </c:pt>
                <c:pt idx="911">
                  <c:v>27.87890625</c:v>
                </c:pt>
                <c:pt idx="912">
                  <c:v>20.88671875</c:v>
                </c:pt>
                <c:pt idx="913">
                  <c:v>28.765625</c:v>
                </c:pt>
                <c:pt idx="914">
                  <c:v>32.40625</c:v>
                </c:pt>
                <c:pt idx="915">
                  <c:v>26.0625</c:v>
                </c:pt>
                <c:pt idx="916">
                  <c:v>26.78125</c:v>
                </c:pt>
                <c:pt idx="917">
                  <c:v>31.5859375</c:v>
                </c:pt>
                <c:pt idx="918">
                  <c:v>17.3359375</c:v>
                </c:pt>
                <c:pt idx="919">
                  <c:v>32.015625</c:v>
                </c:pt>
                <c:pt idx="920">
                  <c:v>25.8984375</c:v>
                </c:pt>
                <c:pt idx="921">
                  <c:v>28.16796875</c:v>
                </c:pt>
                <c:pt idx="922">
                  <c:v>24.875</c:v>
                </c:pt>
                <c:pt idx="923">
                  <c:v>29.140625</c:v>
                </c:pt>
                <c:pt idx="924">
                  <c:v>32.1875</c:v>
                </c:pt>
                <c:pt idx="925">
                  <c:v>29.51171875</c:v>
                </c:pt>
                <c:pt idx="926">
                  <c:v>29.01171875</c:v>
                </c:pt>
                <c:pt idx="927">
                  <c:v>30.12109375</c:v>
                </c:pt>
                <c:pt idx="928">
                  <c:v>18.7734375</c:v>
                </c:pt>
                <c:pt idx="929">
                  <c:v>38.7734375</c:v>
                </c:pt>
                <c:pt idx="930">
                  <c:v>30.65625</c:v>
                </c:pt>
                <c:pt idx="931">
                  <c:v>36.5546875</c:v>
                </c:pt>
                <c:pt idx="932">
                  <c:v>27.37109375</c:v>
                </c:pt>
                <c:pt idx="933">
                  <c:v>28</c:v>
                </c:pt>
                <c:pt idx="934">
                  <c:v>22.39453125</c:v>
                </c:pt>
                <c:pt idx="935">
                  <c:v>24.3046875</c:v>
                </c:pt>
                <c:pt idx="936">
                  <c:v>28.26171875</c:v>
                </c:pt>
                <c:pt idx="937">
                  <c:v>27.3984375</c:v>
                </c:pt>
                <c:pt idx="938">
                  <c:v>38.4609375</c:v>
                </c:pt>
                <c:pt idx="939">
                  <c:v>20.640625</c:v>
                </c:pt>
                <c:pt idx="940">
                  <c:v>26.76171875</c:v>
                </c:pt>
                <c:pt idx="941">
                  <c:v>29.109375</c:v>
                </c:pt>
                <c:pt idx="942">
                  <c:v>39.6640625</c:v>
                </c:pt>
                <c:pt idx="943">
                  <c:v>26.22265625</c:v>
                </c:pt>
                <c:pt idx="944">
                  <c:v>25.9375</c:v>
                </c:pt>
                <c:pt idx="945">
                  <c:v>20.37890625</c:v>
                </c:pt>
                <c:pt idx="946">
                  <c:v>21.44921875</c:v>
                </c:pt>
                <c:pt idx="947">
                  <c:v>29.26953125</c:v>
                </c:pt>
                <c:pt idx="948">
                  <c:v>42.4609375</c:v>
                </c:pt>
                <c:pt idx="949">
                  <c:v>34.765625</c:v>
                </c:pt>
                <c:pt idx="950">
                  <c:v>32.234375</c:v>
                </c:pt>
                <c:pt idx="951">
                  <c:v>37.5546875</c:v>
                </c:pt>
                <c:pt idx="952">
                  <c:v>28.59375</c:v>
                </c:pt>
                <c:pt idx="953">
                  <c:v>31.953125</c:v>
                </c:pt>
                <c:pt idx="954">
                  <c:v>28.07421875</c:v>
                </c:pt>
                <c:pt idx="955">
                  <c:v>21.8046875</c:v>
                </c:pt>
                <c:pt idx="956">
                  <c:v>35.4609375</c:v>
                </c:pt>
                <c:pt idx="957">
                  <c:v>32.3984375</c:v>
                </c:pt>
                <c:pt idx="958">
                  <c:v>28.109375</c:v>
                </c:pt>
                <c:pt idx="959">
                  <c:v>27.890625</c:v>
                </c:pt>
                <c:pt idx="960">
                  <c:v>30.01953125</c:v>
                </c:pt>
                <c:pt idx="961">
                  <c:v>34.015625</c:v>
                </c:pt>
                <c:pt idx="962">
                  <c:v>21.4609375</c:v>
                </c:pt>
                <c:pt idx="963">
                  <c:v>28.9609375</c:v>
                </c:pt>
                <c:pt idx="964">
                  <c:v>34.9921875</c:v>
                </c:pt>
                <c:pt idx="965">
                  <c:v>27.33203125</c:v>
                </c:pt>
                <c:pt idx="966">
                  <c:v>31.81640625</c:v>
                </c:pt>
                <c:pt idx="967">
                  <c:v>20.40234375</c:v>
                </c:pt>
                <c:pt idx="968">
                  <c:v>28.88671875</c:v>
                </c:pt>
                <c:pt idx="969">
                  <c:v>31.3203125</c:v>
                </c:pt>
                <c:pt idx="970">
                  <c:v>33.484375</c:v>
                </c:pt>
                <c:pt idx="971">
                  <c:v>29.47265625</c:v>
                </c:pt>
                <c:pt idx="972">
                  <c:v>28.703125</c:v>
                </c:pt>
                <c:pt idx="973">
                  <c:v>31.23046875</c:v>
                </c:pt>
                <c:pt idx="974">
                  <c:v>22.88671875</c:v>
                </c:pt>
                <c:pt idx="975">
                  <c:v>29.80859375</c:v>
                </c:pt>
                <c:pt idx="976">
                  <c:v>27.0859375</c:v>
                </c:pt>
                <c:pt idx="977">
                  <c:v>23.58203125</c:v>
                </c:pt>
                <c:pt idx="978">
                  <c:v>36.171875</c:v>
                </c:pt>
                <c:pt idx="979">
                  <c:v>36.109375</c:v>
                </c:pt>
                <c:pt idx="980">
                  <c:v>25.2265625</c:v>
                </c:pt>
                <c:pt idx="981">
                  <c:v>36.1171875</c:v>
                </c:pt>
                <c:pt idx="982">
                  <c:v>40.34375</c:v>
                </c:pt>
                <c:pt idx="983">
                  <c:v>22.65625</c:v>
                </c:pt>
                <c:pt idx="984">
                  <c:v>28.671875</c:v>
                </c:pt>
                <c:pt idx="985">
                  <c:v>24.1875</c:v>
                </c:pt>
                <c:pt idx="986">
                  <c:v>21.42578125</c:v>
                </c:pt>
                <c:pt idx="987">
                  <c:v>25.37890625</c:v>
                </c:pt>
                <c:pt idx="988">
                  <c:v>24.75</c:v>
                </c:pt>
                <c:pt idx="989">
                  <c:v>23.375</c:v>
                </c:pt>
                <c:pt idx="990">
                  <c:v>36.828125</c:v>
                </c:pt>
                <c:pt idx="991">
                  <c:v>23.65625</c:v>
                </c:pt>
                <c:pt idx="992">
                  <c:v>34.6953125</c:v>
                </c:pt>
                <c:pt idx="993">
                  <c:v>31.12109375</c:v>
                </c:pt>
                <c:pt idx="994">
                  <c:v>29.22265625</c:v>
                </c:pt>
                <c:pt idx="995">
                  <c:v>26.28515625</c:v>
                </c:pt>
                <c:pt idx="996">
                  <c:v>30.75390625</c:v>
                </c:pt>
                <c:pt idx="997">
                  <c:v>24.265625</c:v>
                </c:pt>
                <c:pt idx="998">
                  <c:v>31.18359375</c:v>
                </c:pt>
                <c:pt idx="999">
                  <c:v>33.5234375</c:v>
                </c:pt>
                <c:pt idx="1000">
                  <c:v>29.25390625</c:v>
                </c:pt>
                <c:pt idx="1001">
                  <c:v>32.9296875</c:v>
                </c:pt>
                <c:pt idx="1002">
                  <c:v>21.71875</c:v>
                </c:pt>
                <c:pt idx="1003">
                  <c:v>18.28515625</c:v>
                </c:pt>
                <c:pt idx="1004">
                  <c:v>30.796875</c:v>
                </c:pt>
                <c:pt idx="1005">
                  <c:v>23.40625</c:v>
                </c:pt>
                <c:pt idx="1006">
                  <c:v>35.046875</c:v>
                </c:pt>
                <c:pt idx="1007">
                  <c:v>29.43359375</c:v>
                </c:pt>
                <c:pt idx="1008">
                  <c:v>32.578125</c:v>
                </c:pt>
                <c:pt idx="1009">
                  <c:v>29.8515625</c:v>
                </c:pt>
                <c:pt idx="1010">
                  <c:v>34.484375</c:v>
                </c:pt>
                <c:pt idx="1011">
                  <c:v>34.9375</c:v>
                </c:pt>
                <c:pt idx="1012">
                  <c:v>30.9921875</c:v>
                </c:pt>
                <c:pt idx="1013">
                  <c:v>25.8828125</c:v>
                </c:pt>
                <c:pt idx="1014">
                  <c:v>26.171875</c:v>
                </c:pt>
                <c:pt idx="1015">
                  <c:v>30.40625</c:v>
                </c:pt>
                <c:pt idx="1016">
                  <c:v>26.03125</c:v>
                </c:pt>
                <c:pt idx="1017">
                  <c:v>32.3828125</c:v>
                </c:pt>
                <c:pt idx="1018">
                  <c:v>32.5546875</c:v>
                </c:pt>
                <c:pt idx="1019">
                  <c:v>29.1171875</c:v>
                </c:pt>
                <c:pt idx="1020">
                  <c:v>24.75390625</c:v>
                </c:pt>
                <c:pt idx="1021">
                  <c:v>32.6953125</c:v>
                </c:pt>
                <c:pt idx="1022">
                  <c:v>25.04296875</c:v>
                </c:pt>
                <c:pt idx="1023">
                  <c:v>28.0703125</c:v>
                </c:pt>
                <c:pt idx="1024">
                  <c:v>34.765625</c:v>
                </c:pt>
                <c:pt idx="1025">
                  <c:v>25.87109375</c:v>
                </c:pt>
                <c:pt idx="1026">
                  <c:v>28.2734375</c:v>
                </c:pt>
                <c:pt idx="1027">
                  <c:v>36.6796875</c:v>
                </c:pt>
                <c:pt idx="1028">
                  <c:v>24.2265625</c:v>
                </c:pt>
                <c:pt idx="1029">
                  <c:v>30.7578125</c:v>
                </c:pt>
                <c:pt idx="1030">
                  <c:v>26.64453125</c:v>
                </c:pt>
                <c:pt idx="1031">
                  <c:v>33.71875</c:v>
                </c:pt>
                <c:pt idx="1032">
                  <c:v>35.0703125</c:v>
                </c:pt>
                <c:pt idx="1033">
                  <c:v>17.765625</c:v>
                </c:pt>
                <c:pt idx="1034">
                  <c:v>31.2734375</c:v>
                </c:pt>
                <c:pt idx="1035">
                  <c:v>23.76953125</c:v>
                </c:pt>
                <c:pt idx="1036">
                  <c:v>28.94140625</c:v>
                </c:pt>
                <c:pt idx="1037">
                  <c:v>31.66796875</c:v>
                </c:pt>
                <c:pt idx="1038">
                  <c:v>26.88671875</c:v>
                </c:pt>
                <c:pt idx="1039">
                  <c:v>26.4296875</c:v>
                </c:pt>
                <c:pt idx="1040">
                  <c:v>27.80078125</c:v>
                </c:pt>
                <c:pt idx="1041">
                  <c:v>41.3984375</c:v>
                </c:pt>
                <c:pt idx="1042">
                  <c:v>27.734375</c:v>
                </c:pt>
                <c:pt idx="1043">
                  <c:v>28.09375</c:v>
                </c:pt>
                <c:pt idx="1044">
                  <c:v>29.80859375</c:v>
                </c:pt>
                <c:pt idx="1045">
                  <c:v>32.015625</c:v>
                </c:pt>
                <c:pt idx="1046">
                  <c:v>22.67578125</c:v>
                </c:pt>
                <c:pt idx="1047">
                  <c:v>21.87109375</c:v>
                </c:pt>
                <c:pt idx="1048">
                  <c:v>27.41015625</c:v>
                </c:pt>
                <c:pt idx="1049">
                  <c:v>21.2421875</c:v>
                </c:pt>
                <c:pt idx="1050">
                  <c:v>31.3828125</c:v>
                </c:pt>
                <c:pt idx="1051">
                  <c:v>28.73828125</c:v>
                </c:pt>
                <c:pt idx="1052">
                  <c:v>17.0234375</c:v>
                </c:pt>
                <c:pt idx="1053">
                  <c:v>26.72265625</c:v>
                </c:pt>
                <c:pt idx="1054">
                  <c:v>31.30078125</c:v>
                </c:pt>
                <c:pt idx="1055">
                  <c:v>25.78515625</c:v>
                </c:pt>
                <c:pt idx="1056">
                  <c:v>36.0078125</c:v>
                </c:pt>
                <c:pt idx="1057">
                  <c:v>31.13671875</c:v>
                </c:pt>
                <c:pt idx="1058">
                  <c:v>32.28125</c:v>
                </c:pt>
                <c:pt idx="1059">
                  <c:v>27.62109375</c:v>
                </c:pt>
                <c:pt idx="1060">
                  <c:v>36.8125</c:v>
                </c:pt>
                <c:pt idx="1061">
                  <c:v>20.546875</c:v>
                </c:pt>
                <c:pt idx="1062">
                  <c:v>23.0078125</c:v>
                </c:pt>
                <c:pt idx="1063">
                  <c:v>29.08203125</c:v>
                </c:pt>
                <c:pt idx="1064">
                  <c:v>32.453125</c:v>
                </c:pt>
                <c:pt idx="1065">
                  <c:v>29.6640625</c:v>
                </c:pt>
                <c:pt idx="1066">
                  <c:v>28.67578125</c:v>
                </c:pt>
                <c:pt idx="1067">
                  <c:v>24.5078125</c:v>
                </c:pt>
                <c:pt idx="1068">
                  <c:v>35.9765625</c:v>
                </c:pt>
                <c:pt idx="1069">
                  <c:v>29.99609375</c:v>
                </c:pt>
                <c:pt idx="1070">
                  <c:v>27.0625</c:v>
                </c:pt>
                <c:pt idx="1071">
                  <c:v>28.96875</c:v>
                </c:pt>
                <c:pt idx="1072">
                  <c:v>28.77734375</c:v>
                </c:pt>
                <c:pt idx="1073">
                  <c:v>19.35546875</c:v>
                </c:pt>
                <c:pt idx="1074">
                  <c:v>24.77734375</c:v>
                </c:pt>
                <c:pt idx="1075">
                  <c:v>30.0390625</c:v>
                </c:pt>
                <c:pt idx="1076">
                  <c:v>23.51171875</c:v>
                </c:pt>
                <c:pt idx="1077">
                  <c:v>31.53515625</c:v>
                </c:pt>
                <c:pt idx="1078">
                  <c:v>29.8203125</c:v>
                </c:pt>
                <c:pt idx="1079">
                  <c:v>21.7109375</c:v>
                </c:pt>
                <c:pt idx="1080">
                  <c:v>34.0078125</c:v>
                </c:pt>
                <c:pt idx="1081">
                  <c:v>28.9453125</c:v>
                </c:pt>
                <c:pt idx="1082">
                  <c:v>36.6015625</c:v>
                </c:pt>
                <c:pt idx="1083">
                  <c:v>30.27734375</c:v>
                </c:pt>
                <c:pt idx="1084">
                  <c:v>28.97265625</c:v>
                </c:pt>
                <c:pt idx="1085">
                  <c:v>33.375</c:v>
                </c:pt>
                <c:pt idx="1086">
                  <c:v>32.1640625</c:v>
                </c:pt>
                <c:pt idx="1087">
                  <c:v>45.3671875</c:v>
                </c:pt>
                <c:pt idx="1088">
                  <c:v>28.921875</c:v>
                </c:pt>
                <c:pt idx="1089">
                  <c:v>22.23828125</c:v>
                </c:pt>
                <c:pt idx="1090">
                  <c:v>36.1796875</c:v>
                </c:pt>
                <c:pt idx="1091">
                  <c:v>29.96484375</c:v>
                </c:pt>
                <c:pt idx="1092">
                  <c:v>23.0625</c:v>
                </c:pt>
                <c:pt idx="1093">
                  <c:v>34.6484375</c:v>
                </c:pt>
                <c:pt idx="1094">
                  <c:v>26.6796875</c:v>
                </c:pt>
                <c:pt idx="1095">
                  <c:v>31.10546875</c:v>
                </c:pt>
                <c:pt idx="1096">
                  <c:v>38.359375</c:v>
                </c:pt>
                <c:pt idx="1097">
                  <c:v>27.84375</c:v>
                </c:pt>
                <c:pt idx="1098">
                  <c:v>27.29296875</c:v>
                </c:pt>
                <c:pt idx="1099">
                  <c:v>29.49609375</c:v>
                </c:pt>
                <c:pt idx="1100">
                  <c:v>33.890625</c:v>
                </c:pt>
                <c:pt idx="1101">
                  <c:v>32.875</c:v>
                </c:pt>
                <c:pt idx="1102">
                  <c:v>33.2265625</c:v>
                </c:pt>
                <c:pt idx="1103">
                  <c:v>19.671875</c:v>
                </c:pt>
                <c:pt idx="1104">
                  <c:v>22.26953125</c:v>
                </c:pt>
                <c:pt idx="1105">
                  <c:v>33.5859375</c:v>
                </c:pt>
                <c:pt idx="1106">
                  <c:v>28.3125</c:v>
                </c:pt>
                <c:pt idx="1107">
                  <c:v>27.70703125</c:v>
                </c:pt>
                <c:pt idx="1108">
                  <c:v>24.46484375</c:v>
                </c:pt>
                <c:pt idx="1109">
                  <c:v>35.453125</c:v>
                </c:pt>
                <c:pt idx="1110">
                  <c:v>26.73828125</c:v>
                </c:pt>
                <c:pt idx="1111">
                  <c:v>27.40625</c:v>
                </c:pt>
                <c:pt idx="1112">
                  <c:v>35.1875</c:v>
                </c:pt>
                <c:pt idx="1113">
                  <c:v>30.84375</c:v>
                </c:pt>
                <c:pt idx="1114">
                  <c:v>34.6953125</c:v>
                </c:pt>
                <c:pt idx="1115">
                  <c:v>22.546875</c:v>
                </c:pt>
                <c:pt idx="1116">
                  <c:v>30.54296875</c:v>
                </c:pt>
                <c:pt idx="1117">
                  <c:v>25.609375</c:v>
                </c:pt>
                <c:pt idx="1118">
                  <c:v>31.2890625</c:v>
                </c:pt>
                <c:pt idx="1119">
                  <c:v>28.5390625</c:v>
                </c:pt>
                <c:pt idx="1120">
                  <c:v>19.88671875</c:v>
                </c:pt>
                <c:pt idx="1121">
                  <c:v>27.81640625</c:v>
                </c:pt>
                <c:pt idx="1122">
                  <c:v>26.51953125</c:v>
                </c:pt>
                <c:pt idx="1123">
                  <c:v>33.9140625</c:v>
                </c:pt>
                <c:pt idx="1124">
                  <c:v>34.2734375</c:v>
                </c:pt>
                <c:pt idx="1125">
                  <c:v>24.734375</c:v>
                </c:pt>
                <c:pt idx="1126">
                  <c:v>22.8828125</c:v>
                </c:pt>
                <c:pt idx="1127">
                  <c:v>26.4921875</c:v>
                </c:pt>
                <c:pt idx="1128">
                  <c:v>34.4140625</c:v>
                </c:pt>
                <c:pt idx="1129">
                  <c:v>28.51171875</c:v>
                </c:pt>
                <c:pt idx="1130">
                  <c:v>31.0546875</c:v>
                </c:pt>
                <c:pt idx="1131">
                  <c:v>19.13671875</c:v>
                </c:pt>
                <c:pt idx="1132">
                  <c:v>25.9375</c:v>
                </c:pt>
                <c:pt idx="1133">
                  <c:v>31.60546875</c:v>
                </c:pt>
                <c:pt idx="1134">
                  <c:v>32.0078125</c:v>
                </c:pt>
                <c:pt idx="1135">
                  <c:v>28.41015625</c:v>
                </c:pt>
                <c:pt idx="1136">
                  <c:v>27.49609375</c:v>
                </c:pt>
                <c:pt idx="1137">
                  <c:v>30.515625</c:v>
                </c:pt>
                <c:pt idx="1138">
                  <c:v>33.671875</c:v>
                </c:pt>
                <c:pt idx="1139">
                  <c:v>23.32421875</c:v>
                </c:pt>
                <c:pt idx="1140">
                  <c:v>25.7890625</c:v>
                </c:pt>
                <c:pt idx="1141">
                  <c:v>27.17578125</c:v>
                </c:pt>
                <c:pt idx="1142">
                  <c:v>34.1484375</c:v>
                </c:pt>
                <c:pt idx="1143">
                  <c:v>30.84375</c:v>
                </c:pt>
                <c:pt idx="1144">
                  <c:v>27.40234375</c:v>
                </c:pt>
                <c:pt idx="1145">
                  <c:v>22.1796875</c:v>
                </c:pt>
                <c:pt idx="1146">
                  <c:v>32.734375</c:v>
                </c:pt>
                <c:pt idx="1147">
                  <c:v>27.0625</c:v>
                </c:pt>
                <c:pt idx="1148">
                  <c:v>33.140625</c:v>
                </c:pt>
                <c:pt idx="1149">
                  <c:v>21.75390625</c:v>
                </c:pt>
                <c:pt idx="1150">
                  <c:v>32.265625</c:v>
                </c:pt>
                <c:pt idx="1151">
                  <c:v>28.14453125</c:v>
                </c:pt>
                <c:pt idx="1152">
                  <c:v>29.1328125</c:v>
                </c:pt>
                <c:pt idx="1153">
                  <c:v>36.859375</c:v>
                </c:pt>
                <c:pt idx="1154">
                  <c:v>30.953125</c:v>
                </c:pt>
                <c:pt idx="1155">
                  <c:v>24.53125</c:v>
                </c:pt>
                <c:pt idx="1156">
                  <c:v>26.48828125</c:v>
                </c:pt>
                <c:pt idx="1157">
                  <c:v>28.58984375</c:v>
                </c:pt>
                <c:pt idx="1158">
                  <c:v>24.50390625</c:v>
                </c:pt>
                <c:pt idx="1159">
                  <c:v>25.55859375</c:v>
                </c:pt>
                <c:pt idx="1160">
                  <c:v>23.125</c:v>
                </c:pt>
                <c:pt idx="1161">
                  <c:v>27.9609375</c:v>
                </c:pt>
                <c:pt idx="1162">
                  <c:v>27.37890625</c:v>
                </c:pt>
                <c:pt idx="1163">
                  <c:v>21.94921875</c:v>
                </c:pt>
                <c:pt idx="1164">
                  <c:v>35.1875</c:v>
                </c:pt>
                <c:pt idx="1165">
                  <c:v>24.8984375</c:v>
                </c:pt>
                <c:pt idx="1166">
                  <c:v>25.078125</c:v>
                </c:pt>
                <c:pt idx="1167">
                  <c:v>32.578125</c:v>
                </c:pt>
                <c:pt idx="1168">
                  <c:v>29.35546875</c:v>
                </c:pt>
                <c:pt idx="1169">
                  <c:v>25.25390625</c:v>
                </c:pt>
                <c:pt idx="1170">
                  <c:v>28.80859375</c:v>
                </c:pt>
                <c:pt idx="1171">
                  <c:v>25.3203125</c:v>
                </c:pt>
                <c:pt idx="1172">
                  <c:v>37.2421875</c:v>
                </c:pt>
                <c:pt idx="1173">
                  <c:v>25.3203125</c:v>
                </c:pt>
                <c:pt idx="1174">
                  <c:v>32.6015625</c:v>
                </c:pt>
                <c:pt idx="1175">
                  <c:v>30.88671875</c:v>
                </c:pt>
                <c:pt idx="1176">
                  <c:v>28.91015625</c:v>
                </c:pt>
                <c:pt idx="1177">
                  <c:v>27.81640625</c:v>
                </c:pt>
                <c:pt idx="1178">
                  <c:v>20.78515625</c:v>
                </c:pt>
                <c:pt idx="1179">
                  <c:v>31.18359375</c:v>
                </c:pt>
                <c:pt idx="1180">
                  <c:v>33.5703125</c:v>
                </c:pt>
                <c:pt idx="1181">
                  <c:v>25.76171875</c:v>
                </c:pt>
                <c:pt idx="1182">
                  <c:v>23.0390625</c:v>
                </c:pt>
                <c:pt idx="1183">
                  <c:v>41.0390625</c:v>
                </c:pt>
                <c:pt idx="1184">
                  <c:v>31.3203125</c:v>
                </c:pt>
                <c:pt idx="1185">
                  <c:v>28</c:v>
                </c:pt>
                <c:pt idx="1186">
                  <c:v>32.2109375</c:v>
                </c:pt>
                <c:pt idx="1187">
                  <c:v>23.8515625</c:v>
                </c:pt>
                <c:pt idx="1188">
                  <c:v>24.6484375</c:v>
                </c:pt>
                <c:pt idx="1189">
                  <c:v>30.7421875</c:v>
                </c:pt>
                <c:pt idx="1190">
                  <c:v>25.6171875</c:v>
                </c:pt>
                <c:pt idx="1191">
                  <c:v>28.6328125</c:v>
                </c:pt>
                <c:pt idx="1192">
                  <c:v>30.046875</c:v>
                </c:pt>
                <c:pt idx="1193">
                  <c:v>33.703125</c:v>
                </c:pt>
                <c:pt idx="1194">
                  <c:v>23.9609375</c:v>
                </c:pt>
                <c:pt idx="1195">
                  <c:v>31.2578125</c:v>
                </c:pt>
                <c:pt idx="1196">
                  <c:v>23.24609375</c:v>
                </c:pt>
                <c:pt idx="1197">
                  <c:v>30.41015625</c:v>
                </c:pt>
                <c:pt idx="1198">
                  <c:v>30.60546875</c:v>
                </c:pt>
                <c:pt idx="1199">
                  <c:v>33.4921875</c:v>
                </c:pt>
                <c:pt idx="1200">
                  <c:v>25.26953125</c:v>
                </c:pt>
                <c:pt idx="1201">
                  <c:v>34.1796875</c:v>
                </c:pt>
                <c:pt idx="1202">
                  <c:v>27.7734375</c:v>
                </c:pt>
                <c:pt idx="1203">
                  <c:v>24.640625</c:v>
                </c:pt>
                <c:pt idx="1204">
                  <c:v>31.375</c:v>
                </c:pt>
                <c:pt idx="1205">
                  <c:v>30.2734375</c:v>
                </c:pt>
                <c:pt idx="1206">
                  <c:v>32.6484375</c:v>
                </c:pt>
                <c:pt idx="1207">
                  <c:v>18.6171875</c:v>
                </c:pt>
                <c:pt idx="1208">
                  <c:v>24.36328125</c:v>
                </c:pt>
                <c:pt idx="1209">
                  <c:v>20.51953125</c:v>
                </c:pt>
                <c:pt idx="1210">
                  <c:v>27.953125</c:v>
                </c:pt>
                <c:pt idx="1211">
                  <c:v>30.6953125</c:v>
                </c:pt>
                <c:pt idx="1212">
                  <c:v>23.81640625</c:v>
                </c:pt>
                <c:pt idx="1213">
                  <c:v>28.34765625</c:v>
                </c:pt>
                <c:pt idx="1214">
                  <c:v>31.71875</c:v>
                </c:pt>
                <c:pt idx="1215">
                  <c:v>31.49609375</c:v>
                </c:pt>
                <c:pt idx="1216">
                  <c:v>22.140625</c:v>
                </c:pt>
                <c:pt idx="1217">
                  <c:v>26.7890625</c:v>
                </c:pt>
                <c:pt idx="1218">
                  <c:v>33.2890625</c:v>
                </c:pt>
                <c:pt idx="1219">
                  <c:v>32.171875</c:v>
                </c:pt>
                <c:pt idx="1220">
                  <c:v>25.28515625</c:v>
                </c:pt>
                <c:pt idx="1221">
                  <c:v>28.72265625</c:v>
                </c:pt>
                <c:pt idx="1222">
                  <c:v>21.90234375</c:v>
                </c:pt>
                <c:pt idx="1223">
                  <c:v>30.515625</c:v>
                </c:pt>
                <c:pt idx="1224">
                  <c:v>28.234375</c:v>
                </c:pt>
                <c:pt idx="1225">
                  <c:v>32.9765625</c:v>
                </c:pt>
                <c:pt idx="1226">
                  <c:v>33.9921875</c:v>
                </c:pt>
                <c:pt idx="1227">
                  <c:v>28.3828125</c:v>
                </c:pt>
                <c:pt idx="1228">
                  <c:v>28.04296875</c:v>
                </c:pt>
                <c:pt idx="1229">
                  <c:v>37.390625</c:v>
                </c:pt>
                <c:pt idx="1230">
                  <c:v>37.2421875</c:v>
                </c:pt>
                <c:pt idx="1231">
                  <c:v>18.98046875</c:v>
                </c:pt>
                <c:pt idx="1232">
                  <c:v>25.83203125</c:v>
                </c:pt>
                <c:pt idx="1233">
                  <c:v>31.83203125</c:v>
                </c:pt>
                <c:pt idx="1234">
                  <c:v>37.8671875</c:v>
                </c:pt>
                <c:pt idx="1235">
                  <c:v>30.2578125</c:v>
                </c:pt>
                <c:pt idx="1236">
                  <c:v>39.9765625</c:v>
                </c:pt>
                <c:pt idx="1237">
                  <c:v>30.015625</c:v>
                </c:pt>
                <c:pt idx="1238">
                  <c:v>30.23046875</c:v>
                </c:pt>
                <c:pt idx="1239">
                  <c:v>36.71875</c:v>
                </c:pt>
                <c:pt idx="1240">
                  <c:v>30.265625</c:v>
                </c:pt>
                <c:pt idx="1241">
                  <c:v>31.3984375</c:v>
                </c:pt>
                <c:pt idx="1242">
                  <c:v>36.3203125</c:v>
                </c:pt>
                <c:pt idx="1243">
                  <c:v>32.046875</c:v>
                </c:pt>
                <c:pt idx="1244">
                  <c:v>27.8046875</c:v>
                </c:pt>
                <c:pt idx="1245">
                  <c:v>26.1875</c:v>
                </c:pt>
                <c:pt idx="1246">
                  <c:v>18.5078125</c:v>
                </c:pt>
                <c:pt idx="1247">
                  <c:v>26.04296875</c:v>
                </c:pt>
                <c:pt idx="1248">
                  <c:v>26.37109375</c:v>
                </c:pt>
                <c:pt idx="1249">
                  <c:v>31.15625</c:v>
                </c:pt>
                <c:pt idx="1250">
                  <c:v>23.83984375</c:v>
                </c:pt>
                <c:pt idx="1251">
                  <c:v>36.0546875</c:v>
                </c:pt>
                <c:pt idx="1252">
                  <c:v>26.26953125</c:v>
                </c:pt>
                <c:pt idx="1253">
                  <c:v>27.1484375</c:v>
                </c:pt>
                <c:pt idx="1254">
                  <c:v>23.7890625</c:v>
                </c:pt>
                <c:pt idx="1255">
                  <c:v>18.4609375</c:v>
                </c:pt>
                <c:pt idx="1256">
                  <c:v>27.86328125</c:v>
                </c:pt>
                <c:pt idx="1257">
                  <c:v>22.046875</c:v>
                </c:pt>
                <c:pt idx="1258">
                  <c:v>26.65625</c:v>
                </c:pt>
                <c:pt idx="1259">
                  <c:v>20.28125</c:v>
                </c:pt>
                <c:pt idx="1260">
                  <c:v>24.29296875</c:v>
                </c:pt>
                <c:pt idx="1261">
                  <c:v>29.63671875</c:v>
                </c:pt>
                <c:pt idx="1262">
                  <c:v>23.765625</c:v>
                </c:pt>
                <c:pt idx="1263">
                  <c:v>26.1171875</c:v>
                </c:pt>
                <c:pt idx="1264">
                  <c:v>21.515625</c:v>
                </c:pt>
                <c:pt idx="1265">
                  <c:v>29.10546875</c:v>
                </c:pt>
                <c:pt idx="1266">
                  <c:v>26.5625</c:v>
                </c:pt>
                <c:pt idx="1267">
                  <c:v>31.0078125</c:v>
                </c:pt>
                <c:pt idx="1268">
                  <c:v>24.78515625</c:v>
                </c:pt>
                <c:pt idx="1269">
                  <c:v>25.51171875</c:v>
                </c:pt>
                <c:pt idx="1270">
                  <c:v>29.5546875</c:v>
                </c:pt>
                <c:pt idx="1271">
                  <c:v>26.6875</c:v>
                </c:pt>
                <c:pt idx="1272">
                  <c:v>23.8828125</c:v>
                </c:pt>
                <c:pt idx="1273">
                  <c:v>24.0625</c:v>
                </c:pt>
                <c:pt idx="1274">
                  <c:v>25.9375</c:v>
                </c:pt>
                <c:pt idx="1275">
                  <c:v>31.01953125</c:v>
                </c:pt>
                <c:pt idx="1276">
                  <c:v>31.1796875</c:v>
                </c:pt>
                <c:pt idx="1277">
                  <c:v>20.31640625</c:v>
                </c:pt>
                <c:pt idx="1278">
                  <c:v>35.6171875</c:v>
                </c:pt>
                <c:pt idx="1279">
                  <c:v>31.328125</c:v>
                </c:pt>
                <c:pt idx="1280">
                  <c:v>29.875</c:v>
                </c:pt>
                <c:pt idx="1281">
                  <c:v>23.6953125</c:v>
                </c:pt>
                <c:pt idx="1282">
                  <c:v>32.96875</c:v>
                </c:pt>
                <c:pt idx="1283">
                  <c:v>40.296875</c:v>
                </c:pt>
                <c:pt idx="1284">
                  <c:v>19.16015625</c:v>
                </c:pt>
                <c:pt idx="1285">
                  <c:v>26.58984375</c:v>
                </c:pt>
                <c:pt idx="1286">
                  <c:v>24.30859375</c:v>
                </c:pt>
                <c:pt idx="1287">
                  <c:v>31.00390625</c:v>
                </c:pt>
                <c:pt idx="1288">
                  <c:v>33.078125</c:v>
                </c:pt>
                <c:pt idx="1289">
                  <c:v>37.28125</c:v>
                </c:pt>
                <c:pt idx="1290">
                  <c:v>23.6328125</c:v>
                </c:pt>
                <c:pt idx="1291">
                  <c:v>34.7890625</c:v>
                </c:pt>
                <c:pt idx="1292">
                  <c:v>30.20703125</c:v>
                </c:pt>
                <c:pt idx="1293">
                  <c:v>33.8671875</c:v>
                </c:pt>
                <c:pt idx="1294">
                  <c:v>32.9921875</c:v>
                </c:pt>
                <c:pt idx="1295">
                  <c:v>34.6953125</c:v>
                </c:pt>
                <c:pt idx="1296">
                  <c:v>31.1484375</c:v>
                </c:pt>
                <c:pt idx="1297">
                  <c:v>24.9140625</c:v>
                </c:pt>
                <c:pt idx="1298">
                  <c:v>30.03515625</c:v>
                </c:pt>
                <c:pt idx="1299">
                  <c:v>27.1484375</c:v>
                </c:pt>
                <c:pt idx="1300">
                  <c:v>33.1328125</c:v>
                </c:pt>
                <c:pt idx="1301">
                  <c:v>27.0546875</c:v>
                </c:pt>
                <c:pt idx="1302">
                  <c:v>25.3515625</c:v>
                </c:pt>
                <c:pt idx="1303">
                  <c:v>26.44921875</c:v>
                </c:pt>
                <c:pt idx="1304">
                  <c:v>26.3046875</c:v>
                </c:pt>
                <c:pt idx="1305">
                  <c:v>34.0703125</c:v>
                </c:pt>
                <c:pt idx="1306">
                  <c:v>32.8828125</c:v>
                </c:pt>
                <c:pt idx="1307">
                  <c:v>31.890625</c:v>
                </c:pt>
                <c:pt idx="1308">
                  <c:v>27.39453125</c:v>
                </c:pt>
                <c:pt idx="1309">
                  <c:v>31.76171875</c:v>
                </c:pt>
                <c:pt idx="1310">
                  <c:v>30.0625</c:v>
                </c:pt>
                <c:pt idx="1311">
                  <c:v>35.7421875</c:v>
                </c:pt>
                <c:pt idx="1312">
                  <c:v>26.44140625</c:v>
                </c:pt>
                <c:pt idx="1313">
                  <c:v>31.72265625</c:v>
                </c:pt>
                <c:pt idx="1314">
                  <c:v>28.21875</c:v>
                </c:pt>
                <c:pt idx="1315">
                  <c:v>24.28515625</c:v>
                </c:pt>
                <c:pt idx="1316">
                  <c:v>26.15234375</c:v>
                </c:pt>
                <c:pt idx="1317">
                  <c:v>28.5625</c:v>
                </c:pt>
                <c:pt idx="1318">
                  <c:v>28.67578125</c:v>
                </c:pt>
                <c:pt idx="1319">
                  <c:v>27.71484375</c:v>
                </c:pt>
                <c:pt idx="1320">
                  <c:v>36.1796875</c:v>
                </c:pt>
                <c:pt idx="1321">
                  <c:v>21.26953125</c:v>
                </c:pt>
                <c:pt idx="1322">
                  <c:v>26.58984375</c:v>
                </c:pt>
                <c:pt idx="1323">
                  <c:v>30.02734375</c:v>
                </c:pt>
                <c:pt idx="1324">
                  <c:v>31.61328125</c:v>
                </c:pt>
                <c:pt idx="1325">
                  <c:v>27.6796875</c:v>
                </c:pt>
                <c:pt idx="1326">
                  <c:v>27.66796875</c:v>
                </c:pt>
                <c:pt idx="1327">
                  <c:v>30.6328125</c:v>
                </c:pt>
                <c:pt idx="1328">
                  <c:v>27.6640625</c:v>
                </c:pt>
                <c:pt idx="1329">
                  <c:v>30.77734375</c:v>
                </c:pt>
                <c:pt idx="1330">
                  <c:v>19.9453125</c:v>
                </c:pt>
                <c:pt idx="1331">
                  <c:v>24.3359375</c:v>
                </c:pt>
                <c:pt idx="1332">
                  <c:v>26.24609375</c:v>
                </c:pt>
                <c:pt idx="1333">
                  <c:v>29.6875</c:v>
                </c:pt>
                <c:pt idx="1334">
                  <c:v>24.72265625</c:v>
                </c:pt>
                <c:pt idx="1335">
                  <c:v>26.98828125</c:v>
                </c:pt>
                <c:pt idx="1336">
                  <c:v>28.20703125</c:v>
                </c:pt>
                <c:pt idx="1337">
                  <c:v>22.92578125</c:v>
                </c:pt>
                <c:pt idx="1338">
                  <c:v>36.5859375</c:v>
                </c:pt>
                <c:pt idx="1339">
                  <c:v>24.90234375</c:v>
                </c:pt>
                <c:pt idx="1340">
                  <c:v>35.546875</c:v>
                </c:pt>
                <c:pt idx="1341">
                  <c:v>25.40234375</c:v>
                </c:pt>
                <c:pt idx="1342">
                  <c:v>24.40234375</c:v>
                </c:pt>
                <c:pt idx="1343">
                  <c:v>22.23046875</c:v>
                </c:pt>
                <c:pt idx="1344">
                  <c:v>31.94140625</c:v>
                </c:pt>
                <c:pt idx="1345">
                  <c:v>33.171875</c:v>
                </c:pt>
                <c:pt idx="1346">
                  <c:v>30.66796875</c:v>
                </c:pt>
                <c:pt idx="1347">
                  <c:v>18.734375</c:v>
                </c:pt>
                <c:pt idx="1348">
                  <c:v>26.3125</c:v>
                </c:pt>
                <c:pt idx="1349">
                  <c:v>39.015625</c:v>
                </c:pt>
                <c:pt idx="1350">
                  <c:v>25.34765625</c:v>
                </c:pt>
                <c:pt idx="1351">
                  <c:v>28.08984375</c:v>
                </c:pt>
                <c:pt idx="1352">
                  <c:v>34.1796875</c:v>
                </c:pt>
                <c:pt idx="1353">
                  <c:v>22.5390625</c:v>
                </c:pt>
                <c:pt idx="1354">
                  <c:v>16.734375</c:v>
                </c:pt>
                <c:pt idx="1355">
                  <c:v>27.67578125</c:v>
                </c:pt>
                <c:pt idx="1356">
                  <c:v>21.33203125</c:v>
                </c:pt>
                <c:pt idx="1357">
                  <c:v>25.40625</c:v>
                </c:pt>
                <c:pt idx="1358">
                  <c:v>22.28515625</c:v>
                </c:pt>
                <c:pt idx="1359">
                  <c:v>24.89453125</c:v>
                </c:pt>
                <c:pt idx="1360">
                  <c:v>35.3984375</c:v>
                </c:pt>
                <c:pt idx="1361">
                  <c:v>28.6953125</c:v>
                </c:pt>
                <c:pt idx="1362">
                  <c:v>25.25</c:v>
                </c:pt>
                <c:pt idx="1363">
                  <c:v>39.2734375</c:v>
                </c:pt>
                <c:pt idx="1364">
                  <c:v>30.921875</c:v>
                </c:pt>
                <c:pt idx="1365">
                  <c:v>33.7421875</c:v>
                </c:pt>
                <c:pt idx="1366">
                  <c:v>26.12890625</c:v>
                </c:pt>
                <c:pt idx="1367">
                  <c:v>28.47265625</c:v>
                </c:pt>
                <c:pt idx="1368">
                  <c:v>25.98046875</c:v>
                </c:pt>
                <c:pt idx="1369">
                  <c:v>31.578125</c:v>
                </c:pt>
                <c:pt idx="1370">
                  <c:v>20.50390625</c:v>
                </c:pt>
                <c:pt idx="1371">
                  <c:v>31.44140625</c:v>
                </c:pt>
                <c:pt idx="1372">
                  <c:v>29.20703125</c:v>
                </c:pt>
                <c:pt idx="1373">
                  <c:v>20.5546875</c:v>
                </c:pt>
                <c:pt idx="1374">
                  <c:v>39.9296875</c:v>
                </c:pt>
                <c:pt idx="1375">
                  <c:v>33.5234375</c:v>
                </c:pt>
                <c:pt idx="1376">
                  <c:v>21.0703125</c:v>
                </c:pt>
                <c:pt idx="1377">
                  <c:v>22.2578125</c:v>
                </c:pt>
                <c:pt idx="1378">
                  <c:v>33.8828125</c:v>
                </c:pt>
                <c:pt idx="1379">
                  <c:v>32.109375</c:v>
                </c:pt>
                <c:pt idx="1380">
                  <c:v>23.6796875</c:v>
                </c:pt>
                <c:pt idx="1381">
                  <c:v>35.8359375</c:v>
                </c:pt>
                <c:pt idx="1382">
                  <c:v>25.8203125</c:v>
                </c:pt>
                <c:pt idx="1383">
                  <c:v>32</c:v>
                </c:pt>
                <c:pt idx="1384">
                  <c:v>31.54296875</c:v>
                </c:pt>
                <c:pt idx="1385">
                  <c:v>26.640625</c:v>
                </c:pt>
                <c:pt idx="1386">
                  <c:v>26.4453125</c:v>
                </c:pt>
                <c:pt idx="1387">
                  <c:v>33.734375</c:v>
                </c:pt>
                <c:pt idx="1388">
                  <c:v>32.4140625</c:v>
                </c:pt>
                <c:pt idx="1389">
                  <c:v>17.76953125</c:v>
                </c:pt>
                <c:pt idx="1390">
                  <c:v>17.97265625</c:v>
                </c:pt>
                <c:pt idx="1391">
                  <c:v>30.28125</c:v>
                </c:pt>
                <c:pt idx="1392">
                  <c:v>19.86328125</c:v>
                </c:pt>
                <c:pt idx="1393">
                  <c:v>35.5</c:v>
                </c:pt>
                <c:pt idx="1394">
                  <c:v>32.9609375</c:v>
                </c:pt>
                <c:pt idx="1395">
                  <c:v>19.98046875</c:v>
                </c:pt>
                <c:pt idx="1396">
                  <c:v>35.484375</c:v>
                </c:pt>
                <c:pt idx="1397">
                  <c:v>28.484375</c:v>
                </c:pt>
                <c:pt idx="1398">
                  <c:v>34.796875</c:v>
                </c:pt>
                <c:pt idx="1399">
                  <c:v>20.43359375</c:v>
                </c:pt>
                <c:pt idx="1400">
                  <c:v>32.7109375</c:v>
                </c:pt>
                <c:pt idx="1401">
                  <c:v>29.62890625</c:v>
                </c:pt>
                <c:pt idx="1402">
                  <c:v>34.3515625</c:v>
                </c:pt>
                <c:pt idx="1403">
                  <c:v>26.9140625</c:v>
                </c:pt>
                <c:pt idx="1404">
                  <c:v>30.703125</c:v>
                </c:pt>
                <c:pt idx="1405">
                  <c:v>25.484375</c:v>
                </c:pt>
                <c:pt idx="1406">
                  <c:v>35.3984375</c:v>
                </c:pt>
                <c:pt idx="1407">
                  <c:v>24.47265625</c:v>
                </c:pt>
                <c:pt idx="1408">
                  <c:v>29.50390625</c:v>
                </c:pt>
                <c:pt idx="1409">
                  <c:v>34.734375</c:v>
                </c:pt>
                <c:pt idx="1410">
                  <c:v>31.94140625</c:v>
                </c:pt>
                <c:pt idx="1411">
                  <c:v>19.01953125</c:v>
                </c:pt>
                <c:pt idx="1412">
                  <c:v>22.84765625</c:v>
                </c:pt>
                <c:pt idx="1413">
                  <c:v>29.40625</c:v>
                </c:pt>
                <c:pt idx="1414">
                  <c:v>23.875</c:v>
                </c:pt>
                <c:pt idx="1415">
                  <c:v>24.26953125</c:v>
                </c:pt>
                <c:pt idx="1416">
                  <c:v>24.88671875</c:v>
                </c:pt>
                <c:pt idx="1417">
                  <c:v>33.921875</c:v>
                </c:pt>
                <c:pt idx="1418">
                  <c:v>37.0546875</c:v>
                </c:pt>
                <c:pt idx="1419">
                  <c:v>21.19140625</c:v>
                </c:pt>
                <c:pt idx="1420">
                  <c:v>28.984375</c:v>
                </c:pt>
                <c:pt idx="1421">
                  <c:v>28.25</c:v>
                </c:pt>
                <c:pt idx="1422">
                  <c:v>27.73828125</c:v>
                </c:pt>
                <c:pt idx="1423">
                  <c:v>35.2890625</c:v>
                </c:pt>
                <c:pt idx="1424">
                  <c:v>30.61328125</c:v>
                </c:pt>
                <c:pt idx="1425">
                  <c:v>24.98046875</c:v>
                </c:pt>
                <c:pt idx="1426">
                  <c:v>31.83984375</c:v>
                </c:pt>
                <c:pt idx="1427">
                  <c:v>40.8515625</c:v>
                </c:pt>
                <c:pt idx="1428">
                  <c:v>32.5078125</c:v>
                </c:pt>
                <c:pt idx="1429">
                  <c:v>33.5546875</c:v>
                </c:pt>
                <c:pt idx="1430">
                  <c:v>25.03125</c:v>
                </c:pt>
                <c:pt idx="1431">
                  <c:v>39.59375</c:v>
                </c:pt>
                <c:pt idx="1432">
                  <c:v>25.8203125</c:v>
                </c:pt>
                <c:pt idx="1433">
                  <c:v>20.5078125</c:v>
                </c:pt>
                <c:pt idx="1434">
                  <c:v>22.6640625</c:v>
                </c:pt>
                <c:pt idx="1435">
                  <c:v>29.7578125</c:v>
                </c:pt>
                <c:pt idx="1436">
                  <c:v>25.640625</c:v>
                </c:pt>
                <c:pt idx="1437">
                  <c:v>28.0078125</c:v>
                </c:pt>
                <c:pt idx="1438">
                  <c:v>22.828125</c:v>
                </c:pt>
                <c:pt idx="1439">
                  <c:v>17.640625</c:v>
                </c:pt>
                <c:pt idx="1440">
                  <c:v>22.06640625</c:v>
                </c:pt>
                <c:pt idx="1441">
                  <c:v>19.328125</c:v>
                </c:pt>
                <c:pt idx="1442">
                  <c:v>22.74609375</c:v>
                </c:pt>
                <c:pt idx="1443">
                  <c:v>20.68359375</c:v>
                </c:pt>
                <c:pt idx="1444">
                  <c:v>21.7265625</c:v>
                </c:pt>
                <c:pt idx="1445">
                  <c:v>33.46875</c:v>
                </c:pt>
                <c:pt idx="1446">
                  <c:v>31.7890625</c:v>
                </c:pt>
                <c:pt idx="1447">
                  <c:v>24.31640625</c:v>
                </c:pt>
                <c:pt idx="1448">
                  <c:v>27.9765625</c:v>
                </c:pt>
                <c:pt idx="1449">
                  <c:v>30.640625</c:v>
                </c:pt>
                <c:pt idx="1450">
                  <c:v>17.8515625</c:v>
                </c:pt>
                <c:pt idx="1451">
                  <c:v>22.57421875</c:v>
                </c:pt>
                <c:pt idx="1452">
                  <c:v>32.375</c:v>
                </c:pt>
                <c:pt idx="1453">
                  <c:v>20.6953125</c:v>
                </c:pt>
                <c:pt idx="1454">
                  <c:v>26.39453125</c:v>
                </c:pt>
                <c:pt idx="1455">
                  <c:v>29.55859375</c:v>
                </c:pt>
                <c:pt idx="1456">
                  <c:v>21.45703125</c:v>
                </c:pt>
                <c:pt idx="1457">
                  <c:v>21.41796875</c:v>
                </c:pt>
                <c:pt idx="1458">
                  <c:v>19.74609375</c:v>
                </c:pt>
                <c:pt idx="1459">
                  <c:v>29.36328125</c:v>
                </c:pt>
                <c:pt idx="1460">
                  <c:v>26.5234375</c:v>
                </c:pt>
                <c:pt idx="1461">
                  <c:v>23.3125</c:v>
                </c:pt>
                <c:pt idx="1462">
                  <c:v>36.5703125</c:v>
                </c:pt>
                <c:pt idx="1463">
                  <c:v>19.02734375</c:v>
                </c:pt>
                <c:pt idx="1464">
                  <c:v>19.0625</c:v>
                </c:pt>
                <c:pt idx="1465">
                  <c:v>29.66796875</c:v>
                </c:pt>
                <c:pt idx="1466">
                  <c:v>20.12890625</c:v>
                </c:pt>
                <c:pt idx="1467">
                  <c:v>17.1640625</c:v>
                </c:pt>
                <c:pt idx="1468">
                  <c:v>18.67578125</c:v>
                </c:pt>
                <c:pt idx="1469">
                  <c:v>18.625</c:v>
                </c:pt>
                <c:pt idx="1470">
                  <c:v>28.41796875</c:v>
                </c:pt>
                <c:pt idx="1471">
                  <c:v>19.2421875</c:v>
                </c:pt>
                <c:pt idx="1472">
                  <c:v>31.97265625</c:v>
                </c:pt>
                <c:pt idx="1473">
                  <c:v>31.37109375</c:v>
                </c:pt>
                <c:pt idx="1474">
                  <c:v>29</c:v>
                </c:pt>
                <c:pt idx="1475">
                  <c:v>29.796875</c:v>
                </c:pt>
                <c:pt idx="1476">
                  <c:v>21.26953125</c:v>
                </c:pt>
                <c:pt idx="1477">
                  <c:v>25.14453125</c:v>
                </c:pt>
                <c:pt idx="1478">
                  <c:v>21.72265625</c:v>
                </c:pt>
                <c:pt idx="1479">
                  <c:v>21.31640625</c:v>
                </c:pt>
                <c:pt idx="1480">
                  <c:v>22.84375</c:v>
                </c:pt>
                <c:pt idx="1481">
                  <c:v>26.16015625</c:v>
                </c:pt>
                <c:pt idx="1482">
                  <c:v>33.34375</c:v>
                </c:pt>
                <c:pt idx="1483">
                  <c:v>20.70703125</c:v>
                </c:pt>
                <c:pt idx="1484">
                  <c:v>19.96875</c:v>
                </c:pt>
                <c:pt idx="1485">
                  <c:v>21.47265625</c:v>
                </c:pt>
                <c:pt idx="1486">
                  <c:v>25.125</c:v>
                </c:pt>
                <c:pt idx="1487">
                  <c:v>26.61328125</c:v>
                </c:pt>
                <c:pt idx="1488">
                  <c:v>22.15625</c:v>
                </c:pt>
                <c:pt idx="1489">
                  <c:v>35.03125</c:v>
                </c:pt>
                <c:pt idx="1490">
                  <c:v>17.5546875</c:v>
                </c:pt>
                <c:pt idx="1491">
                  <c:v>27.0546875</c:v>
                </c:pt>
                <c:pt idx="1492">
                  <c:v>20.1953125</c:v>
                </c:pt>
                <c:pt idx="1493">
                  <c:v>25.05859375</c:v>
                </c:pt>
                <c:pt idx="1494">
                  <c:v>22.9296875</c:v>
                </c:pt>
                <c:pt idx="1495">
                  <c:v>24.5703125</c:v>
                </c:pt>
                <c:pt idx="1496">
                  <c:v>32.296875</c:v>
                </c:pt>
                <c:pt idx="1497">
                  <c:v>20.0078125</c:v>
                </c:pt>
                <c:pt idx="1498">
                  <c:v>20.99609375</c:v>
                </c:pt>
                <c:pt idx="1499">
                  <c:v>21.5703125</c:v>
                </c:pt>
                <c:pt idx="1500">
                  <c:v>20.09765625</c:v>
                </c:pt>
                <c:pt idx="1501">
                  <c:v>24.359375</c:v>
                </c:pt>
                <c:pt idx="1502">
                  <c:v>22.75390625</c:v>
                </c:pt>
                <c:pt idx="1503">
                  <c:v>26.984375</c:v>
                </c:pt>
                <c:pt idx="1504">
                  <c:v>25.34765625</c:v>
                </c:pt>
                <c:pt idx="1505">
                  <c:v>25.50390625</c:v>
                </c:pt>
                <c:pt idx="1506">
                  <c:v>23.171875</c:v>
                </c:pt>
                <c:pt idx="1507">
                  <c:v>34.5703125</c:v>
                </c:pt>
                <c:pt idx="1508">
                  <c:v>25.828125</c:v>
                </c:pt>
                <c:pt idx="1509">
                  <c:v>28</c:v>
                </c:pt>
                <c:pt idx="1510">
                  <c:v>23.52734375</c:v>
                </c:pt>
                <c:pt idx="1511">
                  <c:v>23.6328125</c:v>
                </c:pt>
                <c:pt idx="1512">
                  <c:v>29.5078125</c:v>
                </c:pt>
                <c:pt idx="1513">
                  <c:v>28.62890625</c:v>
                </c:pt>
                <c:pt idx="1514">
                  <c:v>24.24609375</c:v>
                </c:pt>
                <c:pt idx="1515">
                  <c:v>26.1484375</c:v>
                </c:pt>
                <c:pt idx="1516">
                  <c:v>19.2890625</c:v>
                </c:pt>
                <c:pt idx="1517">
                  <c:v>38.9609375</c:v>
                </c:pt>
                <c:pt idx="1518">
                  <c:v>25.97265625</c:v>
                </c:pt>
                <c:pt idx="1519">
                  <c:v>25.46484375</c:v>
                </c:pt>
                <c:pt idx="1520">
                  <c:v>18.37109375</c:v>
                </c:pt>
                <c:pt idx="1521">
                  <c:v>24.45703125</c:v>
                </c:pt>
                <c:pt idx="1522">
                  <c:v>23.06640625</c:v>
                </c:pt>
                <c:pt idx="1523">
                  <c:v>23.04296875</c:v>
                </c:pt>
                <c:pt idx="1524">
                  <c:v>31.1171875</c:v>
                </c:pt>
                <c:pt idx="1525">
                  <c:v>24.43359375</c:v>
                </c:pt>
                <c:pt idx="1526">
                  <c:v>21.1640625</c:v>
                </c:pt>
                <c:pt idx="1527">
                  <c:v>22.07421875</c:v>
                </c:pt>
                <c:pt idx="1528">
                  <c:v>19.3828125</c:v>
                </c:pt>
                <c:pt idx="1529">
                  <c:v>27.61328125</c:v>
                </c:pt>
                <c:pt idx="1530">
                  <c:v>23.0546875</c:v>
                </c:pt>
                <c:pt idx="1531">
                  <c:v>19.59375</c:v>
                </c:pt>
                <c:pt idx="1532">
                  <c:v>23.21875</c:v>
                </c:pt>
                <c:pt idx="1533">
                  <c:v>27.08984375</c:v>
                </c:pt>
                <c:pt idx="1534">
                  <c:v>28.703125</c:v>
                </c:pt>
                <c:pt idx="1535">
                  <c:v>28.47265625</c:v>
                </c:pt>
                <c:pt idx="1536">
                  <c:v>21.1484375</c:v>
                </c:pt>
                <c:pt idx="1537">
                  <c:v>24.62890625</c:v>
                </c:pt>
                <c:pt idx="1538">
                  <c:v>22.69140625</c:v>
                </c:pt>
                <c:pt idx="1539">
                  <c:v>17.9921875</c:v>
                </c:pt>
                <c:pt idx="1540">
                  <c:v>29.17578125</c:v>
                </c:pt>
                <c:pt idx="1541">
                  <c:v>18.9296875</c:v>
                </c:pt>
                <c:pt idx="1542">
                  <c:v>17.9609375</c:v>
                </c:pt>
                <c:pt idx="1543">
                  <c:v>22.5</c:v>
                </c:pt>
                <c:pt idx="1544">
                  <c:v>26.06640625</c:v>
                </c:pt>
                <c:pt idx="1545">
                  <c:v>31.94921875</c:v>
                </c:pt>
                <c:pt idx="1546">
                  <c:v>24.19140625</c:v>
                </c:pt>
                <c:pt idx="1547">
                  <c:v>18.03125</c:v>
                </c:pt>
                <c:pt idx="1548">
                  <c:v>32.5546875</c:v>
                </c:pt>
                <c:pt idx="1549">
                  <c:v>35.7734375</c:v>
                </c:pt>
                <c:pt idx="1550">
                  <c:v>29.30078125</c:v>
                </c:pt>
                <c:pt idx="1551">
                  <c:v>24.3828125</c:v>
                </c:pt>
                <c:pt idx="1552">
                  <c:v>36</c:v>
                </c:pt>
                <c:pt idx="1553">
                  <c:v>26.24609375</c:v>
                </c:pt>
                <c:pt idx="1554">
                  <c:v>22.09375</c:v>
                </c:pt>
                <c:pt idx="1555">
                  <c:v>24.0703125</c:v>
                </c:pt>
                <c:pt idx="1556">
                  <c:v>27.2734375</c:v>
                </c:pt>
                <c:pt idx="1557">
                  <c:v>22.21484375</c:v>
                </c:pt>
                <c:pt idx="1558">
                  <c:v>31.6640625</c:v>
                </c:pt>
                <c:pt idx="1559">
                  <c:v>28.67578125</c:v>
                </c:pt>
                <c:pt idx="1560">
                  <c:v>28.9453125</c:v>
                </c:pt>
                <c:pt idx="1561">
                  <c:v>31.109375</c:v>
                </c:pt>
                <c:pt idx="1562">
                  <c:v>23.94921875</c:v>
                </c:pt>
                <c:pt idx="1563">
                  <c:v>16.94140625</c:v>
                </c:pt>
                <c:pt idx="1564">
                  <c:v>20.05078125</c:v>
                </c:pt>
                <c:pt idx="1565">
                  <c:v>28.6015625</c:v>
                </c:pt>
                <c:pt idx="1566">
                  <c:v>26.26953125</c:v>
                </c:pt>
                <c:pt idx="1567">
                  <c:v>27.76953125</c:v>
                </c:pt>
                <c:pt idx="1568">
                  <c:v>22.0625</c:v>
                </c:pt>
                <c:pt idx="1569">
                  <c:v>16.046875</c:v>
                </c:pt>
                <c:pt idx="1570">
                  <c:v>25.7890625</c:v>
                </c:pt>
                <c:pt idx="1571">
                  <c:v>23.09765625</c:v>
                </c:pt>
                <c:pt idx="1572">
                  <c:v>25.20703125</c:v>
                </c:pt>
                <c:pt idx="1573">
                  <c:v>19.07421875</c:v>
                </c:pt>
                <c:pt idx="1574">
                  <c:v>25.49609375</c:v>
                </c:pt>
                <c:pt idx="1575">
                  <c:v>16.94921875</c:v>
                </c:pt>
                <c:pt idx="1576">
                  <c:v>27.046875</c:v>
                </c:pt>
                <c:pt idx="1577">
                  <c:v>18.04296875</c:v>
                </c:pt>
                <c:pt idx="1578">
                  <c:v>29.15625</c:v>
                </c:pt>
                <c:pt idx="1579">
                  <c:v>22.10546875</c:v>
                </c:pt>
                <c:pt idx="1580">
                  <c:v>29.7890625</c:v>
                </c:pt>
                <c:pt idx="1581">
                  <c:v>17.62890625</c:v>
                </c:pt>
                <c:pt idx="1582">
                  <c:v>17.71875</c:v>
                </c:pt>
                <c:pt idx="1583">
                  <c:v>22.73828125</c:v>
                </c:pt>
                <c:pt idx="1584">
                  <c:v>23.12890625</c:v>
                </c:pt>
                <c:pt idx="1585">
                  <c:v>21.78125</c:v>
                </c:pt>
                <c:pt idx="1586">
                  <c:v>23</c:v>
                </c:pt>
                <c:pt idx="1587">
                  <c:v>30.26953125</c:v>
                </c:pt>
                <c:pt idx="1588">
                  <c:v>32.2265625</c:v>
                </c:pt>
                <c:pt idx="1589">
                  <c:v>21.2734375</c:v>
                </c:pt>
                <c:pt idx="1590">
                  <c:v>24.8046875</c:v>
                </c:pt>
                <c:pt idx="1591">
                  <c:v>18.63671875</c:v>
                </c:pt>
                <c:pt idx="1592">
                  <c:v>28.3515625</c:v>
                </c:pt>
                <c:pt idx="1593">
                  <c:v>18.76171875</c:v>
                </c:pt>
                <c:pt idx="1594">
                  <c:v>23.4296875</c:v>
                </c:pt>
                <c:pt idx="1595">
                  <c:v>20.67578125</c:v>
                </c:pt>
                <c:pt idx="1596">
                  <c:v>29.22265625</c:v>
                </c:pt>
                <c:pt idx="1597">
                  <c:v>18.43359375</c:v>
                </c:pt>
                <c:pt idx="1598">
                  <c:v>30.06640625</c:v>
                </c:pt>
                <c:pt idx="1599">
                  <c:v>26.66015625</c:v>
                </c:pt>
                <c:pt idx="1600">
                  <c:v>27.5625</c:v>
                </c:pt>
                <c:pt idx="1601">
                  <c:v>31.51171875</c:v>
                </c:pt>
                <c:pt idx="1602">
                  <c:v>20.35546875</c:v>
                </c:pt>
                <c:pt idx="1603">
                  <c:v>32.0234375</c:v>
                </c:pt>
                <c:pt idx="1604">
                  <c:v>18.703125</c:v>
                </c:pt>
                <c:pt idx="1605">
                  <c:v>20.5</c:v>
                </c:pt>
                <c:pt idx="1606">
                  <c:v>33.2890625</c:v>
                </c:pt>
                <c:pt idx="1607">
                  <c:v>25.88671875</c:v>
                </c:pt>
                <c:pt idx="1608">
                  <c:v>25.8671875</c:v>
                </c:pt>
                <c:pt idx="1609">
                  <c:v>21.1796875</c:v>
                </c:pt>
                <c:pt idx="1610">
                  <c:v>22.12890625</c:v>
                </c:pt>
                <c:pt idx="1611">
                  <c:v>38.3515625</c:v>
                </c:pt>
                <c:pt idx="1612">
                  <c:v>21.51171875</c:v>
                </c:pt>
                <c:pt idx="1613">
                  <c:v>26.28125</c:v>
                </c:pt>
                <c:pt idx="1614">
                  <c:v>27.046875</c:v>
                </c:pt>
                <c:pt idx="1615">
                  <c:v>32.8203125</c:v>
                </c:pt>
                <c:pt idx="1616">
                  <c:v>28.25390625</c:v>
                </c:pt>
                <c:pt idx="1617">
                  <c:v>30.43359375</c:v>
                </c:pt>
                <c:pt idx="1618">
                  <c:v>22.32421875</c:v>
                </c:pt>
                <c:pt idx="1619">
                  <c:v>18.05078125</c:v>
                </c:pt>
                <c:pt idx="1620">
                  <c:v>16.5390625</c:v>
                </c:pt>
                <c:pt idx="1621">
                  <c:v>25.2734375</c:v>
                </c:pt>
                <c:pt idx="1622">
                  <c:v>31.59375</c:v>
                </c:pt>
                <c:pt idx="1623">
                  <c:v>32.9765625</c:v>
                </c:pt>
                <c:pt idx="1624">
                  <c:v>21.4375</c:v>
                </c:pt>
                <c:pt idx="1625">
                  <c:v>28.99609375</c:v>
                </c:pt>
                <c:pt idx="1626">
                  <c:v>27.84375</c:v>
                </c:pt>
                <c:pt idx="1627">
                  <c:v>21.60546875</c:v>
                </c:pt>
                <c:pt idx="1628">
                  <c:v>25.625</c:v>
                </c:pt>
                <c:pt idx="1629">
                  <c:v>30.01953125</c:v>
                </c:pt>
                <c:pt idx="1630">
                  <c:v>23.45703125</c:v>
                </c:pt>
                <c:pt idx="1631">
                  <c:v>19.44140625</c:v>
                </c:pt>
                <c:pt idx="1632">
                  <c:v>26.1875</c:v>
                </c:pt>
                <c:pt idx="1633">
                  <c:v>24.3125</c:v>
                </c:pt>
                <c:pt idx="1634">
                  <c:v>17.82421875</c:v>
                </c:pt>
                <c:pt idx="1635">
                  <c:v>17.16796875</c:v>
                </c:pt>
                <c:pt idx="1636">
                  <c:v>28.34375</c:v>
                </c:pt>
                <c:pt idx="1637">
                  <c:v>27.76953125</c:v>
                </c:pt>
                <c:pt idx="1638">
                  <c:v>31.42578125</c:v>
                </c:pt>
                <c:pt idx="1639">
                  <c:v>22.2265625</c:v>
                </c:pt>
                <c:pt idx="1640">
                  <c:v>21.89453125</c:v>
                </c:pt>
                <c:pt idx="1641">
                  <c:v>18.90234375</c:v>
                </c:pt>
                <c:pt idx="1642">
                  <c:v>23.83203125</c:v>
                </c:pt>
                <c:pt idx="1643">
                  <c:v>23.33203125</c:v>
                </c:pt>
                <c:pt idx="1644">
                  <c:v>25.453125</c:v>
                </c:pt>
                <c:pt idx="1645">
                  <c:v>20.515625</c:v>
                </c:pt>
                <c:pt idx="1646">
                  <c:v>19.79296875</c:v>
                </c:pt>
                <c:pt idx="1647">
                  <c:v>23.68359375</c:v>
                </c:pt>
                <c:pt idx="1648">
                  <c:v>22.296875</c:v>
                </c:pt>
                <c:pt idx="1649">
                  <c:v>29.50390625</c:v>
                </c:pt>
                <c:pt idx="1650">
                  <c:v>19.9921875</c:v>
                </c:pt>
                <c:pt idx="1651">
                  <c:v>32.3046875</c:v>
                </c:pt>
                <c:pt idx="1652">
                  <c:v>29.0859375</c:v>
                </c:pt>
                <c:pt idx="1653">
                  <c:v>25.47265625</c:v>
                </c:pt>
                <c:pt idx="1654">
                  <c:v>22.48046875</c:v>
                </c:pt>
                <c:pt idx="1655">
                  <c:v>23.3203125</c:v>
                </c:pt>
                <c:pt idx="1656">
                  <c:v>18.70703125</c:v>
                </c:pt>
                <c:pt idx="1657">
                  <c:v>36.4375</c:v>
                </c:pt>
                <c:pt idx="1658">
                  <c:v>23.328125</c:v>
                </c:pt>
                <c:pt idx="1659">
                  <c:v>30.6796875</c:v>
                </c:pt>
                <c:pt idx="1660">
                  <c:v>28.3203125</c:v>
                </c:pt>
                <c:pt idx="1661">
                  <c:v>20.5625</c:v>
                </c:pt>
                <c:pt idx="1662">
                  <c:v>26.0703125</c:v>
                </c:pt>
                <c:pt idx="1663">
                  <c:v>21.9921875</c:v>
                </c:pt>
                <c:pt idx="1664">
                  <c:v>26.38671875</c:v>
                </c:pt>
                <c:pt idx="1665">
                  <c:v>27.7421875</c:v>
                </c:pt>
                <c:pt idx="1666">
                  <c:v>37.7890625</c:v>
                </c:pt>
                <c:pt idx="1667">
                  <c:v>26.796875</c:v>
                </c:pt>
                <c:pt idx="1668">
                  <c:v>21.2421875</c:v>
                </c:pt>
                <c:pt idx="1669">
                  <c:v>28.734375</c:v>
                </c:pt>
                <c:pt idx="1670">
                  <c:v>27.40234375</c:v>
                </c:pt>
                <c:pt idx="1671">
                  <c:v>29.515625</c:v>
                </c:pt>
                <c:pt idx="1672">
                  <c:v>32.734375</c:v>
                </c:pt>
                <c:pt idx="1673">
                  <c:v>25.9375</c:v>
                </c:pt>
                <c:pt idx="1674">
                  <c:v>23.07421875</c:v>
                </c:pt>
                <c:pt idx="1675">
                  <c:v>28.8203125</c:v>
                </c:pt>
                <c:pt idx="1676">
                  <c:v>27.73046875</c:v>
                </c:pt>
                <c:pt idx="1677">
                  <c:v>20.09375</c:v>
                </c:pt>
                <c:pt idx="1678">
                  <c:v>32.75</c:v>
                </c:pt>
                <c:pt idx="1679">
                  <c:v>26.10546875</c:v>
                </c:pt>
                <c:pt idx="1680">
                  <c:v>19.51171875</c:v>
                </c:pt>
                <c:pt idx="1681">
                  <c:v>21.32421875</c:v>
                </c:pt>
                <c:pt idx="1682">
                  <c:v>25.13671875</c:v>
                </c:pt>
                <c:pt idx="1683">
                  <c:v>29.48828125</c:v>
                </c:pt>
                <c:pt idx="1684">
                  <c:v>23.640625</c:v>
                </c:pt>
                <c:pt idx="1685">
                  <c:v>23.2265625</c:v>
                </c:pt>
                <c:pt idx="1686">
                  <c:v>26.09375</c:v>
                </c:pt>
                <c:pt idx="1687">
                  <c:v>21.85546875</c:v>
                </c:pt>
                <c:pt idx="1688">
                  <c:v>26.3515625</c:v>
                </c:pt>
                <c:pt idx="1689">
                  <c:v>32.796875</c:v>
                </c:pt>
                <c:pt idx="1690">
                  <c:v>21.9375</c:v>
                </c:pt>
                <c:pt idx="1691">
                  <c:v>34.1328125</c:v>
                </c:pt>
                <c:pt idx="1692">
                  <c:v>21.7265625</c:v>
                </c:pt>
                <c:pt idx="1693">
                  <c:v>29.52734375</c:v>
                </c:pt>
                <c:pt idx="1694">
                  <c:v>30.14453125</c:v>
                </c:pt>
                <c:pt idx="1695">
                  <c:v>33.2890625</c:v>
                </c:pt>
                <c:pt idx="1696">
                  <c:v>26.890625</c:v>
                </c:pt>
                <c:pt idx="1697">
                  <c:v>30.328125</c:v>
                </c:pt>
                <c:pt idx="1698">
                  <c:v>31.3671875</c:v>
                </c:pt>
                <c:pt idx="1699">
                  <c:v>24.390625</c:v>
                </c:pt>
                <c:pt idx="1700">
                  <c:v>29.18359375</c:v>
                </c:pt>
                <c:pt idx="1701">
                  <c:v>36.8984375</c:v>
                </c:pt>
                <c:pt idx="1702">
                  <c:v>21.73046875</c:v>
                </c:pt>
                <c:pt idx="1703">
                  <c:v>25.7890625</c:v>
                </c:pt>
                <c:pt idx="1704">
                  <c:v>18.0078125</c:v>
                </c:pt>
                <c:pt idx="1705">
                  <c:v>19.48828125</c:v>
                </c:pt>
                <c:pt idx="1706">
                  <c:v>33.265625</c:v>
                </c:pt>
                <c:pt idx="1707">
                  <c:v>26.93359375</c:v>
                </c:pt>
                <c:pt idx="1708">
                  <c:v>20.8671875</c:v>
                </c:pt>
                <c:pt idx="1709">
                  <c:v>25.859375</c:v>
                </c:pt>
                <c:pt idx="1710">
                  <c:v>28.01171875</c:v>
                </c:pt>
                <c:pt idx="1711">
                  <c:v>25.328125</c:v>
                </c:pt>
                <c:pt idx="1712">
                  <c:v>24.234375</c:v>
                </c:pt>
                <c:pt idx="1713">
                  <c:v>24.01171875</c:v>
                </c:pt>
                <c:pt idx="1714">
                  <c:v>27.32421875</c:v>
                </c:pt>
                <c:pt idx="1715">
                  <c:v>29.35546875</c:v>
                </c:pt>
                <c:pt idx="1716">
                  <c:v>34.4296875</c:v>
                </c:pt>
                <c:pt idx="1717">
                  <c:v>26.8203125</c:v>
                </c:pt>
                <c:pt idx="1718">
                  <c:v>35.2734375</c:v>
                </c:pt>
                <c:pt idx="1719">
                  <c:v>39.1640625</c:v>
                </c:pt>
                <c:pt idx="1720">
                  <c:v>41.015625</c:v>
                </c:pt>
                <c:pt idx="1721">
                  <c:v>31.6875</c:v>
                </c:pt>
                <c:pt idx="1722">
                  <c:v>26.23828125</c:v>
                </c:pt>
                <c:pt idx="1723">
                  <c:v>35.5625</c:v>
                </c:pt>
                <c:pt idx="1724">
                  <c:v>28.328125</c:v>
                </c:pt>
                <c:pt idx="1725">
                  <c:v>25.8828125</c:v>
                </c:pt>
                <c:pt idx="1726">
                  <c:v>19.50390625</c:v>
                </c:pt>
                <c:pt idx="1727">
                  <c:v>24.953125</c:v>
                </c:pt>
                <c:pt idx="1728">
                  <c:v>20.96875</c:v>
                </c:pt>
                <c:pt idx="1729">
                  <c:v>32.7734375</c:v>
                </c:pt>
                <c:pt idx="1730">
                  <c:v>22.8125</c:v>
                </c:pt>
                <c:pt idx="1731">
                  <c:v>26.08203125</c:v>
                </c:pt>
                <c:pt idx="1732">
                  <c:v>30.21875</c:v>
                </c:pt>
                <c:pt idx="1733">
                  <c:v>24.08203125</c:v>
                </c:pt>
                <c:pt idx="1734">
                  <c:v>29.234375</c:v>
                </c:pt>
                <c:pt idx="1735">
                  <c:v>23.2421875</c:v>
                </c:pt>
                <c:pt idx="1736">
                  <c:v>30.2421875</c:v>
                </c:pt>
                <c:pt idx="1737">
                  <c:v>34.96875</c:v>
                </c:pt>
                <c:pt idx="1738">
                  <c:v>34.9609375</c:v>
                </c:pt>
                <c:pt idx="1739">
                  <c:v>31.90234375</c:v>
                </c:pt>
                <c:pt idx="1740">
                  <c:v>26.3515625</c:v>
                </c:pt>
                <c:pt idx="1741">
                  <c:v>36.359375</c:v>
                </c:pt>
                <c:pt idx="1742">
                  <c:v>17.7734375</c:v>
                </c:pt>
                <c:pt idx="1743">
                  <c:v>20.80078125</c:v>
                </c:pt>
                <c:pt idx="1744">
                  <c:v>20.609375</c:v>
                </c:pt>
                <c:pt idx="1745">
                  <c:v>33.921875</c:v>
                </c:pt>
                <c:pt idx="1746">
                  <c:v>23.55078125</c:v>
                </c:pt>
                <c:pt idx="1747">
                  <c:v>19.59375</c:v>
                </c:pt>
                <c:pt idx="1748">
                  <c:v>34.3984375</c:v>
                </c:pt>
                <c:pt idx="1749">
                  <c:v>29.34765625</c:v>
                </c:pt>
                <c:pt idx="1750">
                  <c:v>21.125</c:v>
                </c:pt>
                <c:pt idx="1751">
                  <c:v>20.77734375</c:v>
                </c:pt>
                <c:pt idx="1752">
                  <c:v>19.34765625</c:v>
                </c:pt>
                <c:pt idx="1753">
                  <c:v>29.8125</c:v>
                </c:pt>
                <c:pt idx="1754">
                  <c:v>19.44140625</c:v>
                </c:pt>
                <c:pt idx="1755">
                  <c:v>23.296875</c:v>
                </c:pt>
                <c:pt idx="1756">
                  <c:v>29.07421875</c:v>
                </c:pt>
                <c:pt idx="1757">
                  <c:v>26.7890625</c:v>
                </c:pt>
                <c:pt idx="1758">
                  <c:v>20.140625</c:v>
                </c:pt>
                <c:pt idx="1759">
                  <c:v>38.5546875</c:v>
                </c:pt>
                <c:pt idx="1760">
                  <c:v>38.375</c:v>
                </c:pt>
                <c:pt idx="1761">
                  <c:v>43.4296875</c:v>
                </c:pt>
                <c:pt idx="1762">
                  <c:v>25.85546875</c:v>
                </c:pt>
                <c:pt idx="1763">
                  <c:v>16.265625</c:v>
                </c:pt>
                <c:pt idx="1764">
                  <c:v>39.7734375</c:v>
                </c:pt>
                <c:pt idx="1765">
                  <c:v>35.2734375</c:v>
                </c:pt>
                <c:pt idx="1766">
                  <c:v>30.65234375</c:v>
                </c:pt>
                <c:pt idx="1767">
                  <c:v>28.1171875</c:v>
                </c:pt>
                <c:pt idx="1768">
                  <c:v>24.87890625</c:v>
                </c:pt>
                <c:pt idx="1769">
                  <c:v>31.328125</c:v>
                </c:pt>
                <c:pt idx="1770">
                  <c:v>27.15625</c:v>
                </c:pt>
                <c:pt idx="1771">
                  <c:v>27.08203125</c:v>
                </c:pt>
                <c:pt idx="1772">
                  <c:v>22.296875</c:v>
                </c:pt>
                <c:pt idx="1773">
                  <c:v>26.1796875</c:v>
                </c:pt>
                <c:pt idx="1774">
                  <c:v>28.328125</c:v>
                </c:pt>
                <c:pt idx="1775">
                  <c:v>20.9609375</c:v>
                </c:pt>
                <c:pt idx="1776">
                  <c:v>22.203125</c:v>
                </c:pt>
                <c:pt idx="1777">
                  <c:v>25.5546875</c:v>
                </c:pt>
                <c:pt idx="1778">
                  <c:v>34.0859375</c:v>
                </c:pt>
                <c:pt idx="1779">
                  <c:v>26.734375</c:v>
                </c:pt>
                <c:pt idx="1780">
                  <c:v>26.25</c:v>
                </c:pt>
                <c:pt idx="1781">
                  <c:v>26.10546875</c:v>
                </c:pt>
                <c:pt idx="1782">
                  <c:v>22.20703125</c:v>
                </c:pt>
                <c:pt idx="1783">
                  <c:v>27.49609375</c:v>
                </c:pt>
                <c:pt idx="1784">
                  <c:v>28.8046875</c:v>
                </c:pt>
                <c:pt idx="1785">
                  <c:v>20.31640625</c:v>
                </c:pt>
                <c:pt idx="1786">
                  <c:v>24.6015625</c:v>
                </c:pt>
                <c:pt idx="1787">
                  <c:v>23.69921875</c:v>
                </c:pt>
                <c:pt idx="1788">
                  <c:v>28.21875</c:v>
                </c:pt>
                <c:pt idx="1789">
                  <c:v>31.59765625</c:v>
                </c:pt>
                <c:pt idx="1790">
                  <c:v>22.625</c:v>
                </c:pt>
                <c:pt idx="1791">
                  <c:v>23.84375</c:v>
                </c:pt>
                <c:pt idx="1792">
                  <c:v>35.21875</c:v>
                </c:pt>
                <c:pt idx="1793">
                  <c:v>23.9375</c:v>
                </c:pt>
                <c:pt idx="1794">
                  <c:v>24.64453125</c:v>
                </c:pt>
                <c:pt idx="1795">
                  <c:v>22.37109375</c:v>
                </c:pt>
                <c:pt idx="1796">
                  <c:v>37.453125</c:v>
                </c:pt>
                <c:pt idx="1797">
                  <c:v>36.71875</c:v>
                </c:pt>
                <c:pt idx="1798">
                  <c:v>35.6171875</c:v>
                </c:pt>
                <c:pt idx="1799">
                  <c:v>32.390625</c:v>
                </c:pt>
                <c:pt idx="1800">
                  <c:v>17.15625</c:v>
                </c:pt>
                <c:pt idx="1801">
                  <c:v>27.50390625</c:v>
                </c:pt>
                <c:pt idx="1802">
                  <c:v>24.19140625</c:v>
                </c:pt>
                <c:pt idx="1803">
                  <c:v>29.25</c:v>
                </c:pt>
                <c:pt idx="1804">
                  <c:v>30.2578125</c:v>
                </c:pt>
                <c:pt idx="1805">
                  <c:v>30.0546875</c:v>
                </c:pt>
                <c:pt idx="1806">
                  <c:v>26.4609375</c:v>
                </c:pt>
                <c:pt idx="1807">
                  <c:v>30.07421875</c:v>
                </c:pt>
                <c:pt idx="1808">
                  <c:v>22.1953125</c:v>
                </c:pt>
                <c:pt idx="1809">
                  <c:v>27.51953125</c:v>
                </c:pt>
                <c:pt idx="1810">
                  <c:v>20.55859375</c:v>
                </c:pt>
                <c:pt idx="1811">
                  <c:v>29.13671875</c:v>
                </c:pt>
                <c:pt idx="1812">
                  <c:v>23.9921875</c:v>
                </c:pt>
                <c:pt idx="1813">
                  <c:v>29.9296875</c:v>
                </c:pt>
                <c:pt idx="1814">
                  <c:v>21.15625</c:v>
                </c:pt>
                <c:pt idx="1815">
                  <c:v>28.0703125</c:v>
                </c:pt>
                <c:pt idx="1816">
                  <c:v>27.67578125</c:v>
                </c:pt>
                <c:pt idx="1817">
                  <c:v>22.99609375</c:v>
                </c:pt>
                <c:pt idx="1818">
                  <c:v>25.55078125</c:v>
                </c:pt>
                <c:pt idx="1819">
                  <c:v>30.69140625</c:v>
                </c:pt>
                <c:pt idx="1820">
                  <c:v>38.890625</c:v>
                </c:pt>
                <c:pt idx="1821">
                  <c:v>22.90234375</c:v>
                </c:pt>
                <c:pt idx="1822">
                  <c:v>22.9453125</c:v>
                </c:pt>
                <c:pt idx="1823">
                  <c:v>26.0078125</c:v>
                </c:pt>
              </c:numCache>
            </c:numRef>
          </c:xVal>
          <c:yVal>
            <c:numRef>
              <c:f>'Regression_(no_missing)'!$F$2:$F$1825</c:f>
              <c:numCache>
                <c:formatCode>General</c:formatCode>
                <c:ptCount val="1824"/>
                <c:pt idx="0">
                  <c:v>3780</c:v>
                </c:pt>
                <c:pt idx="1">
                  <c:v>3150</c:v>
                </c:pt>
                <c:pt idx="2">
                  <c:v>3270</c:v>
                </c:pt>
                <c:pt idx="3">
                  <c:v>3650</c:v>
                </c:pt>
                <c:pt idx="4">
                  <c:v>2300</c:v>
                </c:pt>
                <c:pt idx="5">
                  <c:v>3200</c:v>
                </c:pt>
                <c:pt idx="6">
                  <c:v>3210</c:v>
                </c:pt>
                <c:pt idx="7">
                  <c:v>3550</c:v>
                </c:pt>
                <c:pt idx="8">
                  <c:v>2775</c:v>
                </c:pt>
                <c:pt idx="9">
                  <c:v>3380</c:v>
                </c:pt>
                <c:pt idx="10">
                  <c:v>3480</c:v>
                </c:pt>
                <c:pt idx="11">
                  <c:v>3670</c:v>
                </c:pt>
                <c:pt idx="12">
                  <c:v>4560</c:v>
                </c:pt>
                <c:pt idx="13">
                  <c:v>3635</c:v>
                </c:pt>
                <c:pt idx="14">
                  <c:v>2600</c:v>
                </c:pt>
                <c:pt idx="15">
                  <c:v>3490</c:v>
                </c:pt>
                <c:pt idx="16">
                  <c:v>2530</c:v>
                </c:pt>
                <c:pt idx="17">
                  <c:v>3670</c:v>
                </c:pt>
                <c:pt idx="18">
                  <c:v>3760</c:v>
                </c:pt>
                <c:pt idx="19">
                  <c:v>2270</c:v>
                </c:pt>
                <c:pt idx="20">
                  <c:v>3146</c:v>
                </c:pt>
                <c:pt idx="21">
                  <c:v>3570</c:v>
                </c:pt>
                <c:pt idx="22">
                  <c:v>2310</c:v>
                </c:pt>
                <c:pt idx="23">
                  <c:v>3530</c:v>
                </c:pt>
                <c:pt idx="24">
                  <c:v>3810</c:v>
                </c:pt>
                <c:pt idx="25">
                  <c:v>1890</c:v>
                </c:pt>
                <c:pt idx="26">
                  <c:v>2800</c:v>
                </c:pt>
                <c:pt idx="27">
                  <c:v>3290</c:v>
                </c:pt>
                <c:pt idx="28">
                  <c:v>3710</c:v>
                </c:pt>
                <c:pt idx="29">
                  <c:v>1075</c:v>
                </c:pt>
                <c:pt idx="30">
                  <c:v>3395</c:v>
                </c:pt>
                <c:pt idx="31">
                  <c:v>2755</c:v>
                </c:pt>
                <c:pt idx="32">
                  <c:v>4000</c:v>
                </c:pt>
                <c:pt idx="33">
                  <c:v>3460</c:v>
                </c:pt>
                <c:pt idx="34">
                  <c:v>4000</c:v>
                </c:pt>
                <c:pt idx="35">
                  <c:v>2300</c:v>
                </c:pt>
                <c:pt idx="36">
                  <c:v>4740</c:v>
                </c:pt>
                <c:pt idx="37">
                  <c:v>1145</c:v>
                </c:pt>
                <c:pt idx="38">
                  <c:v>2180</c:v>
                </c:pt>
                <c:pt idx="39">
                  <c:v>3250</c:v>
                </c:pt>
                <c:pt idx="40">
                  <c:v>3280</c:v>
                </c:pt>
                <c:pt idx="41">
                  <c:v>3530</c:v>
                </c:pt>
                <c:pt idx="42">
                  <c:v>4440</c:v>
                </c:pt>
                <c:pt idx="43">
                  <c:v>2330</c:v>
                </c:pt>
                <c:pt idx="44">
                  <c:v>2720</c:v>
                </c:pt>
                <c:pt idx="45">
                  <c:v>2020</c:v>
                </c:pt>
                <c:pt idx="46">
                  <c:v>2780</c:v>
                </c:pt>
                <c:pt idx="47">
                  <c:v>2640</c:v>
                </c:pt>
                <c:pt idx="48">
                  <c:v>2300</c:v>
                </c:pt>
                <c:pt idx="49">
                  <c:v>3615</c:v>
                </c:pt>
                <c:pt idx="50">
                  <c:v>4100</c:v>
                </c:pt>
                <c:pt idx="51">
                  <c:v>3530</c:v>
                </c:pt>
                <c:pt idx="52">
                  <c:v>2950</c:v>
                </c:pt>
                <c:pt idx="53">
                  <c:v>2910</c:v>
                </c:pt>
                <c:pt idx="54">
                  <c:v>2143</c:v>
                </c:pt>
                <c:pt idx="55">
                  <c:v>3170</c:v>
                </c:pt>
                <c:pt idx="56">
                  <c:v>2640</c:v>
                </c:pt>
                <c:pt idx="57">
                  <c:v>3607</c:v>
                </c:pt>
                <c:pt idx="58">
                  <c:v>2710</c:v>
                </c:pt>
                <c:pt idx="59">
                  <c:v>4031</c:v>
                </c:pt>
                <c:pt idx="60">
                  <c:v>3570</c:v>
                </c:pt>
                <c:pt idx="61">
                  <c:v>2380</c:v>
                </c:pt>
                <c:pt idx="62">
                  <c:v>3020</c:v>
                </c:pt>
                <c:pt idx="63">
                  <c:v>3180</c:v>
                </c:pt>
                <c:pt idx="64">
                  <c:v>2840</c:v>
                </c:pt>
                <c:pt idx="65">
                  <c:v>2390</c:v>
                </c:pt>
                <c:pt idx="66">
                  <c:v>3140</c:v>
                </c:pt>
                <c:pt idx="67">
                  <c:v>3630</c:v>
                </c:pt>
                <c:pt idx="68">
                  <c:v>3670</c:v>
                </c:pt>
                <c:pt idx="69">
                  <c:v>3740</c:v>
                </c:pt>
                <c:pt idx="70">
                  <c:v>2930</c:v>
                </c:pt>
                <c:pt idx="71">
                  <c:v>2900</c:v>
                </c:pt>
                <c:pt idx="72">
                  <c:v>3700</c:v>
                </c:pt>
                <c:pt idx="73">
                  <c:v>3090</c:v>
                </c:pt>
                <c:pt idx="74">
                  <c:v>3670</c:v>
                </c:pt>
                <c:pt idx="75">
                  <c:v>3900</c:v>
                </c:pt>
                <c:pt idx="76">
                  <c:v>3880</c:v>
                </c:pt>
                <c:pt idx="77">
                  <c:v>3690</c:v>
                </c:pt>
                <c:pt idx="78">
                  <c:v>4440</c:v>
                </c:pt>
                <c:pt idx="79">
                  <c:v>3970</c:v>
                </c:pt>
                <c:pt idx="80">
                  <c:v>3950</c:v>
                </c:pt>
                <c:pt idx="81">
                  <c:v>2610</c:v>
                </c:pt>
                <c:pt idx="82">
                  <c:v>2670</c:v>
                </c:pt>
                <c:pt idx="83">
                  <c:v>3035</c:v>
                </c:pt>
                <c:pt idx="84">
                  <c:v>3810</c:v>
                </c:pt>
                <c:pt idx="85">
                  <c:v>3910</c:v>
                </c:pt>
                <c:pt idx="86">
                  <c:v>3565</c:v>
                </c:pt>
                <c:pt idx="87">
                  <c:v>1535</c:v>
                </c:pt>
                <c:pt idx="88">
                  <c:v>2930</c:v>
                </c:pt>
                <c:pt idx="89">
                  <c:v>3040</c:v>
                </c:pt>
                <c:pt idx="90">
                  <c:v>3640</c:v>
                </c:pt>
                <c:pt idx="91">
                  <c:v>3910</c:v>
                </c:pt>
                <c:pt idx="92">
                  <c:v>3400</c:v>
                </c:pt>
                <c:pt idx="93">
                  <c:v>3460</c:v>
                </c:pt>
                <c:pt idx="94">
                  <c:v>3240</c:v>
                </c:pt>
                <c:pt idx="95">
                  <c:v>3400</c:v>
                </c:pt>
                <c:pt idx="96">
                  <c:v>3630</c:v>
                </c:pt>
                <c:pt idx="97">
                  <c:v>2935</c:v>
                </c:pt>
                <c:pt idx="98">
                  <c:v>4160</c:v>
                </c:pt>
                <c:pt idx="99">
                  <c:v>3320</c:v>
                </c:pt>
                <c:pt idx="100">
                  <c:v>2480</c:v>
                </c:pt>
                <c:pt idx="101">
                  <c:v>2800</c:v>
                </c:pt>
                <c:pt idx="102">
                  <c:v>3900</c:v>
                </c:pt>
                <c:pt idx="103">
                  <c:v>3950</c:v>
                </c:pt>
                <c:pt idx="104">
                  <c:v>3940</c:v>
                </c:pt>
                <c:pt idx="105">
                  <c:v>3130</c:v>
                </c:pt>
                <c:pt idx="106">
                  <c:v>3200</c:v>
                </c:pt>
                <c:pt idx="107">
                  <c:v>3620</c:v>
                </c:pt>
                <c:pt idx="108">
                  <c:v>3550</c:v>
                </c:pt>
                <c:pt idx="109">
                  <c:v>3380</c:v>
                </c:pt>
                <c:pt idx="110">
                  <c:v>3390</c:v>
                </c:pt>
                <c:pt idx="111">
                  <c:v>3890</c:v>
                </c:pt>
                <c:pt idx="112">
                  <c:v>4200</c:v>
                </c:pt>
                <c:pt idx="113">
                  <c:v>4235</c:v>
                </c:pt>
                <c:pt idx="114">
                  <c:v>3140</c:v>
                </c:pt>
                <c:pt idx="115">
                  <c:v>2020</c:v>
                </c:pt>
                <c:pt idx="116">
                  <c:v>4100</c:v>
                </c:pt>
                <c:pt idx="117">
                  <c:v>3800</c:v>
                </c:pt>
                <c:pt idx="118">
                  <c:v>1850</c:v>
                </c:pt>
                <c:pt idx="119">
                  <c:v>3280</c:v>
                </c:pt>
                <c:pt idx="120">
                  <c:v>3525</c:v>
                </c:pt>
                <c:pt idx="121">
                  <c:v>4070</c:v>
                </c:pt>
                <c:pt idx="122">
                  <c:v>3325</c:v>
                </c:pt>
                <c:pt idx="123">
                  <c:v>3660</c:v>
                </c:pt>
                <c:pt idx="124">
                  <c:v>2990</c:v>
                </c:pt>
                <c:pt idx="125">
                  <c:v>2820</c:v>
                </c:pt>
                <c:pt idx="126">
                  <c:v>2870</c:v>
                </c:pt>
                <c:pt idx="127">
                  <c:v>3440</c:v>
                </c:pt>
                <c:pt idx="128">
                  <c:v>3440</c:v>
                </c:pt>
                <c:pt idx="129">
                  <c:v>4100</c:v>
                </c:pt>
                <c:pt idx="130">
                  <c:v>2420</c:v>
                </c:pt>
                <c:pt idx="131">
                  <c:v>2670</c:v>
                </c:pt>
                <c:pt idx="132">
                  <c:v>2775</c:v>
                </c:pt>
                <c:pt idx="133">
                  <c:v>2580</c:v>
                </c:pt>
                <c:pt idx="134">
                  <c:v>3220</c:v>
                </c:pt>
                <c:pt idx="135">
                  <c:v>3040</c:v>
                </c:pt>
                <c:pt idx="136">
                  <c:v>3040</c:v>
                </c:pt>
                <c:pt idx="137">
                  <c:v>3080</c:v>
                </c:pt>
                <c:pt idx="138">
                  <c:v>3200</c:v>
                </c:pt>
                <c:pt idx="139">
                  <c:v>2880</c:v>
                </c:pt>
                <c:pt idx="140">
                  <c:v>3890</c:v>
                </c:pt>
                <c:pt idx="141">
                  <c:v>3950</c:v>
                </c:pt>
                <c:pt idx="142">
                  <c:v>1940</c:v>
                </c:pt>
                <c:pt idx="143">
                  <c:v>3500</c:v>
                </c:pt>
                <c:pt idx="144">
                  <c:v>3990</c:v>
                </c:pt>
                <c:pt idx="145">
                  <c:v>3070</c:v>
                </c:pt>
                <c:pt idx="146">
                  <c:v>3340</c:v>
                </c:pt>
                <c:pt idx="147">
                  <c:v>3900</c:v>
                </c:pt>
                <c:pt idx="148">
                  <c:v>2830</c:v>
                </c:pt>
                <c:pt idx="149">
                  <c:v>3530</c:v>
                </c:pt>
                <c:pt idx="150">
                  <c:v>1160</c:v>
                </c:pt>
                <c:pt idx="151">
                  <c:v>1820</c:v>
                </c:pt>
                <c:pt idx="152">
                  <c:v>4225</c:v>
                </c:pt>
                <c:pt idx="153">
                  <c:v>3210</c:v>
                </c:pt>
                <c:pt idx="154">
                  <c:v>2250</c:v>
                </c:pt>
                <c:pt idx="155">
                  <c:v>2960</c:v>
                </c:pt>
                <c:pt idx="156">
                  <c:v>3100</c:v>
                </c:pt>
                <c:pt idx="157">
                  <c:v>3080</c:v>
                </c:pt>
                <c:pt idx="158">
                  <c:v>3710</c:v>
                </c:pt>
                <c:pt idx="159">
                  <c:v>2350</c:v>
                </c:pt>
                <c:pt idx="160">
                  <c:v>3525</c:v>
                </c:pt>
                <c:pt idx="161">
                  <c:v>3500</c:v>
                </c:pt>
                <c:pt idx="162">
                  <c:v>3520</c:v>
                </c:pt>
                <c:pt idx="163">
                  <c:v>3150</c:v>
                </c:pt>
                <c:pt idx="164">
                  <c:v>970</c:v>
                </c:pt>
                <c:pt idx="165">
                  <c:v>3890</c:v>
                </c:pt>
                <c:pt idx="166">
                  <c:v>2940</c:v>
                </c:pt>
                <c:pt idx="167">
                  <c:v>3820</c:v>
                </c:pt>
                <c:pt idx="168">
                  <c:v>1255</c:v>
                </c:pt>
                <c:pt idx="169">
                  <c:v>2730</c:v>
                </c:pt>
                <c:pt idx="170">
                  <c:v>1360</c:v>
                </c:pt>
                <c:pt idx="171">
                  <c:v>3560</c:v>
                </c:pt>
                <c:pt idx="172">
                  <c:v>1250</c:v>
                </c:pt>
                <c:pt idx="173">
                  <c:v>1780</c:v>
                </c:pt>
                <c:pt idx="174">
                  <c:v>2730</c:v>
                </c:pt>
                <c:pt idx="175">
                  <c:v>2740</c:v>
                </c:pt>
                <c:pt idx="176">
                  <c:v>1690</c:v>
                </c:pt>
                <c:pt idx="177">
                  <c:v>3830</c:v>
                </c:pt>
                <c:pt idx="178">
                  <c:v>3920</c:v>
                </c:pt>
                <c:pt idx="179">
                  <c:v>3650</c:v>
                </c:pt>
                <c:pt idx="180">
                  <c:v>3620</c:v>
                </c:pt>
                <c:pt idx="181">
                  <c:v>2740</c:v>
                </c:pt>
                <c:pt idx="182">
                  <c:v>3005</c:v>
                </c:pt>
                <c:pt idx="183">
                  <c:v>3060</c:v>
                </c:pt>
                <c:pt idx="184">
                  <c:v>2720</c:v>
                </c:pt>
                <c:pt idx="185">
                  <c:v>3850</c:v>
                </c:pt>
                <c:pt idx="186">
                  <c:v>2810</c:v>
                </c:pt>
                <c:pt idx="187">
                  <c:v>2660</c:v>
                </c:pt>
                <c:pt idx="188">
                  <c:v>2860</c:v>
                </c:pt>
                <c:pt idx="189">
                  <c:v>3300</c:v>
                </c:pt>
                <c:pt idx="190">
                  <c:v>2700</c:v>
                </c:pt>
                <c:pt idx="191">
                  <c:v>3080</c:v>
                </c:pt>
                <c:pt idx="192">
                  <c:v>2205</c:v>
                </c:pt>
                <c:pt idx="193">
                  <c:v>2640</c:v>
                </c:pt>
                <c:pt idx="194">
                  <c:v>3500</c:v>
                </c:pt>
                <c:pt idx="195">
                  <c:v>2600</c:v>
                </c:pt>
                <c:pt idx="196">
                  <c:v>2940</c:v>
                </c:pt>
                <c:pt idx="197">
                  <c:v>2240</c:v>
                </c:pt>
                <c:pt idx="198">
                  <c:v>2910</c:v>
                </c:pt>
                <c:pt idx="199">
                  <c:v>2490</c:v>
                </c:pt>
                <c:pt idx="200">
                  <c:v>2730</c:v>
                </c:pt>
                <c:pt idx="201">
                  <c:v>3410</c:v>
                </c:pt>
                <c:pt idx="202">
                  <c:v>2930</c:v>
                </c:pt>
                <c:pt idx="203">
                  <c:v>1710</c:v>
                </c:pt>
                <c:pt idx="204">
                  <c:v>2550</c:v>
                </c:pt>
                <c:pt idx="205">
                  <c:v>2650</c:v>
                </c:pt>
                <c:pt idx="206">
                  <c:v>3620</c:v>
                </c:pt>
                <c:pt idx="207">
                  <c:v>3690</c:v>
                </c:pt>
                <c:pt idx="208">
                  <c:v>3160</c:v>
                </c:pt>
                <c:pt idx="209">
                  <c:v>3520</c:v>
                </c:pt>
                <c:pt idx="210">
                  <c:v>1840</c:v>
                </c:pt>
                <c:pt idx="211">
                  <c:v>2780</c:v>
                </c:pt>
                <c:pt idx="212">
                  <c:v>2185</c:v>
                </c:pt>
                <c:pt idx="213">
                  <c:v>1275</c:v>
                </c:pt>
                <c:pt idx="214">
                  <c:v>2070</c:v>
                </c:pt>
                <c:pt idx="215">
                  <c:v>2420</c:v>
                </c:pt>
                <c:pt idx="216">
                  <c:v>885</c:v>
                </c:pt>
                <c:pt idx="217">
                  <c:v>3000</c:v>
                </c:pt>
                <c:pt idx="218">
                  <c:v>2840</c:v>
                </c:pt>
                <c:pt idx="219">
                  <c:v>3555</c:v>
                </c:pt>
                <c:pt idx="220">
                  <c:v>3640</c:v>
                </c:pt>
                <c:pt idx="221">
                  <c:v>3520</c:v>
                </c:pt>
                <c:pt idx="222">
                  <c:v>2880</c:v>
                </c:pt>
                <c:pt idx="223">
                  <c:v>3920</c:v>
                </c:pt>
                <c:pt idx="224">
                  <c:v>2590</c:v>
                </c:pt>
                <c:pt idx="225">
                  <c:v>3200</c:v>
                </c:pt>
                <c:pt idx="226">
                  <c:v>3730</c:v>
                </c:pt>
                <c:pt idx="227">
                  <c:v>2620</c:v>
                </c:pt>
                <c:pt idx="228">
                  <c:v>3000</c:v>
                </c:pt>
                <c:pt idx="229">
                  <c:v>3600</c:v>
                </c:pt>
                <c:pt idx="230">
                  <c:v>860</c:v>
                </c:pt>
                <c:pt idx="231">
                  <c:v>3720</c:v>
                </c:pt>
                <c:pt idx="232">
                  <c:v>2735</c:v>
                </c:pt>
                <c:pt idx="233">
                  <c:v>3120</c:v>
                </c:pt>
                <c:pt idx="234">
                  <c:v>3300</c:v>
                </c:pt>
                <c:pt idx="235">
                  <c:v>1692</c:v>
                </c:pt>
                <c:pt idx="236">
                  <c:v>3230</c:v>
                </c:pt>
                <c:pt idx="237">
                  <c:v>3560</c:v>
                </c:pt>
                <c:pt idx="238">
                  <c:v>3220</c:v>
                </c:pt>
                <c:pt idx="239">
                  <c:v>3040</c:v>
                </c:pt>
                <c:pt idx="240">
                  <c:v>3620</c:v>
                </c:pt>
                <c:pt idx="241">
                  <c:v>3290</c:v>
                </c:pt>
                <c:pt idx="242">
                  <c:v>2620</c:v>
                </c:pt>
                <c:pt idx="243">
                  <c:v>3680</c:v>
                </c:pt>
                <c:pt idx="244">
                  <c:v>2820</c:v>
                </c:pt>
                <c:pt idx="245">
                  <c:v>2870</c:v>
                </c:pt>
                <c:pt idx="246">
                  <c:v>3140</c:v>
                </c:pt>
                <c:pt idx="247">
                  <c:v>2885</c:v>
                </c:pt>
                <c:pt idx="248">
                  <c:v>3300</c:v>
                </c:pt>
                <c:pt idx="249">
                  <c:v>4140</c:v>
                </c:pt>
                <c:pt idx="250">
                  <c:v>1719</c:v>
                </c:pt>
                <c:pt idx="251">
                  <c:v>2040</c:v>
                </c:pt>
                <c:pt idx="252">
                  <c:v>3440</c:v>
                </c:pt>
                <c:pt idx="253">
                  <c:v>2800</c:v>
                </c:pt>
                <c:pt idx="254">
                  <c:v>2650</c:v>
                </c:pt>
                <c:pt idx="255">
                  <c:v>2530</c:v>
                </c:pt>
                <c:pt idx="256">
                  <c:v>3875</c:v>
                </c:pt>
                <c:pt idx="257">
                  <c:v>2330</c:v>
                </c:pt>
                <c:pt idx="258">
                  <c:v>3190</c:v>
                </c:pt>
                <c:pt idx="259">
                  <c:v>3700</c:v>
                </c:pt>
                <c:pt idx="260">
                  <c:v>3340</c:v>
                </c:pt>
                <c:pt idx="261">
                  <c:v>2520</c:v>
                </c:pt>
                <c:pt idx="262">
                  <c:v>3640</c:v>
                </c:pt>
                <c:pt idx="263">
                  <c:v>2380</c:v>
                </c:pt>
                <c:pt idx="264">
                  <c:v>2820</c:v>
                </c:pt>
                <c:pt idx="265">
                  <c:v>3620</c:v>
                </c:pt>
                <c:pt idx="266">
                  <c:v>3420</c:v>
                </c:pt>
                <c:pt idx="267">
                  <c:v>2760</c:v>
                </c:pt>
                <c:pt idx="268">
                  <c:v>3030</c:v>
                </c:pt>
                <c:pt idx="269">
                  <c:v>3720</c:v>
                </c:pt>
                <c:pt idx="270">
                  <c:v>3680</c:v>
                </c:pt>
                <c:pt idx="271">
                  <c:v>3100</c:v>
                </c:pt>
                <c:pt idx="272">
                  <c:v>3270</c:v>
                </c:pt>
                <c:pt idx="273">
                  <c:v>3335</c:v>
                </c:pt>
                <c:pt idx="274">
                  <c:v>3600</c:v>
                </c:pt>
                <c:pt idx="275">
                  <c:v>3520</c:v>
                </c:pt>
                <c:pt idx="276">
                  <c:v>2810</c:v>
                </c:pt>
                <c:pt idx="277">
                  <c:v>4140</c:v>
                </c:pt>
                <c:pt idx="278">
                  <c:v>1580</c:v>
                </c:pt>
                <c:pt idx="279">
                  <c:v>2740</c:v>
                </c:pt>
                <c:pt idx="280">
                  <c:v>3465</c:v>
                </c:pt>
                <c:pt idx="281">
                  <c:v>3750</c:v>
                </c:pt>
                <c:pt idx="282">
                  <c:v>2900</c:v>
                </c:pt>
                <c:pt idx="283">
                  <c:v>3330</c:v>
                </c:pt>
                <c:pt idx="284">
                  <c:v>3220</c:v>
                </c:pt>
                <c:pt idx="285">
                  <c:v>2865</c:v>
                </c:pt>
                <c:pt idx="286">
                  <c:v>2740</c:v>
                </c:pt>
                <c:pt idx="287">
                  <c:v>3520</c:v>
                </c:pt>
                <c:pt idx="288">
                  <c:v>3360</c:v>
                </c:pt>
                <c:pt idx="289">
                  <c:v>3420</c:v>
                </c:pt>
                <c:pt idx="290">
                  <c:v>3630</c:v>
                </c:pt>
                <c:pt idx="291">
                  <c:v>2260</c:v>
                </c:pt>
                <c:pt idx="292">
                  <c:v>3470</c:v>
                </c:pt>
                <c:pt idx="293">
                  <c:v>2760</c:v>
                </c:pt>
                <c:pt idx="294">
                  <c:v>2780</c:v>
                </c:pt>
                <c:pt idx="295">
                  <c:v>2855</c:v>
                </c:pt>
                <c:pt idx="296">
                  <c:v>3400</c:v>
                </c:pt>
                <c:pt idx="297">
                  <c:v>3180</c:v>
                </c:pt>
                <c:pt idx="298">
                  <c:v>3520</c:v>
                </c:pt>
                <c:pt idx="299">
                  <c:v>2385</c:v>
                </c:pt>
                <c:pt idx="300">
                  <c:v>2130</c:v>
                </c:pt>
                <c:pt idx="301">
                  <c:v>2840</c:v>
                </c:pt>
                <c:pt idx="302">
                  <c:v>3280</c:v>
                </c:pt>
                <c:pt idx="303">
                  <c:v>1735</c:v>
                </c:pt>
                <c:pt idx="304">
                  <c:v>3070</c:v>
                </c:pt>
                <c:pt idx="305">
                  <c:v>3730</c:v>
                </c:pt>
                <c:pt idx="306">
                  <c:v>2330</c:v>
                </c:pt>
                <c:pt idx="307">
                  <c:v>2500</c:v>
                </c:pt>
                <c:pt idx="308">
                  <c:v>2610</c:v>
                </c:pt>
                <c:pt idx="309">
                  <c:v>1045</c:v>
                </c:pt>
                <c:pt idx="310">
                  <c:v>3385</c:v>
                </c:pt>
                <c:pt idx="311">
                  <c:v>2400</c:v>
                </c:pt>
                <c:pt idx="312">
                  <c:v>3060</c:v>
                </c:pt>
                <c:pt idx="313">
                  <c:v>2800</c:v>
                </c:pt>
                <c:pt idx="314">
                  <c:v>3630</c:v>
                </c:pt>
                <c:pt idx="315">
                  <c:v>2365</c:v>
                </c:pt>
                <c:pt idx="316">
                  <c:v>1870</c:v>
                </c:pt>
                <c:pt idx="317">
                  <c:v>2580</c:v>
                </c:pt>
                <c:pt idx="318">
                  <c:v>3600</c:v>
                </c:pt>
                <c:pt idx="319">
                  <c:v>2800</c:v>
                </c:pt>
                <c:pt idx="320">
                  <c:v>1810</c:v>
                </c:pt>
                <c:pt idx="321">
                  <c:v>2670</c:v>
                </c:pt>
                <c:pt idx="322">
                  <c:v>930</c:v>
                </c:pt>
                <c:pt idx="323">
                  <c:v>2640</c:v>
                </c:pt>
                <c:pt idx="324">
                  <c:v>3000</c:v>
                </c:pt>
                <c:pt idx="325">
                  <c:v>2950</c:v>
                </c:pt>
                <c:pt idx="326">
                  <c:v>3300</c:v>
                </c:pt>
                <c:pt idx="327">
                  <c:v>3470</c:v>
                </c:pt>
                <c:pt idx="328">
                  <c:v>2600</c:v>
                </c:pt>
                <c:pt idx="329">
                  <c:v>3120</c:v>
                </c:pt>
                <c:pt idx="330">
                  <c:v>1910</c:v>
                </c:pt>
                <c:pt idx="331">
                  <c:v>2840</c:v>
                </c:pt>
                <c:pt idx="332">
                  <c:v>2520</c:v>
                </c:pt>
                <c:pt idx="333">
                  <c:v>3010</c:v>
                </c:pt>
                <c:pt idx="334">
                  <c:v>3550</c:v>
                </c:pt>
                <c:pt idx="335">
                  <c:v>3200</c:v>
                </c:pt>
                <c:pt idx="336">
                  <c:v>2330</c:v>
                </c:pt>
                <c:pt idx="337">
                  <c:v>3510</c:v>
                </c:pt>
                <c:pt idx="338">
                  <c:v>3420</c:v>
                </c:pt>
                <c:pt idx="339">
                  <c:v>3450</c:v>
                </c:pt>
                <c:pt idx="340">
                  <c:v>3000</c:v>
                </c:pt>
                <c:pt idx="341">
                  <c:v>3200</c:v>
                </c:pt>
                <c:pt idx="342">
                  <c:v>3080</c:v>
                </c:pt>
                <c:pt idx="343">
                  <c:v>2380</c:v>
                </c:pt>
                <c:pt idx="344">
                  <c:v>1740</c:v>
                </c:pt>
                <c:pt idx="345">
                  <c:v>3970</c:v>
                </c:pt>
                <c:pt idx="346">
                  <c:v>2830</c:v>
                </c:pt>
                <c:pt idx="347">
                  <c:v>3250</c:v>
                </c:pt>
                <c:pt idx="348">
                  <c:v>3650</c:v>
                </c:pt>
                <c:pt idx="349">
                  <c:v>3430</c:v>
                </c:pt>
                <c:pt idx="350">
                  <c:v>3220</c:v>
                </c:pt>
                <c:pt idx="351">
                  <c:v>3300</c:v>
                </c:pt>
                <c:pt idx="352">
                  <c:v>3700</c:v>
                </c:pt>
                <c:pt idx="353">
                  <c:v>3140</c:v>
                </c:pt>
                <c:pt idx="354">
                  <c:v>4050</c:v>
                </c:pt>
                <c:pt idx="355">
                  <c:v>1425</c:v>
                </c:pt>
                <c:pt idx="356">
                  <c:v>1435</c:v>
                </c:pt>
                <c:pt idx="357">
                  <c:v>3860</c:v>
                </c:pt>
                <c:pt idx="358">
                  <c:v>3260</c:v>
                </c:pt>
                <c:pt idx="359">
                  <c:v>3430</c:v>
                </c:pt>
                <c:pt idx="360">
                  <c:v>4120</c:v>
                </c:pt>
                <c:pt idx="361">
                  <c:v>4020</c:v>
                </c:pt>
                <c:pt idx="362">
                  <c:v>2580</c:v>
                </c:pt>
                <c:pt idx="363">
                  <c:v>2880</c:v>
                </c:pt>
                <c:pt idx="364">
                  <c:v>3010</c:v>
                </c:pt>
                <c:pt idx="365">
                  <c:v>3630</c:v>
                </c:pt>
                <c:pt idx="366">
                  <c:v>3760</c:v>
                </c:pt>
                <c:pt idx="367">
                  <c:v>3810</c:v>
                </c:pt>
                <c:pt idx="368">
                  <c:v>2830</c:v>
                </c:pt>
                <c:pt idx="369">
                  <c:v>2945</c:v>
                </c:pt>
                <c:pt idx="370">
                  <c:v>2980</c:v>
                </c:pt>
                <c:pt idx="371">
                  <c:v>3060</c:v>
                </c:pt>
                <c:pt idx="372">
                  <c:v>3195</c:v>
                </c:pt>
                <c:pt idx="373">
                  <c:v>3480</c:v>
                </c:pt>
                <c:pt idx="374">
                  <c:v>3570</c:v>
                </c:pt>
                <c:pt idx="375">
                  <c:v>3770</c:v>
                </c:pt>
                <c:pt idx="376">
                  <c:v>4030</c:v>
                </c:pt>
                <c:pt idx="377">
                  <c:v>2750</c:v>
                </c:pt>
                <c:pt idx="378">
                  <c:v>3220</c:v>
                </c:pt>
                <c:pt idx="379">
                  <c:v>3400</c:v>
                </c:pt>
                <c:pt idx="380">
                  <c:v>3520</c:v>
                </c:pt>
                <c:pt idx="381">
                  <c:v>3810</c:v>
                </c:pt>
                <c:pt idx="382">
                  <c:v>2830</c:v>
                </c:pt>
                <c:pt idx="383">
                  <c:v>3150</c:v>
                </c:pt>
                <c:pt idx="384">
                  <c:v>3900</c:v>
                </c:pt>
                <c:pt idx="385">
                  <c:v>3760</c:v>
                </c:pt>
                <c:pt idx="386">
                  <c:v>2800</c:v>
                </c:pt>
                <c:pt idx="387">
                  <c:v>2810</c:v>
                </c:pt>
                <c:pt idx="388">
                  <c:v>3600</c:v>
                </c:pt>
                <c:pt idx="389">
                  <c:v>3650</c:v>
                </c:pt>
                <c:pt idx="390">
                  <c:v>3870</c:v>
                </c:pt>
                <c:pt idx="391">
                  <c:v>4220</c:v>
                </c:pt>
                <c:pt idx="392">
                  <c:v>3280</c:v>
                </c:pt>
                <c:pt idx="393">
                  <c:v>3950</c:v>
                </c:pt>
                <c:pt idx="394">
                  <c:v>3080</c:v>
                </c:pt>
                <c:pt idx="395">
                  <c:v>3160</c:v>
                </c:pt>
                <c:pt idx="396">
                  <c:v>2980</c:v>
                </c:pt>
                <c:pt idx="397">
                  <c:v>3010</c:v>
                </c:pt>
                <c:pt idx="398">
                  <c:v>3320</c:v>
                </c:pt>
                <c:pt idx="399">
                  <c:v>3620</c:v>
                </c:pt>
                <c:pt idx="400">
                  <c:v>3630</c:v>
                </c:pt>
                <c:pt idx="401">
                  <c:v>3870</c:v>
                </c:pt>
                <c:pt idx="402">
                  <c:v>4780</c:v>
                </c:pt>
                <c:pt idx="403">
                  <c:v>2550</c:v>
                </c:pt>
                <c:pt idx="404">
                  <c:v>3180</c:v>
                </c:pt>
                <c:pt idx="405">
                  <c:v>3800</c:v>
                </c:pt>
                <c:pt idx="406">
                  <c:v>2850</c:v>
                </c:pt>
                <c:pt idx="407">
                  <c:v>3020</c:v>
                </c:pt>
                <c:pt idx="408">
                  <c:v>3740</c:v>
                </c:pt>
                <c:pt idx="409">
                  <c:v>3830</c:v>
                </c:pt>
                <c:pt idx="410">
                  <c:v>2600</c:v>
                </c:pt>
                <c:pt idx="411">
                  <c:v>3320</c:v>
                </c:pt>
                <c:pt idx="412">
                  <c:v>3320</c:v>
                </c:pt>
                <c:pt idx="413">
                  <c:v>3450</c:v>
                </c:pt>
                <c:pt idx="414">
                  <c:v>2780</c:v>
                </c:pt>
                <c:pt idx="415">
                  <c:v>3200</c:v>
                </c:pt>
                <c:pt idx="416">
                  <c:v>3380</c:v>
                </c:pt>
                <c:pt idx="417">
                  <c:v>3730</c:v>
                </c:pt>
                <c:pt idx="418">
                  <c:v>3790</c:v>
                </c:pt>
                <c:pt idx="419">
                  <c:v>2680</c:v>
                </c:pt>
                <c:pt idx="420">
                  <c:v>2840</c:v>
                </c:pt>
                <c:pt idx="421">
                  <c:v>3000</c:v>
                </c:pt>
                <c:pt idx="422">
                  <c:v>3420</c:v>
                </c:pt>
                <c:pt idx="423">
                  <c:v>3500</c:v>
                </c:pt>
                <c:pt idx="424">
                  <c:v>3930</c:v>
                </c:pt>
                <c:pt idx="425">
                  <c:v>2940</c:v>
                </c:pt>
                <c:pt idx="426">
                  <c:v>3000</c:v>
                </c:pt>
                <c:pt idx="427">
                  <c:v>3020</c:v>
                </c:pt>
                <c:pt idx="428">
                  <c:v>3060</c:v>
                </c:pt>
                <c:pt idx="429">
                  <c:v>3138</c:v>
                </c:pt>
                <c:pt idx="430">
                  <c:v>3450</c:v>
                </c:pt>
                <c:pt idx="431">
                  <c:v>3160</c:v>
                </c:pt>
                <c:pt idx="432">
                  <c:v>3635</c:v>
                </c:pt>
                <c:pt idx="433">
                  <c:v>2970</c:v>
                </c:pt>
                <c:pt idx="434">
                  <c:v>3470</c:v>
                </c:pt>
                <c:pt idx="435">
                  <c:v>3050</c:v>
                </c:pt>
                <c:pt idx="436">
                  <c:v>3370</c:v>
                </c:pt>
                <c:pt idx="437">
                  <c:v>3530</c:v>
                </c:pt>
                <c:pt idx="438">
                  <c:v>3335</c:v>
                </c:pt>
                <c:pt idx="439">
                  <c:v>4320</c:v>
                </c:pt>
                <c:pt idx="440">
                  <c:v>3280</c:v>
                </c:pt>
                <c:pt idx="441">
                  <c:v>2420</c:v>
                </c:pt>
                <c:pt idx="442">
                  <c:v>2960</c:v>
                </c:pt>
                <c:pt idx="443">
                  <c:v>3840</c:v>
                </c:pt>
                <c:pt idx="444">
                  <c:v>3220</c:v>
                </c:pt>
                <c:pt idx="445">
                  <c:v>3240</c:v>
                </c:pt>
                <c:pt idx="446">
                  <c:v>3970</c:v>
                </c:pt>
                <c:pt idx="447">
                  <c:v>3320</c:v>
                </c:pt>
                <c:pt idx="448">
                  <c:v>4220</c:v>
                </c:pt>
                <c:pt idx="449">
                  <c:v>2810</c:v>
                </c:pt>
                <c:pt idx="450">
                  <c:v>3050</c:v>
                </c:pt>
                <c:pt idx="451">
                  <c:v>3160</c:v>
                </c:pt>
                <c:pt idx="452">
                  <c:v>3170</c:v>
                </c:pt>
                <c:pt idx="453">
                  <c:v>3180</c:v>
                </c:pt>
                <c:pt idx="454">
                  <c:v>4140</c:v>
                </c:pt>
                <c:pt idx="455">
                  <c:v>3800</c:v>
                </c:pt>
                <c:pt idx="456">
                  <c:v>3840</c:v>
                </c:pt>
                <c:pt idx="457">
                  <c:v>4000</c:v>
                </c:pt>
                <c:pt idx="458">
                  <c:v>4070</c:v>
                </c:pt>
                <c:pt idx="459">
                  <c:v>4095</c:v>
                </c:pt>
                <c:pt idx="460">
                  <c:v>3310</c:v>
                </c:pt>
                <c:pt idx="461">
                  <c:v>3940</c:v>
                </c:pt>
                <c:pt idx="462">
                  <c:v>3370</c:v>
                </c:pt>
                <c:pt idx="463">
                  <c:v>3380</c:v>
                </c:pt>
                <c:pt idx="464">
                  <c:v>3440</c:v>
                </c:pt>
                <c:pt idx="465">
                  <c:v>4020</c:v>
                </c:pt>
                <c:pt idx="466">
                  <c:v>2470</c:v>
                </c:pt>
                <c:pt idx="467">
                  <c:v>2970</c:v>
                </c:pt>
                <c:pt idx="468">
                  <c:v>3220</c:v>
                </c:pt>
                <c:pt idx="469">
                  <c:v>3380</c:v>
                </c:pt>
                <c:pt idx="470">
                  <c:v>3740</c:v>
                </c:pt>
                <c:pt idx="471">
                  <c:v>4560</c:v>
                </c:pt>
                <c:pt idx="472">
                  <c:v>4650</c:v>
                </c:pt>
                <c:pt idx="473">
                  <c:v>2540</c:v>
                </c:pt>
                <c:pt idx="474">
                  <c:v>4030</c:v>
                </c:pt>
                <c:pt idx="475">
                  <c:v>4080</c:v>
                </c:pt>
                <c:pt idx="476">
                  <c:v>2640</c:v>
                </c:pt>
                <c:pt idx="477">
                  <c:v>2770</c:v>
                </c:pt>
                <c:pt idx="478">
                  <c:v>2960</c:v>
                </c:pt>
                <c:pt idx="479">
                  <c:v>3850</c:v>
                </c:pt>
                <c:pt idx="480">
                  <c:v>2770</c:v>
                </c:pt>
                <c:pt idx="481">
                  <c:v>3070</c:v>
                </c:pt>
                <c:pt idx="482">
                  <c:v>3320</c:v>
                </c:pt>
                <c:pt idx="483">
                  <c:v>4230</c:v>
                </c:pt>
                <c:pt idx="484">
                  <c:v>2080</c:v>
                </c:pt>
                <c:pt idx="485">
                  <c:v>2850</c:v>
                </c:pt>
                <c:pt idx="486">
                  <c:v>3320</c:v>
                </c:pt>
                <c:pt idx="487">
                  <c:v>3450</c:v>
                </c:pt>
                <c:pt idx="488">
                  <c:v>3520</c:v>
                </c:pt>
                <c:pt idx="489">
                  <c:v>3590</c:v>
                </c:pt>
                <c:pt idx="490">
                  <c:v>2990</c:v>
                </c:pt>
                <c:pt idx="491">
                  <c:v>3000</c:v>
                </c:pt>
                <c:pt idx="492">
                  <c:v>3180</c:v>
                </c:pt>
                <c:pt idx="493">
                  <c:v>3360</c:v>
                </c:pt>
                <c:pt idx="494">
                  <c:v>3380</c:v>
                </c:pt>
                <c:pt idx="495">
                  <c:v>3420</c:v>
                </c:pt>
                <c:pt idx="496">
                  <c:v>4470</c:v>
                </c:pt>
                <c:pt idx="497">
                  <c:v>2950</c:v>
                </c:pt>
                <c:pt idx="498">
                  <c:v>3000</c:v>
                </c:pt>
                <c:pt idx="499">
                  <c:v>3350</c:v>
                </c:pt>
                <c:pt idx="500">
                  <c:v>3700</c:v>
                </c:pt>
                <c:pt idx="501">
                  <c:v>2850</c:v>
                </c:pt>
                <c:pt idx="502">
                  <c:v>2985</c:v>
                </c:pt>
                <c:pt idx="503">
                  <c:v>3220</c:v>
                </c:pt>
                <c:pt idx="504">
                  <c:v>3625</c:v>
                </c:pt>
                <c:pt idx="505">
                  <c:v>3680</c:v>
                </c:pt>
                <c:pt idx="506">
                  <c:v>3870</c:v>
                </c:pt>
                <c:pt idx="507">
                  <c:v>2840</c:v>
                </c:pt>
                <c:pt idx="508">
                  <c:v>2640</c:v>
                </c:pt>
                <c:pt idx="509">
                  <c:v>3160</c:v>
                </c:pt>
                <c:pt idx="510">
                  <c:v>3680</c:v>
                </c:pt>
                <c:pt idx="511">
                  <c:v>4150</c:v>
                </c:pt>
                <c:pt idx="512">
                  <c:v>4160</c:v>
                </c:pt>
                <c:pt idx="513">
                  <c:v>2175</c:v>
                </c:pt>
                <c:pt idx="514">
                  <c:v>3010</c:v>
                </c:pt>
                <c:pt idx="515">
                  <c:v>3120</c:v>
                </c:pt>
                <c:pt idx="516">
                  <c:v>3940</c:v>
                </c:pt>
                <c:pt idx="517">
                  <c:v>4060</c:v>
                </c:pt>
                <c:pt idx="518">
                  <c:v>1395</c:v>
                </c:pt>
                <c:pt idx="519">
                  <c:v>3250</c:v>
                </c:pt>
                <c:pt idx="520">
                  <c:v>4070</c:v>
                </c:pt>
                <c:pt idx="521">
                  <c:v>2960</c:v>
                </c:pt>
                <c:pt idx="522">
                  <c:v>2970</c:v>
                </c:pt>
                <c:pt idx="523">
                  <c:v>3430</c:v>
                </c:pt>
                <c:pt idx="524">
                  <c:v>3530</c:v>
                </c:pt>
                <c:pt idx="525">
                  <c:v>2850</c:v>
                </c:pt>
                <c:pt idx="526">
                  <c:v>3450</c:v>
                </c:pt>
                <c:pt idx="527">
                  <c:v>3550</c:v>
                </c:pt>
                <c:pt idx="528">
                  <c:v>2810</c:v>
                </c:pt>
                <c:pt idx="529">
                  <c:v>3500</c:v>
                </c:pt>
                <c:pt idx="530">
                  <c:v>3580</c:v>
                </c:pt>
                <c:pt idx="531">
                  <c:v>3650</c:v>
                </c:pt>
                <c:pt idx="532">
                  <c:v>4045</c:v>
                </c:pt>
                <c:pt idx="533">
                  <c:v>3130</c:v>
                </c:pt>
                <c:pt idx="534">
                  <c:v>3450</c:v>
                </c:pt>
                <c:pt idx="535">
                  <c:v>3570</c:v>
                </c:pt>
                <c:pt idx="536">
                  <c:v>3660</c:v>
                </c:pt>
                <c:pt idx="537">
                  <c:v>2860</c:v>
                </c:pt>
                <c:pt idx="538">
                  <c:v>3730</c:v>
                </c:pt>
                <c:pt idx="539">
                  <c:v>2550</c:v>
                </c:pt>
                <c:pt idx="540">
                  <c:v>3625</c:v>
                </c:pt>
                <c:pt idx="541">
                  <c:v>3820</c:v>
                </c:pt>
                <c:pt idx="542">
                  <c:v>3920</c:v>
                </c:pt>
                <c:pt idx="543">
                  <c:v>4240</c:v>
                </c:pt>
                <c:pt idx="544">
                  <c:v>2980</c:v>
                </c:pt>
                <c:pt idx="545">
                  <c:v>3050</c:v>
                </c:pt>
                <c:pt idx="546">
                  <c:v>3385</c:v>
                </c:pt>
                <c:pt idx="547">
                  <c:v>4030</c:v>
                </c:pt>
                <c:pt idx="548">
                  <c:v>2900</c:v>
                </c:pt>
                <c:pt idx="549">
                  <c:v>3040</c:v>
                </c:pt>
                <c:pt idx="550">
                  <c:v>1830</c:v>
                </c:pt>
                <c:pt idx="551">
                  <c:v>3190</c:v>
                </c:pt>
                <c:pt idx="552">
                  <c:v>3200</c:v>
                </c:pt>
                <c:pt idx="553">
                  <c:v>3360</c:v>
                </c:pt>
                <c:pt idx="554">
                  <c:v>3520</c:v>
                </c:pt>
                <c:pt idx="555">
                  <c:v>3675</c:v>
                </c:pt>
                <c:pt idx="556">
                  <c:v>2640</c:v>
                </c:pt>
                <c:pt idx="557">
                  <c:v>3400</c:v>
                </c:pt>
                <c:pt idx="558">
                  <c:v>3670</c:v>
                </c:pt>
                <c:pt idx="559">
                  <c:v>3700</c:v>
                </c:pt>
                <c:pt idx="560">
                  <c:v>3870</c:v>
                </c:pt>
                <c:pt idx="561">
                  <c:v>4240</c:v>
                </c:pt>
                <c:pt idx="562">
                  <c:v>2570</c:v>
                </c:pt>
                <c:pt idx="563">
                  <c:v>2970</c:v>
                </c:pt>
                <c:pt idx="564">
                  <c:v>3000</c:v>
                </c:pt>
                <c:pt idx="565">
                  <c:v>3000</c:v>
                </c:pt>
                <c:pt idx="566">
                  <c:v>3260</c:v>
                </c:pt>
                <c:pt idx="567">
                  <c:v>3330</c:v>
                </c:pt>
                <c:pt idx="568">
                  <c:v>3500</c:v>
                </c:pt>
                <c:pt idx="569">
                  <c:v>2875</c:v>
                </c:pt>
                <c:pt idx="570">
                  <c:v>3560</c:v>
                </c:pt>
                <c:pt idx="571">
                  <c:v>3780</c:v>
                </c:pt>
                <c:pt idx="572">
                  <c:v>4550</c:v>
                </c:pt>
                <c:pt idx="573">
                  <c:v>2860</c:v>
                </c:pt>
                <c:pt idx="574">
                  <c:v>3560</c:v>
                </c:pt>
                <c:pt idx="575">
                  <c:v>3635</c:v>
                </c:pt>
                <c:pt idx="576">
                  <c:v>2970</c:v>
                </c:pt>
                <c:pt idx="577">
                  <c:v>3120</c:v>
                </c:pt>
                <c:pt idx="578">
                  <c:v>3120</c:v>
                </c:pt>
                <c:pt idx="579">
                  <c:v>3565</c:v>
                </c:pt>
                <c:pt idx="580">
                  <c:v>3740</c:v>
                </c:pt>
                <c:pt idx="581">
                  <c:v>3820</c:v>
                </c:pt>
                <c:pt idx="582">
                  <c:v>2400</c:v>
                </c:pt>
                <c:pt idx="583">
                  <c:v>3040</c:v>
                </c:pt>
                <c:pt idx="584">
                  <c:v>3520</c:v>
                </c:pt>
                <c:pt idx="585">
                  <c:v>3630</c:v>
                </c:pt>
                <c:pt idx="586">
                  <c:v>3240</c:v>
                </c:pt>
                <c:pt idx="587">
                  <c:v>3850</c:v>
                </c:pt>
                <c:pt idx="588">
                  <c:v>4140</c:v>
                </c:pt>
                <c:pt idx="589">
                  <c:v>1055</c:v>
                </c:pt>
                <c:pt idx="590">
                  <c:v>2710</c:v>
                </c:pt>
                <c:pt idx="591">
                  <c:v>2980</c:v>
                </c:pt>
                <c:pt idx="592">
                  <c:v>3080</c:v>
                </c:pt>
                <c:pt idx="593">
                  <c:v>3220</c:v>
                </c:pt>
                <c:pt idx="594">
                  <c:v>3350</c:v>
                </c:pt>
                <c:pt idx="595">
                  <c:v>3380</c:v>
                </c:pt>
                <c:pt idx="596">
                  <c:v>3490</c:v>
                </c:pt>
                <c:pt idx="597">
                  <c:v>3920</c:v>
                </c:pt>
                <c:pt idx="598">
                  <c:v>3340</c:v>
                </c:pt>
                <c:pt idx="599">
                  <c:v>4480</c:v>
                </c:pt>
                <c:pt idx="600">
                  <c:v>3040</c:v>
                </c:pt>
                <c:pt idx="601">
                  <c:v>3200</c:v>
                </c:pt>
                <c:pt idx="602">
                  <c:v>3600</c:v>
                </c:pt>
                <c:pt idx="603">
                  <c:v>3500</c:v>
                </c:pt>
                <c:pt idx="604">
                  <c:v>3700</c:v>
                </c:pt>
                <c:pt idx="605">
                  <c:v>3760</c:v>
                </c:pt>
                <c:pt idx="606">
                  <c:v>3980</c:v>
                </c:pt>
                <c:pt idx="607">
                  <c:v>3630</c:v>
                </c:pt>
                <c:pt idx="608">
                  <c:v>4220</c:v>
                </c:pt>
                <c:pt idx="609">
                  <c:v>2960</c:v>
                </c:pt>
                <c:pt idx="610">
                  <c:v>2990</c:v>
                </c:pt>
                <c:pt idx="611">
                  <c:v>3020</c:v>
                </c:pt>
                <c:pt idx="612">
                  <c:v>3350</c:v>
                </c:pt>
                <c:pt idx="613">
                  <c:v>3510</c:v>
                </c:pt>
                <c:pt idx="614">
                  <c:v>4060</c:v>
                </c:pt>
                <c:pt idx="615">
                  <c:v>4110</c:v>
                </c:pt>
                <c:pt idx="616">
                  <c:v>4300</c:v>
                </c:pt>
                <c:pt idx="617">
                  <c:v>2220</c:v>
                </c:pt>
                <c:pt idx="618">
                  <c:v>2840</c:v>
                </c:pt>
                <c:pt idx="619">
                  <c:v>3330</c:v>
                </c:pt>
                <c:pt idx="620">
                  <c:v>3340</c:v>
                </c:pt>
                <c:pt idx="621">
                  <c:v>3840</c:v>
                </c:pt>
                <c:pt idx="622">
                  <c:v>3340</c:v>
                </c:pt>
                <c:pt idx="623">
                  <c:v>3350</c:v>
                </c:pt>
                <c:pt idx="624">
                  <c:v>3770</c:v>
                </c:pt>
                <c:pt idx="625">
                  <c:v>4060</c:v>
                </c:pt>
                <c:pt idx="626">
                  <c:v>4540</c:v>
                </c:pt>
                <c:pt idx="627">
                  <c:v>3240</c:v>
                </c:pt>
                <c:pt idx="628">
                  <c:v>3330</c:v>
                </c:pt>
                <c:pt idx="629">
                  <c:v>3050</c:v>
                </c:pt>
                <c:pt idx="630">
                  <c:v>3490</c:v>
                </c:pt>
                <c:pt idx="631">
                  <c:v>4120</c:v>
                </c:pt>
                <c:pt idx="632">
                  <c:v>4950</c:v>
                </c:pt>
                <c:pt idx="633">
                  <c:v>3350</c:v>
                </c:pt>
                <c:pt idx="634">
                  <c:v>3700</c:v>
                </c:pt>
                <c:pt idx="635">
                  <c:v>3200</c:v>
                </c:pt>
                <c:pt idx="636">
                  <c:v>3290</c:v>
                </c:pt>
                <c:pt idx="637">
                  <c:v>3400</c:v>
                </c:pt>
                <c:pt idx="638">
                  <c:v>2720</c:v>
                </c:pt>
                <c:pt idx="639">
                  <c:v>3388</c:v>
                </c:pt>
                <c:pt idx="640">
                  <c:v>3440</c:v>
                </c:pt>
                <c:pt idx="641">
                  <c:v>3600</c:v>
                </c:pt>
                <c:pt idx="642">
                  <c:v>2670</c:v>
                </c:pt>
                <c:pt idx="643">
                  <c:v>3700</c:v>
                </c:pt>
                <c:pt idx="644">
                  <c:v>2180</c:v>
                </c:pt>
                <c:pt idx="645">
                  <c:v>2800</c:v>
                </c:pt>
                <c:pt idx="646">
                  <c:v>3270</c:v>
                </c:pt>
                <c:pt idx="647">
                  <c:v>3380</c:v>
                </c:pt>
                <c:pt idx="648">
                  <c:v>3480</c:v>
                </c:pt>
                <c:pt idx="649">
                  <c:v>3740</c:v>
                </c:pt>
                <c:pt idx="650">
                  <c:v>3040</c:v>
                </c:pt>
                <c:pt idx="651">
                  <c:v>3170</c:v>
                </c:pt>
                <c:pt idx="652">
                  <c:v>3220</c:v>
                </c:pt>
                <c:pt idx="653">
                  <c:v>3280</c:v>
                </c:pt>
                <c:pt idx="654">
                  <c:v>3280</c:v>
                </c:pt>
                <c:pt idx="655">
                  <c:v>3140</c:v>
                </c:pt>
                <c:pt idx="656">
                  <c:v>3130</c:v>
                </c:pt>
                <c:pt idx="657">
                  <c:v>3600</c:v>
                </c:pt>
                <c:pt idx="658">
                  <c:v>3540</c:v>
                </c:pt>
                <c:pt idx="659">
                  <c:v>3840</c:v>
                </c:pt>
                <c:pt idx="660">
                  <c:v>2200</c:v>
                </c:pt>
                <c:pt idx="661">
                  <c:v>2830</c:v>
                </c:pt>
                <c:pt idx="662">
                  <c:v>4240</c:v>
                </c:pt>
                <c:pt idx="663">
                  <c:v>3430</c:v>
                </c:pt>
                <c:pt idx="664">
                  <c:v>2810</c:v>
                </c:pt>
                <c:pt idx="665">
                  <c:v>3100</c:v>
                </c:pt>
                <c:pt idx="666">
                  <c:v>3200</c:v>
                </c:pt>
                <c:pt idx="667">
                  <c:v>3250</c:v>
                </c:pt>
                <c:pt idx="668">
                  <c:v>3600</c:v>
                </c:pt>
                <c:pt idx="669">
                  <c:v>2690</c:v>
                </c:pt>
                <c:pt idx="670">
                  <c:v>2840</c:v>
                </c:pt>
                <c:pt idx="671">
                  <c:v>4310</c:v>
                </c:pt>
                <c:pt idx="672">
                  <c:v>4570</c:v>
                </c:pt>
                <c:pt idx="673">
                  <c:v>3230</c:v>
                </c:pt>
                <c:pt idx="674">
                  <c:v>3690</c:v>
                </c:pt>
                <c:pt idx="675">
                  <c:v>4080</c:v>
                </c:pt>
                <c:pt idx="676">
                  <c:v>2840</c:v>
                </c:pt>
                <c:pt idx="677">
                  <c:v>2960</c:v>
                </c:pt>
                <c:pt idx="678">
                  <c:v>2600</c:v>
                </c:pt>
                <c:pt idx="679">
                  <c:v>3020</c:v>
                </c:pt>
                <c:pt idx="680">
                  <c:v>3370</c:v>
                </c:pt>
                <c:pt idx="681">
                  <c:v>3690</c:v>
                </c:pt>
                <c:pt idx="682">
                  <c:v>2640</c:v>
                </c:pt>
                <c:pt idx="683">
                  <c:v>3150</c:v>
                </c:pt>
                <c:pt idx="684">
                  <c:v>3440</c:v>
                </c:pt>
                <c:pt idx="685">
                  <c:v>3640</c:v>
                </c:pt>
                <c:pt idx="686">
                  <c:v>3760</c:v>
                </c:pt>
                <c:pt idx="687">
                  <c:v>3860</c:v>
                </c:pt>
                <c:pt idx="688">
                  <c:v>2620</c:v>
                </c:pt>
                <c:pt idx="689">
                  <c:v>3420</c:v>
                </c:pt>
                <c:pt idx="690">
                  <c:v>3770</c:v>
                </c:pt>
                <c:pt idx="691">
                  <c:v>4100</c:v>
                </c:pt>
                <c:pt idx="692">
                  <c:v>3480</c:v>
                </c:pt>
                <c:pt idx="693">
                  <c:v>3820</c:v>
                </c:pt>
                <c:pt idx="694">
                  <c:v>3060</c:v>
                </c:pt>
                <c:pt idx="695">
                  <c:v>3300</c:v>
                </c:pt>
                <c:pt idx="696">
                  <c:v>3590</c:v>
                </c:pt>
                <c:pt idx="697">
                  <c:v>2080</c:v>
                </c:pt>
                <c:pt idx="698">
                  <c:v>2980</c:v>
                </c:pt>
                <c:pt idx="699">
                  <c:v>3380</c:v>
                </c:pt>
                <c:pt idx="700">
                  <c:v>4300</c:v>
                </c:pt>
                <c:pt idx="701">
                  <c:v>2490</c:v>
                </c:pt>
                <c:pt idx="702">
                  <c:v>3090</c:v>
                </c:pt>
                <c:pt idx="703">
                  <c:v>1880</c:v>
                </c:pt>
                <c:pt idx="704">
                  <c:v>2460</c:v>
                </c:pt>
                <c:pt idx="705">
                  <c:v>2570</c:v>
                </c:pt>
                <c:pt idx="706">
                  <c:v>2680</c:v>
                </c:pt>
                <c:pt idx="707">
                  <c:v>3070</c:v>
                </c:pt>
                <c:pt idx="708">
                  <c:v>3920</c:v>
                </c:pt>
                <c:pt idx="709">
                  <c:v>3070</c:v>
                </c:pt>
                <c:pt idx="710">
                  <c:v>3200</c:v>
                </c:pt>
                <c:pt idx="711">
                  <c:v>3250</c:v>
                </c:pt>
                <c:pt idx="712">
                  <c:v>3330</c:v>
                </c:pt>
                <c:pt idx="713">
                  <c:v>3350</c:v>
                </c:pt>
                <c:pt idx="714">
                  <c:v>2930</c:v>
                </c:pt>
                <c:pt idx="715">
                  <c:v>3745</c:v>
                </c:pt>
                <c:pt idx="716">
                  <c:v>3950</c:v>
                </c:pt>
                <c:pt idx="717">
                  <c:v>3740</c:v>
                </c:pt>
                <c:pt idx="718">
                  <c:v>3020</c:v>
                </c:pt>
                <c:pt idx="719">
                  <c:v>3120</c:v>
                </c:pt>
                <c:pt idx="720">
                  <c:v>3350</c:v>
                </c:pt>
                <c:pt idx="721">
                  <c:v>4005</c:v>
                </c:pt>
                <c:pt idx="722">
                  <c:v>2760</c:v>
                </c:pt>
                <c:pt idx="723">
                  <c:v>3500</c:v>
                </c:pt>
                <c:pt idx="724">
                  <c:v>4280</c:v>
                </c:pt>
                <c:pt idx="725">
                  <c:v>3500</c:v>
                </c:pt>
                <c:pt idx="726">
                  <c:v>3330</c:v>
                </c:pt>
                <c:pt idx="727">
                  <c:v>3620</c:v>
                </c:pt>
                <c:pt idx="728">
                  <c:v>2540</c:v>
                </c:pt>
                <c:pt idx="729">
                  <c:v>3950</c:v>
                </c:pt>
                <c:pt idx="730">
                  <c:v>2120</c:v>
                </c:pt>
                <c:pt idx="731">
                  <c:v>3290</c:v>
                </c:pt>
                <c:pt idx="732">
                  <c:v>3310</c:v>
                </c:pt>
                <c:pt idx="733">
                  <c:v>3430</c:v>
                </c:pt>
                <c:pt idx="734">
                  <c:v>3000</c:v>
                </c:pt>
                <c:pt idx="735">
                  <c:v>4000</c:v>
                </c:pt>
                <c:pt idx="736">
                  <c:v>2180</c:v>
                </c:pt>
                <c:pt idx="737">
                  <c:v>2880</c:v>
                </c:pt>
                <c:pt idx="738">
                  <c:v>2950</c:v>
                </c:pt>
                <c:pt idx="739">
                  <c:v>3560</c:v>
                </c:pt>
                <c:pt idx="740">
                  <c:v>2830</c:v>
                </c:pt>
                <c:pt idx="741">
                  <c:v>3320</c:v>
                </c:pt>
                <c:pt idx="742">
                  <c:v>3330</c:v>
                </c:pt>
                <c:pt idx="743">
                  <c:v>3620</c:v>
                </c:pt>
                <c:pt idx="744">
                  <c:v>3050</c:v>
                </c:pt>
                <c:pt idx="745">
                  <c:v>3160</c:v>
                </c:pt>
                <c:pt idx="746">
                  <c:v>3360</c:v>
                </c:pt>
                <c:pt idx="747">
                  <c:v>3600</c:v>
                </c:pt>
                <c:pt idx="748">
                  <c:v>3330</c:v>
                </c:pt>
                <c:pt idx="749">
                  <c:v>3360</c:v>
                </c:pt>
                <c:pt idx="750">
                  <c:v>3610</c:v>
                </c:pt>
                <c:pt idx="751">
                  <c:v>3860</c:v>
                </c:pt>
                <c:pt idx="752">
                  <c:v>3090</c:v>
                </c:pt>
                <c:pt idx="753">
                  <c:v>3375</c:v>
                </c:pt>
                <c:pt idx="754">
                  <c:v>3500</c:v>
                </c:pt>
                <c:pt idx="755">
                  <c:v>3520</c:v>
                </c:pt>
                <c:pt idx="756">
                  <c:v>3000</c:v>
                </c:pt>
                <c:pt idx="757">
                  <c:v>3300</c:v>
                </c:pt>
                <c:pt idx="758">
                  <c:v>2160</c:v>
                </c:pt>
                <c:pt idx="759">
                  <c:v>2830</c:v>
                </c:pt>
                <c:pt idx="760">
                  <c:v>3850</c:v>
                </c:pt>
                <c:pt idx="761">
                  <c:v>3240</c:v>
                </c:pt>
                <c:pt idx="762">
                  <c:v>3410</c:v>
                </c:pt>
                <c:pt idx="763">
                  <c:v>3510</c:v>
                </c:pt>
                <c:pt idx="764">
                  <c:v>3700</c:v>
                </c:pt>
                <c:pt idx="765">
                  <c:v>3720</c:v>
                </c:pt>
                <c:pt idx="766">
                  <c:v>1750</c:v>
                </c:pt>
                <c:pt idx="767">
                  <c:v>2935</c:v>
                </c:pt>
                <c:pt idx="768">
                  <c:v>3700</c:v>
                </c:pt>
                <c:pt idx="769">
                  <c:v>3310</c:v>
                </c:pt>
                <c:pt idx="770">
                  <c:v>3615</c:v>
                </c:pt>
                <c:pt idx="771">
                  <c:v>3830</c:v>
                </c:pt>
                <c:pt idx="772">
                  <c:v>4750</c:v>
                </c:pt>
                <c:pt idx="773">
                  <c:v>3090</c:v>
                </c:pt>
                <c:pt idx="774">
                  <c:v>3100</c:v>
                </c:pt>
                <c:pt idx="775">
                  <c:v>3540</c:v>
                </c:pt>
                <c:pt idx="776">
                  <c:v>3170</c:v>
                </c:pt>
                <c:pt idx="777">
                  <c:v>3880</c:v>
                </c:pt>
                <c:pt idx="778">
                  <c:v>2900</c:v>
                </c:pt>
                <c:pt idx="779">
                  <c:v>3710</c:v>
                </c:pt>
                <c:pt idx="780">
                  <c:v>4270</c:v>
                </c:pt>
                <c:pt idx="781">
                  <c:v>3120</c:v>
                </c:pt>
                <c:pt idx="782">
                  <c:v>3330</c:v>
                </c:pt>
                <c:pt idx="783">
                  <c:v>3380</c:v>
                </c:pt>
                <c:pt idx="784">
                  <c:v>3440</c:v>
                </c:pt>
                <c:pt idx="785">
                  <c:v>3070</c:v>
                </c:pt>
                <c:pt idx="786">
                  <c:v>3250</c:v>
                </c:pt>
                <c:pt idx="787">
                  <c:v>3200</c:v>
                </c:pt>
                <c:pt idx="788">
                  <c:v>3265</c:v>
                </c:pt>
                <c:pt idx="789">
                  <c:v>3660</c:v>
                </c:pt>
                <c:pt idx="790">
                  <c:v>2930</c:v>
                </c:pt>
                <c:pt idx="791">
                  <c:v>3200</c:v>
                </c:pt>
                <c:pt idx="792">
                  <c:v>3405</c:v>
                </c:pt>
                <c:pt idx="793">
                  <c:v>3840</c:v>
                </c:pt>
                <c:pt idx="794">
                  <c:v>2930</c:v>
                </c:pt>
                <c:pt idx="795">
                  <c:v>3865</c:v>
                </c:pt>
                <c:pt idx="796">
                  <c:v>3960</c:v>
                </c:pt>
                <c:pt idx="797">
                  <c:v>4080</c:v>
                </c:pt>
                <c:pt idx="798">
                  <c:v>5180</c:v>
                </c:pt>
                <c:pt idx="799">
                  <c:v>2970</c:v>
                </c:pt>
                <c:pt idx="800">
                  <c:v>3690</c:v>
                </c:pt>
                <c:pt idx="801">
                  <c:v>3920</c:v>
                </c:pt>
                <c:pt idx="802">
                  <c:v>3400</c:v>
                </c:pt>
                <c:pt idx="803">
                  <c:v>2960</c:v>
                </c:pt>
                <c:pt idx="804">
                  <c:v>4040</c:v>
                </c:pt>
                <c:pt idx="805">
                  <c:v>3320</c:v>
                </c:pt>
                <c:pt idx="806">
                  <c:v>3480</c:v>
                </c:pt>
                <c:pt idx="807">
                  <c:v>2510</c:v>
                </c:pt>
                <c:pt idx="808">
                  <c:v>2800</c:v>
                </c:pt>
                <c:pt idx="809">
                  <c:v>4000</c:v>
                </c:pt>
                <c:pt idx="810">
                  <c:v>3090</c:v>
                </c:pt>
                <c:pt idx="811">
                  <c:v>3240</c:v>
                </c:pt>
                <c:pt idx="812">
                  <c:v>3350</c:v>
                </c:pt>
                <c:pt idx="813">
                  <c:v>3520</c:v>
                </c:pt>
                <c:pt idx="814">
                  <c:v>3270</c:v>
                </c:pt>
                <c:pt idx="815">
                  <c:v>3305</c:v>
                </c:pt>
                <c:pt idx="816">
                  <c:v>3720</c:v>
                </c:pt>
                <c:pt idx="817">
                  <c:v>2340</c:v>
                </c:pt>
                <c:pt idx="818">
                  <c:v>3700</c:v>
                </c:pt>
                <c:pt idx="819">
                  <c:v>4200</c:v>
                </c:pt>
                <c:pt idx="820">
                  <c:v>3270</c:v>
                </c:pt>
                <c:pt idx="821">
                  <c:v>3510</c:v>
                </c:pt>
                <c:pt idx="822">
                  <c:v>3000</c:v>
                </c:pt>
                <c:pt idx="823">
                  <c:v>3370</c:v>
                </c:pt>
                <c:pt idx="824">
                  <c:v>3380</c:v>
                </c:pt>
                <c:pt idx="825">
                  <c:v>3610</c:v>
                </c:pt>
                <c:pt idx="826">
                  <c:v>3740</c:v>
                </c:pt>
                <c:pt idx="827">
                  <c:v>2980</c:v>
                </c:pt>
                <c:pt idx="828">
                  <c:v>3470</c:v>
                </c:pt>
                <c:pt idx="829">
                  <c:v>3380</c:v>
                </c:pt>
                <c:pt idx="830">
                  <c:v>3900</c:v>
                </c:pt>
                <c:pt idx="831">
                  <c:v>3920</c:v>
                </c:pt>
                <c:pt idx="832">
                  <c:v>3340</c:v>
                </c:pt>
                <c:pt idx="833">
                  <c:v>3390</c:v>
                </c:pt>
                <c:pt idx="834">
                  <c:v>3400</c:v>
                </c:pt>
                <c:pt idx="835">
                  <c:v>3730</c:v>
                </c:pt>
                <c:pt idx="836">
                  <c:v>3290</c:v>
                </c:pt>
                <c:pt idx="837">
                  <c:v>3870</c:v>
                </c:pt>
                <c:pt idx="838">
                  <c:v>4270</c:v>
                </c:pt>
                <c:pt idx="839">
                  <c:v>3100</c:v>
                </c:pt>
                <c:pt idx="840">
                  <c:v>3340</c:v>
                </c:pt>
                <c:pt idx="841">
                  <c:v>3620</c:v>
                </c:pt>
                <c:pt idx="842">
                  <c:v>3300</c:v>
                </c:pt>
                <c:pt idx="843">
                  <c:v>3845</c:v>
                </c:pt>
                <c:pt idx="844">
                  <c:v>4320</c:v>
                </c:pt>
                <c:pt idx="845">
                  <c:v>1780</c:v>
                </c:pt>
                <c:pt idx="846">
                  <c:v>2780</c:v>
                </c:pt>
                <c:pt idx="847">
                  <c:v>3310</c:v>
                </c:pt>
                <c:pt idx="848">
                  <c:v>3390</c:v>
                </c:pt>
                <c:pt idx="849">
                  <c:v>3560</c:v>
                </c:pt>
                <c:pt idx="850">
                  <c:v>3400</c:v>
                </c:pt>
                <c:pt idx="851">
                  <c:v>4240</c:v>
                </c:pt>
                <c:pt idx="852">
                  <c:v>3190</c:v>
                </c:pt>
                <c:pt idx="853">
                  <c:v>4180</c:v>
                </c:pt>
                <c:pt idx="854">
                  <c:v>4340</c:v>
                </c:pt>
                <c:pt idx="855">
                  <c:v>3340</c:v>
                </c:pt>
                <c:pt idx="856">
                  <c:v>2630</c:v>
                </c:pt>
                <c:pt idx="857">
                  <c:v>3200</c:v>
                </c:pt>
                <c:pt idx="858">
                  <c:v>2745</c:v>
                </c:pt>
                <c:pt idx="859">
                  <c:v>3600</c:v>
                </c:pt>
                <c:pt idx="860">
                  <c:v>3660</c:v>
                </c:pt>
                <c:pt idx="861">
                  <c:v>2880</c:v>
                </c:pt>
                <c:pt idx="862">
                  <c:v>3390</c:v>
                </c:pt>
                <c:pt idx="863">
                  <c:v>3300</c:v>
                </c:pt>
                <c:pt idx="864">
                  <c:v>3440</c:v>
                </c:pt>
                <c:pt idx="865">
                  <c:v>3400</c:v>
                </c:pt>
                <c:pt idx="866">
                  <c:v>3200</c:v>
                </c:pt>
                <c:pt idx="867">
                  <c:v>4120</c:v>
                </c:pt>
                <c:pt idx="868">
                  <c:v>2750</c:v>
                </c:pt>
                <c:pt idx="869">
                  <c:v>3020</c:v>
                </c:pt>
                <c:pt idx="870">
                  <c:v>4220</c:v>
                </c:pt>
                <c:pt idx="871">
                  <c:v>3000</c:v>
                </c:pt>
                <c:pt idx="872">
                  <c:v>3850</c:v>
                </c:pt>
                <c:pt idx="873">
                  <c:v>2930</c:v>
                </c:pt>
                <c:pt idx="874">
                  <c:v>4050</c:v>
                </c:pt>
                <c:pt idx="875">
                  <c:v>3370</c:v>
                </c:pt>
                <c:pt idx="876">
                  <c:v>2910</c:v>
                </c:pt>
                <c:pt idx="877">
                  <c:v>3030</c:v>
                </c:pt>
                <c:pt idx="878">
                  <c:v>3330</c:v>
                </c:pt>
                <c:pt idx="879">
                  <c:v>3562</c:v>
                </c:pt>
                <c:pt idx="880">
                  <c:v>3660</c:v>
                </c:pt>
                <c:pt idx="881">
                  <c:v>3280</c:v>
                </c:pt>
                <c:pt idx="882">
                  <c:v>4690</c:v>
                </c:pt>
                <c:pt idx="883">
                  <c:v>3120</c:v>
                </c:pt>
                <c:pt idx="884">
                  <c:v>3560</c:v>
                </c:pt>
                <c:pt idx="885">
                  <c:v>3990</c:v>
                </c:pt>
                <c:pt idx="886">
                  <c:v>4060</c:v>
                </c:pt>
                <c:pt idx="887">
                  <c:v>3980</c:v>
                </c:pt>
                <c:pt idx="888">
                  <c:v>3760</c:v>
                </c:pt>
                <c:pt idx="889">
                  <c:v>4200</c:v>
                </c:pt>
                <c:pt idx="890">
                  <c:v>2700</c:v>
                </c:pt>
                <c:pt idx="891">
                  <c:v>3900</c:v>
                </c:pt>
                <c:pt idx="892">
                  <c:v>4240</c:v>
                </c:pt>
                <c:pt idx="893">
                  <c:v>3290</c:v>
                </c:pt>
                <c:pt idx="894">
                  <c:v>3840</c:v>
                </c:pt>
                <c:pt idx="895">
                  <c:v>2415</c:v>
                </c:pt>
                <c:pt idx="896">
                  <c:v>3550</c:v>
                </c:pt>
                <c:pt idx="897">
                  <c:v>3600</c:v>
                </c:pt>
                <c:pt idx="898">
                  <c:v>3700</c:v>
                </c:pt>
                <c:pt idx="899">
                  <c:v>3720</c:v>
                </c:pt>
                <c:pt idx="900">
                  <c:v>3880</c:v>
                </c:pt>
                <c:pt idx="901">
                  <c:v>4050</c:v>
                </c:pt>
                <c:pt idx="902">
                  <c:v>1980</c:v>
                </c:pt>
                <c:pt idx="903">
                  <c:v>2300</c:v>
                </c:pt>
                <c:pt idx="904">
                  <c:v>2990</c:v>
                </c:pt>
                <c:pt idx="905">
                  <c:v>3260</c:v>
                </c:pt>
                <c:pt idx="906">
                  <c:v>3490</c:v>
                </c:pt>
                <c:pt idx="907">
                  <c:v>3250</c:v>
                </c:pt>
                <c:pt idx="908">
                  <c:v>3500</c:v>
                </c:pt>
                <c:pt idx="909">
                  <c:v>3500</c:v>
                </c:pt>
                <c:pt idx="910">
                  <c:v>3610</c:v>
                </c:pt>
                <c:pt idx="911">
                  <c:v>3640</c:v>
                </c:pt>
                <c:pt idx="912">
                  <c:v>3920</c:v>
                </c:pt>
                <c:pt idx="913">
                  <c:v>3380</c:v>
                </c:pt>
                <c:pt idx="914">
                  <c:v>3510</c:v>
                </c:pt>
                <c:pt idx="915">
                  <c:v>3520</c:v>
                </c:pt>
                <c:pt idx="916">
                  <c:v>3830</c:v>
                </c:pt>
                <c:pt idx="917">
                  <c:v>3935</c:v>
                </c:pt>
                <c:pt idx="918">
                  <c:v>4180</c:v>
                </c:pt>
                <c:pt idx="919">
                  <c:v>3740</c:v>
                </c:pt>
                <c:pt idx="920">
                  <c:v>3840</c:v>
                </c:pt>
                <c:pt idx="921">
                  <c:v>3860</c:v>
                </c:pt>
                <c:pt idx="922">
                  <c:v>3370</c:v>
                </c:pt>
                <c:pt idx="923">
                  <c:v>3520</c:v>
                </c:pt>
                <c:pt idx="924">
                  <c:v>3620</c:v>
                </c:pt>
                <c:pt idx="925">
                  <c:v>4280</c:v>
                </c:pt>
                <c:pt idx="926">
                  <c:v>3535</c:v>
                </c:pt>
                <c:pt idx="927">
                  <c:v>4770</c:v>
                </c:pt>
                <c:pt idx="928">
                  <c:v>3440</c:v>
                </c:pt>
                <c:pt idx="929">
                  <c:v>2505</c:v>
                </c:pt>
                <c:pt idx="930">
                  <c:v>2640</c:v>
                </c:pt>
                <c:pt idx="931">
                  <c:v>2720</c:v>
                </c:pt>
                <c:pt idx="932">
                  <c:v>3170</c:v>
                </c:pt>
                <c:pt idx="933">
                  <c:v>3520</c:v>
                </c:pt>
                <c:pt idx="934">
                  <c:v>3980</c:v>
                </c:pt>
                <c:pt idx="935">
                  <c:v>4080</c:v>
                </c:pt>
                <c:pt idx="936">
                  <c:v>3150</c:v>
                </c:pt>
                <c:pt idx="937">
                  <c:v>3900</c:v>
                </c:pt>
                <c:pt idx="938">
                  <c:v>3960</c:v>
                </c:pt>
                <c:pt idx="939">
                  <c:v>4635</c:v>
                </c:pt>
                <c:pt idx="940">
                  <c:v>2570</c:v>
                </c:pt>
                <c:pt idx="941">
                  <c:v>3580</c:v>
                </c:pt>
                <c:pt idx="942">
                  <c:v>3850</c:v>
                </c:pt>
                <c:pt idx="943">
                  <c:v>4250</c:v>
                </c:pt>
                <c:pt idx="944">
                  <c:v>4440</c:v>
                </c:pt>
                <c:pt idx="945">
                  <c:v>2860</c:v>
                </c:pt>
                <c:pt idx="946">
                  <c:v>3160</c:v>
                </c:pt>
                <c:pt idx="947">
                  <c:v>3940</c:v>
                </c:pt>
                <c:pt idx="948">
                  <c:v>3940</c:v>
                </c:pt>
                <c:pt idx="949">
                  <c:v>3230</c:v>
                </c:pt>
                <c:pt idx="950">
                  <c:v>3780</c:v>
                </c:pt>
                <c:pt idx="951">
                  <c:v>3810</c:v>
                </c:pt>
                <c:pt idx="952">
                  <c:v>3840</c:v>
                </c:pt>
                <c:pt idx="953">
                  <c:v>2640</c:v>
                </c:pt>
                <c:pt idx="954">
                  <c:v>3680</c:v>
                </c:pt>
                <c:pt idx="955">
                  <c:v>5140</c:v>
                </c:pt>
                <c:pt idx="956">
                  <c:v>3295</c:v>
                </c:pt>
                <c:pt idx="957">
                  <c:v>3350</c:v>
                </c:pt>
                <c:pt idx="958">
                  <c:v>3350</c:v>
                </c:pt>
                <c:pt idx="959">
                  <c:v>3900</c:v>
                </c:pt>
                <c:pt idx="960">
                  <c:v>3320</c:v>
                </c:pt>
                <c:pt idx="961">
                  <c:v>3620</c:v>
                </c:pt>
                <c:pt idx="962">
                  <c:v>3700</c:v>
                </c:pt>
                <c:pt idx="963">
                  <c:v>3910</c:v>
                </c:pt>
                <c:pt idx="964">
                  <c:v>4010</c:v>
                </c:pt>
                <c:pt idx="965">
                  <c:v>3830</c:v>
                </c:pt>
                <c:pt idx="966">
                  <c:v>4070</c:v>
                </c:pt>
                <c:pt idx="967">
                  <c:v>2940</c:v>
                </c:pt>
                <c:pt idx="968">
                  <c:v>1290</c:v>
                </c:pt>
                <c:pt idx="969">
                  <c:v>3030</c:v>
                </c:pt>
                <c:pt idx="970">
                  <c:v>3720</c:v>
                </c:pt>
                <c:pt idx="971">
                  <c:v>3000</c:v>
                </c:pt>
                <c:pt idx="972">
                  <c:v>3710</c:v>
                </c:pt>
                <c:pt idx="973">
                  <c:v>3000</c:v>
                </c:pt>
                <c:pt idx="974">
                  <c:v>3330</c:v>
                </c:pt>
                <c:pt idx="975">
                  <c:v>3830</c:v>
                </c:pt>
                <c:pt idx="976">
                  <c:v>4050</c:v>
                </c:pt>
                <c:pt idx="977">
                  <c:v>4145</c:v>
                </c:pt>
                <c:pt idx="978">
                  <c:v>3530</c:v>
                </c:pt>
                <c:pt idx="979">
                  <c:v>2700</c:v>
                </c:pt>
                <c:pt idx="980">
                  <c:v>3339</c:v>
                </c:pt>
                <c:pt idx="981">
                  <c:v>3390</c:v>
                </c:pt>
                <c:pt idx="982">
                  <c:v>3440</c:v>
                </c:pt>
                <c:pt idx="983">
                  <c:v>3620</c:v>
                </c:pt>
                <c:pt idx="984">
                  <c:v>3700</c:v>
                </c:pt>
                <c:pt idx="985">
                  <c:v>3725</c:v>
                </c:pt>
                <c:pt idx="986">
                  <c:v>3960</c:v>
                </c:pt>
                <c:pt idx="987">
                  <c:v>4060</c:v>
                </c:pt>
                <c:pt idx="988">
                  <c:v>2170</c:v>
                </c:pt>
                <c:pt idx="989">
                  <c:v>3300</c:v>
                </c:pt>
                <c:pt idx="990">
                  <c:v>3520</c:v>
                </c:pt>
                <c:pt idx="991">
                  <c:v>4060</c:v>
                </c:pt>
                <c:pt idx="992">
                  <c:v>4380</c:v>
                </c:pt>
                <c:pt idx="993">
                  <c:v>1770</c:v>
                </c:pt>
                <c:pt idx="994">
                  <c:v>2510</c:v>
                </c:pt>
                <c:pt idx="995">
                  <c:v>3520</c:v>
                </c:pt>
                <c:pt idx="996">
                  <c:v>2845</c:v>
                </c:pt>
                <c:pt idx="997">
                  <c:v>3030</c:v>
                </c:pt>
                <c:pt idx="998">
                  <c:v>3330</c:v>
                </c:pt>
                <c:pt idx="999">
                  <c:v>3730</c:v>
                </c:pt>
                <c:pt idx="1000">
                  <c:v>3740</c:v>
                </c:pt>
                <c:pt idx="1001">
                  <c:v>4540</c:v>
                </c:pt>
                <c:pt idx="1002">
                  <c:v>3050</c:v>
                </c:pt>
                <c:pt idx="1003">
                  <c:v>3100</c:v>
                </c:pt>
                <c:pt idx="1004">
                  <c:v>3500</c:v>
                </c:pt>
                <c:pt idx="1005">
                  <c:v>3510</c:v>
                </c:pt>
                <c:pt idx="1006">
                  <c:v>3535</c:v>
                </c:pt>
                <c:pt idx="1007">
                  <c:v>3750</c:v>
                </c:pt>
                <c:pt idx="1008">
                  <c:v>3870</c:v>
                </c:pt>
                <c:pt idx="1009">
                  <c:v>4020</c:v>
                </c:pt>
                <c:pt idx="1010">
                  <c:v>4100</c:v>
                </c:pt>
                <c:pt idx="1011">
                  <c:v>4260</c:v>
                </c:pt>
                <c:pt idx="1012">
                  <c:v>1440</c:v>
                </c:pt>
                <c:pt idx="1013">
                  <c:v>3100</c:v>
                </c:pt>
                <c:pt idx="1014">
                  <c:v>3790</c:v>
                </c:pt>
                <c:pt idx="1015">
                  <c:v>2880</c:v>
                </c:pt>
                <c:pt idx="1016">
                  <c:v>3390</c:v>
                </c:pt>
                <c:pt idx="1017">
                  <c:v>3480</c:v>
                </c:pt>
                <c:pt idx="1018">
                  <c:v>3500</c:v>
                </c:pt>
                <c:pt idx="1019">
                  <c:v>3610</c:v>
                </c:pt>
                <c:pt idx="1020">
                  <c:v>3840</c:v>
                </c:pt>
                <c:pt idx="1021">
                  <c:v>4420</c:v>
                </c:pt>
                <c:pt idx="1022">
                  <c:v>3550</c:v>
                </c:pt>
                <c:pt idx="1023">
                  <c:v>3080</c:v>
                </c:pt>
                <c:pt idx="1024">
                  <c:v>3485</c:v>
                </c:pt>
                <c:pt idx="1025">
                  <c:v>3940</c:v>
                </c:pt>
                <c:pt idx="1026">
                  <c:v>3220</c:v>
                </c:pt>
                <c:pt idx="1027">
                  <c:v>3540</c:v>
                </c:pt>
                <c:pt idx="1028">
                  <c:v>3560</c:v>
                </c:pt>
                <c:pt idx="1029">
                  <c:v>3910</c:v>
                </c:pt>
                <c:pt idx="1030">
                  <c:v>3356</c:v>
                </c:pt>
                <c:pt idx="1031">
                  <c:v>3520</c:v>
                </c:pt>
                <c:pt idx="1032">
                  <c:v>3650</c:v>
                </c:pt>
                <c:pt idx="1033">
                  <c:v>3660</c:v>
                </c:pt>
                <c:pt idx="1034">
                  <c:v>3790</c:v>
                </c:pt>
                <c:pt idx="1035">
                  <c:v>4945</c:v>
                </c:pt>
                <c:pt idx="1036">
                  <c:v>3020</c:v>
                </c:pt>
                <c:pt idx="1037">
                  <c:v>3045</c:v>
                </c:pt>
                <c:pt idx="1038">
                  <c:v>3190</c:v>
                </c:pt>
                <c:pt idx="1039">
                  <c:v>3480</c:v>
                </c:pt>
                <c:pt idx="1040">
                  <c:v>3590</c:v>
                </c:pt>
                <c:pt idx="1041">
                  <c:v>3620</c:v>
                </c:pt>
                <c:pt idx="1042">
                  <c:v>3670</c:v>
                </c:pt>
                <c:pt idx="1043">
                  <c:v>3930</c:v>
                </c:pt>
                <c:pt idx="1044">
                  <c:v>2750</c:v>
                </c:pt>
                <c:pt idx="1045">
                  <c:v>3200</c:v>
                </c:pt>
                <c:pt idx="1046">
                  <c:v>3530</c:v>
                </c:pt>
                <c:pt idx="1047">
                  <c:v>3620</c:v>
                </c:pt>
                <c:pt idx="1048">
                  <c:v>3630</c:v>
                </c:pt>
                <c:pt idx="1049">
                  <c:v>3760</c:v>
                </c:pt>
                <c:pt idx="1050">
                  <c:v>3820</c:v>
                </c:pt>
                <c:pt idx="1051">
                  <c:v>3860</c:v>
                </c:pt>
                <c:pt idx="1052">
                  <c:v>3930</c:v>
                </c:pt>
                <c:pt idx="1053">
                  <c:v>4290</c:v>
                </c:pt>
                <c:pt idx="1054">
                  <c:v>4340</c:v>
                </c:pt>
                <c:pt idx="1055">
                  <c:v>2470</c:v>
                </c:pt>
                <c:pt idx="1056">
                  <c:v>3340</c:v>
                </c:pt>
                <c:pt idx="1057">
                  <c:v>3400</c:v>
                </c:pt>
                <c:pt idx="1058">
                  <c:v>3530</c:v>
                </c:pt>
                <c:pt idx="1059">
                  <c:v>3890</c:v>
                </c:pt>
                <c:pt idx="1060">
                  <c:v>4240</c:v>
                </c:pt>
                <c:pt idx="1061">
                  <c:v>1900</c:v>
                </c:pt>
                <c:pt idx="1062">
                  <c:v>2555</c:v>
                </c:pt>
                <c:pt idx="1063">
                  <c:v>3360</c:v>
                </c:pt>
                <c:pt idx="1064">
                  <c:v>3700</c:v>
                </c:pt>
                <c:pt idx="1065">
                  <c:v>3730</c:v>
                </c:pt>
                <c:pt idx="1066">
                  <c:v>3750</c:v>
                </c:pt>
                <c:pt idx="1067">
                  <c:v>3670</c:v>
                </c:pt>
                <c:pt idx="1068">
                  <c:v>2500</c:v>
                </c:pt>
                <c:pt idx="1069">
                  <c:v>2920</c:v>
                </c:pt>
                <c:pt idx="1070">
                  <c:v>3000</c:v>
                </c:pt>
                <c:pt idx="1071">
                  <c:v>3190</c:v>
                </c:pt>
                <c:pt idx="1072">
                  <c:v>3380</c:v>
                </c:pt>
                <c:pt idx="1073">
                  <c:v>3140</c:v>
                </c:pt>
                <c:pt idx="1074">
                  <c:v>3290</c:v>
                </c:pt>
                <c:pt idx="1075">
                  <c:v>2950</c:v>
                </c:pt>
                <c:pt idx="1076">
                  <c:v>3630</c:v>
                </c:pt>
                <c:pt idx="1077">
                  <c:v>3800</c:v>
                </c:pt>
                <c:pt idx="1078">
                  <c:v>3390</c:v>
                </c:pt>
                <c:pt idx="1079">
                  <c:v>3720</c:v>
                </c:pt>
                <c:pt idx="1080">
                  <c:v>3770</c:v>
                </c:pt>
                <c:pt idx="1081">
                  <c:v>4000</c:v>
                </c:pt>
                <c:pt idx="1082">
                  <c:v>4040</c:v>
                </c:pt>
                <c:pt idx="1083">
                  <c:v>2780</c:v>
                </c:pt>
                <c:pt idx="1084">
                  <c:v>3160</c:v>
                </c:pt>
                <c:pt idx="1085">
                  <c:v>3320</c:v>
                </c:pt>
                <c:pt idx="1086">
                  <c:v>3750</c:v>
                </c:pt>
                <c:pt idx="1087">
                  <c:v>3880</c:v>
                </c:pt>
                <c:pt idx="1088">
                  <c:v>4370</c:v>
                </c:pt>
                <c:pt idx="1089">
                  <c:v>2260</c:v>
                </c:pt>
                <c:pt idx="1090">
                  <c:v>3410</c:v>
                </c:pt>
                <c:pt idx="1091">
                  <c:v>3510</c:v>
                </c:pt>
                <c:pt idx="1092">
                  <c:v>3740</c:v>
                </c:pt>
                <c:pt idx="1093">
                  <c:v>3950</c:v>
                </c:pt>
                <c:pt idx="1094">
                  <c:v>4100</c:v>
                </c:pt>
                <c:pt idx="1095">
                  <c:v>3380</c:v>
                </c:pt>
                <c:pt idx="1096">
                  <c:v>3400</c:v>
                </c:pt>
                <c:pt idx="1097">
                  <c:v>4950</c:v>
                </c:pt>
                <c:pt idx="1098">
                  <c:v>2760</c:v>
                </c:pt>
                <c:pt idx="1099">
                  <c:v>3190</c:v>
                </c:pt>
                <c:pt idx="1100">
                  <c:v>3360</c:v>
                </c:pt>
                <c:pt idx="1101">
                  <c:v>4180</c:v>
                </c:pt>
                <c:pt idx="1102">
                  <c:v>4200</c:v>
                </c:pt>
                <c:pt idx="1103">
                  <c:v>4430</c:v>
                </c:pt>
                <c:pt idx="1104">
                  <c:v>3890</c:v>
                </c:pt>
                <c:pt idx="1105">
                  <c:v>3930</c:v>
                </c:pt>
                <c:pt idx="1106">
                  <c:v>4000</c:v>
                </c:pt>
                <c:pt idx="1107">
                  <c:v>4110</c:v>
                </c:pt>
                <c:pt idx="1108">
                  <c:v>2505</c:v>
                </c:pt>
                <c:pt idx="1109">
                  <c:v>2740</c:v>
                </c:pt>
                <c:pt idx="1110">
                  <c:v>2960</c:v>
                </c:pt>
                <c:pt idx="1111">
                  <c:v>3640</c:v>
                </c:pt>
                <c:pt idx="1112">
                  <c:v>3960</c:v>
                </c:pt>
                <c:pt idx="1113">
                  <c:v>4180</c:v>
                </c:pt>
                <c:pt idx="1114">
                  <c:v>4360</c:v>
                </c:pt>
                <c:pt idx="1115">
                  <c:v>2430</c:v>
                </c:pt>
                <c:pt idx="1116">
                  <c:v>3415</c:v>
                </c:pt>
                <c:pt idx="1117">
                  <c:v>3800</c:v>
                </c:pt>
                <c:pt idx="1118">
                  <c:v>4260</c:v>
                </c:pt>
                <c:pt idx="1119">
                  <c:v>3540</c:v>
                </c:pt>
                <c:pt idx="1120">
                  <c:v>3640</c:v>
                </c:pt>
                <c:pt idx="1121">
                  <c:v>3650</c:v>
                </c:pt>
                <c:pt idx="1122">
                  <c:v>4480</c:v>
                </c:pt>
                <c:pt idx="1123">
                  <c:v>2480</c:v>
                </c:pt>
                <c:pt idx="1124">
                  <c:v>3330</c:v>
                </c:pt>
                <c:pt idx="1125">
                  <c:v>3340</c:v>
                </c:pt>
                <c:pt idx="1126">
                  <c:v>3360</c:v>
                </c:pt>
                <c:pt idx="1127">
                  <c:v>3380</c:v>
                </c:pt>
                <c:pt idx="1128">
                  <c:v>3590</c:v>
                </c:pt>
                <c:pt idx="1129">
                  <c:v>3650</c:v>
                </c:pt>
                <c:pt idx="1130">
                  <c:v>3680</c:v>
                </c:pt>
                <c:pt idx="1131">
                  <c:v>2900</c:v>
                </c:pt>
                <c:pt idx="1132">
                  <c:v>3030</c:v>
                </c:pt>
                <c:pt idx="1133">
                  <c:v>3090</c:v>
                </c:pt>
                <c:pt idx="1134">
                  <c:v>3120</c:v>
                </c:pt>
                <c:pt idx="1135">
                  <c:v>3180</c:v>
                </c:pt>
                <c:pt idx="1136">
                  <c:v>3710</c:v>
                </c:pt>
                <c:pt idx="1137">
                  <c:v>3920</c:v>
                </c:pt>
                <c:pt idx="1138">
                  <c:v>3930</c:v>
                </c:pt>
                <c:pt idx="1139">
                  <c:v>4000</c:v>
                </c:pt>
                <c:pt idx="1140">
                  <c:v>4080</c:v>
                </c:pt>
                <c:pt idx="1141">
                  <c:v>3350</c:v>
                </c:pt>
                <c:pt idx="1142">
                  <c:v>4240</c:v>
                </c:pt>
                <c:pt idx="1143">
                  <c:v>2335</c:v>
                </c:pt>
                <c:pt idx="1144">
                  <c:v>2440</c:v>
                </c:pt>
                <c:pt idx="1145">
                  <c:v>3380</c:v>
                </c:pt>
                <c:pt idx="1146">
                  <c:v>4130</c:v>
                </c:pt>
                <c:pt idx="1147">
                  <c:v>4150</c:v>
                </c:pt>
                <c:pt idx="1148">
                  <c:v>3510</c:v>
                </c:pt>
                <c:pt idx="1149">
                  <c:v>2800</c:v>
                </c:pt>
                <c:pt idx="1150">
                  <c:v>3190</c:v>
                </c:pt>
                <c:pt idx="1151">
                  <c:v>3460</c:v>
                </c:pt>
                <c:pt idx="1152">
                  <c:v>3480</c:v>
                </c:pt>
                <c:pt idx="1153">
                  <c:v>3500</c:v>
                </c:pt>
                <c:pt idx="1154">
                  <c:v>3640</c:v>
                </c:pt>
                <c:pt idx="1155">
                  <c:v>3660</c:v>
                </c:pt>
                <c:pt idx="1156">
                  <c:v>3790</c:v>
                </c:pt>
                <c:pt idx="1157">
                  <c:v>2710</c:v>
                </c:pt>
                <c:pt idx="1158">
                  <c:v>3300</c:v>
                </c:pt>
                <c:pt idx="1159">
                  <c:v>3490</c:v>
                </c:pt>
                <c:pt idx="1160">
                  <c:v>4330</c:v>
                </c:pt>
                <c:pt idx="1161">
                  <c:v>3820</c:v>
                </c:pt>
                <c:pt idx="1162">
                  <c:v>3970</c:v>
                </c:pt>
                <c:pt idx="1163">
                  <c:v>4200</c:v>
                </c:pt>
                <c:pt idx="1164">
                  <c:v>2770</c:v>
                </c:pt>
                <c:pt idx="1165">
                  <c:v>3230</c:v>
                </c:pt>
                <c:pt idx="1166">
                  <c:v>3350</c:v>
                </c:pt>
                <c:pt idx="1167">
                  <c:v>3880</c:v>
                </c:pt>
                <c:pt idx="1168">
                  <c:v>4060</c:v>
                </c:pt>
                <c:pt idx="1169">
                  <c:v>4095</c:v>
                </c:pt>
                <c:pt idx="1170">
                  <c:v>2400</c:v>
                </c:pt>
                <c:pt idx="1171">
                  <c:v>3545</c:v>
                </c:pt>
                <c:pt idx="1172">
                  <c:v>3600</c:v>
                </c:pt>
                <c:pt idx="1173">
                  <c:v>3340</c:v>
                </c:pt>
                <c:pt idx="1174">
                  <c:v>3260</c:v>
                </c:pt>
                <c:pt idx="1175">
                  <c:v>4315</c:v>
                </c:pt>
                <c:pt idx="1176">
                  <c:v>3840</c:v>
                </c:pt>
                <c:pt idx="1177">
                  <c:v>4360</c:v>
                </c:pt>
                <c:pt idx="1178">
                  <c:v>3980</c:v>
                </c:pt>
                <c:pt idx="1179">
                  <c:v>4040</c:v>
                </c:pt>
                <c:pt idx="1180">
                  <c:v>4120</c:v>
                </c:pt>
                <c:pt idx="1181">
                  <c:v>4405</c:v>
                </c:pt>
                <c:pt idx="1182">
                  <c:v>2920</c:v>
                </c:pt>
                <c:pt idx="1183">
                  <c:v>3440</c:v>
                </c:pt>
                <c:pt idx="1184">
                  <c:v>3940</c:v>
                </c:pt>
                <c:pt idx="1185">
                  <c:v>4365</c:v>
                </c:pt>
                <c:pt idx="1186">
                  <c:v>3345</c:v>
                </c:pt>
                <c:pt idx="1187">
                  <c:v>3880</c:v>
                </c:pt>
                <c:pt idx="1188">
                  <c:v>3870</c:v>
                </c:pt>
                <c:pt idx="1189">
                  <c:v>3000</c:v>
                </c:pt>
                <c:pt idx="1190">
                  <c:v>2710</c:v>
                </c:pt>
                <c:pt idx="1191">
                  <c:v>3350</c:v>
                </c:pt>
                <c:pt idx="1192">
                  <c:v>3810</c:v>
                </c:pt>
                <c:pt idx="1193">
                  <c:v>4500</c:v>
                </c:pt>
                <c:pt idx="1194">
                  <c:v>3870</c:v>
                </c:pt>
                <c:pt idx="1195">
                  <c:v>2680</c:v>
                </c:pt>
                <c:pt idx="1196">
                  <c:v>3120</c:v>
                </c:pt>
                <c:pt idx="1197">
                  <c:v>3740</c:v>
                </c:pt>
                <c:pt idx="1198">
                  <c:v>4060</c:v>
                </c:pt>
                <c:pt idx="1199">
                  <c:v>4090</c:v>
                </c:pt>
                <c:pt idx="1200">
                  <c:v>4230</c:v>
                </c:pt>
                <c:pt idx="1201">
                  <c:v>4295</c:v>
                </c:pt>
                <c:pt idx="1202">
                  <c:v>2890</c:v>
                </c:pt>
                <c:pt idx="1203">
                  <c:v>2960</c:v>
                </c:pt>
                <c:pt idx="1204">
                  <c:v>3160</c:v>
                </c:pt>
                <c:pt idx="1205">
                  <c:v>3580</c:v>
                </c:pt>
                <c:pt idx="1206">
                  <c:v>3340</c:v>
                </c:pt>
                <c:pt idx="1207">
                  <c:v>3530</c:v>
                </c:pt>
                <c:pt idx="1208">
                  <c:v>3810</c:v>
                </c:pt>
                <c:pt idx="1209">
                  <c:v>2820</c:v>
                </c:pt>
                <c:pt idx="1210">
                  <c:v>3250</c:v>
                </c:pt>
                <c:pt idx="1211">
                  <c:v>3345</c:v>
                </c:pt>
                <c:pt idx="1212">
                  <c:v>3810</c:v>
                </c:pt>
                <c:pt idx="1213">
                  <c:v>3395</c:v>
                </c:pt>
                <c:pt idx="1214">
                  <c:v>3440</c:v>
                </c:pt>
                <c:pt idx="1215">
                  <c:v>3900</c:v>
                </c:pt>
                <c:pt idx="1216">
                  <c:v>3910</c:v>
                </c:pt>
                <c:pt idx="1217">
                  <c:v>5190</c:v>
                </c:pt>
                <c:pt idx="1218">
                  <c:v>3340</c:v>
                </c:pt>
                <c:pt idx="1219">
                  <c:v>3780</c:v>
                </c:pt>
                <c:pt idx="1220">
                  <c:v>3870</c:v>
                </c:pt>
                <c:pt idx="1221">
                  <c:v>4100</c:v>
                </c:pt>
                <c:pt idx="1222">
                  <c:v>2870</c:v>
                </c:pt>
                <c:pt idx="1223">
                  <c:v>2940</c:v>
                </c:pt>
                <c:pt idx="1224">
                  <c:v>3760</c:v>
                </c:pt>
                <c:pt idx="1225">
                  <c:v>4430</c:v>
                </c:pt>
                <c:pt idx="1226">
                  <c:v>3160</c:v>
                </c:pt>
                <c:pt idx="1227">
                  <c:v>3970</c:v>
                </c:pt>
                <c:pt idx="1228">
                  <c:v>3820</c:v>
                </c:pt>
                <c:pt idx="1229">
                  <c:v>3420</c:v>
                </c:pt>
                <c:pt idx="1230">
                  <c:v>3620</c:v>
                </c:pt>
                <c:pt idx="1231">
                  <c:v>3650</c:v>
                </c:pt>
                <c:pt idx="1232">
                  <c:v>4080</c:v>
                </c:pt>
                <c:pt idx="1233">
                  <c:v>4105</c:v>
                </c:pt>
                <c:pt idx="1234">
                  <c:v>2330</c:v>
                </c:pt>
                <c:pt idx="1235">
                  <c:v>2990</c:v>
                </c:pt>
                <c:pt idx="1236">
                  <c:v>3680</c:v>
                </c:pt>
                <c:pt idx="1237">
                  <c:v>4070</c:v>
                </c:pt>
                <c:pt idx="1238">
                  <c:v>4100</c:v>
                </c:pt>
                <c:pt idx="1239">
                  <c:v>3460</c:v>
                </c:pt>
                <c:pt idx="1240">
                  <c:v>3700</c:v>
                </c:pt>
                <c:pt idx="1241">
                  <c:v>4280</c:v>
                </c:pt>
                <c:pt idx="1242">
                  <c:v>3300</c:v>
                </c:pt>
                <c:pt idx="1243">
                  <c:v>3400</c:v>
                </c:pt>
                <c:pt idx="1244">
                  <c:v>3900</c:v>
                </c:pt>
                <c:pt idx="1245">
                  <c:v>4000</c:v>
                </c:pt>
                <c:pt idx="1246">
                  <c:v>4340</c:v>
                </c:pt>
                <c:pt idx="1247">
                  <c:v>3200</c:v>
                </c:pt>
                <c:pt idx="1248">
                  <c:v>3205</c:v>
                </c:pt>
                <c:pt idx="1249">
                  <c:v>3770</c:v>
                </c:pt>
                <c:pt idx="1250">
                  <c:v>3130</c:v>
                </c:pt>
                <c:pt idx="1251">
                  <c:v>3780</c:v>
                </c:pt>
                <c:pt idx="1252">
                  <c:v>3560</c:v>
                </c:pt>
                <c:pt idx="1253">
                  <c:v>2030</c:v>
                </c:pt>
                <c:pt idx="1254">
                  <c:v>2560</c:v>
                </c:pt>
                <c:pt idx="1255">
                  <c:v>3060</c:v>
                </c:pt>
                <c:pt idx="1256">
                  <c:v>2900</c:v>
                </c:pt>
                <c:pt idx="1257">
                  <c:v>3070</c:v>
                </c:pt>
                <c:pt idx="1258">
                  <c:v>3110</c:v>
                </c:pt>
                <c:pt idx="1259">
                  <c:v>2089</c:v>
                </c:pt>
                <c:pt idx="1260">
                  <c:v>2430</c:v>
                </c:pt>
                <c:pt idx="1261">
                  <c:v>3060</c:v>
                </c:pt>
                <c:pt idx="1262">
                  <c:v>3680</c:v>
                </c:pt>
                <c:pt idx="1263">
                  <c:v>3700</c:v>
                </c:pt>
                <c:pt idx="1264">
                  <c:v>4240</c:v>
                </c:pt>
                <c:pt idx="1265">
                  <c:v>1960</c:v>
                </c:pt>
                <c:pt idx="1266">
                  <c:v>3050</c:v>
                </c:pt>
                <c:pt idx="1267">
                  <c:v>3180</c:v>
                </c:pt>
                <c:pt idx="1268">
                  <c:v>3200</c:v>
                </c:pt>
                <c:pt idx="1269">
                  <c:v>3810</c:v>
                </c:pt>
                <c:pt idx="1270">
                  <c:v>2290</c:v>
                </c:pt>
                <c:pt idx="1271">
                  <c:v>3130</c:v>
                </c:pt>
                <c:pt idx="1272">
                  <c:v>3410</c:v>
                </c:pt>
                <c:pt idx="1273">
                  <c:v>3590</c:v>
                </c:pt>
                <c:pt idx="1274">
                  <c:v>3740</c:v>
                </c:pt>
                <c:pt idx="1275">
                  <c:v>3820</c:v>
                </c:pt>
                <c:pt idx="1276">
                  <c:v>4320</c:v>
                </c:pt>
                <c:pt idx="1277">
                  <c:v>3860</c:v>
                </c:pt>
                <c:pt idx="1278">
                  <c:v>4330</c:v>
                </c:pt>
                <c:pt idx="1279">
                  <c:v>4540</c:v>
                </c:pt>
                <c:pt idx="1280">
                  <c:v>3640</c:v>
                </c:pt>
                <c:pt idx="1281">
                  <c:v>2750</c:v>
                </c:pt>
                <c:pt idx="1282">
                  <c:v>3420</c:v>
                </c:pt>
                <c:pt idx="1283">
                  <c:v>3470</c:v>
                </c:pt>
                <c:pt idx="1284">
                  <c:v>4000</c:v>
                </c:pt>
                <c:pt idx="1285">
                  <c:v>3080</c:v>
                </c:pt>
                <c:pt idx="1286">
                  <c:v>3340</c:v>
                </c:pt>
                <c:pt idx="1287">
                  <c:v>3760</c:v>
                </c:pt>
                <c:pt idx="1288">
                  <c:v>3060</c:v>
                </c:pt>
                <c:pt idx="1289">
                  <c:v>4400</c:v>
                </c:pt>
                <c:pt idx="1290">
                  <c:v>4440</c:v>
                </c:pt>
                <c:pt idx="1291">
                  <c:v>3060</c:v>
                </c:pt>
                <c:pt idx="1292">
                  <c:v>4200</c:v>
                </c:pt>
                <c:pt idx="1293">
                  <c:v>3090</c:v>
                </c:pt>
                <c:pt idx="1294">
                  <c:v>3260</c:v>
                </c:pt>
                <c:pt idx="1295">
                  <c:v>3380</c:v>
                </c:pt>
                <c:pt idx="1296">
                  <c:v>3650</c:v>
                </c:pt>
                <c:pt idx="1297">
                  <c:v>3000</c:v>
                </c:pt>
                <c:pt idx="1298">
                  <c:v>3440</c:v>
                </c:pt>
                <c:pt idx="1299">
                  <c:v>4040</c:v>
                </c:pt>
                <c:pt idx="1300">
                  <c:v>4066</c:v>
                </c:pt>
                <c:pt idx="1301">
                  <c:v>2950</c:v>
                </c:pt>
                <c:pt idx="1302">
                  <c:v>3710</c:v>
                </c:pt>
                <c:pt idx="1303">
                  <c:v>2740</c:v>
                </c:pt>
                <c:pt idx="1304">
                  <c:v>3690</c:v>
                </c:pt>
                <c:pt idx="1305">
                  <c:v>3500</c:v>
                </c:pt>
                <c:pt idx="1306">
                  <c:v>3560</c:v>
                </c:pt>
                <c:pt idx="1307">
                  <c:v>3560</c:v>
                </c:pt>
                <c:pt idx="1308">
                  <c:v>3270</c:v>
                </c:pt>
                <c:pt idx="1309">
                  <c:v>3020</c:v>
                </c:pt>
                <c:pt idx="1310">
                  <c:v>3150</c:v>
                </c:pt>
                <c:pt idx="1311">
                  <c:v>3630</c:v>
                </c:pt>
                <c:pt idx="1312">
                  <c:v>3870</c:v>
                </c:pt>
                <c:pt idx="1313">
                  <c:v>2127</c:v>
                </c:pt>
                <c:pt idx="1314">
                  <c:v>1420</c:v>
                </c:pt>
                <c:pt idx="1315">
                  <c:v>3170</c:v>
                </c:pt>
                <c:pt idx="1316">
                  <c:v>3470</c:v>
                </c:pt>
                <c:pt idx="1317">
                  <c:v>4020</c:v>
                </c:pt>
                <c:pt idx="1318">
                  <c:v>4060</c:v>
                </c:pt>
                <c:pt idx="1319">
                  <c:v>4220</c:v>
                </c:pt>
                <c:pt idx="1320">
                  <c:v>3900</c:v>
                </c:pt>
                <c:pt idx="1321">
                  <c:v>3840</c:v>
                </c:pt>
                <c:pt idx="1322">
                  <c:v>3320</c:v>
                </c:pt>
                <c:pt idx="1323">
                  <c:v>3330</c:v>
                </c:pt>
                <c:pt idx="1324">
                  <c:v>3500</c:v>
                </c:pt>
                <c:pt idx="1325">
                  <c:v>3820</c:v>
                </c:pt>
                <c:pt idx="1326">
                  <c:v>3870</c:v>
                </c:pt>
                <c:pt idx="1327">
                  <c:v>2950</c:v>
                </c:pt>
                <c:pt idx="1328">
                  <c:v>3330</c:v>
                </c:pt>
                <c:pt idx="1329">
                  <c:v>3390</c:v>
                </c:pt>
                <c:pt idx="1330">
                  <c:v>3400</c:v>
                </c:pt>
                <c:pt idx="1331">
                  <c:v>3560</c:v>
                </c:pt>
                <c:pt idx="1332">
                  <c:v>3590</c:v>
                </c:pt>
                <c:pt idx="1333">
                  <c:v>3210</c:v>
                </c:pt>
                <c:pt idx="1334">
                  <c:v>3250</c:v>
                </c:pt>
                <c:pt idx="1335">
                  <c:v>3290</c:v>
                </c:pt>
                <c:pt idx="1336">
                  <c:v>3350</c:v>
                </c:pt>
                <c:pt idx="1337">
                  <c:v>3190</c:v>
                </c:pt>
                <c:pt idx="1338">
                  <c:v>3510</c:v>
                </c:pt>
                <c:pt idx="1339">
                  <c:v>3380</c:v>
                </c:pt>
                <c:pt idx="1340">
                  <c:v>3660</c:v>
                </c:pt>
                <c:pt idx="1341">
                  <c:v>3510</c:v>
                </c:pt>
                <c:pt idx="1342">
                  <c:v>4055</c:v>
                </c:pt>
                <c:pt idx="1343">
                  <c:v>4310</c:v>
                </c:pt>
                <c:pt idx="1344">
                  <c:v>2690</c:v>
                </c:pt>
                <c:pt idx="1345">
                  <c:v>3000</c:v>
                </c:pt>
                <c:pt idx="1346">
                  <c:v>3100</c:v>
                </c:pt>
                <c:pt idx="1347">
                  <c:v>3160</c:v>
                </c:pt>
                <c:pt idx="1348">
                  <c:v>3320</c:v>
                </c:pt>
                <c:pt idx="1349">
                  <c:v>3530</c:v>
                </c:pt>
                <c:pt idx="1350">
                  <c:v>4060</c:v>
                </c:pt>
                <c:pt idx="1351">
                  <c:v>3320</c:v>
                </c:pt>
                <c:pt idx="1352">
                  <c:v>3360</c:v>
                </c:pt>
                <c:pt idx="1353">
                  <c:v>3720</c:v>
                </c:pt>
                <c:pt idx="1354">
                  <c:v>2975</c:v>
                </c:pt>
                <c:pt idx="1355">
                  <c:v>3540</c:v>
                </c:pt>
                <c:pt idx="1356">
                  <c:v>3670</c:v>
                </c:pt>
                <c:pt idx="1357">
                  <c:v>3800</c:v>
                </c:pt>
                <c:pt idx="1358">
                  <c:v>3800</c:v>
                </c:pt>
                <c:pt idx="1359">
                  <c:v>4100</c:v>
                </c:pt>
                <c:pt idx="1360">
                  <c:v>3620</c:v>
                </c:pt>
                <c:pt idx="1361">
                  <c:v>3140</c:v>
                </c:pt>
                <c:pt idx="1362">
                  <c:v>3470</c:v>
                </c:pt>
                <c:pt idx="1363">
                  <c:v>4320</c:v>
                </c:pt>
                <c:pt idx="1364">
                  <c:v>3680</c:v>
                </c:pt>
                <c:pt idx="1365">
                  <c:v>3450</c:v>
                </c:pt>
                <c:pt idx="1366">
                  <c:v>3085</c:v>
                </c:pt>
                <c:pt idx="1367">
                  <c:v>3410</c:v>
                </c:pt>
                <c:pt idx="1368">
                  <c:v>3680</c:v>
                </c:pt>
                <c:pt idx="1369">
                  <c:v>3700</c:v>
                </c:pt>
                <c:pt idx="1370">
                  <c:v>3280</c:v>
                </c:pt>
                <c:pt idx="1371">
                  <c:v>3340</c:v>
                </c:pt>
                <c:pt idx="1372">
                  <c:v>3100</c:v>
                </c:pt>
                <c:pt idx="1373">
                  <c:v>3810</c:v>
                </c:pt>
                <c:pt idx="1374">
                  <c:v>2950</c:v>
                </c:pt>
                <c:pt idx="1375">
                  <c:v>4030</c:v>
                </c:pt>
                <c:pt idx="1376">
                  <c:v>1350</c:v>
                </c:pt>
                <c:pt idx="1377">
                  <c:v>3600</c:v>
                </c:pt>
                <c:pt idx="1378">
                  <c:v>3510</c:v>
                </c:pt>
                <c:pt idx="1379">
                  <c:v>4070</c:v>
                </c:pt>
                <c:pt idx="1380">
                  <c:v>2460</c:v>
                </c:pt>
                <c:pt idx="1381">
                  <c:v>3190</c:v>
                </c:pt>
                <c:pt idx="1382">
                  <c:v>3800</c:v>
                </c:pt>
                <c:pt idx="1383">
                  <c:v>3450</c:v>
                </c:pt>
                <c:pt idx="1384">
                  <c:v>3070</c:v>
                </c:pt>
                <c:pt idx="1385">
                  <c:v>3410</c:v>
                </c:pt>
                <c:pt idx="1386">
                  <c:v>4060</c:v>
                </c:pt>
                <c:pt idx="1387">
                  <c:v>3620</c:v>
                </c:pt>
                <c:pt idx="1388">
                  <c:v>3675</c:v>
                </c:pt>
                <c:pt idx="1389">
                  <c:v>2790</c:v>
                </c:pt>
                <c:pt idx="1390">
                  <c:v>3450</c:v>
                </c:pt>
                <c:pt idx="1391">
                  <c:v>4540</c:v>
                </c:pt>
                <c:pt idx="1392">
                  <c:v>1860</c:v>
                </c:pt>
                <c:pt idx="1393">
                  <c:v>4760</c:v>
                </c:pt>
                <c:pt idx="1394">
                  <c:v>4350</c:v>
                </c:pt>
                <c:pt idx="1395">
                  <c:v>4330</c:v>
                </c:pt>
                <c:pt idx="1396">
                  <c:v>3460</c:v>
                </c:pt>
                <c:pt idx="1397">
                  <c:v>3860</c:v>
                </c:pt>
                <c:pt idx="1398">
                  <c:v>2345</c:v>
                </c:pt>
                <c:pt idx="1399">
                  <c:v>3395</c:v>
                </c:pt>
                <c:pt idx="1400">
                  <c:v>3740</c:v>
                </c:pt>
                <c:pt idx="1401">
                  <c:v>3280</c:v>
                </c:pt>
                <c:pt idx="1402">
                  <c:v>3470</c:v>
                </c:pt>
                <c:pt idx="1403">
                  <c:v>3670</c:v>
                </c:pt>
                <c:pt idx="1404">
                  <c:v>2580</c:v>
                </c:pt>
                <c:pt idx="1405">
                  <c:v>4010</c:v>
                </c:pt>
                <c:pt idx="1406">
                  <c:v>4290</c:v>
                </c:pt>
                <c:pt idx="1407">
                  <c:v>3680</c:v>
                </c:pt>
                <c:pt idx="1408">
                  <c:v>4040</c:v>
                </c:pt>
                <c:pt idx="1409">
                  <c:v>4020</c:v>
                </c:pt>
                <c:pt idx="1410">
                  <c:v>4030</c:v>
                </c:pt>
                <c:pt idx="1411">
                  <c:v>3250</c:v>
                </c:pt>
                <c:pt idx="1412">
                  <c:v>3670</c:v>
                </c:pt>
                <c:pt idx="1413">
                  <c:v>4030</c:v>
                </c:pt>
                <c:pt idx="1414">
                  <c:v>3710</c:v>
                </c:pt>
                <c:pt idx="1415">
                  <c:v>4060</c:v>
                </c:pt>
                <c:pt idx="1416">
                  <c:v>2600</c:v>
                </c:pt>
                <c:pt idx="1417">
                  <c:v>3660</c:v>
                </c:pt>
                <c:pt idx="1418">
                  <c:v>3940</c:v>
                </c:pt>
                <c:pt idx="1419">
                  <c:v>4390</c:v>
                </c:pt>
                <c:pt idx="1420">
                  <c:v>3210</c:v>
                </c:pt>
                <c:pt idx="1421">
                  <c:v>2200</c:v>
                </c:pt>
                <c:pt idx="1422">
                  <c:v>2740</c:v>
                </c:pt>
                <c:pt idx="1423">
                  <c:v>3200</c:v>
                </c:pt>
                <c:pt idx="1424">
                  <c:v>3930</c:v>
                </c:pt>
                <c:pt idx="1425">
                  <c:v>3520</c:v>
                </c:pt>
                <c:pt idx="1426">
                  <c:v>3720</c:v>
                </c:pt>
                <c:pt idx="1427">
                  <c:v>3050</c:v>
                </c:pt>
                <c:pt idx="1428">
                  <c:v>3510</c:v>
                </c:pt>
                <c:pt idx="1429">
                  <c:v>2720</c:v>
                </c:pt>
                <c:pt idx="1430">
                  <c:v>3730</c:v>
                </c:pt>
                <c:pt idx="1431">
                  <c:v>4050</c:v>
                </c:pt>
                <c:pt idx="1432">
                  <c:v>3520</c:v>
                </c:pt>
                <c:pt idx="1433">
                  <c:v>4000</c:v>
                </c:pt>
                <c:pt idx="1434">
                  <c:v>2780</c:v>
                </c:pt>
                <c:pt idx="1435">
                  <c:v>3960</c:v>
                </c:pt>
                <c:pt idx="1436">
                  <c:v>3280</c:v>
                </c:pt>
                <c:pt idx="1437">
                  <c:v>3600</c:v>
                </c:pt>
                <c:pt idx="1438">
                  <c:v>3430</c:v>
                </c:pt>
                <c:pt idx="1439">
                  <c:v>3120</c:v>
                </c:pt>
                <c:pt idx="1440">
                  <c:v>3240</c:v>
                </c:pt>
                <c:pt idx="1441">
                  <c:v>4050</c:v>
                </c:pt>
                <c:pt idx="1442">
                  <c:v>3060</c:v>
                </c:pt>
                <c:pt idx="1443">
                  <c:v>3010</c:v>
                </c:pt>
                <c:pt idx="1444">
                  <c:v>4050</c:v>
                </c:pt>
                <c:pt idx="1445">
                  <c:v>3160</c:v>
                </c:pt>
                <c:pt idx="1446">
                  <c:v>3190</c:v>
                </c:pt>
                <c:pt idx="1447">
                  <c:v>2890</c:v>
                </c:pt>
                <c:pt idx="1448">
                  <c:v>3000</c:v>
                </c:pt>
                <c:pt idx="1449">
                  <c:v>3420</c:v>
                </c:pt>
                <c:pt idx="1450">
                  <c:v>2620</c:v>
                </c:pt>
                <c:pt idx="1451">
                  <c:v>3920</c:v>
                </c:pt>
                <c:pt idx="1452">
                  <c:v>4180</c:v>
                </c:pt>
                <c:pt idx="1453">
                  <c:v>2170</c:v>
                </c:pt>
                <c:pt idx="1454">
                  <c:v>3380</c:v>
                </c:pt>
                <c:pt idx="1455">
                  <c:v>3630</c:v>
                </c:pt>
                <c:pt idx="1456">
                  <c:v>3750</c:v>
                </c:pt>
                <c:pt idx="1457">
                  <c:v>3090</c:v>
                </c:pt>
                <c:pt idx="1458">
                  <c:v>3050</c:v>
                </c:pt>
                <c:pt idx="1459">
                  <c:v>2680</c:v>
                </c:pt>
                <c:pt idx="1460">
                  <c:v>3290</c:v>
                </c:pt>
                <c:pt idx="1461">
                  <c:v>3400</c:v>
                </c:pt>
                <c:pt idx="1462">
                  <c:v>3180</c:v>
                </c:pt>
                <c:pt idx="1463">
                  <c:v>2722</c:v>
                </c:pt>
                <c:pt idx="1464">
                  <c:v>2670</c:v>
                </c:pt>
                <c:pt idx="1465">
                  <c:v>3420</c:v>
                </c:pt>
                <c:pt idx="1466">
                  <c:v>2790</c:v>
                </c:pt>
                <c:pt idx="1467">
                  <c:v>3895</c:v>
                </c:pt>
                <c:pt idx="1468">
                  <c:v>3755</c:v>
                </c:pt>
                <c:pt idx="1469">
                  <c:v>3320</c:v>
                </c:pt>
                <c:pt idx="1470">
                  <c:v>4000</c:v>
                </c:pt>
                <c:pt idx="1471">
                  <c:v>2460</c:v>
                </c:pt>
                <c:pt idx="1472">
                  <c:v>2660</c:v>
                </c:pt>
                <c:pt idx="1473">
                  <c:v>3280</c:v>
                </c:pt>
                <c:pt idx="1474">
                  <c:v>2190</c:v>
                </c:pt>
                <c:pt idx="1475">
                  <c:v>3750</c:v>
                </c:pt>
                <c:pt idx="1476">
                  <c:v>4120</c:v>
                </c:pt>
                <c:pt idx="1477">
                  <c:v>3460</c:v>
                </c:pt>
                <c:pt idx="1478">
                  <c:v>3050</c:v>
                </c:pt>
                <c:pt idx="1479">
                  <c:v>3380</c:v>
                </c:pt>
                <c:pt idx="1480">
                  <c:v>2800</c:v>
                </c:pt>
                <c:pt idx="1481">
                  <c:v>3380</c:v>
                </c:pt>
                <c:pt idx="1482">
                  <c:v>3040</c:v>
                </c:pt>
                <c:pt idx="1483">
                  <c:v>2770</c:v>
                </c:pt>
                <c:pt idx="1484">
                  <c:v>3670</c:v>
                </c:pt>
                <c:pt idx="1485">
                  <c:v>3680</c:v>
                </c:pt>
                <c:pt idx="1486">
                  <c:v>2930</c:v>
                </c:pt>
                <c:pt idx="1487">
                  <c:v>3500</c:v>
                </c:pt>
                <c:pt idx="1488">
                  <c:v>3510</c:v>
                </c:pt>
                <c:pt idx="1489">
                  <c:v>2300</c:v>
                </c:pt>
                <c:pt idx="1490">
                  <c:v>3180</c:v>
                </c:pt>
                <c:pt idx="1491">
                  <c:v>3450</c:v>
                </c:pt>
                <c:pt idx="1492">
                  <c:v>3115</c:v>
                </c:pt>
                <c:pt idx="1493">
                  <c:v>3720</c:v>
                </c:pt>
                <c:pt idx="1494">
                  <c:v>3410</c:v>
                </c:pt>
                <c:pt idx="1495">
                  <c:v>3000</c:v>
                </c:pt>
                <c:pt idx="1496">
                  <c:v>3220</c:v>
                </c:pt>
                <c:pt idx="1497">
                  <c:v>3670</c:v>
                </c:pt>
                <c:pt idx="1498">
                  <c:v>3770</c:v>
                </c:pt>
                <c:pt idx="1499">
                  <c:v>2810</c:v>
                </c:pt>
                <c:pt idx="1500">
                  <c:v>3035</c:v>
                </c:pt>
                <c:pt idx="1501">
                  <c:v>3020</c:v>
                </c:pt>
                <c:pt idx="1502">
                  <c:v>3260</c:v>
                </c:pt>
                <c:pt idx="1503">
                  <c:v>2910</c:v>
                </c:pt>
                <c:pt idx="1504">
                  <c:v>2820</c:v>
                </c:pt>
                <c:pt idx="1505">
                  <c:v>3180</c:v>
                </c:pt>
                <c:pt idx="1506">
                  <c:v>3530</c:v>
                </c:pt>
                <c:pt idx="1507">
                  <c:v>2670</c:v>
                </c:pt>
                <c:pt idx="1508">
                  <c:v>946</c:v>
                </c:pt>
                <c:pt idx="1509">
                  <c:v>3190</c:v>
                </c:pt>
                <c:pt idx="1510">
                  <c:v>4060</c:v>
                </c:pt>
                <c:pt idx="1511">
                  <c:v>2940</c:v>
                </c:pt>
                <c:pt idx="1512">
                  <c:v>3660</c:v>
                </c:pt>
                <c:pt idx="1513">
                  <c:v>3070</c:v>
                </c:pt>
                <c:pt idx="1514">
                  <c:v>3450</c:v>
                </c:pt>
                <c:pt idx="1515">
                  <c:v>3640</c:v>
                </c:pt>
                <c:pt idx="1516">
                  <c:v>2880</c:v>
                </c:pt>
                <c:pt idx="1517">
                  <c:v>3270</c:v>
                </c:pt>
                <c:pt idx="1518">
                  <c:v>3740</c:v>
                </c:pt>
                <c:pt idx="1519">
                  <c:v>3720</c:v>
                </c:pt>
                <c:pt idx="1520">
                  <c:v>2930</c:v>
                </c:pt>
                <c:pt idx="1521">
                  <c:v>2115</c:v>
                </c:pt>
                <c:pt idx="1522">
                  <c:v>3110</c:v>
                </c:pt>
                <c:pt idx="1523">
                  <c:v>3200</c:v>
                </c:pt>
                <c:pt idx="1524">
                  <c:v>3560</c:v>
                </c:pt>
                <c:pt idx="1525">
                  <c:v>2750</c:v>
                </c:pt>
                <c:pt idx="1526">
                  <c:v>2080</c:v>
                </c:pt>
                <c:pt idx="1527">
                  <c:v>3700</c:v>
                </c:pt>
                <c:pt idx="1528">
                  <c:v>3530</c:v>
                </c:pt>
                <c:pt idx="1529">
                  <c:v>2930</c:v>
                </c:pt>
                <c:pt idx="1530">
                  <c:v>2950</c:v>
                </c:pt>
                <c:pt idx="1531">
                  <c:v>3090</c:v>
                </c:pt>
                <c:pt idx="1532">
                  <c:v>2630</c:v>
                </c:pt>
                <c:pt idx="1533">
                  <c:v>4325</c:v>
                </c:pt>
                <c:pt idx="1534">
                  <c:v>3520</c:v>
                </c:pt>
                <c:pt idx="1535">
                  <c:v>3160</c:v>
                </c:pt>
                <c:pt idx="1536">
                  <c:v>4080</c:v>
                </c:pt>
                <c:pt idx="1537">
                  <c:v>2940</c:v>
                </c:pt>
                <c:pt idx="1538">
                  <c:v>4570</c:v>
                </c:pt>
                <c:pt idx="1539">
                  <c:v>3800</c:v>
                </c:pt>
                <c:pt idx="1540">
                  <c:v>4770</c:v>
                </c:pt>
                <c:pt idx="1541">
                  <c:v>3295</c:v>
                </c:pt>
                <c:pt idx="1542">
                  <c:v>3350</c:v>
                </c:pt>
                <c:pt idx="1543">
                  <c:v>3330</c:v>
                </c:pt>
                <c:pt idx="1544">
                  <c:v>2710</c:v>
                </c:pt>
                <c:pt idx="1545">
                  <c:v>2470</c:v>
                </c:pt>
                <c:pt idx="1546">
                  <c:v>3760</c:v>
                </c:pt>
                <c:pt idx="1547">
                  <c:v>3200</c:v>
                </c:pt>
                <c:pt idx="1548">
                  <c:v>4190</c:v>
                </c:pt>
                <c:pt idx="1549">
                  <c:v>3150</c:v>
                </c:pt>
                <c:pt idx="1550">
                  <c:v>3410</c:v>
                </c:pt>
                <c:pt idx="1551">
                  <c:v>3000</c:v>
                </c:pt>
                <c:pt idx="1552">
                  <c:v>4090</c:v>
                </c:pt>
                <c:pt idx="1553">
                  <c:v>4150</c:v>
                </c:pt>
                <c:pt idx="1554">
                  <c:v>3600</c:v>
                </c:pt>
                <c:pt idx="1555">
                  <c:v>1850</c:v>
                </c:pt>
                <c:pt idx="1556">
                  <c:v>3770</c:v>
                </c:pt>
                <c:pt idx="1557">
                  <c:v>3010</c:v>
                </c:pt>
                <c:pt idx="1558">
                  <c:v>3500</c:v>
                </c:pt>
                <c:pt idx="1559">
                  <c:v>3120</c:v>
                </c:pt>
                <c:pt idx="1560">
                  <c:v>3680</c:v>
                </c:pt>
                <c:pt idx="1561">
                  <c:v>3620</c:v>
                </c:pt>
                <c:pt idx="1562">
                  <c:v>3670</c:v>
                </c:pt>
                <c:pt idx="1563">
                  <c:v>3610</c:v>
                </c:pt>
                <c:pt idx="1564">
                  <c:v>3590</c:v>
                </c:pt>
                <c:pt idx="1565">
                  <c:v>3710</c:v>
                </c:pt>
                <c:pt idx="1566">
                  <c:v>3390</c:v>
                </c:pt>
                <c:pt idx="1567">
                  <c:v>3240</c:v>
                </c:pt>
                <c:pt idx="1568">
                  <c:v>2680</c:v>
                </c:pt>
                <c:pt idx="1569">
                  <c:v>3200</c:v>
                </c:pt>
                <c:pt idx="1570">
                  <c:v>4010</c:v>
                </c:pt>
                <c:pt idx="1571">
                  <c:v>2210</c:v>
                </c:pt>
                <c:pt idx="1572">
                  <c:v>3400</c:v>
                </c:pt>
                <c:pt idx="1573">
                  <c:v>2745</c:v>
                </c:pt>
                <c:pt idx="1574">
                  <c:v>3590</c:v>
                </c:pt>
                <c:pt idx="1575">
                  <c:v>2720</c:v>
                </c:pt>
                <c:pt idx="1576">
                  <c:v>4150</c:v>
                </c:pt>
                <c:pt idx="1577">
                  <c:v>3255</c:v>
                </c:pt>
                <c:pt idx="1578">
                  <c:v>3510</c:v>
                </c:pt>
                <c:pt idx="1579">
                  <c:v>3380</c:v>
                </c:pt>
                <c:pt idx="1580">
                  <c:v>2280</c:v>
                </c:pt>
                <c:pt idx="1581">
                  <c:v>3780</c:v>
                </c:pt>
                <c:pt idx="1582">
                  <c:v>3240</c:v>
                </c:pt>
                <c:pt idx="1583">
                  <c:v>3320</c:v>
                </c:pt>
                <c:pt idx="1584">
                  <c:v>3820</c:v>
                </c:pt>
                <c:pt idx="1585">
                  <c:v>5110</c:v>
                </c:pt>
                <c:pt idx="1586">
                  <c:v>3470</c:v>
                </c:pt>
                <c:pt idx="1587">
                  <c:v>3060</c:v>
                </c:pt>
                <c:pt idx="1588">
                  <c:v>3500</c:v>
                </c:pt>
                <c:pt idx="1589">
                  <c:v>2900</c:v>
                </c:pt>
                <c:pt idx="1590">
                  <c:v>3090</c:v>
                </c:pt>
                <c:pt idx="1591">
                  <c:v>3575</c:v>
                </c:pt>
                <c:pt idx="1592">
                  <c:v>3170</c:v>
                </c:pt>
                <c:pt idx="1593">
                  <c:v>4420</c:v>
                </c:pt>
                <c:pt idx="1594">
                  <c:v>3940</c:v>
                </c:pt>
                <c:pt idx="1595">
                  <c:v>3900</c:v>
                </c:pt>
                <c:pt idx="1596">
                  <c:v>4570</c:v>
                </c:pt>
                <c:pt idx="1597">
                  <c:v>3240</c:v>
                </c:pt>
                <c:pt idx="1598">
                  <c:v>2780</c:v>
                </c:pt>
                <c:pt idx="1599">
                  <c:v>3630</c:v>
                </c:pt>
                <c:pt idx="1600">
                  <c:v>2990</c:v>
                </c:pt>
                <c:pt idx="1601">
                  <c:v>3370</c:v>
                </c:pt>
                <c:pt idx="1602">
                  <c:v>3750</c:v>
                </c:pt>
                <c:pt idx="1603">
                  <c:v>3070</c:v>
                </c:pt>
                <c:pt idx="1604">
                  <c:v>3290</c:v>
                </c:pt>
                <c:pt idx="1605">
                  <c:v>3170</c:v>
                </c:pt>
                <c:pt idx="1606">
                  <c:v>3930</c:v>
                </c:pt>
                <c:pt idx="1607">
                  <c:v>3260</c:v>
                </c:pt>
                <c:pt idx="1608">
                  <c:v>4180</c:v>
                </c:pt>
                <c:pt idx="1609">
                  <c:v>3210</c:v>
                </c:pt>
                <c:pt idx="1610">
                  <c:v>3570</c:v>
                </c:pt>
                <c:pt idx="1611">
                  <c:v>3840</c:v>
                </c:pt>
                <c:pt idx="1612">
                  <c:v>2650</c:v>
                </c:pt>
                <c:pt idx="1613">
                  <c:v>3830</c:v>
                </c:pt>
                <c:pt idx="1614">
                  <c:v>3600</c:v>
                </c:pt>
                <c:pt idx="1615">
                  <c:v>3690</c:v>
                </c:pt>
                <c:pt idx="1616">
                  <c:v>3350</c:v>
                </c:pt>
                <c:pt idx="1617">
                  <c:v>3890</c:v>
                </c:pt>
                <c:pt idx="1618">
                  <c:v>3640</c:v>
                </c:pt>
                <c:pt idx="1619">
                  <c:v>3100</c:v>
                </c:pt>
                <c:pt idx="1620">
                  <c:v>3130</c:v>
                </c:pt>
                <c:pt idx="1621">
                  <c:v>3200</c:v>
                </c:pt>
                <c:pt idx="1622">
                  <c:v>3690</c:v>
                </c:pt>
                <c:pt idx="1623">
                  <c:v>3750</c:v>
                </c:pt>
                <c:pt idx="1624">
                  <c:v>2650</c:v>
                </c:pt>
                <c:pt idx="1625">
                  <c:v>2860</c:v>
                </c:pt>
                <c:pt idx="1626">
                  <c:v>3500</c:v>
                </c:pt>
                <c:pt idx="1627">
                  <c:v>3720</c:v>
                </c:pt>
                <c:pt idx="1628">
                  <c:v>2750</c:v>
                </c:pt>
                <c:pt idx="1629">
                  <c:v>2800</c:v>
                </c:pt>
                <c:pt idx="1630">
                  <c:v>3255</c:v>
                </c:pt>
                <c:pt idx="1631">
                  <c:v>4000</c:v>
                </c:pt>
                <c:pt idx="1632">
                  <c:v>4500</c:v>
                </c:pt>
                <c:pt idx="1633">
                  <c:v>3400</c:v>
                </c:pt>
                <c:pt idx="1634">
                  <c:v>3120</c:v>
                </c:pt>
                <c:pt idx="1635">
                  <c:v>3590</c:v>
                </c:pt>
                <c:pt idx="1636">
                  <c:v>3660</c:v>
                </c:pt>
                <c:pt idx="1637">
                  <c:v>4010</c:v>
                </c:pt>
                <c:pt idx="1638">
                  <c:v>3550</c:v>
                </c:pt>
                <c:pt idx="1639">
                  <c:v>4320</c:v>
                </c:pt>
                <c:pt idx="1640">
                  <c:v>3340</c:v>
                </c:pt>
                <c:pt idx="1641">
                  <c:v>3550</c:v>
                </c:pt>
                <c:pt idx="1642">
                  <c:v>2040</c:v>
                </c:pt>
                <c:pt idx="1643">
                  <c:v>2250</c:v>
                </c:pt>
                <c:pt idx="1644">
                  <c:v>3120</c:v>
                </c:pt>
                <c:pt idx="1645">
                  <c:v>4140</c:v>
                </c:pt>
                <c:pt idx="1646">
                  <c:v>3420</c:v>
                </c:pt>
                <c:pt idx="1647">
                  <c:v>3710</c:v>
                </c:pt>
                <c:pt idx="1648">
                  <c:v>3415</c:v>
                </c:pt>
                <c:pt idx="1649">
                  <c:v>3780</c:v>
                </c:pt>
                <c:pt idx="1650">
                  <c:v>3250</c:v>
                </c:pt>
                <c:pt idx="1651">
                  <c:v>2810</c:v>
                </c:pt>
                <c:pt idx="1652">
                  <c:v>3520</c:v>
                </c:pt>
                <c:pt idx="1653">
                  <c:v>4060</c:v>
                </c:pt>
                <c:pt idx="1654">
                  <c:v>3460</c:v>
                </c:pt>
                <c:pt idx="1655">
                  <c:v>3640</c:v>
                </c:pt>
                <c:pt idx="1656">
                  <c:v>3420</c:v>
                </c:pt>
                <c:pt idx="1657">
                  <c:v>3860</c:v>
                </c:pt>
                <c:pt idx="1658">
                  <c:v>3400</c:v>
                </c:pt>
                <c:pt idx="1659">
                  <c:v>3050</c:v>
                </c:pt>
                <c:pt idx="1660">
                  <c:v>3960</c:v>
                </c:pt>
                <c:pt idx="1661">
                  <c:v>2780</c:v>
                </c:pt>
                <c:pt idx="1662">
                  <c:v>3180</c:v>
                </c:pt>
                <c:pt idx="1663">
                  <c:v>3290</c:v>
                </c:pt>
                <c:pt idx="1664">
                  <c:v>4490</c:v>
                </c:pt>
                <c:pt idx="1665">
                  <c:v>3490</c:v>
                </c:pt>
                <c:pt idx="1666">
                  <c:v>3300</c:v>
                </c:pt>
                <c:pt idx="1667">
                  <c:v>3270</c:v>
                </c:pt>
                <c:pt idx="1668">
                  <c:v>3750</c:v>
                </c:pt>
                <c:pt idx="1669">
                  <c:v>3950</c:v>
                </c:pt>
                <c:pt idx="1670">
                  <c:v>3610</c:v>
                </c:pt>
                <c:pt idx="1671">
                  <c:v>3210</c:v>
                </c:pt>
                <c:pt idx="1672">
                  <c:v>3370</c:v>
                </c:pt>
                <c:pt idx="1673">
                  <c:v>3320</c:v>
                </c:pt>
                <c:pt idx="1674">
                  <c:v>3490</c:v>
                </c:pt>
                <c:pt idx="1675">
                  <c:v>2980</c:v>
                </c:pt>
                <c:pt idx="1676">
                  <c:v>3170</c:v>
                </c:pt>
                <c:pt idx="1677">
                  <c:v>3680</c:v>
                </c:pt>
                <c:pt idx="1678">
                  <c:v>3920</c:v>
                </c:pt>
                <c:pt idx="1679">
                  <c:v>3270</c:v>
                </c:pt>
                <c:pt idx="1680">
                  <c:v>3930</c:v>
                </c:pt>
                <c:pt idx="1681">
                  <c:v>3670</c:v>
                </c:pt>
                <c:pt idx="1682">
                  <c:v>3970</c:v>
                </c:pt>
                <c:pt idx="1683">
                  <c:v>3230</c:v>
                </c:pt>
                <c:pt idx="1684">
                  <c:v>3580</c:v>
                </c:pt>
                <c:pt idx="1685">
                  <c:v>2680</c:v>
                </c:pt>
                <c:pt idx="1686">
                  <c:v>3670</c:v>
                </c:pt>
                <c:pt idx="1687">
                  <c:v>3895</c:v>
                </c:pt>
                <c:pt idx="1688">
                  <c:v>3950</c:v>
                </c:pt>
                <c:pt idx="1689">
                  <c:v>3445</c:v>
                </c:pt>
                <c:pt idx="1690">
                  <c:v>3400</c:v>
                </c:pt>
                <c:pt idx="1691">
                  <c:v>4260</c:v>
                </c:pt>
                <c:pt idx="1692">
                  <c:v>3770</c:v>
                </c:pt>
                <c:pt idx="1693">
                  <c:v>3070</c:v>
                </c:pt>
                <c:pt idx="1694">
                  <c:v>3350</c:v>
                </c:pt>
                <c:pt idx="1695">
                  <c:v>2750</c:v>
                </c:pt>
                <c:pt idx="1696">
                  <c:v>3420</c:v>
                </c:pt>
                <c:pt idx="1697">
                  <c:v>3705</c:v>
                </c:pt>
                <c:pt idx="1698">
                  <c:v>3010</c:v>
                </c:pt>
                <c:pt idx="1699">
                  <c:v>4040</c:v>
                </c:pt>
                <c:pt idx="1700">
                  <c:v>3890</c:v>
                </c:pt>
                <c:pt idx="1701">
                  <c:v>4180</c:v>
                </c:pt>
                <c:pt idx="1702">
                  <c:v>2910</c:v>
                </c:pt>
                <c:pt idx="1703">
                  <c:v>3895</c:v>
                </c:pt>
                <c:pt idx="1704">
                  <c:v>4300</c:v>
                </c:pt>
                <c:pt idx="1705">
                  <c:v>3470</c:v>
                </c:pt>
                <c:pt idx="1706">
                  <c:v>3860</c:v>
                </c:pt>
                <c:pt idx="1707">
                  <c:v>2486</c:v>
                </c:pt>
                <c:pt idx="1708">
                  <c:v>3280</c:v>
                </c:pt>
                <c:pt idx="1709">
                  <c:v>3640</c:v>
                </c:pt>
                <c:pt idx="1710">
                  <c:v>2490</c:v>
                </c:pt>
                <c:pt idx="1711">
                  <c:v>3470</c:v>
                </c:pt>
                <c:pt idx="1712">
                  <c:v>3490</c:v>
                </c:pt>
                <c:pt idx="1713">
                  <c:v>4780</c:v>
                </c:pt>
                <c:pt idx="1714">
                  <c:v>4150</c:v>
                </c:pt>
                <c:pt idx="1715">
                  <c:v>3020</c:v>
                </c:pt>
                <c:pt idx="1716">
                  <c:v>2550</c:v>
                </c:pt>
                <c:pt idx="1717">
                  <c:v>3920</c:v>
                </c:pt>
                <c:pt idx="1718">
                  <c:v>4260</c:v>
                </c:pt>
                <c:pt idx="1719">
                  <c:v>2956</c:v>
                </c:pt>
                <c:pt idx="1720">
                  <c:v>3860</c:v>
                </c:pt>
                <c:pt idx="1721">
                  <c:v>2720</c:v>
                </c:pt>
                <c:pt idx="1722">
                  <c:v>2930</c:v>
                </c:pt>
                <c:pt idx="1723">
                  <c:v>4140</c:v>
                </c:pt>
                <c:pt idx="1724">
                  <c:v>3100</c:v>
                </c:pt>
                <c:pt idx="1725">
                  <c:v>3380</c:v>
                </c:pt>
                <c:pt idx="1726">
                  <c:v>3410</c:v>
                </c:pt>
                <c:pt idx="1727">
                  <c:v>4275</c:v>
                </c:pt>
                <c:pt idx="1728">
                  <c:v>3660</c:v>
                </c:pt>
                <c:pt idx="1729">
                  <c:v>3510</c:v>
                </c:pt>
                <c:pt idx="1730">
                  <c:v>1285</c:v>
                </c:pt>
                <c:pt idx="1731">
                  <c:v>3210</c:v>
                </c:pt>
                <c:pt idx="1732">
                  <c:v>3590</c:v>
                </c:pt>
                <c:pt idx="1733">
                  <c:v>3550</c:v>
                </c:pt>
                <c:pt idx="1734">
                  <c:v>2600</c:v>
                </c:pt>
                <c:pt idx="1735">
                  <c:v>3765</c:v>
                </c:pt>
                <c:pt idx="1736">
                  <c:v>3170</c:v>
                </c:pt>
                <c:pt idx="1737">
                  <c:v>3330</c:v>
                </c:pt>
                <c:pt idx="1738">
                  <c:v>3600</c:v>
                </c:pt>
                <c:pt idx="1739">
                  <c:v>3730</c:v>
                </c:pt>
                <c:pt idx="1740">
                  <c:v>4135</c:v>
                </c:pt>
                <c:pt idx="1741">
                  <c:v>4160</c:v>
                </c:pt>
                <c:pt idx="1742">
                  <c:v>3260</c:v>
                </c:pt>
                <c:pt idx="1743">
                  <c:v>3040</c:v>
                </c:pt>
                <c:pt idx="1744">
                  <c:v>3570</c:v>
                </c:pt>
                <c:pt idx="1745">
                  <c:v>3300</c:v>
                </c:pt>
                <c:pt idx="1746">
                  <c:v>3640</c:v>
                </c:pt>
                <c:pt idx="1747">
                  <c:v>3500</c:v>
                </c:pt>
                <c:pt idx="1748">
                  <c:v>3900</c:v>
                </c:pt>
                <c:pt idx="1749">
                  <c:v>3140</c:v>
                </c:pt>
                <c:pt idx="1750">
                  <c:v>4350</c:v>
                </c:pt>
                <c:pt idx="1751">
                  <c:v>3500</c:v>
                </c:pt>
                <c:pt idx="1752">
                  <c:v>1305</c:v>
                </c:pt>
                <c:pt idx="1753">
                  <c:v>3600</c:v>
                </c:pt>
                <c:pt idx="1754">
                  <c:v>3300</c:v>
                </c:pt>
                <c:pt idx="1755">
                  <c:v>2750</c:v>
                </c:pt>
                <c:pt idx="1756">
                  <c:v>1290</c:v>
                </c:pt>
                <c:pt idx="1757">
                  <c:v>3080</c:v>
                </c:pt>
                <c:pt idx="1758">
                  <c:v>3060</c:v>
                </c:pt>
                <c:pt idx="1759">
                  <c:v>3480</c:v>
                </c:pt>
                <c:pt idx="1760">
                  <c:v>4940</c:v>
                </c:pt>
                <c:pt idx="1761">
                  <c:v>2810</c:v>
                </c:pt>
                <c:pt idx="1762">
                  <c:v>3580</c:v>
                </c:pt>
                <c:pt idx="1763">
                  <c:v>3285</c:v>
                </c:pt>
                <c:pt idx="1764">
                  <c:v>4860</c:v>
                </c:pt>
                <c:pt idx="1765">
                  <c:v>3770</c:v>
                </c:pt>
                <c:pt idx="1766">
                  <c:v>3500</c:v>
                </c:pt>
                <c:pt idx="1767">
                  <c:v>3870</c:v>
                </c:pt>
                <c:pt idx="1768">
                  <c:v>3785</c:v>
                </c:pt>
                <c:pt idx="1769">
                  <c:v>4260</c:v>
                </c:pt>
                <c:pt idx="1770">
                  <c:v>4085</c:v>
                </c:pt>
                <c:pt idx="1771">
                  <c:v>4640</c:v>
                </c:pt>
                <c:pt idx="1772">
                  <c:v>2880</c:v>
                </c:pt>
                <c:pt idx="1773">
                  <c:v>4260</c:v>
                </c:pt>
                <c:pt idx="1774">
                  <c:v>3410</c:v>
                </c:pt>
                <c:pt idx="1775">
                  <c:v>2830</c:v>
                </c:pt>
                <c:pt idx="1776">
                  <c:v>3920</c:v>
                </c:pt>
                <c:pt idx="1777">
                  <c:v>2850</c:v>
                </c:pt>
                <c:pt idx="1778">
                  <c:v>4125</c:v>
                </c:pt>
                <c:pt idx="1779">
                  <c:v>2950</c:v>
                </c:pt>
                <c:pt idx="1780">
                  <c:v>3670</c:v>
                </c:pt>
                <c:pt idx="1781">
                  <c:v>3500</c:v>
                </c:pt>
                <c:pt idx="1782">
                  <c:v>4320</c:v>
                </c:pt>
                <c:pt idx="1783">
                  <c:v>3960</c:v>
                </c:pt>
                <c:pt idx="1784">
                  <c:v>3750</c:v>
                </c:pt>
                <c:pt idx="1785">
                  <c:v>3920</c:v>
                </c:pt>
                <c:pt idx="1786">
                  <c:v>3180</c:v>
                </c:pt>
                <c:pt idx="1787">
                  <c:v>3590</c:v>
                </c:pt>
                <c:pt idx="1788">
                  <c:v>3360</c:v>
                </c:pt>
                <c:pt idx="1789">
                  <c:v>3180</c:v>
                </c:pt>
                <c:pt idx="1790">
                  <c:v>3950</c:v>
                </c:pt>
                <c:pt idx="1791">
                  <c:v>3030</c:v>
                </c:pt>
                <c:pt idx="1792">
                  <c:v>3240</c:v>
                </c:pt>
                <c:pt idx="1793">
                  <c:v>3260</c:v>
                </c:pt>
                <c:pt idx="1794">
                  <c:v>3320</c:v>
                </c:pt>
                <c:pt idx="1795">
                  <c:v>3880</c:v>
                </c:pt>
                <c:pt idx="1796">
                  <c:v>2340</c:v>
                </c:pt>
                <c:pt idx="1797">
                  <c:v>3900</c:v>
                </c:pt>
                <c:pt idx="1798">
                  <c:v>2580</c:v>
                </c:pt>
                <c:pt idx="1799">
                  <c:v>3725</c:v>
                </c:pt>
                <c:pt idx="1800">
                  <c:v>3760</c:v>
                </c:pt>
                <c:pt idx="1801">
                  <c:v>4190</c:v>
                </c:pt>
                <c:pt idx="1802">
                  <c:v>3230</c:v>
                </c:pt>
                <c:pt idx="1803">
                  <c:v>4470</c:v>
                </c:pt>
                <c:pt idx="1804">
                  <c:v>3930</c:v>
                </c:pt>
                <c:pt idx="1805">
                  <c:v>3310</c:v>
                </c:pt>
                <c:pt idx="1806">
                  <c:v>3370</c:v>
                </c:pt>
                <c:pt idx="1807">
                  <c:v>4150</c:v>
                </c:pt>
                <c:pt idx="1808">
                  <c:v>4180</c:v>
                </c:pt>
                <c:pt idx="1809">
                  <c:v>3450</c:v>
                </c:pt>
                <c:pt idx="1810">
                  <c:v>4660</c:v>
                </c:pt>
                <c:pt idx="1811">
                  <c:v>3180</c:v>
                </c:pt>
                <c:pt idx="1812">
                  <c:v>4940</c:v>
                </c:pt>
                <c:pt idx="1813">
                  <c:v>3800</c:v>
                </c:pt>
                <c:pt idx="1814">
                  <c:v>3370</c:v>
                </c:pt>
                <c:pt idx="1815">
                  <c:v>2800</c:v>
                </c:pt>
                <c:pt idx="1816">
                  <c:v>3200</c:v>
                </c:pt>
                <c:pt idx="1817">
                  <c:v>4020</c:v>
                </c:pt>
                <c:pt idx="1818">
                  <c:v>2920</c:v>
                </c:pt>
                <c:pt idx="1819">
                  <c:v>3780</c:v>
                </c:pt>
                <c:pt idx="1820">
                  <c:v>3480</c:v>
                </c:pt>
                <c:pt idx="1821">
                  <c:v>3360</c:v>
                </c:pt>
                <c:pt idx="1822">
                  <c:v>5000</c:v>
                </c:pt>
                <c:pt idx="1823">
                  <c:v>3640</c:v>
                </c:pt>
              </c:numCache>
            </c:numRef>
          </c:yVal>
          <c:smooth val="0"/>
        </c:ser>
        <c:ser>
          <c:idx val="1"/>
          <c:order val="1"/>
          <c:tx>
            <c:v>Predicted Birth_wt</c:v>
          </c:tx>
          <c:spPr>
            <a:ln w="28575">
              <a:noFill/>
            </a:ln>
          </c:spPr>
          <c:xVal>
            <c:numRef>
              <c:f>'Regression_(no_missing)'!$I$2:$I$1825</c:f>
              <c:numCache>
                <c:formatCode>General</c:formatCode>
                <c:ptCount val="1824"/>
                <c:pt idx="0">
                  <c:v>32.8125</c:v>
                </c:pt>
                <c:pt idx="1">
                  <c:v>34.1640625</c:v>
                </c:pt>
                <c:pt idx="2">
                  <c:v>34.53125</c:v>
                </c:pt>
                <c:pt idx="3">
                  <c:v>28.30859375</c:v>
                </c:pt>
                <c:pt idx="4">
                  <c:v>25.828125</c:v>
                </c:pt>
                <c:pt idx="5">
                  <c:v>13.890625</c:v>
                </c:pt>
                <c:pt idx="6">
                  <c:v>24.6484375</c:v>
                </c:pt>
                <c:pt idx="7">
                  <c:v>29.625</c:v>
                </c:pt>
                <c:pt idx="8">
                  <c:v>30.23046875</c:v>
                </c:pt>
                <c:pt idx="9">
                  <c:v>29.4609375</c:v>
                </c:pt>
                <c:pt idx="10">
                  <c:v>29.55859375</c:v>
                </c:pt>
                <c:pt idx="11">
                  <c:v>33.9296875</c:v>
                </c:pt>
                <c:pt idx="12">
                  <c:v>31.72265625</c:v>
                </c:pt>
                <c:pt idx="13">
                  <c:v>27.53125</c:v>
                </c:pt>
                <c:pt idx="14">
                  <c:v>31.50390625</c:v>
                </c:pt>
                <c:pt idx="15">
                  <c:v>19.10546875</c:v>
                </c:pt>
                <c:pt idx="16">
                  <c:v>30.14453125</c:v>
                </c:pt>
                <c:pt idx="17">
                  <c:v>25.015625</c:v>
                </c:pt>
                <c:pt idx="18">
                  <c:v>22.3046875</c:v>
                </c:pt>
                <c:pt idx="19">
                  <c:v>19.09765625</c:v>
                </c:pt>
                <c:pt idx="20">
                  <c:v>26.4375</c:v>
                </c:pt>
                <c:pt idx="21">
                  <c:v>24.15234375</c:v>
                </c:pt>
                <c:pt idx="22">
                  <c:v>24.16015625</c:v>
                </c:pt>
                <c:pt idx="23">
                  <c:v>27.43359375</c:v>
                </c:pt>
                <c:pt idx="24">
                  <c:v>28.6171875</c:v>
                </c:pt>
                <c:pt idx="25">
                  <c:v>19.578125</c:v>
                </c:pt>
                <c:pt idx="26">
                  <c:v>26.859375</c:v>
                </c:pt>
                <c:pt idx="27">
                  <c:v>22.4609375</c:v>
                </c:pt>
                <c:pt idx="28">
                  <c:v>22.10546875</c:v>
                </c:pt>
                <c:pt idx="29">
                  <c:v>17.03125</c:v>
                </c:pt>
                <c:pt idx="30">
                  <c:v>26.2578125</c:v>
                </c:pt>
                <c:pt idx="31">
                  <c:v>20.83203125</c:v>
                </c:pt>
                <c:pt idx="32">
                  <c:v>26.72265625</c:v>
                </c:pt>
                <c:pt idx="33">
                  <c:v>22.1875</c:v>
                </c:pt>
                <c:pt idx="34">
                  <c:v>27.51953125</c:v>
                </c:pt>
                <c:pt idx="35">
                  <c:v>34.421875</c:v>
                </c:pt>
                <c:pt idx="36">
                  <c:v>18.234375</c:v>
                </c:pt>
                <c:pt idx="37">
                  <c:v>20.72265625</c:v>
                </c:pt>
                <c:pt idx="38">
                  <c:v>23.640625</c:v>
                </c:pt>
                <c:pt idx="39">
                  <c:v>22.72265625</c:v>
                </c:pt>
                <c:pt idx="40">
                  <c:v>34.6953125</c:v>
                </c:pt>
                <c:pt idx="41">
                  <c:v>25.63671875</c:v>
                </c:pt>
                <c:pt idx="42">
                  <c:v>30.8828125</c:v>
                </c:pt>
                <c:pt idx="43">
                  <c:v>17.66015625</c:v>
                </c:pt>
                <c:pt idx="44">
                  <c:v>19.58203125</c:v>
                </c:pt>
                <c:pt idx="45">
                  <c:v>27.19140625</c:v>
                </c:pt>
                <c:pt idx="46">
                  <c:v>23.77734375</c:v>
                </c:pt>
                <c:pt idx="47">
                  <c:v>24.1796875</c:v>
                </c:pt>
                <c:pt idx="48">
                  <c:v>32.4765625</c:v>
                </c:pt>
                <c:pt idx="49">
                  <c:v>25.6484375</c:v>
                </c:pt>
                <c:pt idx="50">
                  <c:v>22.91015625</c:v>
                </c:pt>
                <c:pt idx="51">
                  <c:v>23.67578125</c:v>
                </c:pt>
                <c:pt idx="52">
                  <c:v>30.15234375</c:v>
                </c:pt>
                <c:pt idx="53">
                  <c:v>27.94140625</c:v>
                </c:pt>
                <c:pt idx="54">
                  <c:v>23.42578125</c:v>
                </c:pt>
                <c:pt idx="55">
                  <c:v>27.55859375</c:v>
                </c:pt>
                <c:pt idx="56">
                  <c:v>18.33984375</c:v>
                </c:pt>
                <c:pt idx="57">
                  <c:v>18.70703125</c:v>
                </c:pt>
                <c:pt idx="58">
                  <c:v>20.2890625</c:v>
                </c:pt>
                <c:pt idx="59">
                  <c:v>24.390625</c:v>
                </c:pt>
                <c:pt idx="60">
                  <c:v>35.5546875</c:v>
                </c:pt>
                <c:pt idx="61">
                  <c:v>21.3359375</c:v>
                </c:pt>
                <c:pt idx="62">
                  <c:v>30.5625</c:v>
                </c:pt>
                <c:pt idx="63">
                  <c:v>30.046875</c:v>
                </c:pt>
                <c:pt idx="64">
                  <c:v>30.63671875</c:v>
                </c:pt>
                <c:pt idx="65">
                  <c:v>29.9140625</c:v>
                </c:pt>
                <c:pt idx="66">
                  <c:v>37.359375</c:v>
                </c:pt>
                <c:pt idx="67">
                  <c:v>31.61328125</c:v>
                </c:pt>
                <c:pt idx="68">
                  <c:v>35.203125</c:v>
                </c:pt>
                <c:pt idx="69">
                  <c:v>32.1640625</c:v>
                </c:pt>
                <c:pt idx="70">
                  <c:v>28.25390625</c:v>
                </c:pt>
                <c:pt idx="71">
                  <c:v>19.6015625</c:v>
                </c:pt>
                <c:pt idx="72">
                  <c:v>29.23046875</c:v>
                </c:pt>
                <c:pt idx="73">
                  <c:v>16.33984375</c:v>
                </c:pt>
                <c:pt idx="74">
                  <c:v>36.7109375</c:v>
                </c:pt>
                <c:pt idx="75">
                  <c:v>34.09375</c:v>
                </c:pt>
                <c:pt idx="76">
                  <c:v>37.046875</c:v>
                </c:pt>
                <c:pt idx="77">
                  <c:v>28.76953125</c:v>
                </c:pt>
                <c:pt idx="78">
                  <c:v>26.625</c:v>
                </c:pt>
                <c:pt idx="79">
                  <c:v>24.8984375</c:v>
                </c:pt>
                <c:pt idx="80">
                  <c:v>17.08203125</c:v>
                </c:pt>
                <c:pt idx="81">
                  <c:v>20.58203125</c:v>
                </c:pt>
                <c:pt idx="82">
                  <c:v>22.90625</c:v>
                </c:pt>
                <c:pt idx="83">
                  <c:v>25.75</c:v>
                </c:pt>
                <c:pt idx="84">
                  <c:v>34.6015625</c:v>
                </c:pt>
                <c:pt idx="85">
                  <c:v>33.0859375</c:v>
                </c:pt>
                <c:pt idx="86">
                  <c:v>30.671875</c:v>
                </c:pt>
                <c:pt idx="87">
                  <c:v>28.25390625</c:v>
                </c:pt>
                <c:pt idx="88">
                  <c:v>17.7578125</c:v>
                </c:pt>
                <c:pt idx="89">
                  <c:v>27.3671875</c:v>
                </c:pt>
                <c:pt idx="90">
                  <c:v>23.89453125</c:v>
                </c:pt>
                <c:pt idx="91">
                  <c:v>30.640625</c:v>
                </c:pt>
                <c:pt idx="92">
                  <c:v>22.06640625</c:v>
                </c:pt>
                <c:pt idx="93">
                  <c:v>30.40625</c:v>
                </c:pt>
                <c:pt idx="94">
                  <c:v>19.3359375</c:v>
                </c:pt>
                <c:pt idx="95">
                  <c:v>21.1328125</c:v>
                </c:pt>
                <c:pt idx="96">
                  <c:v>22.671875</c:v>
                </c:pt>
                <c:pt idx="97">
                  <c:v>23.72265625</c:v>
                </c:pt>
                <c:pt idx="98">
                  <c:v>27.25390625</c:v>
                </c:pt>
                <c:pt idx="99">
                  <c:v>17.58984375</c:v>
                </c:pt>
                <c:pt idx="100">
                  <c:v>27.3984375</c:v>
                </c:pt>
                <c:pt idx="101">
                  <c:v>26.79296875</c:v>
                </c:pt>
                <c:pt idx="102">
                  <c:v>21.87890625</c:v>
                </c:pt>
                <c:pt idx="103">
                  <c:v>32.515625</c:v>
                </c:pt>
                <c:pt idx="104">
                  <c:v>28.015625</c:v>
                </c:pt>
                <c:pt idx="105">
                  <c:v>18.53515625</c:v>
                </c:pt>
                <c:pt idx="106">
                  <c:v>25.2109375</c:v>
                </c:pt>
                <c:pt idx="107">
                  <c:v>29.63671875</c:v>
                </c:pt>
                <c:pt idx="108">
                  <c:v>34.890625</c:v>
                </c:pt>
                <c:pt idx="109">
                  <c:v>28.25390625</c:v>
                </c:pt>
                <c:pt idx="110">
                  <c:v>29.484375</c:v>
                </c:pt>
                <c:pt idx="111">
                  <c:v>25.2265625</c:v>
                </c:pt>
                <c:pt idx="112">
                  <c:v>20.39453125</c:v>
                </c:pt>
                <c:pt idx="113">
                  <c:v>26.46875</c:v>
                </c:pt>
                <c:pt idx="114">
                  <c:v>16.77734375</c:v>
                </c:pt>
                <c:pt idx="115">
                  <c:v>21.015625</c:v>
                </c:pt>
                <c:pt idx="116">
                  <c:v>29.37890625</c:v>
                </c:pt>
                <c:pt idx="117">
                  <c:v>31.1484375</c:v>
                </c:pt>
                <c:pt idx="118">
                  <c:v>30.94921875</c:v>
                </c:pt>
                <c:pt idx="119">
                  <c:v>35.4453125</c:v>
                </c:pt>
                <c:pt idx="120">
                  <c:v>24.9921875</c:v>
                </c:pt>
                <c:pt idx="121">
                  <c:v>21.71875</c:v>
                </c:pt>
                <c:pt idx="122">
                  <c:v>24.47265625</c:v>
                </c:pt>
                <c:pt idx="123">
                  <c:v>35.921875</c:v>
                </c:pt>
                <c:pt idx="124">
                  <c:v>22.5234375</c:v>
                </c:pt>
                <c:pt idx="125">
                  <c:v>26.16015625</c:v>
                </c:pt>
                <c:pt idx="126">
                  <c:v>25.73828125</c:v>
                </c:pt>
                <c:pt idx="127">
                  <c:v>23.125</c:v>
                </c:pt>
                <c:pt idx="128">
                  <c:v>24.3515625</c:v>
                </c:pt>
                <c:pt idx="129">
                  <c:v>31.45703125</c:v>
                </c:pt>
                <c:pt idx="130">
                  <c:v>28.62109375</c:v>
                </c:pt>
                <c:pt idx="131">
                  <c:v>20.1171875</c:v>
                </c:pt>
                <c:pt idx="132">
                  <c:v>28.30078125</c:v>
                </c:pt>
                <c:pt idx="133">
                  <c:v>22.87890625</c:v>
                </c:pt>
                <c:pt idx="134">
                  <c:v>27.15625</c:v>
                </c:pt>
                <c:pt idx="135">
                  <c:v>26.56640625</c:v>
                </c:pt>
                <c:pt idx="136">
                  <c:v>30.8984375</c:v>
                </c:pt>
                <c:pt idx="137">
                  <c:v>17.515625</c:v>
                </c:pt>
                <c:pt idx="138">
                  <c:v>27.30078125</c:v>
                </c:pt>
                <c:pt idx="139">
                  <c:v>30</c:v>
                </c:pt>
                <c:pt idx="140">
                  <c:v>27.9296875</c:v>
                </c:pt>
                <c:pt idx="141">
                  <c:v>21.95703125</c:v>
                </c:pt>
                <c:pt idx="142">
                  <c:v>24.62109375</c:v>
                </c:pt>
                <c:pt idx="143">
                  <c:v>34.2265625</c:v>
                </c:pt>
                <c:pt idx="144">
                  <c:v>28.6796875</c:v>
                </c:pt>
                <c:pt idx="145">
                  <c:v>18.390625</c:v>
                </c:pt>
                <c:pt idx="146">
                  <c:v>27.91796875</c:v>
                </c:pt>
                <c:pt idx="147">
                  <c:v>25.796875</c:v>
                </c:pt>
                <c:pt idx="148">
                  <c:v>27.3828125</c:v>
                </c:pt>
                <c:pt idx="149">
                  <c:v>26.2890625</c:v>
                </c:pt>
                <c:pt idx="150">
                  <c:v>23.12890625</c:v>
                </c:pt>
                <c:pt idx="151">
                  <c:v>17.00390625</c:v>
                </c:pt>
                <c:pt idx="152">
                  <c:v>30.4140625</c:v>
                </c:pt>
                <c:pt idx="153">
                  <c:v>19.02734375</c:v>
                </c:pt>
                <c:pt idx="154">
                  <c:v>30.03125</c:v>
                </c:pt>
                <c:pt idx="155">
                  <c:v>26.73828125</c:v>
                </c:pt>
                <c:pt idx="156">
                  <c:v>26.83984375</c:v>
                </c:pt>
                <c:pt idx="157">
                  <c:v>26.3671875</c:v>
                </c:pt>
                <c:pt idx="158">
                  <c:v>30.46875</c:v>
                </c:pt>
                <c:pt idx="159">
                  <c:v>39.9296875</c:v>
                </c:pt>
                <c:pt idx="160">
                  <c:v>21.328125</c:v>
                </c:pt>
                <c:pt idx="161">
                  <c:v>26.27734375</c:v>
                </c:pt>
                <c:pt idx="162">
                  <c:v>28.62109375</c:v>
                </c:pt>
                <c:pt idx="163">
                  <c:v>21.609375</c:v>
                </c:pt>
                <c:pt idx="164">
                  <c:v>24.85546875</c:v>
                </c:pt>
                <c:pt idx="165">
                  <c:v>21.89453125</c:v>
                </c:pt>
                <c:pt idx="166">
                  <c:v>28.5234375</c:v>
                </c:pt>
                <c:pt idx="167">
                  <c:v>30.12109375</c:v>
                </c:pt>
                <c:pt idx="168">
                  <c:v>20.19140625</c:v>
                </c:pt>
                <c:pt idx="169">
                  <c:v>31.82421875</c:v>
                </c:pt>
                <c:pt idx="170">
                  <c:v>28.96484375</c:v>
                </c:pt>
                <c:pt idx="171">
                  <c:v>18.75390625</c:v>
                </c:pt>
                <c:pt idx="172">
                  <c:v>32.0546875</c:v>
                </c:pt>
                <c:pt idx="173">
                  <c:v>35.8359375</c:v>
                </c:pt>
                <c:pt idx="174">
                  <c:v>20.53515625</c:v>
                </c:pt>
                <c:pt idx="175">
                  <c:v>29.59375</c:v>
                </c:pt>
                <c:pt idx="176">
                  <c:v>24.375</c:v>
                </c:pt>
                <c:pt idx="177">
                  <c:v>31.88671875</c:v>
                </c:pt>
                <c:pt idx="178">
                  <c:v>20.03515625</c:v>
                </c:pt>
                <c:pt idx="179">
                  <c:v>27</c:v>
                </c:pt>
                <c:pt idx="180">
                  <c:v>23.24609375</c:v>
                </c:pt>
                <c:pt idx="181">
                  <c:v>16.3125</c:v>
                </c:pt>
                <c:pt idx="182">
                  <c:v>21.52734375</c:v>
                </c:pt>
                <c:pt idx="183">
                  <c:v>24.09765625</c:v>
                </c:pt>
                <c:pt idx="184">
                  <c:v>26.00390625</c:v>
                </c:pt>
                <c:pt idx="185">
                  <c:v>26.27734375</c:v>
                </c:pt>
                <c:pt idx="186">
                  <c:v>23.9609375</c:v>
                </c:pt>
                <c:pt idx="187">
                  <c:v>24.1640625</c:v>
                </c:pt>
                <c:pt idx="188">
                  <c:v>24.4296875</c:v>
                </c:pt>
                <c:pt idx="189">
                  <c:v>30.6015625</c:v>
                </c:pt>
                <c:pt idx="190">
                  <c:v>27.07421875</c:v>
                </c:pt>
                <c:pt idx="191">
                  <c:v>20.7109375</c:v>
                </c:pt>
                <c:pt idx="192">
                  <c:v>18.66015625</c:v>
                </c:pt>
                <c:pt idx="193">
                  <c:v>21.98046875</c:v>
                </c:pt>
                <c:pt idx="194">
                  <c:v>23.98828125</c:v>
                </c:pt>
                <c:pt idx="195">
                  <c:v>30.0625</c:v>
                </c:pt>
                <c:pt idx="196">
                  <c:v>21.046875</c:v>
                </c:pt>
                <c:pt idx="197">
                  <c:v>29.72265625</c:v>
                </c:pt>
                <c:pt idx="198">
                  <c:v>29.73828125</c:v>
                </c:pt>
                <c:pt idx="199">
                  <c:v>22.92578125</c:v>
                </c:pt>
                <c:pt idx="200">
                  <c:v>22.50390625</c:v>
                </c:pt>
                <c:pt idx="201">
                  <c:v>19.29296875</c:v>
                </c:pt>
                <c:pt idx="202">
                  <c:v>24.5390625</c:v>
                </c:pt>
                <c:pt idx="203">
                  <c:v>18.3203125</c:v>
                </c:pt>
                <c:pt idx="204">
                  <c:v>20.6171875</c:v>
                </c:pt>
                <c:pt idx="205">
                  <c:v>36.421875</c:v>
                </c:pt>
                <c:pt idx="206">
                  <c:v>25.69921875</c:v>
                </c:pt>
                <c:pt idx="207">
                  <c:v>27.8515625</c:v>
                </c:pt>
                <c:pt idx="208">
                  <c:v>18.8828125</c:v>
                </c:pt>
                <c:pt idx="209">
                  <c:v>21.90234375</c:v>
                </c:pt>
                <c:pt idx="210">
                  <c:v>19.66015625</c:v>
                </c:pt>
                <c:pt idx="211">
                  <c:v>23.64453125</c:v>
                </c:pt>
                <c:pt idx="212">
                  <c:v>19.76953125</c:v>
                </c:pt>
                <c:pt idx="213">
                  <c:v>32.4609375</c:v>
                </c:pt>
                <c:pt idx="214">
                  <c:v>18.01953125</c:v>
                </c:pt>
                <c:pt idx="215">
                  <c:v>29.29296875</c:v>
                </c:pt>
                <c:pt idx="216">
                  <c:v>29.71484375</c:v>
                </c:pt>
                <c:pt idx="217">
                  <c:v>27.37109375</c:v>
                </c:pt>
                <c:pt idx="218">
                  <c:v>22.953125</c:v>
                </c:pt>
                <c:pt idx="219">
                  <c:v>34.265625</c:v>
                </c:pt>
                <c:pt idx="220">
                  <c:v>20.81640625</c:v>
                </c:pt>
                <c:pt idx="221">
                  <c:v>17.66796875</c:v>
                </c:pt>
                <c:pt idx="222">
                  <c:v>28.8046875</c:v>
                </c:pt>
                <c:pt idx="223">
                  <c:v>26</c:v>
                </c:pt>
                <c:pt idx="224">
                  <c:v>21.57421875</c:v>
                </c:pt>
                <c:pt idx="225">
                  <c:v>30.359375</c:v>
                </c:pt>
                <c:pt idx="226">
                  <c:v>24.27734375</c:v>
                </c:pt>
                <c:pt idx="227">
                  <c:v>24.71875</c:v>
                </c:pt>
                <c:pt idx="228">
                  <c:v>19.3203125</c:v>
                </c:pt>
                <c:pt idx="229">
                  <c:v>24.171875</c:v>
                </c:pt>
                <c:pt idx="230">
                  <c:v>23.2109375</c:v>
                </c:pt>
                <c:pt idx="231">
                  <c:v>25.90234375</c:v>
                </c:pt>
                <c:pt idx="232">
                  <c:v>30.328125</c:v>
                </c:pt>
                <c:pt idx="233">
                  <c:v>19.9140625</c:v>
                </c:pt>
                <c:pt idx="234">
                  <c:v>22.48828125</c:v>
                </c:pt>
                <c:pt idx="235">
                  <c:v>19.8671875</c:v>
                </c:pt>
                <c:pt idx="236">
                  <c:v>27.6328125</c:v>
                </c:pt>
                <c:pt idx="237">
                  <c:v>30.75390625</c:v>
                </c:pt>
                <c:pt idx="238">
                  <c:v>19.0546875</c:v>
                </c:pt>
                <c:pt idx="239">
                  <c:v>23.1796875</c:v>
                </c:pt>
                <c:pt idx="240">
                  <c:v>25.56640625</c:v>
                </c:pt>
                <c:pt idx="241">
                  <c:v>26.91015625</c:v>
                </c:pt>
                <c:pt idx="242">
                  <c:v>23.9140625</c:v>
                </c:pt>
                <c:pt idx="243">
                  <c:v>18.41796875</c:v>
                </c:pt>
                <c:pt idx="244">
                  <c:v>27.421875</c:v>
                </c:pt>
                <c:pt idx="245">
                  <c:v>16.58984375</c:v>
                </c:pt>
                <c:pt idx="246">
                  <c:v>36.1171875</c:v>
                </c:pt>
                <c:pt idx="247">
                  <c:v>26.17578125</c:v>
                </c:pt>
                <c:pt idx="248">
                  <c:v>19.4609375</c:v>
                </c:pt>
                <c:pt idx="249">
                  <c:v>32.3984375</c:v>
                </c:pt>
                <c:pt idx="250">
                  <c:v>36.65625</c:v>
                </c:pt>
                <c:pt idx="251">
                  <c:v>22.17578125</c:v>
                </c:pt>
                <c:pt idx="252">
                  <c:v>19.73046875</c:v>
                </c:pt>
                <c:pt idx="253">
                  <c:v>26.01953125</c:v>
                </c:pt>
                <c:pt idx="254">
                  <c:v>29.66015625</c:v>
                </c:pt>
                <c:pt idx="255">
                  <c:v>21.37890625</c:v>
                </c:pt>
                <c:pt idx="256">
                  <c:v>17.2421875</c:v>
                </c:pt>
                <c:pt idx="257">
                  <c:v>21.77734375</c:v>
                </c:pt>
                <c:pt idx="258">
                  <c:v>33.4296875</c:v>
                </c:pt>
                <c:pt idx="259">
                  <c:v>26.0625</c:v>
                </c:pt>
                <c:pt idx="260">
                  <c:v>19.73828125</c:v>
                </c:pt>
                <c:pt idx="261">
                  <c:v>18.02734375</c:v>
                </c:pt>
                <c:pt idx="262">
                  <c:v>37.0234375</c:v>
                </c:pt>
                <c:pt idx="263">
                  <c:v>24.51171875</c:v>
                </c:pt>
                <c:pt idx="264">
                  <c:v>18.5625</c:v>
                </c:pt>
                <c:pt idx="265">
                  <c:v>29.96484375</c:v>
                </c:pt>
                <c:pt idx="266">
                  <c:v>27.95703125</c:v>
                </c:pt>
                <c:pt idx="267">
                  <c:v>23.34765625</c:v>
                </c:pt>
                <c:pt idx="268">
                  <c:v>19.953125</c:v>
                </c:pt>
                <c:pt idx="269">
                  <c:v>21.16796875</c:v>
                </c:pt>
                <c:pt idx="270">
                  <c:v>21.765625</c:v>
                </c:pt>
                <c:pt idx="271">
                  <c:v>22.54296875</c:v>
                </c:pt>
                <c:pt idx="272">
                  <c:v>20.81640625</c:v>
                </c:pt>
                <c:pt idx="273">
                  <c:v>21.3125</c:v>
                </c:pt>
                <c:pt idx="274">
                  <c:v>19.484375</c:v>
                </c:pt>
                <c:pt idx="275">
                  <c:v>27.125</c:v>
                </c:pt>
                <c:pt idx="276">
                  <c:v>30.6796875</c:v>
                </c:pt>
                <c:pt idx="277">
                  <c:v>31.3515625</c:v>
                </c:pt>
                <c:pt idx="278">
                  <c:v>20.91796875</c:v>
                </c:pt>
                <c:pt idx="279">
                  <c:v>21.59765625</c:v>
                </c:pt>
                <c:pt idx="280">
                  <c:v>24.31640625</c:v>
                </c:pt>
                <c:pt idx="281">
                  <c:v>33.953125</c:v>
                </c:pt>
                <c:pt idx="282">
                  <c:v>31.38671875</c:v>
                </c:pt>
                <c:pt idx="283">
                  <c:v>25.28125</c:v>
                </c:pt>
                <c:pt idx="284">
                  <c:v>24.2734375</c:v>
                </c:pt>
                <c:pt idx="285">
                  <c:v>17.453125</c:v>
                </c:pt>
                <c:pt idx="286">
                  <c:v>30.78125</c:v>
                </c:pt>
                <c:pt idx="287">
                  <c:v>17.8984375</c:v>
                </c:pt>
                <c:pt idx="288">
                  <c:v>28.20703125</c:v>
                </c:pt>
                <c:pt idx="289">
                  <c:v>23.5859375</c:v>
                </c:pt>
                <c:pt idx="290">
                  <c:v>21.64453125</c:v>
                </c:pt>
                <c:pt idx="291">
                  <c:v>25.78515625</c:v>
                </c:pt>
                <c:pt idx="292">
                  <c:v>26.9453125</c:v>
                </c:pt>
                <c:pt idx="293">
                  <c:v>24.89453125</c:v>
                </c:pt>
                <c:pt idx="294">
                  <c:v>26.2578125</c:v>
                </c:pt>
                <c:pt idx="295">
                  <c:v>22.4140625</c:v>
                </c:pt>
                <c:pt idx="296">
                  <c:v>16.72265625</c:v>
                </c:pt>
                <c:pt idx="297">
                  <c:v>25.37890625</c:v>
                </c:pt>
                <c:pt idx="298">
                  <c:v>29.1171875</c:v>
                </c:pt>
                <c:pt idx="299">
                  <c:v>24.66796875</c:v>
                </c:pt>
                <c:pt idx="300">
                  <c:v>26.0390625</c:v>
                </c:pt>
                <c:pt idx="301">
                  <c:v>19.03125</c:v>
                </c:pt>
                <c:pt idx="302">
                  <c:v>23.4921875</c:v>
                </c:pt>
                <c:pt idx="303">
                  <c:v>18.17578125</c:v>
                </c:pt>
                <c:pt idx="304">
                  <c:v>21.015625</c:v>
                </c:pt>
                <c:pt idx="305">
                  <c:v>23.97265625</c:v>
                </c:pt>
                <c:pt idx="306">
                  <c:v>25.26171875</c:v>
                </c:pt>
                <c:pt idx="307">
                  <c:v>21.2578125</c:v>
                </c:pt>
                <c:pt idx="308">
                  <c:v>23.5859375</c:v>
                </c:pt>
                <c:pt idx="309">
                  <c:v>28.48828125</c:v>
                </c:pt>
                <c:pt idx="310">
                  <c:v>24.25</c:v>
                </c:pt>
                <c:pt idx="311">
                  <c:v>23</c:v>
                </c:pt>
                <c:pt idx="312">
                  <c:v>23.3515625</c:v>
                </c:pt>
                <c:pt idx="313">
                  <c:v>24.19140625</c:v>
                </c:pt>
                <c:pt idx="314">
                  <c:v>21.64453125</c:v>
                </c:pt>
                <c:pt idx="315">
                  <c:v>19.50390625</c:v>
                </c:pt>
                <c:pt idx="316">
                  <c:v>20.49609375</c:v>
                </c:pt>
                <c:pt idx="317">
                  <c:v>27.05859375</c:v>
                </c:pt>
                <c:pt idx="318">
                  <c:v>16.50390625</c:v>
                </c:pt>
                <c:pt idx="319">
                  <c:v>25.01171875</c:v>
                </c:pt>
                <c:pt idx="320">
                  <c:v>17.015625</c:v>
                </c:pt>
                <c:pt idx="321">
                  <c:v>28.4296875</c:v>
                </c:pt>
                <c:pt idx="322">
                  <c:v>24.88671875</c:v>
                </c:pt>
                <c:pt idx="323">
                  <c:v>24.92578125</c:v>
                </c:pt>
                <c:pt idx="324">
                  <c:v>33.4140625</c:v>
                </c:pt>
                <c:pt idx="325">
                  <c:v>27.22265625</c:v>
                </c:pt>
                <c:pt idx="326">
                  <c:v>20.55859375</c:v>
                </c:pt>
                <c:pt idx="327">
                  <c:v>23.6796875</c:v>
                </c:pt>
                <c:pt idx="328">
                  <c:v>22.94140625</c:v>
                </c:pt>
                <c:pt idx="329">
                  <c:v>29.3359375</c:v>
                </c:pt>
                <c:pt idx="330">
                  <c:v>23.53515625</c:v>
                </c:pt>
                <c:pt idx="331">
                  <c:v>18.53515625</c:v>
                </c:pt>
                <c:pt idx="332">
                  <c:v>30.98046875</c:v>
                </c:pt>
                <c:pt idx="333">
                  <c:v>21.1015625</c:v>
                </c:pt>
                <c:pt idx="334">
                  <c:v>17.84765625</c:v>
                </c:pt>
                <c:pt idx="335">
                  <c:v>33.125</c:v>
                </c:pt>
                <c:pt idx="336">
                  <c:v>23.796875</c:v>
                </c:pt>
                <c:pt idx="337">
                  <c:v>24.08984375</c:v>
                </c:pt>
                <c:pt idx="338">
                  <c:v>26.0390625</c:v>
                </c:pt>
                <c:pt idx="339">
                  <c:v>22.6953125</c:v>
                </c:pt>
                <c:pt idx="340">
                  <c:v>21.46484375</c:v>
                </c:pt>
                <c:pt idx="341">
                  <c:v>16.76171875</c:v>
                </c:pt>
                <c:pt idx="342">
                  <c:v>31.87890625</c:v>
                </c:pt>
                <c:pt idx="343">
                  <c:v>22</c:v>
                </c:pt>
                <c:pt idx="344">
                  <c:v>27.5390625</c:v>
                </c:pt>
                <c:pt idx="345">
                  <c:v>19.36328125</c:v>
                </c:pt>
                <c:pt idx="346">
                  <c:v>23.171875</c:v>
                </c:pt>
                <c:pt idx="347">
                  <c:v>27.28125</c:v>
                </c:pt>
                <c:pt idx="348">
                  <c:v>32.296875</c:v>
                </c:pt>
                <c:pt idx="349">
                  <c:v>27.078125</c:v>
                </c:pt>
                <c:pt idx="350">
                  <c:v>21.90234375</c:v>
                </c:pt>
                <c:pt idx="351">
                  <c:v>29.81640625</c:v>
                </c:pt>
                <c:pt idx="352">
                  <c:v>23.1484375</c:v>
                </c:pt>
                <c:pt idx="353">
                  <c:v>26.38671875</c:v>
                </c:pt>
                <c:pt idx="354">
                  <c:v>25.1484375</c:v>
                </c:pt>
                <c:pt idx="355">
                  <c:v>30.40625</c:v>
                </c:pt>
                <c:pt idx="356">
                  <c:v>18.5390625</c:v>
                </c:pt>
                <c:pt idx="357">
                  <c:v>26.4375</c:v>
                </c:pt>
                <c:pt idx="358">
                  <c:v>30.1015625</c:v>
                </c:pt>
                <c:pt idx="359">
                  <c:v>30.75</c:v>
                </c:pt>
                <c:pt idx="360">
                  <c:v>28.47265625</c:v>
                </c:pt>
                <c:pt idx="361">
                  <c:v>24.88671875</c:v>
                </c:pt>
                <c:pt idx="362">
                  <c:v>18.67578125</c:v>
                </c:pt>
                <c:pt idx="363">
                  <c:v>25.7421875</c:v>
                </c:pt>
                <c:pt idx="364">
                  <c:v>24.3828125</c:v>
                </c:pt>
                <c:pt idx="365">
                  <c:v>27.82421875</c:v>
                </c:pt>
                <c:pt idx="366">
                  <c:v>27.484375</c:v>
                </c:pt>
                <c:pt idx="367">
                  <c:v>32.5</c:v>
                </c:pt>
                <c:pt idx="368">
                  <c:v>28.6484375</c:v>
                </c:pt>
                <c:pt idx="369">
                  <c:v>24.2421875</c:v>
                </c:pt>
                <c:pt idx="370">
                  <c:v>32.5</c:v>
                </c:pt>
                <c:pt idx="371">
                  <c:v>30.421875</c:v>
                </c:pt>
                <c:pt idx="372">
                  <c:v>26.1953125</c:v>
                </c:pt>
                <c:pt idx="373">
                  <c:v>22.26953125</c:v>
                </c:pt>
                <c:pt idx="374">
                  <c:v>33.453125</c:v>
                </c:pt>
                <c:pt idx="375">
                  <c:v>32.3671875</c:v>
                </c:pt>
                <c:pt idx="376">
                  <c:v>33.359375</c:v>
                </c:pt>
                <c:pt idx="377">
                  <c:v>22.12109375</c:v>
                </c:pt>
                <c:pt idx="378">
                  <c:v>35.2421875</c:v>
                </c:pt>
                <c:pt idx="379">
                  <c:v>29.80859375</c:v>
                </c:pt>
                <c:pt idx="380">
                  <c:v>29.99609375</c:v>
                </c:pt>
                <c:pt idx="381">
                  <c:v>38.7734375</c:v>
                </c:pt>
                <c:pt idx="382">
                  <c:v>25.7734375</c:v>
                </c:pt>
                <c:pt idx="383">
                  <c:v>24.5</c:v>
                </c:pt>
                <c:pt idx="384">
                  <c:v>25.7109375</c:v>
                </c:pt>
                <c:pt idx="385">
                  <c:v>31.87890625</c:v>
                </c:pt>
                <c:pt idx="386">
                  <c:v>29.6328125</c:v>
                </c:pt>
                <c:pt idx="387">
                  <c:v>26.4609375</c:v>
                </c:pt>
                <c:pt idx="388">
                  <c:v>23.28125</c:v>
                </c:pt>
                <c:pt idx="389">
                  <c:v>25.3828125</c:v>
                </c:pt>
                <c:pt idx="390">
                  <c:v>31.67578125</c:v>
                </c:pt>
                <c:pt idx="391">
                  <c:v>34.328125</c:v>
                </c:pt>
                <c:pt idx="392">
                  <c:v>28.9453125</c:v>
                </c:pt>
                <c:pt idx="393">
                  <c:v>37.765625</c:v>
                </c:pt>
                <c:pt idx="394">
                  <c:v>16.93359375</c:v>
                </c:pt>
                <c:pt idx="395">
                  <c:v>31.46875</c:v>
                </c:pt>
                <c:pt idx="396">
                  <c:v>32.7265625</c:v>
                </c:pt>
                <c:pt idx="397">
                  <c:v>33.5703125</c:v>
                </c:pt>
                <c:pt idx="398">
                  <c:v>28.4296875</c:v>
                </c:pt>
                <c:pt idx="399">
                  <c:v>23.0234375</c:v>
                </c:pt>
                <c:pt idx="400">
                  <c:v>27.61328125</c:v>
                </c:pt>
                <c:pt idx="401">
                  <c:v>28.15234375</c:v>
                </c:pt>
                <c:pt idx="402">
                  <c:v>26.53125</c:v>
                </c:pt>
                <c:pt idx="403">
                  <c:v>32.4609375</c:v>
                </c:pt>
                <c:pt idx="404">
                  <c:v>17.12109375</c:v>
                </c:pt>
                <c:pt idx="405">
                  <c:v>27.01953125</c:v>
                </c:pt>
                <c:pt idx="406">
                  <c:v>25.80078125</c:v>
                </c:pt>
                <c:pt idx="407">
                  <c:v>25.11328125</c:v>
                </c:pt>
                <c:pt idx="408">
                  <c:v>36.59375</c:v>
                </c:pt>
                <c:pt idx="409">
                  <c:v>23.58203125</c:v>
                </c:pt>
                <c:pt idx="410">
                  <c:v>27.56640625</c:v>
                </c:pt>
                <c:pt idx="411">
                  <c:v>25.04296875</c:v>
                </c:pt>
                <c:pt idx="412">
                  <c:v>32.7109375</c:v>
                </c:pt>
                <c:pt idx="413">
                  <c:v>29.859375</c:v>
                </c:pt>
                <c:pt idx="414">
                  <c:v>30.65234375</c:v>
                </c:pt>
                <c:pt idx="415">
                  <c:v>36.9921875</c:v>
                </c:pt>
                <c:pt idx="416">
                  <c:v>28.83984375</c:v>
                </c:pt>
                <c:pt idx="417">
                  <c:v>29.80859375</c:v>
                </c:pt>
                <c:pt idx="418">
                  <c:v>24.640625</c:v>
                </c:pt>
                <c:pt idx="419">
                  <c:v>31.68359375</c:v>
                </c:pt>
                <c:pt idx="420">
                  <c:v>34.6796875</c:v>
                </c:pt>
                <c:pt idx="421">
                  <c:v>26.421875</c:v>
                </c:pt>
                <c:pt idx="422">
                  <c:v>29.65234375</c:v>
                </c:pt>
                <c:pt idx="423">
                  <c:v>26.1640625</c:v>
                </c:pt>
                <c:pt idx="424">
                  <c:v>24.5859375</c:v>
                </c:pt>
                <c:pt idx="425">
                  <c:v>27.57421875</c:v>
                </c:pt>
                <c:pt idx="426">
                  <c:v>30.74609375</c:v>
                </c:pt>
                <c:pt idx="427">
                  <c:v>26.65234375</c:v>
                </c:pt>
                <c:pt idx="428">
                  <c:v>24.19921875</c:v>
                </c:pt>
                <c:pt idx="429">
                  <c:v>39.75</c:v>
                </c:pt>
                <c:pt idx="430">
                  <c:v>18.1171875</c:v>
                </c:pt>
                <c:pt idx="431">
                  <c:v>32.1328125</c:v>
                </c:pt>
                <c:pt idx="432">
                  <c:v>25.39453125</c:v>
                </c:pt>
                <c:pt idx="433">
                  <c:v>36.515625</c:v>
                </c:pt>
                <c:pt idx="434">
                  <c:v>27.55859375</c:v>
                </c:pt>
                <c:pt idx="435">
                  <c:v>24.0546875</c:v>
                </c:pt>
                <c:pt idx="436">
                  <c:v>32.328125</c:v>
                </c:pt>
                <c:pt idx="437">
                  <c:v>31.296875</c:v>
                </c:pt>
                <c:pt idx="438">
                  <c:v>28.70703125</c:v>
                </c:pt>
                <c:pt idx="439">
                  <c:v>18.515625</c:v>
                </c:pt>
                <c:pt idx="440">
                  <c:v>21.171875</c:v>
                </c:pt>
                <c:pt idx="441">
                  <c:v>31.7890625</c:v>
                </c:pt>
                <c:pt idx="442">
                  <c:v>30.64453125</c:v>
                </c:pt>
                <c:pt idx="443">
                  <c:v>33.078125</c:v>
                </c:pt>
                <c:pt idx="444">
                  <c:v>25.890625</c:v>
                </c:pt>
                <c:pt idx="445">
                  <c:v>27.0625</c:v>
                </c:pt>
                <c:pt idx="446">
                  <c:v>32.1796875</c:v>
                </c:pt>
                <c:pt idx="447">
                  <c:v>33.5546875</c:v>
                </c:pt>
                <c:pt idx="448">
                  <c:v>30.7890625</c:v>
                </c:pt>
                <c:pt idx="449">
                  <c:v>26.6328125</c:v>
                </c:pt>
                <c:pt idx="450">
                  <c:v>31.1484375</c:v>
                </c:pt>
                <c:pt idx="451">
                  <c:v>17.3359375</c:v>
                </c:pt>
                <c:pt idx="452">
                  <c:v>31.99609375</c:v>
                </c:pt>
                <c:pt idx="453">
                  <c:v>20.2109375</c:v>
                </c:pt>
                <c:pt idx="454">
                  <c:v>33.453125</c:v>
                </c:pt>
                <c:pt idx="455">
                  <c:v>31.203125</c:v>
                </c:pt>
                <c:pt idx="456">
                  <c:v>18.97265625</c:v>
                </c:pt>
                <c:pt idx="457">
                  <c:v>30.7421875</c:v>
                </c:pt>
                <c:pt idx="458">
                  <c:v>31.921875</c:v>
                </c:pt>
                <c:pt idx="459">
                  <c:v>22.30078125</c:v>
                </c:pt>
                <c:pt idx="460">
                  <c:v>20.94921875</c:v>
                </c:pt>
                <c:pt idx="461">
                  <c:v>34.8359375</c:v>
                </c:pt>
                <c:pt idx="462">
                  <c:v>25.15234375</c:v>
                </c:pt>
                <c:pt idx="463">
                  <c:v>27.66015625</c:v>
                </c:pt>
                <c:pt idx="464">
                  <c:v>33.5078125</c:v>
                </c:pt>
                <c:pt idx="465">
                  <c:v>29.5234375</c:v>
                </c:pt>
                <c:pt idx="466">
                  <c:v>28.99609375</c:v>
                </c:pt>
                <c:pt idx="467">
                  <c:v>25.2578125</c:v>
                </c:pt>
                <c:pt idx="468">
                  <c:v>27.51953125</c:v>
                </c:pt>
                <c:pt idx="469">
                  <c:v>16.55078125</c:v>
                </c:pt>
                <c:pt idx="470">
                  <c:v>36.8046875</c:v>
                </c:pt>
                <c:pt idx="471">
                  <c:v>37.9609375</c:v>
                </c:pt>
                <c:pt idx="472">
                  <c:v>25.234375</c:v>
                </c:pt>
                <c:pt idx="473">
                  <c:v>29.36328125</c:v>
                </c:pt>
                <c:pt idx="474">
                  <c:v>24.84375</c:v>
                </c:pt>
                <c:pt idx="475">
                  <c:v>31.7890625</c:v>
                </c:pt>
                <c:pt idx="476">
                  <c:v>33.3828125</c:v>
                </c:pt>
                <c:pt idx="477">
                  <c:v>19.78125</c:v>
                </c:pt>
                <c:pt idx="478">
                  <c:v>33.9921875</c:v>
                </c:pt>
                <c:pt idx="479">
                  <c:v>23.78515625</c:v>
                </c:pt>
                <c:pt idx="480">
                  <c:v>32.1796875</c:v>
                </c:pt>
                <c:pt idx="481">
                  <c:v>25.4609375</c:v>
                </c:pt>
                <c:pt idx="482">
                  <c:v>23.4921875</c:v>
                </c:pt>
                <c:pt idx="483">
                  <c:v>22.203125</c:v>
                </c:pt>
                <c:pt idx="484">
                  <c:v>28.73046875</c:v>
                </c:pt>
                <c:pt idx="485">
                  <c:v>29.828125</c:v>
                </c:pt>
                <c:pt idx="486">
                  <c:v>26.27734375</c:v>
                </c:pt>
                <c:pt idx="487">
                  <c:v>30.9140625</c:v>
                </c:pt>
                <c:pt idx="488">
                  <c:v>31.66796875</c:v>
                </c:pt>
                <c:pt idx="489">
                  <c:v>26.6484375</c:v>
                </c:pt>
                <c:pt idx="490">
                  <c:v>40.8828125</c:v>
                </c:pt>
                <c:pt idx="491">
                  <c:v>36.484375</c:v>
                </c:pt>
                <c:pt idx="492">
                  <c:v>25</c:v>
                </c:pt>
                <c:pt idx="493">
                  <c:v>34.6875</c:v>
                </c:pt>
                <c:pt idx="494">
                  <c:v>30.99609375</c:v>
                </c:pt>
                <c:pt idx="495">
                  <c:v>29.13671875</c:v>
                </c:pt>
                <c:pt idx="496">
                  <c:v>28.09765625</c:v>
                </c:pt>
                <c:pt idx="497">
                  <c:v>31.6953125</c:v>
                </c:pt>
                <c:pt idx="498">
                  <c:v>28.7265625</c:v>
                </c:pt>
                <c:pt idx="499">
                  <c:v>30.24609375</c:v>
                </c:pt>
                <c:pt idx="500">
                  <c:v>37.2109375</c:v>
                </c:pt>
                <c:pt idx="501">
                  <c:v>28.64453125</c:v>
                </c:pt>
                <c:pt idx="502">
                  <c:v>35.046875</c:v>
                </c:pt>
                <c:pt idx="503">
                  <c:v>34.7421875</c:v>
                </c:pt>
                <c:pt idx="504">
                  <c:v>34.75</c:v>
                </c:pt>
                <c:pt idx="505">
                  <c:v>24.7421875</c:v>
                </c:pt>
                <c:pt idx="506">
                  <c:v>27.1328125</c:v>
                </c:pt>
                <c:pt idx="507">
                  <c:v>27.92578125</c:v>
                </c:pt>
                <c:pt idx="508">
                  <c:v>28.65625</c:v>
                </c:pt>
                <c:pt idx="509">
                  <c:v>27.4765625</c:v>
                </c:pt>
                <c:pt idx="510">
                  <c:v>33.3984375</c:v>
                </c:pt>
                <c:pt idx="511">
                  <c:v>25.1875</c:v>
                </c:pt>
                <c:pt idx="512">
                  <c:v>37.7109375</c:v>
                </c:pt>
                <c:pt idx="513">
                  <c:v>21.90234375</c:v>
                </c:pt>
                <c:pt idx="514">
                  <c:v>28.7109375</c:v>
                </c:pt>
                <c:pt idx="515">
                  <c:v>24.2421875</c:v>
                </c:pt>
                <c:pt idx="516">
                  <c:v>27.734375</c:v>
                </c:pt>
                <c:pt idx="517">
                  <c:v>30.9453125</c:v>
                </c:pt>
                <c:pt idx="518">
                  <c:v>26.66796875</c:v>
                </c:pt>
                <c:pt idx="519">
                  <c:v>38.734375</c:v>
                </c:pt>
                <c:pt idx="520">
                  <c:v>24.16015625</c:v>
                </c:pt>
                <c:pt idx="521">
                  <c:v>23.2734375</c:v>
                </c:pt>
                <c:pt idx="522">
                  <c:v>29.12890625</c:v>
                </c:pt>
                <c:pt idx="523">
                  <c:v>32.671875</c:v>
                </c:pt>
                <c:pt idx="524">
                  <c:v>33.1171875</c:v>
                </c:pt>
                <c:pt idx="525">
                  <c:v>24.0390625</c:v>
                </c:pt>
                <c:pt idx="526">
                  <c:v>30.81640625</c:v>
                </c:pt>
                <c:pt idx="527">
                  <c:v>29.15234375</c:v>
                </c:pt>
                <c:pt idx="528">
                  <c:v>26.22265625</c:v>
                </c:pt>
                <c:pt idx="529">
                  <c:v>29.9609375</c:v>
                </c:pt>
                <c:pt idx="530">
                  <c:v>19.34765625</c:v>
                </c:pt>
                <c:pt idx="531">
                  <c:v>17.9140625</c:v>
                </c:pt>
                <c:pt idx="532">
                  <c:v>26.3046875</c:v>
                </c:pt>
                <c:pt idx="533">
                  <c:v>27.4453125</c:v>
                </c:pt>
                <c:pt idx="534">
                  <c:v>31.87109375</c:v>
                </c:pt>
                <c:pt idx="535">
                  <c:v>35.1640625</c:v>
                </c:pt>
                <c:pt idx="536">
                  <c:v>35.1640625</c:v>
                </c:pt>
                <c:pt idx="537">
                  <c:v>23.2109375</c:v>
                </c:pt>
                <c:pt idx="538">
                  <c:v>30.06640625</c:v>
                </c:pt>
                <c:pt idx="539">
                  <c:v>24.04296875</c:v>
                </c:pt>
                <c:pt idx="540">
                  <c:v>29.3984375</c:v>
                </c:pt>
                <c:pt idx="541">
                  <c:v>24.4453125</c:v>
                </c:pt>
                <c:pt idx="542">
                  <c:v>29.1875</c:v>
                </c:pt>
                <c:pt idx="543">
                  <c:v>30.109375</c:v>
                </c:pt>
                <c:pt idx="544">
                  <c:v>21.984375</c:v>
                </c:pt>
                <c:pt idx="545">
                  <c:v>30.640625</c:v>
                </c:pt>
                <c:pt idx="546">
                  <c:v>27.11328125</c:v>
                </c:pt>
                <c:pt idx="547">
                  <c:v>37.453125</c:v>
                </c:pt>
                <c:pt idx="548">
                  <c:v>30.17578125</c:v>
                </c:pt>
                <c:pt idx="549">
                  <c:v>31.06640625</c:v>
                </c:pt>
                <c:pt idx="550">
                  <c:v>30.76171875</c:v>
                </c:pt>
                <c:pt idx="551">
                  <c:v>41.03125</c:v>
                </c:pt>
                <c:pt idx="552">
                  <c:v>39.71875</c:v>
                </c:pt>
                <c:pt idx="553">
                  <c:v>31.76171875</c:v>
                </c:pt>
                <c:pt idx="554">
                  <c:v>37.828125</c:v>
                </c:pt>
                <c:pt idx="555">
                  <c:v>35.7109375</c:v>
                </c:pt>
                <c:pt idx="556">
                  <c:v>34.5078125</c:v>
                </c:pt>
                <c:pt idx="557">
                  <c:v>21.078125</c:v>
                </c:pt>
                <c:pt idx="558">
                  <c:v>17.9765625</c:v>
                </c:pt>
                <c:pt idx="559">
                  <c:v>20.30078125</c:v>
                </c:pt>
                <c:pt idx="560">
                  <c:v>33.96875</c:v>
                </c:pt>
                <c:pt idx="561">
                  <c:v>41.0859375</c:v>
                </c:pt>
                <c:pt idx="562">
                  <c:v>18.2578125</c:v>
                </c:pt>
                <c:pt idx="563">
                  <c:v>19.6953125</c:v>
                </c:pt>
                <c:pt idx="564">
                  <c:v>25.59765625</c:v>
                </c:pt>
                <c:pt idx="565">
                  <c:v>26.8046875</c:v>
                </c:pt>
                <c:pt idx="566">
                  <c:v>33.2578125</c:v>
                </c:pt>
                <c:pt idx="567">
                  <c:v>30.796875</c:v>
                </c:pt>
                <c:pt idx="568">
                  <c:v>31.0390625</c:v>
                </c:pt>
                <c:pt idx="569">
                  <c:v>41.046875</c:v>
                </c:pt>
                <c:pt idx="570">
                  <c:v>19.3671875</c:v>
                </c:pt>
                <c:pt idx="571">
                  <c:v>19.8046875</c:v>
                </c:pt>
                <c:pt idx="572">
                  <c:v>28.2890625</c:v>
                </c:pt>
                <c:pt idx="573">
                  <c:v>29.41796875</c:v>
                </c:pt>
                <c:pt idx="574">
                  <c:v>21.21484375</c:v>
                </c:pt>
                <c:pt idx="575">
                  <c:v>26.91796875</c:v>
                </c:pt>
                <c:pt idx="576">
                  <c:v>39.7578125</c:v>
                </c:pt>
                <c:pt idx="577">
                  <c:v>31.59375</c:v>
                </c:pt>
                <c:pt idx="578">
                  <c:v>25.9921875</c:v>
                </c:pt>
                <c:pt idx="579">
                  <c:v>30.40625</c:v>
                </c:pt>
                <c:pt idx="580">
                  <c:v>28.1484375</c:v>
                </c:pt>
                <c:pt idx="581">
                  <c:v>19.1171875</c:v>
                </c:pt>
                <c:pt idx="582">
                  <c:v>17.3515625</c:v>
                </c:pt>
                <c:pt idx="583">
                  <c:v>24.4765625</c:v>
                </c:pt>
                <c:pt idx="584">
                  <c:v>22.546875</c:v>
                </c:pt>
                <c:pt idx="585">
                  <c:v>23.62109375</c:v>
                </c:pt>
                <c:pt idx="586">
                  <c:v>33.34375</c:v>
                </c:pt>
                <c:pt idx="587">
                  <c:v>32.109375</c:v>
                </c:pt>
                <c:pt idx="588">
                  <c:v>30.828125</c:v>
                </c:pt>
                <c:pt idx="589">
                  <c:v>22.234375</c:v>
                </c:pt>
                <c:pt idx="590">
                  <c:v>26.859375</c:v>
                </c:pt>
                <c:pt idx="591">
                  <c:v>30.8984375</c:v>
                </c:pt>
                <c:pt idx="592">
                  <c:v>19.109375</c:v>
                </c:pt>
                <c:pt idx="593">
                  <c:v>29.76171875</c:v>
                </c:pt>
                <c:pt idx="594">
                  <c:v>30.6484375</c:v>
                </c:pt>
                <c:pt idx="595">
                  <c:v>30.05078125</c:v>
                </c:pt>
                <c:pt idx="596">
                  <c:v>24.4921875</c:v>
                </c:pt>
                <c:pt idx="597">
                  <c:v>32.4375</c:v>
                </c:pt>
                <c:pt idx="598">
                  <c:v>29.59375</c:v>
                </c:pt>
                <c:pt idx="599">
                  <c:v>22.39453125</c:v>
                </c:pt>
                <c:pt idx="600">
                  <c:v>22.609375</c:v>
                </c:pt>
                <c:pt idx="601">
                  <c:v>28.49609375</c:v>
                </c:pt>
                <c:pt idx="602">
                  <c:v>37.7265625</c:v>
                </c:pt>
                <c:pt idx="603">
                  <c:v>33.6015625</c:v>
                </c:pt>
                <c:pt idx="604">
                  <c:v>20.484375</c:v>
                </c:pt>
                <c:pt idx="605">
                  <c:v>34.5703125</c:v>
                </c:pt>
                <c:pt idx="606">
                  <c:v>31.62890625</c:v>
                </c:pt>
                <c:pt idx="607">
                  <c:v>33.125</c:v>
                </c:pt>
                <c:pt idx="608">
                  <c:v>27.578125</c:v>
                </c:pt>
                <c:pt idx="609">
                  <c:v>26.81640625</c:v>
                </c:pt>
                <c:pt idx="610">
                  <c:v>24.8515625</c:v>
                </c:pt>
                <c:pt idx="611">
                  <c:v>24.03125</c:v>
                </c:pt>
                <c:pt idx="612">
                  <c:v>32.53125</c:v>
                </c:pt>
                <c:pt idx="613">
                  <c:v>18.95703125</c:v>
                </c:pt>
                <c:pt idx="614">
                  <c:v>28.83203125</c:v>
                </c:pt>
                <c:pt idx="615">
                  <c:v>32.421875</c:v>
                </c:pt>
                <c:pt idx="616">
                  <c:v>25.4609375</c:v>
                </c:pt>
                <c:pt idx="617">
                  <c:v>27.2578125</c:v>
                </c:pt>
                <c:pt idx="618">
                  <c:v>33.84375</c:v>
                </c:pt>
                <c:pt idx="619">
                  <c:v>21.296875</c:v>
                </c:pt>
                <c:pt idx="620">
                  <c:v>25.90234375</c:v>
                </c:pt>
                <c:pt idx="621">
                  <c:v>29.44140625</c:v>
                </c:pt>
                <c:pt idx="622">
                  <c:v>27.09765625</c:v>
                </c:pt>
                <c:pt idx="623">
                  <c:v>27.43359375</c:v>
                </c:pt>
                <c:pt idx="624">
                  <c:v>36.4453125</c:v>
                </c:pt>
                <c:pt idx="625">
                  <c:v>30.6171875</c:v>
                </c:pt>
                <c:pt idx="626">
                  <c:v>31.08203125</c:v>
                </c:pt>
                <c:pt idx="627">
                  <c:v>30.97265625</c:v>
                </c:pt>
                <c:pt idx="628">
                  <c:v>26.7734375</c:v>
                </c:pt>
                <c:pt idx="629">
                  <c:v>24.64453125</c:v>
                </c:pt>
                <c:pt idx="630">
                  <c:v>22.234375</c:v>
                </c:pt>
                <c:pt idx="631">
                  <c:v>20.3203125</c:v>
                </c:pt>
                <c:pt idx="632">
                  <c:v>30.21484375</c:v>
                </c:pt>
                <c:pt idx="633">
                  <c:v>33.9375</c:v>
                </c:pt>
                <c:pt idx="634">
                  <c:v>31.0078125</c:v>
                </c:pt>
                <c:pt idx="635">
                  <c:v>29.09765625</c:v>
                </c:pt>
                <c:pt idx="636">
                  <c:v>35.3984375</c:v>
                </c:pt>
                <c:pt idx="637">
                  <c:v>27.51953125</c:v>
                </c:pt>
                <c:pt idx="638">
                  <c:v>27.5703125</c:v>
                </c:pt>
                <c:pt idx="639">
                  <c:v>29.03125</c:v>
                </c:pt>
                <c:pt idx="640">
                  <c:v>25.0859375</c:v>
                </c:pt>
                <c:pt idx="641">
                  <c:v>37.1328125</c:v>
                </c:pt>
                <c:pt idx="642">
                  <c:v>23.69921875</c:v>
                </c:pt>
                <c:pt idx="643">
                  <c:v>28.46484375</c:v>
                </c:pt>
                <c:pt idx="644">
                  <c:v>27.58203125</c:v>
                </c:pt>
                <c:pt idx="645">
                  <c:v>25.6953125</c:v>
                </c:pt>
                <c:pt idx="646">
                  <c:v>28.3359375</c:v>
                </c:pt>
                <c:pt idx="647">
                  <c:v>25.0703125</c:v>
                </c:pt>
                <c:pt idx="648">
                  <c:v>21.65234375</c:v>
                </c:pt>
                <c:pt idx="649">
                  <c:v>32.1875</c:v>
                </c:pt>
                <c:pt idx="650">
                  <c:v>29.37890625</c:v>
                </c:pt>
                <c:pt idx="651">
                  <c:v>30.64453125</c:v>
                </c:pt>
                <c:pt idx="652">
                  <c:v>23.515625</c:v>
                </c:pt>
                <c:pt idx="653">
                  <c:v>29.484375</c:v>
                </c:pt>
                <c:pt idx="654">
                  <c:v>23.0859375</c:v>
                </c:pt>
                <c:pt idx="655">
                  <c:v>30.28125</c:v>
                </c:pt>
                <c:pt idx="656">
                  <c:v>19.75</c:v>
                </c:pt>
                <c:pt idx="657">
                  <c:v>33.7265625</c:v>
                </c:pt>
                <c:pt idx="658">
                  <c:v>18.9921875</c:v>
                </c:pt>
                <c:pt idx="659">
                  <c:v>31.5546875</c:v>
                </c:pt>
                <c:pt idx="660">
                  <c:v>21.5</c:v>
                </c:pt>
                <c:pt idx="661">
                  <c:v>26.12890625</c:v>
                </c:pt>
                <c:pt idx="662">
                  <c:v>31.0078125</c:v>
                </c:pt>
                <c:pt idx="663">
                  <c:v>28.765625</c:v>
                </c:pt>
                <c:pt idx="664">
                  <c:v>15.73632813</c:v>
                </c:pt>
                <c:pt idx="665">
                  <c:v>29.28125</c:v>
                </c:pt>
                <c:pt idx="666">
                  <c:v>28.55078125</c:v>
                </c:pt>
                <c:pt idx="667">
                  <c:v>18.25</c:v>
                </c:pt>
                <c:pt idx="668">
                  <c:v>28.45703125</c:v>
                </c:pt>
                <c:pt idx="669">
                  <c:v>30.91015625</c:v>
                </c:pt>
                <c:pt idx="670">
                  <c:v>34.734375</c:v>
                </c:pt>
                <c:pt idx="671">
                  <c:v>32.484375</c:v>
                </c:pt>
                <c:pt idx="672">
                  <c:v>32.2578125</c:v>
                </c:pt>
                <c:pt idx="673">
                  <c:v>30.296875</c:v>
                </c:pt>
                <c:pt idx="674">
                  <c:v>31.63671875</c:v>
                </c:pt>
                <c:pt idx="675">
                  <c:v>32.640625</c:v>
                </c:pt>
                <c:pt idx="676">
                  <c:v>39.90625</c:v>
                </c:pt>
                <c:pt idx="677">
                  <c:v>29.69921875</c:v>
                </c:pt>
                <c:pt idx="678">
                  <c:v>25.69140625</c:v>
                </c:pt>
                <c:pt idx="679">
                  <c:v>30.2421875</c:v>
                </c:pt>
                <c:pt idx="680">
                  <c:v>26.46875</c:v>
                </c:pt>
                <c:pt idx="681">
                  <c:v>28.953125</c:v>
                </c:pt>
                <c:pt idx="682">
                  <c:v>24.609375</c:v>
                </c:pt>
                <c:pt idx="683">
                  <c:v>27.140625</c:v>
                </c:pt>
                <c:pt idx="684">
                  <c:v>39.5234375</c:v>
                </c:pt>
                <c:pt idx="685">
                  <c:v>27.76171875</c:v>
                </c:pt>
                <c:pt idx="686">
                  <c:v>31.45703125</c:v>
                </c:pt>
                <c:pt idx="687">
                  <c:v>33.6875</c:v>
                </c:pt>
                <c:pt idx="688">
                  <c:v>29.96875</c:v>
                </c:pt>
                <c:pt idx="689">
                  <c:v>26.81640625</c:v>
                </c:pt>
                <c:pt idx="690">
                  <c:v>27.421875</c:v>
                </c:pt>
                <c:pt idx="691">
                  <c:v>29.6875</c:v>
                </c:pt>
                <c:pt idx="692">
                  <c:v>19.1484375</c:v>
                </c:pt>
                <c:pt idx="693">
                  <c:v>34.0625</c:v>
                </c:pt>
                <c:pt idx="694">
                  <c:v>34.3046875</c:v>
                </c:pt>
                <c:pt idx="695">
                  <c:v>29.51953125</c:v>
                </c:pt>
                <c:pt idx="696">
                  <c:v>30.671875</c:v>
                </c:pt>
                <c:pt idx="697">
                  <c:v>26.44140625</c:v>
                </c:pt>
                <c:pt idx="698">
                  <c:v>23.2578125</c:v>
                </c:pt>
                <c:pt idx="699">
                  <c:v>27.71484375</c:v>
                </c:pt>
                <c:pt idx="700">
                  <c:v>37.3984375</c:v>
                </c:pt>
                <c:pt idx="701">
                  <c:v>25.05859375</c:v>
                </c:pt>
                <c:pt idx="702">
                  <c:v>30.32421875</c:v>
                </c:pt>
                <c:pt idx="703">
                  <c:v>19.41796875</c:v>
                </c:pt>
                <c:pt idx="704">
                  <c:v>28.39453125</c:v>
                </c:pt>
                <c:pt idx="705">
                  <c:v>29.53515625</c:v>
                </c:pt>
                <c:pt idx="706">
                  <c:v>30.6484375</c:v>
                </c:pt>
                <c:pt idx="707">
                  <c:v>26.421875</c:v>
                </c:pt>
                <c:pt idx="708">
                  <c:v>24.421875</c:v>
                </c:pt>
                <c:pt idx="709">
                  <c:v>23.18359375</c:v>
                </c:pt>
                <c:pt idx="710">
                  <c:v>28.8203125</c:v>
                </c:pt>
                <c:pt idx="711">
                  <c:v>25.828125</c:v>
                </c:pt>
                <c:pt idx="712">
                  <c:v>24.8671875</c:v>
                </c:pt>
                <c:pt idx="713">
                  <c:v>27.421875</c:v>
                </c:pt>
                <c:pt idx="714">
                  <c:v>30.0390625</c:v>
                </c:pt>
                <c:pt idx="715">
                  <c:v>25.51953125</c:v>
                </c:pt>
                <c:pt idx="716">
                  <c:v>31.109375</c:v>
                </c:pt>
                <c:pt idx="717">
                  <c:v>32.171875</c:v>
                </c:pt>
                <c:pt idx="718">
                  <c:v>28</c:v>
                </c:pt>
                <c:pt idx="719">
                  <c:v>23.1640625</c:v>
                </c:pt>
                <c:pt idx="720">
                  <c:v>28.1171875</c:v>
                </c:pt>
                <c:pt idx="721">
                  <c:v>32.0078125</c:v>
                </c:pt>
                <c:pt idx="722">
                  <c:v>22.65625</c:v>
                </c:pt>
                <c:pt idx="723">
                  <c:v>27.421875</c:v>
                </c:pt>
                <c:pt idx="724">
                  <c:v>23.69140625</c:v>
                </c:pt>
                <c:pt idx="725">
                  <c:v>30.24609375</c:v>
                </c:pt>
                <c:pt idx="726">
                  <c:v>17.11328125</c:v>
                </c:pt>
                <c:pt idx="727">
                  <c:v>35.3984375</c:v>
                </c:pt>
                <c:pt idx="728">
                  <c:v>38.2109375</c:v>
                </c:pt>
                <c:pt idx="729">
                  <c:v>36.546875</c:v>
                </c:pt>
                <c:pt idx="730">
                  <c:v>24.03515625</c:v>
                </c:pt>
                <c:pt idx="731">
                  <c:v>28.6484375</c:v>
                </c:pt>
                <c:pt idx="732">
                  <c:v>23.05859375</c:v>
                </c:pt>
                <c:pt idx="733">
                  <c:v>34.046875</c:v>
                </c:pt>
                <c:pt idx="734">
                  <c:v>27.55859375</c:v>
                </c:pt>
                <c:pt idx="735">
                  <c:v>25.4609375</c:v>
                </c:pt>
                <c:pt idx="736">
                  <c:v>31.5859375</c:v>
                </c:pt>
                <c:pt idx="737">
                  <c:v>21.6328125</c:v>
                </c:pt>
                <c:pt idx="738">
                  <c:v>30.12890625</c:v>
                </c:pt>
                <c:pt idx="739">
                  <c:v>28.0625</c:v>
                </c:pt>
                <c:pt idx="740">
                  <c:v>30.3046875</c:v>
                </c:pt>
                <c:pt idx="741">
                  <c:v>35.828125</c:v>
                </c:pt>
                <c:pt idx="742">
                  <c:v>28.48828125</c:v>
                </c:pt>
                <c:pt idx="743">
                  <c:v>28.19921875</c:v>
                </c:pt>
                <c:pt idx="744">
                  <c:v>30.01953125</c:v>
                </c:pt>
                <c:pt idx="745">
                  <c:v>38.0703125</c:v>
                </c:pt>
                <c:pt idx="746">
                  <c:v>26.8671875</c:v>
                </c:pt>
                <c:pt idx="747">
                  <c:v>24.04296875</c:v>
                </c:pt>
                <c:pt idx="748">
                  <c:v>24.15234375</c:v>
                </c:pt>
                <c:pt idx="749">
                  <c:v>26.96484375</c:v>
                </c:pt>
                <c:pt idx="750">
                  <c:v>29.984375</c:v>
                </c:pt>
                <c:pt idx="751">
                  <c:v>24.6015625</c:v>
                </c:pt>
                <c:pt idx="752">
                  <c:v>29.51953125</c:v>
                </c:pt>
                <c:pt idx="753">
                  <c:v>23.4765625</c:v>
                </c:pt>
                <c:pt idx="754">
                  <c:v>29.90625</c:v>
                </c:pt>
                <c:pt idx="755">
                  <c:v>20.83203125</c:v>
                </c:pt>
                <c:pt idx="756">
                  <c:v>30.6796875</c:v>
                </c:pt>
                <c:pt idx="757">
                  <c:v>29.359375</c:v>
                </c:pt>
                <c:pt idx="758">
                  <c:v>33.3203125</c:v>
                </c:pt>
                <c:pt idx="759">
                  <c:v>18.03515625</c:v>
                </c:pt>
                <c:pt idx="760">
                  <c:v>29.55859375</c:v>
                </c:pt>
                <c:pt idx="761">
                  <c:v>21.2109375</c:v>
                </c:pt>
                <c:pt idx="762">
                  <c:v>28.703125</c:v>
                </c:pt>
                <c:pt idx="763">
                  <c:v>27.125</c:v>
                </c:pt>
                <c:pt idx="764">
                  <c:v>27.734375</c:v>
                </c:pt>
                <c:pt idx="765">
                  <c:v>26.41796875</c:v>
                </c:pt>
                <c:pt idx="766">
                  <c:v>43.3671875</c:v>
                </c:pt>
                <c:pt idx="767">
                  <c:v>29.70703125</c:v>
                </c:pt>
                <c:pt idx="768">
                  <c:v>26.27734375</c:v>
                </c:pt>
                <c:pt idx="769">
                  <c:v>27.9609375</c:v>
                </c:pt>
                <c:pt idx="770">
                  <c:v>21.69140625</c:v>
                </c:pt>
                <c:pt idx="771">
                  <c:v>18.515625</c:v>
                </c:pt>
                <c:pt idx="772">
                  <c:v>28.96484375</c:v>
                </c:pt>
                <c:pt idx="773">
                  <c:v>20.56640625</c:v>
                </c:pt>
                <c:pt idx="774">
                  <c:v>26.6015625</c:v>
                </c:pt>
                <c:pt idx="775">
                  <c:v>25.1328125</c:v>
                </c:pt>
                <c:pt idx="776">
                  <c:v>23.0625</c:v>
                </c:pt>
                <c:pt idx="777">
                  <c:v>28.94140625</c:v>
                </c:pt>
                <c:pt idx="778">
                  <c:v>34.6953125</c:v>
                </c:pt>
                <c:pt idx="779">
                  <c:v>25.953125</c:v>
                </c:pt>
                <c:pt idx="780">
                  <c:v>30.25</c:v>
                </c:pt>
                <c:pt idx="781">
                  <c:v>26.6875</c:v>
                </c:pt>
                <c:pt idx="782">
                  <c:v>29.0859375</c:v>
                </c:pt>
                <c:pt idx="783">
                  <c:v>24.2890625</c:v>
                </c:pt>
                <c:pt idx="784">
                  <c:v>29.25390625</c:v>
                </c:pt>
                <c:pt idx="785">
                  <c:v>27.36328125</c:v>
                </c:pt>
                <c:pt idx="786">
                  <c:v>34.96875</c:v>
                </c:pt>
                <c:pt idx="787">
                  <c:v>35.1015625</c:v>
                </c:pt>
                <c:pt idx="788">
                  <c:v>28.97265625</c:v>
                </c:pt>
                <c:pt idx="789">
                  <c:v>23.4375</c:v>
                </c:pt>
                <c:pt idx="790">
                  <c:v>34.8046875</c:v>
                </c:pt>
                <c:pt idx="791">
                  <c:v>22.71484375</c:v>
                </c:pt>
                <c:pt idx="792">
                  <c:v>30.6796875</c:v>
                </c:pt>
                <c:pt idx="793">
                  <c:v>23.75</c:v>
                </c:pt>
                <c:pt idx="794">
                  <c:v>37.2421875</c:v>
                </c:pt>
                <c:pt idx="795">
                  <c:v>34.59375</c:v>
                </c:pt>
                <c:pt idx="796">
                  <c:v>31.8046875</c:v>
                </c:pt>
                <c:pt idx="797">
                  <c:v>41.15625</c:v>
                </c:pt>
                <c:pt idx="798">
                  <c:v>28.1640625</c:v>
                </c:pt>
                <c:pt idx="799">
                  <c:v>22.421875</c:v>
                </c:pt>
                <c:pt idx="800">
                  <c:v>34.1953125</c:v>
                </c:pt>
                <c:pt idx="801">
                  <c:v>19.0703125</c:v>
                </c:pt>
                <c:pt idx="802">
                  <c:v>28.75</c:v>
                </c:pt>
                <c:pt idx="803">
                  <c:v>36.046875</c:v>
                </c:pt>
                <c:pt idx="804">
                  <c:v>28.69140625</c:v>
                </c:pt>
                <c:pt idx="805">
                  <c:v>27.625</c:v>
                </c:pt>
                <c:pt idx="806">
                  <c:v>29.41796875</c:v>
                </c:pt>
                <c:pt idx="807">
                  <c:v>41.6796875</c:v>
                </c:pt>
                <c:pt idx="808">
                  <c:v>29.015625</c:v>
                </c:pt>
                <c:pt idx="809">
                  <c:v>30.59765625</c:v>
                </c:pt>
                <c:pt idx="810">
                  <c:v>23.65625</c:v>
                </c:pt>
                <c:pt idx="811">
                  <c:v>25.625</c:v>
                </c:pt>
                <c:pt idx="812">
                  <c:v>30.78125</c:v>
                </c:pt>
                <c:pt idx="813">
                  <c:v>35.6875</c:v>
                </c:pt>
                <c:pt idx="814">
                  <c:v>24.03125</c:v>
                </c:pt>
                <c:pt idx="815">
                  <c:v>35.6875</c:v>
                </c:pt>
                <c:pt idx="816">
                  <c:v>21.9765625</c:v>
                </c:pt>
                <c:pt idx="817">
                  <c:v>28.03515625</c:v>
                </c:pt>
                <c:pt idx="818">
                  <c:v>30.58203125</c:v>
                </c:pt>
                <c:pt idx="819">
                  <c:v>38.8046875</c:v>
                </c:pt>
                <c:pt idx="820">
                  <c:v>22.0859375</c:v>
                </c:pt>
                <c:pt idx="821">
                  <c:v>35.609375</c:v>
                </c:pt>
                <c:pt idx="822">
                  <c:v>28.03515625</c:v>
                </c:pt>
                <c:pt idx="823">
                  <c:v>37.0859375</c:v>
                </c:pt>
                <c:pt idx="824">
                  <c:v>18.5625</c:v>
                </c:pt>
                <c:pt idx="825">
                  <c:v>36.0234375</c:v>
                </c:pt>
                <c:pt idx="826">
                  <c:v>24.3828125</c:v>
                </c:pt>
                <c:pt idx="827">
                  <c:v>33.2265625</c:v>
                </c:pt>
                <c:pt idx="828">
                  <c:v>27.71484375</c:v>
                </c:pt>
                <c:pt idx="829">
                  <c:v>26.703125</c:v>
                </c:pt>
                <c:pt idx="830">
                  <c:v>31.38671875</c:v>
                </c:pt>
                <c:pt idx="831">
                  <c:v>25.62890625</c:v>
                </c:pt>
                <c:pt idx="832">
                  <c:v>27.6328125</c:v>
                </c:pt>
                <c:pt idx="833">
                  <c:v>28.7109375</c:v>
                </c:pt>
                <c:pt idx="834">
                  <c:v>32.0078125</c:v>
                </c:pt>
                <c:pt idx="835">
                  <c:v>24.921875</c:v>
                </c:pt>
                <c:pt idx="836">
                  <c:v>24.8125</c:v>
                </c:pt>
                <c:pt idx="837">
                  <c:v>31.55078125</c:v>
                </c:pt>
                <c:pt idx="838">
                  <c:v>24.62109375</c:v>
                </c:pt>
                <c:pt idx="839">
                  <c:v>42.734375</c:v>
                </c:pt>
                <c:pt idx="840">
                  <c:v>25.52734375</c:v>
                </c:pt>
                <c:pt idx="841">
                  <c:v>30.33984375</c:v>
                </c:pt>
                <c:pt idx="842">
                  <c:v>29.01171875</c:v>
                </c:pt>
                <c:pt idx="843">
                  <c:v>29.6015625</c:v>
                </c:pt>
                <c:pt idx="844">
                  <c:v>36.0078125</c:v>
                </c:pt>
                <c:pt idx="845">
                  <c:v>30.1484375</c:v>
                </c:pt>
                <c:pt idx="846">
                  <c:v>22.6875</c:v>
                </c:pt>
                <c:pt idx="847">
                  <c:v>25.31640625</c:v>
                </c:pt>
                <c:pt idx="848">
                  <c:v>26.9375</c:v>
                </c:pt>
                <c:pt idx="849">
                  <c:v>27.140625</c:v>
                </c:pt>
                <c:pt idx="850">
                  <c:v>30.12109375</c:v>
                </c:pt>
                <c:pt idx="851">
                  <c:v>21.80078125</c:v>
                </c:pt>
                <c:pt idx="852">
                  <c:v>25.8359375</c:v>
                </c:pt>
                <c:pt idx="853">
                  <c:v>27.359375</c:v>
                </c:pt>
                <c:pt idx="854">
                  <c:v>21.55859375</c:v>
                </c:pt>
                <c:pt idx="855">
                  <c:v>34.4375</c:v>
                </c:pt>
                <c:pt idx="856">
                  <c:v>26.8828125</c:v>
                </c:pt>
                <c:pt idx="857">
                  <c:v>37.25</c:v>
                </c:pt>
                <c:pt idx="858">
                  <c:v>25.0859375</c:v>
                </c:pt>
                <c:pt idx="859">
                  <c:v>32.6640625</c:v>
                </c:pt>
                <c:pt idx="860">
                  <c:v>25.45703125</c:v>
                </c:pt>
                <c:pt idx="861">
                  <c:v>27.828125</c:v>
                </c:pt>
                <c:pt idx="862">
                  <c:v>23.83203125</c:v>
                </c:pt>
                <c:pt idx="863">
                  <c:v>30.16796875</c:v>
                </c:pt>
                <c:pt idx="864">
                  <c:v>29.3359375</c:v>
                </c:pt>
                <c:pt idx="865">
                  <c:v>29.53515625</c:v>
                </c:pt>
                <c:pt idx="866">
                  <c:v>23.81640625</c:v>
                </c:pt>
                <c:pt idx="867">
                  <c:v>27.71875</c:v>
                </c:pt>
                <c:pt idx="868">
                  <c:v>19.4296875</c:v>
                </c:pt>
                <c:pt idx="869">
                  <c:v>31.38671875</c:v>
                </c:pt>
                <c:pt idx="870">
                  <c:v>26.06640625</c:v>
                </c:pt>
                <c:pt idx="871">
                  <c:v>32.3671875</c:v>
                </c:pt>
                <c:pt idx="872">
                  <c:v>30.078125</c:v>
                </c:pt>
                <c:pt idx="873">
                  <c:v>25.9296875</c:v>
                </c:pt>
                <c:pt idx="874">
                  <c:v>40.984375</c:v>
                </c:pt>
                <c:pt idx="875">
                  <c:v>24.06640625</c:v>
                </c:pt>
                <c:pt idx="876">
                  <c:v>32.0625</c:v>
                </c:pt>
                <c:pt idx="877">
                  <c:v>27.0078125</c:v>
                </c:pt>
                <c:pt idx="878">
                  <c:v>28.234375</c:v>
                </c:pt>
                <c:pt idx="879">
                  <c:v>39.1484375</c:v>
                </c:pt>
                <c:pt idx="880">
                  <c:v>22.87109375</c:v>
                </c:pt>
                <c:pt idx="881">
                  <c:v>26.8359375</c:v>
                </c:pt>
                <c:pt idx="882">
                  <c:v>27.62109375</c:v>
                </c:pt>
                <c:pt idx="883">
                  <c:v>30.25</c:v>
                </c:pt>
                <c:pt idx="884">
                  <c:v>31.6484375</c:v>
                </c:pt>
                <c:pt idx="885">
                  <c:v>34.59375</c:v>
                </c:pt>
                <c:pt idx="886">
                  <c:v>27.64453125</c:v>
                </c:pt>
                <c:pt idx="887">
                  <c:v>25.6640625</c:v>
                </c:pt>
                <c:pt idx="888">
                  <c:v>27.3515625</c:v>
                </c:pt>
                <c:pt idx="889">
                  <c:v>30.53125</c:v>
                </c:pt>
                <c:pt idx="890">
                  <c:v>28.8515625</c:v>
                </c:pt>
                <c:pt idx="891">
                  <c:v>32.09375</c:v>
                </c:pt>
                <c:pt idx="892">
                  <c:v>22.921875</c:v>
                </c:pt>
                <c:pt idx="893">
                  <c:v>26.78125</c:v>
                </c:pt>
                <c:pt idx="894">
                  <c:v>26.36328125</c:v>
                </c:pt>
                <c:pt idx="895">
                  <c:v>29.37109375</c:v>
                </c:pt>
                <c:pt idx="896">
                  <c:v>26.265625</c:v>
                </c:pt>
                <c:pt idx="897">
                  <c:v>22.5625</c:v>
                </c:pt>
                <c:pt idx="898">
                  <c:v>23.39453125</c:v>
                </c:pt>
                <c:pt idx="899">
                  <c:v>36.3359375</c:v>
                </c:pt>
                <c:pt idx="900">
                  <c:v>31.5</c:v>
                </c:pt>
                <c:pt idx="901">
                  <c:v>29.359375</c:v>
                </c:pt>
                <c:pt idx="902">
                  <c:v>16.75</c:v>
                </c:pt>
                <c:pt idx="903">
                  <c:v>33.40625</c:v>
                </c:pt>
                <c:pt idx="904">
                  <c:v>26.4921875</c:v>
                </c:pt>
                <c:pt idx="905">
                  <c:v>22.4921875</c:v>
                </c:pt>
                <c:pt idx="906">
                  <c:v>28.47265625</c:v>
                </c:pt>
                <c:pt idx="907">
                  <c:v>29.2109375</c:v>
                </c:pt>
                <c:pt idx="908">
                  <c:v>24.78515625</c:v>
                </c:pt>
                <c:pt idx="909">
                  <c:v>27.5234375</c:v>
                </c:pt>
                <c:pt idx="910">
                  <c:v>32.1015625</c:v>
                </c:pt>
                <c:pt idx="911">
                  <c:v>27.87890625</c:v>
                </c:pt>
                <c:pt idx="912">
                  <c:v>20.88671875</c:v>
                </c:pt>
                <c:pt idx="913">
                  <c:v>28.765625</c:v>
                </c:pt>
                <c:pt idx="914">
                  <c:v>32.40625</c:v>
                </c:pt>
                <c:pt idx="915">
                  <c:v>26.0625</c:v>
                </c:pt>
                <c:pt idx="916">
                  <c:v>26.78125</c:v>
                </c:pt>
                <c:pt idx="917">
                  <c:v>31.5859375</c:v>
                </c:pt>
                <c:pt idx="918">
                  <c:v>17.3359375</c:v>
                </c:pt>
                <c:pt idx="919">
                  <c:v>32.015625</c:v>
                </c:pt>
                <c:pt idx="920">
                  <c:v>25.8984375</c:v>
                </c:pt>
                <c:pt idx="921">
                  <c:v>28.16796875</c:v>
                </c:pt>
                <c:pt idx="922">
                  <c:v>24.875</c:v>
                </c:pt>
                <c:pt idx="923">
                  <c:v>29.140625</c:v>
                </c:pt>
                <c:pt idx="924">
                  <c:v>32.1875</c:v>
                </c:pt>
                <c:pt idx="925">
                  <c:v>29.51171875</c:v>
                </c:pt>
                <c:pt idx="926">
                  <c:v>29.01171875</c:v>
                </c:pt>
                <c:pt idx="927">
                  <c:v>30.12109375</c:v>
                </c:pt>
                <c:pt idx="928">
                  <c:v>18.7734375</c:v>
                </c:pt>
                <c:pt idx="929">
                  <c:v>38.7734375</c:v>
                </c:pt>
                <c:pt idx="930">
                  <c:v>30.65625</c:v>
                </c:pt>
                <c:pt idx="931">
                  <c:v>36.5546875</c:v>
                </c:pt>
                <c:pt idx="932">
                  <c:v>27.37109375</c:v>
                </c:pt>
                <c:pt idx="933">
                  <c:v>28</c:v>
                </c:pt>
                <c:pt idx="934">
                  <c:v>22.39453125</c:v>
                </c:pt>
                <c:pt idx="935">
                  <c:v>24.3046875</c:v>
                </c:pt>
                <c:pt idx="936">
                  <c:v>28.26171875</c:v>
                </c:pt>
                <c:pt idx="937">
                  <c:v>27.3984375</c:v>
                </c:pt>
                <c:pt idx="938">
                  <c:v>38.4609375</c:v>
                </c:pt>
                <c:pt idx="939">
                  <c:v>20.640625</c:v>
                </c:pt>
                <c:pt idx="940">
                  <c:v>26.76171875</c:v>
                </c:pt>
                <c:pt idx="941">
                  <c:v>29.109375</c:v>
                </c:pt>
                <c:pt idx="942">
                  <c:v>39.6640625</c:v>
                </c:pt>
                <c:pt idx="943">
                  <c:v>26.22265625</c:v>
                </c:pt>
                <c:pt idx="944">
                  <c:v>25.9375</c:v>
                </c:pt>
                <c:pt idx="945">
                  <c:v>20.37890625</c:v>
                </c:pt>
                <c:pt idx="946">
                  <c:v>21.44921875</c:v>
                </c:pt>
                <c:pt idx="947">
                  <c:v>29.26953125</c:v>
                </c:pt>
                <c:pt idx="948">
                  <c:v>42.4609375</c:v>
                </c:pt>
                <c:pt idx="949">
                  <c:v>34.765625</c:v>
                </c:pt>
                <c:pt idx="950">
                  <c:v>32.234375</c:v>
                </c:pt>
                <c:pt idx="951">
                  <c:v>37.5546875</c:v>
                </c:pt>
                <c:pt idx="952">
                  <c:v>28.59375</c:v>
                </c:pt>
                <c:pt idx="953">
                  <c:v>31.953125</c:v>
                </c:pt>
                <c:pt idx="954">
                  <c:v>28.07421875</c:v>
                </c:pt>
                <c:pt idx="955">
                  <c:v>21.8046875</c:v>
                </c:pt>
                <c:pt idx="956">
                  <c:v>35.4609375</c:v>
                </c:pt>
                <c:pt idx="957">
                  <c:v>32.3984375</c:v>
                </c:pt>
                <c:pt idx="958">
                  <c:v>28.109375</c:v>
                </c:pt>
                <c:pt idx="959">
                  <c:v>27.890625</c:v>
                </c:pt>
                <c:pt idx="960">
                  <c:v>30.01953125</c:v>
                </c:pt>
                <c:pt idx="961">
                  <c:v>34.015625</c:v>
                </c:pt>
                <c:pt idx="962">
                  <c:v>21.4609375</c:v>
                </c:pt>
                <c:pt idx="963">
                  <c:v>28.9609375</c:v>
                </c:pt>
                <c:pt idx="964">
                  <c:v>34.9921875</c:v>
                </c:pt>
                <c:pt idx="965">
                  <c:v>27.33203125</c:v>
                </c:pt>
                <c:pt idx="966">
                  <c:v>31.81640625</c:v>
                </c:pt>
                <c:pt idx="967">
                  <c:v>20.40234375</c:v>
                </c:pt>
                <c:pt idx="968">
                  <c:v>28.88671875</c:v>
                </c:pt>
                <c:pt idx="969">
                  <c:v>31.3203125</c:v>
                </c:pt>
                <c:pt idx="970">
                  <c:v>33.484375</c:v>
                </c:pt>
                <c:pt idx="971">
                  <c:v>29.47265625</c:v>
                </c:pt>
                <c:pt idx="972">
                  <c:v>28.703125</c:v>
                </c:pt>
                <c:pt idx="973">
                  <c:v>31.23046875</c:v>
                </c:pt>
                <c:pt idx="974">
                  <c:v>22.88671875</c:v>
                </c:pt>
                <c:pt idx="975">
                  <c:v>29.80859375</c:v>
                </c:pt>
                <c:pt idx="976">
                  <c:v>27.0859375</c:v>
                </c:pt>
                <c:pt idx="977">
                  <c:v>23.58203125</c:v>
                </c:pt>
                <c:pt idx="978">
                  <c:v>36.171875</c:v>
                </c:pt>
                <c:pt idx="979">
                  <c:v>36.109375</c:v>
                </c:pt>
                <c:pt idx="980">
                  <c:v>25.2265625</c:v>
                </c:pt>
                <c:pt idx="981">
                  <c:v>36.1171875</c:v>
                </c:pt>
                <c:pt idx="982">
                  <c:v>40.34375</c:v>
                </c:pt>
                <c:pt idx="983">
                  <c:v>22.65625</c:v>
                </c:pt>
                <c:pt idx="984">
                  <c:v>28.671875</c:v>
                </c:pt>
                <c:pt idx="985">
                  <c:v>24.1875</c:v>
                </c:pt>
                <c:pt idx="986">
                  <c:v>21.42578125</c:v>
                </c:pt>
                <c:pt idx="987">
                  <c:v>25.37890625</c:v>
                </c:pt>
                <c:pt idx="988">
                  <c:v>24.75</c:v>
                </c:pt>
                <c:pt idx="989">
                  <c:v>23.375</c:v>
                </c:pt>
                <c:pt idx="990">
                  <c:v>36.828125</c:v>
                </c:pt>
                <c:pt idx="991">
                  <c:v>23.65625</c:v>
                </c:pt>
                <c:pt idx="992">
                  <c:v>34.6953125</c:v>
                </c:pt>
                <c:pt idx="993">
                  <c:v>31.12109375</c:v>
                </c:pt>
                <c:pt idx="994">
                  <c:v>29.22265625</c:v>
                </c:pt>
                <c:pt idx="995">
                  <c:v>26.28515625</c:v>
                </c:pt>
                <c:pt idx="996">
                  <c:v>30.75390625</c:v>
                </c:pt>
                <c:pt idx="997">
                  <c:v>24.265625</c:v>
                </c:pt>
                <c:pt idx="998">
                  <c:v>31.18359375</c:v>
                </c:pt>
                <c:pt idx="999">
                  <c:v>33.5234375</c:v>
                </c:pt>
                <c:pt idx="1000">
                  <c:v>29.25390625</c:v>
                </c:pt>
                <c:pt idx="1001">
                  <c:v>32.9296875</c:v>
                </c:pt>
                <c:pt idx="1002">
                  <c:v>21.71875</c:v>
                </c:pt>
                <c:pt idx="1003">
                  <c:v>18.28515625</c:v>
                </c:pt>
                <c:pt idx="1004">
                  <c:v>30.796875</c:v>
                </c:pt>
                <c:pt idx="1005">
                  <c:v>23.40625</c:v>
                </c:pt>
                <c:pt idx="1006">
                  <c:v>35.046875</c:v>
                </c:pt>
                <c:pt idx="1007">
                  <c:v>29.43359375</c:v>
                </c:pt>
                <c:pt idx="1008">
                  <c:v>32.578125</c:v>
                </c:pt>
                <c:pt idx="1009">
                  <c:v>29.8515625</c:v>
                </c:pt>
                <c:pt idx="1010">
                  <c:v>34.484375</c:v>
                </c:pt>
                <c:pt idx="1011">
                  <c:v>34.9375</c:v>
                </c:pt>
                <c:pt idx="1012">
                  <c:v>30.9921875</c:v>
                </c:pt>
                <c:pt idx="1013">
                  <c:v>25.8828125</c:v>
                </c:pt>
                <c:pt idx="1014">
                  <c:v>26.171875</c:v>
                </c:pt>
                <c:pt idx="1015">
                  <c:v>30.40625</c:v>
                </c:pt>
                <c:pt idx="1016">
                  <c:v>26.03125</c:v>
                </c:pt>
                <c:pt idx="1017">
                  <c:v>32.3828125</c:v>
                </c:pt>
                <c:pt idx="1018">
                  <c:v>32.5546875</c:v>
                </c:pt>
                <c:pt idx="1019">
                  <c:v>29.1171875</c:v>
                </c:pt>
                <c:pt idx="1020">
                  <c:v>24.75390625</c:v>
                </c:pt>
                <c:pt idx="1021">
                  <c:v>32.6953125</c:v>
                </c:pt>
                <c:pt idx="1022">
                  <c:v>25.04296875</c:v>
                </c:pt>
                <c:pt idx="1023">
                  <c:v>28.0703125</c:v>
                </c:pt>
                <c:pt idx="1024">
                  <c:v>34.765625</c:v>
                </c:pt>
                <c:pt idx="1025">
                  <c:v>25.87109375</c:v>
                </c:pt>
                <c:pt idx="1026">
                  <c:v>28.2734375</c:v>
                </c:pt>
                <c:pt idx="1027">
                  <c:v>36.6796875</c:v>
                </c:pt>
                <c:pt idx="1028">
                  <c:v>24.2265625</c:v>
                </c:pt>
                <c:pt idx="1029">
                  <c:v>30.7578125</c:v>
                </c:pt>
                <c:pt idx="1030">
                  <c:v>26.64453125</c:v>
                </c:pt>
                <c:pt idx="1031">
                  <c:v>33.71875</c:v>
                </c:pt>
                <c:pt idx="1032">
                  <c:v>35.0703125</c:v>
                </c:pt>
                <c:pt idx="1033">
                  <c:v>17.765625</c:v>
                </c:pt>
                <c:pt idx="1034">
                  <c:v>31.2734375</c:v>
                </c:pt>
                <c:pt idx="1035">
                  <c:v>23.76953125</c:v>
                </c:pt>
                <c:pt idx="1036">
                  <c:v>28.94140625</c:v>
                </c:pt>
                <c:pt idx="1037">
                  <c:v>31.66796875</c:v>
                </c:pt>
                <c:pt idx="1038">
                  <c:v>26.88671875</c:v>
                </c:pt>
                <c:pt idx="1039">
                  <c:v>26.4296875</c:v>
                </c:pt>
                <c:pt idx="1040">
                  <c:v>27.80078125</c:v>
                </c:pt>
                <c:pt idx="1041">
                  <c:v>41.3984375</c:v>
                </c:pt>
                <c:pt idx="1042">
                  <c:v>27.734375</c:v>
                </c:pt>
                <c:pt idx="1043">
                  <c:v>28.09375</c:v>
                </c:pt>
                <c:pt idx="1044">
                  <c:v>29.80859375</c:v>
                </c:pt>
                <c:pt idx="1045">
                  <c:v>32.015625</c:v>
                </c:pt>
                <c:pt idx="1046">
                  <c:v>22.67578125</c:v>
                </c:pt>
                <c:pt idx="1047">
                  <c:v>21.87109375</c:v>
                </c:pt>
                <c:pt idx="1048">
                  <c:v>27.41015625</c:v>
                </c:pt>
                <c:pt idx="1049">
                  <c:v>21.2421875</c:v>
                </c:pt>
                <c:pt idx="1050">
                  <c:v>31.3828125</c:v>
                </c:pt>
                <c:pt idx="1051">
                  <c:v>28.73828125</c:v>
                </c:pt>
                <c:pt idx="1052">
                  <c:v>17.0234375</c:v>
                </c:pt>
                <c:pt idx="1053">
                  <c:v>26.72265625</c:v>
                </c:pt>
                <c:pt idx="1054">
                  <c:v>31.30078125</c:v>
                </c:pt>
                <c:pt idx="1055">
                  <c:v>25.78515625</c:v>
                </c:pt>
                <c:pt idx="1056">
                  <c:v>36.0078125</c:v>
                </c:pt>
                <c:pt idx="1057">
                  <c:v>31.13671875</c:v>
                </c:pt>
                <c:pt idx="1058">
                  <c:v>32.28125</c:v>
                </c:pt>
                <c:pt idx="1059">
                  <c:v>27.62109375</c:v>
                </c:pt>
                <c:pt idx="1060">
                  <c:v>36.8125</c:v>
                </c:pt>
                <c:pt idx="1061">
                  <c:v>20.546875</c:v>
                </c:pt>
                <c:pt idx="1062">
                  <c:v>23.0078125</c:v>
                </c:pt>
                <c:pt idx="1063">
                  <c:v>29.08203125</c:v>
                </c:pt>
                <c:pt idx="1064">
                  <c:v>32.453125</c:v>
                </c:pt>
                <c:pt idx="1065">
                  <c:v>29.6640625</c:v>
                </c:pt>
                <c:pt idx="1066">
                  <c:v>28.67578125</c:v>
                </c:pt>
                <c:pt idx="1067">
                  <c:v>24.5078125</c:v>
                </c:pt>
                <c:pt idx="1068">
                  <c:v>35.9765625</c:v>
                </c:pt>
                <c:pt idx="1069">
                  <c:v>29.99609375</c:v>
                </c:pt>
                <c:pt idx="1070">
                  <c:v>27.0625</c:v>
                </c:pt>
                <c:pt idx="1071">
                  <c:v>28.96875</c:v>
                </c:pt>
                <c:pt idx="1072">
                  <c:v>28.77734375</c:v>
                </c:pt>
                <c:pt idx="1073">
                  <c:v>19.35546875</c:v>
                </c:pt>
                <c:pt idx="1074">
                  <c:v>24.77734375</c:v>
                </c:pt>
                <c:pt idx="1075">
                  <c:v>30.0390625</c:v>
                </c:pt>
                <c:pt idx="1076">
                  <c:v>23.51171875</c:v>
                </c:pt>
                <c:pt idx="1077">
                  <c:v>31.53515625</c:v>
                </c:pt>
                <c:pt idx="1078">
                  <c:v>29.8203125</c:v>
                </c:pt>
                <c:pt idx="1079">
                  <c:v>21.7109375</c:v>
                </c:pt>
                <c:pt idx="1080">
                  <c:v>34.0078125</c:v>
                </c:pt>
                <c:pt idx="1081">
                  <c:v>28.9453125</c:v>
                </c:pt>
                <c:pt idx="1082">
                  <c:v>36.6015625</c:v>
                </c:pt>
                <c:pt idx="1083">
                  <c:v>30.27734375</c:v>
                </c:pt>
                <c:pt idx="1084">
                  <c:v>28.97265625</c:v>
                </c:pt>
                <c:pt idx="1085">
                  <c:v>33.375</c:v>
                </c:pt>
                <c:pt idx="1086">
                  <c:v>32.1640625</c:v>
                </c:pt>
                <c:pt idx="1087">
                  <c:v>45.3671875</c:v>
                </c:pt>
                <c:pt idx="1088">
                  <c:v>28.921875</c:v>
                </c:pt>
                <c:pt idx="1089">
                  <c:v>22.23828125</c:v>
                </c:pt>
                <c:pt idx="1090">
                  <c:v>36.1796875</c:v>
                </c:pt>
                <c:pt idx="1091">
                  <c:v>29.96484375</c:v>
                </c:pt>
                <c:pt idx="1092">
                  <c:v>23.0625</c:v>
                </c:pt>
                <c:pt idx="1093">
                  <c:v>34.6484375</c:v>
                </c:pt>
                <c:pt idx="1094">
                  <c:v>26.6796875</c:v>
                </c:pt>
                <c:pt idx="1095">
                  <c:v>31.10546875</c:v>
                </c:pt>
                <c:pt idx="1096">
                  <c:v>38.359375</c:v>
                </c:pt>
                <c:pt idx="1097">
                  <c:v>27.84375</c:v>
                </c:pt>
                <c:pt idx="1098">
                  <c:v>27.29296875</c:v>
                </c:pt>
                <c:pt idx="1099">
                  <c:v>29.49609375</c:v>
                </c:pt>
                <c:pt idx="1100">
                  <c:v>33.890625</c:v>
                </c:pt>
                <c:pt idx="1101">
                  <c:v>32.875</c:v>
                </c:pt>
                <c:pt idx="1102">
                  <c:v>33.2265625</c:v>
                </c:pt>
                <c:pt idx="1103">
                  <c:v>19.671875</c:v>
                </c:pt>
                <c:pt idx="1104">
                  <c:v>22.26953125</c:v>
                </c:pt>
                <c:pt idx="1105">
                  <c:v>33.5859375</c:v>
                </c:pt>
                <c:pt idx="1106">
                  <c:v>28.3125</c:v>
                </c:pt>
                <c:pt idx="1107">
                  <c:v>27.70703125</c:v>
                </c:pt>
                <c:pt idx="1108">
                  <c:v>24.46484375</c:v>
                </c:pt>
                <c:pt idx="1109">
                  <c:v>35.453125</c:v>
                </c:pt>
                <c:pt idx="1110">
                  <c:v>26.73828125</c:v>
                </c:pt>
                <c:pt idx="1111">
                  <c:v>27.40625</c:v>
                </c:pt>
                <c:pt idx="1112">
                  <c:v>35.1875</c:v>
                </c:pt>
                <c:pt idx="1113">
                  <c:v>30.84375</c:v>
                </c:pt>
                <c:pt idx="1114">
                  <c:v>34.6953125</c:v>
                </c:pt>
                <c:pt idx="1115">
                  <c:v>22.546875</c:v>
                </c:pt>
                <c:pt idx="1116">
                  <c:v>30.54296875</c:v>
                </c:pt>
                <c:pt idx="1117">
                  <c:v>25.609375</c:v>
                </c:pt>
                <c:pt idx="1118">
                  <c:v>31.2890625</c:v>
                </c:pt>
                <c:pt idx="1119">
                  <c:v>28.5390625</c:v>
                </c:pt>
                <c:pt idx="1120">
                  <c:v>19.88671875</c:v>
                </c:pt>
                <c:pt idx="1121">
                  <c:v>27.81640625</c:v>
                </c:pt>
                <c:pt idx="1122">
                  <c:v>26.51953125</c:v>
                </c:pt>
                <c:pt idx="1123">
                  <c:v>33.9140625</c:v>
                </c:pt>
                <c:pt idx="1124">
                  <c:v>34.2734375</c:v>
                </c:pt>
                <c:pt idx="1125">
                  <c:v>24.734375</c:v>
                </c:pt>
                <c:pt idx="1126">
                  <c:v>22.8828125</c:v>
                </c:pt>
                <c:pt idx="1127">
                  <c:v>26.4921875</c:v>
                </c:pt>
                <c:pt idx="1128">
                  <c:v>34.4140625</c:v>
                </c:pt>
                <c:pt idx="1129">
                  <c:v>28.51171875</c:v>
                </c:pt>
                <c:pt idx="1130">
                  <c:v>31.0546875</c:v>
                </c:pt>
                <c:pt idx="1131">
                  <c:v>19.13671875</c:v>
                </c:pt>
                <c:pt idx="1132">
                  <c:v>25.9375</c:v>
                </c:pt>
                <c:pt idx="1133">
                  <c:v>31.60546875</c:v>
                </c:pt>
                <c:pt idx="1134">
                  <c:v>32.0078125</c:v>
                </c:pt>
                <c:pt idx="1135">
                  <c:v>28.41015625</c:v>
                </c:pt>
                <c:pt idx="1136">
                  <c:v>27.49609375</c:v>
                </c:pt>
                <c:pt idx="1137">
                  <c:v>30.515625</c:v>
                </c:pt>
                <c:pt idx="1138">
                  <c:v>33.671875</c:v>
                </c:pt>
                <c:pt idx="1139">
                  <c:v>23.32421875</c:v>
                </c:pt>
                <c:pt idx="1140">
                  <c:v>25.7890625</c:v>
                </c:pt>
                <c:pt idx="1141">
                  <c:v>27.17578125</c:v>
                </c:pt>
                <c:pt idx="1142">
                  <c:v>34.1484375</c:v>
                </c:pt>
                <c:pt idx="1143">
                  <c:v>30.84375</c:v>
                </c:pt>
                <c:pt idx="1144">
                  <c:v>27.40234375</c:v>
                </c:pt>
                <c:pt idx="1145">
                  <c:v>22.1796875</c:v>
                </c:pt>
                <c:pt idx="1146">
                  <c:v>32.734375</c:v>
                </c:pt>
                <c:pt idx="1147">
                  <c:v>27.0625</c:v>
                </c:pt>
                <c:pt idx="1148">
                  <c:v>33.140625</c:v>
                </c:pt>
                <c:pt idx="1149">
                  <c:v>21.75390625</c:v>
                </c:pt>
                <c:pt idx="1150">
                  <c:v>32.265625</c:v>
                </c:pt>
                <c:pt idx="1151">
                  <c:v>28.14453125</c:v>
                </c:pt>
                <c:pt idx="1152">
                  <c:v>29.1328125</c:v>
                </c:pt>
                <c:pt idx="1153">
                  <c:v>36.859375</c:v>
                </c:pt>
                <c:pt idx="1154">
                  <c:v>30.953125</c:v>
                </c:pt>
                <c:pt idx="1155">
                  <c:v>24.53125</c:v>
                </c:pt>
                <c:pt idx="1156">
                  <c:v>26.48828125</c:v>
                </c:pt>
                <c:pt idx="1157">
                  <c:v>28.58984375</c:v>
                </c:pt>
                <c:pt idx="1158">
                  <c:v>24.50390625</c:v>
                </c:pt>
                <c:pt idx="1159">
                  <c:v>25.55859375</c:v>
                </c:pt>
                <c:pt idx="1160">
                  <c:v>23.125</c:v>
                </c:pt>
                <c:pt idx="1161">
                  <c:v>27.9609375</c:v>
                </c:pt>
                <c:pt idx="1162">
                  <c:v>27.37890625</c:v>
                </c:pt>
                <c:pt idx="1163">
                  <c:v>21.94921875</c:v>
                </c:pt>
                <c:pt idx="1164">
                  <c:v>35.1875</c:v>
                </c:pt>
                <c:pt idx="1165">
                  <c:v>24.8984375</c:v>
                </c:pt>
                <c:pt idx="1166">
                  <c:v>25.078125</c:v>
                </c:pt>
                <c:pt idx="1167">
                  <c:v>32.578125</c:v>
                </c:pt>
                <c:pt idx="1168">
                  <c:v>29.35546875</c:v>
                </c:pt>
                <c:pt idx="1169">
                  <c:v>25.25390625</c:v>
                </c:pt>
                <c:pt idx="1170">
                  <c:v>28.80859375</c:v>
                </c:pt>
                <c:pt idx="1171">
                  <c:v>25.3203125</c:v>
                </c:pt>
                <c:pt idx="1172">
                  <c:v>37.2421875</c:v>
                </c:pt>
                <c:pt idx="1173">
                  <c:v>25.3203125</c:v>
                </c:pt>
                <c:pt idx="1174">
                  <c:v>32.6015625</c:v>
                </c:pt>
                <c:pt idx="1175">
                  <c:v>30.88671875</c:v>
                </c:pt>
                <c:pt idx="1176">
                  <c:v>28.91015625</c:v>
                </c:pt>
                <c:pt idx="1177">
                  <c:v>27.81640625</c:v>
                </c:pt>
                <c:pt idx="1178">
                  <c:v>20.78515625</c:v>
                </c:pt>
                <c:pt idx="1179">
                  <c:v>31.18359375</c:v>
                </c:pt>
                <c:pt idx="1180">
                  <c:v>33.5703125</c:v>
                </c:pt>
                <c:pt idx="1181">
                  <c:v>25.76171875</c:v>
                </c:pt>
                <c:pt idx="1182">
                  <c:v>23.0390625</c:v>
                </c:pt>
                <c:pt idx="1183">
                  <c:v>41.0390625</c:v>
                </c:pt>
                <c:pt idx="1184">
                  <c:v>31.3203125</c:v>
                </c:pt>
                <c:pt idx="1185">
                  <c:v>28</c:v>
                </c:pt>
                <c:pt idx="1186">
                  <c:v>32.2109375</c:v>
                </c:pt>
                <c:pt idx="1187">
                  <c:v>23.8515625</c:v>
                </c:pt>
                <c:pt idx="1188">
                  <c:v>24.6484375</c:v>
                </c:pt>
                <c:pt idx="1189">
                  <c:v>30.7421875</c:v>
                </c:pt>
                <c:pt idx="1190">
                  <c:v>25.6171875</c:v>
                </c:pt>
                <c:pt idx="1191">
                  <c:v>28.6328125</c:v>
                </c:pt>
                <c:pt idx="1192">
                  <c:v>30.046875</c:v>
                </c:pt>
                <c:pt idx="1193">
                  <c:v>33.703125</c:v>
                </c:pt>
                <c:pt idx="1194">
                  <c:v>23.9609375</c:v>
                </c:pt>
                <c:pt idx="1195">
                  <c:v>31.2578125</c:v>
                </c:pt>
                <c:pt idx="1196">
                  <c:v>23.24609375</c:v>
                </c:pt>
                <c:pt idx="1197">
                  <c:v>30.41015625</c:v>
                </c:pt>
                <c:pt idx="1198">
                  <c:v>30.60546875</c:v>
                </c:pt>
                <c:pt idx="1199">
                  <c:v>33.4921875</c:v>
                </c:pt>
                <c:pt idx="1200">
                  <c:v>25.26953125</c:v>
                </c:pt>
                <c:pt idx="1201">
                  <c:v>34.1796875</c:v>
                </c:pt>
                <c:pt idx="1202">
                  <c:v>27.7734375</c:v>
                </c:pt>
                <c:pt idx="1203">
                  <c:v>24.640625</c:v>
                </c:pt>
                <c:pt idx="1204">
                  <c:v>31.375</c:v>
                </c:pt>
                <c:pt idx="1205">
                  <c:v>30.2734375</c:v>
                </c:pt>
                <c:pt idx="1206">
                  <c:v>32.6484375</c:v>
                </c:pt>
                <c:pt idx="1207">
                  <c:v>18.6171875</c:v>
                </c:pt>
                <c:pt idx="1208">
                  <c:v>24.36328125</c:v>
                </c:pt>
                <c:pt idx="1209">
                  <c:v>20.51953125</c:v>
                </c:pt>
                <c:pt idx="1210">
                  <c:v>27.953125</c:v>
                </c:pt>
                <c:pt idx="1211">
                  <c:v>30.6953125</c:v>
                </c:pt>
                <c:pt idx="1212">
                  <c:v>23.81640625</c:v>
                </c:pt>
                <c:pt idx="1213">
                  <c:v>28.34765625</c:v>
                </c:pt>
                <c:pt idx="1214">
                  <c:v>31.71875</c:v>
                </c:pt>
                <c:pt idx="1215">
                  <c:v>31.49609375</c:v>
                </c:pt>
                <c:pt idx="1216">
                  <c:v>22.140625</c:v>
                </c:pt>
                <c:pt idx="1217">
                  <c:v>26.7890625</c:v>
                </c:pt>
                <c:pt idx="1218">
                  <c:v>33.2890625</c:v>
                </c:pt>
                <c:pt idx="1219">
                  <c:v>32.171875</c:v>
                </c:pt>
                <c:pt idx="1220">
                  <c:v>25.28515625</c:v>
                </c:pt>
                <c:pt idx="1221">
                  <c:v>28.72265625</c:v>
                </c:pt>
                <c:pt idx="1222">
                  <c:v>21.90234375</c:v>
                </c:pt>
                <c:pt idx="1223">
                  <c:v>30.515625</c:v>
                </c:pt>
                <c:pt idx="1224">
                  <c:v>28.234375</c:v>
                </c:pt>
                <c:pt idx="1225">
                  <c:v>32.9765625</c:v>
                </c:pt>
                <c:pt idx="1226">
                  <c:v>33.9921875</c:v>
                </c:pt>
                <c:pt idx="1227">
                  <c:v>28.3828125</c:v>
                </c:pt>
                <c:pt idx="1228">
                  <c:v>28.04296875</c:v>
                </c:pt>
                <c:pt idx="1229">
                  <c:v>37.390625</c:v>
                </c:pt>
                <c:pt idx="1230">
                  <c:v>37.2421875</c:v>
                </c:pt>
                <c:pt idx="1231">
                  <c:v>18.98046875</c:v>
                </c:pt>
                <c:pt idx="1232">
                  <c:v>25.83203125</c:v>
                </c:pt>
                <c:pt idx="1233">
                  <c:v>31.83203125</c:v>
                </c:pt>
                <c:pt idx="1234">
                  <c:v>37.8671875</c:v>
                </c:pt>
                <c:pt idx="1235">
                  <c:v>30.2578125</c:v>
                </c:pt>
                <c:pt idx="1236">
                  <c:v>39.9765625</c:v>
                </c:pt>
                <c:pt idx="1237">
                  <c:v>30.015625</c:v>
                </c:pt>
                <c:pt idx="1238">
                  <c:v>30.23046875</c:v>
                </c:pt>
                <c:pt idx="1239">
                  <c:v>36.71875</c:v>
                </c:pt>
                <c:pt idx="1240">
                  <c:v>30.265625</c:v>
                </c:pt>
                <c:pt idx="1241">
                  <c:v>31.3984375</c:v>
                </c:pt>
                <c:pt idx="1242">
                  <c:v>36.3203125</c:v>
                </c:pt>
                <c:pt idx="1243">
                  <c:v>32.046875</c:v>
                </c:pt>
                <c:pt idx="1244">
                  <c:v>27.8046875</c:v>
                </c:pt>
                <c:pt idx="1245">
                  <c:v>26.1875</c:v>
                </c:pt>
                <c:pt idx="1246">
                  <c:v>18.5078125</c:v>
                </c:pt>
                <c:pt idx="1247">
                  <c:v>26.04296875</c:v>
                </c:pt>
                <c:pt idx="1248">
                  <c:v>26.37109375</c:v>
                </c:pt>
                <c:pt idx="1249">
                  <c:v>31.15625</c:v>
                </c:pt>
                <c:pt idx="1250">
                  <c:v>23.83984375</c:v>
                </c:pt>
                <c:pt idx="1251">
                  <c:v>36.0546875</c:v>
                </c:pt>
                <c:pt idx="1252">
                  <c:v>26.26953125</c:v>
                </c:pt>
                <c:pt idx="1253">
                  <c:v>27.1484375</c:v>
                </c:pt>
                <c:pt idx="1254">
                  <c:v>23.7890625</c:v>
                </c:pt>
                <c:pt idx="1255">
                  <c:v>18.4609375</c:v>
                </c:pt>
                <c:pt idx="1256">
                  <c:v>27.86328125</c:v>
                </c:pt>
                <c:pt idx="1257">
                  <c:v>22.046875</c:v>
                </c:pt>
                <c:pt idx="1258">
                  <c:v>26.65625</c:v>
                </c:pt>
                <c:pt idx="1259">
                  <c:v>20.28125</c:v>
                </c:pt>
                <c:pt idx="1260">
                  <c:v>24.29296875</c:v>
                </c:pt>
                <c:pt idx="1261">
                  <c:v>29.63671875</c:v>
                </c:pt>
                <c:pt idx="1262">
                  <c:v>23.765625</c:v>
                </c:pt>
                <c:pt idx="1263">
                  <c:v>26.1171875</c:v>
                </c:pt>
                <c:pt idx="1264">
                  <c:v>21.515625</c:v>
                </c:pt>
                <c:pt idx="1265">
                  <c:v>29.10546875</c:v>
                </c:pt>
                <c:pt idx="1266">
                  <c:v>26.5625</c:v>
                </c:pt>
                <c:pt idx="1267">
                  <c:v>31.0078125</c:v>
                </c:pt>
                <c:pt idx="1268">
                  <c:v>24.78515625</c:v>
                </c:pt>
                <c:pt idx="1269">
                  <c:v>25.51171875</c:v>
                </c:pt>
                <c:pt idx="1270">
                  <c:v>29.5546875</c:v>
                </c:pt>
                <c:pt idx="1271">
                  <c:v>26.6875</c:v>
                </c:pt>
                <c:pt idx="1272">
                  <c:v>23.8828125</c:v>
                </c:pt>
                <c:pt idx="1273">
                  <c:v>24.0625</c:v>
                </c:pt>
                <c:pt idx="1274">
                  <c:v>25.9375</c:v>
                </c:pt>
                <c:pt idx="1275">
                  <c:v>31.01953125</c:v>
                </c:pt>
                <c:pt idx="1276">
                  <c:v>31.1796875</c:v>
                </c:pt>
                <c:pt idx="1277">
                  <c:v>20.31640625</c:v>
                </c:pt>
                <c:pt idx="1278">
                  <c:v>35.6171875</c:v>
                </c:pt>
                <c:pt idx="1279">
                  <c:v>31.328125</c:v>
                </c:pt>
                <c:pt idx="1280">
                  <c:v>29.875</c:v>
                </c:pt>
                <c:pt idx="1281">
                  <c:v>23.6953125</c:v>
                </c:pt>
                <c:pt idx="1282">
                  <c:v>32.96875</c:v>
                </c:pt>
                <c:pt idx="1283">
                  <c:v>40.296875</c:v>
                </c:pt>
                <c:pt idx="1284">
                  <c:v>19.16015625</c:v>
                </c:pt>
                <c:pt idx="1285">
                  <c:v>26.58984375</c:v>
                </c:pt>
                <c:pt idx="1286">
                  <c:v>24.30859375</c:v>
                </c:pt>
                <c:pt idx="1287">
                  <c:v>31.00390625</c:v>
                </c:pt>
                <c:pt idx="1288">
                  <c:v>33.078125</c:v>
                </c:pt>
                <c:pt idx="1289">
                  <c:v>37.28125</c:v>
                </c:pt>
                <c:pt idx="1290">
                  <c:v>23.6328125</c:v>
                </c:pt>
                <c:pt idx="1291">
                  <c:v>34.7890625</c:v>
                </c:pt>
                <c:pt idx="1292">
                  <c:v>30.20703125</c:v>
                </c:pt>
                <c:pt idx="1293">
                  <c:v>33.8671875</c:v>
                </c:pt>
                <c:pt idx="1294">
                  <c:v>32.9921875</c:v>
                </c:pt>
                <c:pt idx="1295">
                  <c:v>34.6953125</c:v>
                </c:pt>
                <c:pt idx="1296">
                  <c:v>31.1484375</c:v>
                </c:pt>
                <c:pt idx="1297">
                  <c:v>24.9140625</c:v>
                </c:pt>
                <c:pt idx="1298">
                  <c:v>30.03515625</c:v>
                </c:pt>
                <c:pt idx="1299">
                  <c:v>27.1484375</c:v>
                </c:pt>
                <c:pt idx="1300">
                  <c:v>33.1328125</c:v>
                </c:pt>
                <c:pt idx="1301">
                  <c:v>27.0546875</c:v>
                </c:pt>
                <c:pt idx="1302">
                  <c:v>25.3515625</c:v>
                </c:pt>
                <c:pt idx="1303">
                  <c:v>26.44921875</c:v>
                </c:pt>
                <c:pt idx="1304">
                  <c:v>26.3046875</c:v>
                </c:pt>
                <c:pt idx="1305">
                  <c:v>34.0703125</c:v>
                </c:pt>
                <c:pt idx="1306">
                  <c:v>32.8828125</c:v>
                </c:pt>
                <c:pt idx="1307">
                  <c:v>31.890625</c:v>
                </c:pt>
                <c:pt idx="1308">
                  <c:v>27.39453125</c:v>
                </c:pt>
                <c:pt idx="1309">
                  <c:v>31.76171875</c:v>
                </c:pt>
                <c:pt idx="1310">
                  <c:v>30.0625</c:v>
                </c:pt>
                <c:pt idx="1311">
                  <c:v>35.7421875</c:v>
                </c:pt>
                <c:pt idx="1312">
                  <c:v>26.44140625</c:v>
                </c:pt>
                <c:pt idx="1313">
                  <c:v>31.72265625</c:v>
                </c:pt>
                <c:pt idx="1314">
                  <c:v>28.21875</c:v>
                </c:pt>
                <c:pt idx="1315">
                  <c:v>24.28515625</c:v>
                </c:pt>
                <c:pt idx="1316">
                  <c:v>26.15234375</c:v>
                </c:pt>
                <c:pt idx="1317">
                  <c:v>28.5625</c:v>
                </c:pt>
                <c:pt idx="1318">
                  <c:v>28.67578125</c:v>
                </c:pt>
                <c:pt idx="1319">
                  <c:v>27.71484375</c:v>
                </c:pt>
                <c:pt idx="1320">
                  <c:v>36.1796875</c:v>
                </c:pt>
                <c:pt idx="1321">
                  <c:v>21.26953125</c:v>
                </c:pt>
                <c:pt idx="1322">
                  <c:v>26.58984375</c:v>
                </c:pt>
                <c:pt idx="1323">
                  <c:v>30.02734375</c:v>
                </c:pt>
                <c:pt idx="1324">
                  <c:v>31.61328125</c:v>
                </c:pt>
                <c:pt idx="1325">
                  <c:v>27.6796875</c:v>
                </c:pt>
                <c:pt idx="1326">
                  <c:v>27.66796875</c:v>
                </c:pt>
                <c:pt idx="1327">
                  <c:v>30.6328125</c:v>
                </c:pt>
                <c:pt idx="1328">
                  <c:v>27.6640625</c:v>
                </c:pt>
                <c:pt idx="1329">
                  <c:v>30.77734375</c:v>
                </c:pt>
                <c:pt idx="1330">
                  <c:v>19.9453125</c:v>
                </c:pt>
                <c:pt idx="1331">
                  <c:v>24.3359375</c:v>
                </c:pt>
                <c:pt idx="1332">
                  <c:v>26.24609375</c:v>
                </c:pt>
                <c:pt idx="1333">
                  <c:v>29.6875</c:v>
                </c:pt>
                <c:pt idx="1334">
                  <c:v>24.72265625</c:v>
                </c:pt>
                <c:pt idx="1335">
                  <c:v>26.98828125</c:v>
                </c:pt>
                <c:pt idx="1336">
                  <c:v>28.20703125</c:v>
                </c:pt>
                <c:pt idx="1337">
                  <c:v>22.92578125</c:v>
                </c:pt>
                <c:pt idx="1338">
                  <c:v>36.5859375</c:v>
                </c:pt>
                <c:pt idx="1339">
                  <c:v>24.90234375</c:v>
                </c:pt>
                <c:pt idx="1340">
                  <c:v>35.546875</c:v>
                </c:pt>
                <c:pt idx="1341">
                  <c:v>25.40234375</c:v>
                </c:pt>
                <c:pt idx="1342">
                  <c:v>24.40234375</c:v>
                </c:pt>
                <c:pt idx="1343">
                  <c:v>22.23046875</c:v>
                </c:pt>
                <c:pt idx="1344">
                  <c:v>31.94140625</c:v>
                </c:pt>
                <c:pt idx="1345">
                  <c:v>33.171875</c:v>
                </c:pt>
                <c:pt idx="1346">
                  <c:v>30.66796875</c:v>
                </c:pt>
                <c:pt idx="1347">
                  <c:v>18.734375</c:v>
                </c:pt>
                <c:pt idx="1348">
                  <c:v>26.3125</c:v>
                </c:pt>
                <c:pt idx="1349">
                  <c:v>39.015625</c:v>
                </c:pt>
                <c:pt idx="1350">
                  <c:v>25.34765625</c:v>
                </c:pt>
                <c:pt idx="1351">
                  <c:v>28.08984375</c:v>
                </c:pt>
                <c:pt idx="1352">
                  <c:v>34.1796875</c:v>
                </c:pt>
                <c:pt idx="1353">
                  <c:v>22.5390625</c:v>
                </c:pt>
                <c:pt idx="1354">
                  <c:v>16.734375</c:v>
                </c:pt>
                <c:pt idx="1355">
                  <c:v>27.67578125</c:v>
                </c:pt>
                <c:pt idx="1356">
                  <c:v>21.33203125</c:v>
                </c:pt>
                <c:pt idx="1357">
                  <c:v>25.40625</c:v>
                </c:pt>
                <c:pt idx="1358">
                  <c:v>22.28515625</c:v>
                </c:pt>
                <c:pt idx="1359">
                  <c:v>24.89453125</c:v>
                </c:pt>
                <c:pt idx="1360">
                  <c:v>35.3984375</c:v>
                </c:pt>
                <c:pt idx="1361">
                  <c:v>28.6953125</c:v>
                </c:pt>
                <c:pt idx="1362">
                  <c:v>25.25</c:v>
                </c:pt>
                <c:pt idx="1363">
                  <c:v>39.2734375</c:v>
                </c:pt>
                <c:pt idx="1364">
                  <c:v>30.921875</c:v>
                </c:pt>
                <c:pt idx="1365">
                  <c:v>33.7421875</c:v>
                </c:pt>
                <c:pt idx="1366">
                  <c:v>26.12890625</c:v>
                </c:pt>
                <c:pt idx="1367">
                  <c:v>28.47265625</c:v>
                </c:pt>
                <c:pt idx="1368">
                  <c:v>25.98046875</c:v>
                </c:pt>
                <c:pt idx="1369">
                  <c:v>31.578125</c:v>
                </c:pt>
                <c:pt idx="1370">
                  <c:v>20.50390625</c:v>
                </c:pt>
                <c:pt idx="1371">
                  <c:v>31.44140625</c:v>
                </c:pt>
                <c:pt idx="1372">
                  <c:v>29.20703125</c:v>
                </c:pt>
                <c:pt idx="1373">
                  <c:v>20.5546875</c:v>
                </c:pt>
                <c:pt idx="1374">
                  <c:v>39.9296875</c:v>
                </c:pt>
                <c:pt idx="1375">
                  <c:v>33.5234375</c:v>
                </c:pt>
                <c:pt idx="1376">
                  <c:v>21.0703125</c:v>
                </c:pt>
                <c:pt idx="1377">
                  <c:v>22.2578125</c:v>
                </c:pt>
                <c:pt idx="1378">
                  <c:v>33.8828125</c:v>
                </c:pt>
                <c:pt idx="1379">
                  <c:v>32.109375</c:v>
                </c:pt>
                <c:pt idx="1380">
                  <c:v>23.6796875</c:v>
                </c:pt>
                <c:pt idx="1381">
                  <c:v>35.8359375</c:v>
                </c:pt>
                <c:pt idx="1382">
                  <c:v>25.8203125</c:v>
                </c:pt>
                <c:pt idx="1383">
                  <c:v>32</c:v>
                </c:pt>
                <c:pt idx="1384">
                  <c:v>31.54296875</c:v>
                </c:pt>
                <c:pt idx="1385">
                  <c:v>26.640625</c:v>
                </c:pt>
                <c:pt idx="1386">
                  <c:v>26.4453125</c:v>
                </c:pt>
                <c:pt idx="1387">
                  <c:v>33.734375</c:v>
                </c:pt>
                <c:pt idx="1388">
                  <c:v>32.4140625</c:v>
                </c:pt>
                <c:pt idx="1389">
                  <c:v>17.76953125</c:v>
                </c:pt>
                <c:pt idx="1390">
                  <c:v>17.97265625</c:v>
                </c:pt>
                <c:pt idx="1391">
                  <c:v>30.28125</c:v>
                </c:pt>
                <c:pt idx="1392">
                  <c:v>19.86328125</c:v>
                </c:pt>
                <c:pt idx="1393">
                  <c:v>35.5</c:v>
                </c:pt>
                <c:pt idx="1394">
                  <c:v>32.9609375</c:v>
                </c:pt>
                <c:pt idx="1395">
                  <c:v>19.98046875</c:v>
                </c:pt>
                <c:pt idx="1396">
                  <c:v>35.484375</c:v>
                </c:pt>
                <c:pt idx="1397">
                  <c:v>28.484375</c:v>
                </c:pt>
                <c:pt idx="1398">
                  <c:v>34.796875</c:v>
                </c:pt>
                <c:pt idx="1399">
                  <c:v>20.43359375</c:v>
                </c:pt>
                <c:pt idx="1400">
                  <c:v>32.7109375</c:v>
                </c:pt>
                <c:pt idx="1401">
                  <c:v>29.62890625</c:v>
                </c:pt>
                <c:pt idx="1402">
                  <c:v>34.3515625</c:v>
                </c:pt>
                <c:pt idx="1403">
                  <c:v>26.9140625</c:v>
                </c:pt>
                <c:pt idx="1404">
                  <c:v>30.703125</c:v>
                </c:pt>
                <c:pt idx="1405">
                  <c:v>25.484375</c:v>
                </c:pt>
                <c:pt idx="1406">
                  <c:v>35.3984375</c:v>
                </c:pt>
                <c:pt idx="1407">
                  <c:v>24.47265625</c:v>
                </c:pt>
                <c:pt idx="1408">
                  <c:v>29.50390625</c:v>
                </c:pt>
                <c:pt idx="1409">
                  <c:v>34.734375</c:v>
                </c:pt>
                <c:pt idx="1410">
                  <c:v>31.94140625</c:v>
                </c:pt>
                <c:pt idx="1411">
                  <c:v>19.01953125</c:v>
                </c:pt>
                <c:pt idx="1412">
                  <c:v>22.84765625</c:v>
                </c:pt>
                <c:pt idx="1413">
                  <c:v>29.40625</c:v>
                </c:pt>
                <c:pt idx="1414">
                  <c:v>23.875</c:v>
                </c:pt>
                <c:pt idx="1415">
                  <c:v>24.26953125</c:v>
                </c:pt>
                <c:pt idx="1416">
                  <c:v>24.88671875</c:v>
                </c:pt>
                <c:pt idx="1417">
                  <c:v>33.921875</c:v>
                </c:pt>
                <c:pt idx="1418">
                  <c:v>37.0546875</c:v>
                </c:pt>
                <c:pt idx="1419">
                  <c:v>21.19140625</c:v>
                </c:pt>
                <c:pt idx="1420">
                  <c:v>28.984375</c:v>
                </c:pt>
                <c:pt idx="1421">
                  <c:v>28.25</c:v>
                </c:pt>
                <c:pt idx="1422">
                  <c:v>27.73828125</c:v>
                </c:pt>
                <c:pt idx="1423">
                  <c:v>35.2890625</c:v>
                </c:pt>
                <c:pt idx="1424">
                  <c:v>30.61328125</c:v>
                </c:pt>
                <c:pt idx="1425">
                  <c:v>24.98046875</c:v>
                </c:pt>
                <c:pt idx="1426">
                  <c:v>31.83984375</c:v>
                </c:pt>
                <c:pt idx="1427">
                  <c:v>40.8515625</c:v>
                </c:pt>
                <c:pt idx="1428">
                  <c:v>32.5078125</c:v>
                </c:pt>
                <c:pt idx="1429">
                  <c:v>33.5546875</c:v>
                </c:pt>
                <c:pt idx="1430">
                  <c:v>25.03125</c:v>
                </c:pt>
                <c:pt idx="1431">
                  <c:v>39.59375</c:v>
                </c:pt>
                <c:pt idx="1432">
                  <c:v>25.8203125</c:v>
                </c:pt>
                <c:pt idx="1433">
                  <c:v>20.5078125</c:v>
                </c:pt>
                <c:pt idx="1434">
                  <c:v>22.6640625</c:v>
                </c:pt>
                <c:pt idx="1435">
                  <c:v>29.7578125</c:v>
                </c:pt>
                <c:pt idx="1436">
                  <c:v>25.640625</c:v>
                </c:pt>
                <c:pt idx="1437">
                  <c:v>28.0078125</c:v>
                </c:pt>
                <c:pt idx="1438">
                  <c:v>22.828125</c:v>
                </c:pt>
                <c:pt idx="1439">
                  <c:v>17.640625</c:v>
                </c:pt>
                <c:pt idx="1440">
                  <c:v>22.06640625</c:v>
                </c:pt>
                <c:pt idx="1441">
                  <c:v>19.328125</c:v>
                </c:pt>
                <c:pt idx="1442">
                  <c:v>22.74609375</c:v>
                </c:pt>
                <c:pt idx="1443">
                  <c:v>20.68359375</c:v>
                </c:pt>
                <c:pt idx="1444">
                  <c:v>21.7265625</c:v>
                </c:pt>
                <c:pt idx="1445">
                  <c:v>33.46875</c:v>
                </c:pt>
                <c:pt idx="1446">
                  <c:v>31.7890625</c:v>
                </c:pt>
                <c:pt idx="1447">
                  <c:v>24.31640625</c:v>
                </c:pt>
                <c:pt idx="1448">
                  <c:v>27.9765625</c:v>
                </c:pt>
                <c:pt idx="1449">
                  <c:v>30.640625</c:v>
                </c:pt>
                <c:pt idx="1450">
                  <c:v>17.8515625</c:v>
                </c:pt>
                <c:pt idx="1451">
                  <c:v>22.57421875</c:v>
                </c:pt>
                <c:pt idx="1452">
                  <c:v>32.375</c:v>
                </c:pt>
                <c:pt idx="1453">
                  <c:v>20.6953125</c:v>
                </c:pt>
                <c:pt idx="1454">
                  <c:v>26.39453125</c:v>
                </c:pt>
                <c:pt idx="1455">
                  <c:v>29.55859375</c:v>
                </c:pt>
                <c:pt idx="1456">
                  <c:v>21.45703125</c:v>
                </c:pt>
                <c:pt idx="1457">
                  <c:v>21.41796875</c:v>
                </c:pt>
                <c:pt idx="1458">
                  <c:v>19.74609375</c:v>
                </c:pt>
                <c:pt idx="1459">
                  <c:v>29.36328125</c:v>
                </c:pt>
                <c:pt idx="1460">
                  <c:v>26.5234375</c:v>
                </c:pt>
                <c:pt idx="1461">
                  <c:v>23.3125</c:v>
                </c:pt>
                <c:pt idx="1462">
                  <c:v>36.5703125</c:v>
                </c:pt>
                <c:pt idx="1463">
                  <c:v>19.02734375</c:v>
                </c:pt>
                <c:pt idx="1464">
                  <c:v>19.0625</c:v>
                </c:pt>
                <c:pt idx="1465">
                  <c:v>29.66796875</c:v>
                </c:pt>
                <c:pt idx="1466">
                  <c:v>20.12890625</c:v>
                </c:pt>
                <c:pt idx="1467">
                  <c:v>17.1640625</c:v>
                </c:pt>
                <c:pt idx="1468">
                  <c:v>18.67578125</c:v>
                </c:pt>
                <c:pt idx="1469">
                  <c:v>18.625</c:v>
                </c:pt>
                <c:pt idx="1470">
                  <c:v>28.41796875</c:v>
                </c:pt>
                <c:pt idx="1471">
                  <c:v>19.2421875</c:v>
                </c:pt>
                <c:pt idx="1472">
                  <c:v>31.97265625</c:v>
                </c:pt>
                <c:pt idx="1473">
                  <c:v>31.37109375</c:v>
                </c:pt>
                <c:pt idx="1474">
                  <c:v>29</c:v>
                </c:pt>
                <c:pt idx="1475">
                  <c:v>29.796875</c:v>
                </c:pt>
                <c:pt idx="1476">
                  <c:v>21.26953125</c:v>
                </c:pt>
                <c:pt idx="1477">
                  <c:v>25.14453125</c:v>
                </c:pt>
                <c:pt idx="1478">
                  <c:v>21.72265625</c:v>
                </c:pt>
                <c:pt idx="1479">
                  <c:v>21.31640625</c:v>
                </c:pt>
                <c:pt idx="1480">
                  <c:v>22.84375</c:v>
                </c:pt>
                <c:pt idx="1481">
                  <c:v>26.16015625</c:v>
                </c:pt>
                <c:pt idx="1482">
                  <c:v>33.34375</c:v>
                </c:pt>
                <c:pt idx="1483">
                  <c:v>20.70703125</c:v>
                </c:pt>
                <c:pt idx="1484">
                  <c:v>19.96875</c:v>
                </c:pt>
                <c:pt idx="1485">
                  <c:v>21.47265625</c:v>
                </c:pt>
                <c:pt idx="1486">
                  <c:v>25.125</c:v>
                </c:pt>
                <c:pt idx="1487">
                  <c:v>26.61328125</c:v>
                </c:pt>
                <c:pt idx="1488">
                  <c:v>22.15625</c:v>
                </c:pt>
                <c:pt idx="1489">
                  <c:v>35.03125</c:v>
                </c:pt>
                <c:pt idx="1490">
                  <c:v>17.5546875</c:v>
                </c:pt>
                <c:pt idx="1491">
                  <c:v>27.0546875</c:v>
                </c:pt>
                <c:pt idx="1492">
                  <c:v>20.1953125</c:v>
                </c:pt>
                <c:pt idx="1493">
                  <c:v>25.05859375</c:v>
                </c:pt>
                <c:pt idx="1494">
                  <c:v>22.9296875</c:v>
                </c:pt>
                <c:pt idx="1495">
                  <c:v>24.5703125</c:v>
                </c:pt>
                <c:pt idx="1496">
                  <c:v>32.296875</c:v>
                </c:pt>
                <c:pt idx="1497">
                  <c:v>20.0078125</c:v>
                </c:pt>
                <c:pt idx="1498">
                  <c:v>20.99609375</c:v>
                </c:pt>
                <c:pt idx="1499">
                  <c:v>21.5703125</c:v>
                </c:pt>
                <c:pt idx="1500">
                  <c:v>20.09765625</c:v>
                </c:pt>
                <c:pt idx="1501">
                  <c:v>24.359375</c:v>
                </c:pt>
                <c:pt idx="1502">
                  <c:v>22.75390625</c:v>
                </c:pt>
                <c:pt idx="1503">
                  <c:v>26.984375</c:v>
                </c:pt>
                <c:pt idx="1504">
                  <c:v>25.34765625</c:v>
                </c:pt>
                <c:pt idx="1505">
                  <c:v>25.50390625</c:v>
                </c:pt>
                <c:pt idx="1506">
                  <c:v>23.171875</c:v>
                </c:pt>
                <c:pt idx="1507">
                  <c:v>34.5703125</c:v>
                </c:pt>
                <c:pt idx="1508">
                  <c:v>25.828125</c:v>
                </c:pt>
                <c:pt idx="1509">
                  <c:v>28</c:v>
                </c:pt>
                <c:pt idx="1510">
                  <c:v>23.52734375</c:v>
                </c:pt>
                <c:pt idx="1511">
                  <c:v>23.6328125</c:v>
                </c:pt>
                <c:pt idx="1512">
                  <c:v>29.5078125</c:v>
                </c:pt>
                <c:pt idx="1513">
                  <c:v>28.62890625</c:v>
                </c:pt>
                <c:pt idx="1514">
                  <c:v>24.24609375</c:v>
                </c:pt>
                <c:pt idx="1515">
                  <c:v>26.1484375</c:v>
                </c:pt>
                <c:pt idx="1516">
                  <c:v>19.2890625</c:v>
                </c:pt>
                <c:pt idx="1517">
                  <c:v>38.9609375</c:v>
                </c:pt>
                <c:pt idx="1518">
                  <c:v>25.97265625</c:v>
                </c:pt>
                <c:pt idx="1519">
                  <c:v>25.46484375</c:v>
                </c:pt>
                <c:pt idx="1520">
                  <c:v>18.37109375</c:v>
                </c:pt>
                <c:pt idx="1521">
                  <c:v>24.45703125</c:v>
                </c:pt>
                <c:pt idx="1522">
                  <c:v>23.06640625</c:v>
                </c:pt>
                <c:pt idx="1523">
                  <c:v>23.04296875</c:v>
                </c:pt>
                <c:pt idx="1524">
                  <c:v>31.1171875</c:v>
                </c:pt>
                <c:pt idx="1525">
                  <c:v>24.43359375</c:v>
                </c:pt>
                <c:pt idx="1526">
                  <c:v>21.1640625</c:v>
                </c:pt>
                <c:pt idx="1527">
                  <c:v>22.07421875</c:v>
                </c:pt>
                <c:pt idx="1528">
                  <c:v>19.3828125</c:v>
                </c:pt>
                <c:pt idx="1529">
                  <c:v>27.61328125</c:v>
                </c:pt>
                <c:pt idx="1530">
                  <c:v>23.0546875</c:v>
                </c:pt>
                <c:pt idx="1531">
                  <c:v>19.59375</c:v>
                </c:pt>
                <c:pt idx="1532">
                  <c:v>23.21875</c:v>
                </c:pt>
                <c:pt idx="1533">
                  <c:v>27.08984375</c:v>
                </c:pt>
                <c:pt idx="1534">
                  <c:v>28.703125</c:v>
                </c:pt>
                <c:pt idx="1535">
                  <c:v>28.47265625</c:v>
                </c:pt>
                <c:pt idx="1536">
                  <c:v>21.1484375</c:v>
                </c:pt>
                <c:pt idx="1537">
                  <c:v>24.62890625</c:v>
                </c:pt>
                <c:pt idx="1538">
                  <c:v>22.69140625</c:v>
                </c:pt>
                <c:pt idx="1539">
                  <c:v>17.9921875</c:v>
                </c:pt>
                <c:pt idx="1540">
                  <c:v>29.17578125</c:v>
                </c:pt>
                <c:pt idx="1541">
                  <c:v>18.9296875</c:v>
                </c:pt>
                <c:pt idx="1542">
                  <c:v>17.9609375</c:v>
                </c:pt>
                <c:pt idx="1543">
                  <c:v>22.5</c:v>
                </c:pt>
                <c:pt idx="1544">
                  <c:v>26.06640625</c:v>
                </c:pt>
                <c:pt idx="1545">
                  <c:v>31.94921875</c:v>
                </c:pt>
                <c:pt idx="1546">
                  <c:v>24.19140625</c:v>
                </c:pt>
                <c:pt idx="1547">
                  <c:v>18.03125</c:v>
                </c:pt>
                <c:pt idx="1548">
                  <c:v>32.5546875</c:v>
                </c:pt>
                <c:pt idx="1549">
                  <c:v>35.7734375</c:v>
                </c:pt>
                <c:pt idx="1550">
                  <c:v>29.30078125</c:v>
                </c:pt>
                <c:pt idx="1551">
                  <c:v>24.3828125</c:v>
                </c:pt>
                <c:pt idx="1552">
                  <c:v>36</c:v>
                </c:pt>
                <c:pt idx="1553">
                  <c:v>26.24609375</c:v>
                </c:pt>
                <c:pt idx="1554">
                  <c:v>22.09375</c:v>
                </c:pt>
                <c:pt idx="1555">
                  <c:v>24.0703125</c:v>
                </c:pt>
                <c:pt idx="1556">
                  <c:v>27.2734375</c:v>
                </c:pt>
                <c:pt idx="1557">
                  <c:v>22.21484375</c:v>
                </c:pt>
                <c:pt idx="1558">
                  <c:v>31.6640625</c:v>
                </c:pt>
                <c:pt idx="1559">
                  <c:v>28.67578125</c:v>
                </c:pt>
                <c:pt idx="1560">
                  <c:v>28.9453125</c:v>
                </c:pt>
                <c:pt idx="1561">
                  <c:v>31.109375</c:v>
                </c:pt>
                <c:pt idx="1562">
                  <c:v>23.94921875</c:v>
                </c:pt>
                <c:pt idx="1563">
                  <c:v>16.94140625</c:v>
                </c:pt>
                <c:pt idx="1564">
                  <c:v>20.05078125</c:v>
                </c:pt>
                <c:pt idx="1565">
                  <c:v>28.6015625</c:v>
                </c:pt>
                <c:pt idx="1566">
                  <c:v>26.26953125</c:v>
                </c:pt>
                <c:pt idx="1567">
                  <c:v>27.76953125</c:v>
                </c:pt>
                <c:pt idx="1568">
                  <c:v>22.0625</c:v>
                </c:pt>
                <c:pt idx="1569">
                  <c:v>16.046875</c:v>
                </c:pt>
                <c:pt idx="1570">
                  <c:v>25.7890625</c:v>
                </c:pt>
                <c:pt idx="1571">
                  <c:v>23.09765625</c:v>
                </c:pt>
                <c:pt idx="1572">
                  <c:v>25.20703125</c:v>
                </c:pt>
                <c:pt idx="1573">
                  <c:v>19.07421875</c:v>
                </c:pt>
                <c:pt idx="1574">
                  <c:v>25.49609375</c:v>
                </c:pt>
                <c:pt idx="1575">
                  <c:v>16.94921875</c:v>
                </c:pt>
                <c:pt idx="1576">
                  <c:v>27.046875</c:v>
                </c:pt>
                <c:pt idx="1577">
                  <c:v>18.04296875</c:v>
                </c:pt>
                <c:pt idx="1578">
                  <c:v>29.15625</c:v>
                </c:pt>
                <c:pt idx="1579">
                  <c:v>22.10546875</c:v>
                </c:pt>
                <c:pt idx="1580">
                  <c:v>29.7890625</c:v>
                </c:pt>
                <c:pt idx="1581">
                  <c:v>17.62890625</c:v>
                </c:pt>
                <c:pt idx="1582">
                  <c:v>17.71875</c:v>
                </c:pt>
                <c:pt idx="1583">
                  <c:v>22.73828125</c:v>
                </c:pt>
                <c:pt idx="1584">
                  <c:v>23.12890625</c:v>
                </c:pt>
                <c:pt idx="1585">
                  <c:v>21.78125</c:v>
                </c:pt>
                <c:pt idx="1586">
                  <c:v>23</c:v>
                </c:pt>
                <c:pt idx="1587">
                  <c:v>30.26953125</c:v>
                </c:pt>
                <c:pt idx="1588">
                  <c:v>32.2265625</c:v>
                </c:pt>
                <c:pt idx="1589">
                  <c:v>21.2734375</c:v>
                </c:pt>
                <c:pt idx="1590">
                  <c:v>24.8046875</c:v>
                </c:pt>
                <c:pt idx="1591">
                  <c:v>18.63671875</c:v>
                </c:pt>
                <c:pt idx="1592">
                  <c:v>28.3515625</c:v>
                </c:pt>
                <c:pt idx="1593">
                  <c:v>18.76171875</c:v>
                </c:pt>
                <c:pt idx="1594">
                  <c:v>23.4296875</c:v>
                </c:pt>
                <c:pt idx="1595">
                  <c:v>20.67578125</c:v>
                </c:pt>
                <c:pt idx="1596">
                  <c:v>29.22265625</c:v>
                </c:pt>
                <c:pt idx="1597">
                  <c:v>18.43359375</c:v>
                </c:pt>
                <c:pt idx="1598">
                  <c:v>30.06640625</c:v>
                </c:pt>
                <c:pt idx="1599">
                  <c:v>26.66015625</c:v>
                </c:pt>
                <c:pt idx="1600">
                  <c:v>27.5625</c:v>
                </c:pt>
                <c:pt idx="1601">
                  <c:v>31.51171875</c:v>
                </c:pt>
                <c:pt idx="1602">
                  <c:v>20.35546875</c:v>
                </c:pt>
                <c:pt idx="1603">
                  <c:v>32.0234375</c:v>
                </c:pt>
                <c:pt idx="1604">
                  <c:v>18.703125</c:v>
                </c:pt>
                <c:pt idx="1605">
                  <c:v>20.5</c:v>
                </c:pt>
                <c:pt idx="1606">
                  <c:v>33.2890625</c:v>
                </c:pt>
                <c:pt idx="1607">
                  <c:v>25.88671875</c:v>
                </c:pt>
                <c:pt idx="1608">
                  <c:v>25.8671875</c:v>
                </c:pt>
                <c:pt idx="1609">
                  <c:v>21.1796875</c:v>
                </c:pt>
                <c:pt idx="1610">
                  <c:v>22.12890625</c:v>
                </c:pt>
                <c:pt idx="1611">
                  <c:v>38.3515625</c:v>
                </c:pt>
                <c:pt idx="1612">
                  <c:v>21.51171875</c:v>
                </c:pt>
                <c:pt idx="1613">
                  <c:v>26.28125</c:v>
                </c:pt>
                <c:pt idx="1614">
                  <c:v>27.046875</c:v>
                </c:pt>
                <c:pt idx="1615">
                  <c:v>32.8203125</c:v>
                </c:pt>
                <c:pt idx="1616">
                  <c:v>28.25390625</c:v>
                </c:pt>
                <c:pt idx="1617">
                  <c:v>30.43359375</c:v>
                </c:pt>
                <c:pt idx="1618">
                  <c:v>22.32421875</c:v>
                </c:pt>
                <c:pt idx="1619">
                  <c:v>18.05078125</c:v>
                </c:pt>
                <c:pt idx="1620">
                  <c:v>16.5390625</c:v>
                </c:pt>
                <c:pt idx="1621">
                  <c:v>25.2734375</c:v>
                </c:pt>
                <c:pt idx="1622">
                  <c:v>31.59375</c:v>
                </c:pt>
                <c:pt idx="1623">
                  <c:v>32.9765625</c:v>
                </c:pt>
                <c:pt idx="1624">
                  <c:v>21.4375</c:v>
                </c:pt>
                <c:pt idx="1625">
                  <c:v>28.99609375</c:v>
                </c:pt>
                <c:pt idx="1626">
                  <c:v>27.84375</c:v>
                </c:pt>
                <c:pt idx="1627">
                  <c:v>21.60546875</c:v>
                </c:pt>
                <c:pt idx="1628">
                  <c:v>25.625</c:v>
                </c:pt>
                <c:pt idx="1629">
                  <c:v>30.01953125</c:v>
                </c:pt>
                <c:pt idx="1630">
                  <c:v>23.45703125</c:v>
                </c:pt>
                <c:pt idx="1631">
                  <c:v>19.44140625</c:v>
                </c:pt>
                <c:pt idx="1632">
                  <c:v>26.1875</c:v>
                </c:pt>
                <c:pt idx="1633">
                  <c:v>24.3125</c:v>
                </c:pt>
                <c:pt idx="1634">
                  <c:v>17.82421875</c:v>
                </c:pt>
                <c:pt idx="1635">
                  <c:v>17.16796875</c:v>
                </c:pt>
                <c:pt idx="1636">
                  <c:v>28.34375</c:v>
                </c:pt>
                <c:pt idx="1637">
                  <c:v>27.76953125</c:v>
                </c:pt>
                <c:pt idx="1638">
                  <c:v>31.42578125</c:v>
                </c:pt>
                <c:pt idx="1639">
                  <c:v>22.2265625</c:v>
                </c:pt>
                <c:pt idx="1640">
                  <c:v>21.89453125</c:v>
                </c:pt>
                <c:pt idx="1641">
                  <c:v>18.90234375</c:v>
                </c:pt>
                <c:pt idx="1642">
                  <c:v>23.83203125</c:v>
                </c:pt>
                <c:pt idx="1643">
                  <c:v>23.33203125</c:v>
                </c:pt>
                <c:pt idx="1644">
                  <c:v>25.453125</c:v>
                </c:pt>
                <c:pt idx="1645">
                  <c:v>20.515625</c:v>
                </c:pt>
                <c:pt idx="1646">
                  <c:v>19.79296875</c:v>
                </c:pt>
                <c:pt idx="1647">
                  <c:v>23.68359375</c:v>
                </c:pt>
                <c:pt idx="1648">
                  <c:v>22.296875</c:v>
                </c:pt>
                <c:pt idx="1649">
                  <c:v>29.50390625</c:v>
                </c:pt>
                <c:pt idx="1650">
                  <c:v>19.9921875</c:v>
                </c:pt>
                <c:pt idx="1651">
                  <c:v>32.3046875</c:v>
                </c:pt>
                <c:pt idx="1652">
                  <c:v>29.0859375</c:v>
                </c:pt>
                <c:pt idx="1653">
                  <c:v>25.47265625</c:v>
                </c:pt>
                <c:pt idx="1654">
                  <c:v>22.48046875</c:v>
                </c:pt>
                <c:pt idx="1655">
                  <c:v>23.3203125</c:v>
                </c:pt>
                <c:pt idx="1656">
                  <c:v>18.70703125</c:v>
                </c:pt>
                <c:pt idx="1657">
                  <c:v>36.4375</c:v>
                </c:pt>
                <c:pt idx="1658">
                  <c:v>23.328125</c:v>
                </c:pt>
                <c:pt idx="1659">
                  <c:v>30.6796875</c:v>
                </c:pt>
                <c:pt idx="1660">
                  <c:v>28.3203125</c:v>
                </c:pt>
                <c:pt idx="1661">
                  <c:v>20.5625</c:v>
                </c:pt>
                <c:pt idx="1662">
                  <c:v>26.0703125</c:v>
                </c:pt>
                <c:pt idx="1663">
                  <c:v>21.9921875</c:v>
                </c:pt>
                <c:pt idx="1664">
                  <c:v>26.38671875</c:v>
                </c:pt>
                <c:pt idx="1665">
                  <c:v>27.7421875</c:v>
                </c:pt>
                <c:pt idx="1666">
                  <c:v>37.7890625</c:v>
                </c:pt>
                <c:pt idx="1667">
                  <c:v>26.796875</c:v>
                </c:pt>
                <c:pt idx="1668">
                  <c:v>21.2421875</c:v>
                </c:pt>
                <c:pt idx="1669">
                  <c:v>28.734375</c:v>
                </c:pt>
                <c:pt idx="1670">
                  <c:v>27.40234375</c:v>
                </c:pt>
                <c:pt idx="1671">
                  <c:v>29.515625</c:v>
                </c:pt>
                <c:pt idx="1672">
                  <c:v>32.734375</c:v>
                </c:pt>
                <c:pt idx="1673">
                  <c:v>25.9375</c:v>
                </c:pt>
                <c:pt idx="1674">
                  <c:v>23.07421875</c:v>
                </c:pt>
                <c:pt idx="1675">
                  <c:v>28.8203125</c:v>
                </c:pt>
                <c:pt idx="1676">
                  <c:v>27.73046875</c:v>
                </c:pt>
                <c:pt idx="1677">
                  <c:v>20.09375</c:v>
                </c:pt>
                <c:pt idx="1678">
                  <c:v>32.75</c:v>
                </c:pt>
                <c:pt idx="1679">
                  <c:v>26.10546875</c:v>
                </c:pt>
                <c:pt idx="1680">
                  <c:v>19.51171875</c:v>
                </c:pt>
                <c:pt idx="1681">
                  <c:v>21.32421875</c:v>
                </c:pt>
                <c:pt idx="1682">
                  <c:v>25.13671875</c:v>
                </c:pt>
                <c:pt idx="1683">
                  <c:v>29.48828125</c:v>
                </c:pt>
                <c:pt idx="1684">
                  <c:v>23.640625</c:v>
                </c:pt>
                <c:pt idx="1685">
                  <c:v>23.2265625</c:v>
                </c:pt>
                <c:pt idx="1686">
                  <c:v>26.09375</c:v>
                </c:pt>
                <c:pt idx="1687">
                  <c:v>21.85546875</c:v>
                </c:pt>
                <c:pt idx="1688">
                  <c:v>26.3515625</c:v>
                </c:pt>
                <c:pt idx="1689">
                  <c:v>32.796875</c:v>
                </c:pt>
                <c:pt idx="1690">
                  <c:v>21.9375</c:v>
                </c:pt>
                <c:pt idx="1691">
                  <c:v>34.1328125</c:v>
                </c:pt>
                <c:pt idx="1692">
                  <c:v>21.7265625</c:v>
                </c:pt>
                <c:pt idx="1693">
                  <c:v>29.52734375</c:v>
                </c:pt>
                <c:pt idx="1694">
                  <c:v>30.14453125</c:v>
                </c:pt>
                <c:pt idx="1695">
                  <c:v>33.2890625</c:v>
                </c:pt>
                <c:pt idx="1696">
                  <c:v>26.890625</c:v>
                </c:pt>
                <c:pt idx="1697">
                  <c:v>30.328125</c:v>
                </c:pt>
                <c:pt idx="1698">
                  <c:v>31.3671875</c:v>
                </c:pt>
                <c:pt idx="1699">
                  <c:v>24.390625</c:v>
                </c:pt>
                <c:pt idx="1700">
                  <c:v>29.18359375</c:v>
                </c:pt>
                <c:pt idx="1701">
                  <c:v>36.8984375</c:v>
                </c:pt>
                <c:pt idx="1702">
                  <c:v>21.73046875</c:v>
                </c:pt>
                <c:pt idx="1703">
                  <c:v>25.7890625</c:v>
                </c:pt>
                <c:pt idx="1704">
                  <c:v>18.0078125</c:v>
                </c:pt>
                <c:pt idx="1705">
                  <c:v>19.48828125</c:v>
                </c:pt>
                <c:pt idx="1706">
                  <c:v>33.265625</c:v>
                </c:pt>
                <c:pt idx="1707">
                  <c:v>26.93359375</c:v>
                </c:pt>
                <c:pt idx="1708">
                  <c:v>20.8671875</c:v>
                </c:pt>
                <c:pt idx="1709">
                  <c:v>25.859375</c:v>
                </c:pt>
                <c:pt idx="1710">
                  <c:v>28.01171875</c:v>
                </c:pt>
                <c:pt idx="1711">
                  <c:v>25.328125</c:v>
                </c:pt>
                <c:pt idx="1712">
                  <c:v>24.234375</c:v>
                </c:pt>
                <c:pt idx="1713">
                  <c:v>24.01171875</c:v>
                </c:pt>
                <c:pt idx="1714">
                  <c:v>27.32421875</c:v>
                </c:pt>
                <c:pt idx="1715">
                  <c:v>29.35546875</c:v>
                </c:pt>
                <c:pt idx="1716">
                  <c:v>34.4296875</c:v>
                </c:pt>
                <c:pt idx="1717">
                  <c:v>26.8203125</c:v>
                </c:pt>
                <c:pt idx="1718">
                  <c:v>35.2734375</c:v>
                </c:pt>
                <c:pt idx="1719">
                  <c:v>39.1640625</c:v>
                </c:pt>
                <c:pt idx="1720">
                  <c:v>41.015625</c:v>
                </c:pt>
                <c:pt idx="1721">
                  <c:v>31.6875</c:v>
                </c:pt>
                <c:pt idx="1722">
                  <c:v>26.23828125</c:v>
                </c:pt>
                <c:pt idx="1723">
                  <c:v>35.5625</c:v>
                </c:pt>
                <c:pt idx="1724">
                  <c:v>28.328125</c:v>
                </c:pt>
                <c:pt idx="1725">
                  <c:v>25.8828125</c:v>
                </c:pt>
                <c:pt idx="1726">
                  <c:v>19.50390625</c:v>
                </c:pt>
                <c:pt idx="1727">
                  <c:v>24.953125</c:v>
                </c:pt>
                <c:pt idx="1728">
                  <c:v>20.96875</c:v>
                </c:pt>
                <c:pt idx="1729">
                  <c:v>32.7734375</c:v>
                </c:pt>
                <c:pt idx="1730">
                  <c:v>22.8125</c:v>
                </c:pt>
                <c:pt idx="1731">
                  <c:v>26.08203125</c:v>
                </c:pt>
                <c:pt idx="1732">
                  <c:v>30.21875</c:v>
                </c:pt>
                <c:pt idx="1733">
                  <c:v>24.08203125</c:v>
                </c:pt>
                <c:pt idx="1734">
                  <c:v>29.234375</c:v>
                </c:pt>
                <c:pt idx="1735">
                  <c:v>23.2421875</c:v>
                </c:pt>
                <c:pt idx="1736">
                  <c:v>30.2421875</c:v>
                </c:pt>
                <c:pt idx="1737">
                  <c:v>34.96875</c:v>
                </c:pt>
                <c:pt idx="1738">
                  <c:v>34.9609375</c:v>
                </c:pt>
                <c:pt idx="1739">
                  <c:v>31.90234375</c:v>
                </c:pt>
                <c:pt idx="1740">
                  <c:v>26.3515625</c:v>
                </c:pt>
                <c:pt idx="1741">
                  <c:v>36.359375</c:v>
                </c:pt>
                <c:pt idx="1742">
                  <c:v>17.7734375</c:v>
                </c:pt>
                <c:pt idx="1743">
                  <c:v>20.80078125</c:v>
                </c:pt>
                <c:pt idx="1744">
                  <c:v>20.609375</c:v>
                </c:pt>
                <c:pt idx="1745">
                  <c:v>33.921875</c:v>
                </c:pt>
                <c:pt idx="1746">
                  <c:v>23.55078125</c:v>
                </c:pt>
                <c:pt idx="1747">
                  <c:v>19.59375</c:v>
                </c:pt>
                <c:pt idx="1748">
                  <c:v>34.3984375</c:v>
                </c:pt>
                <c:pt idx="1749">
                  <c:v>29.34765625</c:v>
                </c:pt>
                <c:pt idx="1750">
                  <c:v>21.125</c:v>
                </c:pt>
                <c:pt idx="1751">
                  <c:v>20.77734375</c:v>
                </c:pt>
                <c:pt idx="1752">
                  <c:v>19.34765625</c:v>
                </c:pt>
                <c:pt idx="1753">
                  <c:v>29.8125</c:v>
                </c:pt>
                <c:pt idx="1754">
                  <c:v>19.44140625</c:v>
                </c:pt>
                <c:pt idx="1755">
                  <c:v>23.296875</c:v>
                </c:pt>
                <c:pt idx="1756">
                  <c:v>29.07421875</c:v>
                </c:pt>
                <c:pt idx="1757">
                  <c:v>26.7890625</c:v>
                </c:pt>
                <c:pt idx="1758">
                  <c:v>20.140625</c:v>
                </c:pt>
                <c:pt idx="1759">
                  <c:v>38.5546875</c:v>
                </c:pt>
                <c:pt idx="1760">
                  <c:v>38.375</c:v>
                </c:pt>
                <c:pt idx="1761">
                  <c:v>43.4296875</c:v>
                </c:pt>
                <c:pt idx="1762">
                  <c:v>25.85546875</c:v>
                </c:pt>
                <c:pt idx="1763">
                  <c:v>16.265625</c:v>
                </c:pt>
                <c:pt idx="1764">
                  <c:v>39.7734375</c:v>
                </c:pt>
                <c:pt idx="1765">
                  <c:v>35.2734375</c:v>
                </c:pt>
                <c:pt idx="1766">
                  <c:v>30.65234375</c:v>
                </c:pt>
                <c:pt idx="1767">
                  <c:v>28.1171875</c:v>
                </c:pt>
                <c:pt idx="1768">
                  <c:v>24.87890625</c:v>
                </c:pt>
                <c:pt idx="1769">
                  <c:v>31.328125</c:v>
                </c:pt>
                <c:pt idx="1770">
                  <c:v>27.15625</c:v>
                </c:pt>
                <c:pt idx="1771">
                  <c:v>27.08203125</c:v>
                </c:pt>
                <c:pt idx="1772">
                  <c:v>22.296875</c:v>
                </c:pt>
                <c:pt idx="1773">
                  <c:v>26.1796875</c:v>
                </c:pt>
                <c:pt idx="1774">
                  <c:v>28.328125</c:v>
                </c:pt>
                <c:pt idx="1775">
                  <c:v>20.9609375</c:v>
                </c:pt>
                <c:pt idx="1776">
                  <c:v>22.203125</c:v>
                </c:pt>
                <c:pt idx="1777">
                  <c:v>25.5546875</c:v>
                </c:pt>
                <c:pt idx="1778">
                  <c:v>34.0859375</c:v>
                </c:pt>
                <c:pt idx="1779">
                  <c:v>26.734375</c:v>
                </c:pt>
                <c:pt idx="1780">
                  <c:v>26.25</c:v>
                </c:pt>
                <c:pt idx="1781">
                  <c:v>26.10546875</c:v>
                </c:pt>
                <c:pt idx="1782">
                  <c:v>22.20703125</c:v>
                </c:pt>
                <c:pt idx="1783">
                  <c:v>27.49609375</c:v>
                </c:pt>
                <c:pt idx="1784">
                  <c:v>28.8046875</c:v>
                </c:pt>
                <c:pt idx="1785">
                  <c:v>20.31640625</c:v>
                </c:pt>
                <c:pt idx="1786">
                  <c:v>24.6015625</c:v>
                </c:pt>
                <c:pt idx="1787">
                  <c:v>23.69921875</c:v>
                </c:pt>
                <c:pt idx="1788">
                  <c:v>28.21875</c:v>
                </c:pt>
                <c:pt idx="1789">
                  <c:v>31.59765625</c:v>
                </c:pt>
                <c:pt idx="1790">
                  <c:v>22.625</c:v>
                </c:pt>
                <c:pt idx="1791">
                  <c:v>23.84375</c:v>
                </c:pt>
                <c:pt idx="1792">
                  <c:v>35.21875</c:v>
                </c:pt>
                <c:pt idx="1793">
                  <c:v>23.9375</c:v>
                </c:pt>
                <c:pt idx="1794">
                  <c:v>24.64453125</c:v>
                </c:pt>
                <c:pt idx="1795">
                  <c:v>22.37109375</c:v>
                </c:pt>
                <c:pt idx="1796">
                  <c:v>37.453125</c:v>
                </c:pt>
                <c:pt idx="1797">
                  <c:v>36.71875</c:v>
                </c:pt>
                <c:pt idx="1798">
                  <c:v>35.6171875</c:v>
                </c:pt>
                <c:pt idx="1799">
                  <c:v>32.390625</c:v>
                </c:pt>
                <c:pt idx="1800">
                  <c:v>17.15625</c:v>
                </c:pt>
                <c:pt idx="1801">
                  <c:v>27.50390625</c:v>
                </c:pt>
                <c:pt idx="1802">
                  <c:v>24.19140625</c:v>
                </c:pt>
                <c:pt idx="1803">
                  <c:v>29.25</c:v>
                </c:pt>
                <c:pt idx="1804">
                  <c:v>30.2578125</c:v>
                </c:pt>
                <c:pt idx="1805">
                  <c:v>30.0546875</c:v>
                </c:pt>
                <c:pt idx="1806">
                  <c:v>26.4609375</c:v>
                </c:pt>
                <c:pt idx="1807">
                  <c:v>30.07421875</c:v>
                </c:pt>
                <c:pt idx="1808">
                  <c:v>22.1953125</c:v>
                </c:pt>
                <c:pt idx="1809">
                  <c:v>27.51953125</c:v>
                </c:pt>
                <c:pt idx="1810">
                  <c:v>20.55859375</c:v>
                </c:pt>
                <c:pt idx="1811">
                  <c:v>29.13671875</c:v>
                </c:pt>
                <c:pt idx="1812">
                  <c:v>23.9921875</c:v>
                </c:pt>
                <c:pt idx="1813">
                  <c:v>29.9296875</c:v>
                </c:pt>
                <c:pt idx="1814">
                  <c:v>21.15625</c:v>
                </c:pt>
                <c:pt idx="1815">
                  <c:v>28.0703125</c:v>
                </c:pt>
                <c:pt idx="1816">
                  <c:v>27.67578125</c:v>
                </c:pt>
                <c:pt idx="1817">
                  <c:v>22.99609375</c:v>
                </c:pt>
                <c:pt idx="1818">
                  <c:v>25.55078125</c:v>
                </c:pt>
                <c:pt idx="1819">
                  <c:v>30.69140625</c:v>
                </c:pt>
                <c:pt idx="1820">
                  <c:v>38.890625</c:v>
                </c:pt>
                <c:pt idx="1821">
                  <c:v>22.90234375</c:v>
                </c:pt>
                <c:pt idx="1822">
                  <c:v>22.9453125</c:v>
                </c:pt>
                <c:pt idx="1823">
                  <c:v>26.0078125</c:v>
                </c:pt>
              </c:numCache>
            </c:numRef>
          </c:xVal>
          <c:yVal>
            <c:numRef>
              <c:f>'regression practice'!$B$25:$B$1848</c:f>
              <c:numCache>
                <c:formatCode>General</c:formatCode>
                <c:ptCount val="1824"/>
                <c:pt idx="0">
                  <c:v>3446.965755094498</c:v>
                </c:pt>
                <c:pt idx="1">
                  <c:v>3467.3295514311494</c:v>
                </c:pt>
                <c:pt idx="2">
                  <c:v>3472.8619122856153</c:v>
                </c:pt>
                <c:pt idx="3">
                  <c:v>3379.1060522732282</c:v>
                </c:pt>
                <c:pt idx="4">
                  <c:v>3341.7331890542287</c:v>
                </c:pt>
                <c:pt idx="5">
                  <c:v>3161.8726063813747</c:v>
                </c:pt>
                <c:pt idx="6">
                  <c:v>3323.9590084366887</c:v>
                </c:pt>
                <c:pt idx="7">
                  <c:v>3398.9401544855159</c:v>
                </c:pt>
                <c:pt idx="8">
                  <c:v>3408.0626644051144</c:v>
                </c:pt>
                <c:pt idx="9">
                  <c:v>3396.4682485718185</c:v>
                </c:pt>
                <c:pt idx="10">
                  <c:v>3397.9396211394956</c:v>
                </c:pt>
                <c:pt idx="11">
                  <c:v>3463.7982572687242</c:v>
                </c:pt>
                <c:pt idx="12">
                  <c:v>3430.545237239221</c:v>
                </c:pt>
                <c:pt idx="13">
                  <c:v>3367.3939266345178</c:v>
                </c:pt>
                <c:pt idx="14">
                  <c:v>3427.2493626876239</c:v>
                </c:pt>
                <c:pt idx="15">
                  <c:v>3240.4439014953341</c:v>
                </c:pt>
                <c:pt idx="16">
                  <c:v>3406.7678565455585</c:v>
                </c:pt>
                <c:pt idx="17">
                  <c:v>3329.491369291155</c:v>
                </c:pt>
                <c:pt idx="18">
                  <c:v>3288.6460668124373</c:v>
                </c:pt>
                <c:pt idx="19">
                  <c:v>3240.3261916899201</c:v>
                </c:pt>
                <c:pt idx="20">
                  <c:v>3350.9145538765342</c:v>
                </c:pt>
                <c:pt idx="21">
                  <c:v>3316.4844357928891</c:v>
                </c:pt>
                <c:pt idx="22">
                  <c:v>3316.6021455983032</c:v>
                </c:pt>
                <c:pt idx="23">
                  <c:v>3365.9225540668408</c:v>
                </c:pt>
                <c:pt idx="24">
                  <c:v>3383.7555895870878</c:v>
                </c:pt>
                <c:pt idx="25">
                  <c:v>3247.5653447228915</c:v>
                </c:pt>
                <c:pt idx="26">
                  <c:v>3357.2708833688994</c:v>
                </c:pt>
                <c:pt idx="27">
                  <c:v>3291.0002629207211</c:v>
                </c:pt>
                <c:pt idx="28">
                  <c:v>3285.6444667743763</c:v>
                </c:pt>
                <c:pt idx="29">
                  <c:v>3209.1919481578716</c:v>
                </c:pt>
                <c:pt idx="30">
                  <c:v>3348.2072283520083</c:v>
                </c:pt>
                <c:pt idx="31">
                  <c:v>3266.4577684918663</c:v>
                </c:pt>
                <c:pt idx="32">
                  <c:v>3355.2109617741512</c:v>
                </c:pt>
                <c:pt idx="33">
                  <c:v>3286.8804197312247</c:v>
                </c:pt>
                <c:pt idx="34">
                  <c:v>3367.2173619263967</c:v>
                </c:pt>
                <c:pt idx="35">
                  <c:v>3471.2139750098172</c:v>
                </c:pt>
                <c:pt idx="36">
                  <c:v>3227.3192581916542</c:v>
                </c:pt>
                <c:pt idx="37">
                  <c:v>3264.8098312160678</c:v>
                </c:pt>
                <c:pt idx="38">
                  <c:v>3308.7744435382606</c:v>
                </c:pt>
                <c:pt idx="39">
                  <c:v>3294.9435414020954</c:v>
                </c:pt>
                <c:pt idx="40">
                  <c:v>3475.3338181993131</c:v>
                </c:pt>
                <c:pt idx="41">
                  <c:v>3338.8492988215817</c:v>
                </c:pt>
                <c:pt idx="42">
                  <c:v>3417.8914331571978</c:v>
                </c:pt>
                <c:pt idx="43">
                  <c:v>3218.6675874937127</c:v>
                </c:pt>
                <c:pt idx="44">
                  <c:v>3247.6241996255985</c:v>
                </c:pt>
                <c:pt idx="45">
                  <c:v>3362.2735500990016</c:v>
                </c:pt>
                <c:pt idx="46">
                  <c:v>3310.8343651330088</c:v>
                </c:pt>
                <c:pt idx="47">
                  <c:v>3316.8964201118388</c:v>
                </c:pt>
                <c:pt idx="48">
                  <c:v>3441.9042334616884</c:v>
                </c:pt>
                <c:pt idx="49">
                  <c:v>3339.0258635297027</c:v>
                </c:pt>
                <c:pt idx="50">
                  <c:v>3297.7685767320359</c:v>
                </c:pt>
                <c:pt idx="51">
                  <c:v>3309.3041376626243</c:v>
                </c:pt>
                <c:pt idx="52">
                  <c:v>3406.8855663509726</c:v>
                </c:pt>
                <c:pt idx="53">
                  <c:v>3373.5736914187619</c:v>
                </c:pt>
                <c:pt idx="54">
                  <c:v>3305.537423889371</c:v>
                </c:pt>
                <c:pt idx="55">
                  <c:v>3367.8059109534679</c:v>
                </c:pt>
                <c:pt idx="56">
                  <c:v>3228.9083405647452</c:v>
                </c:pt>
                <c:pt idx="57">
                  <c:v>3234.4407014192116</c:v>
                </c:pt>
                <c:pt idx="58">
                  <c:v>3258.2769370155811</c:v>
                </c:pt>
                <c:pt idx="59">
                  <c:v>3320.0745848580214</c:v>
                </c:pt>
                <c:pt idx="60">
                  <c:v>3488.281896794872</c:v>
                </c:pt>
                <c:pt idx="61">
                  <c:v>3274.0500509410804</c:v>
                </c:pt>
                <c:pt idx="62">
                  <c:v>3413.0653311352166</c:v>
                </c:pt>
                <c:pt idx="63">
                  <c:v>3405.2964839778811</c:v>
                </c:pt>
                <c:pt idx="64">
                  <c:v>3414.183574286651</c:v>
                </c:pt>
                <c:pt idx="65">
                  <c:v>3403.2954172858404</c:v>
                </c:pt>
                <c:pt idx="66">
                  <c:v>3515.4728618455456</c:v>
                </c:pt>
                <c:pt idx="67">
                  <c:v>3428.8972999634225</c:v>
                </c:pt>
                <c:pt idx="68">
                  <c:v>3482.9849555512342</c:v>
                </c:pt>
                <c:pt idx="69">
                  <c:v>3437.1958412451218</c:v>
                </c:pt>
                <c:pt idx="70">
                  <c:v>3378.2820836353289</c:v>
                </c:pt>
                <c:pt idx="71">
                  <c:v>3247.9184741391341</c:v>
                </c:pt>
                <c:pt idx="72">
                  <c:v>3392.9958093121004</c:v>
                </c:pt>
                <c:pt idx="73">
                  <c:v>3198.7746303787176</c:v>
                </c:pt>
                <c:pt idx="74">
                  <c:v>3505.7029479961693</c:v>
                </c:pt>
                <c:pt idx="75">
                  <c:v>3466.270163182422</c:v>
                </c:pt>
                <c:pt idx="76">
                  <c:v>3510.764469628979</c:v>
                </c:pt>
                <c:pt idx="77">
                  <c:v>3386.0509307926641</c:v>
                </c:pt>
                <c:pt idx="78">
                  <c:v>3353.7395892064742</c:v>
                </c:pt>
                <c:pt idx="79">
                  <c:v>3327.7257222099424</c:v>
                </c:pt>
                <c:pt idx="80">
                  <c:v>3209.9570618930638</c:v>
                </c:pt>
                <c:pt idx="81">
                  <c:v>3262.6910547186126</c:v>
                </c:pt>
                <c:pt idx="82">
                  <c:v>3297.7097218293284</c:v>
                </c:pt>
                <c:pt idx="83">
                  <c:v>3340.5560910000868</c:v>
                </c:pt>
                <c:pt idx="84">
                  <c:v>3473.9213005343431</c:v>
                </c:pt>
                <c:pt idx="85">
                  <c:v>3451.0855982839939</c:v>
                </c:pt>
                <c:pt idx="86">
                  <c:v>3414.7132684110147</c:v>
                </c:pt>
                <c:pt idx="87">
                  <c:v>3378.2820836353289</c:v>
                </c:pt>
                <c:pt idx="88">
                  <c:v>3220.1389600613898</c:v>
                </c:pt>
                <c:pt idx="89">
                  <c:v>3364.9220207208205</c:v>
                </c:pt>
                <c:pt idx="90">
                  <c:v>3312.6000122142214</c:v>
                </c:pt>
                <c:pt idx="91">
                  <c:v>3414.2424291893581</c:v>
                </c:pt>
                <c:pt idx="92">
                  <c:v>3285.0559177473051</c:v>
                </c:pt>
                <c:pt idx="93">
                  <c:v>3410.7111350269333</c:v>
                </c:pt>
                <c:pt idx="94">
                  <c:v>3243.9163407550523</c:v>
                </c:pt>
                <c:pt idx="95">
                  <c:v>3270.9895960003118</c:v>
                </c:pt>
                <c:pt idx="96">
                  <c:v>3294.1784276669036</c:v>
                </c:pt>
                <c:pt idx="97">
                  <c:v>3310.0103964951095</c:v>
                </c:pt>
                <c:pt idx="98">
                  <c:v>3363.2152285423149</c:v>
                </c:pt>
                <c:pt idx="99">
                  <c:v>3217.6081992449849</c:v>
                </c:pt>
                <c:pt idx="100">
                  <c:v>3365.3928599424771</c:v>
                </c:pt>
                <c:pt idx="101">
                  <c:v>3356.270350022879</c:v>
                </c:pt>
                <c:pt idx="102">
                  <c:v>3282.2308824173651</c:v>
                </c:pt>
                <c:pt idx="103">
                  <c:v>3442.4927824887595</c:v>
                </c:pt>
                <c:pt idx="104">
                  <c:v>3374.6919345701967</c:v>
                </c:pt>
                <c:pt idx="105">
                  <c:v>3231.8510857000997</c:v>
                </c:pt>
                <c:pt idx="106">
                  <c:v>3332.434114426509</c:v>
                </c:pt>
                <c:pt idx="107">
                  <c:v>3399.1167191936374</c:v>
                </c:pt>
                <c:pt idx="108">
                  <c:v>3478.2765633346676</c:v>
                </c:pt>
                <c:pt idx="109">
                  <c:v>3378.2820836353289</c:v>
                </c:pt>
                <c:pt idx="110">
                  <c:v>3396.8213779880607</c:v>
                </c:pt>
                <c:pt idx="111">
                  <c:v>3332.6695340373376</c:v>
                </c:pt>
                <c:pt idx="112">
                  <c:v>3259.8660193886726</c:v>
                </c:pt>
                <c:pt idx="113">
                  <c:v>3351.3853930981909</c:v>
                </c:pt>
                <c:pt idx="114">
                  <c:v>3205.3663794819113</c:v>
                </c:pt>
                <c:pt idx="115">
                  <c:v>3269.2239489190993</c:v>
                </c:pt>
                <c:pt idx="116">
                  <c:v>3395.2322956149696</c:v>
                </c:pt>
                <c:pt idx="117">
                  <c:v>3421.8935665412791</c:v>
                </c:pt>
                <c:pt idx="118">
                  <c:v>3418.8919665032181</c:v>
                </c:pt>
                <c:pt idx="119">
                  <c:v>3486.6339595190739</c:v>
                </c:pt>
                <c:pt idx="120">
                  <c:v>3329.1382398749124</c:v>
                </c:pt>
                <c:pt idx="121">
                  <c:v>3279.8178314063744</c:v>
                </c:pt>
                <c:pt idx="122">
                  <c:v>3321.3105378148698</c:v>
                </c:pt>
                <c:pt idx="123">
                  <c:v>3493.8142576493383</c:v>
                </c:pt>
                <c:pt idx="124">
                  <c:v>3291.9419413640344</c:v>
                </c:pt>
                <c:pt idx="125">
                  <c:v>3346.7358557843309</c:v>
                </c:pt>
                <c:pt idx="126">
                  <c:v>3340.3795262919657</c:v>
                </c:pt>
                <c:pt idx="127">
                  <c:v>3301.0055963809255</c:v>
                </c:pt>
                <c:pt idx="128">
                  <c:v>3319.4860358309502</c:v>
                </c:pt>
                <c:pt idx="129">
                  <c:v>3426.5431038551392</c:v>
                </c:pt>
                <c:pt idx="130">
                  <c:v>3383.8144444897948</c:v>
                </c:pt>
                <c:pt idx="131">
                  <c:v>3255.6873212964692</c:v>
                </c:pt>
                <c:pt idx="132">
                  <c:v>3378.9883424678137</c:v>
                </c:pt>
                <c:pt idx="133">
                  <c:v>3297.2977375103792</c:v>
                </c:pt>
                <c:pt idx="134">
                  <c:v>3361.7438559746379</c:v>
                </c:pt>
                <c:pt idx="135">
                  <c:v>3352.8567656658679</c:v>
                </c:pt>
                <c:pt idx="136">
                  <c:v>3418.1268527680259</c:v>
                </c:pt>
                <c:pt idx="137">
                  <c:v>3216.4899560935505</c:v>
                </c:pt>
                <c:pt idx="138">
                  <c:v>3363.9214873748001</c:v>
                </c:pt>
                <c:pt idx="139">
                  <c:v>3404.5902251453963</c:v>
                </c:pt>
                <c:pt idx="140">
                  <c:v>3373.3971267106408</c:v>
                </c:pt>
                <c:pt idx="141">
                  <c:v>3283.4079804715066</c:v>
                </c:pt>
                <c:pt idx="142">
                  <c:v>3323.5470241177391</c:v>
                </c:pt>
                <c:pt idx="143">
                  <c:v>3468.2712298744627</c:v>
                </c:pt>
                <c:pt idx="144">
                  <c:v>3384.6972680304011</c:v>
                </c:pt>
                <c:pt idx="145">
                  <c:v>3229.6734542999375</c:v>
                </c:pt>
                <c:pt idx="146">
                  <c:v>3373.2205620025197</c:v>
                </c:pt>
                <c:pt idx="147">
                  <c:v>3341.262349832572</c:v>
                </c:pt>
                <c:pt idx="148">
                  <c:v>3365.157440331649</c:v>
                </c:pt>
                <c:pt idx="149">
                  <c:v>3348.678067573665</c:v>
                </c:pt>
                <c:pt idx="150">
                  <c:v>3301.0644512836325</c:v>
                </c:pt>
                <c:pt idx="151">
                  <c:v>3208.7799638389224</c:v>
                </c:pt>
                <c:pt idx="152">
                  <c:v>3410.8288448323474</c:v>
                </c:pt>
                <c:pt idx="153">
                  <c:v>3239.2668034411927</c:v>
                </c:pt>
                <c:pt idx="154">
                  <c:v>3405.0610643670529</c:v>
                </c:pt>
                <c:pt idx="155">
                  <c:v>3355.4463813849798</c:v>
                </c:pt>
                <c:pt idx="156">
                  <c:v>3356.9766088553638</c:v>
                </c:pt>
                <c:pt idx="157">
                  <c:v>3349.8551656278064</c:v>
                </c:pt>
                <c:pt idx="158">
                  <c:v>3411.6528134702467</c:v>
                </c:pt>
                <c:pt idx="159">
                  <c:v>3554.1993878268081</c:v>
                </c:pt>
                <c:pt idx="160">
                  <c:v>3273.9323411356659</c:v>
                </c:pt>
                <c:pt idx="161">
                  <c:v>3348.5015028655434</c:v>
                </c:pt>
                <c:pt idx="162">
                  <c:v>3383.8144444897948</c:v>
                </c:pt>
                <c:pt idx="163">
                  <c:v>3278.1698941305763</c:v>
                </c:pt>
                <c:pt idx="164">
                  <c:v>3327.0783182801642</c:v>
                </c:pt>
                <c:pt idx="165">
                  <c:v>3282.4663020281932</c:v>
                </c:pt>
                <c:pt idx="166">
                  <c:v>3382.3430719221178</c:v>
                </c:pt>
                <c:pt idx="167">
                  <c:v>3406.4147271293159</c:v>
                </c:pt>
                <c:pt idx="168">
                  <c:v>3256.8055644479041</c:v>
                </c:pt>
                <c:pt idx="169">
                  <c:v>3432.0754647096051</c:v>
                </c:pt>
                <c:pt idx="170">
                  <c:v>3388.9936759280185</c:v>
                </c:pt>
                <c:pt idx="171">
                  <c:v>3235.1469602516963</c:v>
                </c:pt>
                <c:pt idx="172">
                  <c:v>3435.5479039693232</c:v>
                </c:pt>
                <c:pt idx="173">
                  <c:v>3492.5194497897819</c:v>
                </c:pt>
                <c:pt idx="174">
                  <c:v>3261.9847958861278</c:v>
                </c:pt>
                <c:pt idx="175">
                  <c:v>3398.4693152638592</c:v>
                </c:pt>
                <c:pt idx="176">
                  <c:v>3319.8391652471928</c:v>
                </c:pt>
                <c:pt idx="177">
                  <c:v>3433.0171431529184</c:v>
                </c:pt>
                <c:pt idx="178">
                  <c:v>3254.4513683396208</c:v>
                </c:pt>
                <c:pt idx="179">
                  <c:v>3359.3896598663546</c:v>
                </c:pt>
                <c:pt idx="180">
                  <c:v>3302.8300983648451</c:v>
                </c:pt>
                <c:pt idx="181">
                  <c:v>3198.3626460597679</c:v>
                </c:pt>
                <c:pt idx="182">
                  <c:v>3276.9339411737274</c:v>
                </c:pt>
                <c:pt idx="183">
                  <c:v>3315.6604671549899</c:v>
                </c:pt>
                <c:pt idx="184">
                  <c:v>3344.3816596760475</c:v>
                </c:pt>
                <c:pt idx="185">
                  <c:v>3348.5015028655434</c:v>
                </c:pt>
                <c:pt idx="186">
                  <c:v>3313.6005455602417</c:v>
                </c:pt>
                <c:pt idx="187">
                  <c:v>3316.6610005010102</c:v>
                </c:pt>
                <c:pt idx="188">
                  <c:v>3320.6631338850921</c:v>
                </c:pt>
                <c:pt idx="189">
                  <c:v>3413.6538801622874</c:v>
                </c:pt>
                <c:pt idx="190">
                  <c:v>3360.507903017789</c:v>
                </c:pt>
                <c:pt idx="191">
                  <c:v>3264.6332665079462</c:v>
                </c:pt>
                <c:pt idx="192">
                  <c:v>3233.7344425867263</c:v>
                </c:pt>
                <c:pt idx="193">
                  <c:v>3283.7611098877492</c:v>
                </c:pt>
                <c:pt idx="194">
                  <c:v>3314.0125298791913</c:v>
                </c:pt>
                <c:pt idx="195">
                  <c:v>3405.5319035887096</c:v>
                </c:pt>
                <c:pt idx="196">
                  <c:v>3269.6947881407559</c:v>
                </c:pt>
                <c:pt idx="197">
                  <c:v>3400.4115270531929</c:v>
                </c:pt>
                <c:pt idx="198">
                  <c:v>3400.6469466640215</c:v>
                </c:pt>
                <c:pt idx="199">
                  <c:v>3298.003996342864</c:v>
                </c:pt>
                <c:pt idx="200">
                  <c:v>3291.6476668504988</c:v>
                </c:pt>
                <c:pt idx="201">
                  <c:v>3243.2689368252745</c:v>
                </c:pt>
                <c:pt idx="202">
                  <c:v>3322.3110711608906</c:v>
                </c:pt>
                <c:pt idx="203">
                  <c:v>3228.6140660512101</c:v>
                </c:pt>
                <c:pt idx="204">
                  <c:v>3263.2207488429763</c:v>
                </c:pt>
                <c:pt idx="205">
                  <c:v>3501.3476851958449</c:v>
                </c:pt>
                <c:pt idx="206">
                  <c:v>3339.790977264895</c:v>
                </c:pt>
                <c:pt idx="207">
                  <c:v>3372.2200286564989</c:v>
                </c:pt>
                <c:pt idx="208">
                  <c:v>3237.0891720410305</c:v>
                </c:pt>
                <c:pt idx="209">
                  <c:v>3282.5840118336077</c:v>
                </c:pt>
                <c:pt idx="210">
                  <c:v>3248.8012976797404</c:v>
                </c:pt>
                <c:pt idx="211">
                  <c:v>3308.8332984409681</c:v>
                </c:pt>
                <c:pt idx="212">
                  <c:v>3250.4492349555389</c:v>
                </c:pt>
                <c:pt idx="213">
                  <c:v>3441.6688138508603</c:v>
                </c:pt>
                <c:pt idx="214">
                  <c:v>3224.0822385427646</c:v>
                </c:pt>
                <c:pt idx="215">
                  <c:v>3393.9374877554137</c:v>
                </c:pt>
                <c:pt idx="216">
                  <c:v>3400.2938172477789</c:v>
                </c:pt>
                <c:pt idx="217">
                  <c:v>3364.9808756235275</c:v>
                </c:pt>
                <c:pt idx="218">
                  <c:v>3298.4159806618136</c:v>
                </c:pt>
                <c:pt idx="219">
                  <c:v>3468.8597789015339</c:v>
                </c:pt>
                <c:pt idx="220">
                  <c:v>3266.2223488810378</c:v>
                </c:pt>
                <c:pt idx="221">
                  <c:v>3218.7852972991268</c:v>
                </c:pt>
                <c:pt idx="222">
                  <c:v>3386.5806249170282</c:v>
                </c:pt>
                <c:pt idx="223">
                  <c:v>3344.3228047733405</c:v>
                </c:pt>
                <c:pt idx="224">
                  <c:v>3277.6402000062126</c:v>
                </c:pt>
                <c:pt idx="225">
                  <c:v>3410.0048761944481</c:v>
                </c:pt>
                <c:pt idx="226">
                  <c:v>3318.3677926795158</c:v>
                </c:pt>
                <c:pt idx="227">
                  <c:v>3325.0183966854165</c:v>
                </c:pt>
                <c:pt idx="228">
                  <c:v>3243.6809211442242</c:v>
                </c:pt>
                <c:pt idx="229">
                  <c:v>3316.7787103064243</c:v>
                </c:pt>
                <c:pt idx="230">
                  <c:v>3302.3004042404814</c:v>
                </c:pt>
                <c:pt idx="231">
                  <c:v>3342.8514322056635</c:v>
                </c:pt>
                <c:pt idx="232">
                  <c:v>3409.5340369727915</c:v>
                </c:pt>
                <c:pt idx="233">
                  <c:v>3252.6268663557012</c:v>
                </c:pt>
                <c:pt idx="234">
                  <c:v>3291.4122472396703</c:v>
                </c:pt>
                <c:pt idx="235">
                  <c:v>3251.9206075232159</c:v>
                </c:pt>
                <c:pt idx="236">
                  <c:v>3368.9241541049023</c:v>
                </c:pt>
                <c:pt idx="237">
                  <c:v>3415.9492213678636</c:v>
                </c:pt>
                <c:pt idx="238">
                  <c:v>3239.6787877601423</c:v>
                </c:pt>
                <c:pt idx="239">
                  <c:v>3301.8295650188247</c:v>
                </c:pt>
                <c:pt idx="240">
                  <c:v>3337.7899105728538</c:v>
                </c:pt>
                <c:pt idx="241">
                  <c:v>3358.0359971040916</c:v>
                </c:pt>
                <c:pt idx="242">
                  <c:v>3312.8942867277565</c:v>
                </c:pt>
                <c:pt idx="243">
                  <c:v>3230.0854386188871</c:v>
                </c:pt>
                <c:pt idx="244">
                  <c:v>3365.7459893587197</c:v>
                </c:pt>
                <c:pt idx="245">
                  <c:v>3202.5413441519713</c:v>
                </c:pt>
                <c:pt idx="246">
                  <c:v>3496.7570027846923</c:v>
                </c:pt>
                <c:pt idx="247">
                  <c:v>3346.9712753951594</c:v>
                </c:pt>
                <c:pt idx="248">
                  <c:v>3245.7996976416789</c:v>
                </c:pt>
                <c:pt idx="249">
                  <c:v>3440.7271354075469</c:v>
                </c:pt>
                <c:pt idx="250">
                  <c:v>3504.87897935827</c:v>
                </c:pt>
                <c:pt idx="251">
                  <c:v>3286.7038550231036</c:v>
                </c:pt>
                <c:pt idx="252">
                  <c:v>3249.8606859284682</c:v>
                </c:pt>
                <c:pt idx="253">
                  <c:v>3344.6170792868761</c:v>
                </c:pt>
                <c:pt idx="254">
                  <c:v>3399.4698486098796</c:v>
                </c:pt>
                <c:pt idx="255">
                  <c:v>3274.6974548708581</c:v>
                </c:pt>
                <c:pt idx="256">
                  <c:v>3212.3701129040546</c:v>
                </c:pt>
                <c:pt idx="257">
                  <c:v>3280.7006549469806</c:v>
                </c:pt>
                <c:pt idx="258">
                  <c:v>3456.2648297222177</c:v>
                </c:pt>
                <c:pt idx="259">
                  <c:v>3345.2644832166538</c:v>
                </c:pt>
                <c:pt idx="260">
                  <c:v>3249.9783957338823</c:v>
                </c:pt>
                <c:pt idx="261">
                  <c:v>3224.1999483481786</c:v>
                </c:pt>
                <c:pt idx="262">
                  <c:v>3510.4113402127364</c:v>
                </c:pt>
                <c:pt idx="263">
                  <c:v>3321.899086841941</c:v>
                </c:pt>
                <c:pt idx="264">
                  <c:v>3232.2630700190493</c:v>
                </c:pt>
                <c:pt idx="265">
                  <c:v>3404.0605310210326</c:v>
                </c:pt>
                <c:pt idx="266">
                  <c:v>3373.8091110295904</c:v>
                </c:pt>
                <c:pt idx="267">
                  <c:v>3304.3603258352291</c:v>
                </c:pt>
                <c:pt idx="268">
                  <c:v>3253.2154153827719</c:v>
                </c:pt>
                <c:pt idx="269">
                  <c:v>3271.5192901246755</c:v>
                </c:pt>
                <c:pt idx="270">
                  <c:v>3280.5240902388596</c:v>
                </c:pt>
                <c:pt idx="271">
                  <c:v>3292.2362158775695</c:v>
                </c:pt>
                <c:pt idx="272">
                  <c:v>3266.2223488810378</c:v>
                </c:pt>
                <c:pt idx="273">
                  <c:v>3273.6969215248378</c:v>
                </c:pt>
                <c:pt idx="274">
                  <c:v>3246.1528270579215</c:v>
                </c:pt>
                <c:pt idx="275">
                  <c:v>3361.2730167529812</c:v>
                </c:pt>
                <c:pt idx="276">
                  <c:v>3414.8309782164292</c:v>
                </c:pt>
                <c:pt idx="277">
                  <c:v>3424.9540214820477</c:v>
                </c:pt>
                <c:pt idx="278">
                  <c:v>3267.7525763514222</c:v>
                </c:pt>
                <c:pt idx="279">
                  <c:v>3277.9933294224547</c:v>
                </c:pt>
                <c:pt idx="280">
                  <c:v>3318.9563417065865</c:v>
                </c:pt>
                <c:pt idx="281">
                  <c:v>3464.1513866849668</c:v>
                </c:pt>
                <c:pt idx="282">
                  <c:v>3425.4837156064118</c:v>
                </c:pt>
                <c:pt idx="283">
                  <c:v>3333.4935026752369</c:v>
                </c:pt>
                <c:pt idx="284">
                  <c:v>3318.3089377768088</c:v>
                </c:pt>
                <c:pt idx="285">
                  <c:v>3215.5482776502372</c:v>
                </c:pt>
                <c:pt idx="286">
                  <c:v>3416.3612056868133</c:v>
                </c:pt>
                <c:pt idx="287">
                  <c:v>3222.257736558845</c:v>
                </c:pt>
                <c:pt idx="288">
                  <c:v>3377.5758248028437</c:v>
                </c:pt>
                <c:pt idx="289">
                  <c:v>3307.9504749003618</c:v>
                </c:pt>
                <c:pt idx="290">
                  <c:v>3278.69958825494</c:v>
                </c:pt>
                <c:pt idx="291">
                  <c:v>3341.0857851244509</c:v>
                </c:pt>
                <c:pt idx="292">
                  <c:v>3358.5656912284553</c:v>
                </c:pt>
                <c:pt idx="293">
                  <c:v>3327.6668673072354</c:v>
                </c:pt>
                <c:pt idx="294">
                  <c:v>3348.2072283520083</c:v>
                </c:pt>
                <c:pt idx="295">
                  <c:v>3290.2940040882359</c:v>
                </c:pt>
                <c:pt idx="296">
                  <c:v>3204.542410844012</c:v>
                </c:pt>
                <c:pt idx="297">
                  <c:v>3334.9648752429139</c:v>
                </c:pt>
                <c:pt idx="298">
                  <c:v>3391.2890171335948</c:v>
                </c:pt>
                <c:pt idx="299">
                  <c:v>3324.2532829502243</c:v>
                </c:pt>
                <c:pt idx="300">
                  <c:v>3344.9113538004112</c:v>
                </c:pt>
                <c:pt idx="301">
                  <c:v>3239.3256583438997</c:v>
                </c:pt>
                <c:pt idx="302">
                  <c:v>3306.5379572353913</c:v>
                </c:pt>
                <c:pt idx="303">
                  <c:v>3226.4364346510479</c:v>
                </c:pt>
                <c:pt idx="304">
                  <c:v>3269.2239489190993</c:v>
                </c:pt>
                <c:pt idx="305">
                  <c:v>3313.7771102683628</c:v>
                </c:pt>
                <c:pt idx="306">
                  <c:v>3333.1992281617013</c:v>
                </c:pt>
                <c:pt idx="307">
                  <c:v>3272.8729528869385</c:v>
                </c:pt>
                <c:pt idx="308">
                  <c:v>3307.9504749003618</c:v>
                </c:pt>
                <c:pt idx="309">
                  <c:v>3381.8133777977541</c:v>
                </c:pt>
                <c:pt idx="310">
                  <c:v>3317.9558083605662</c:v>
                </c:pt>
                <c:pt idx="311">
                  <c:v>3299.1222394942988</c:v>
                </c:pt>
                <c:pt idx="312">
                  <c:v>3304.4191807379366</c:v>
                </c:pt>
                <c:pt idx="313">
                  <c:v>3317.0729848199599</c:v>
                </c:pt>
                <c:pt idx="314">
                  <c:v>3278.69958825494</c:v>
                </c:pt>
                <c:pt idx="315">
                  <c:v>3246.4471015714571</c:v>
                </c:pt>
                <c:pt idx="316">
                  <c:v>3261.3962468590566</c:v>
                </c:pt>
                <c:pt idx="317">
                  <c:v>3360.2724834069609</c:v>
                </c:pt>
                <c:pt idx="318">
                  <c:v>3201.2465362924154</c:v>
                </c:pt>
                <c:pt idx="319">
                  <c:v>3329.432514388448</c:v>
                </c:pt>
                <c:pt idx="320">
                  <c:v>3208.9565285470435</c:v>
                </c:pt>
                <c:pt idx="321">
                  <c:v>3380.9305542571478</c:v>
                </c:pt>
                <c:pt idx="322">
                  <c:v>3327.5491575018209</c:v>
                </c:pt>
                <c:pt idx="323">
                  <c:v>3328.1377065288921</c:v>
                </c:pt>
                <c:pt idx="324">
                  <c:v>3456.0294101113891</c:v>
                </c:pt>
                <c:pt idx="325">
                  <c:v>3362.7443893206582</c:v>
                </c:pt>
                <c:pt idx="326">
                  <c:v>3262.33792530237</c:v>
                </c:pt>
                <c:pt idx="327">
                  <c:v>3309.3629925653318</c:v>
                </c:pt>
                <c:pt idx="328">
                  <c:v>3298.2394159536925</c:v>
                </c:pt>
                <c:pt idx="329">
                  <c:v>3394.5848916851915</c:v>
                </c:pt>
                <c:pt idx="330">
                  <c:v>3307.1853611651695</c:v>
                </c:pt>
                <c:pt idx="331">
                  <c:v>3231.8510857000997</c:v>
                </c:pt>
                <c:pt idx="332">
                  <c:v>3419.3628057248748</c:v>
                </c:pt>
                <c:pt idx="333">
                  <c:v>3270.5187567786552</c:v>
                </c:pt>
                <c:pt idx="334">
                  <c:v>3221.4926228236527</c:v>
                </c:pt>
                <c:pt idx="335">
                  <c:v>3451.6741473110646</c:v>
                </c:pt>
                <c:pt idx="336">
                  <c:v>3311.1286396465443</c:v>
                </c:pt>
                <c:pt idx="337">
                  <c:v>3315.5427573495754</c:v>
                </c:pt>
                <c:pt idx="338">
                  <c:v>3344.9113538004112</c:v>
                </c:pt>
                <c:pt idx="339">
                  <c:v>3294.5315570831458</c:v>
                </c:pt>
                <c:pt idx="340">
                  <c:v>3275.992262730414</c:v>
                </c:pt>
                <c:pt idx="341">
                  <c:v>3205.1309598710827</c:v>
                </c:pt>
                <c:pt idx="342">
                  <c:v>3432.8994333475043</c:v>
                </c:pt>
                <c:pt idx="343">
                  <c:v>3284.0553844012848</c:v>
                </c:pt>
                <c:pt idx="344">
                  <c:v>3367.5116364399323</c:v>
                </c:pt>
                <c:pt idx="345">
                  <c:v>3244.3283250740019</c:v>
                </c:pt>
                <c:pt idx="346">
                  <c:v>3301.7118552134107</c:v>
                </c:pt>
                <c:pt idx="347">
                  <c:v>3363.6272128612645</c:v>
                </c:pt>
                <c:pt idx="348">
                  <c:v>3439.1969079371625</c:v>
                </c:pt>
                <c:pt idx="349">
                  <c:v>3360.566757920496</c:v>
                </c:pt>
                <c:pt idx="350">
                  <c:v>3282.5840118336077</c:v>
                </c:pt>
                <c:pt idx="351">
                  <c:v>3401.8240447181633</c:v>
                </c:pt>
                <c:pt idx="352">
                  <c:v>3301.3587257971681</c:v>
                </c:pt>
                <c:pt idx="353">
                  <c:v>3350.149440141342</c:v>
                </c:pt>
                <c:pt idx="354">
                  <c:v>3331.4924359831957</c:v>
                </c:pt>
                <c:pt idx="355">
                  <c:v>3410.7111350269333</c:v>
                </c:pt>
                <c:pt idx="356">
                  <c:v>3231.9099406028067</c:v>
                </c:pt>
                <c:pt idx="357">
                  <c:v>3350.9145538765342</c:v>
                </c:pt>
                <c:pt idx="358">
                  <c:v>3406.1204526157803</c:v>
                </c:pt>
                <c:pt idx="359">
                  <c:v>3415.8903664651566</c:v>
                </c:pt>
                <c:pt idx="360">
                  <c:v>3381.5779581869256</c:v>
                </c:pt>
                <c:pt idx="361">
                  <c:v>3327.5491575018209</c:v>
                </c:pt>
                <c:pt idx="362">
                  <c:v>3233.9698621975549</c:v>
                </c:pt>
                <c:pt idx="363">
                  <c:v>3340.4383811946727</c:v>
                </c:pt>
                <c:pt idx="364">
                  <c:v>3319.9568750526068</c:v>
                </c:pt>
                <c:pt idx="365">
                  <c:v>3371.8080443375493</c:v>
                </c:pt>
                <c:pt idx="366">
                  <c:v>3366.687667802033</c:v>
                </c:pt>
                <c:pt idx="367">
                  <c:v>3442.257362877931</c:v>
                </c:pt>
                <c:pt idx="368">
                  <c:v>3384.2264288087445</c:v>
                </c:pt>
                <c:pt idx="369">
                  <c:v>3317.8380985551521</c:v>
                </c:pt>
                <c:pt idx="370">
                  <c:v>3442.257362877931</c:v>
                </c:pt>
                <c:pt idx="371">
                  <c:v>3410.9465546377614</c:v>
                </c:pt>
                <c:pt idx="372">
                  <c:v>3347.265549908695</c:v>
                </c:pt>
                <c:pt idx="373">
                  <c:v>3288.1163726880736</c:v>
                </c:pt>
                <c:pt idx="374">
                  <c:v>3456.6179591384598</c:v>
                </c:pt>
                <c:pt idx="375">
                  <c:v>3440.2562961858903</c:v>
                </c:pt>
                <c:pt idx="376">
                  <c:v>3455.2054414734898</c:v>
                </c:pt>
                <c:pt idx="377">
                  <c:v>3285.8798863852044</c:v>
                </c:pt>
                <c:pt idx="378">
                  <c:v>3483.5735045783049</c:v>
                </c:pt>
                <c:pt idx="379">
                  <c:v>3401.7063349127488</c:v>
                </c:pt>
                <c:pt idx="380">
                  <c:v>3404.5313702426893</c:v>
                </c:pt>
                <c:pt idx="381">
                  <c:v>3536.7783366255107</c:v>
                </c:pt>
                <c:pt idx="382">
                  <c:v>3340.9092204163294</c:v>
                </c:pt>
                <c:pt idx="383">
                  <c:v>3321.7225221338194</c:v>
                </c:pt>
                <c:pt idx="384">
                  <c:v>3339.9675419730161</c:v>
                </c:pt>
                <c:pt idx="385">
                  <c:v>3432.8994333475043</c:v>
                </c:pt>
                <c:pt idx="386">
                  <c:v>3399.05786429093</c:v>
                </c:pt>
                <c:pt idx="387">
                  <c:v>3351.2676832927764</c:v>
                </c:pt>
                <c:pt idx="388">
                  <c:v>3303.3597924892088</c:v>
                </c:pt>
                <c:pt idx="389">
                  <c:v>3335.0237301456209</c:v>
                </c:pt>
                <c:pt idx="390">
                  <c:v>3429.8389784067358</c:v>
                </c:pt>
                <c:pt idx="391">
                  <c:v>3469.8014573448472</c:v>
                </c:pt>
                <c:pt idx="392">
                  <c:v>3388.699401414483</c:v>
                </c:pt>
                <c:pt idx="393">
                  <c:v>3521.5937717270826</c:v>
                </c:pt>
                <c:pt idx="394">
                  <c:v>3207.7205755901946</c:v>
                </c:pt>
                <c:pt idx="395">
                  <c:v>3426.7196685632603</c:v>
                </c:pt>
                <c:pt idx="396">
                  <c:v>3445.6709472349421</c:v>
                </c:pt>
                <c:pt idx="397">
                  <c:v>3458.3836062196724</c:v>
                </c:pt>
                <c:pt idx="398">
                  <c:v>3380.9305542571478</c:v>
                </c:pt>
                <c:pt idx="399">
                  <c:v>3299.475368910541</c:v>
                </c:pt>
                <c:pt idx="400">
                  <c:v>3368.6298795913667</c:v>
                </c:pt>
                <c:pt idx="401">
                  <c:v>3376.7518561649449</c:v>
                </c:pt>
                <c:pt idx="402">
                  <c:v>3352.3270715415042</c:v>
                </c:pt>
                <c:pt idx="403">
                  <c:v>3441.6688138508603</c:v>
                </c:pt>
                <c:pt idx="404">
                  <c:v>3210.5456109201345</c:v>
                </c:pt>
                <c:pt idx="405">
                  <c:v>3359.6839343798897</c:v>
                </c:pt>
                <c:pt idx="406">
                  <c:v>3341.321204735279</c:v>
                </c:pt>
                <c:pt idx="407">
                  <c:v>3330.962741858832</c:v>
                </c:pt>
                <c:pt idx="408">
                  <c:v>3503.9373009149567</c:v>
                </c:pt>
                <c:pt idx="409">
                  <c:v>3307.8916199976543</c:v>
                </c:pt>
                <c:pt idx="410">
                  <c:v>3367.923620758882</c:v>
                </c:pt>
                <c:pt idx="411">
                  <c:v>3329.9033536101047</c:v>
                </c:pt>
                <c:pt idx="412">
                  <c:v>3445.4355276241135</c:v>
                </c:pt>
                <c:pt idx="413">
                  <c:v>3402.4714486479411</c:v>
                </c:pt>
                <c:pt idx="414">
                  <c:v>3414.4189938974796</c:v>
                </c:pt>
                <c:pt idx="415">
                  <c:v>3509.9405009910797</c:v>
                </c:pt>
                <c:pt idx="416">
                  <c:v>3387.1103190413919</c:v>
                </c:pt>
                <c:pt idx="417">
                  <c:v>3401.7063349127488</c:v>
                </c:pt>
                <c:pt idx="418">
                  <c:v>3323.8412986312746</c:v>
                </c:pt>
                <c:pt idx="419">
                  <c:v>3429.9566882121503</c:v>
                </c:pt>
                <c:pt idx="420">
                  <c:v>3475.098398588485</c:v>
                </c:pt>
                <c:pt idx="421">
                  <c:v>3350.6791342657057</c:v>
                </c:pt>
                <c:pt idx="422">
                  <c:v>3399.3521388044655</c:v>
                </c:pt>
                <c:pt idx="423">
                  <c:v>3346.7947106870379</c:v>
                </c:pt>
                <c:pt idx="424">
                  <c:v>3323.0173299933754</c:v>
                </c:pt>
                <c:pt idx="425">
                  <c:v>3368.041330564296</c:v>
                </c:pt>
                <c:pt idx="426">
                  <c:v>3415.8315115624496</c:v>
                </c:pt>
                <c:pt idx="427">
                  <c:v>3354.1515735254238</c:v>
                </c:pt>
                <c:pt idx="428">
                  <c:v>3317.1906946253739</c:v>
                </c:pt>
                <c:pt idx="429">
                  <c:v>3551.4920623022822</c:v>
                </c:pt>
                <c:pt idx="430">
                  <c:v>3225.5536111104416</c:v>
                </c:pt>
                <c:pt idx="431">
                  <c:v>3436.7250020234651</c:v>
                </c:pt>
                <c:pt idx="432">
                  <c:v>3335.200294853742</c:v>
                </c:pt>
                <c:pt idx="433">
                  <c:v>3502.7602028608153</c:v>
                </c:pt>
                <c:pt idx="434">
                  <c:v>3367.8059109534679</c:v>
                </c:pt>
                <c:pt idx="435">
                  <c:v>3315.0130632252117</c:v>
                </c:pt>
                <c:pt idx="436">
                  <c:v>3439.6677471588191</c:v>
                </c:pt>
                <c:pt idx="437">
                  <c:v>3424.1300528441488</c:v>
                </c:pt>
                <c:pt idx="438">
                  <c:v>3385.1092523493508</c:v>
                </c:pt>
                <c:pt idx="439">
                  <c:v>3231.5568111865641</c:v>
                </c:pt>
                <c:pt idx="440">
                  <c:v>3271.5781450273826</c:v>
                </c:pt>
                <c:pt idx="441">
                  <c:v>3431.5457705852414</c:v>
                </c:pt>
                <c:pt idx="442">
                  <c:v>3414.3012840920655</c:v>
                </c:pt>
                <c:pt idx="443">
                  <c:v>3450.9678884785799</c:v>
                </c:pt>
                <c:pt idx="444">
                  <c:v>3342.674867497542</c:v>
                </c:pt>
                <c:pt idx="445">
                  <c:v>3360.3313383096679</c:v>
                </c:pt>
                <c:pt idx="446">
                  <c:v>3437.4312608559499</c:v>
                </c:pt>
                <c:pt idx="447">
                  <c:v>3458.1481866088443</c:v>
                </c:pt>
                <c:pt idx="448">
                  <c:v>3416.4789154922273</c:v>
                </c:pt>
                <c:pt idx="449">
                  <c:v>3353.8572990118882</c:v>
                </c:pt>
                <c:pt idx="450">
                  <c:v>3421.8935665412791</c:v>
                </c:pt>
                <c:pt idx="451">
                  <c:v>3213.7826305690246</c:v>
                </c:pt>
                <c:pt idx="452">
                  <c:v>3434.6650804287169</c:v>
                </c:pt>
                <c:pt idx="453">
                  <c:v>3257.0998389614397</c:v>
                </c:pt>
                <c:pt idx="454">
                  <c:v>3456.6179591384598</c:v>
                </c:pt>
                <c:pt idx="455">
                  <c:v>3422.7175351791784</c:v>
                </c:pt>
                <c:pt idx="456">
                  <c:v>3238.4428348032934</c:v>
                </c:pt>
                <c:pt idx="457">
                  <c:v>3415.7726566597426</c:v>
                </c:pt>
                <c:pt idx="458">
                  <c:v>3433.5468372772825</c:v>
                </c:pt>
                <c:pt idx="459">
                  <c:v>3288.5872119097303</c:v>
                </c:pt>
                <c:pt idx="460">
                  <c:v>3268.2234155730785</c:v>
                </c:pt>
                <c:pt idx="461">
                  <c:v>3477.4525946967683</c:v>
                </c:pt>
                <c:pt idx="462">
                  <c:v>3331.5512908859027</c:v>
                </c:pt>
                <c:pt idx="463">
                  <c:v>3369.3361384238519</c:v>
                </c:pt>
                <c:pt idx="464">
                  <c:v>3457.4419277763591</c:v>
                </c:pt>
                <c:pt idx="465">
                  <c:v>3397.4099270151319</c:v>
                </c:pt>
                <c:pt idx="466">
                  <c:v>3389.4645151496752</c:v>
                </c:pt>
                <c:pt idx="467">
                  <c:v>3333.1403732589943</c:v>
                </c:pt>
                <c:pt idx="468">
                  <c:v>3367.2173619263967</c:v>
                </c:pt>
                <c:pt idx="469">
                  <c:v>3201.9527951249001</c:v>
                </c:pt>
                <c:pt idx="470">
                  <c:v>3507.1154656611393</c:v>
                </c:pt>
                <c:pt idx="471">
                  <c:v>3524.5365168624367</c:v>
                </c:pt>
                <c:pt idx="472">
                  <c:v>3332.7872438427516</c:v>
                </c:pt>
                <c:pt idx="473">
                  <c:v>3394.9968760041411</c:v>
                </c:pt>
                <c:pt idx="474">
                  <c:v>3326.9017535720432</c:v>
                </c:pt>
                <c:pt idx="475">
                  <c:v>3431.5457705852414</c:v>
                </c:pt>
                <c:pt idx="476">
                  <c:v>3455.5585708897324</c:v>
                </c:pt>
                <c:pt idx="477">
                  <c:v>3250.62579966366</c:v>
                </c:pt>
                <c:pt idx="478">
                  <c:v>3464.7399357120375</c:v>
                </c:pt>
                <c:pt idx="479">
                  <c:v>3310.9520749384228</c:v>
                </c:pt>
                <c:pt idx="480">
                  <c:v>3437.4312608559499</c:v>
                </c:pt>
                <c:pt idx="481">
                  <c:v>3336.2008281997628</c:v>
                </c:pt>
                <c:pt idx="482">
                  <c:v>3306.5379572353913</c:v>
                </c:pt>
                <c:pt idx="483">
                  <c:v>3287.1158393420533</c:v>
                </c:pt>
                <c:pt idx="484">
                  <c:v>3385.4623817655934</c:v>
                </c:pt>
                <c:pt idx="485">
                  <c:v>3402.0006094262844</c:v>
                </c:pt>
                <c:pt idx="486">
                  <c:v>3348.5015028655434</c:v>
                </c:pt>
                <c:pt idx="487">
                  <c:v>3418.3622723788544</c:v>
                </c:pt>
                <c:pt idx="488">
                  <c:v>3429.7212686013218</c:v>
                </c:pt>
                <c:pt idx="489">
                  <c:v>3354.0927186227168</c:v>
                </c:pt>
                <c:pt idx="490">
                  <c:v>3568.5599840873369</c:v>
                </c:pt>
                <c:pt idx="491">
                  <c:v>3502.2893636391582</c:v>
                </c:pt>
                <c:pt idx="492">
                  <c:v>3329.2559496803265</c:v>
                </c:pt>
                <c:pt idx="493">
                  <c:v>3475.216108393899</c:v>
                </c:pt>
                <c:pt idx="494">
                  <c:v>3419.5982253357029</c:v>
                </c:pt>
                <c:pt idx="495">
                  <c:v>3391.5832916471304</c:v>
                </c:pt>
                <c:pt idx="496">
                  <c:v>3375.9278875270456</c:v>
                </c:pt>
                <c:pt idx="497">
                  <c:v>3430.1332529202714</c:v>
                </c:pt>
                <c:pt idx="498">
                  <c:v>3385.4035268628863</c:v>
                </c:pt>
                <c:pt idx="499">
                  <c:v>3408.2980840159425</c:v>
                </c:pt>
                <c:pt idx="500">
                  <c:v>3513.2363755426763</c:v>
                </c:pt>
                <c:pt idx="501">
                  <c:v>3384.1675739060374</c:v>
                </c:pt>
                <c:pt idx="502">
                  <c:v>3480.6307594429509</c:v>
                </c:pt>
                <c:pt idx="503">
                  <c:v>3476.0400770317983</c:v>
                </c:pt>
                <c:pt idx="504">
                  <c:v>3476.1577868372124</c:v>
                </c:pt>
                <c:pt idx="505">
                  <c:v>3325.3715261016587</c:v>
                </c:pt>
                <c:pt idx="506">
                  <c:v>3361.3907265583953</c:v>
                </c:pt>
                <c:pt idx="507">
                  <c:v>3373.3382718079338</c:v>
                </c:pt>
                <c:pt idx="508">
                  <c:v>3384.3441386141585</c:v>
                </c:pt>
                <c:pt idx="509">
                  <c:v>3366.569957996619</c:v>
                </c:pt>
                <c:pt idx="510">
                  <c:v>3455.7939905005605</c:v>
                </c:pt>
                <c:pt idx="511">
                  <c:v>3332.0809850102669</c:v>
                </c:pt>
                <c:pt idx="512">
                  <c:v>3520.7698030891834</c:v>
                </c:pt>
                <c:pt idx="513">
                  <c:v>3282.5840118336077</c:v>
                </c:pt>
                <c:pt idx="514">
                  <c:v>3385.1681072520578</c:v>
                </c:pt>
                <c:pt idx="515">
                  <c:v>3317.8380985551521</c:v>
                </c:pt>
                <c:pt idx="516">
                  <c:v>3370.4543815752863</c:v>
                </c:pt>
                <c:pt idx="517">
                  <c:v>3418.8331116005111</c:v>
                </c:pt>
                <c:pt idx="518">
                  <c:v>3354.3869931362519</c:v>
                </c:pt>
                <c:pt idx="519">
                  <c:v>3536.1897875984396</c:v>
                </c:pt>
                <c:pt idx="520">
                  <c:v>3316.6021455983032</c:v>
                </c:pt>
                <c:pt idx="521">
                  <c:v>3303.2420826837947</c:v>
                </c:pt>
                <c:pt idx="522">
                  <c:v>3391.4655818417159</c:v>
                </c:pt>
                <c:pt idx="523">
                  <c:v>3444.8469785970428</c:v>
                </c:pt>
                <c:pt idx="524">
                  <c:v>3451.5564375056506</c:v>
                </c:pt>
                <c:pt idx="525">
                  <c:v>3314.7776436143836</c:v>
                </c:pt>
                <c:pt idx="526">
                  <c:v>3416.890899811177</c:v>
                </c:pt>
                <c:pt idx="527">
                  <c:v>3391.8187112579585</c:v>
                </c:pt>
                <c:pt idx="528">
                  <c:v>3347.6775342276442</c:v>
                </c:pt>
                <c:pt idx="529">
                  <c:v>3404.0016761183251</c:v>
                </c:pt>
                <c:pt idx="530">
                  <c:v>3244.0929054631733</c:v>
                </c:pt>
                <c:pt idx="531">
                  <c:v>3222.4931561696731</c:v>
                </c:pt>
                <c:pt idx="532">
                  <c:v>3348.9134871844931</c:v>
                </c:pt>
                <c:pt idx="533">
                  <c:v>3366.0991187749623</c:v>
                </c:pt>
                <c:pt idx="534">
                  <c:v>3432.7817235420903</c:v>
                </c:pt>
                <c:pt idx="535">
                  <c:v>3482.3964065241635</c:v>
                </c:pt>
                <c:pt idx="536">
                  <c:v>3482.3964065241635</c:v>
                </c:pt>
                <c:pt idx="537">
                  <c:v>3302.3004042404814</c:v>
                </c:pt>
                <c:pt idx="538">
                  <c:v>3405.5907584914166</c:v>
                </c:pt>
                <c:pt idx="539">
                  <c:v>3314.8364985170906</c:v>
                </c:pt>
                <c:pt idx="540">
                  <c:v>3395.5265701285052</c:v>
                </c:pt>
                <c:pt idx="541">
                  <c:v>3320.8985534959202</c:v>
                </c:pt>
                <c:pt idx="542">
                  <c:v>3392.3484053823222</c:v>
                </c:pt>
                <c:pt idx="543">
                  <c:v>3406.2381624211948</c:v>
                </c:pt>
                <c:pt idx="544">
                  <c:v>3283.8199647904567</c:v>
                </c:pt>
                <c:pt idx="545">
                  <c:v>3414.2424291893581</c:v>
                </c:pt>
                <c:pt idx="546">
                  <c:v>3361.0964520448597</c:v>
                </c:pt>
                <c:pt idx="547">
                  <c:v>3516.8853795105156</c:v>
                </c:pt>
                <c:pt idx="548">
                  <c:v>3407.2386957672152</c:v>
                </c:pt>
                <c:pt idx="549">
                  <c:v>3420.6576135844307</c:v>
                </c:pt>
                <c:pt idx="550">
                  <c:v>3416.0669311732781</c:v>
                </c:pt>
                <c:pt idx="551">
                  <c:v>3570.7964703902062</c:v>
                </c:pt>
                <c:pt idx="552">
                  <c:v>3551.0212230806255</c:v>
                </c:pt>
                <c:pt idx="553">
                  <c:v>3431.1337862662917</c:v>
                </c:pt>
                <c:pt idx="554">
                  <c:v>3522.535450170396</c:v>
                </c:pt>
                <c:pt idx="555">
                  <c:v>3490.6360929031553</c:v>
                </c:pt>
                <c:pt idx="556">
                  <c:v>3472.5087828693731</c:v>
                </c:pt>
                <c:pt idx="557">
                  <c:v>3270.1656273624126</c:v>
                </c:pt>
                <c:pt idx="558">
                  <c:v>3223.4348346129864</c:v>
                </c:pt>
                <c:pt idx="559">
                  <c:v>3258.4535017237026</c:v>
                </c:pt>
                <c:pt idx="560">
                  <c:v>3464.3868062957954</c:v>
                </c:pt>
                <c:pt idx="561">
                  <c:v>3571.6204390281055</c:v>
                </c:pt>
                <c:pt idx="562">
                  <c:v>3227.6723876078968</c:v>
                </c:pt>
                <c:pt idx="563">
                  <c:v>3249.3309918041041</c:v>
                </c:pt>
                <c:pt idx="564">
                  <c:v>3338.2607497945105</c:v>
                </c:pt>
                <c:pt idx="565">
                  <c:v>3356.4469147310001</c:v>
                </c:pt>
                <c:pt idx="566">
                  <c:v>3453.6752140031058</c:v>
                </c:pt>
                <c:pt idx="567">
                  <c:v>3416.5966252976418</c:v>
                </c:pt>
                <c:pt idx="568">
                  <c:v>3420.2456292654811</c:v>
                </c:pt>
                <c:pt idx="569">
                  <c:v>3571.0318900010343</c:v>
                </c:pt>
                <c:pt idx="570">
                  <c:v>3244.3871799767089</c:v>
                </c:pt>
                <c:pt idx="571">
                  <c:v>3250.9789290799026</c:v>
                </c:pt>
                <c:pt idx="572">
                  <c:v>3378.8117777596926</c:v>
                </c:pt>
                <c:pt idx="573">
                  <c:v>3395.8208446420404</c:v>
                </c:pt>
                <c:pt idx="574">
                  <c:v>3272.2255489571608</c:v>
                </c:pt>
                <c:pt idx="575">
                  <c:v>3358.1537069095057</c:v>
                </c:pt>
                <c:pt idx="576">
                  <c:v>3551.6097721076962</c:v>
                </c:pt>
                <c:pt idx="577">
                  <c:v>3428.6030254498874</c:v>
                </c:pt>
                <c:pt idx="578">
                  <c:v>3344.2050949679265</c:v>
                </c:pt>
                <c:pt idx="579">
                  <c:v>3410.7111350269333</c:v>
                </c:pt>
                <c:pt idx="580">
                  <c:v>3376.6930012622374</c:v>
                </c:pt>
                <c:pt idx="581">
                  <c:v>3240.6204662034556</c:v>
                </c:pt>
                <c:pt idx="582">
                  <c:v>3214.0180501798527</c:v>
                </c:pt>
                <c:pt idx="583">
                  <c:v>3321.3693927175773</c:v>
                </c:pt>
                <c:pt idx="584">
                  <c:v>3292.2950707802765</c:v>
                </c:pt>
                <c:pt idx="585">
                  <c:v>3308.4801690247255</c:v>
                </c:pt>
                <c:pt idx="586">
                  <c:v>3454.9700218626617</c:v>
                </c:pt>
                <c:pt idx="587">
                  <c:v>3436.3718726072225</c:v>
                </c:pt>
                <c:pt idx="588">
                  <c:v>3417.0674645192985</c:v>
                </c:pt>
                <c:pt idx="589">
                  <c:v>3287.5866785637099</c:v>
                </c:pt>
                <c:pt idx="590">
                  <c:v>3357.2708833688994</c:v>
                </c:pt>
                <c:pt idx="591">
                  <c:v>3418.1268527680259</c:v>
                </c:pt>
                <c:pt idx="592">
                  <c:v>3240.5027563980411</c:v>
                </c:pt>
                <c:pt idx="593">
                  <c:v>3401.0000760802641</c:v>
                </c:pt>
                <c:pt idx="594">
                  <c:v>3414.3601389947726</c:v>
                </c:pt>
                <c:pt idx="595">
                  <c:v>3405.3553388805885</c:v>
                </c:pt>
                <c:pt idx="596">
                  <c:v>3321.6048123284054</c:v>
                </c:pt>
                <c:pt idx="597">
                  <c:v>3441.3156844346177</c:v>
                </c:pt>
                <c:pt idx="598">
                  <c:v>3398.4693152638592</c:v>
                </c:pt>
                <c:pt idx="599">
                  <c:v>3289.9997295747003</c:v>
                </c:pt>
                <c:pt idx="600">
                  <c:v>3293.2367492235899</c:v>
                </c:pt>
                <c:pt idx="601">
                  <c:v>3381.9310876031682</c:v>
                </c:pt>
                <c:pt idx="602">
                  <c:v>3521.0052227000115</c:v>
                </c:pt>
                <c:pt idx="603">
                  <c:v>3458.8544454413291</c:v>
                </c:pt>
                <c:pt idx="604">
                  <c:v>3261.2196821509356</c:v>
                </c:pt>
                <c:pt idx="605">
                  <c:v>3473.4504613126865</c:v>
                </c:pt>
                <c:pt idx="606">
                  <c:v>3429.132719574251</c:v>
                </c:pt>
                <c:pt idx="607">
                  <c:v>3451.6741473110646</c:v>
                </c:pt>
                <c:pt idx="608">
                  <c:v>3368.100185467003</c:v>
                </c:pt>
                <c:pt idx="609">
                  <c:v>3356.6234794391212</c:v>
                </c:pt>
                <c:pt idx="610">
                  <c:v>3327.0194633774572</c:v>
                </c:pt>
                <c:pt idx="611">
                  <c:v>3314.6599338089691</c:v>
                </c:pt>
                <c:pt idx="612">
                  <c:v>3442.7282020995876</c:v>
                </c:pt>
                <c:pt idx="613">
                  <c:v>3238.2074151924649</c:v>
                </c:pt>
                <c:pt idx="614">
                  <c:v>3386.9926092359774</c:v>
                </c:pt>
                <c:pt idx="615">
                  <c:v>3441.0802648237895</c:v>
                </c:pt>
                <c:pt idx="616">
                  <c:v>3336.2008281997628</c:v>
                </c:pt>
                <c:pt idx="617">
                  <c:v>3363.2740834450219</c:v>
                </c:pt>
                <c:pt idx="618">
                  <c:v>3462.5034494091683</c:v>
                </c:pt>
                <c:pt idx="619">
                  <c:v>3273.4615019140092</c:v>
                </c:pt>
                <c:pt idx="620">
                  <c:v>3342.8514322056635</c:v>
                </c:pt>
                <c:pt idx="621">
                  <c:v>3396.173974058283</c:v>
                </c:pt>
                <c:pt idx="622">
                  <c:v>3360.8610324340316</c:v>
                </c:pt>
                <c:pt idx="623">
                  <c:v>3365.9225540668408</c:v>
                </c:pt>
                <c:pt idx="624">
                  <c:v>3501.7008146120875</c:v>
                </c:pt>
                <c:pt idx="625">
                  <c:v>3413.8892997731159</c:v>
                </c:pt>
                <c:pt idx="626">
                  <c:v>3420.8930331952588</c:v>
                </c:pt>
                <c:pt idx="627">
                  <c:v>3419.2450959194607</c:v>
                </c:pt>
                <c:pt idx="628">
                  <c:v>3355.9760755093434</c:v>
                </c:pt>
                <c:pt idx="629">
                  <c:v>3323.9001535339817</c:v>
                </c:pt>
                <c:pt idx="630">
                  <c:v>3287.5866785637099</c:v>
                </c:pt>
                <c:pt idx="631">
                  <c:v>3258.7477762372378</c:v>
                </c:pt>
                <c:pt idx="632">
                  <c:v>3407.8272447942859</c:v>
                </c:pt>
                <c:pt idx="633">
                  <c:v>3463.9159670741387</c:v>
                </c:pt>
                <c:pt idx="634">
                  <c:v>3419.7747900438244</c:v>
                </c:pt>
                <c:pt idx="635">
                  <c:v>3390.9947426200592</c:v>
                </c:pt>
                <c:pt idx="636">
                  <c:v>3485.9277006865887</c:v>
                </c:pt>
                <c:pt idx="637">
                  <c:v>3367.2173619263967</c:v>
                </c:pt>
                <c:pt idx="638">
                  <c:v>3367.982475661589</c:v>
                </c:pt>
                <c:pt idx="639">
                  <c:v>3389.9942092740389</c:v>
                </c:pt>
                <c:pt idx="640">
                  <c:v>3330.5507575398824</c:v>
                </c:pt>
                <c:pt idx="641">
                  <c:v>3512.0592774885345</c:v>
                </c:pt>
                <c:pt idx="642">
                  <c:v>3309.6572670788669</c:v>
                </c:pt>
                <c:pt idx="643">
                  <c:v>3381.4602483815115</c:v>
                </c:pt>
                <c:pt idx="644">
                  <c:v>3368.1590403697101</c:v>
                </c:pt>
                <c:pt idx="645">
                  <c:v>3339.732122362188</c:v>
                </c:pt>
                <c:pt idx="646">
                  <c:v>3379.5180365921779</c:v>
                </c:pt>
                <c:pt idx="647">
                  <c:v>3330.3153379290543</c:v>
                </c:pt>
                <c:pt idx="648">
                  <c:v>3278.817298060354</c:v>
                </c:pt>
                <c:pt idx="649">
                  <c:v>3437.5489706613644</c:v>
                </c:pt>
                <c:pt idx="650">
                  <c:v>3395.2322956149696</c:v>
                </c:pt>
                <c:pt idx="651">
                  <c:v>3414.3012840920655</c:v>
                </c:pt>
                <c:pt idx="652">
                  <c:v>3306.8910866516339</c:v>
                </c:pt>
                <c:pt idx="653">
                  <c:v>3396.8213779880607</c:v>
                </c:pt>
                <c:pt idx="654">
                  <c:v>3300.4170473538547</c:v>
                </c:pt>
                <c:pt idx="655">
                  <c:v>3408.8277781403062</c:v>
                </c:pt>
                <c:pt idx="656">
                  <c:v>3250.1549604420034</c:v>
                </c:pt>
                <c:pt idx="657">
                  <c:v>3460.7378023279562</c:v>
                </c:pt>
                <c:pt idx="658">
                  <c:v>3238.7371093168285</c:v>
                </c:pt>
                <c:pt idx="659">
                  <c:v>3428.0144764228162</c:v>
                </c:pt>
                <c:pt idx="660">
                  <c:v>3276.5219568547777</c:v>
                </c:pt>
                <c:pt idx="661">
                  <c:v>3346.2650165626742</c:v>
                </c:pt>
                <c:pt idx="662">
                  <c:v>3419.7747900438244</c:v>
                </c:pt>
                <c:pt idx="663">
                  <c:v>3385.9920758899571</c:v>
                </c:pt>
                <c:pt idx="664">
                  <c:v>3189.6815479858074</c:v>
                </c:pt>
                <c:pt idx="665">
                  <c:v>3393.7609230472926</c:v>
                </c:pt>
                <c:pt idx="666">
                  <c:v>3382.7550562410675</c:v>
                </c:pt>
                <c:pt idx="667">
                  <c:v>3227.5546778024827</c:v>
                </c:pt>
                <c:pt idx="668">
                  <c:v>3381.3425385760975</c:v>
                </c:pt>
                <c:pt idx="669">
                  <c:v>3418.3034174761469</c:v>
                </c:pt>
                <c:pt idx="670">
                  <c:v>3475.9223672263843</c:v>
                </c:pt>
                <c:pt idx="671">
                  <c:v>3442.0219432671029</c:v>
                </c:pt>
                <c:pt idx="672">
                  <c:v>3438.6083589100917</c:v>
                </c:pt>
                <c:pt idx="673">
                  <c:v>3409.0631977511348</c:v>
                </c:pt>
                <c:pt idx="674">
                  <c:v>3429.2504293796651</c:v>
                </c:pt>
                <c:pt idx="675">
                  <c:v>3444.3761393753862</c:v>
                </c:pt>
                <c:pt idx="676">
                  <c:v>3553.8462584105655</c:v>
                </c:pt>
                <c:pt idx="677">
                  <c:v>3400.0583976369508</c:v>
                </c:pt>
                <c:pt idx="678">
                  <c:v>3339.6732674594805</c:v>
                </c:pt>
                <c:pt idx="679">
                  <c:v>3408.2392291132355</c:v>
                </c:pt>
                <c:pt idx="680">
                  <c:v>3351.3853930981909</c:v>
                </c:pt>
                <c:pt idx="681">
                  <c:v>3388.817111219897</c:v>
                </c:pt>
                <c:pt idx="682">
                  <c:v>3323.370459409618</c:v>
                </c:pt>
                <c:pt idx="683">
                  <c:v>3361.5084363638093</c:v>
                </c:pt>
                <c:pt idx="684">
                  <c:v>3548.0784779452711</c:v>
                </c:pt>
                <c:pt idx="685">
                  <c:v>3370.866365894236</c:v>
                </c:pt>
                <c:pt idx="686">
                  <c:v>3426.5431038551392</c:v>
                </c:pt>
                <c:pt idx="687">
                  <c:v>3460.149253300885</c:v>
                </c:pt>
                <c:pt idx="688">
                  <c:v>3404.1193859237396</c:v>
                </c:pt>
                <c:pt idx="689">
                  <c:v>3356.6234794391212</c:v>
                </c:pt>
                <c:pt idx="690">
                  <c:v>3365.7459893587197</c:v>
                </c:pt>
                <c:pt idx="691">
                  <c:v>3399.8818329288292</c:v>
                </c:pt>
                <c:pt idx="692">
                  <c:v>3241.0913054251123</c:v>
                </c:pt>
                <c:pt idx="693">
                  <c:v>3465.7993239607654</c:v>
                </c:pt>
                <c:pt idx="694">
                  <c:v>3469.4483279286046</c:v>
                </c:pt>
                <c:pt idx="695">
                  <c:v>3397.3510721124248</c:v>
                </c:pt>
                <c:pt idx="696">
                  <c:v>3414.7132684110147</c:v>
                </c:pt>
                <c:pt idx="697">
                  <c:v>3350.9734087792413</c:v>
                </c:pt>
                <c:pt idx="698">
                  <c:v>3303.0066630729661</c:v>
                </c:pt>
                <c:pt idx="699">
                  <c:v>3370.1601070617512</c:v>
                </c:pt>
                <c:pt idx="700">
                  <c:v>3516.0614108726163</c:v>
                </c:pt>
                <c:pt idx="701">
                  <c:v>3330.1387732209328</c:v>
                </c:pt>
                <c:pt idx="702">
                  <c:v>3409.4751820700844</c:v>
                </c:pt>
                <c:pt idx="703">
                  <c:v>3245.1522937119012</c:v>
                </c:pt>
                <c:pt idx="704">
                  <c:v>3380.4008601327841</c:v>
                </c:pt>
                <c:pt idx="705">
                  <c:v>3397.5864917232529</c:v>
                </c:pt>
                <c:pt idx="706">
                  <c:v>3414.3601389947726</c:v>
                </c:pt>
                <c:pt idx="707">
                  <c:v>3350.6791342657057</c:v>
                </c:pt>
                <c:pt idx="708">
                  <c:v>3320.545424079678</c:v>
                </c:pt>
                <c:pt idx="709">
                  <c:v>3301.8884199215317</c:v>
                </c:pt>
                <c:pt idx="710">
                  <c:v>3386.8160445278563</c:v>
                </c:pt>
                <c:pt idx="711">
                  <c:v>3341.7331890542287</c:v>
                </c:pt>
                <c:pt idx="712">
                  <c:v>3327.2548829882858</c:v>
                </c:pt>
                <c:pt idx="713">
                  <c:v>3365.7459893587197</c:v>
                </c:pt>
                <c:pt idx="714">
                  <c:v>3405.178774172467</c:v>
                </c:pt>
                <c:pt idx="715">
                  <c:v>3337.0836517403691</c:v>
                </c:pt>
                <c:pt idx="716">
                  <c:v>3421.3050175142084</c:v>
                </c:pt>
                <c:pt idx="717">
                  <c:v>3437.3135510505358</c:v>
                </c:pt>
                <c:pt idx="718">
                  <c:v>3374.4565149593682</c:v>
                </c:pt>
                <c:pt idx="719">
                  <c:v>3301.5941454079962</c:v>
                </c:pt>
                <c:pt idx="720">
                  <c:v>3376.2221620405808</c:v>
                </c:pt>
                <c:pt idx="721">
                  <c:v>3434.8416451368385</c:v>
                </c:pt>
                <c:pt idx="722">
                  <c:v>3293.9430080560751</c:v>
                </c:pt>
                <c:pt idx="723">
                  <c:v>3365.7459893587197</c:v>
                </c:pt>
                <c:pt idx="724">
                  <c:v>3309.5395572734528</c:v>
                </c:pt>
                <c:pt idx="725">
                  <c:v>3408.2980840159425</c:v>
                </c:pt>
                <c:pt idx="726">
                  <c:v>3210.4279011147205</c:v>
                </c:pt>
                <c:pt idx="727">
                  <c:v>3485.9277006865887</c:v>
                </c:pt>
                <c:pt idx="728">
                  <c:v>3528.3032306356904</c:v>
                </c:pt>
                <c:pt idx="729">
                  <c:v>3503.2310420824715</c:v>
                </c:pt>
                <c:pt idx="730">
                  <c:v>3314.7187887116766</c:v>
                </c:pt>
                <c:pt idx="731">
                  <c:v>3384.2264288087445</c:v>
                </c:pt>
                <c:pt idx="732">
                  <c:v>3300.0050630349051</c:v>
                </c:pt>
                <c:pt idx="733">
                  <c:v>3465.5639043499368</c:v>
                </c:pt>
                <c:pt idx="734">
                  <c:v>3367.8059109534679</c:v>
                </c:pt>
                <c:pt idx="735">
                  <c:v>3336.2008281997628</c:v>
                </c:pt>
                <c:pt idx="736">
                  <c:v>3428.4853156444728</c:v>
                </c:pt>
                <c:pt idx="737">
                  <c:v>3278.5230235468189</c:v>
                </c:pt>
                <c:pt idx="738">
                  <c:v>3406.53243693473</c:v>
                </c:pt>
                <c:pt idx="739">
                  <c:v>3375.3981934026815</c:v>
                </c:pt>
                <c:pt idx="740">
                  <c:v>3409.1809075565488</c:v>
                </c:pt>
                <c:pt idx="741">
                  <c:v>3492.4017399843679</c:v>
                </c:pt>
                <c:pt idx="742">
                  <c:v>3381.8133777977541</c:v>
                </c:pt>
                <c:pt idx="743">
                  <c:v>3377.4581149974297</c:v>
                </c:pt>
                <c:pt idx="744">
                  <c:v>3404.8844996589314</c:v>
                </c:pt>
                <c:pt idx="745">
                  <c:v>3526.1844541382352</c:v>
                </c:pt>
                <c:pt idx="746">
                  <c:v>3357.3885931743134</c:v>
                </c:pt>
                <c:pt idx="747">
                  <c:v>3314.8364985170906</c:v>
                </c:pt>
                <c:pt idx="748">
                  <c:v>3316.4844357928891</c:v>
                </c:pt>
                <c:pt idx="749">
                  <c:v>3358.8599657419904</c:v>
                </c:pt>
                <c:pt idx="750">
                  <c:v>3404.3548055345677</c:v>
                </c:pt>
                <c:pt idx="751">
                  <c:v>3323.2527496042039</c:v>
                </c:pt>
                <c:pt idx="752">
                  <c:v>3397.3510721124248</c:v>
                </c:pt>
                <c:pt idx="753">
                  <c:v>3306.3025376245632</c:v>
                </c:pt>
                <c:pt idx="754">
                  <c:v>3403.1777074804263</c:v>
                </c:pt>
                <c:pt idx="755">
                  <c:v>3266.4577684918663</c:v>
                </c:pt>
                <c:pt idx="756">
                  <c:v>3414.8309782164292</c:v>
                </c:pt>
                <c:pt idx="757">
                  <c:v>3394.9380211014341</c:v>
                </c:pt>
                <c:pt idx="758">
                  <c:v>3454.6168924464191</c:v>
                </c:pt>
                <c:pt idx="759">
                  <c:v>3224.3176581535927</c:v>
                </c:pt>
                <c:pt idx="760">
                  <c:v>3397.9396211394956</c:v>
                </c:pt>
                <c:pt idx="761">
                  <c:v>3272.1666940544533</c:v>
                </c:pt>
                <c:pt idx="762">
                  <c:v>3385.0503974466437</c:v>
                </c:pt>
                <c:pt idx="763">
                  <c:v>3361.2730167529812</c:v>
                </c:pt>
                <c:pt idx="764">
                  <c:v>3370.4543815752863</c:v>
                </c:pt>
                <c:pt idx="765">
                  <c:v>3350.6202793629986</c:v>
                </c:pt>
                <c:pt idx="766">
                  <c:v>3605.9917022090435</c:v>
                </c:pt>
                <c:pt idx="767">
                  <c:v>3400.1761074423648</c:v>
                </c:pt>
                <c:pt idx="768">
                  <c:v>3348.5015028655434</c:v>
                </c:pt>
                <c:pt idx="769">
                  <c:v>3373.8679659322975</c:v>
                </c:pt>
                <c:pt idx="770">
                  <c:v>3279.4058470874252</c:v>
                </c:pt>
                <c:pt idx="771">
                  <c:v>3231.5568111865641</c:v>
                </c:pt>
                <c:pt idx="772">
                  <c:v>3388.9936759280185</c:v>
                </c:pt>
                <c:pt idx="773">
                  <c:v>3262.4556351077845</c:v>
                </c:pt>
                <c:pt idx="774">
                  <c:v>3353.3864597902316</c:v>
                </c:pt>
                <c:pt idx="775">
                  <c:v>3331.2570163723676</c:v>
                </c:pt>
                <c:pt idx="776">
                  <c:v>3300.0639179376121</c:v>
                </c:pt>
                <c:pt idx="777">
                  <c:v>3388.6405465117759</c:v>
                </c:pt>
                <c:pt idx="778">
                  <c:v>3475.3338181993131</c:v>
                </c:pt>
                <c:pt idx="779">
                  <c:v>3343.6165459408553</c:v>
                </c:pt>
                <c:pt idx="780">
                  <c:v>3408.3569389186496</c:v>
                </c:pt>
                <c:pt idx="781">
                  <c:v>3354.6812676497875</c:v>
                </c:pt>
                <c:pt idx="782">
                  <c:v>3390.8181779119382</c:v>
                </c:pt>
                <c:pt idx="783">
                  <c:v>3318.5443573876369</c:v>
                </c:pt>
                <c:pt idx="784">
                  <c:v>3393.348938728343</c:v>
                </c:pt>
                <c:pt idx="785">
                  <c:v>3364.8631658181134</c:v>
                </c:pt>
                <c:pt idx="786">
                  <c:v>3479.4536613888095</c:v>
                </c:pt>
                <c:pt idx="787">
                  <c:v>3481.4547280808501</c:v>
                </c:pt>
                <c:pt idx="788">
                  <c:v>3389.1113857334326</c:v>
                </c:pt>
                <c:pt idx="789">
                  <c:v>3305.7139885974921</c:v>
                </c:pt>
                <c:pt idx="790">
                  <c:v>3476.9817554751116</c:v>
                </c:pt>
                <c:pt idx="791">
                  <c:v>3294.8258315966814</c:v>
                </c:pt>
                <c:pt idx="792">
                  <c:v>3414.8309782164292</c:v>
                </c:pt>
                <c:pt idx="793">
                  <c:v>3310.4223808140591</c:v>
                </c:pt>
                <c:pt idx="794">
                  <c:v>3513.707214764333</c:v>
                </c:pt>
                <c:pt idx="795">
                  <c:v>3473.8035907289291</c:v>
                </c:pt>
                <c:pt idx="796">
                  <c:v>3431.7811901960699</c:v>
                </c:pt>
                <c:pt idx="797">
                  <c:v>3572.6798272768328</c:v>
                </c:pt>
                <c:pt idx="798">
                  <c:v>3376.928420873066</c:v>
                </c:pt>
                <c:pt idx="799">
                  <c:v>3290.4117138936499</c:v>
                </c:pt>
                <c:pt idx="800">
                  <c:v>3467.8003906528061</c:v>
                </c:pt>
                <c:pt idx="801">
                  <c:v>3239.9142073709704</c:v>
                </c:pt>
                <c:pt idx="802">
                  <c:v>3385.7566562791289</c:v>
                </c:pt>
                <c:pt idx="803">
                  <c:v>3495.6976145359649</c:v>
                </c:pt>
                <c:pt idx="804">
                  <c:v>3384.8738327385227</c:v>
                </c:pt>
                <c:pt idx="805">
                  <c:v>3368.8064442994882</c:v>
                </c:pt>
                <c:pt idx="806">
                  <c:v>3395.8208446420404</c:v>
                </c:pt>
                <c:pt idx="807">
                  <c:v>3580.5663842395825</c:v>
                </c:pt>
                <c:pt idx="808">
                  <c:v>3389.7587896632108</c:v>
                </c:pt>
                <c:pt idx="809">
                  <c:v>3413.5950252595803</c:v>
                </c:pt>
                <c:pt idx="810">
                  <c:v>3309.0098631490891</c:v>
                </c:pt>
                <c:pt idx="811">
                  <c:v>3338.6727341134601</c:v>
                </c:pt>
                <c:pt idx="812">
                  <c:v>3416.3612056868133</c:v>
                </c:pt>
                <c:pt idx="813">
                  <c:v>3490.2829634869131</c:v>
                </c:pt>
                <c:pt idx="814">
                  <c:v>3314.6599338089691</c:v>
                </c:pt>
                <c:pt idx="815">
                  <c:v>3490.2829634869131</c:v>
                </c:pt>
                <c:pt idx="816">
                  <c:v>3283.7022549850421</c:v>
                </c:pt>
                <c:pt idx="817">
                  <c:v>3374.9862090837323</c:v>
                </c:pt>
                <c:pt idx="818">
                  <c:v>3413.3596056487518</c:v>
                </c:pt>
                <c:pt idx="819">
                  <c:v>3537.2491758471674</c:v>
                </c:pt>
                <c:pt idx="820">
                  <c:v>3285.3501922608407</c:v>
                </c:pt>
                <c:pt idx="821">
                  <c:v>3489.1058654327712</c:v>
                </c:pt>
                <c:pt idx="822">
                  <c:v>3374.9862090837323</c:v>
                </c:pt>
                <c:pt idx="823">
                  <c:v>3511.3530186560497</c:v>
                </c:pt>
                <c:pt idx="824">
                  <c:v>3232.2630700190493</c:v>
                </c:pt>
                <c:pt idx="825">
                  <c:v>3495.3444851197223</c:v>
                </c:pt>
                <c:pt idx="826">
                  <c:v>3319.9568750526068</c:v>
                </c:pt>
                <c:pt idx="827">
                  <c:v>3453.2043747814491</c:v>
                </c:pt>
                <c:pt idx="828">
                  <c:v>3370.1601070617512</c:v>
                </c:pt>
                <c:pt idx="829">
                  <c:v>3354.9166872606161</c:v>
                </c:pt>
                <c:pt idx="830">
                  <c:v>3425.4837156064118</c:v>
                </c:pt>
                <c:pt idx="831">
                  <c:v>3338.7315890161672</c:v>
                </c:pt>
                <c:pt idx="832">
                  <c:v>3368.9241541049023</c:v>
                </c:pt>
                <c:pt idx="833">
                  <c:v>3385.1681072520578</c:v>
                </c:pt>
                <c:pt idx="834">
                  <c:v>3434.8416451368385</c:v>
                </c:pt>
                <c:pt idx="835">
                  <c:v>3328.0788516261846</c:v>
                </c:pt>
                <c:pt idx="836">
                  <c:v>3326.4309143503865</c:v>
                </c:pt>
                <c:pt idx="837">
                  <c:v>3427.9556215201092</c:v>
                </c:pt>
                <c:pt idx="838">
                  <c:v>3323.5470241177391</c:v>
                </c:pt>
                <c:pt idx="839">
                  <c:v>3596.4572079704953</c:v>
                </c:pt>
                <c:pt idx="840">
                  <c:v>3337.2013615457831</c:v>
                </c:pt>
                <c:pt idx="841">
                  <c:v>3409.7106016809125</c:v>
                </c:pt>
                <c:pt idx="842">
                  <c:v>3389.6999347605033</c:v>
                </c:pt>
                <c:pt idx="843">
                  <c:v>3398.5870250692733</c:v>
                </c:pt>
                <c:pt idx="844">
                  <c:v>3495.1090655088938</c:v>
                </c:pt>
                <c:pt idx="845">
                  <c:v>3406.8267114482655</c:v>
                </c:pt>
                <c:pt idx="846">
                  <c:v>3294.4138472777317</c:v>
                </c:pt>
                <c:pt idx="847">
                  <c:v>3334.0231967996006</c:v>
                </c:pt>
                <c:pt idx="848">
                  <c:v>3358.4479814230408</c:v>
                </c:pt>
                <c:pt idx="849">
                  <c:v>3361.5084363638093</c:v>
                </c:pt>
                <c:pt idx="850">
                  <c:v>3406.4147271293159</c:v>
                </c:pt>
                <c:pt idx="851">
                  <c:v>3281.0537843632233</c:v>
                </c:pt>
                <c:pt idx="852">
                  <c:v>3341.8508988596427</c:v>
                </c:pt>
                <c:pt idx="853">
                  <c:v>3364.8043109154064</c:v>
                </c:pt>
                <c:pt idx="854">
                  <c:v>3277.404780395384</c:v>
                </c:pt>
                <c:pt idx="855">
                  <c:v>3471.4493946206458</c:v>
                </c:pt>
                <c:pt idx="856">
                  <c:v>3357.624012785142</c:v>
                </c:pt>
                <c:pt idx="857">
                  <c:v>3513.8249245697471</c:v>
                </c:pt>
                <c:pt idx="858">
                  <c:v>3330.5507575398824</c:v>
                </c:pt>
                <c:pt idx="859">
                  <c:v>3444.7292687916288</c:v>
                </c:pt>
                <c:pt idx="860">
                  <c:v>3336.1419732970558</c:v>
                </c:pt>
                <c:pt idx="861">
                  <c:v>3371.8668992402563</c:v>
                </c:pt>
                <c:pt idx="862">
                  <c:v>3311.658333770908</c:v>
                </c:pt>
                <c:pt idx="863">
                  <c:v>3407.1209859618011</c:v>
                </c:pt>
                <c:pt idx="864">
                  <c:v>3394.5848916851915</c:v>
                </c:pt>
                <c:pt idx="865">
                  <c:v>3397.5864917232529</c:v>
                </c:pt>
                <c:pt idx="866">
                  <c:v>3311.4229141600795</c:v>
                </c:pt>
                <c:pt idx="867">
                  <c:v>3370.2189619644582</c:v>
                </c:pt>
                <c:pt idx="868">
                  <c:v>3245.3288584200222</c:v>
                </c:pt>
                <c:pt idx="869">
                  <c:v>3425.4837156064118</c:v>
                </c:pt>
                <c:pt idx="870">
                  <c:v>3345.3233381193609</c:v>
                </c:pt>
                <c:pt idx="871">
                  <c:v>3440.2562961858903</c:v>
                </c:pt>
                <c:pt idx="872">
                  <c:v>3405.7673231995377</c:v>
                </c:pt>
                <c:pt idx="873">
                  <c:v>3343.2634165246127</c:v>
                </c:pt>
                <c:pt idx="874">
                  <c:v>3570.090211557721</c:v>
                </c:pt>
                <c:pt idx="875">
                  <c:v>3315.1896279333332</c:v>
                </c:pt>
                <c:pt idx="876">
                  <c:v>3435.6656137747373</c:v>
                </c:pt>
                <c:pt idx="877">
                  <c:v>3359.5073696717686</c:v>
                </c:pt>
                <c:pt idx="878">
                  <c:v>3377.9878091217934</c:v>
                </c:pt>
                <c:pt idx="879">
                  <c:v>3542.4284072853907</c:v>
                </c:pt>
                <c:pt idx="880">
                  <c:v>3297.1800277049647</c:v>
                </c:pt>
                <c:pt idx="881">
                  <c:v>3356.9177539526568</c:v>
                </c:pt>
                <c:pt idx="882">
                  <c:v>3368.7475893967812</c:v>
                </c:pt>
                <c:pt idx="883">
                  <c:v>3408.3569389186496</c:v>
                </c:pt>
                <c:pt idx="884">
                  <c:v>3429.4269940877862</c:v>
                </c:pt>
                <c:pt idx="885">
                  <c:v>3473.8035907289291</c:v>
                </c:pt>
                <c:pt idx="886">
                  <c:v>3369.1007188130234</c:v>
                </c:pt>
                <c:pt idx="887">
                  <c:v>3339.2612831405313</c:v>
                </c:pt>
                <c:pt idx="888">
                  <c:v>3364.6866011099919</c:v>
                </c:pt>
                <c:pt idx="889">
                  <c:v>3412.59449191356</c:v>
                </c:pt>
                <c:pt idx="890">
                  <c:v>3387.286883749513</c:v>
                </c:pt>
                <c:pt idx="891">
                  <c:v>3436.1364529963939</c:v>
                </c:pt>
                <c:pt idx="892">
                  <c:v>3297.9451414401569</c:v>
                </c:pt>
                <c:pt idx="893">
                  <c:v>3356.0937853147575</c:v>
                </c:pt>
                <c:pt idx="894">
                  <c:v>3349.7963107250994</c:v>
                </c:pt>
                <c:pt idx="895">
                  <c:v>3395.1145858095556</c:v>
                </c:pt>
                <c:pt idx="896">
                  <c:v>3348.3249381574224</c:v>
                </c:pt>
                <c:pt idx="897">
                  <c:v>3292.5304903911051</c:v>
                </c:pt>
                <c:pt idx="898">
                  <c:v>3305.0665846677143</c:v>
                </c:pt>
                <c:pt idx="899">
                  <c:v>3500.0528773362894</c:v>
                </c:pt>
                <c:pt idx="900">
                  <c:v>3427.1905077849169</c:v>
                </c:pt>
                <c:pt idx="901">
                  <c:v>3394.9380211014341</c:v>
                </c:pt>
                <c:pt idx="902">
                  <c:v>3204.9543951629616</c:v>
                </c:pt>
                <c:pt idx="903">
                  <c:v>3455.911700305975</c:v>
                </c:pt>
                <c:pt idx="904">
                  <c:v>3351.7385225144335</c:v>
                </c:pt>
                <c:pt idx="905">
                  <c:v>3291.4711021423777</c:v>
                </c:pt>
                <c:pt idx="906">
                  <c:v>3381.5779581869256</c:v>
                </c:pt>
                <c:pt idx="907">
                  <c:v>3392.7015347985648</c:v>
                </c:pt>
                <c:pt idx="908">
                  <c:v>3326.0189300314369</c:v>
                </c:pt>
                <c:pt idx="909">
                  <c:v>3367.2762168291038</c:v>
                </c:pt>
                <c:pt idx="910">
                  <c:v>3436.2541628018084</c:v>
                </c:pt>
                <c:pt idx="911">
                  <c:v>3372.6320129754486</c:v>
                </c:pt>
                <c:pt idx="912">
                  <c:v>3267.2817371297651</c:v>
                </c:pt>
                <c:pt idx="913">
                  <c:v>3385.9920758899571</c:v>
                </c:pt>
                <c:pt idx="914">
                  <c:v>3440.844845212961</c:v>
                </c:pt>
                <c:pt idx="915">
                  <c:v>3345.2644832166538</c:v>
                </c:pt>
                <c:pt idx="916">
                  <c:v>3356.0937853147575</c:v>
                </c:pt>
                <c:pt idx="917">
                  <c:v>3428.4853156444728</c:v>
                </c:pt>
                <c:pt idx="918">
                  <c:v>3213.7826305690246</c:v>
                </c:pt>
                <c:pt idx="919">
                  <c:v>3434.9593549422525</c:v>
                </c:pt>
                <c:pt idx="920">
                  <c:v>3342.7925773029565</c:v>
                </c:pt>
                <c:pt idx="921">
                  <c:v>3376.987275775773</c:v>
                </c:pt>
                <c:pt idx="922">
                  <c:v>3327.3725927936998</c:v>
                </c:pt>
                <c:pt idx="923">
                  <c:v>3391.6421465498374</c:v>
                </c:pt>
                <c:pt idx="924">
                  <c:v>3437.5489706613644</c:v>
                </c:pt>
                <c:pt idx="925">
                  <c:v>3397.2333623070103</c:v>
                </c:pt>
                <c:pt idx="926">
                  <c:v>3389.6999347605033</c:v>
                </c:pt>
                <c:pt idx="927">
                  <c:v>3406.4147271293159</c:v>
                </c:pt>
                <c:pt idx="928">
                  <c:v>3235.4412347652319</c:v>
                </c:pt>
                <c:pt idx="929">
                  <c:v>3536.7783366255107</c:v>
                </c:pt>
                <c:pt idx="930">
                  <c:v>3414.4778488001866</c:v>
                </c:pt>
                <c:pt idx="931">
                  <c:v>3503.348751887886</c:v>
                </c:pt>
                <c:pt idx="932">
                  <c:v>3364.9808756235275</c:v>
                </c:pt>
                <c:pt idx="933">
                  <c:v>3374.4565149593682</c:v>
                </c:pt>
                <c:pt idx="934">
                  <c:v>3289.9997295747003</c:v>
                </c:pt>
                <c:pt idx="935">
                  <c:v>3318.7797769984654</c:v>
                </c:pt>
                <c:pt idx="936">
                  <c:v>3378.399793440743</c:v>
                </c:pt>
                <c:pt idx="937">
                  <c:v>3365.3928599424771</c:v>
                </c:pt>
                <c:pt idx="938">
                  <c:v>3532.0699444089437</c:v>
                </c:pt>
                <c:pt idx="939">
                  <c:v>3263.5738782592189</c:v>
                </c:pt>
                <c:pt idx="940">
                  <c:v>3355.7995108012224</c:v>
                </c:pt>
                <c:pt idx="941">
                  <c:v>3391.1713073281808</c:v>
                </c:pt>
                <c:pt idx="942">
                  <c:v>3550.1972544427263</c:v>
                </c:pt>
                <c:pt idx="943">
                  <c:v>3347.6775342276442</c:v>
                </c:pt>
                <c:pt idx="944">
                  <c:v>3343.3811263300272</c:v>
                </c:pt>
                <c:pt idx="945">
                  <c:v>3259.6305997778441</c:v>
                </c:pt>
                <c:pt idx="946">
                  <c:v>3275.7568431195855</c:v>
                </c:pt>
                <c:pt idx="947">
                  <c:v>3393.5843583391711</c:v>
                </c:pt>
                <c:pt idx="948">
                  <c:v>3592.3373647809995</c:v>
                </c:pt>
                <c:pt idx="949">
                  <c:v>3476.3932064480405</c:v>
                </c:pt>
                <c:pt idx="950">
                  <c:v>3438.2552294938491</c:v>
                </c:pt>
                <c:pt idx="951">
                  <c:v>3518.4156069808996</c:v>
                </c:pt>
                <c:pt idx="952">
                  <c:v>3383.4024601708452</c:v>
                </c:pt>
                <c:pt idx="953">
                  <c:v>3434.0176764989392</c:v>
                </c:pt>
                <c:pt idx="954">
                  <c:v>3375.574758110803</c:v>
                </c:pt>
                <c:pt idx="955">
                  <c:v>3281.1126392659303</c:v>
                </c:pt>
                <c:pt idx="956">
                  <c:v>3486.869379129902</c:v>
                </c:pt>
                <c:pt idx="957">
                  <c:v>3440.7271354075469</c:v>
                </c:pt>
                <c:pt idx="958">
                  <c:v>3376.1044522351667</c:v>
                </c:pt>
                <c:pt idx="959">
                  <c:v>3372.8085776835701</c:v>
                </c:pt>
                <c:pt idx="960">
                  <c:v>3404.8844996589314</c:v>
                </c:pt>
                <c:pt idx="961">
                  <c:v>3465.0930651282802</c:v>
                </c:pt>
                <c:pt idx="962">
                  <c:v>3275.933407827707</c:v>
                </c:pt>
                <c:pt idx="963">
                  <c:v>3388.9348210253115</c:v>
                </c:pt>
                <c:pt idx="964">
                  <c:v>3479.8067908050516</c:v>
                </c:pt>
                <c:pt idx="965">
                  <c:v>3364.3923265964568</c:v>
                </c:pt>
                <c:pt idx="966">
                  <c:v>3431.957754904191</c:v>
                </c:pt>
                <c:pt idx="967">
                  <c:v>3259.9837291940867</c:v>
                </c:pt>
                <c:pt idx="968">
                  <c:v>3387.8165778738767</c:v>
                </c:pt>
                <c:pt idx="969">
                  <c:v>3424.483182260391</c:v>
                </c:pt>
                <c:pt idx="970">
                  <c:v>3457.0887983601165</c:v>
                </c:pt>
                <c:pt idx="971">
                  <c:v>3396.6448132799396</c:v>
                </c:pt>
                <c:pt idx="972">
                  <c:v>3385.0503974466437</c:v>
                </c:pt>
                <c:pt idx="973">
                  <c:v>3423.129519498128</c:v>
                </c:pt>
                <c:pt idx="974">
                  <c:v>3297.4154473157932</c:v>
                </c:pt>
                <c:pt idx="975">
                  <c:v>3401.7063349127488</c:v>
                </c:pt>
                <c:pt idx="976">
                  <c:v>3360.6844677259105</c:v>
                </c:pt>
                <c:pt idx="977">
                  <c:v>3307.8916199976543</c:v>
                </c:pt>
                <c:pt idx="978">
                  <c:v>3497.5809714225916</c:v>
                </c:pt>
                <c:pt idx="979">
                  <c:v>3496.6392929792783</c:v>
                </c:pt>
                <c:pt idx="980">
                  <c:v>3332.6695340373376</c:v>
                </c:pt>
                <c:pt idx="981">
                  <c:v>3496.7570027846923</c:v>
                </c:pt>
                <c:pt idx="982">
                  <c:v>3560.4380075137592</c:v>
                </c:pt>
                <c:pt idx="983">
                  <c:v>3293.9430080560751</c:v>
                </c:pt>
                <c:pt idx="984">
                  <c:v>3384.5795582249871</c:v>
                </c:pt>
                <c:pt idx="985">
                  <c:v>3317.0141299172528</c:v>
                </c:pt>
                <c:pt idx="986">
                  <c:v>3275.4037137033433</c:v>
                </c:pt>
                <c:pt idx="987">
                  <c:v>3334.9648752429139</c:v>
                </c:pt>
                <c:pt idx="988">
                  <c:v>3325.4892359070732</c:v>
                </c:pt>
                <c:pt idx="989">
                  <c:v>3304.7723101541787</c:v>
                </c:pt>
                <c:pt idx="990">
                  <c:v>3507.4685950773819</c:v>
                </c:pt>
                <c:pt idx="991">
                  <c:v>3309.0098631490891</c:v>
                </c:pt>
                <c:pt idx="992">
                  <c:v>3475.3338181993131</c:v>
                </c:pt>
                <c:pt idx="993">
                  <c:v>3421.48158222233</c:v>
                </c:pt>
                <c:pt idx="994">
                  <c:v>3392.8780995066863</c:v>
                </c:pt>
                <c:pt idx="995">
                  <c:v>3348.6192126709575</c:v>
                </c:pt>
                <c:pt idx="996">
                  <c:v>3415.9492213678636</c:v>
                </c:pt>
                <c:pt idx="997">
                  <c:v>3318.1912279713943</c:v>
                </c:pt>
                <c:pt idx="998">
                  <c:v>3422.4232606656433</c:v>
                </c:pt>
                <c:pt idx="999">
                  <c:v>3457.6773473871876</c:v>
                </c:pt>
                <c:pt idx="1000">
                  <c:v>3393.348938728343</c:v>
                </c:pt>
                <c:pt idx="1001">
                  <c:v>3448.7314021757106</c:v>
                </c:pt>
                <c:pt idx="1002">
                  <c:v>3279.8178314063744</c:v>
                </c:pt>
                <c:pt idx="1003">
                  <c:v>3228.0843719268464</c:v>
                </c:pt>
                <c:pt idx="1004">
                  <c:v>3416.5966252976418</c:v>
                </c:pt>
                <c:pt idx="1005">
                  <c:v>3305.2431493758354</c:v>
                </c:pt>
                <c:pt idx="1006">
                  <c:v>3480.6307594429509</c:v>
                </c:pt>
                <c:pt idx="1007">
                  <c:v>3396.0562642528689</c:v>
                </c:pt>
                <c:pt idx="1008">
                  <c:v>3443.4344609320729</c:v>
                </c:pt>
                <c:pt idx="1009">
                  <c:v>3402.353738842527</c:v>
                </c:pt>
                <c:pt idx="1010">
                  <c:v>3472.1556534531305</c:v>
                </c:pt>
                <c:pt idx="1011">
                  <c:v>3478.9828221671523</c:v>
                </c:pt>
                <c:pt idx="1012">
                  <c:v>3419.5393704329958</c:v>
                </c:pt>
                <c:pt idx="1013">
                  <c:v>3342.5571576921279</c:v>
                </c:pt>
                <c:pt idx="1014">
                  <c:v>3346.9124204924524</c:v>
                </c:pt>
                <c:pt idx="1015">
                  <c:v>3410.7111350269333</c:v>
                </c:pt>
                <c:pt idx="1016">
                  <c:v>3344.7936439949972</c:v>
                </c:pt>
                <c:pt idx="1017">
                  <c:v>3440.4917157967184</c:v>
                </c:pt>
                <c:pt idx="1018">
                  <c:v>3443.0813315158302</c:v>
                </c:pt>
                <c:pt idx="1019">
                  <c:v>3391.2890171335948</c:v>
                </c:pt>
                <c:pt idx="1020">
                  <c:v>3325.5480908097802</c:v>
                </c:pt>
                <c:pt idx="1021">
                  <c:v>3445.2001080132854</c:v>
                </c:pt>
                <c:pt idx="1022">
                  <c:v>3329.9033536101047</c:v>
                </c:pt>
                <c:pt idx="1023">
                  <c:v>3375.515903208096</c:v>
                </c:pt>
                <c:pt idx="1024">
                  <c:v>3476.3932064480405</c:v>
                </c:pt>
                <c:pt idx="1025">
                  <c:v>3342.3805929840064</c:v>
                </c:pt>
                <c:pt idx="1026">
                  <c:v>3378.5763581488645</c:v>
                </c:pt>
                <c:pt idx="1027">
                  <c:v>3505.2321087745127</c:v>
                </c:pt>
                <c:pt idx="1028">
                  <c:v>3317.6026789443235</c:v>
                </c:pt>
                <c:pt idx="1029">
                  <c:v>3416.0080762705707</c:v>
                </c:pt>
                <c:pt idx="1030">
                  <c:v>3354.0338637200098</c:v>
                </c:pt>
                <c:pt idx="1031">
                  <c:v>3460.6200925225417</c:v>
                </c:pt>
                <c:pt idx="1032">
                  <c:v>3480.9838888591935</c:v>
                </c:pt>
                <c:pt idx="1033">
                  <c:v>3220.2566698668038</c:v>
                </c:pt>
                <c:pt idx="1034">
                  <c:v>3423.7769234279062</c:v>
                </c:pt>
                <c:pt idx="1035">
                  <c:v>3310.7166553275947</c:v>
                </c:pt>
                <c:pt idx="1036">
                  <c:v>3388.6405465117759</c:v>
                </c:pt>
                <c:pt idx="1037">
                  <c:v>3429.7212686013218</c:v>
                </c:pt>
                <c:pt idx="1038">
                  <c:v>3357.682867687849</c:v>
                </c:pt>
                <c:pt idx="1039">
                  <c:v>3350.7968440711197</c:v>
                </c:pt>
                <c:pt idx="1040">
                  <c:v>3371.4549149213071</c:v>
                </c:pt>
                <c:pt idx="1041">
                  <c:v>3576.3288312446721</c:v>
                </c:pt>
                <c:pt idx="1042">
                  <c:v>3370.4543815752863</c:v>
                </c:pt>
                <c:pt idx="1043">
                  <c:v>3375.8690326243386</c:v>
                </c:pt>
                <c:pt idx="1044">
                  <c:v>3401.7063349127488</c:v>
                </c:pt>
                <c:pt idx="1045">
                  <c:v>3434.9593549422525</c:v>
                </c:pt>
                <c:pt idx="1046">
                  <c:v>3294.2372825696107</c:v>
                </c:pt>
                <c:pt idx="1047">
                  <c:v>3282.1131726119511</c:v>
                </c:pt>
                <c:pt idx="1048">
                  <c:v>3365.5694246505982</c:v>
                </c:pt>
                <c:pt idx="1049">
                  <c:v>3272.6375332761099</c:v>
                </c:pt>
                <c:pt idx="1050">
                  <c:v>3425.4248607037043</c:v>
                </c:pt>
                <c:pt idx="1051">
                  <c:v>3385.5800915710074</c:v>
                </c:pt>
                <c:pt idx="1052">
                  <c:v>3209.0742383524575</c:v>
                </c:pt>
                <c:pt idx="1053">
                  <c:v>3355.2109617741512</c:v>
                </c:pt>
                <c:pt idx="1054">
                  <c:v>3424.1889077468559</c:v>
                </c:pt>
                <c:pt idx="1055">
                  <c:v>3341.0857851244509</c:v>
                </c:pt>
                <c:pt idx="1056">
                  <c:v>3495.1090655088938</c:v>
                </c:pt>
                <c:pt idx="1057">
                  <c:v>3421.7170018331581</c:v>
                </c:pt>
                <c:pt idx="1058">
                  <c:v>3438.9614883263343</c:v>
                </c:pt>
                <c:pt idx="1059">
                  <c:v>3368.7475893967812</c:v>
                </c:pt>
                <c:pt idx="1060">
                  <c:v>3507.2331754665538</c:v>
                </c:pt>
                <c:pt idx="1061">
                  <c:v>3262.1613605942489</c:v>
                </c:pt>
                <c:pt idx="1062">
                  <c:v>3299.2399492997129</c:v>
                </c:pt>
                <c:pt idx="1063">
                  <c:v>3390.7593230092311</c:v>
                </c:pt>
                <c:pt idx="1064">
                  <c:v>3441.5511040454458</c:v>
                </c:pt>
                <c:pt idx="1065">
                  <c:v>3399.5287035125866</c:v>
                </c:pt>
                <c:pt idx="1066">
                  <c:v>3384.6384131276941</c:v>
                </c:pt>
                <c:pt idx="1067">
                  <c:v>3321.8402319392339</c:v>
                </c:pt>
                <c:pt idx="1068">
                  <c:v>3494.6382262872371</c:v>
                </c:pt>
                <c:pt idx="1069">
                  <c:v>3404.5313702426893</c:v>
                </c:pt>
                <c:pt idx="1070">
                  <c:v>3360.3313383096679</c:v>
                </c:pt>
                <c:pt idx="1071">
                  <c:v>3389.0525308307256</c:v>
                </c:pt>
                <c:pt idx="1072">
                  <c:v>3386.1686405980781</c:v>
                </c:pt>
                <c:pt idx="1073">
                  <c:v>3244.2106152685878</c:v>
                </c:pt>
                <c:pt idx="1074">
                  <c:v>3325.9012202260228</c:v>
                </c:pt>
                <c:pt idx="1075">
                  <c:v>3405.178774172467</c:v>
                </c:pt>
                <c:pt idx="1076">
                  <c:v>3306.8322317489269</c:v>
                </c:pt>
                <c:pt idx="1077">
                  <c:v>3427.7202019092811</c:v>
                </c:pt>
                <c:pt idx="1078">
                  <c:v>3401.8828996208704</c:v>
                </c:pt>
                <c:pt idx="1079">
                  <c:v>3279.7001216009603</c:v>
                </c:pt>
                <c:pt idx="1080">
                  <c:v>3464.9753553228661</c:v>
                </c:pt>
                <c:pt idx="1081">
                  <c:v>3388.699401414483</c:v>
                </c:pt>
                <c:pt idx="1082">
                  <c:v>3504.0550107203708</c:v>
                </c:pt>
                <c:pt idx="1083">
                  <c:v>3408.7689232375992</c:v>
                </c:pt>
                <c:pt idx="1084">
                  <c:v>3389.1113857334326</c:v>
                </c:pt>
                <c:pt idx="1085">
                  <c:v>3455.4408610843184</c:v>
                </c:pt>
                <c:pt idx="1086">
                  <c:v>3437.1958412451218</c:v>
                </c:pt>
                <c:pt idx="1087">
                  <c:v>3636.1254123950712</c:v>
                </c:pt>
                <c:pt idx="1088">
                  <c:v>3388.3462719982404</c:v>
                </c:pt>
                <c:pt idx="1089">
                  <c:v>3287.645533466417</c:v>
                </c:pt>
                <c:pt idx="1090">
                  <c:v>3497.6986812280056</c:v>
                </c:pt>
                <c:pt idx="1091">
                  <c:v>3404.0605310210326</c:v>
                </c:pt>
                <c:pt idx="1092">
                  <c:v>3300.0639179376121</c:v>
                </c:pt>
                <c:pt idx="1093">
                  <c:v>3474.6275593668279</c:v>
                </c:pt>
                <c:pt idx="1094">
                  <c:v>3354.5635578443735</c:v>
                </c:pt>
                <c:pt idx="1095">
                  <c:v>3421.2461626115014</c:v>
                </c:pt>
                <c:pt idx="1096">
                  <c:v>3530.5397169385596</c:v>
                </c:pt>
                <c:pt idx="1097">
                  <c:v>3372.1023188510849</c:v>
                </c:pt>
                <c:pt idx="1098">
                  <c:v>3363.8037775693856</c:v>
                </c:pt>
                <c:pt idx="1099">
                  <c:v>3396.9979426961822</c:v>
                </c:pt>
                <c:pt idx="1100">
                  <c:v>3463.2097082416535</c:v>
                </c:pt>
                <c:pt idx="1101">
                  <c:v>3447.9074335378114</c:v>
                </c:pt>
                <c:pt idx="1102">
                  <c:v>3453.2043747814491</c:v>
                </c:pt>
                <c:pt idx="1103">
                  <c:v>3248.9778623878619</c:v>
                </c:pt>
                <c:pt idx="1104">
                  <c:v>3288.1163726880736</c:v>
                </c:pt>
                <c:pt idx="1105">
                  <c:v>3458.619025830501</c:v>
                </c:pt>
                <c:pt idx="1106">
                  <c:v>3379.1649071759352</c:v>
                </c:pt>
                <c:pt idx="1107">
                  <c:v>3370.0423972563367</c:v>
                </c:pt>
                <c:pt idx="1108">
                  <c:v>3321.1928280094558</c:v>
                </c:pt>
                <c:pt idx="1109">
                  <c:v>3486.7516693244879</c:v>
                </c:pt>
                <c:pt idx="1110">
                  <c:v>3355.4463813849798</c:v>
                </c:pt>
                <c:pt idx="1111">
                  <c:v>3365.5105697478912</c:v>
                </c:pt>
                <c:pt idx="1112">
                  <c:v>3482.7495359404061</c:v>
                </c:pt>
                <c:pt idx="1113">
                  <c:v>3417.3028841301266</c:v>
                </c:pt>
                <c:pt idx="1114">
                  <c:v>3475.3338181993131</c:v>
                </c:pt>
                <c:pt idx="1115">
                  <c:v>3292.2950707802765</c:v>
                </c:pt>
                <c:pt idx="1116">
                  <c:v>3412.7710566216811</c:v>
                </c:pt>
                <c:pt idx="1117">
                  <c:v>3338.437314502632</c:v>
                </c:pt>
                <c:pt idx="1118">
                  <c:v>3424.0123430387343</c:v>
                </c:pt>
                <c:pt idx="1119">
                  <c:v>3382.5784915329459</c:v>
                </c:pt>
                <c:pt idx="1120">
                  <c:v>3252.2148820367515</c:v>
                </c:pt>
                <c:pt idx="1121">
                  <c:v>3371.6903345321352</c:v>
                </c:pt>
                <c:pt idx="1122">
                  <c:v>3352.1505068333827</c:v>
                </c:pt>
                <c:pt idx="1123">
                  <c:v>3463.5628376578961</c:v>
                </c:pt>
                <c:pt idx="1124">
                  <c:v>3468.977488706948</c:v>
                </c:pt>
                <c:pt idx="1125">
                  <c:v>3325.2538162962446</c:v>
                </c:pt>
                <c:pt idx="1126">
                  <c:v>3297.3565924130862</c:v>
                </c:pt>
                <c:pt idx="1127">
                  <c:v>3351.7385225144335</c:v>
                </c:pt>
                <c:pt idx="1128">
                  <c:v>3471.0962652044032</c:v>
                </c:pt>
                <c:pt idx="1129">
                  <c:v>3382.1665072139967</c:v>
                </c:pt>
                <c:pt idx="1130">
                  <c:v>3420.4810488763092</c:v>
                </c:pt>
                <c:pt idx="1131">
                  <c:v>3240.9147407169908</c:v>
                </c:pt>
                <c:pt idx="1132">
                  <c:v>3343.3811263300272</c:v>
                </c:pt>
                <c:pt idx="1133">
                  <c:v>3428.7795901580084</c:v>
                </c:pt>
                <c:pt idx="1134">
                  <c:v>3434.8416451368385</c:v>
                </c:pt>
                <c:pt idx="1135">
                  <c:v>3380.6362797436122</c:v>
                </c:pt>
                <c:pt idx="1136">
                  <c:v>3366.8642325101541</c:v>
                </c:pt>
                <c:pt idx="1137">
                  <c:v>3412.3590723027314</c:v>
                </c:pt>
                <c:pt idx="1138">
                  <c:v>3459.9138336900569</c:v>
                </c:pt>
                <c:pt idx="1139">
                  <c:v>3304.007196418987</c:v>
                </c:pt>
                <c:pt idx="1140">
                  <c:v>3341.1446400271579</c:v>
                </c:pt>
                <c:pt idx="1141">
                  <c:v>3362.038130488173</c:v>
                </c:pt>
                <c:pt idx="1142">
                  <c:v>3467.0941318203213</c:v>
                </c:pt>
                <c:pt idx="1143">
                  <c:v>3417.3028841301266</c:v>
                </c:pt>
                <c:pt idx="1144">
                  <c:v>3365.4517148451841</c:v>
                </c:pt>
                <c:pt idx="1145">
                  <c:v>3286.7627099258107</c:v>
                </c:pt>
                <c:pt idx="1146">
                  <c:v>3445.7886570403562</c:v>
                </c:pt>
                <c:pt idx="1147">
                  <c:v>3360.3313383096679</c:v>
                </c:pt>
                <c:pt idx="1148">
                  <c:v>3451.9095669218932</c:v>
                </c:pt>
                <c:pt idx="1149">
                  <c:v>3280.3475255307385</c:v>
                </c:pt>
                <c:pt idx="1150">
                  <c:v>3438.7260687155058</c:v>
                </c:pt>
                <c:pt idx="1151">
                  <c:v>3376.6341463595304</c:v>
                </c:pt>
                <c:pt idx="1152">
                  <c:v>3391.5244367444229</c:v>
                </c:pt>
                <c:pt idx="1153">
                  <c:v>3507.9394342990386</c:v>
                </c:pt>
                <c:pt idx="1154">
                  <c:v>3418.9508214059251</c:v>
                </c:pt>
                <c:pt idx="1155">
                  <c:v>3322.1933613554761</c:v>
                </c:pt>
                <c:pt idx="1156">
                  <c:v>3351.679667611726</c:v>
                </c:pt>
                <c:pt idx="1157">
                  <c:v>3383.3436052681382</c:v>
                </c:pt>
                <c:pt idx="1158">
                  <c:v>3321.7813770365265</c:v>
                </c:pt>
                <c:pt idx="1159">
                  <c:v>3337.6722007674398</c:v>
                </c:pt>
                <c:pt idx="1160">
                  <c:v>3301.0055963809255</c:v>
                </c:pt>
                <c:pt idx="1161">
                  <c:v>3373.8679659322975</c:v>
                </c:pt>
                <c:pt idx="1162">
                  <c:v>3365.0985854289415</c:v>
                </c:pt>
                <c:pt idx="1163">
                  <c:v>3283.2902706660925</c:v>
                </c:pt>
                <c:pt idx="1164">
                  <c:v>3482.7495359404061</c:v>
                </c:pt>
                <c:pt idx="1165">
                  <c:v>3327.7257222099424</c:v>
                </c:pt>
                <c:pt idx="1166">
                  <c:v>3330.4330477344683</c:v>
                </c:pt>
                <c:pt idx="1167">
                  <c:v>3443.4344609320729</c:v>
                </c:pt>
                <c:pt idx="1168">
                  <c:v>3394.879166198727</c:v>
                </c:pt>
                <c:pt idx="1169">
                  <c:v>3333.0815183562872</c:v>
                </c:pt>
                <c:pt idx="1170">
                  <c:v>3386.6394798197352</c:v>
                </c:pt>
                <c:pt idx="1171">
                  <c:v>3334.0820517023076</c:v>
                </c:pt>
                <c:pt idx="1172">
                  <c:v>3513.707214764333</c:v>
                </c:pt>
                <c:pt idx="1173">
                  <c:v>3334.0820517023076</c:v>
                </c:pt>
                <c:pt idx="1174">
                  <c:v>3443.7875903483155</c:v>
                </c:pt>
                <c:pt idx="1175">
                  <c:v>3417.9502880599048</c:v>
                </c:pt>
                <c:pt idx="1176">
                  <c:v>3388.1697072901193</c:v>
                </c:pt>
                <c:pt idx="1177">
                  <c:v>3371.6903345321352</c:v>
                </c:pt>
                <c:pt idx="1178">
                  <c:v>3265.7515096593811</c:v>
                </c:pt>
                <c:pt idx="1179">
                  <c:v>3422.4232606656433</c:v>
                </c:pt>
                <c:pt idx="1180">
                  <c:v>3458.3836062196724</c:v>
                </c:pt>
                <c:pt idx="1181">
                  <c:v>3340.7326557082083</c:v>
                </c:pt>
                <c:pt idx="1182">
                  <c:v>3299.7107885213695</c:v>
                </c:pt>
                <c:pt idx="1183">
                  <c:v>3570.9141801956202</c:v>
                </c:pt>
                <c:pt idx="1184">
                  <c:v>3424.483182260391</c:v>
                </c:pt>
                <c:pt idx="1185">
                  <c:v>3374.4565149593682</c:v>
                </c:pt>
                <c:pt idx="1186">
                  <c:v>3437.9021000776065</c:v>
                </c:pt>
                <c:pt idx="1187">
                  <c:v>3311.9526082844432</c:v>
                </c:pt>
                <c:pt idx="1188">
                  <c:v>3323.9590084366887</c:v>
                </c:pt>
                <c:pt idx="1189">
                  <c:v>3415.7726566597426</c:v>
                </c:pt>
                <c:pt idx="1190">
                  <c:v>3338.5550243080461</c:v>
                </c:pt>
                <c:pt idx="1191">
                  <c:v>3383.9910091979164</c:v>
                </c:pt>
                <c:pt idx="1192">
                  <c:v>3405.2964839778811</c:v>
                </c:pt>
                <c:pt idx="1193">
                  <c:v>3460.3846729117136</c:v>
                </c:pt>
                <c:pt idx="1194">
                  <c:v>3313.6005455602417</c:v>
                </c:pt>
                <c:pt idx="1195">
                  <c:v>3423.5415038170777</c:v>
                </c:pt>
                <c:pt idx="1196">
                  <c:v>3302.8300983648451</c:v>
                </c:pt>
                <c:pt idx="1197">
                  <c:v>3410.7699899296404</c:v>
                </c:pt>
                <c:pt idx="1198">
                  <c:v>3413.7127350649944</c:v>
                </c:pt>
                <c:pt idx="1199">
                  <c:v>3457.206508165531</c:v>
                </c:pt>
                <c:pt idx="1200">
                  <c:v>3333.3169379671153</c:v>
                </c:pt>
                <c:pt idx="1201">
                  <c:v>3467.564971041978</c:v>
                </c:pt>
                <c:pt idx="1202">
                  <c:v>3371.0429306023575</c:v>
                </c:pt>
                <c:pt idx="1203">
                  <c:v>3323.8412986312746</c:v>
                </c:pt>
                <c:pt idx="1204">
                  <c:v>3425.3071508982903</c:v>
                </c:pt>
                <c:pt idx="1205">
                  <c:v>3408.7100683348922</c:v>
                </c:pt>
                <c:pt idx="1206">
                  <c:v>3444.4938491808002</c:v>
                </c:pt>
                <c:pt idx="1207">
                  <c:v>3233.0870386569486</c:v>
                </c:pt>
                <c:pt idx="1208">
                  <c:v>3319.6626005390717</c:v>
                </c:pt>
                <c:pt idx="1209">
                  <c:v>3261.7493762752993</c:v>
                </c:pt>
                <c:pt idx="1210">
                  <c:v>3373.7502561268834</c:v>
                </c:pt>
                <c:pt idx="1211">
                  <c:v>3415.0663978272573</c:v>
                </c:pt>
                <c:pt idx="1212">
                  <c:v>3311.4229141600795</c:v>
                </c:pt>
                <c:pt idx="1213">
                  <c:v>3379.6946013002989</c:v>
                </c:pt>
                <c:pt idx="1214">
                  <c:v>3430.486382336514</c:v>
                </c:pt>
                <c:pt idx="1215">
                  <c:v>3427.1316528822099</c:v>
                </c:pt>
                <c:pt idx="1216">
                  <c:v>3286.17416089874</c:v>
                </c:pt>
                <c:pt idx="1217">
                  <c:v>3356.211495120172</c:v>
                </c:pt>
                <c:pt idx="1218">
                  <c:v>3454.1460532247625</c:v>
                </c:pt>
                <c:pt idx="1219">
                  <c:v>3437.3135510505358</c:v>
                </c:pt>
                <c:pt idx="1220">
                  <c:v>3333.5523575779439</c:v>
                </c:pt>
                <c:pt idx="1221">
                  <c:v>3385.3446719601793</c:v>
                </c:pt>
                <c:pt idx="1222">
                  <c:v>3282.5840118336077</c:v>
                </c:pt>
                <c:pt idx="1223">
                  <c:v>3412.3590723027314</c:v>
                </c:pt>
                <c:pt idx="1224">
                  <c:v>3377.9878091217934</c:v>
                </c:pt>
                <c:pt idx="1225">
                  <c:v>3449.4376610081954</c:v>
                </c:pt>
                <c:pt idx="1226">
                  <c:v>3464.7399357120375</c:v>
                </c:pt>
                <c:pt idx="1227">
                  <c:v>3380.2242954246626</c:v>
                </c:pt>
                <c:pt idx="1228">
                  <c:v>3375.1039188891464</c:v>
                </c:pt>
                <c:pt idx="1229">
                  <c:v>3515.9437010672023</c:v>
                </c:pt>
                <c:pt idx="1230">
                  <c:v>3513.707214764333</c:v>
                </c:pt>
                <c:pt idx="1231">
                  <c:v>3238.5605446087075</c:v>
                </c:pt>
                <c:pt idx="1232">
                  <c:v>3341.7920439569357</c:v>
                </c:pt>
                <c:pt idx="1233">
                  <c:v>3432.1931745150196</c:v>
                </c:pt>
                <c:pt idx="1234">
                  <c:v>3523.1239991974667</c:v>
                </c:pt>
                <c:pt idx="1235">
                  <c:v>3408.4746487240636</c:v>
                </c:pt>
                <c:pt idx="1236">
                  <c:v>3554.9056466592929</c:v>
                </c:pt>
                <c:pt idx="1237">
                  <c:v>3404.8256447562244</c:v>
                </c:pt>
                <c:pt idx="1238">
                  <c:v>3408.0626644051144</c:v>
                </c:pt>
                <c:pt idx="1239">
                  <c:v>3505.8206578015834</c:v>
                </c:pt>
                <c:pt idx="1240">
                  <c:v>3408.5923585294781</c:v>
                </c:pt>
                <c:pt idx="1241">
                  <c:v>3425.6602803145329</c:v>
                </c:pt>
                <c:pt idx="1242">
                  <c:v>3499.8174577254608</c:v>
                </c:pt>
                <c:pt idx="1243">
                  <c:v>3435.4301941639092</c:v>
                </c:pt>
                <c:pt idx="1244">
                  <c:v>3371.5137698240142</c:v>
                </c:pt>
                <c:pt idx="1245">
                  <c:v>3347.1478401032805</c:v>
                </c:pt>
                <c:pt idx="1246">
                  <c:v>3231.4391013811501</c:v>
                </c:pt>
                <c:pt idx="1247">
                  <c:v>3344.9702087031183</c:v>
                </c:pt>
                <c:pt idx="1248">
                  <c:v>3349.9140205305134</c:v>
                </c:pt>
                <c:pt idx="1249">
                  <c:v>3422.0112763466936</c:v>
                </c:pt>
                <c:pt idx="1250">
                  <c:v>3311.7760435763221</c:v>
                </c:pt>
                <c:pt idx="1251">
                  <c:v>3495.815324341379</c:v>
                </c:pt>
                <c:pt idx="1252">
                  <c:v>3348.3837930601294</c:v>
                </c:pt>
                <c:pt idx="1253">
                  <c:v>3361.6261461692238</c:v>
                </c:pt>
                <c:pt idx="1254">
                  <c:v>3311.0109298411298</c:v>
                </c:pt>
                <c:pt idx="1255">
                  <c:v>3230.7328425486653</c:v>
                </c:pt>
                <c:pt idx="1256">
                  <c:v>3372.3965933646205</c:v>
                </c:pt>
                <c:pt idx="1257">
                  <c:v>3284.76164323377</c:v>
                </c:pt>
                <c:pt idx="1258">
                  <c:v>3354.2104284281309</c:v>
                </c:pt>
                <c:pt idx="1259">
                  <c:v>3258.159227210167</c:v>
                </c:pt>
                <c:pt idx="1260">
                  <c:v>3318.6032122903439</c:v>
                </c:pt>
                <c:pt idx="1261">
                  <c:v>3399.1167191936374</c:v>
                </c:pt>
                <c:pt idx="1262">
                  <c:v>3310.6578004248877</c:v>
                </c:pt>
                <c:pt idx="1263">
                  <c:v>3346.0884518545531</c:v>
                </c:pt>
                <c:pt idx="1264">
                  <c:v>3276.7573764656063</c:v>
                </c:pt>
                <c:pt idx="1265">
                  <c:v>3391.1124524254737</c:v>
                </c:pt>
                <c:pt idx="1266">
                  <c:v>3352.7979107631609</c:v>
                </c:pt>
                <c:pt idx="1267">
                  <c:v>3419.7747900438244</c:v>
                </c:pt>
                <c:pt idx="1268">
                  <c:v>3326.0189300314369</c:v>
                </c:pt>
                <c:pt idx="1269">
                  <c:v>3336.9659419349546</c:v>
                </c:pt>
                <c:pt idx="1270">
                  <c:v>3397.8807662367885</c:v>
                </c:pt>
                <c:pt idx="1271">
                  <c:v>3354.6812676497875</c:v>
                </c:pt>
                <c:pt idx="1272">
                  <c:v>3312.4234475061003</c:v>
                </c:pt>
                <c:pt idx="1273">
                  <c:v>3315.1307730306262</c:v>
                </c:pt>
                <c:pt idx="1274">
                  <c:v>3343.3811263300272</c:v>
                </c:pt>
                <c:pt idx="1275">
                  <c:v>3419.9513547519455</c:v>
                </c:pt>
                <c:pt idx="1276">
                  <c:v>3422.3644057629363</c:v>
                </c:pt>
                <c:pt idx="1277">
                  <c:v>3258.6889213345307</c:v>
                </c:pt>
                <c:pt idx="1278">
                  <c:v>3489.2235752381853</c:v>
                </c:pt>
                <c:pt idx="1279">
                  <c:v>3424.6008920658055</c:v>
                </c:pt>
                <c:pt idx="1280">
                  <c:v>3402.7068682587696</c:v>
                </c:pt>
                <c:pt idx="1281">
                  <c:v>3309.5984121761599</c:v>
                </c:pt>
                <c:pt idx="1282">
                  <c:v>3449.3199512027813</c:v>
                </c:pt>
                <c:pt idx="1283">
                  <c:v>3559.731748681274</c:v>
                </c:pt>
                <c:pt idx="1284">
                  <c:v>3241.2678701332334</c:v>
                </c:pt>
                <c:pt idx="1285">
                  <c:v>3353.2098950821105</c:v>
                </c:pt>
                <c:pt idx="1286">
                  <c:v>3318.8386319011724</c:v>
                </c:pt>
                <c:pt idx="1287">
                  <c:v>3419.7159351411174</c:v>
                </c:pt>
                <c:pt idx="1288">
                  <c:v>3450.9678884785799</c:v>
                </c:pt>
                <c:pt idx="1289">
                  <c:v>3514.2957637914037</c:v>
                </c:pt>
                <c:pt idx="1290">
                  <c:v>3308.6567337328465</c:v>
                </c:pt>
                <c:pt idx="1291">
                  <c:v>3476.7463358642831</c:v>
                </c:pt>
                <c:pt idx="1292">
                  <c:v>3407.7095349888718</c:v>
                </c:pt>
                <c:pt idx="1293">
                  <c:v>3462.8565788254109</c:v>
                </c:pt>
                <c:pt idx="1294">
                  <c:v>3449.6730806190239</c:v>
                </c:pt>
                <c:pt idx="1295">
                  <c:v>3475.3338181993131</c:v>
                </c:pt>
                <c:pt idx="1296">
                  <c:v>3421.8935665412791</c:v>
                </c:pt>
                <c:pt idx="1297">
                  <c:v>3327.9611418207705</c:v>
                </c:pt>
                <c:pt idx="1298">
                  <c:v>3405.11991926976</c:v>
                </c:pt>
                <c:pt idx="1299">
                  <c:v>3361.6261461692238</c:v>
                </c:pt>
                <c:pt idx="1300">
                  <c:v>3451.7918571164792</c:v>
                </c:pt>
                <c:pt idx="1301">
                  <c:v>3360.2136285042534</c:v>
                </c:pt>
                <c:pt idx="1302">
                  <c:v>3334.5528909239642</c:v>
                </c:pt>
                <c:pt idx="1303">
                  <c:v>3351.0911185846553</c:v>
                </c:pt>
                <c:pt idx="1304">
                  <c:v>3348.9134871844931</c:v>
                </c:pt>
                <c:pt idx="1305">
                  <c:v>3465.9170337661794</c:v>
                </c:pt>
                <c:pt idx="1306">
                  <c:v>3448.0251433432254</c:v>
                </c:pt>
                <c:pt idx="1307">
                  <c:v>3433.0759980556259</c:v>
                </c:pt>
                <c:pt idx="1308">
                  <c:v>3365.3340050397701</c:v>
                </c:pt>
                <c:pt idx="1309">
                  <c:v>3431.1337862662917</c:v>
                </c:pt>
                <c:pt idx="1310">
                  <c:v>3405.5319035887096</c:v>
                </c:pt>
                <c:pt idx="1311">
                  <c:v>3491.1069321248124</c:v>
                </c:pt>
                <c:pt idx="1312">
                  <c:v>3350.9734087792413</c:v>
                </c:pt>
                <c:pt idx="1313">
                  <c:v>3430.545237239221</c:v>
                </c:pt>
                <c:pt idx="1314">
                  <c:v>3377.7523895109653</c:v>
                </c:pt>
                <c:pt idx="1315">
                  <c:v>3318.4855024849298</c:v>
                </c:pt>
                <c:pt idx="1316">
                  <c:v>3346.6181459789168</c:v>
                </c:pt>
                <c:pt idx="1317">
                  <c:v>3382.9316209491885</c:v>
                </c:pt>
                <c:pt idx="1318">
                  <c:v>3384.6384131276941</c:v>
                </c:pt>
                <c:pt idx="1319">
                  <c:v>3370.1601070617512</c:v>
                </c:pt>
                <c:pt idx="1320">
                  <c:v>3497.6986812280056</c:v>
                </c:pt>
                <c:pt idx="1321">
                  <c:v>3273.0495175950596</c:v>
                </c:pt>
                <c:pt idx="1322">
                  <c:v>3353.2098950821105</c:v>
                </c:pt>
                <c:pt idx="1323">
                  <c:v>3405.0022094643459</c:v>
                </c:pt>
                <c:pt idx="1324">
                  <c:v>3428.8972999634225</c:v>
                </c:pt>
                <c:pt idx="1325">
                  <c:v>3369.6304129373875</c:v>
                </c:pt>
                <c:pt idx="1326">
                  <c:v>3369.453848229266</c:v>
                </c:pt>
                <c:pt idx="1327">
                  <c:v>3414.124719383944</c:v>
                </c:pt>
                <c:pt idx="1328">
                  <c:v>3369.394993326559</c:v>
                </c:pt>
                <c:pt idx="1329">
                  <c:v>3416.3023507841062</c:v>
                </c:pt>
                <c:pt idx="1330">
                  <c:v>3253.0977055773578</c:v>
                </c:pt>
                <c:pt idx="1331">
                  <c:v>3319.2506162201221</c:v>
                </c:pt>
                <c:pt idx="1332">
                  <c:v>3348.0306636438868</c:v>
                </c:pt>
                <c:pt idx="1333">
                  <c:v>3399.8818329288292</c:v>
                </c:pt>
                <c:pt idx="1334">
                  <c:v>3325.0772515881235</c:v>
                </c:pt>
                <c:pt idx="1335">
                  <c:v>3359.213095158233</c:v>
                </c:pt>
                <c:pt idx="1336">
                  <c:v>3377.5758248028437</c:v>
                </c:pt>
                <c:pt idx="1337">
                  <c:v>3298.003996342864</c:v>
                </c:pt>
                <c:pt idx="1338">
                  <c:v>3503.8195911095427</c:v>
                </c:pt>
                <c:pt idx="1339">
                  <c:v>3327.7845771126495</c:v>
                </c:pt>
                <c:pt idx="1340">
                  <c:v>3488.1641869894579</c:v>
                </c:pt>
                <c:pt idx="1341">
                  <c:v>3335.3180046591565</c:v>
                </c:pt>
                <c:pt idx="1342">
                  <c:v>3320.2511495661424</c:v>
                </c:pt>
                <c:pt idx="1343">
                  <c:v>3287.5278236610029</c:v>
                </c:pt>
                <c:pt idx="1344">
                  <c:v>3433.8411117908176</c:v>
                </c:pt>
                <c:pt idx="1345">
                  <c:v>3452.3804061435499</c:v>
                </c:pt>
                <c:pt idx="1346">
                  <c:v>3414.6544135083077</c:v>
                </c:pt>
                <c:pt idx="1347">
                  <c:v>3234.8526857381612</c:v>
                </c:pt>
                <c:pt idx="1348">
                  <c:v>3349.0311969899071</c:v>
                </c:pt>
                <c:pt idx="1349">
                  <c:v>3540.42734059335</c:v>
                </c:pt>
                <c:pt idx="1350">
                  <c:v>3334.4940360212572</c:v>
                </c:pt>
                <c:pt idx="1351">
                  <c:v>3375.8101777216311</c:v>
                </c:pt>
                <c:pt idx="1352">
                  <c:v>3467.564971041978</c:v>
                </c:pt>
                <c:pt idx="1353">
                  <c:v>3292.1773609748625</c:v>
                </c:pt>
                <c:pt idx="1354">
                  <c:v>3204.7189755521331</c:v>
                </c:pt>
                <c:pt idx="1355">
                  <c:v>3369.57155803468</c:v>
                </c:pt>
                <c:pt idx="1356">
                  <c:v>3273.9911960383733</c:v>
                </c:pt>
                <c:pt idx="1357">
                  <c:v>3335.3768595618635</c:v>
                </c:pt>
                <c:pt idx="1358">
                  <c:v>3288.3517922989022</c:v>
                </c:pt>
                <c:pt idx="1359">
                  <c:v>3327.6668673072354</c:v>
                </c:pt>
                <c:pt idx="1360">
                  <c:v>3485.9277006865887</c:v>
                </c:pt>
                <c:pt idx="1361">
                  <c:v>3384.9326876412297</c:v>
                </c:pt>
                <c:pt idx="1362">
                  <c:v>3333.0226634535802</c:v>
                </c:pt>
                <c:pt idx="1363">
                  <c:v>3544.3117641720173</c:v>
                </c:pt>
                <c:pt idx="1364">
                  <c:v>3418.4799821842685</c:v>
                </c:pt>
                <c:pt idx="1365">
                  <c:v>3460.9732219387843</c:v>
                </c:pt>
                <c:pt idx="1366">
                  <c:v>3346.2650165626742</c:v>
                </c:pt>
                <c:pt idx="1367">
                  <c:v>3381.5779581869256</c:v>
                </c:pt>
                <c:pt idx="1368">
                  <c:v>3344.0285302598049</c:v>
                </c:pt>
                <c:pt idx="1369">
                  <c:v>3428.3676058390588</c:v>
                </c:pt>
                <c:pt idx="1370">
                  <c:v>3261.5139566644712</c:v>
                </c:pt>
                <c:pt idx="1371">
                  <c:v>3426.3076842443106</c:v>
                </c:pt>
                <c:pt idx="1372">
                  <c:v>3392.6426798958578</c:v>
                </c:pt>
                <c:pt idx="1373">
                  <c:v>3262.2790703996629</c:v>
                </c:pt>
                <c:pt idx="1374">
                  <c:v>3554.1993878268081</c:v>
                </c:pt>
                <c:pt idx="1375">
                  <c:v>3457.6773473871876</c:v>
                </c:pt>
                <c:pt idx="1376">
                  <c:v>3270.0479175569985</c:v>
                </c:pt>
                <c:pt idx="1377">
                  <c:v>3287.9398079799525</c:v>
                </c:pt>
                <c:pt idx="1378">
                  <c:v>3463.0919984362395</c:v>
                </c:pt>
                <c:pt idx="1379">
                  <c:v>3436.3718726072225</c:v>
                </c:pt>
                <c:pt idx="1380">
                  <c:v>3309.3629925653318</c:v>
                </c:pt>
                <c:pt idx="1381">
                  <c:v>3492.5194497897819</c:v>
                </c:pt>
                <c:pt idx="1382">
                  <c:v>3341.6154792488146</c:v>
                </c:pt>
                <c:pt idx="1383">
                  <c:v>3434.7239353314239</c:v>
                </c:pt>
                <c:pt idx="1384">
                  <c:v>3427.8379117146951</c:v>
                </c:pt>
                <c:pt idx="1385">
                  <c:v>3353.9750088173023</c:v>
                </c:pt>
                <c:pt idx="1386">
                  <c:v>3351.0322636819483</c:v>
                </c:pt>
                <c:pt idx="1387">
                  <c:v>3460.8555121333702</c:v>
                </c:pt>
                <c:pt idx="1388">
                  <c:v>3440.962555018375</c:v>
                </c:pt>
                <c:pt idx="1389">
                  <c:v>3220.3155247695108</c:v>
                </c:pt>
                <c:pt idx="1390">
                  <c:v>3223.3759797102794</c:v>
                </c:pt>
                <c:pt idx="1391">
                  <c:v>3408.8277781403062</c:v>
                </c:pt>
                <c:pt idx="1392">
                  <c:v>3251.8617526205089</c:v>
                </c:pt>
                <c:pt idx="1393">
                  <c:v>3487.4579281569727</c:v>
                </c:pt>
                <c:pt idx="1394">
                  <c:v>3449.2022413973673</c:v>
                </c:pt>
                <c:pt idx="1395">
                  <c:v>3253.6273997017215</c:v>
                </c:pt>
                <c:pt idx="1396">
                  <c:v>3487.2225085461446</c:v>
                </c:pt>
                <c:pt idx="1397">
                  <c:v>3381.7545228950471</c:v>
                </c:pt>
                <c:pt idx="1398">
                  <c:v>3476.8640456696976</c:v>
                </c:pt>
                <c:pt idx="1399">
                  <c:v>3260.4545684157433</c:v>
                </c:pt>
                <c:pt idx="1400">
                  <c:v>3445.4355276241135</c:v>
                </c:pt>
                <c:pt idx="1401">
                  <c:v>3398.9990093882229</c:v>
                </c:pt>
                <c:pt idx="1402">
                  <c:v>3470.1545867610894</c:v>
                </c:pt>
                <c:pt idx="1403">
                  <c:v>3358.0948520067986</c:v>
                </c:pt>
                <c:pt idx="1404">
                  <c:v>3415.1841076326718</c:v>
                </c:pt>
                <c:pt idx="1405">
                  <c:v>3336.5539576160054</c:v>
                </c:pt>
                <c:pt idx="1406">
                  <c:v>3485.9277006865887</c:v>
                </c:pt>
                <c:pt idx="1407">
                  <c:v>3321.3105378148698</c:v>
                </c:pt>
                <c:pt idx="1408">
                  <c:v>3397.1156525015963</c:v>
                </c:pt>
                <c:pt idx="1409">
                  <c:v>3475.9223672263843</c:v>
                </c:pt>
                <c:pt idx="1410">
                  <c:v>3433.8411117908176</c:v>
                </c:pt>
                <c:pt idx="1411">
                  <c:v>3239.1490936357786</c:v>
                </c:pt>
                <c:pt idx="1412">
                  <c:v>3296.8268982887225</c:v>
                </c:pt>
                <c:pt idx="1413">
                  <c:v>3395.6442799339193</c:v>
                </c:pt>
                <c:pt idx="1414">
                  <c:v>3312.3057377006858</c:v>
                </c:pt>
                <c:pt idx="1415">
                  <c:v>3318.2500828741013</c:v>
                </c:pt>
                <c:pt idx="1416">
                  <c:v>3327.5491575018209</c:v>
                </c:pt>
                <c:pt idx="1417">
                  <c:v>3463.6805474633102</c:v>
                </c:pt>
                <c:pt idx="1418">
                  <c:v>3510.882179434393</c:v>
                </c:pt>
                <c:pt idx="1419">
                  <c:v>3271.8724195409181</c:v>
                </c:pt>
                <c:pt idx="1420">
                  <c:v>3389.2879504415541</c:v>
                </c:pt>
                <c:pt idx="1421">
                  <c:v>3378.2232287326219</c:v>
                </c:pt>
                <c:pt idx="1422">
                  <c:v>3370.5132364779938</c:v>
                </c:pt>
                <c:pt idx="1423">
                  <c:v>3484.2797634107901</c:v>
                </c:pt>
                <c:pt idx="1424">
                  <c:v>3413.8304448704084</c:v>
                </c:pt>
                <c:pt idx="1425">
                  <c:v>3328.9616751667909</c:v>
                </c:pt>
                <c:pt idx="1426">
                  <c:v>3432.3108843204336</c:v>
                </c:pt>
                <c:pt idx="1427">
                  <c:v>3568.0891448656803</c:v>
                </c:pt>
                <c:pt idx="1428">
                  <c:v>3442.375072683345</c:v>
                </c:pt>
                <c:pt idx="1429">
                  <c:v>3458.1481866088443</c:v>
                </c:pt>
                <c:pt idx="1430">
                  <c:v>3329.7267889019831</c:v>
                </c:pt>
                <c:pt idx="1431">
                  <c:v>3549.1378661939984</c:v>
                </c:pt>
                <c:pt idx="1432">
                  <c:v>3341.6154792488146</c:v>
                </c:pt>
                <c:pt idx="1433">
                  <c:v>3261.5728115671782</c:v>
                </c:pt>
                <c:pt idx="1434">
                  <c:v>3294.0607178614891</c:v>
                </c:pt>
                <c:pt idx="1435">
                  <c:v>3400.9412211775571</c:v>
                </c:pt>
                <c:pt idx="1436">
                  <c:v>3338.9081537242887</c:v>
                </c:pt>
                <c:pt idx="1437">
                  <c:v>3374.5742247647827</c:v>
                </c:pt>
                <c:pt idx="1438">
                  <c:v>3296.5326237751869</c:v>
                </c:pt>
                <c:pt idx="1439">
                  <c:v>3218.3733129801772</c:v>
                </c:pt>
                <c:pt idx="1440">
                  <c:v>3285.0559177473051</c:v>
                </c:pt>
                <c:pt idx="1441">
                  <c:v>3243.7986309496382</c:v>
                </c:pt>
                <c:pt idx="1442">
                  <c:v>3295.296670818338</c:v>
                </c:pt>
                <c:pt idx="1443">
                  <c:v>3264.2212821889971</c:v>
                </c:pt>
                <c:pt idx="1444">
                  <c:v>3279.9355412117889</c:v>
                </c:pt>
                <c:pt idx="1445">
                  <c:v>3456.8533787492884</c:v>
                </c:pt>
                <c:pt idx="1446">
                  <c:v>3431.5457705852414</c:v>
                </c:pt>
                <c:pt idx="1447">
                  <c:v>3318.9563417065865</c:v>
                </c:pt>
                <c:pt idx="1448">
                  <c:v>3374.103385543126</c:v>
                </c:pt>
                <c:pt idx="1449">
                  <c:v>3414.2424291893581</c:v>
                </c:pt>
                <c:pt idx="1450">
                  <c:v>3221.5514777263597</c:v>
                </c:pt>
                <c:pt idx="1451">
                  <c:v>3292.7070550992262</c:v>
                </c:pt>
                <c:pt idx="1452">
                  <c:v>3440.3740059913043</c:v>
                </c:pt>
                <c:pt idx="1453">
                  <c:v>3264.3978468971181</c:v>
                </c:pt>
                <c:pt idx="1454">
                  <c:v>3350.267149946756</c:v>
                </c:pt>
                <c:pt idx="1455">
                  <c:v>3397.9396211394956</c:v>
                </c:pt>
                <c:pt idx="1456">
                  <c:v>3275.874552925</c:v>
                </c:pt>
                <c:pt idx="1457">
                  <c:v>3275.2860038979288</c:v>
                </c:pt>
                <c:pt idx="1458">
                  <c:v>3250.0961055392963</c:v>
                </c:pt>
                <c:pt idx="1459">
                  <c:v>3394.9968760041411</c:v>
                </c:pt>
                <c:pt idx="1460">
                  <c:v>3352.2093617360897</c:v>
                </c:pt>
                <c:pt idx="1461">
                  <c:v>3303.8306317108654</c:v>
                </c:pt>
                <c:pt idx="1462">
                  <c:v>3503.5841714987146</c:v>
                </c:pt>
                <c:pt idx="1463">
                  <c:v>3239.2668034411927</c:v>
                </c:pt>
                <c:pt idx="1464">
                  <c:v>3239.7964975655564</c:v>
                </c:pt>
                <c:pt idx="1465">
                  <c:v>3399.5875584152941</c:v>
                </c:pt>
                <c:pt idx="1466">
                  <c:v>3255.8638860045908</c:v>
                </c:pt>
                <c:pt idx="1467">
                  <c:v>3211.1930148499127</c:v>
                </c:pt>
                <c:pt idx="1468">
                  <c:v>3233.9698621975549</c:v>
                </c:pt>
                <c:pt idx="1469">
                  <c:v>3233.2047484623627</c:v>
                </c:pt>
                <c:pt idx="1470">
                  <c:v>3380.7539895490263</c:v>
                </c:pt>
                <c:pt idx="1471">
                  <c:v>3242.5038230900823</c:v>
                </c:pt>
                <c:pt idx="1472">
                  <c:v>3434.3119510124743</c:v>
                </c:pt>
                <c:pt idx="1473">
                  <c:v>3425.2482959955832</c:v>
                </c:pt>
                <c:pt idx="1474">
                  <c:v>3389.5233700523822</c:v>
                </c:pt>
                <c:pt idx="1475">
                  <c:v>3401.5297702046278</c:v>
                </c:pt>
                <c:pt idx="1476">
                  <c:v>3273.0495175950596</c:v>
                </c:pt>
                <c:pt idx="1477">
                  <c:v>3331.4335810804887</c:v>
                </c:pt>
                <c:pt idx="1478">
                  <c:v>3279.8766863090818</c:v>
                </c:pt>
                <c:pt idx="1479">
                  <c:v>3273.7557764275448</c:v>
                </c:pt>
                <c:pt idx="1480">
                  <c:v>3296.7680433860151</c:v>
                </c:pt>
                <c:pt idx="1481">
                  <c:v>3346.7358557843309</c:v>
                </c:pt>
                <c:pt idx="1482">
                  <c:v>3454.9700218626617</c:v>
                </c:pt>
                <c:pt idx="1483">
                  <c:v>3264.5744116052392</c:v>
                </c:pt>
                <c:pt idx="1484">
                  <c:v>3253.4508349936004</c:v>
                </c:pt>
                <c:pt idx="1485">
                  <c:v>3276.1099725358281</c:v>
                </c:pt>
                <c:pt idx="1486">
                  <c:v>3331.1393065669531</c:v>
                </c:pt>
                <c:pt idx="1487">
                  <c:v>3353.5630244983531</c:v>
                </c:pt>
                <c:pt idx="1488">
                  <c:v>3286.4095805095681</c:v>
                </c:pt>
                <c:pt idx="1489">
                  <c:v>3480.3953398321228</c:v>
                </c:pt>
                <c:pt idx="1490">
                  <c:v>3217.0785051206212</c:v>
                </c:pt>
                <c:pt idx="1491">
                  <c:v>3360.2136285042534</c:v>
                </c:pt>
                <c:pt idx="1492">
                  <c:v>3256.8644193506111</c:v>
                </c:pt>
                <c:pt idx="1493">
                  <c:v>3330.1387732209328</c:v>
                </c:pt>
                <c:pt idx="1494">
                  <c:v>3298.062851245571</c:v>
                </c:pt>
                <c:pt idx="1495">
                  <c:v>3322.7819103825473</c:v>
                </c:pt>
                <c:pt idx="1496">
                  <c:v>3439.1969079371625</c:v>
                </c:pt>
                <c:pt idx="1497">
                  <c:v>3254.0393840206712</c:v>
                </c:pt>
                <c:pt idx="1498">
                  <c:v>3268.9296744055637</c:v>
                </c:pt>
                <c:pt idx="1499">
                  <c:v>3277.5813451035056</c:v>
                </c:pt>
                <c:pt idx="1500">
                  <c:v>3255.3930467829341</c:v>
                </c:pt>
                <c:pt idx="1501">
                  <c:v>3319.6037456363647</c:v>
                </c:pt>
                <c:pt idx="1502">
                  <c:v>3295.4143806237521</c:v>
                </c:pt>
                <c:pt idx="1503">
                  <c:v>3359.154240255526</c:v>
                </c:pt>
                <c:pt idx="1504">
                  <c:v>3334.4940360212572</c:v>
                </c:pt>
                <c:pt idx="1505">
                  <c:v>3336.8482321295405</c:v>
                </c:pt>
                <c:pt idx="1506">
                  <c:v>3301.7118552134107</c:v>
                </c:pt>
                <c:pt idx="1507">
                  <c:v>3473.4504613126865</c:v>
                </c:pt>
                <c:pt idx="1508">
                  <c:v>3341.7331890542287</c:v>
                </c:pt>
                <c:pt idx="1509">
                  <c:v>3374.4565149593682</c:v>
                </c:pt>
                <c:pt idx="1510">
                  <c:v>3307.0676513597555</c:v>
                </c:pt>
                <c:pt idx="1511">
                  <c:v>3308.6567337328465</c:v>
                </c:pt>
                <c:pt idx="1512">
                  <c:v>3397.1745074043033</c:v>
                </c:pt>
                <c:pt idx="1513">
                  <c:v>3383.9321542952093</c:v>
                </c:pt>
                <c:pt idx="1514">
                  <c:v>3317.8969534578591</c:v>
                </c:pt>
                <c:pt idx="1515">
                  <c:v>3346.5592910762098</c:v>
                </c:pt>
                <c:pt idx="1516">
                  <c:v>3243.210081922567</c:v>
                </c:pt>
                <c:pt idx="1517">
                  <c:v>3539.6033719554507</c:v>
                </c:pt>
                <c:pt idx="1518">
                  <c:v>3343.9108204543909</c:v>
                </c:pt>
                <c:pt idx="1519">
                  <c:v>3336.2596831024698</c:v>
                </c:pt>
                <c:pt idx="1520">
                  <c:v>3229.3791797864023</c:v>
                </c:pt>
                <c:pt idx="1521">
                  <c:v>3321.0751182040417</c:v>
                </c:pt>
                <c:pt idx="1522">
                  <c:v>3300.1227728403192</c:v>
                </c:pt>
                <c:pt idx="1523">
                  <c:v>3299.7696434240765</c:v>
                </c:pt>
                <c:pt idx="1524">
                  <c:v>3421.4227273196229</c:v>
                </c:pt>
                <c:pt idx="1525">
                  <c:v>3320.7219887877991</c:v>
                </c:pt>
                <c:pt idx="1526">
                  <c:v>3271.4604352219685</c:v>
                </c:pt>
                <c:pt idx="1527">
                  <c:v>3285.1736275527192</c:v>
                </c:pt>
                <c:pt idx="1528">
                  <c:v>3244.6225995875375</c:v>
                </c:pt>
                <c:pt idx="1529">
                  <c:v>3368.6298795913667</c:v>
                </c:pt>
                <c:pt idx="1530">
                  <c:v>3299.9462081321981</c:v>
                </c:pt>
                <c:pt idx="1531">
                  <c:v>3247.8007643337201</c:v>
                </c:pt>
                <c:pt idx="1532">
                  <c:v>3302.4181140458954</c:v>
                </c:pt>
                <c:pt idx="1533">
                  <c:v>3360.7433226286175</c:v>
                </c:pt>
                <c:pt idx="1534">
                  <c:v>3385.0503974466437</c:v>
                </c:pt>
                <c:pt idx="1535">
                  <c:v>3381.5779581869256</c:v>
                </c:pt>
                <c:pt idx="1536">
                  <c:v>3271.22501561114</c:v>
                </c:pt>
                <c:pt idx="1537">
                  <c:v>3323.6647339231536</c:v>
                </c:pt>
                <c:pt idx="1538">
                  <c:v>3294.4727021804388</c:v>
                </c:pt>
                <c:pt idx="1539">
                  <c:v>3223.6702542238149</c:v>
                </c:pt>
                <c:pt idx="1540">
                  <c:v>3392.1718406742011</c:v>
                </c:pt>
                <c:pt idx="1541">
                  <c:v>3237.7954308735152</c:v>
                </c:pt>
                <c:pt idx="1542">
                  <c:v>3223.1994150021583</c:v>
                </c:pt>
                <c:pt idx="1543">
                  <c:v>3291.5888119477918</c:v>
                </c:pt>
                <c:pt idx="1544">
                  <c:v>3345.3233381193609</c:v>
                </c:pt>
                <c:pt idx="1545">
                  <c:v>3433.9588215962322</c:v>
                </c:pt>
                <c:pt idx="1546">
                  <c:v>3317.0729848199599</c:v>
                </c:pt>
                <c:pt idx="1547">
                  <c:v>3224.2588032508856</c:v>
                </c:pt>
                <c:pt idx="1548">
                  <c:v>3443.0813315158302</c:v>
                </c:pt>
                <c:pt idx="1549">
                  <c:v>3491.5777713464686</c:v>
                </c:pt>
                <c:pt idx="1550">
                  <c:v>3394.0551975608278</c:v>
                </c:pt>
                <c:pt idx="1551">
                  <c:v>3319.9568750526068</c:v>
                </c:pt>
                <c:pt idx="1552">
                  <c:v>3494.9913557034797</c:v>
                </c:pt>
                <c:pt idx="1553">
                  <c:v>3348.0306636438868</c:v>
                </c:pt>
                <c:pt idx="1554">
                  <c:v>3285.4679020662547</c:v>
                </c:pt>
                <c:pt idx="1555">
                  <c:v>3315.2484828360402</c:v>
                </c:pt>
                <c:pt idx="1556">
                  <c:v>3363.5095030558505</c:v>
                </c:pt>
                <c:pt idx="1557">
                  <c:v>3287.2924040501744</c:v>
                </c:pt>
                <c:pt idx="1558">
                  <c:v>3429.6624136986147</c:v>
                </c:pt>
                <c:pt idx="1559">
                  <c:v>3384.6384131276941</c:v>
                </c:pt>
                <c:pt idx="1560">
                  <c:v>3388.699401414483</c:v>
                </c:pt>
                <c:pt idx="1561">
                  <c:v>3421.3050175142084</c:v>
                </c:pt>
                <c:pt idx="1562">
                  <c:v>3313.4239808521206</c:v>
                </c:pt>
                <c:pt idx="1563">
                  <c:v>3207.8382853956086</c:v>
                </c:pt>
                <c:pt idx="1564">
                  <c:v>3254.6867879504489</c:v>
                </c:pt>
                <c:pt idx="1565">
                  <c:v>3383.5201699762597</c:v>
                </c:pt>
                <c:pt idx="1566">
                  <c:v>3348.3837930601294</c:v>
                </c:pt>
                <c:pt idx="1567">
                  <c:v>3370.9840756996505</c:v>
                </c:pt>
                <c:pt idx="1568">
                  <c:v>3284.9970628445981</c:v>
                </c:pt>
                <c:pt idx="1569">
                  <c:v>3194.3605126756861</c:v>
                </c:pt>
                <c:pt idx="1570">
                  <c:v>3341.1446400271579</c:v>
                </c:pt>
                <c:pt idx="1571">
                  <c:v>3300.5936120619758</c:v>
                </c:pt>
                <c:pt idx="1572">
                  <c:v>3332.375259523802</c:v>
                </c:pt>
                <c:pt idx="1573">
                  <c:v>3239.9730622736774</c:v>
                </c:pt>
                <c:pt idx="1574">
                  <c:v>3336.7305223241265</c:v>
                </c:pt>
                <c:pt idx="1575">
                  <c:v>3207.9559952010231</c:v>
                </c:pt>
                <c:pt idx="1576">
                  <c:v>3360.0959186988393</c:v>
                </c:pt>
                <c:pt idx="1577">
                  <c:v>3224.4353679590067</c:v>
                </c:pt>
                <c:pt idx="1578">
                  <c:v>3391.8775661606655</c:v>
                </c:pt>
                <c:pt idx="1579">
                  <c:v>3285.6444667743763</c:v>
                </c:pt>
                <c:pt idx="1580">
                  <c:v>3401.4120603992137</c:v>
                </c:pt>
                <c:pt idx="1581">
                  <c:v>3218.1967482720556</c:v>
                </c:pt>
                <c:pt idx="1582">
                  <c:v>3219.550411034319</c:v>
                </c:pt>
                <c:pt idx="1583">
                  <c:v>3295.178961012924</c:v>
                </c:pt>
                <c:pt idx="1584">
                  <c:v>3301.0644512836325</c:v>
                </c:pt>
                <c:pt idx="1585">
                  <c:v>3280.7595098496881</c:v>
                </c:pt>
                <c:pt idx="1586">
                  <c:v>3299.1222394942988</c:v>
                </c:pt>
                <c:pt idx="1587">
                  <c:v>3408.6512134321852</c:v>
                </c:pt>
                <c:pt idx="1588">
                  <c:v>3438.1375196884351</c:v>
                </c:pt>
                <c:pt idx="1589">
                  <c:v>3273.108372497767</c:v>
                </c:pt>
                <c:pt idx="1590">
                  <c:v>3326.3132045449725</c:v>
                </c:pt>
                <c:pt idx="1591">
                  <c:v>3233.3813131704837</c:v>
                </c:pt>
                <c:pt idx="1592">
                  <c:v>3379.753456203006</c:v>
                </c:pt>
                <c:pt idx="1593">
                  <c:v>3235.2646700571108</c:v>
                </c:pt>
                <c:pt idx="1594">
                  <c:v>3305.596278792078</c:v>
                </c:pt>
                <c:pt idx="1595">
                  <c:v>3264.1035723835826</c:v>
                </c:pt>
                <c:pt idx="1596">
                  <c:v>3392.8780995066863</c:v>
                </c:pt>
                <c:pt idx="1597">
                  <c:v>3230.3208582297157</c:v>
                </c:pt>
                <c:pt idx="1598">
                  <c:v>3405.5907584914166</c:v>
                </c:pt>
                <c:pt idx="1599">
                  <c:v>3354.2692833308379</c:v>
                </c:pt>
                <c:pt idx="1600">
                  <c:v>3367.8647658561749</c:v>
                </c:pt>
                <c:pt idx="1601">
                  <c:v>3427.3670724930384</c:v>
                </c:pt>
                <c:pt idx="1602">
                  <c:v>3259.2774703616014</c:v>
                </c:pt>
                <c:pt idx="1603">
                  <c:v>3435.0770647476666</c:v>
                </c:pt>
                <c:pt idx="1604">
                  <c:v>3234.3818465165045</c:v>
                </c:pt>
                <c:pt idx="1605">
                  <c:v>3261.4551017617637</c:v>
                </c:pt>
                <c:pt idx="1606">
                  <c:v>3454.1460532247625</c:v>
                </c:pt>
                <c:pt idx="1607">
                  <c:v>3342.616012594835</c:v>
                </c:pt>
                <c:pt idx="1608">
                  <c:v>3342.3217380812994</c:v>
                </c:pt>
                <c:pt idx="1609">
                  <c:v>3271.6958548327966</c:v>
                </c:pt>
                <c:pt idx="1610">
                  <c:v>3285.9975961906184</c:v>
                </c:pt>
                <c:pt idx="1611">
                  <c:v>3530.4220071331456</c:v>
                </c:pt>
                <c:pt idx="1612">
                  <c:v>3276.6985215628993</c:v>
                </c:pt>
                <c:pt idx="1613">
                  <c:v>3348.5603577682505</c:v>
                </c:pt>
                <c:pt idx="1614">
                  <c:v>3360.0959186988393</c:v>
                </c:pt>
                <c:pt idx="1615">
                  <c:v>3447.0834648999121</c:v>
                </c:pt>
                <c:pt idx="1616">
                  <c:v>3378.2820836353289</c:v>
                </c:pt>
                <c:pt idx="1617">
                  <c:v>3411.1231193458825</c:v>
                </c:pt>
                <c:pt idx="1618">
                  <c:v>3288.9403413259729</c:v>
                </c:pt>
                <c:pt idx="1619">
                  <c:v>3224.5530777644212</c:v>
                </c:pt>
                <c:pt idx="1620">
                  <c:v>3201.7762304167791</c:v>
                </c:pt>
                <c:pt idx="1621">
                  <c:v>3333.3757928698224</c:v>
                </c:pt>
                <c:pt idx="1622">
                  <c:v>3428.6030254498874</c:v>
                </c:pt>
                <c:pt idx="1623">
                  <c:v>3449.4376610081954</c:v>
                </c:pt>
                <c:pt idx="1624">
                  <c:v>3275.5802784114644</c:v>
                </c:pt>
                <c:pt idx="1625">
                  <c:v>3389.4645151496752</c:v>
                </c:pt>
                <c:pt idx="1626">
                  <c:v>3372.1023188510849</c:v>
                </c:pt>
                <c:pt idx="1627">
                  <c:v>3278.1110392278692</c:v>
                </c:pt>
                <c:pt idx="1628">
                  <c:v>3338.6727341134601</c:v>
                </c:pt>
                <c:pt idx="1629">
                  <c:v>3404.8844996589314</c:v>
                </c:pt>
                <c:pt idx="1630">
                  <c:v>3306.0082631110276</c:v>
                </c:pt>
                <c:pt idx="1631">
                  <c:v>3245.5054231281438</c:v>
                </c:pt>
                <c:pt idx="1632">
                  <c:v>3347.1478401032805</c:v>
                </c:pt>
                <c:pt idx="1633">
                  <c:v>3318.8974868038795</c:v>
                </c:pt>
                <c:pt idx="1634">
                  <c:v>3221.1394934074101</c:v>
                </c:pt>
                <c:pt idx="1635">
                  <c:v>3211.2518697526198</c:v>
                </c:pt>
                <c:pt idx="1636">
                  <c:v>3379.6357463975919</c:v>
                </c:pt>
                <c:pt idx="1637">
                  <c:v>3370.9840756996505</c:v>
                </c:pt>
                <c:pt idx="1638">
                  <c:v>3426.0722646334825</c:v>
                </c:pt>
                <c:pt idx="1639">
                  <c:v>3287.4689687582959</c:v>
                </c:pt>
                <c:pt idx="1640">
                  <c:v>3282.4663020281932</c:v>
                </c:pt>
                <c:pt idx="1641">
                  <c:v>3237.383446554566</c:v>
                </c:pt>
                <c:pt idx="1642">
                  <c:v>3311.658333770908</c:v>
                </c:pt>
                <c:pt idx="1643">
                  <c:v>3304.124906224401</c:v>
                </c:pt>
                <c:pt idx="1644">
                  <c:v>3336.0831183943483</c:v>
                </c:pt>
                <c:pt idx="1645">
                  <c:v>3261.6905213725922</c:v>
                </c:pt>
                <c:pt idx="1646">
                  <c:v>3250.8023643717816</c:v>
                </c:pt>
                <c:pt idx="1647">
                  <c:v>3309.4218474680388</c:v>
                </c:pt>
                <c:pt idx="1648">
                  <c:v>3288.5283570070233</c:v>
                </c:pt>
                <c:pt idx="1649">
                  <c:v>3397.1156525015963</c:v>
                </c:pt>
                <c:pt idx="1650">
                  <c:v>3253.8039644098426</c:v>
                </c:pt>
                <c:pt idx="1651">
                  <c:v>3439.314617742577</c:v>
                </c:pt>
                <c:pt idx="1652">
                  <c:v>3390.8181779119382</c:v>
                </c:pt>
                <c:pt idx="1653">
                  <c:v>3336.3773929078839</c:v>
                </c:pt>
                <c:pt idx="1654">
                  <c:v>3291.2945374342562</c:v>
                </c:pt>
                <c:pt idx="1655">
                  <c:v>3303.9483415162795</c:v>
                </c:pt>
                <c:pt idx="1656">
                  <c:v>3234.4407014192116</c:v>
                </c:pt>
                <c:pt idx="1657">
                  <c:v>3501.5831048066734</c:v>
                </c:pt>
                <c:pt idx="1658">
                  <c:v>3304.066051321694</c:v>
                </c:pt>
                <c:pt idx="1659">
                  <c:v>3414.8309782164292</c:v>
                </c:pt>
                <c:pt idx="1660">
                  <c:v>3379.2826169813493</c:v>
                </c:pt>
                <c:pt idx="1661">
                  <c:v>3262.3967802050774</c:v>
                </c:pt>
                <c:pt idx="1662">
                  <c:v>3345.3821930220679</c:v>
                </c:pt>
                <c:pt idx="1663">
                  <c:v>3283.9376745958707</c:v>
                </c:pt>
                <c:pt idx="1664">
                  <c:v>3350.149440141342</c:v>
                </c:pt>
                <c:pt idx="1665">
                  <c:v>3370.5720913807008</c:v>
                </c:pt>
                <c:pt idx="1666">
                  <c:v>3521.9469011433248</c:v>
                </c:pt>
                <c:pt idx="1667">
                  <c:v>3356.3292049255861</c:v>
                </c:pt>
                <c:pt idx="1668">
                  <c:v>3272.6375332761099</c:v>
                </c:pt>
                <c:pt idx="1669">
                  <c:v>3385.5212366683004</c:v>
                </c:pt>
                <c:pt idx="1670">
                  <c:v>3365.4517148451841</c:v>
                </c:pt>
                <c:pt idx="1671">
                  <c:v>3397.2922172097178</c:v>
                </c:pt>
                <c:pt idx="1672">
                  <c:v>3445.7886570403562</c:v>
                </c:pt>
                <c:pt idx="1673">
                  <c:v>3343.3811263300272</c:v>
                </c:pt>
                <c:pt idx="1674">
                  <c:v>3300.2404826457332</c:v>
                </c:pt>
                <c:pt idx="1675">
                  <c:v>3386.8160445278563</c:v>
                </c:pt>
                <c:pt idx="1676">
                  <c:v>3370.3955266725793</c:v>
                </c:pt>
                <c:pt idx="1677">
                  <c:v>3255.3341918802271</c:v>
                </c:pt>
                <c:pt idx="1678">
                  <c:v>3446.0240766511843</c:v>
                </c:pt>
                <c:pt idx="1679">
                  <c:v>3345.9118871464316</c:v>
                </c:pt>
                <c:pt idx="1680">
                  <c:v>3246.5648113768711</c:v>
                </c:pt>
                <c:pt idx="1681">
                  <c:v>3273.8734862329588</c:v>
                </c:pt>
                <c:pt idx="1682">
                  <c:v>3331.3158712750746</c:v>
                </c:pt>
                <c:pt idx="1683">
                  <c:v>3396.8802328907677</c:v>
                </c:pt>
                <c:pt idx="1684">
                  <c:v>3308.7744435382606</c:v>
                </c:pt>
                <c:pt idx="1685">
                  <c:v>3302.5358238513095</c:v>
                </c:pt>
                <c:pt idx="1686">
                  <c:v>3345.7353224383105</c:v>
                </c:pt>
                <c:pt idx="1687">
                  <c:v>3281.8777530011225</c:v>
                </c:pt>
                <c:pt idx="1688">
                  <c:v>3349.6197460169783</c:v>
                </c:pt>
                <c:pt idx="1689">
                  <c:v>3446.7303354836695</c:v>
                </c:pt>
                <c:pt idx="1690">
                  <c:v>3283.1137059579714</c:v>
                </c:pt>
                <c:pt idx="1691">
                  <c:v>3466.8587122094928</c:v>
                </c:pt>
                <c:pt idx="1692">
                  <c:v>3279.9355412117889</c:v>
                </c:pt>
                <c:pt idx="1693">
                  <c:v>3397.4687819178389</c:v>
                </c:pt>
                <c:pt idx="1694">
                  <c:v>3406.7678565455585</c:v>
                </c:pt>
                <c:pt idx="1695">
                  <c:v>3454.1460532247625</c:v>
                </c:pt>
                <c:pt idx="1696">
                  <c:v>3357.741722590556</c:v>
                </c:pt>
                <c:pt idx="1697">
                  <c:v>3409.5340369727915</c:v>
                </c:pt>
                <c:pt idx="1698">
                  <c:v>3425.1894410928762</c:v>
                </c:pt>
                <c:pt idx="1699">
                  <c:v>3320.0745848580214</c:v>
                </c:pt>
                <c:pt idx="1700">
                  <c:v>3392.2895504796152</c:v>
                </c:pt>
                <c:pt idx="1701">
                  <c:v>3508.5279833261093</c:v>
                </c:pt>
                <c:pt idx="1702">
                  <c:v>3279.9943961144959</c:v>
                </c:pt>
                <c:pt idx="1703">
                  <c:v>3341.1446400271579</c:v>
                </c:pt>
                <c:pt idx="1704">
                  <c:v>3223.905673834643</c:v>
                </c:pt>
                <c:pt idx="1705">
                  <c:v>3246.2116819606285</c:v>
                </c:pt>
                <c:pt idx="1706">
                  <c:v>3453.7929238085198</c:v>
                </c:pt>
                <c:pt idx="1707">
                  <c:v>3358.3891265203338</c:v>
                </c:pt>
                <c:pt idx="1708">
                  <c:v>3266.98746261623</c:v>
                </c:pt>
                <c:pt idx="1709">
                  <c:v>3342.2040282758853</c:v>
                </c:pt>
                <c:pt idx="1710">
                  <c:v>3374.6330796674897</c:v>
                </c:pt>
                <c:pt idx="1711">
                  <c:v>3334.1997615077216</c:v>
                </c:pt>
                <c:pt idx="1712">
                  <c:v>3317.7203887497376</c:v>
                </c:pt>
                <c:pt idx="1713">
                  <c:v>3314.3656592954339</c:v>
                </c:pt>
                <c:pt idx="1714">
                  <c:v>3364.2746167910427</c:v>
                </c:pt>
                <c:pt idx="1715">
                  <c:v>3394.879166198727</c:v>
                </c:pt>
                <c:pt idx="1716">
                  <c:v>3471.3316848152313</c:v>
                </c:pt>
                <c:pt idx="1717">
                  <c:v>3356.6823343418282</c:v>
                </c:pt>
                <c:pt idx="1718">
                  <c:v>3484.044343799962</c:v>
                </c:pt>
                <c:pt idx="1719">
                  <c:v>3542.6638268962192</c:v>
                </c:pt>
                <c:pt idx="1720">
                  <c:v>3570.5610507793776</c:v>
                </c:pt>
                <c:pt idx="1721">
                  <c:v>3430.0155431148573</c:v>
                </c:pt>
                <c:pt idx="1722">
                  <c:v>3347.9129538384727</c:v>
                </c:pt>
                <c:pt idx="1723">
                  <c:v>3488.3996066002865</c:v>
                </c:pt>
                <c:pt idx="1724">
                  <c:v>3379.4003267867633</c:v>
                </c:pt>
                <c:pt idx="1725">
                  <c:v>3342.5571576921279</c:v>
                </c:pt>
                <c:pt idx="1726">
                  <c:v>3246.4471015714571</c:v>
                </c:pt>
                <c:pt idx="1727">
                  <c:v>3328.5496908478417</c:v>
                </c:pt>
                <c:pt idx="1728">
                  <c:v>3268.517690086614</c:v>
                </c:pt>
                <c:pt idx="1729">
                  <c:v>3446.3772060674269</c:v>
                </c:pt>
                <c:pt idx="1730">
                  <c:v>3296.2972041643584</c:v>
                </c:pt>
                <c:pt idx="1731">
                  <c:v>3345.5587577301894</c:v>
                </c:pt>
                <c:pt idx="1732">
                  <c:v>3407.8860996969929</c:v>
                </c:pt>
                <c:pt idx="1733">
                  <c:v>3315.4250475441613</c:v>
                </c:pt>
                <c:pt idx="1734">
                  <c:v>3393.0546642148074</c:v>
                </c:pt>
                <c:pt idx="1735">
                  <c:v>3302.771243462138</c:v>
                </c:pt>
                <c:pt idx="1736">
                  <c:v>3408.2392291132355</c:v>
                </c:pt>
                <c:pt idx="1737">
                  <c:v>3479.4536613888095</c:v>
                </c:pt>
                <c:pt idx="1738">
                  <c:v>3479.3359515833949</c:v>
                </c:pt>
                <c:pt idx="1739">
                  <c:v>3433.2525627637469</c:v>
                </c:pt>
                <c:pt idx="1740">
                  <c:v>3349.6197460169783</c:v>
                </c:pt>
                <c:pt idx="1741">
                  <c:v>3500.4060067525315</c:v>
                </c:pt>
                <c:pt idx="1742">
                  <c:v>3220.3743796722179</c:v>
                </c:pt>
                <c:pt idx="1743">
                  <c:v>3265.9869292702097</c:v>
                </c:pt>
                <c:pt idx="1744">
                  <c:v>3263.1030390375622</c:v>
                </c:pt>
                <c:pt idx="1745">
                  <c:v>3463.6805474633102</c:v>
                </c:pt>
                <c:pt idx="1746">
                  <c:v>3307.4207807759976</c:v>
                </c:pt>
                <c:pt idx="1747">
                  <c:v>3247.8007643337201</c:v>
                </c:pt>
                <c:pt idx="1748">
                  <c:v>3470.8608455935746</c:v>
                </c:pt>
                <c:pt idx="1749">
                  <c:v>3394.761456393313</c:v>
                </c:pt>
                <c:pt idx="1750">
                  <c:v>3270.8718861948973</c:v>
                </c:pt>
                <c:pt idx="1751">
                  <c:v>3265.633799853967</c:v>
                </c:pt>
                <c:pt idx="1752">
                  <c:v>3244.0929054631733</c:v>
                </c:pt>
                <c:pt idx="1753">
                  <c:v>3401.7651898154563</c:v>
                </c:pt>
                <c:pt idx="1754">
                  <c:v>3245.5054231281438</c:v>
                </c:pt>
                <c:pt idx="1755">
                  <c:v>3303.5952121000373</c:v>
                </c:pt>
                <c:pt idx="1756">
                  <c:v>3390.6416132038171</c:v>
                </c:pt>
                <c:pt idx="1757">
                  <c:v>3356.211495120172</c:v>
                </c:pt>
                <c:pt idx="1758">
                  <c:v>3256.0404507127118</c:v>
                </c:pt>
                <c:pt idx="1759">
                  <c:v>3533.4824620739137</c:v>
                </c:pt>
                <c:pt idx="1760">
                  <c:v>3530.7751365493878</c:v>
                </c:pt>
                <c:pt idx="1761">
                  <c:v>3606.9333806523568</c:v>
                </c:pt>
                <c:pt idx="1762">
                  <c:v>3342.1451733731783</c:v>
                </c:pt>
                <c:pt idx="1763">
                  <c:v>3197.6563872272832</c:v>
                </c:pt>
                <c:pt idx="1764">
                  <c:v>3551.8451917185248</c:v>
                </c:pt>
                <c:pt idx="1765">
                  <c:v>3484.044343799962</c:v>
                </c:pt>
                <c:pt idx="1766">
                  <c:v>3414.4189938974796</c:v>
                </c:pt>
                <c:pt idx="1767">
                  <c:v>3376.2221620405808</c:v>
                </c:pt>
                <c:pt idx="1768">
                  <c:v>3327.4314476964068</c:v>
                </c:pt>
                <c:pt idx="1769">
                  <c:v>3424.6008920658055</c:v>
                </c:pt>
                <c:pt idx="1770">
                  <c:v>3361.7438559746379</c:v>
                </c:pt>
                <c:pt idx="1771">
                  <c:v>3360.625612823203</c:v>
                </c:pt>
                <c:pt idx="1772">
                  <c:v>3288.5283570070233</c:v>
                </c:pt>
                <c:pt idx="1773">
                  <c:v>3347.0301302978664</c:v>
                </c:pt>
                <c:pt idx="1774">
                  <c:v>3379.4003267867633</c:v>
                </c:pt>
                <c:pt idx="1775">
                  <c:v>3268.3999802812</c:v>
                </c:pt>
                <c:pt idx="1776">
                  <c:v>3287.1158393420533</c:v>
                </c:pt>
                <c:pt idx="1777">
                  <c:v>3337.6133458647328</c:v>
                </c:pt>
                <c:pt idx="1778">
                  <c:v>3466.152453377008</c:v>
                </c:pt>
                <c:pt idx="1779">
                  <c:v>3355.3875264822727</c:v>
                </c:pt>
                <c:pt idx="1780">
                  <c:v>3348.0895185465938</c:v>
                </c:pt>
                <c:pt idx="1781">
                  <c:v>3345.9118871464316</c:v>
                </c:pt>
                <c:pt idx="1782">
                  <c:v>3287.1746942447603</c:v>
                </c:pt>
                <c:pt idx="1783">
                  <c:v>3366.8642325101541</c:v>
                </c:pt>
                <c:pt idx="1784">
                  <c:v>3386.5806249170282</c:v>
                </c:pt>
                <c:pt idx="1785">
                  <c:v>3258.6889213345307</c:v>
                </c:pt>
                <c:pt idx="1786">
                  <c:v>3323.2527496042039</c:v>
                </c:pt>
                <c:pt idx="1787">
                  <c:v>3309.6572670788669</c:v>
                </c:pt>
                <c:pt idx="1788">
                  <c:v>3377.7523895109653</c:v>
                </c:pt>
                <c:pt idx="1789">
                  <c:v>3428.6618803525944</c:v>
                </c:pt>
                <c:pt idx="1790">
                  <c:v>3293.4721688344184</c:v>
                </c:pt>
                <c:pt idx="1791">
                  <c:v>3311.8348984790291</c:v>
                </c:pt>
                <c:pt idx="1792">
                  <c:v>3483.2203751620627</c:v>
                </c:pt>
                <c:pt idx="1793">
                  <c:v>3313.2474161439991</c:v>
                </c:pt>
                <c:pt idx="1794">
                  <c:v>3323.9001535339817</c:v>
                </c:pt>
                <c:pt idx="1795">
                  <c:v>3289.6466001584577</c:v>
                </c:pt>
                <c:pt idx="1796">
                  <c:v>3516.8853795105156</c:v>
                </c:pt>
                <c:pt idx="1797">
                  <c:v>3505.8206578015834</c:v>
                </c:pt>
                <c:pt idx="1798">
                  <c:v>3489.2235752381853</c:v>
                </c:pt>
                <c:pt idx="1799">
                  <c:v>3440.6094256021324</c:v>
                </c:pt>
                <c:pt idx="1800">
                  <c:v>3211.0753050444987</c:v>
                </c:pt>
                <c:pt idx="1801">
                  <c:v>3366.9819423155686</c:v>
                </c:pt>
                <c:pt idx="1802">
                  <c:v>3317.0729848199599</c:v>
                </c:pt>
                <c:pt idx="1803">
                  <c:v>3393.2900838256355</c:v>
                </c:pt>
                <c:pt idx="1804">
                  <c:v>3408.4746487240636</c:v>
                </c:pt>
                <c:pt idx="1805">
                  <c:v>3405.4141937832956</c:v>
                </c:pt>
                <c:pt idx="1806">
                  <c:v>3351.2676832927764</c:v>
                </c:pt>
                <c:pt idx="1807">
                  <c:v>3405.7084682968307</c:v>
                </c:pt>
                <c:pt idx="1808">
                  <c:v>3286.9981295366392</c:v>
                </c:pt>
                <c:pt idx="1809">
                  <c:v>3367.2173619263967</c:v>
                </c:pt>
                <c:pt idx="1810">
                  <c:v>3262.33792530237</c:v>
                </c:pt>
                <c:pt idx="1811">
                  <c:v>3391.5832916471304</c:v>
                </c:pt>
                <c:pt idx="1812">
                  <c:v>3314.0713847818984</c:v>
                </c:pt>
                <c:pt idx="1813">
                  <c:v>3403.5308368966685</c:v>
                </c:pt>
                <c:pt idx="1814">
                  <c:v>3271.3427254165545</c:v>
                </c:pt>
                <c:pt idx="1815">
                  <c:v>3375.515903208096</c:v>
                </c:pt>
                <c:pt idx="1816">
                  <c:v>3369.57155803468</c:v>
                </c:pt>
                <c:pt idx="1817">
                  <c:v>3299.0633845915918</c:v>
                </c:pt>
                <c:pt idx="1818">
                  <c:v>3337.5544909620257</c:v>
                </c:pt>
                <c:pt idx="1819">
                  <c:v>3415.0075429245503</c:v>
                </c:pt>
                <c:pt idx="1820">
                  <c:v>3538.5439837067233</c:v>
                </c:pt>
                <c:pt idx="1821">
                  <c:v>3297.6508669266213</c:v>
                </c:pt>
                <c:pt idx="1822">
                  <c:v>3298.2982708563995</c:v>
                </c:pt>
                <c:pt idx="1823">
                  <c:v>3344.4405145787546</c:v>
                </c:pt>
              </c:numCache>
            </c:numRef>
          </c:yVal>
          <c:smooth val="0"/>
        </c:ser>
        <c:dLbls>
          <c:showLegendKey val="0"/>
          <c:showVal val="0"/>
          <c:showCatName val="0"/>
          <c:showSerName val="0"/>
          <c:showPercent val="0"/>
          <c:showBubbleSize val="0"/>
        </c:dLbls>
        <c:axId val="314411648"/>
        <c:axId val="314438400"/>
      </c:scatterChart>
      <c:valAx>
        <c:axId val="314411648"/>
        <c:scaling>
          <c:orientation val="minMax"/>
        </c:scaling>
        <c:delete val="0"/>
        <c:axPos val="b"/>
        <c:title>
          <c:tx>
            <c:rich>
              <a:bodyPr/>
              <a:lstStyle/>
              <a:p>
                <a:pPr>
                  <a:defRPr/>
                </a:pPr>
                <a:r>
                  <a:rPr lang="en-NZ"/>
                  <a:t>Mother_age</a:t>
                </a:r>
              </a:p>
            </c:rich>
          </c:tx>
          <c:overlay val="0"/>
        </c:title>
        <c:numFmt formatCode="General" sourceLinked="1"/>
        <c:majorTickMark val="out"/>
        <c:minorTickMark val="none"/>
        <c:tickLblPos val="nextTo"/>
        <c:crossAx val="314438400"/>
        <c:crosses val="autoZero"/>
        <c:crossBetween val="midCat"/>
      </c:valAx>
      <c:valAx>
        <c:axId val="314438400"/>
        <c:scaling>
          <c:orientation val="minMax"/>
        </c:scaling>
        <c:delete val="0"/>
        <c:axPos val="l"/>
        <c:title>
          <c:tx>
            <c:rich>
              <a:bodyPr/>
              <a:lstStyle/>
              <a:p>
                <a:pPr>
                  <a:defRPr/>
                </a:pPr>
                <a:r>
                  <a:rPr lang="en-NZ"/>
                  <a:t>Birth_wt</a:t>
                </a:r>
              </a:p>
            </c:rich>
          </c:tx>
          <c:overlay val="0"/>
        </c:title>
        <c:numFmt formatCode="General" sourceLinked="1"/>
        <c:majorTickMark val="out"/>
        <c:minorTickMark val="none"/>
        <c:tickLblPos val="nextTo"/>
        <c:crossAx val="314411648"/>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NZ"/>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NZ"/>
              <a:t>Normal Probability Plot</a:t>
            </a:r>
          </a:p>
        </c:rich>
      </c:tx>
      <c:overlay val="0"/>
    </c:title>
    <c:autoTitleDeleted val="0"/>
    <c:plotArea>
      <c:layout/>
      <c:scatterChart>
        <c:scatterStyle val="lineMarker"/>
        <c:varyColors val="0"/>
        <c:ser>
          <c:idx val="0"/>
          <c:order val="0"/>
          <c:spPr>
            <a:ln w="28575">
              <a:noFill/>
            </a:ln>
          </c:spPr>
          <c:trendline>
            <c:trendlineType val="linear"/>
            <c:dispRSqr val="0"/>
            <c:dispEq val="0"/>
          </c:trendline>
          <c:xVal>
            <c:numRef>
              <c:f>'regression practice'!$F$25:$F$1848</c:f>
              <c:numCache>
                <c:formatCode>General</c:formatCode>
                <c:ptCount val="1824"/>
                <c:pt idx="0">
                  <c:v>2.7412280701754384E-2</c:v>
                </c:pt>
                <c:pt idx="1">
                  <c:v>8.223684210526315E-2</c:v>
                </c:pt>
                <c:pt idx="2">
                  <c:v>0.13706140350877191</c:v>
                </c:pt>
                <c:pt idx="3">
                  <c:v>0.19188596491228069</c:v>
                </c:pt>
                <c:pt idx="4">
                  <c:v>0.24671052631578946</c:v>
                </c:pt>
                <c:pt idx="5">
                  <c:v>0.30153508771929821</c:v>
                </c:pt>
                <c:pt idx="6">
                  <c:v>0.35635964912280699</c:v>
                </c:pt>
                <c:pt idx="7">
                  <c:v>0.41118421052631576</c:v>
                </c:pt>
                <c:pt idx="8">
                  <c:v>0.46600877192982454</c:v>
                </c:pt>
                <c:pt idx="9">
                  <c:v>0.52083333333333326</c:v>
                </c:pt>
                <c:pt idx="10">
                  <c:v>0.57565789473684204</c:v>
                </c:pt>
                <c:pt idx="11">
                  <c:v>0.63048245614035081</c:v>
                </c:pt>
                <c:pt idx="12">
                  <c:v>0.68530701754385959</c:v>
                </c:pt>
                <c:pt idx="13">
                  <c:v>0.74013157894736836</c:v>
                </c:pt>
                <c:pt idx="14">
                  <c:v>0.79495614035087714</c:v>
                </c:pt>
                <c:pt idx="15">
                  <c:v>0.84978070175438591</c:v>
                </c:pt>
                <c:pt idx="16">
                  <c:v>0.90460526315789469</c:v>
                </c:pt>
                <c:pt idx="17">
                  <c:v>0.95942982456140347</c:v>
                </c:pt>
                <c:pt idx="18">
                  <c:v>1.0142543859649122</c:v>
                </c:pt>
                <c:pt idx="19">
                  <c:v>1.0690789473684208</c:v>
                </c:pt>
                <c:pt idx="20">
                  <c:v>1.1239035087719296</c:v>
                </c:pt>
                <c:pt idx="21">
                  <c:v>1.1787280701754383</c:v>
                </c:pt>
                <c:pt idx="22">
                  <c:v>1.2335526315789471</c:v>
                </c:pt>
                <c:pt idx="23">
                  <c:v>1.2883771929824559</c:v>
                </c:pt>
                <c:pt idx="24">
                  <c:v>1.3432017543859647</c:v>
                </c:pt>
                <c:pt idx="25">
                  <c:v>1.3980263157894735</c:v>
                </c:pt>
                <c:pt idx="26">
                  <c:v>1.4528508771929822</c:v>
                </c:pt>
                <c:pt idx="27">
                  <c:v>1.507675438596491</c:v>
                </c:pt>
                <c:pt idx="28">
                  <c:v>1.5624999999999998</c:v>
                </c:pt>
                <c:pt idx="29">
                  <c:v>1.6173245614035086</c:v>
                </c:pt>
                <c:pt idx="30">
                  <c:v>1.6721491228070173</c:v>
                </c:pt>
                <c:pt idx="31">
                  <c:v>1.7269736842105261</c:v>
                </c:pt>
                <c:pt idx="32">
                  <c:v>1.7817982456140349</c:v>
                </c:pt>
                <c:pt idx="33">
                  <c:v>1.8366228070175437</c:v>
                </c:pt>
                <c:pt idx="34">
                  <c:v>1.8914473684210524</c:v>
                </c:pt>
                <c:pt idx="35">
                  <c:v>1.9462719298245612</c:v>
                </c:pt>
                <c:pt idx="36">
                  <c:v>2.0010964912280702</c:v>
                </c:pt>
                <c:pt idx="37">
                  <c:v>2.0559210526315788</c:v>
                </c:pt>
                <c:pt idx="38">
                  <c:v>2.1107456140350873</c:v>
                </c:pt>
                <c:pt idx="39">
                  <c:v>2.1655701754385963</c:v>
                </c:pt>
                <c:pt idx="40">
                  <c:v>2.2203947368421049</c:v>
                </c:pt>
                <c:pt idx="41">
                  <c:v>2.2752192982456139</c:v>
                </c:pt>
                <c:pt idx="42">
                  <c:v>2.3300438596491224</c:v>
                </c:pt>
                <c:pt idx="43">
                  <c:v>2.3848684210526314</c:v>
                </c:pt>
                <c:pt idx="44">
                  <c:v>2.43969298245614</c:v>
                </c:pt>
                <c:pt idx="45">
                  <c:v>2.494517543859649</c:v>
                </c:pt>
                <c:pt idx="46">
                  <c:v>2.5493421052631575</c:v>
                </c:pt>
                <c:pt idx="47">
                  <c:v>2.6041666666666665</c:v>
                </c:pt>
                <c:pt idx="48">
                  <c:v>2.6589912280701751</c:v>
                </c:pt>
                <c:pt idx="49">
                  <c:v>2.7138157894736841</c:v>
                </c:pt>
                <c:pt idx="50">
                  <c:v>2.7686403508771926</c:v>
                </c:pt>
                <c:pt idx="51">
                  <c:v>2.8234649122807016</c:v>
                </c:pt>
                <c:pt idx="52">
                  <c:v>2.8782894736842102</c:v>
                </c:pt>
                <c:pt idx="53">
                  <c:v>2.9331140350877192</c:v>
                </c:pt>
                <c:pt idx="54">
                  <c:v>2.9879385964912277</c:v>
                </c:pt>
                <c:pt idx="55">
                  <c:v>3.0427631578947367</c:v>
                </c:pt>
                <c:pt idx="56">
                  <c:v>3.0975877192982453</c:v>
                </c:pt>
                <c:pt idx="57">
                  <c:v>3.1524122807017543</c:v>
                </c:pt>
                <c:pt idx="58">
                  <c:v>3.2072368421052628</c:v>
                </c:pt>
                <c:pt idx="59">
                  <c:v>3.2620614035087718</c:v>
                </c:pt>
                <c:pt idx="60">
                  <c:v>3.3168859649122804</c:v>
                </c:pt>
                <c:pt idx="61">
                  <c:v>3.3717105263157894</c:v>
                </c:pt>
                <c:pt idx="62">
                  <c:v>3.4265350877192979</c:v>
                </c:pt>
                <c:pt idx="63">
                  <c:v>3.4813596491228069</c:v>
                </c:pt>
                <c:pt idx="64">
                  <c:v>3.5361842105263155</c:v>
                </c:pt>
                <c:pt idx="65">
                  <c:v>3.591008771929824</c:v>
                </c:pt>
                <c:pt idx="66">
                  <c:v>3.645833333333333</c:v>
                </c:pt>
                <c:pt idx="67">
                  <c:v>3.7006578947368416</c:v>
                </c:pt>
                <c:pt idx="68">
                  <c:v>3.7554824561403506</c:v>
                </c:pt>
                <c:pt idx="69">
                  <c:v>3.8103070175438591</c:v>
                </c:pt>
                <c:pt idx="70">
                  <c:v>3.8651315789473681</c:v>
                </c:pt>
                <c:pt idx="71">
                  <c:v>3.9199561403508767</c:v>
                </c:pt>
                <c:pt idx="72">
                  <c:v>3.9747807017543857</c:v>
                </c:pt>
                <c:pt idx="73">
                  <c:v>4.0296052631578947</c:v>
                </c:pt>
                <c:pt idx="74">
                  <c:v>4.0844298245614032</c:v>
                </c:pt>
                <c:pt idx="75">
                  <c:v>4.1392543859649118</c:v>
                </c:pt>
                <c:pt idx="76">
                  <c:v>4.1940789473684204</c:v>
                </c:pt>
                <c:pt idx="77">
                  <c:v>4.2489035087719298</c:v>
                </c:pt>
                <c:pt idx="78">
                  <c:v>4.3037280701754383</c:v>
                </c:pt>
                <c:pt idx="79">
                  <c:v>4.3585526315789469</c:v>
                </c:pt>
                <c:pt idx="80">
                  <c:v>4.4133771929824555</c:v>
                </c:pt>
                <c:pt idx="81">
                  <c:v>4.4682017543859649</c:v>
                </c:pt>
                <c:pt idx="82">
                  <c:v>4.5230263157894735</c:v>
                </c:pt>
                <c:pt idx="83">
                  <c:v>4.577850877192982</c:v>
                </c:pt>
                <c:pt idx="84">
                  <c:v>4.6326754385964906</c:v>
                </c:pt>
                <c:pt idx="85">
                  <c:v>4.6875</c:v>
                </c:pt>
                <c:pt idx="86">
                  <c:v>4.7423245614035086</c:v>
                </c:pt>
                <c:pt idx="87">
                  <c:v>4.7971491228070171</c:v>
                </c:pt>
                <c:pt idx="88">
                  <c:v>4.8519736842105257</c:v>
                </c:pt>
                <c:pt idx="89">
                  <c:v>4.9067982456140351</c:v>
                </c:pt>
                <c:pt idx="90">
                  <c:v>4.9616228070175437</c:v>
                </c:pt>
                <c:pt idx="91">
                  <c:v>5.0164473684210522</c:v>
                </c:pt>
                <c:pt idx="92">
                  <c:v>5.0712719298245608</c:v>
                </c:pt>
                <c:pt idx="93">
                  <c:v>5.1260964912280702</c:v>
                </c:pt>
                <c:pt idx="94">
                  <c:v>5.1809210526315788</c:v>
                </c:pt>
                <c:pt idx="95">
                  <c:v>5.2357456140350873</c:v>
                </c:pt>
                <c:pt idx="96">
                  <c:v>5.2905701754385959</c:v>
                </c:pt>
                <c:pt idx="97">
                  <c:v>5.3453947368421044</c:v>
                </c:pt>
                <c:pt idx="98">
                  <c:v>5.4002192982456139</c:v>
                </c:pt>
                <c:pt idx="99">
                  <c:v>5.4550438596491224</c:v>
                </c:pt>
                <c:pt idx="100">
                  <c:v>5.509868421052631</c:v>
                </c:pt>
                <c:pt idx="101">
                  <c:v>5.5646929824561395</c:v>
                </c:pt>
                <c:pt idx="102">
                  <c:v>5.619517543859649</c:v>
                </c:pt>
                <c:pt idx="103">
                  <c:v>5.6743421052631575</c:v>
                </c:pt>
                <c:pt idx="104">
                  <c:v>5.7291666666666661</c:v>
                </c:pt>
                <c:pt idx="105">
                  <c:v>5.7839912280701746</c:v>
                </c:pt>
                <c:pt idx="106">
                  <c:v>5.8388157894736841</c:v>
                </c:pt>
                <c:pt idx="107">
                  <c:v>5.8936403508771926</c:v>
                </c:pt>
                <c:pt idx="108">
                  <c:v>5.9484649122807012</c:v>
                </c:pt>
                <c:pt idx="109">
                  <c:v>6.0032894736842097</c:v>
                </c:pt>
                <c:pt idx="110">
                  <c:v>6.0581140350877192</c:v>
                </c:pt>
                <c:pt idx="111">
                  <c:v>6.1129385964912277</c:v>
                </c:pt>
                <c:pt idx="112">
                  <c:v>6.1677631578947363</c:v>
                </c:pt>
                <c:pt idx="113">
                  <c:v>6.2225877192982448</c:v>
                </c:pt>
                <c:pt idx="114">
                  <c:v>6.2774122807017543</c:v>
                </c:pt>
                <c:pt idx="115">
                  <c:v>6.3322368421052628</c:v>
                </c:pt>
                <c:pt idx="116">
                  <c:v>6.3870614035087714</c:v>
                </c:pt>
                <c:pt idx="117">
                  <c:v>6.4418859649122799</c:v>
                </c:pt>
                <c:pt idx="118">
                  <c:v>6.4967105263157894</c:v>
                </c:pt>
                <c:pt idx="119">
                  <c:v>6.5515350877192979</c:v>
                </c:pt>
                <c:pt idx="120">
                  <c:v>6.6063596491228065</c:v>
                </c:pt>
                <c:pt idx="121">
                  <c:v>6.661184210526315</c:v>
                </c:pt>
                <c:pt idx="122">
                  <c:v>6.7160087719298245</c:v>
                </c:pt>
                <c:pt idx="123">
                  <c:v>6.770833333333333</c:v>
                </c:pt>
                <c:pt idx="124">
                  <c:v>6.8256578947368416</c:v>
                </c:pt>
                <c:pt idx="125">
                  <c:v>6.8804824561403501</c:v>
                </c:pt>
                <c:pt idx="126">
                  <c:v>6.9353070175438596</c:v>
                </c:pt>
                <c:pt idx="127">
                  <c:v>6.9901315789473681</c:v>
                </c:pt>
                <c:pt idx="128">
                  <c:v>7.0449561403508767</c:v>
                </c:pt>
                <c:pt idx="129">
                  <c:v>7.0997807017543852</c:v>
                </c:pt>
                <c:pt idx="130">
                  <c:v>7.1546052631578938</c:v>
                </c:pt>
                <c:pt idx="131">
                  <c:v>7.2094298245614032</c:v>
                </c:pt>
                <c:pt idx="132">
                  <c:v>7.2642543859649118</c:v>
                </c:pt>
                <c:pt idx="133">
                  <c:v>7.3190789473684204</c:v>
                </c:pt>
                <c:pt idx="134">
                  <c:v>7.3739035087719289</c:v>
                </c:pt>
                <c:pt idx="135">
                  <c:v>7.4287280701754383</c:v>
                </c:pt>
                <c:pt idx="136">
                  <c:v>7.4835526315789469</c:v>
                </c:pt>
                <c:pt idx="137">
                  <c:v>7.5383771929824555</c:v>
                </c:pt>
                <c:pt idx="138">
                  <c:v>7.593201754385964</c:v>
                </c:pt>
                <c:pt idx="139">
                  <c:v>7.6480263157894735</c:v>
                </c:pt>
                <c:pt idx="140">
                  <c:v>7.702850877192982</c:v>
                </c:pt>
                <c:pt idx="141">
                  <c:v>7.7576754385964906</c:v>
                </c:pt>
                <c:pt idx="142">
                  <c:v>7.8124999999999991</c:v>
                </c:pt>
                <c:pt idx="143">
                  <c:v>7.8673245614035086</c:v>
                </c:pt>
                <c:pt idx="144">
                  <c:v>7.9221491228070171</c:v>
                </c:pt>
                <c:pt idx="145">
                  <c:v>7.9769736842105257</c:v>
                </c:pt>
                <c:pt idx="146">
                  <c:v>8.031798245614036</c:v>
                </c:pt>
                <c:pt idx="147">
                  <c:v>8.0866228070175445</c:v>
                </c:pt>
                <c:pt idx="148">
                  <c:v>8.1414473684210531</c:v>
                </c:pt>
                <c:pt idx="149">
                  <c:v>8.1962719298245617</c:v>
                </c:pt>
                <c:pt idx="150">
                  <c:v>8.2510964912280702</c:v>
                </c:pt>
                <c:pt idx="151">
                  <c:v>8.3059210526315788</c:v>
                </c:pt>
                <c:pt idx="152">
                  <c:v>8.3607456140350873</c:v>
                </c:pt>
                <c:pt idx="153">
                  <c:v>8.4155701754385976</c:v>
                </c:pt>
                <c:pt idx="154">
                  <c:v>8.4703947368421062</c:v>
                </c:pt>
                <c:pt idx="155">
                  <c:v>8.5252192982456148</c:v>
                </c:pt>
                <c:pt idx="156">
                  <c:v>8.5800438596491233</c:v>
                </c:pt>
                <c:pt idx="157">
                  <c:v>8.6348684210526319</c:v>
                </c:pt>
                <c:pt idx="158">
                  <c:v>8.6896929824561404</c:v>
                </c:pt>
                <c:pt idx="159">
                  <c:v>8.744517543859649</c:v>
                </c:pt>
                <c:pt idx="160">
                  <c:v>8.7993421052631575</c:v>
                </c:pt>
                <c:pt idx="161">
                  <c:v>8.8541666666666661</c:v>
                </c:pt>
                <c:pt idx="162">
                  <c:v>8.9089912280701764</c:v>
                </c:pt>
                <c:pt idx="163">
                  <c:v>8.963815789473685</c:v>
                </c:pt>
                <c:pt idx="164">
                  <c:v>9.0186403508771935</c:v>
                </c:pt>
                <c:pt idx="165">
                  <c:v>9.0734649122807021</c:v>
                </c:pt>
                <c:pt idx="166">
                  <c:v>9.1282894736842106</c:v>
                </c:pt>
                <c:pt idx="167">
                  <c:v>9.1831140350877192</c:v>
                </c:pt>
                <c:pt idx="168">
                  <c:v>9.2379385964912277</c:v>
                </c:pt>
                <c:pt idx="169">
                  <c:v>9.2927631578947363</c:v>
                </c:pt>
                <c:pt idx="170">
                  <c:v>9.3475877192982466</c:v>
                </c:pt>
                <c:pt idx="171">
                  <c:v>9.4024122807017552</c:v>
                </c:pt>
                <c:pt idx="172">
                  <c:v>9.4572368421052637</c:v>
                </c:pt>
                <c:pt idx="173">
                  <c:v>9.5120614035087723</c:v>
                </c:pt>
                <c:pt idx="174">
                  <c:v>9.5668859649122808</c:v>
                </c:pt>
                <c:pt idx="175">
                  <c:v>9.6217105263157894</c:v>
                </c:pt>
                <c:pt idx="176">
                  <c:v>9.6765350877192979</c:v>
                </c:pt>
                <c:pt idx="177">
                  <c:v>9.7313596491228065</c:v>
                </c:pt>
                <c:pt idx="178">
                  <c:v>9.7861842105263168</c:v>
                </c:pt>
                <c:pt idx="179">
                  <c:v>9.8410087719298254</c:v>
                </c:pt>
                <c:pt idx="180">
                  <c:v>9.8958333333333339</c:v>
                </c:pt>
                <c:pt idx="181">
                  <c:v>9.9506578947368425</c:v>
                </c:pt>
                <c:pt idx="182">
                  <c:v>10.005482456140351</c:v>
                </c:pt>
                <c:pt idx="183">
                  <c:v>10.06030701754386</c:v>
                </c:pt>
                <c:pt idx="184">
                  <c:v>10.115131578947368</c:v>
                </c:pt>
                <c:pt idx="185">
                  <c:v>10.169956140350877</c:v>
                </c:pt>
                <c:pt idx="186">
                  <c:v>10.224780701754387</c:v>
                </c:pt>
                <c:pt idx="187">
                  <c:v>10.279605263157896</c:v>
                </c:pt>
                <c:pt idx="188">
                  <c:v>10.334429824561404</c:v>
                </c:pt>
                <c:pt idx="189">
                  <c:v>10.389254385964913</c:v>
                </c:pt>
                <c:pt idx="190">
                  <c:v>10.444078947368421</c:v>
                </c:pt>
                <c:pt idx="191">
                  <c:v>10.49890350877193</c:v>
                </c:pt>
                <c:pt idx="192">
                  <c:v>10.553728070175438</c:v>
                </c:pt>
                <c:pt idx="193">
                  <c:v>10.608552631578947</c:v>
                </c:pt>
                <c:pt idx="194">
                  <c:v>10.663377192982455</c:v>
                </c:pt>
                <c:pt idx="195">
                  <c:v>10.718201754385966</c:v>
                </c:pt>
                <c:pt idx="196">
                  <c:v>10.773026315789474</c:v>
                </c:pt>
                <c:pt idx="197">
                  <c:v>10.827850877192983</c:v>
                </c:pt>
                <c:pt idx="198">
                  <c:v>10.882675438596491</c:v>
                </c:pt>
                <c:pt idx="199">
                  <c:v>10.9375</c:v>
                </c:pt>
                <c:pt idx="200">
                  <c:v>10.992324561403509</c:v>
                </c:pt>
                <c:pt idx="201">
                  <c:v>11.047149122807017</c:v>
                </c:pt>
                <c:pt idx="202">
                  <c:v>11.101973684210526</c:v>
                </c:pt>
                <c:pt idx="203">
                  <c:v>11.156798245614036</c:v>
                </c:pt>
                <c:pt idx="204">
                  <c:v>11.211622807017545</c:v>
                </c:pt>
                <c:pt idx="205">
                  <c:v>11.266447368421053</c:v>
                </c:pt>
                <c:pt idx="206">
                  <c:v>11.321271929824562</c:v>
                </c:pt>
                <c:pt idx="207">
                  <c:v>11.37609649122807</c:v>
                </c:pt>
                <c:pt idx="208">
                  <c:v>11.430921052631579</c:v>
                </c:pt>
                <c:pt idx="209">
                  <c:v>11.485745614035087</c:v>
                </c:pt>
                <c:pt idx="210">
                  <c:v>11.540570175438596</c:v>
                </c:pt>
                <c:pt idx="211">
                  <c:v>11.595394736842106</c:v>
                </c:pt>
                <c:pt idx="212">
                  <c:v>11.650219298245615</c:v>
                </c:pt>
                <c:pt idx="213">
                  <c:v>11.705043859649123</c:v>
                </c:pt>
                <c:pt idx="214">
                  <c:v>11.759868421052632</c:v>
                </c:pt>
                <c:pt idx="215">
                  <c:v>11.81469298245614</c:v>
                </c:pt>
                <c:pt idx="216">
                  <c:v>11.869517543859649</c:v>
                </c:pt>
                <c:pt idx="217">
                  <c:v>11.924342105263158</c:v>
                </c:pt>
                <c:pt idx="218">
                  <c:v>11.979166666666666</c:v>
                </c:pt>
                <c:pt idx="219">
                  <c:v>12.033991228070176</c:v>
                </c:pt>
                <c:pt idx="220">
                  <c:v>12.088815789473685</c:v>
                </c:pt>
                <c:pt idx="221">
                  <c:v>12.143640350877194</c:v>
                </c:pt>
                <c:pt idx="222">
                  <c:v>12.198464912280702</c:v>
                </c:pt>
                <c:pt idx="223">
                  <c:v>12.253289473684211</c:v>
                </c:pt>
                <c:pt idx="224">
                  <c:v>12.308114035087719</c:v>
                </c:pt>
                <c:pt idx="225">
                  <c:v>12.362938596491228</c:v>
                </c:pt>
                <c:pt idx="226">
                  <c:v>12.417763157894736</c:v>
                </c:pt>
                <c:pt idx="227">
                  <c:v>12.472587719298245</c:v>
                </c:pt>
                <c:pt idx="228">
                  <c:v>12.527412280701755</c:v>
                </c:pt>
                <c:pt idx="229">
                  <c:v>12.582236842105264</c:v>
                </c:pt>
                <c:pt idx="230">
                  <c:v>12.637061403508772</c:v>
                </c:pt>
                <c:pt idx="231">
                  <c:v>12.691885964912281</c:v>
                </c:pt>
                <c:pt idx="232">
                  <c:v>12.746710526315789</c:v>
                </c:pt>
                <c:pt idx="233">
                  <c:v>12.801535087719298</c:v>
                </c:pt>
                <c:pt idx="234">
                  <c:v>12.856359649122806</c:v>
                </c:pt>
                <c:pt idx="235">
                  <c:v>12.911184210526315</c:v>
                </c:pt>
                <c:pt idx="236">
                  <c:v>12.966008771929825</c:v>
                </c:pt>
                <c:pt idx="237">
                  <c:v>13.020833333333334</c:v>
                </c:pt>
                <c:pt idx="238">
                  <c:v>13.075657894736842</c:v>
                </c:pt>
                <c:pt idx="239">
                  <c:v>13.130482456140351</c:v>
                </c:pt>
                <c:pt idx="240">
                  <c:v>13.18530701754386</c:v>
                </c:pt>
                <c:pt idx="241">
                  <c:v>13.240131578947368</c:v>
                </c:pt>
                <c:pt idx="242">
                  <c:v>13.294956140350877</c:v>
                </c:pt>
                <c:pt idx="243">
                  <c:v>13.349780701754385</c:v>
                </c:pt>
                <c:pt idx="244">
                  <c:v>13.404605263157896</c:v>
                </c:pt>
                <c:pt idx="245">
                  <c:v>13.459429824561404</c:v>
                </c:pt>
                <c:pt idx="246">
                  <c:v>13.514254385964913</c:v>
                </c:pt>
                <c:pt idx="247">
                  <c:v>13.569078947368421</c:v>
                </c:pt>
                <c:pt idx="248">
                  <c:v>13.62390350877193</c:v>
                </c:pt>
                <c:pt idx="249">
                  <c:v>13.678728070175438</c:v>
                </c:pt>
                <c:pt idx="250">
                  <c:v>13.733552631578947</c:v>
                </c:pt>
                <c:pt idx="251">
                  <c:v>13.788377192982455</c:v>
                </c:pt>
                <c:pt idx="252">
                  <c:v>13.843201754385966</c:v>
                </c:pt>
                <c:pt idx="253">
                  <c:v>13.898026315789474</c:v>
                </c:pt>
                <c:pt idx="254">
                  <c:v>13.952850877192983</c:v>
                </c:pt>
                <c:pt idx="255">
                  <c:v>14.007675438596491</c:v>
                </c:pt>
                <c:pt idx="256">
                  <c:v>14.0625</c:v>
                </c:pt>
                <c:pt idx="257">
                  <c:v>14.117324561403509</c:v>
                </c:pt>
                <c:pt idx="258">
                  <c:v>14.172149122807017</c:v>
                </c:pt>
                <c:pt idx="259">
                  <c:v>14.226973684210526</c:v>
                </c:pt>
                <c:pt idx="260">
                  <c:v>14.281798245614034</c:v>
                </c:pt>
                <c:pt idx="261">
                  <c:v>14.336622807017545</c:v>
                </c:pt>
                <c:pt idx="262">
                  <c:v>14.391447368421053</c:v>
                </c:pt>
                <c:pt idx="263">
                  <c:v>14.446271929824562</c:v>
                </c:pt>
                <c:pt idx="264">
                  <c:v>14.50109649122807</c:v>
                </c:pt>
                <c:pt idx="265">
                  <c:v>14.555921052631579</c:v>
                </c:pt>
                <c:pt idx="266">
                  <c:v>14.610745614035087</c:v>
                </c:pt>
                <c:pt idx="267">
                  <c:v>14.665570175438596</c:v>
                </c:pt>
                <c:pt idx="268">
                  <c:v>14.720394736842104</c:v>
                </c:pt>
                <c:pt idx="269">
                  <c:v>14.775219298245615</c:v>
                </c:pt>
                <c:pt idx="270">
                  <c:v>14.830043859649123</c:v>
                </c:pt>
                <c:pt idx="271">
                  <c:v>14.884868421052632</c:v>
                </c:pt>
                <c:pt idx="272">
                  <c:v>14.93969298245614</c:v>
                </c:pt>
                <c:pt idx="273">
                  <c:v>14.994517543859649</c:v>
                </c:pt>
                <c:pt idx="274">
                  <c:v>15.049342105263158</c:v>
                </c:pt>
                <c:pt idx="275">
                  <c:v>15.104166666666666</c:v>
                </c:pt>
                <c:pt idx="276">
                  <c:v>15.158991228070175</c:v>
                </c:pt>
                <c:pt idx="277">
                  <c:v>15.213815789473685</c:v>
                </c:pt>
                <c:pt idx="278">
                  <c:v>15.268640350877194</c:v>
                </c:pt>
                <c:pt idx="279">
                  <c:v>15.323464912280702</c:v>
                </c:pt>
                <c:pt idx="280">
                  <c:v>15.378289473684211</c:v>
                </c:pt>
                <c:pt idx="281">
                  <c:v>15.433114035087719</c:v>
                </c:pt>
                <c:pt idx="282">
                  <c:v>15.487938596491228</c:v>
                </c:pt>
                <c:pt idx="283">
                  <c:v>15.542763157894736</c:v>
                </c:pt>
                <c:pt idx="284">
                  <c:v>15.597587719298245</c:v>
                </c:pt>
                <c:pt idx="285">
                  <c:v>15.652412280701755</c:v>
                </c:pt>
                <c:pt idx="286">
                  <c:v>15.707236842105264</c:v>
                </c:pt>
                <c:pt idx="287">
                  <c:v>15.762061403508772</c:v>
                </c:pt>
                <c:pt idx="288">
                  <c:v>15.816885964912281</c:v>
                </c:pt>
                <c:pt idx="289">
                  <c:v>15.871710526315789</c:v>
                </c:pt>
                <c:pt idx="290">
                  <c:v>15.926535087719298</c:v>
                </c:pt>
                <c:pt idx="291">
                  <c:v>15.981359649122806</c:v>
                </c:pt>
                <c:pt idx="292">
                  <c:v>16.036184210526315</c:v>
                </c:pt>
                <c:pt idx="293">
                  <c:v>16.091008771929822</c:v>
                </c:pt>
                <c:pt idx="294">
                  <c:v>16.145833333333332</c:v>
                </c:pt>
                <c:pt idx="295">
                  <c:v>16.200657894736839</c:v>
                </c:pt>
                <c:pt idx="296">
                  <c:v>16.255482456140349</c:v>
                </c:pt>
                <c:pt idx="297">
                  <c:v>16.310307017543856</c:v>
                </c:pt>
                <c:pt idx="298">
                  <c:v>16.365131578947366</c:v>
                </c:pt>
                <c:pt idx="299">
                  <c:v>16.419956140350877</c:v>
                </c:pt>
                <c:pt idx="300">
                  <c:v>16.474780701754383</c:v>
                </c:pt>
                <c:pt idx="301">
                  <c:v>16.529605263157894</c:v>
                </c:pt>
                <c:pt idx="302">
                  <c:v>16.584429824561401</c:v>
                </c:pt>
                <c:pt idx="303">
                  <c:v>16.639254385964911</c:v>
                </c:pt>
                <c:pt idx="304">
                  <c:v>16.694078947368418</c:v>
                </c:pt>
                <c:pt idx="305">
                  <c:v>16.748903508771928</c:v>
                </c:pt>
                <c:pt idx="306">
                  <c:v>16.803728070175438</c:v>
                </c:pt>
                <c:pt idx="307">
                  <c:v>16.858552631578945</c:v>
                </c:pt>
                <c:pt idx="308">
                  <c:v>16.913377192982455</c:v>
                </c:pt>
                <c:pt idx="309">
                  <c:v>16.968201754385962</c:v>
                </c:pt>
                <c:pt idx="310">
                  <c:v>17.023026315789473</c:v>
                </c:pt>
                <c:pt idx="311">
                  <c:v>17.077850877192979</c:v>
                </c:pt>
                <c:pt idx="312">
                  <c:v>17.13267543859649</c:v>
                </c:pt>
                <c:pt idx="313">
                  <c:v>17.187499999999996</c:v>
                </c:pt>
                <c:pt idx="314">
                  <c:v>17.242324561403507</c:v>
                </c:pt>
                <c:pt idx="315">
                  <c:v>17.297149122807017</c:v>
                </c:pt>
                <c:pt idx="316">
                  <c:v>17.351973684210524</c:v>
                </c:pt>
                <c:pt idx="317">
                  <c:v>17.406798245614034</c:v>
                </c:pt>
                <c:pt idx="318">
                  <c:v>17.461622807017541</c:v>
                </c:pt>
                <c:pt idx="319">
                  <c:v>17.516447368421051</c:v>
                </c:pt>
                <c:pt idx="320">
                  <c:v>17.571271929824558</c:v>
                </c:pt>
                <c:pt idx="321">
                  <c:v>17.626096491228068</c:v>
                </c:pt>
                <c:pt idx="322">
                  <c:v>17.680921052631575</c:v>
                </c:pt>
                <c:pt idx="323">
                  <c:v>17.735745614035086</c:v>
                </c:pt>
                <c:pt idx="324">
                  <c:v>17.790570175438596</c:v>
                </c:pt>
                <c:pt idx="325">
                  <c:v>17.845394736842103</c:v>
                </c:pt>
                <c:pt idx="326">
                  <c:v>17.900219298245613</c:v>
                </c:pt>
                <c:pt idx="327">
                  <c:v>17.95504385964912</c:v>
                </c:pt>
                <c:pt idx="328">
                  <c:v>18.00986842105263</c:v>
                </c:pt>
                <c:pt idx="329">
                  <c:v>18.064692982456137</c:v>
                </c:pt>
                <c:pt idx="330">
                  <c:v>18.119517543859647</c:v>
                </c:pt>
                <c:pt idx="331">
                  <c:v>18.174342105263158</c:v>
                </c:pt>
                <c:pt idx="332">
                  <c:v>18.229166666666664</c:v>
                </c:pt>
                <c:pt idx="333">
                  <c:v>18.283991228070175</c:v>
                </c:pt>
                <c:pt idx="334">
                  <c:v>18.338815789473681</c:v>
                </c:pt>
                <c:pt idx="335">
                  <c:v>18.393640350877192</c:v>
                </c:pt>
                <c:pt idx="336">
                  <c:v>18.448464912280699</c:v>
                </c:pt>
                <c:pt idx="337">
                  <c:v>18.503289473684209</c:v>
                </c:pt>
                <c:pt idx="338">
                  <c:v>18.558114035087716</c:v>
                </c:pt>
                <c:pt idx="339">
                  <c:v>18.612938596491226</c:v>
                </c:pt>
                <c:pt idx="340">
                  <c:v>18.667763157894736</c:v>
                </c:pt>
                <c:pt idx="341">
                  <c:v>18.722587719298243</c:v>
                </c:pt>
                <c:pt idx="342">
                  <c:v>18.777412280701753</c:v>
                </c:pt>
                <c:pt idx="343">
                  <c:v>18.83223684210526</c:v>
                </c:pt>
                <c:pt idx="344">
                  <c:v>18.88706140350877</c:v>
                </c:pt>
                <c:pt idx="345">
                  <c:v>18.941885964912277</c:v>
                </c:pt>
                <c:pt idx="346">
                  <c:v>18.996710526315788</c:v>
                </c:pt>
                <c:pt idx="347">
                  <c:v>19.051535087719298</c:v>
                </c:pt>
                <c:pt idx="348">
                  <c:v>19.106359649122805</c:v>
                </c:pt>
                <c:pt idx="349">
                  <c:v>19.161184210526315</c:v>
                </c:pt>
                <c:pt idx="350">
                  <c:v>19.216008771929822</c:v>
                </c:pt>
                <c:pt idx="351">
                  <c:v>19.270833333333332</c:v>
                </c:pt>
                <c:pt idx="352">
                  <c:v>19.325657894736839</c:v>
                </c:pt>
                <c:pt idx="353">
                  <c:v>19.380482456140349</c:v>
                </c:pt>
                <c:pt idx="354">
                  <c:v>19.435307017543856</c:v>
                </c:pt>
                <c:pt idx="355">
                  <c:v>19.490131578947366</c:v>
                </c:pt>
                <c:pt idx="356">
                  <c:v>19.544956140350877</c:v>
                </c:pt>
                <c:pt idx="357">
                  <c:v>19.599780701754383</c:v>
                </c:pt>
                <c:pt idx="358">
                  <c:v>19.654605263157894</c:v>
                </c:pt>
                <c:pt idx="359">
                  <c:v>19.709429824561401</c:v>
                </c:pt>
                <c:pt idx="360">
                  <c:v>19.764254385964911</c:v>
                </c:pt>
                <c:pt idx="361">
                  <c:v>19.819078947368418</c:v>
                </c:pt>
                <c:pt idx="362">
                  <c:v>19.873903508771928</c:v>
                </c:pt>
                <c:pt idx="363">
                  <c:v>19.928728070175435</c:v>
                </c:pt>
                <c:pt idx="364">
                  <c:v>19.983552631578945</c:v>
                </c:pt>
                <c:pt idx="365">
                  <c:v>20.038377192982455</c:v>
                </c:pt>
                <c:pt idx="366">
                  <c:v>20.093201754385962</c:v>
                </c:pt>
                <c:pt idx="367">
                  <c:v>20.148026315789473</c:v>
                </c:pt>
                <c:pt idx="368">
                  <c:v>20.202850877192979</c:v>
                </c:pt>
                <c:pt idx="369">
                  <c:v>20.25767543859649</c:v>
                </c:pt>
                <c:pt idx="370">
                  <c:v>20.312499999999996</c:v>
                </c:pt>
                <c:pt idx="371">
                  <c:v>20.367324561403507</c:v>
                </c:pt>
                <c:pt idx="372">
                  <c:v>20.422149122807017</c:v>
                </c:pt>
                <c:pt idx="373">
                  <c:v>20.476973684210524</c:v>
                </c:pt>
                <c:pt idx="374">
                  <c:v>20.531798245614034</c:v>
                </c:pt>
                <c:pt idx="375">
                  <c:v>20.586622807017541</c:v>
                </c:pt>
                <c:pt idx="376">
                  <c:v>20.641447368421051</c:v>
                </c:pt>
                <c:pt idx="377">
                  <c:v>20.696271929824558</c:v>
                </c:pt>
                <c:pt idx="378">
                  <c:v>20.751096491228068</c:v>
                </c:pt>
                <c:pt idx="379">
                  <c:v>20.805921052631575</c:v>
                </c:pt>
                <c:pt idx="380">
                  <c:v>20.860745614035086</c:v>
                </c:pt>
                <c:pt idx="381">
                  <c:v>20.915570175438596</c:v>
                </c:pt>
                <c:pt idx="382">
                  <c:v>20.970394736842103</c:v>
                </c:pt>
                <c:pt idx="383">
                  <c:v>21.025219298245613</c:v>
                </c:pt>
                <c:pt idx="384">
                  <c:v>21.08004385964912</c:v>
                </c:pt>
                <c:pt idx="385">
                  <c:v>21.13486842105263</c:v>
                </c:pt>
                <c:pt idx="386">
                  <c:v>21.189692982456137</c:v>
                </c:pt>
                <c:pt idx="387">
                  <c:v>21.244517543859647</c:v>
                </c:pt>
                <c:pt idx="388">
                  <c:v>21.299342105263154</c:v>
                </c:pt>
                <c:pt idx="389">
                  <c:v>21.354166666666664</c:v>
                </c:pt>
                <c:pt idx="390">
                  <c:v>21.408991228070175</c:v>
                </c:pt>
                <c:pt idx="391">
                  <c:v>21.463815789473681</c:v>
                </c:pt>
                <c:pt idx="392">
                  <c:v>21.518640350877192</c:v>
                </c:pt>
                <c:pt idx="393">
                  <c:v>21.573464912280699</c:v>
                </c:pt>
                <c:pt idx="394">
                  <c:v>21.628289473684209</c:v>
                </c:pt>
                <c:pt idx="395">
                  <c:v>21.683114035087716</c:v>
                </c:pt>
                <c:pt idx="396">
                  <c:v>21.737938596491226</c:v>
                </c:pt>
                <c:pt idx="397">
                  <c:v>21.792763157894736</c:v>
                </c:pt>
                <c:pt idx="398">
                  <c:v>21.847587719298243</c:v>
                </c:pt>
                <c:pt idx="399">
                  <c:v>21.902412280701753</c:v>
                </c:pt>
                <c:pt idx="400">
                  <c:v>21.95723684210526</c:v>
                </c:pt>
                <c:pt idx="401">
                  <c:v>22.01206140350877</c:v>
                </c:pt>
                <c:pt idx="402">
                  <c:v>22.066885964912277</c:v>
                </c:pt>
                <c:pt idx="403">
                  <c:v>22.121710526315788</c:v>
                </c:pt>
                <c:pt idx="404">
                  <c:v>22.176535087719294</c:v>
                </c:pt>
                <c:pt idx="405">
                  <c:v>22.231359649122805</c:v>
                </c:pt>
                <c:pt idx="406">
                  <c:v>22.286184210526315</c:v>
                </c:pt>
                <c:pt idx="407">
                  <c:v>22.341008771929822</c:v>
                </c:pt>
                <c:pt idx="408">
                  <c:v>22.395833333333332</c:v>
                </c:pt>
                <c:pt idx="409">
                  <c:v>22.450657894736839</c:v>
                </c:pt>
                <c:pt idx="410">
                  <c:v>22.505482456140349</c:v>
                </c:pt>
                <c:pt idx="411">
                  <c:v>22.560307017543856</c:v>
                </c:pt>
                <c:pt idx="412">
                  <c:v>22.615131578947366</c:v>
                </c:pt>
                <c:pt idx="413">
                  <c:v>22.669956140350877</c:v>
                </c:pt>
                <c:pt idx="414">
                  <c:v>22.724780701754383</c:v>
                </c:pt>
                <c:pt idx="415">
                  <c:v>22.779605263157894</c:v>
                </c:pt>
                <c:pt idx="416">
                  <c:v>22.834429824561401</c:v>
                </c:pt>
                <c:pt idx="417">
                  <c:v>22.889254385964911</c:v>
                </c:pt>
                <c:pt idx="418">
                  <c:v>22.944078947368418</c:v>
                </c:pt>
                <c:pt idx="419">
                  <c:v>22.998903508771928</c:v>
                </c:pt>
                <c:pt idx="420">
                  <c:v>23.053728070175435</c:v>
                </c:pt>
                <c:pt idx="421">
                  <c:v>23.108552631578945</c:v>
                </c:pt>
                <c:pt idx="422">
                  <c:v>23.163377192982455</c:v>
                </c:pt>
                <c:pt idx="423">
                  <c:v>23.218201754385962</c:v>
                </c:pt>
                <c:pt idx="424">
                  <c:v>23.273026315789473</c:v>
                </c:pt>
                <c:pt idx="425">
                  <c:v>23.327850877192979</c:v>
                </c:pt>
                <c:pt idx="426">
                  <c:v>23.38267543859649</c:v>
                </c:pt>
                <c:pt idx="427">
                  <c:v>23.437499999999996</c:v>
                </c:pt>
                <c:pt idx="428">
                  <c:v>23.492324561403507</c:v>
                </c:pt>
                <c:pt idx="429">
                  <c:v>23.547149122807014</c:v>
                </c:pt>
                <c:pt idx="430">
                  <c:v>23.601973684210524</c:v>
                </c:pt>
                <c:pt idx="431">
                  <c:v>23.656798245614034</c:v>
                </c:pt>
                <c:pt idx="432">
                  <c:v>23.711622807017541</c:v>
                </c:pt>
                <c:pt idx="433">
                  <c:v>23.766447368421051</c:v>
                </c:pt>
                <c:pt idx="434">
                  <c:v>23.821271929824558</c:v>
                </c:pt>
                <c:pt idx="435">
                  <c:v>23.876096491228068</c:v>
                </c:pt>
                <c:pt idx="436">
                  <c:v>23.930921052631575</c:v>
                </c:pt>
                <c:pt idx="437">
                  <c:v>23.985745614035086</c:v>
                </c:pt>
                <c:pt idx="438">
                  <c:v>24.040570175438596</c:v>
                </c:pt>
                <c:pt idx="439">
                  <c:v>24.095394736842103</c:v>
                </c:pt>
                <c:pt idx="440">
                  <c:v>24.150219298245613</c:v>
                </c:pt>
                <c:pt idx="441">
                  <c:v>24.20504385964912</c:v>
                </c:pt>
                <c:pt idx="442">
                  <c:v>24.25986842105263</c:v>
                </c:pt>
                <c:pt idx="443">
                  <c:v>24.314692982456137</c:v>
                </c:pt>
                <c:pt idx="444">
                  <c:v>24.369517543859647</c:v>
                </c:pt>
                <c:pt idx="445">
                  <c:v>24.424342105263154</c:v>
                </c:pt>
                <c:pt idx="446">
                  <c:v>24.479166666666664</c:v>
                </c:pt>
                <c:pt idx="447">
                  <c:v>24.533991228070175</c:v>
                </c:pt>
                <c:pt idx="448">
                  <c:v>24.588815789473681</c:v>
                </c:pt>
                <c:pt idx="449">
                  <c:v>24.643640350877192</c:v>
                </c:pt>
                <c:pt idx="450">
                  <c:v>24.698464912280699</c:v>
                </c:pt>
                <c:pt idx="451">
                  <c:v>24.753289473684209</c:v>
                </c:pt>
                <c:pt idx="452">
                  <c:v>24.808114035087716</c:v>
                </c:pt>
                <c:pt idx="453">
                  <c:v>24.862938596491226</c:v>
                </c:pt>
                <c:pt idx="454">
                  <c:v>24.917763157894733</c:v>
                </c:pt>
                <c:pt idx="455">
                  <c:v>24.972587719298243</c:v>
                </c:pt>
                <c:pt idx="456">
                  <c:v>25.027412280701753</c:v>
                </c:pt>
                <c:pt idx="457">
                  <c:v>25.08223684210526</c:v>
                </c:pt>
                <c:pt idx="458">
                  <c:v>25.13706140350877</c:v>
                </c:pt>
                <c:pt idx="459">
                  <c:v>25.191885964912277</c:v>
                </c:pt>
                <c:pt idx="460">
                  <c:v>25.246710526315788</c:v>
                </c:pt>
                <c:pt idx="461">
                  <c:v>25.301535087719294</c:v>
                </c:pt>
                <c:pt idx="462">
                  <c:v>25.356359649122805</c:v>
                </c:pt>
                <c:pt idx="463">
                  <c:v>25.411184210526315</c:v>
                </c:pt>
                <c:pt idx="464">
                  <c:v>25.466008771929822</c:v>
                </c:pt>
                <c:pt idx="465">
                  <c:v>25.520833333333332</c:v>
                </c:pt>
                <c:pt idx="466">
                  <c:v>25.575657894736839</c:v>
                </c:pt>
                <c:pt idx="467">
                  <c:v>25.630482456140349</c:v>
                </c:pt>
                <c:pt idx="468">
                  <c:v>25.685307017543856</c:v>
                </c:pt>
                <c:pt idx="469">
                  <c:v>25.740131578947366</c:v>
                </c:pt>
                <c:pt idx="470">
                  <c:v>25.794956140350873</c:v>
                </c:pt>
                <c:pt idx="471">
                  <c:v>25.849780701754383</c:v>
                </c:pt>
                <c:pt idx="472">
                  <c:v>25.904605263157894</c:v>
                </c:pt>
                <c:pt idx="473">
                  <c:v>25.959429824561401</c:v>
                </c:pt>
                <c:pt idx="474">
                  <c:v>26.014254385964911</c:v>
                </c:pt>
                <c:pt idx="475">
                  <c:v>26.069078947368418</c:v>
                </c:pt>
                <c:pt idx="476">
                  <c:v>26.123903508771928</c:v>
                </c:pt>
                <c:pt idx="477">
                  <c:v>26.178728070175435</c:v>
                </c:pt>
                <c:pt idx="478">
                  <c:v>26.233552631578945</c:v>
                </c:pt>
                <c:pt idx="479">
                  <c:v>26.288377192982455</c:v>
                </c:pt>
                <c:pt idx="480">
                  <c:v>26.343201754385962</c:v>
                </c:pt>
                <c:pt idx="481">
                  <c:v>26.398026315789473</c:v>
                </c:pt>
                <c:pt idx="482">
                  <c:v>26.452850877192979</c:v>
                </c:pt>
                <c:pt idx="483">
                  <c:v>26.50767543859649</c:v>
                </c:pt>
                <c:pt idx="484">
                  <c:v>26.562499999999996</c:v>
                </c:pt>
                <c:pt idx="485">
                  <c:v>26.617324561403507</c:v>
                </c:pt>
                <c:pt idx="486">
                  <c:v>26.672149122807014</c:v>
                </c:pt>
                <c:pt idx="487">
                  <c:v>26.726973684210524</c:v>
                </c:pt>
                <c:pt idx="488">
                  <c:v>26.781798245614034</c:v>
                </c:pt>
                <c:pt idx="489">
                  <c:v>26.836622807017541</c:v>
                </c:pt>
                <c:pt idx="490">
                  <c:v>26.891447368421051</c:v>
                </c:pt>
                <c:pt idx="491">
                  <c:v>26.946271929824558</c:v>
                </c:pt>
                <c:pt idx="492">
                  <c:v>27.001096491228068</c:v>
                </c:pt>
                <c:pt idx="493">
                  <c:v>27.055921052631575</c:v>
                </c:pt>
                <c:pt idx="494">
                  <c:v>27.110745614035086</c:v>
                </c:pt>
                <c:pt idx="495">
                  <c:v>27.165570175438592</c:v>
                </c:pt>
                <c:pt idx="496">
                  <c:v>27.220394736842103</c:v>
                </c:pt>
                <c:pt idx="497">
                  <c:v>27.275219298245613</c:v>
                </c:pt>
                <c:pt idx="498">
                  <c:v>27.33004385964912</c:v>
                </c:pt>
                <c:pt idx="499">
                  <c:v>27.38486842105263</c:v>
                </c:pt>
                <c:pt idx="500">
                  <c:v>27.439692982456137</c:v>
                </c:pt>
                <c:pt idx="501">
                  <c:v>27.494517543859647</c:v>
                </c:pt>
                <c:pt idx="502">
                  <c:v>27.549342105263154</c:v>
                </c:pt>
                <c:pt idx="503">
                  <c:v>27.604166666666664</c:v>
                </c:pt>
                <c:pt idx="504">
                  <c:v>27.658991228070175</c:v>
                </c:pt>
                <c:pt idx="505">
                  <c:v>27.713815789473681</c:v>
                </c:pt>
                <c:pt idx="506">
                  <c:v>27.768640350877192</c:v>
                </c:pt>
                <c:pt idx="507">
                  <c:v>27.823464912280699</c:v>
                </c:pt>
                <c:pt idx="508">
                  <c:v>27.878289473684209</c:v>
                </c:pt>
                <c:pt idx="509">
                  <c:v>27.933114035087716</c:v>
                </c:pt>
                <c:pt idx="510">
                  <c:v>27.987938596491226</c:v>
                </c:pt>
                <c:pt idx="511">
                  <c:v>28.042763157894733</c:v>
                </c:pt>
                <c:pt idx="512">
                  <c:v>28.097587719298243</c:v>
                </c:pt>
                <c:pt idx="513">
                  <c:v>28.152412280701753</c:v>
                </c:pt>
                <c:pt idx="514">
                  <c:v>28.20723684210526</c:v>
                </c:pt>
                <c:pt idx="515">
                  <c:v>28.26206140350877</c:v>
                </c:pt>
                <c:pt idx="516">
                  <c:v>28.316885964912277</c:v>
                </c:pt>
                <c:pt idx="517">
                  <c:v>28.371710526315788</c:v>
                </c:pt>
                <c:pt idx="518">
                  <c:v>28.426535087719294</c:v>
                </c:pt>
                <c:pt idx="519">
                  <c:v>28.481359649122805</c:v>
                </c:pt>
                <c:pt idx="520">
                  <c:v>28.536184210526311</c:v>
                </c:pt>
                <c:pt idx="521">
                  <c:v>28.591008771929822</c:v>
                </c:pt>
                <c:pt idx="522">
                  <c:v>28.645833333333332</c:v>
                </c:pt>
                <c:pt idx="523">
                  <c:v>28.700657894736839</c:v>
                </c:pt>
                <c:pt idx="524">
                  <c:v>28.755482456140349</c:v>
                </c:pt>
                <c:pt idx="525">
                  <c:v>28.810307017543856</c:v>
                </c:pt>
                <c:pt idx="526">
                  <c:v>28.865131578947366</c:v>
                </c:pt>
                <c:pt idx="527">
                  <c:v>28.919956140350873</c:v>
                </c:pt>
                <c:pt idx="528">
                  <c:v>28.974780701754383</c:v>
                </c:pt>
                <c:pt idx="529">
                  <c:v>29.029605263157894</c:v>
                </c:pt>
                <c:pt idx="530">
                  <c:v>29.084429824561401</c:v>
                </c:pt>
                <c:pt idx="531">
                  <c:v>29.139254385964911</c:v>
                </c:pt>
                <c:pt idx="532">
                  <c:v>29.194078947368418</c:v>
                </c:pt>
                <c:pt idx="533">
                  <c:v>29.248903508771928</c:v>
                </c:pt>
                <c:pt idx="534">
                  <c:v>29.303728070175435</c:v>
                </c:pt>
                <c:pt idx="535">
                  <c:v>29.358552631578945</c:v>
                </c:pt>
                <c:pt idx="536">
                  <c:v>29.413377192982452</c:v>
                </c:pt>
                <c:pt idx="537">
                  <c:v>29.468201754385962</c:v>
                </c:pt>
                <c:pt idx="538">
                  <c:v>29.523026315789473</c:v>
                </c:pt>
                <c:pt idx="539">
                  <c:v>29.577850877192979</c:v>
                </c:pt>
                <c:pt idx="540">
                  <c:v>29.63267543859649</c:v>
                </c:pt>
                <c:pt idx="541">
                  <c:v>29.687499999999996</c:v>
                </c:pt>
                <c:pt idx="542">
                  <c:v>29.742324561403507</c:v>
                </c:pt>
                <c:pt idx="543">
                  <c:v>29.797149122807014</c:v>
                </c:pt>
                <c:pt idx="544">
                  <c:v>29.851973684210524</c:v>
                </c:pt>
                <c:pt idx="545">
                  <c:v>29.906798245614031</c:v>
                </c:pt>
                <c:pt idx="546">
                  <c:v>29.961622807017541</c:v>
                </c:pt>
                <c:pt idx="547">
                  <c:v>30.016447368421051</c:v>
                </c:pt>
                <c:pt idx="548">
                  <c:v>30.071271929824558</c:v>
                </c:pt>
                <c:pt idx="549">
                  <c:v>30.126096491228068</c:v>
                </c:pt>
                <c:pt idx="550">
                  <c:v>30.180921052631575</c:v>
                </c:pt>
                <c:pt idx="551">
                  <c:v>30.235745614035086</c:v>
                </c:pt>
                <c:pt idx="552">
                  <c:v>30.290570175438592</c:v>
                </c:pt>
                <c:pt idx="553">
                  <c:v>30.345394736842103</c:v>
                </c:pt>
                <c:pt idx="554">
                  <c:v>30.400219298245613</c:v>
                </c:pt>
                <c:pt idx="555">
                  <c:v>30.45504385964912</c:v>
                </c:pt>
                <c:pt idx="556">
                  <c:v>30.50986842105263</c:v>
                </c:pt>
                <c:pt idx="557">
                  <c:v>30.564692982456137</c:v>
                </c:pt>
                <c:pt idx="558">
                  <c:v>30.619517543859647</c:v>
                </c:pt>
                <c:pt idx="559">
                  <c:v>30.674342105263154</c:v>
                </c:pt>
                <c:pt idx="560">
                  <c:v>30.729166666666664</c:v>
                </c:pt>
                <c:pt idx="561">
                  <c:v>30.783991228070171</c:v>
                </c:pt>
                <c:pt idx="562">
                  <c:v>30.838815789473681</c:v>
                </c:pt>
                <c:pt idx="563">
                  <c:v>30.893640350877192</c:v>
                </c:pt>
                <c:pt idx="564">
                  <c:v>30.948464912280699</c:v>
                </c:pt>
                <c:pt idx="565">
                  <c:v>31.003289473684209</c:v>
                </c:pt>
                <c:pt idx="566">
                  <c:v>31.058114035087716</c:v>
                </c:pt>
                <c:pt idx="567">
                  <c:v>31.112938596491226</c:v>
                </c:pt>
                <c:pt idx="568">
                  <c:v>31.167763157894733</c:v>
                </c:pt>
                <c:pt idx="569">
                  <c:v>31.222587719298243</c:v>
                </c:pt>
                <c:pt idx="570">
                  <c:v>31.277412280701753</c:v>
                </c:pt>
                <c:pt idx="571">
                  <c:v>31.33223684210526</c:v>
                </c:pt>
                <c:pt idx="572">
                  <c:v>31.38706140350877</c:v>
                </c:pt>
                <c:pt idx="573">
                  <c:v>31.441885964912277</c:v>
                </c:pt>
                <c:pt idx="574">
                  <c:v>31.496710526315788</c:v>
                </c:pt>
                <c:pt idx="575">
                  <c:v>31.551535087719294</c:v>
                </c:pt>
                <c:pt idx="576">
                  <c:v>31.606359649122805</c:v>
                </c:pt>
                <c:pt idx="577">
                  <c:v>31.661184210526311</c:v>
                </c:pt>
                <c:pt idx="578">
                  <c:v>31.716008771929822</c:v>
                </c:pt>
                <c:pt idx="579">
                  <c:v>31.770833333333332</c:v>
                </c:pt>
                <c:pt idx="580">
                  <c:v>31.825657894736839</c:v>
                </c:pt>
                <c:pt idx="581">
                  <c:v>31.880482456140349</c:v>
                </c:pt>
                <c:pt idx="582">
                  <c:v>31.935307017543856</c:v>
                </c:pt>
                <c:pt idx="583">
                  <c:v>31.990131578947366</c:v>
                </c:pt>
                <c:pt idx="584">
                  <c:v>32.044956140350877</c:v>
                </c:pt>
                <c:pt idx="585">
                  <c:v>32.099780701754383</c:v>
                </c:pt>
                <c:pt idx="586">
                  <c:v>32.15460526315789</c:v>
                </c:pt>
                <c:pt idx="587">
                  <c:v>32.209429824561404</c:v>
                </c:pt>
                <c:pt idx="588">
                  <c:v>32.264254385964911</c:v>
                </c:pt>
                <c:pt idx="589">
                  <c:v>32.319078947368418</c:v>
                </c:pt>
                <c:pt idx="590">
                  <c:v>32.373903508771924</c:v>
                </c:pt>
                <c:pt idx="591">
                  <c:v>32.428728070175438</c:v>
                </c:pt>
                <c:pt idx="592">
                  <c:v>32.483552631578945</c:v>
                </c:pt>
                <c:pt idx="593">
                  <c:v>32.538377192982452</c:v>
                </c:pt>
                <c:pt idx="594">
                  <c:v>32.593201754385959</c:v>
                </c:pt>
                <c:pt idx="595">
                  <c:v>32.648026315789473</c:v>
                </c:pt>
                <c:pt idx="596">
                  <c:v>32.702850877192979</c:v>
                </c:pt>
                <c:pt idx="597">
                  <c:v>32.757675438596486</c:v>
                </c:pt>
                <c:pt idx="598">
                  <c:v>32.8125</c:v>
                </c:pt>
                <c:pt idx="599">
                  <c:v>32.867324561403507</c:v>
                </c:pt>
                <c:pt idx="600">
                  <c:v>32.922149122807014</c:v>
                </c:pt>
                <c:pt idx="601">
                  <c:v>32.97697368421052</c:v>
                </c:pt>
                <c:pt idx="602">
                  <c:v>33.031798245614034</c:v>
                </c:pt>
                <c:pt idx="603">
                  <c:v>33.086622807017541</c:v>
                </c:pt>
                <c:pt idx="604">
                  <c:v>33.141447368421048</c:v>
                </c:pt>
                <c:pt idx="605">
                  <c:v>33.196271929824562</c:v>
                </c:pt>
                <c:pt idx="606">
                  <c:v>33.251096491228068</c:v>
                </c:pt>
                <c:pt idx="607">
                  <c:v>33.305921052631575</c:v>
                </c:pt>
                <c:pt idx="608">
                  <c:v>33.360745614035082</c:v>
                </c:pt>
                <c:pt idx="609">
                  <c:v>33.415570175438596</c:v>
                </c:pt>
                <c:pt idx="610">
                  <c:v>33.470394736842103</c:v>
                </c:pt>
                <c:pt idx="611">
                  <c:v>33.525219298245609</c:v>
                </c:pt>
                <c:pt idx="612">
                  <c:v>33.580043859649123</c:v>
                </c:pt>
                <c:pt idx="613">
                  <c:v>33.63486842105263</c:v>
                </c:pt>
                <c:pt idx="614">
                  <c:v>33.689692982456137</c:v>
                </c:pt>
                <c:pt idx="615">
                  <c:v>33.744517543859644</c:v>
                </c:pt>
                <c:pt idx="616">
                  <c:v>33.799342105263158</c:v>
                </c:pt>
                <c:pt idx="617">
                  <c:v>33.854166666666664</c:v>
                </c:pt>
                <c:pt idx="618">
                  <c:v>33.908991228070171</c:v>
                </c:pt>
                <c:pt idx="619">
                  <c:v>33.963815789473678</c:v>
                </c:pt>
                <c:pt idx="620">
                  <c:v>34.018640350877192</c:v>
                </c:pt>
                <c:pt idx="621">
                  <c:v>34.073464912280699</c:v>
                </c:pt>
                <c:pt idx="622">
                  <c:v>34.128289473684205</c:v>
                </c:pt>
                <c:pt idx="623">
                  <c:v>34.183114035087719</c:v>
                </c:pt>
                <c:pt idx="624">
                  <c:v>34.237938596491226</c:v>
                </c:pt>
                <c:pt idx="625">
                  <c:v>34.292763157894733</c:v>
                </c:pt>
                <c:pt idx="626">
                  <c:v>34.34758771929824</c:v>
                </c:pt>
                <c:pt idx="627">
                  <c:v>34.402412280701753</c:v>
                </c:pt>
                <c:pt idx="628">
                  <c:v>34.45723684210526</c:v>
                </c:pt>
                <c:pt idx="629">
                  <c:v>34.512061403508767</c:v>
                </c:pt>
                <c:pt idx="630">
                  <c:v>34.566885964912281</c:v>
                </c:pt>
                <c:pt idx="631">
                  <c:v>34.621710526315788</c:v>
                </c:pt>
                <c:pt idx="632">
                  <c:v>34.676535087719294</c:v>
                </c:pt>
                <c:pt idx="633">
                  <c:v>34.731359649122801</c:v>
                </c:pt>
                <c:pt idx="634">
                  <c:v>34.786184210526315</c:v>
                </c:pt>
                <c:pt idx="635">
                  <c:v>34.841008771929822</c:v>
                </c:pt>
                <c:pt idx="636">
                  <c:v>34.895833333333329</c:v>
                </c:pt>
                <c:pt idx="637">
                  <c:v>34.950657894736842</c:v>
                </c:pt>
                <c:pt idx="638">
                  <c:v>35.005482456140349</c:v>
                </c:pt>
                <c:pt idx="639">
                  <c:v>35.060307017543856</c:v>
                </c:pt>
                <c:pt idx="640">
                  <c:v>35.115131578947363</c:v>
                </c:pt>
                <c:pt idx="641">
                  <c:v>35.169956140350877</c:v>
                </c:pt>
                <c:pt idx="642">
                  <c:v>35.224780701754383</c:v>
                </c:pt>
                <c:pt idx="643">
                  <c:v>35.27960526315789</c:v>
                </c:pt>
                <c:pt idx="644">
                  <c:v>35.334429824561397</c:v>
                </c:pt>
                <c:pt idx="645">
                  <c:v>35.389254385964911</c:v>
                </c:pt>
                <c:pt idx="646">
                  <c:v>35.444078947368418</c:v>
                </c:pt>
                <c:pt idx="647">
                  <c:v>35.498903508771924</c:v>
                </c:pt>
                <c:pt idx="648">
                  <c:v>35.553728070175438</c:v>
                </c:pt>
                <c:pt idx="649">
                  <c:v>35.608552631578945</c:v>
                </c:pt>
                <c:pt idx="650">
                  <c:v>35.663377192982452</c:v>
                </c:pt>
                <c:pt idx="651">
                  <c:v>35.718201754385959</c:v>
                </c:pt>
                <c:pt idx="652">
                  <c:v>35.773026315789473</c:v>
                </c:pt>
                <c:pt idx="653">
                  <c:v>35.827850877192979</c:v>
                </c:pt>
                <c:pt idx="654">
                  <c:v>35.882675438596486</c:v>
                </c:pt>
                <c:pt idx="655">
                  <c:v>35.9375</c:v>
                </c:pt>
                <c:pt idx="656">
                  <c:v>35.992324561403507</c:v>
                </c:pt>
                <c:pt idx="657">
                  <c:v>36.047149122807014</c:v>
                </c:pt>
                <c:pt idx="658">
                  <c:v>36.10197368421052</c:v>
                </c:pt>
                <c:pt idx="659">
                  <c:v>36.156798245614034</c:v>
                </c:pt>
                <c:pt idx="660">
                  <c:v>36.211622807017541</c:v>
                </c:pt>
                <c:pt idx="661">
                  <c:v>36.266447368421048</c:v>
                </c:pt>
                <c:pt idx="662">
                  <c:v>36.321271929824562</c:v>
                </c:pt>
                <c:pt idx="663">
                  <c:v>36.376096491228068</c:v>
                </c:pt>
                <c:pt idx="664">
                  <c:v>36.430921052631575</c:v>
                </c:pt>
                <c:pt idx="665">
                  <c:v>36.485745614035082</c:v>
                </c:pt>
                <c:pt idx="666">
                  <c:v>36.540570175438596</c:v>
                </c:pt>
                <c:pt idx="667">
                  <c:v>36.595394736842103</c:v>
                </c:pt>
                <c:pt idx="668">
                  <c:v>36.650219298245609</c:v>
                </c:pt>
                <c:pt idx="669">
                  <c:v>36.705043859649123</c:v>
                </c:pt>
                <c:pt idx="670">
                  <c:v>36.75986842105263</c:v>
                </c:pt>
                <c:pt idx="671">
                  <c:v>36.814692982456137</c:v>
                </c:pt>
                <c:pt idx="672">
                  <c:v>36.869517543859644</c:v>
                </c:pt>
                <c:pt idx="673">
                  <c:v>36.924342105263158</c:v>
                </c:pt>
                <c:pt idx="674">
                  <c:v>36.979166666666664</c:v>
                </c:pt>
                <c:pt idx="675">
                  <c:v>37.033991228070171</c:v>
                </c:pt>
                <c:pt idx="676">
                  <c:v>37.088815789473678</c:v>
                </c:pt>
                <c:pt idx="677">
                  <c:v>37.143640350877192</c:v>
                </c:pt>
                <c:pt idx="678">
                  <c:v>37.198464912280699</c:v>
                </c:pt>
                <c:pt idx="679">
                  <c:v>37.253289473684205</c:v>
                </c:pt>
                <c:pt idx="680">
                  <c:v>37.308114035087719</c:v>
                </c:pt>
                <c:pt idx="681">
                  <c:v>37.362938596491226</c:v>
                </c:pt>
                <c:pt idx="682">
                  <c:v>37.417763157894733</c:v>
                </c:pt>
                <c:pt idx="683">
                  <c:v>37.47258771929824</c:v>
                </c:pt>
                <c:pt idx="684">
                  <c:v>37.527412280701753</c:v>
                </c:pt>
                <c:pt idx="685">
                  <c:v>37.58223684210526</c:v>
                </c:pt>
                <c:pt idx="686">
                  <c:v>37.637061403508767</c:v>
                </c:pt>
                <c:pt idx="687">
                  <c:v>37.691885964912281</c:v>
                </c:pt>
                <c:pt idx="688">
                  <c:v>37.746710526315788</c:v>
                </c:pt>
                <c:pt idx="689">
                  <c:v>37.801535087719294</c:v>
                </c:pt>
                <c:pt idx="690">
                  <c:v>37.856359649122801</c:v>
                </c:pt>
                <c:pt idx="691">
                  <c:v>37.911184210526315</c:v>
                </c:pt>
                <c:pt idx="692">
                  <c:v>37.966008771929822</c:v>
                </c:pt>
                <c:pt idx="693">
                  <c:v>38.020833333333329</c:v>
                </c:pt>
                <c:pt idx="694">
                  <c:v>38.075657894736842</c:v>
                </c:pt>
                <c:pt idx="695">
                  <c:v>38.130482456140349</c:v>
                </c:pt>
                <c:pt idx="696">
                  <c:v>38.185307017543856</c:v>
                </c:pt>
                <c:pt idx="697">
                  <c:v>38.240131578947363</c:v>
                </c:pt>
                <c:pt idx="698">
                  <c:v>38.294956140350877</c:v>
                </c:pt>
                <c:pt idx="699">
                  <c:v>38.349780701754383</c:v>
                </c:pt>
                <c:pt idx="700">
                  <c:v>38.40460526315789</c:v>
                </c:pt>
                <c:pt idx="701">
                  <c:v>38.459429824561397</c:v>
                </c:pt>
                <c:pt idx="702">
                  <c:v>38.514254385964911</c:v>
                </c:pt>
                <c:pt idx="703">
                  <c:v>38.569078947368418</c:v>
                </c:pt>
                <c:pt idx="704">
                  <c:v>38.623903508771924</c:v>
                </c:pt>
                <c:pt idx="705">
                  <c:v>38.678728070175438</c:v>
                </c:pt>
                <c:pt idx="706">
                  <c:v>38.733552631578945</c:v>
                </c:pt>
                <c:pt idx="707">
                  <c:v>38.788377192982452</c:v>
                </c:pt>
                <c:pt idx="708">
                  <c:v>38.843201754385959</c:v>
                </c:pt>
                <c:pt idx="709">
                  <c:v>38.898026315789473</c:v>
                </c:pt>
                <c:pt idx="710">
                  <c:v>38.952850877192979</c:v>
                </c:pt>
                <c:pt idx="711">
                  <c:v>39.007675438596486</c:v>
                </c:pt>
                <c:pt idx="712">
                  <c:v>39.0625</c:v>
                </c:pt>
                <c:pt idx="713">
                  <c:v>39.117324561403507</c:v>
                </c:pt>
                <c:pt idx="714">
                  <c:v>39.172149122807014</c:v>
                </c:pt>
                <c:pt idx="715">
                  <c:v>39.22697368421052</c:v>
                </c:pt>
                <c:pt idx="716">
                  <c:v>39.281798245614034</c:v>
                </c:pt>
                <c:pt idx="717">
                  <c:v>39.336622807017541</c:v>
                </c:pt>
                <c:pt idx="718">
                  <c:v>39.391447368421048</c:v>
                </c:pt>
                <c:pt idx="719">
                  <c:v>39.446271929824562</c:v>
                </c:pt>
                <c:pt idx="720">
                  <c:v>39.501096491228068</c:v>
                </c:pt>
                <c:pt idx="721">
                  <c:v>39.555921052631575</c:v>
                </c:pt>
                <c:pt idx="722">
                  <c:v>39.610745614035082</c:v>
                </c:pt>
                <c:pt idx="723">
                  <c:v>39.665570175438596</c:v>
                </c:pt>
                <c:pt idx="724">
                  <c:v>39.720394736842103</c:v>
                </c:pt>
                <c:pt idx="725">
                  <c:v>39.775219298245609</c:v>
                </c:pt>
                <c:pt idx="726">
                  <c:v>39.830043859649116</c:v>
                </c:pt>
                <c:pt idx="727">
                  <c:v>39.88486842105263</c:v>
                </c:pt>
                <c:pt idx="728">
                  <c:v>39.939692982456137</c:v>
                </c:pt>
                <c:pt idx="729">
                  <c:v>39.994517543859644</c:v>
                </c:pt>
                <c:pt idx="730">
                  <c:v>40.049342105263158</c:v>
                </c:pt>
                <c:pt idx="731">
                  <c:v>40.104166666666664</c:v>
                </c:pt>
                <c:pt idx="732">
                  <c:v>40.158991228070171</c:v>
                </c:pt>
                <c:pt idx="733">
                  <c:v>40.213815789473678</c:v>
                </c:pt>
                <c:pt idx="734">
                  <c:v>40.268640350877192</c:v>
                </c:pt>
                <c:pt idx="735">
                  <c:v>40.323464912280699</c:v>
                </c:pt>
                <c:pt idx="736">
                  <c:v>40.378289473684205</c:v>
                </c:pt>
                <c:pt idx="737">
                  <c:v>40.433114035087719</c:v>
                </c:pt>
                <c:pt idx="738">
                  <c:v>40.487938596491226</c:v>
                </c:pt>
                <c:pt idx="739">
                  <c:v>40.542763157894733</c:v>
                </c:pt>
                <c:pt idx="740">
                  <c:v>40.59758771929824</c:v>
                </c:pt>
                <c:pt idx="741">
                  <c:v>40.652412280701753</c:v>
                </c:pt>
                <c:pt idx="742">
                  <c:v>40.70723684210526</c:v>
                </c:pt>
                <c:pt idx="743">
                  <c:v>40.762061403508767</c:v>
                </c:pt>
                <c:pt idx="744">
                  <c:v>40.816885964912281</c:v>
                </c:pt>
                <c:pt idx="745">
                  <c:v>40.871710526315788</c:v>
                </c:pt>
                <c:pt idx="746">
                  <c:v>40.926535087719294</c:v>
                </c:pt>
                <c:pt idx="747">
                  <c:v>40.981359649122801</c:v>
                </c:pt>
                <c:pt idx="748">
                  <c:v>41.036184210526315</c:v>
                </c:pt>
                <c:pt idx="749">
                  <c:v>41.091008771929822</c:v>
                </c:pt>
                <c:pt idx="750">
                  <c:v>41.145833333333329</c:v>
                </c:pt>
                <c:pt idx="751">
                  <c:v>41.200657894736835</c:v>
                </c:pt>
                <c:pt idx="752">
                  <c:v>41.255482456140349</c:v>
                </c:pt>
                <c:pt idx="753">
                  <c:v>41.310307017543856</c:v>
                </c:pt>
                <c:pt idx="754">
                  <c:v>41.365131578947363</c:v>
                </c:pt>
                <c:pt idx="755">
                  <c:v>41.419956140350877</c:v>
                </c:pt>
                <c:pt idx="756">
                  <c:v>41.474780701754383</c:v>
                </c:pt>
                <c:pt idx="757">
                  <c:v>41.52960526315789</c:v>
                </c:pt>
                <c:pt idx="758">
                  <c:v>41.584429824561397</c:v>
                </c:pt>
                <c:pt idx="759">
                  <c:v>41.639254385964911</c:v>
                </c:pt>
                <c:pt idx="760">
                  <c:v>41.694078947368418</c:v>
                </c:pt>
                <c:pt idx="761">
                  <c:v>41.748903508771924</c:v>
                </c:pt>
                <c:pt idx="762">
                  <c:v>41.803728070175438</c:v>
                </c:pt>
                <c:pt idx="763">
                  <c:v>41.858552631578945</c:v>
                </c:pt>
                <c:pt idx="764">
                  <c:v>41.913377192982452</c:v>
                </c:pt>
                <c:pt idx="765">
                  <c:v>41.968201754385959</c:v>
                </c:pt>
                <c:pt idx="766">
                  <c:v>42.023026315789473</c:v>
                </c:pt>
                <c:pt idx="767">
                  <c:v>42.077850877192979</c:v>
                </c:pt>
                <c:pt idx="768">
                  <c:v>42.132675438596486</c:v>
                </c:pt>
                <c:pt idx="769">
                  <c:v>42.1875</c:v>
                </c:pt>
                <c:pt idx="770">
                  <c:v>42.242324561403507</c:v>
                </c:pt>
                <c:pt idx="771">
                  <c:v>42.297149122807014</c:v>
                </c:pt>
                <c:pt idx="772">
                  <c:v>42.35197368421052</c:v>
                </c:pt>
                <c:pt idx="773">
                  <c:v>42.406798245614034</c:v>
                </c:pt>
                <c:pt idx="774">
                  <c:v>42.461622807017541</c:v>
                </c:pt>
                <c:pt idx="775">
                  <c:v>42.516447368421048</c:v>
                </c:pt>
                <c:pt idx="776">
                  <c:v>42.571271929824555</c:v>
                </c:pt>
                <c:pt idx="777">
                  <c:v>42.626096491228068</c:v>
                </c:pt>
                <c:pt idx="778">
                  <c:v>42.680921052631575</c:v>
                </c:pt>
                <c:pt idx="779">
                  <c:v>42.735745614035082</c:v>
                </c:pt>
                <c:pt idx="780">
                  <c:v>42.790570175438596</c:v>
                </c:pt>
                <c:pt idx="781">
                  <c:v>42.845394736842103</c:v>
                </c:pt>
                <c:pt idx="782">
                  <c:v>42.900219298245609</c:v>
                </c:pt>
                <c:pt idx="783">
                  <c:v>42.955043859649116</c:v>
                </c:pt>
                <c:pt idx="784">
                  <c:v>43.00986842105263</c:v>
                </c:pt>
                <c:pt idx="785">
                  <c:v>43.064692982456137</c:v>
                </c:pt>
                <c:pt idx="786">
                  <c:v>43.119517543859644</c:v>
                </c:pt>
                <c:pt idx="787">
                  <c:v>43.174342105263158</c:v>
                </c:pt>
                <c:pt idx="788">
                  <c:v>43.229166666666664</c:v>
                </c:pt>
                <c:pt idx="789">
                  <c:v>43.283991228070171</c:v>
                </c:pt>
                <c:pt idx="790">
                  <c:v>43.338815789473678</c:v>
                </c:pt>
                <c:pt idx="791">
                  <c:v>43.393640350877192</c:v>
                </c:pt>
                <c:pt idx="792">
                  <c:v>43.448464912280699</c:v>
                </c:pt>
                <c:pt idx="793">
                  <c:v>43.503289473684205</c:v>
                </c:pt>
                <c:pt idx="794">
                  <c:v>43.558114035087719</c:v>
                </c:pt>
                <c:pt idx="795">
                  <c:v>43.612938596491226</c:v>
                </c:pt>
                <c:pt idx="796">
                  <c:v>43.667763157894733</c:v>
                </c:pt>
                <c:pt idx="797">
                  <c:v>43.72258771929824</c:v>
                </c:pt>
                <c:pt idx="798">
                  <c:v>43.777412280701753</c:v>
                </c:pt>
                <c:pt idx="799">
                  <c:v>43.83223684210526</c:v>
                </c:pt>
                <c:pt idx="800">
                  <c:v>43.887061403508767</c:v>
                </c:pt>
                <c:pt idx="801">
                  <c:v>43.941885964912274</c:v>
                </c:pt>
                <c:pt idx="802">
                  <c:v>43.996710526315788</c:v>
                </c:pt>
                <c:pt idx="803">
                  <c:v>44.051535087719294</c:v>
                </c:pt>
                <c:pt idx="804">
                  <c:v>44.106359649122801</c:v>
                </c:pt>
                <c:pt idx="805">
                  <c:v>44.161184210526315</c:v>
                </c:pt>
                <c:pt idx="806">
                  <c:v>44.216008771929822</c:v>
                </c:pt>
                <c:pt idx="807">
                  <c:v>44.270833333333329</c:v>
                </c:pt>
                <c:pt idx="808">
                  <c:v>44.325657894736835</c:v>
                </c:pt>
                <c:pt idx="809">
                  <c:v>44.380482456140349</c:v>
                </c:pt>
                <c:pt idx="810">
                  <c:v>44.435307017543856</c:v>
                </c:pt>
                <c:pt idx="811">
                  <c:v>44.490131578947363</c:v>
                </c:pt>
                <c:pt idx="812">
                  <c:v>44.544956140350877</c:v>
                </c:pt>
                <c:pt idx="813">
                  <c:v>44.599780701754383</c:v>
                </c:pt>
                <c:pt idx="814">
                  <c:v>44.65460526315789</c:v>
                </c:pt>
                <c:pt idx="815">
                  <c:v>44.709429824561397</c:v>
                </c:pt>
                <c:pt idx="816">
                  <c:v>44.764254385964911</c:v>
                </c:pt>
                <c:pt idx="817">
                  <c:v>44.819078947368418</c:v>
                </c:pt>
                <c:pt idx="818">
                  <c:v>44.873903508771924</c:v>
                </c:pt>
                <c:pt idx="819">
                  <c:v>44.928728070175438</c:v>
                </c:pt>
                <c:pt idx="820">
                  <c:v>44.983552631578945</c:v>
                </c:pt>
                <c:pt idx="821">
                  <c:v>45.038377192982452</c:v>
                </c:pt>
                <c:pt idx="822">
                  <c:v>45.093201754385959</c:v>
                </c:pt>
                <c:pt idx="823">
                  <c:v>45.148026315789473</c:v>
                </c:pt>
                <c:pt idx="824">
                  <c:v>45.202850877192979</c:v>
                </c:pt>
                <c:pt idx="825">
                  <c:v>45.257675438596486</c:v>
                </c:pt>
                <c:pt idx="826">
                  <c:v>45.3125</c:v>
                </c:pt>
                <c:pt idx="827">
                  <c:v>45.367324561403507</c:v>
                </c:pt>
                <c:pt idx="828">
                  <c:v>45.422149122807014</c:v>
                </c:pt>
                <c:pt idx="829">
                  <c:v>45.47697368421052</c:v>
                </c:pt>
                <c:pt idx="830">
                  <c:v>45.531798245614034</c:v>
                </c:pt>
                <c:pt idx="831">
                  <c:v>45.586622807017541</c:v>
                </c:pt>
                <c:pt idx="832">
                  <c:v>45.641447368421048</c:v>
                </c:pt>
                <c:pt idx="833">
                  <c:v>45.696271929824555</c:v>
                </c:pt>
                <c:pt idx="834">
                  <c:v>45.751096491228068</c:v>
                </c:pt>
                <c:pt idx="835">
                  <c:v>45.805921052631575</c:v>
                </c:pt>
                <c:pt idx="836">
                  <c:v>45.860745614035082</c:v>
                </c:pt>
                <c:pt idx="837">
                  <c:v>45.915570175438596</c:v>
                </c:pt>
                <c:pt idx="838">
                  <c:v>45.970394736842103</c:v>
                </c:pt>
                <c:pt idx="839">
                  <c:v>46.025219298245609</c:v>
                </c:pt>
                <c:pt idx="840">
                  <c:v>46.080043859649116</c:v>
                </c:pt>
                <c:pt idx="841">
                  <c:v>46.13486842105263</c:v>
                </c:pt>
                <c:pt idx="842">
                  <c:v>46.189692982456137</c:v>
                </c:pt>
                <c:pt idx="843">
                  <c:v>46.244517543859644</c:v>
                </c:pt>
                <c:pt idx="844">
                  <c:v>46.299342105263158</c:v>
                </c:pt>
                <c:pt idx="845">
                  <c:v>46.354166666666664</c:v>
                </c:pt>
                <c:pt idx="846">
                  <c:v>46.408991228070171</c:v>
                </c:pt>
                <c:pt idx="847">
                  <c:v>46.463815789473678</c:v>
                </c:pt>
                <c:pt idx="848">
                  <c:v>46.518640350877192</c:v>
                </c:pt>
                <c:pt idx="849">
                  <c:v>46.573464912280699</c:v>
                </c:pt>
                <c:pt idx="850">
                  <c:v>46.628289473684205</c:v>
                </c:pt>
                <c:pt idx="851">
                  <c:v>46.683114035087719</c:v>
                </c:pt>
                <c:pt idx="852">
                  <c:v>46.737938596491226</c:v>
                </c:pt>
                <c:pt idx="853">
                  <c:v>46.792763157894733</c:v>
                </c:pt>
                <c:pt idx="854">
                  <c:v>46.84758771929824</c:v>
                </c:pt>
                <c:pt idx="855">
                  <c:v>46.902412280701753</c:v>
                </c:pt>
                <c:pt idx="856">
                  <c:v>46.95723684210526</c:v>
                </c:pt>
                <c:pt idx="857">
                  <c:v>47.012061403508767</c:v>
                </c:pt>
                <c:pt idx="858">
                  <c:v>47.066885964912274</c:v>
                </c:pt>
                <c:pt idx="859">
                  <c:v>47.121710526315788</c:v>
                </c:pt>
                <c:pt idx="860">
                  <c:v>47.176535087719294</c:v>
                </c:pt>
                <c:pt idx="861">
                  <c:v>47.231359649122801</c:v>
                </c:pt>
                <c:pt idx="862">
                  <c:v>47.286184210526315</c:v>
                </c:pt>
                <c:pt idx="863">
                  <c:v>47.341008771929822</c:v>
                </c:pt>
                <c:pt idx="864">
                  <c:v>47.395833333333329</c:v>
                </c:pt>
                <c:pt idx="865">
                  <c:v>47.450657894736835</c:v>
                </c:pt>
                <c:pt idx="866">
                  <c:v>47.505482456140349</c:v>
                </c:pt>
                <c:pt idx="867">
                  <c:v>47.560307017543856</c:v>
                </c:pt>
                <c:pt idx="868">
                  <c:v>47.615131578947363</c:v>
                </c:pt>
                <c:pt idx="869">
                  <c:v>47.669956140350877</c:v>
                </c:pt>
                <c:pt idx="870">
                  <c:v>47.724780701754383</c:v>
                </c:pt>
                <c:pt idx="871">
                  <c:v>47.77960526315789</c:v>
                </c:pt>
                <c:pt idx="872">
                  <c:v>47.834429824561397</c:v>
                </c:pt>
                <c:pt idx="873">
                  <c:v>47.889254385964911</c:v>
                </c:pt>
                <c:pt idx="874">
                  <c:v>47.944078947368418</c:v>
                </c:pt>
                <c:pt idx="875">
                  <c:v>47.998903508771924</c:v>
                </c:pt>
                <c:pt idx="876">
                  <c:v>48.053728070175438</c:v>
                </c:pt>
                <c:pt idx="877">
                  <c:v>48.108552631578945</c:v>
                </c:pt>
                <c:pt idx="878">
                  <c:v>48.163377192982452</c:v>
                </c:pt>
                <c:pt idx="879">
                  <c:v>48.218201754385959</c:v>
                </c:pt>
                <c:pt idx="880">
                  <c:v>48.273026315789473</c:v>
                </c:pt>
                <c:pt idx="881">
                  <c:v>48.327850877192979</c:v>
                </c:pt>
                <c:pt idx="882">
                  <c:v>48.382675438596486</c:v>
                </c:pt>
                <c:pt idx="883">
                  <c:v>48.437499999999993</c:v>
                </c:pt>
                <c:pt idx="884">
                  <c:v>48.492324561403507</c:v>
                </c:pt>
                <c:pt idx="885">
                  <c:v>48.547149122807014</c:v>
                </c:pt>
                <c:pt idx="886">
                  <c:v>48.60197368421052</c:v>
                </c:pt>
                <c:pt idx="887">
                  <c:v>48.656798245614034</c:v>
                </c:pt>
                <c:pt idx="888">
                  <c:v>48.711622807017541</c:v>
                </c:pt>
                <c:pt idx="889">
                  <c:v>48.766447368421048</c:v>
                </c:pt>
                <c:pt idx="890">
                  <c:v>48.821271929824555</c:v>
                </c:pt>
                <c:pt idx="891">
                  <c:v>48.876096491228068</c:v>
                </c:pt>
                <c:pt idx="892">
                  <c:v>48.930921052631575</c:v>
                </c:pt>
                <c:pt idx="893">
                  <c:v>48.985745614035082</c:v>
                </c:pt>
                <c:pt idx="894">
                  <c:v>49.040570175438596</c:v>
                </c:pt>
                <c:pt idx="895">
                  <c:v>49.095394736842103</c:v>
                </c:pt>
                <c:pt idx="896">
                  <c:v>49.150219298245609</c:v>
                </c:pt>
                <c:pt idx="897">
                  <c:v>49.205043859649116</c:v>
                </c:pt>
                <c:pt idx="898">
                  <c:v>49.25986842105263</c:v>
                </c:pt>
                <c:pt idx="899">
                  <c:v>49.314692982456137</c:v>
                </c:pt>
                <c:pt idx="900">
                  <c:v>49.369517543859644</c:v>
                </c:pt>
                <c:pt idx="901">
                  <c:v>49.424342105263158</c:v>
                </c:pt>
                <c:pt idx="902">
                  <c:v>49.479166666666664</c:v>
                </c:pt>
                <c:pt idx="903">
                  <c:v>49.533991228070171</c:v>
                </c:pt>
                <c:pt idx="904">
                  <c:v>49.588815789473678</c:v>
                </c:pt>
                <c:pt idx="905">
                  <c:v>49.643640350877192</c:v>
                </c:pt>
                <c:pt idx="906">
                  <c:v>49.698464912280699</c:v>
                </c:pt>
                <c:pt idx="907">
                  <c:v>49.753289473684205</c:v>
                </c:pt>
                <c:pt idx="908">
                  <c:v>49.808114035087712</c:v>
                </c:pt>
                <c:pt idx="909">
                  <c:v>49.862938596491226</c:v>
                </c:pt>
                <c:pt idx="910">
                  <c:v>49.917763157894733</c:v>
                </c:pt>
                <c:pt idx="911">
                  <c:v>49.97258771929824</c:v>
                </c:pt>
                <c:pt idx="912">
                  <c:v>50.027412280701753</c:v>
                </c:pt>
                <c:pt idx="913">
                  <c:v>50.08223684210526</c:v>
                </c:pt>
                <c:pt idx="914">
                  <c:v>50.137061403508767</c:v>
                </c:pt>
                <c:pt idx="915">
                  <c:v>50.191885964912274</c:v>
                </c:pt>
                <c:pt idx="916">
                  <c:v>50.246710526315788</c:v>
                </c:pt>
                <c:pt idx="917">
                  <c:v>50.301535087719294</c:v>
                </c:pt>
                <c:pt idx="918">
                  <c:v>50.356359649122801</c:v>
                </c:pt>
                <c:pt idx="919">
                  <c:v>50.411184210526315</c:v>
                </c:pt>
                <c:pt idx="920">
                  <c:v>50.466008771929822</c:v>
                </c:pt>
                <c:pt idx="921">
                  <c:v>50.520833333333329</c:v>
                </c:pt>
                <c:pt idx="922">
                  <c:v>50.575657894736835</c:v>
                </c:pt>
                <c:pt idx="923">
                  <c:v>50.630482456140349</c:v>
                </c:pt>
                <c:pt idx="924">
                  <c:v>50.685307017543856</c:v>
                </c:pt>
                <c:pt idx="925">
                  <c:v>50.740131578947363</c:v>
                </c:pt>
                <c:pt idx="926">
                  <c:v>50.794956140350877</c:v>
                </c:pt>
                <c:pt idx="927">
                  <c:v>50.849780701754383</c:v>
                </c:pt>
                <c:pt idx="928">
                  <c:v>50.90460526315789</c:v>
                </c:pt>
                <c:pt idx="929">
                  <c:v>50.959429824561397</c:v>
                </c:pt>
                <c:pt idx="930">
                  <c:v>51.014254385964911</c:v>
                </c:pt>
                <c:pt idx="931">
                  <c:v>51.069078947368418</c:v>
                </c:pt>
                <c:pt idx="932">
                  <c:v>51.123903508771924</c:v>
                </c:pt>
                <c:pt idx="933">
                  <c:v>51.178728070175431</c:v>
                </c:pt>
                <c:pt idx="934">
                  <c:v>51.233552631578945</c:v>
                </c:pt>
                <c:pt idx="935">
                  <c:v>51.288377192982452</c:v>
                </c:pt>
                <c:pt idx="936">
                  <c:v>51.343201754385959</c:v>
                </c:pt>
                <c:pt idx="937">
                  <c:v>51.398026315789473</c:v>
                </c:pt>
                <c:pt idx="938">
                  <c:v>51.452850877192979</c:v>
                </c:pt>
                <c:pt idx="939">
                  <c:v>51.507675438596486</c:v>
                </c:pt>
                <c:pt idx="940">
                  <c:v>51.562499999999993</c:v>
                </c:pt>
                <c:pt idx="941">
                  <c:v>51.617324561403507</c:v>
                </c:pt>
                <c:pt idx="942">
                  <c:v>51.672149122807014</c:v>
                </c:pt>
                <c:pt idx="943">
                  <c:v>51.72697368421052</c:v>
                </c:pt>
                <c:pt idx="944">
                  <c:v>51.781798245614034</c:v>
                </c:pt>
                <c:pt idx="945">
                  <c:v>51.836622807017541</c:v>
                </c:pt>
                <c:pt idx="946">
                  <c:v>51.891447368421048</c:v>
                </c:pt>
                <c:pt idx="947">
                  <c:v>51.946271929824555</c:v>
                </c:pt>
                <c:pt idx="948">
                  <c:v>52.001096491228068</c:v>
                </c:pt>
                <c:pt idx="949">
                  <c:v>52.055921052631575</c:v>
                </c:pt>
                <c:pt idx="950">
                  <c:v>52.110745614035082</c:v>
                </c:pt>
                <c:pt idx="951">
                  <c:v>52.165570175438596</c:v>
                </c:pt>
                <c:pt idx="952">
                  <c:v>52.220394736842103</c:v>
                </c:pt>
                <c:pt idx="953">
                  <c:v>52.275219298245609</c:v>
                </c:pt>
                <c:pt idx="954">
                  <c:v>52.330043859649116</c:v>
                </c:pt>
                <c:pt idx="955">
                  <c:v>52.38486842105263</c:v>
                </c:pt>
                <c:pt idx="956">
                  <c:v>52.439692982456137</c:v>
                </c:pt>
                <c:pt idx="957">
                  <c:v>52.494517543859644</c:v>
                </c:pt>
                <c:pt idx="958">
                  <c:v>52.549342105263158</c:v>
                </c:pt>
                <c:pt idx="959">
                  <c:v>52.604166666666664</c:v>
                </c:pt>
                <c:pt idx="960">
                  <c:v>52.658991228070171</c:v>
                </c:pt>
                <c:pt idx="961">
                  <c:v>52.713815789473678</c:v>
                </c:pt>
                <c:pt idx="962">
                  <c:v>52.768640350877192</c:v>
                </c:pt>
                <c:pt idx="963">
                  <c:v>52.823464912280699</c:v>
                </c:pt>
                <c:pt idx="964">
                  <c:v>52.878289473684205</c:v>
                </c:pt>
                <c:pt idx="965">
                  <c:v>52.933114035087712</c:v>
                </c:pt>
                <c:pt idx="966">
                  <c:v>52.987938596491226</c:v>
                </c:pt>
                <c:pt idx="967">
                  <c:v>53.042763157894733</c:v>
                </c:pt>
                <c:pt idx="968">
                  <c:v>53.09758771929824</c:v>
                </c:pt>
                <c:pt idx="969">
                  <c:v>53.152412280701753</c:v>
                </c:pt>
                <c:pt idx="970">
                  <c:v>53.20723684210526</c:v>
                </c:pt>
                <c:pt idx="971">
                  <c:v>53.262061403508767</c:v>
                </c:pt>
                <c:pt idx="972">
                  <c:v>53.316885964912274</c:v>
                </c:pt>
                <c:pt idx="973">
                  <c:v>53.371710526315788</c:v>
                </c:pt>
                <c:pt idx="974">
                  <c:v>53.426535087719294</c:v>
                </c:pt>
                <c:pt idx="975">
                  <c:v>53.481359649122801</c:v>
                </c:pt>
                <c:pt idx="976">
                  <c:v>53.536184210526315</c:v>
                </c:pt>
                <c:pt idx="977">
                  <c:v>53.591008771929822</c:v>
                </c:pt>
                <c:pt idx="978">
                  <c:v>53.645833333333329</c:v>
                </c:pt>
                <c:pt idx="979">
                  <c:v>53.700657894736835</c:v>
                </c:pt>
                <c:pt idx="980">
                  <c:v>53.755482456140349</c:v>
                </c:pt>
                <c:pt idx="981">
                  <c:v>53.810307017543856</c:v>
                </c:pt>
                <c:pt idx="982">
                  <c:v>53.865131578947363</c:v>
                </c:pt>
                <c:pt idx="983">
                  <c:v>53.919956140350877</c:v>
                </c:pt>
                <c:pt idx="984">
                  <c:v>53.974780701754383</c:v>
                </c:pt>
                <c:pt idx="985">
                  <c:v>54.02960526315789</c:v>
                </c:pt>
                <c:pt idx="986">
                  <c:v>54.084429824561397</c:v>
                </c:pt>
                <c:pt idx="987">
                  <c:v>54.139254385964911</c:v>
                </c:pt>
                <c:pt idx="988">
                  <c:v>54.194078947368418</c:v>
                </c:pt>
                <c:pt idx="989">
                  <c:v>54.248903508771924</c:v>
                </c:pt>
                <c:pt idx="990">
                  <c:v>54.303728070175431</c:v>
                </c:pt>
                <c:pt idx="991">
                  <c:v>54.358552631578945</c:v>
                </c:pt>
                <c:pt idx="992">
                  <c:v>54.413377192982452</c:v>
                </c:pt>
                <c:pt idx="993">
                  <c:v>54.468201754385959</c:v>
                </c:pt>
                <c:pt idx="994">
                  <c:v>54.523026315789473</c:v>
                </c:pt>
                <c:pt idx="995">
                  <c:v>54.577850877192979</c:v>
                </c:pt>
                <c:pt idx="996">
                  <c:v>54.632675438596486</c:v>
                </c:pt>
                <c:pt idx="997">
                  <c:v>54.687499999999993</c:v>
                </c:pt>
                <c:pt idx="998">
                  <c:v>54.742324561403507</c:v>
                </c:pt>
                <c:pt idx="999">
                  <c:v>54.797149122807014</c:v>
                </c:pt>
                <c:pt idx="1000">
                  <c:v>54.85197368421052</c:v>
                </c:pt>
                <c:pt idx="1001">
                  <c:v>54.906798245614034</c:v>
                </c:pt>
                <c:pt idx="1002">
                  <c:v>54.961622807017541</c:v>
                </c:pt>
                <c:pt idx="1003">
                  <c:v>55.016447368421048</c:v>
                </c:pt>
                <c:pt idx="1004">
                  <c:v>55.071271929824555</c:v>
                </c:pt>
                <c:pt idx="1005">
                  <c:v>55.126096491228068</c:v>
                </c:pt>
                <c:pt idx="1006">
                  <c:v>55.180921052631575</c:v>
                </c:pt>
                <c:pt idx="1007">
                  <c:v>55.235745614035082</c:v>
                </c:pt>
                <c:pt idx="1008">
                  <c:v>55.290570175438596</c:v>
                </c:pt>
                <c:pt idx="1009">
                  <c:v>55.345394736842103</c:v>
                </c:pt>
                <c:pt idx="1010">
                  <c:v>55.400219298245609</c:v>
                </c:pt>
                <c:pt idx="1011">
                  <c:v>55.455043859649116</c:v>
                </c:pt>
                <c:pt idx="1012">
                  <c:v>55.50986842105263</c:v>
                </c:pt>
                <c:pt idx="1013">
                  <c:v>55.564692982456137</c:v>
                </c:pt>
                <c:pt idx="1014">
                  <c:v>55.619517543859644</c:v>
                </c:pt>
                <c:pt idx="1015">
                  <c:v>55.67434210526315</c:v>
                </c:pt>
                <c:pt idx="1016">
                  <c:v>55.729166666666664</c:v>
                </c:pt>
                <c:pt idx="1017">
                  <c:v>55.783991228070171</c:v>
                </c:pt>
                <c:pt idx="1018">
                  <c:v>55.838815789473678</c:v>
                </c:pt>
                <c:pt idx="1019">
                  <c:v>55.893640350877192</c:v>
                </c:pt>
                <c:pt idx="1020">
                  <c:v>55.948464912280699</c:v>
                </c:pt>
                <c:pt idx="1021">
                  <c:v>56.003289473684205</c:v>
                </c:pt>
                <c:pt idx="1022">
                  <c:v>56.058114035087712</c:v>
                </c:pt>
                <c:pt idx="1023">
                  <c:v>56.112938596491226</c:v>
                </c:pt>
                <c:pt idx="1024">
                  <c:v>56.167763157894733</c:v>
                </c:pt>
                <c:pt idx="1025">
                  <c:v>56.22258771929824</c:v>
                </c:pt>
                <c:pt idx="1026">
                  <c:v>56.277412280701753</c:v>
                </c:pt>
                <c:pt idx="1027">
                  <c:v>56.33223684210526</c:v>
                </c:pt>
                <c:pt idx="1028">
                  <c:v>56.387061403508767</c:v>
                </c:pt>
                <c:pt idx="1029">
                  <c:v>56.441885964912274</c:v>
                </c:pt>
                <c:pt idx="1030">
                  <c:v>56.496710526315788</c:v>
                </c:pt>
                <c:pt idx="1031">
                  <c:v>56.551535087719294</c:v>
                </c:pt>
                <c:pt idx="1032">
                  <c:v>56.606359649122801</c:v>
                </c:pt>
                <c:pt idx="1033">
                  <c:v>56.661184210526315</c:v>
                </c:pt>
                <c:pt idx="1034">
                  <c:v>56.716008771929822</c:v>
                </c:pt>
                <c:pt idx="1035">
                  <c:v>56.770833333333329</c:v>
                </c:pt>
                <c:pt idx="1036">
                  <c:v>56.825657894736835</c:v>
                </c:pt>
                <c:pt idx="1037">
                  <c:v>56.880482456140349</c:v>
                </c:pt>
                <c:pt idx="1038">
                  <c:v>56.935307017543856</c:v>
                </c:pt>
                <c:pt idx="1039">
                  <c:v>56.990131578947363</c:v>
                </c:pt>
                <c:pt idx="1040">
                  <c:v>57.04495614035087</c:v>
                </c:pt>
                <c:pt idx="1041">
                  <c:v>57.099780701754383</c:v>
                </c:pt>
                <c:pt idx="1042">
                  <c:v>57.15460526315789</c:v>
                </c:pt>
                <c:pt idx="1043">
                  <c:v>57.209429824561397</c:v>
                </c:pt>
                <c:pt idx="1044">
                  <c:v>57.264254385964911</c:v>
                </c:pt>
                <c:pt idx="1045">
                  <c:v>57.319078947368418</c:v>
                </c:pt>
                <c:pt idx="1046">
                  <c:v>57.373903508771924</c:v>
                </c:pt>
                <c:pt idx="1047">
                  <c:v>57.428728070175431</c:v>
                </c:pt>
                <c:pt idx="1048">
                  <c:v>57.483552631578945</c:v>
                </c:pt>
                <c:pt idx="1049">
                  <c:v>57.538377192982452</c:v>
                </c:pt>
                <c:pt idx="1050">
                  <c:v>57.593201754385959</c:v>
                </c:pt>
                <c:pt idx="1051">
                  <c:v>57.648026315789473</c:v>
                </c:pt>
                <c:pt idx="1052">
                  <c:v>57.702850877192979</c:v>
                </c:pt>
                <c:pt idx="1053">
                  <c:v>57.757675438596486</c:v>
                </c:pt>
                <c:pt idx="1054">
                  <c:v>57.812499999999993</c:v>
                </c:pt>
                <c:pt idx="1055">
                  <c:v>57.867324561403507</c:v>
                </c:pt>
                <c:pt idx="1056">
                  <c:v>57.922149122807014</c:v>
                </c:pt>
                <c:pt idx="1057">
                  <c:v>57.97697368421052</c:v>
                </c:pt>
                <c:pt idx="1058">
                  <c:v>58.031798245614034</c:v>
                </c:pt>
                <c:pt idx="1059">
                  <c:v>58.086622807017541</c:v>
                </c:pt>
                <c:pt idx="1060">
                  <c:v>58.141447368421048</c:v>
                </c:pt>
                <c:pt idx="1061">
                  <c:v>58.196271929824555</c:v>
                </c:pt>
                <c:pt idx="1062">
                  <c:v>58.251096491228068</c:v>
                </c:pt>
                <c:pt idx="1063">
                  <c:v>58.305921052631575</c:v>
                </c:pt>
                <c:pt idx="1064">
                  <c:v>58.360745614035082</c:v>
                </c:pt>
                <c:pt idx="1065">
                  <c:v>58.415570175438589</c:v>
                </c:pt>
                <c:pt idx="1066">
                  <c:v>58.470394736842103</c:v>
                </c:pt>
                <c:pt idx="1067">
                  <c:v>58.525219298245609</c:v>
                </c:pt>
                <c:pt idx="1068">
                  <c:v>58.580043859649116</c:v>
                </c:pt>
                <c:pt idx="1069">
                  <c:v>58.63486842105263</c:v>
                </c:pt>
                <c:pt idx="1070">
                  <c:v>58.689692982456137</c:v>
                </c:pt>
                <c:pt idx="1071">
                  <c:v>58.744517543859644</c:v>
                </c:pt>
                <c:pt idx="1072">
                  <c:v>58.79934210526315</c:v>
                </c:pt>
                <c:pt idx="1073">
                  <c:v>58.854166666666664</c:v>
                </c:pt>
                <c:pt idx="1074">
                  <c:v>58.908991228070171</c:v>
                </c:pt>
                <c:pt idx="1075">
                  <c:v>58.963815789473678</c:v>
                </c:pt>
                <c:pt idx="1076">
                  <c:v>59.018640350877192</c:v>
                </c:pt>
                <c:pt idx="1077">
                  <c:v>59.073464912280699</c:v>
                </c:pt>
                <c:pt idx="1078">
                  <c:v>59.128289473684205</c:v>
                </c:pt>
                <c:pt idx="1079">
                  <c:v>59.183114035087712</c:v>
                </c:pt>
                <c:pt idx="1080">
                  <c:v>59.237938596491226</c:v>
                </c:pt>
                <c:pt idx="1081">
                  <c:v>59.292763157894733</c:v>
                </c:pt>
                <c:pt idx="1082">
                  <c:v>59.34758771929824</c:v>
                </c:pt>
                <c:pt idx="1083">
                  <c:v>59.402412280701753</c:v>
                </c:pt>
                <c:pt idx="1084">
                  <c:v>59.45723684210526</c:v>
                </c:pt>
                <c:pt idx="1085">
                  <c:v>59.512061403508767</c:v>
                </c:pt>
                <c:pt idx="1086">
                  <c:v>59.566885964912274</c:v>
                </c:pt>
                <c:pt idx="1087">
                  <c:v>59.621710526315788</c:v>
                </c:pt>
                <c:pt idx="1088">
                  <c:v>59.676535087719294</c:v>
                </c:pt>
                <c:pt idx="1089">
                  <c:v>59.731359649122801</c:v>
                </c:pt>
                <c:pt idx="1090">
                  <c:v>59.786184210526308</c:v>
                </c:pt>
                <c:pt idx="1091">
                  <c:v>59.841008771929822</c:v>
                </c:pt>
                <c:pt idx="1092">
                  <c:v>59.895833333333329</c:v>
                </c:pt>
                <c:pt idx="1093">
                  <c:v>59.950657894736835</c:v>
                </c:pt>
                <c:pt idx="1094">
                  <c:v>60.005482456140349</c:v>
                </c:pt>
                <c:pt idx="1095">
                  <c:v>60.060307017543856</c:v>
                </c:pt>
                <c:pt idx="1096">
                  <c:v>60.115131578947363</c:v>
                </c:pt>
                <c:pt idx="1097">
                  <c:v>60.16995614035087</c:v>
                </c:pt>
                <c:pt idx="1098">
                  <c:v>60.224780701754383</c:v>
                </c:pt>
                <c:pt idx="1099">
                  <c:v>60.27960526315789</c:v>
                </c:pt>
                <c:pt idx="1100">
                  <c:v>60.334429824561397</c:v>
                </c:pt>
                <c:pt idx="1101">
                  <c:v>60.389254385964911</c:v>
                </c:pt>
                <c:pt idx="1102">
                  <c:v>60.444078947368418</c:v>
                </c:pt>
                <c:pt idx="1103">
                  <c:v>60.498903508771924</c:v>
                </c:pt>
                <c:pt idx="1104">
                  <c:v>60.553728070175431</c:v>
                </c:pt>
                <c:pt idx="1105">
                  <c:v>60.608552631578945</c:v>
                </c:pt>
                <c:pt idx="1106">
                  <c:v>60.663377192982452</c:v>
                </c:pt>
                <c:pt idx="1107">
                  <c:v>60.718201754385959</c:v>
                </c:pt>
                <c:pt idx="1108">
                  <c:v>60.773026315789473</c:v>
                </c:pt>
                <c:pt idx="1109">
                  <c:v>60.827850877192979</c:v>
                </c:pt>
                <c:pt idx="1110">
                  <c:v>60.882675438596486</c:v>
                </c:pt>
                <c:pt idx="1111">
                  <c:v>60.937499999999993</c:v>
                </c:pt>
                <c:pt idx="1112">
                  <c:v>60.992324561403507</c:v>
                </c:pt>
                <c:pt idx="1113">
                  <c:v>61.047149122807014</c:v>
                </c:pt>
                <c:pt idx="1114">
                  <c:v>61.10197368421052</c:v>
                </c:pt>
                <c:pt idx="1115">
                  <c:v>61.156798245614034</c:v>
                </c:pt>
                <c:pt idx="1116">
                  <c:v>61.211622807017541</c:v>
                </c:pt>
                <c:pt idx="1117">
                  <c:v>61.266447368421048</c:v>
                </c:pt>
                <c:pt idx="1118">
                  <c:v>61.321271929824555</c:v>
                </c:pt>
                <c:pt idx="1119">
                  <c:v>61.376096491228068</c:v>
                </c:pt>
                <c:pt idx="1120">
                  <c:v>61.430921052631575</c:v>
                </c:pt>
                <c:pt idx="1121">
                  <c:v>61.485745614035082</c:v>
                </c:pt>
                <c:pt idx="1122">
                  <c:v>61.540570175438589</c:v>
                </c:pt>
                <c:pt idx="1123">
                  <c:v>61.595394736842103</c:v>
                </c:pt>
                <c:pt idx="1124">
                  <c:v>61.650219298245609</c:v>
                </c:pt>
                <c:pt idx="1125">
                  <c:v>61.705043859649116</c:v>
                </c:pt>
                <c:pt idx="1126">
                  <c:v>61.75986842105263</c:v>
                </c:pt>
                <c:pt idx="1127">
                  <c:v>61.814692982456137</c:v>
                </c:pt>
                <c:pt idx="1128">
                  <c:v>61.869517543859644</c:v>
                </c:pt>
                <c:pt idx="1129">
                  <c:v>61.92434210526315</c:v>
                </c:pt>
                <c:pt idx="1130">
                  <c:v>61.979166666666664</c:v>
                </c:pt>
                <c:pt idx="1131">
                  <c:v>62.033991228070171</c:v>
                </c:pt>
                <c:pt idx="1132">
                  <c:v>62.088815789473678</c:v>
                </c:pt>
                <c:pt idx="1133">
                  <c:v>62.143640350877192</c:v>
                </c:pt>
                <c:pt idx="1134">
                  <c:v>62.198464912280699</c:v>
                </c:pt>
                <c:pt idx="1135">
                  <c:v>62.253289473684205</c:v>
                </c:pt>
                <c:pt idx="1136">
                  <c:v>62.308114035087712</c:v>
                </c:pt>
                <c:pt idx="1137">
                  <c:v>62.362938596491226</c:v>
                </c:pt>
                <c:pt idx="1138">
                  <c:v>62.417763157894733</c:v>
                </c:pt>
                <c:pt idx="1139">
                  <c:v>62.47258771929824</c:v>
                </c:pt>
                <c:pt idx="1140">
                  <c:v>62.527412280701753</c:v>
                </c:pt>
                <c:pt idx="1141">
                  <c:v>62.58223684210526</c:v>
                </c:pt>
                <c:pt idx="1142">
                  <c:v>62.637061403508767</c:v>
                </c:pt>
                <c:pt idx="1143">
                  <c:v>62.691885964912274</c:v>
                </c:pt>
                <c:pt idx="1144">
                  <c:v>62.746710526315788</c:v>
                </c:pt>
                <c:pt idx="1145">
                  <c:v>62.801535087719294</c:v>
                </c:pt>
                <c:pt idx="1146">
                  <c:v>62.856359649122801</c:v>
                </c:pt>
                <c:pt idx="1147">
                  <c:v>62.911184210526308</c:v>
                </c:pt>
                <c:pt idx="1148">
                  <c:v>62.966008771929822</c:v>
                </c:pt>
                <c:pt idx="1149">
                  <c:v>63.020833333333329</c:v>
                </c:pt>
                <c:pt idx="1150">
                  <c:v>63.075657894736835</c:v>
                </c:pt>
                <c:pt idx="1151">
                  <c:v>63.130482456140349</c:v>
                </c:pt>
                <c:pt idx="1152">
                  <c:v>63.185307017543856</c:v>
                </c:pt>
                <c:pt idx="1153">
                  <c:v>63.240131578947363</c:v>
                </c:pt>
                <c:pt idx="1154">
                  <c:v>63.29495614035087</c:v>
                </c:pt>
                <c:pt idx="1155">
                  <c:v>63.349780701754383</c:v>
                </c:pt>
                <c:pt idx="1156">
                  <c:v>63.40460526315789</c:v>
                </c:pt>
                <c:pt idx="1157">
                  <c:v>63.459429824561397</c:v>
                </c:pt>
                <c:pt idx="1158">
                  <c:v>63.514254385964911</c:v>
                </c:pt>
                <c:pt idx="1159">
                  <c:v>63.569078947368418</c:v>
                </c:pt>
                <c:pt idx="1160">
                  <c:v>63.623903508771924</c:v>
                </c:pt>
                <c:pt idx="1161">
                  <c:v>63.678728070175431</c:v>
                </c:pt>
                <c:pt idx="1162">
                  <c:v>63.733552631578945</c:v>
                </c:pt>
                <c:pt idx="1163">
                  <c:v>63.788377192982452</c:v>
                </c:pt>
                <c:pt idx="1164">
                  <c:v>63.843201754385959</c:v>
                </c:pt>
                <c:pt idx="1165">
                  <c:v>63.898026315789473</c:v>
                </c:pt>
                <c:pt idx="1166">
                  <c:v>63.952850877192979</c:v>
                </c:pt>
                <c:pt idx="1167">
                  <c:v>64.007675438596493</c:v>
                </c:pt>
                <c:pt idx="1168">
                  <c:v>64.0625</c:v>
                </c:pt>
                <c:pt idx="1169">
                  <c:v>64.117324561403507</c:v>
                </c:pt>
                <c:pt idx="1170">
                  <c:v>64.172149122807014</c:v>
                </c:pt>
                <c:pt idx="1171">
                  <c:v>64.22697368421052</c:v>
                </c:pt>
                <c:pt idx="1172">
                  <c:v>64.281798245614027</c:v>
                </c:pt>
                <c:pt idx="1173">
                  <c:v>64.336622807017534</c:v>
                </c:pt>
                <c:pt idx="1174">
                  <c:v>64.391447368421055</c:v>
                </c:pt>
                <c:pt idx="1175">
                  <c:v>64.446271929824562</c:v>
                </c:pt>
                <c:pt idx="1176">
                  <c:v>64.501096491228068</c:v>
                </c:pt>
                <c:pt idx="1177">
                  <c:v>64.555921052631575</c:v>
                </c:pt>
                <c:pt idx="1178">
                  <c:v>64.610745614035082</c:v>
                </c:pt>
                <c:pt idx="1179">
                  <c:v>64.665570175438589</c:v>
                </c:pt>
                <c:pt idx="1180">
                  <c:v>64.720394736842096</c:v>
                </c:pt>
                <c:pt idx="1181">
                  <c:v>64.775219298245617</c:v>
                </c:pt>
                <c:pt idx="1182">
                  <c:v>64.830043859649123</c:v>
                </c:pt>
                <c:pt idx="1183">
                  <c:v>64.88486842105263</c:v>
                </c:pt>
                <c:pt idx="1184">
                  <c:v>64.939692982456137</c:v>
                </c:pt>
                <c:pt idx="1185">
                  <c:v>64.994517543859644</c:v>
                </c:pt>
                <c:pt idx="1186">
                  <c:v>65.04934210526315</c:v>
                </c:pt>
                <c:pt idx="1187">
                  <c:v>65.104166666666657</c:v>
                </c:pt>
                <c:pt idx="1188">
                  <c:v>65.158991228070164</c:v>
                </c:pt>
                <c:pt idx="1189">
                  <c:v>65.213815789473685</c:v>
                </c:pt>
                <c:pt idx="1190">
                  <c:v>65.268640350877192</c:v>
                </c:pt>
                <c:pt idx="1191">
                  <c:v>65.323464912280699</c:v>
                </c:pt>
                <c:pt idx="1192">
                  <c:v>65.378289473684205</c:v>
                </c:pt>
                <c:pt idx="1193">
                  <c:v>65.433114035087712</c:v>
                </c:pt>
                <c:pt idx="1194">
                  <c:v>65.487938596491219</c:v>
                </c:pt>
                <c:pt idx="1195">
                  <c:v>65.542763157894726</c:v>
                </c:pt>
                <c:pt idx="1196">
                  <c:v>65.597587719298247</c:v>
                </c:pt>
                <c:pt idx="1197">
                  <c:v>65.652412280701753</c:v>
                </c:pt>
                <c:pt idx="1198">
                  <c:v>65.70723684210526</c:v>
                </c:pt>
                <c:pt idx="1199">
                  <c:v>65.762061403508767</c:v>
                </c:pt>
                <c:pt idx="1200">
                  <c:v>65.816885964912274</c:v>
                </c:pt>
                <c:pt idx="1201">
                  <c:v>65.87171052631578</c:v>
                </c:pt>
                <c:pt idx="1202">
                  <c:v>65.926535087719287</c:v>
                </c:pt>
                <c:pt idx="1203">
                  <c:v>65.981359649122808</c:v>
                </c:pt>
                <c:pt idx="1204">
                  <c:v>66.036184210526315</c:v>
                </c:pt>
                <c:pt idx="1205">
                  <c:v>66.091008771929822</c:v>
                </c:pt>
                <c:pt idx="1206">
                  <c:v>66.145833333333329</c:v>
                </c:pt>
                <c:pt idx="1207">
                  <c:v>66.200657894736835</c:v>
                </c:pt>
                <c:pt idx="1208">
                  <c:v>66.255482456140342</c:v>
                </c:pt>
                <c:pt idx="1209">
                  <c:v>66.310307017543849</c:v>
                </c:pt>
                <c:pt idx="1210">
                  <c:v>66.36513157894737</c:v>
                </c:pt>
                <c:pt idx="1211">
                  <c:v>66.419956140350877</c:v>
                </c:pt>
                <c:pt idx="1212">
                  <c:v>66.474780701754383</c:v>
                </c:pt>
                <c:pt idx="1213">
                  <c:v>66.52960526315789</c:v>
                </c:pt>
                <c:pt idx="1214">
                  <c:v>66.584429824561397</c:v>
                </c:pt>
                <c:pt idx="1215">
                  <c:v>66.639254385964904</c:v>
                </c:pt>
                <c:pt idx="1216">
                  <c:v>66.694078947368411</c:v>
                </c:pt>
                <c:pt idx="1217">
                  <c:v>66.748903508771932</c:v>
                </c:pt>
                <c:pt idx="1218">
                  <c:v>66.803728070175438</c:v>
                </c:pt>
                <c:pt idx="1219">
                  <c:v>66.858552631578945</c:v>
                </c:pt>
                <c:pt idx="1220">
                  <c:v>66.913377192982452</c:v>
                </c:pt>
                <c:pt idx="1221">
                  <c:v>66.968201754385959</c:v>
                </c:pt>
                <c:pt idx="1222">
                  <c:v>67.023026315789465</c:v>
                </c:pt>
                <c:pt idx="1223">
                  <c:v>67.077850877192972</c:v>
                </c:pt>
                <c:pt idx="1224">
                  <c:v>67.132675438596493</c:v>
                </c:pt>
                <c:pt idx="1225">
                  <c:v>67.1875</c:v>
                </c:pt>
                <c:pt idx="1226">
                  <c:v>67.242324561403507</c:v>
                </c:pt>
                <c:pt idx="1227">
                  <c:v>67.297149122807014</c:v>
                </c:pt>
                <c:pt idx="1228">
                  <c:v>67.35197368421052</c:v>
                </c:pt>
                <c:pt idx="1229">
                  <c:v>67.406798245614027</c:v>
                </c:pt>
                <c:pt idx="1230">
                  <c:v>67.461622807017534</c:v>
                </c:pt>
                <c:pt idx="1231">
                  <c:v>67.516447368421055</c:v>
                </c:pt>
                <c:pt idx="1232">
                  <c:v>67.571271929824562</c:v>
                </c:pt>
                <c:pt idx="1233">
                  <c:v>67.626096491228068</c:v>
                </c:pt>
                <c:pt idx="1234">
                  <c:v>67.680921052631575</c:v>
                </c:pt>
                <c:pt idx="1235">
                  <c:v>67.735745614035082</c:v>
                </c:pt>
                <c:pt idx="1236">
                  <c:v>67.790570175438589</c:v>
                </c:pt>
                <c:pt idx="1237">
                  <c:v>67.845394736842096</c:v>
                </c:pt>
                <c:pt idx="1238">
                  <c:v>67.900219298245602</c:v>
                </c:pt>
                <c:pt idx="1239">
                  <c:v>67.955043859649123</c:v>
                </c:pt>
                <c:pt idx="1240">
                  <c:v>68.00986842105263</c:v>
                </c:pt>
                <c:pt idx="1241">
                  <c:v>68.064692982456137</c:v>
                </c:pt>
                <c:pt idx="1242">
                  <c:v>68.119517543859644</c:v>
                </c:pt>
                <c:pt idx="1243">
                  <c:v>68.17434210526315</c:v>
                </c:pt>
                <c:pt idx="1244">
                  <c:v>68.229166666666657</c:v>
                </c:pt>
                <c:pt idx="1245">
                  <c:v>68.283991228070164</c:v>
                </c:pt>
                <c:pt idx="1246">
                  <c:v>68.338815789473685</c:v>
                </c:pt>
                <c:pt idx="1247">
                  <c:v>68.393640350877192</c:v>
                </c:pt>
                <c:pt idx="1248">
                  <c:v>68.448464912280699</c:v>
                </c:pt>
                <c:pt idx="1249">
                  <c:v>68.503289473684205</c:v>
                </c:pt>
                <c:pt idx="1250">
                  <c:v>68.558114035087712</c:v>
                </c:pt>
                <c:pt idx="1251">
                  <c:v>68.612938596491219</c:v>
                </c:pt>
                <c:pt idx="1252">
                  <c:v>68.667763157894726</c:v>
                </c:pt>
                <c:pt idx="1253">
                  <c:v>68.722587719298247</c:v>
                </c:pt>
                <c:pt idx="1254">
                  <c:v>68.777412280701753</c:v>
                </c:pt>
                <c:pt idx="1255">
                  <c:v>68.83223684210526</c:v>
                </c:pt>
                <c:pt idx="1256">
                  <c:v>68.887061403508767</c:v>
                </c:pt>
                <c:pt idx="1257">
                  <c:v>68.941885964912274</c:v>
                </c:pt>
                <c:pt idx="1258">
                  <c:v>68.99671052631578</c:v>
                </c:pt>
                <c:pt idx="1259">
                  <c:v>69.051535087719287</c:v>
                </c:pt>
                <c:pt idx="1260">
                  <c:v>69.106359649122808</c:v>
                </c:pt>
                <c:pt idx="1261">
                  <c:v>69.161184210526315</c:v>
                </c:pt>
                <c:pt idx="1262">
                  <c:v>69.216008771929822</c:v>
                </c:pt>
                <c:pt idx="1263">
                  <c:v>69.270833333333329</c:v>
                </c:pt>
                <c:pt idx="1264">
                  <c:v>69.325657894736835</c:v>
                </c:pt>
                <c:pt idx="1265">
                  <c:v>69.380482456140342</c:v>
                </c:pt>
                <c:pt idx="1266">
                  <c:v>69.435307017543849</c:v>
                </c:pt>
                <c:pt idx="1267">
                  <c:v>69.49013157894737</c:v>
                </c:pt>
                <c:pt idx="1268">
                  <c:v>69.544956140350877</c:v>
                </c:pt>
                <c:pt idx="1269">
                  <c:v>69.599780701754383</c:v>
                </c:pt>
                <c:pt idx="1270">
                  <c:v>69.65460526315789</c:v>
                </c:pt>
                <c:pt idx="1271">
                  <c:v>69.709429824561397</c:v>
                </c:pt>
                <c:pt idx="1272">
                  <c:v>69.764254385964904</c:v>
                </c:pt>
                <c:pt idx="1273">
                  <c:v>69.819078947368411</c:v>
                </c:pt>
                <c:pt idx="1274">
                  <c:v>69.873903508771932</c:v>
                </c:pt>
                <c:pt idx="1275">
                  <c:v>69.928728070175438</c:v>
                </c:pt>
                <c:pt idx="1276">
                  <c:v>69.983552631578945</c:v>
                </c:pt>
                <c:pt idx="1277">
                  <c:v>70.038377192982452</c:v>
                </c:pt>
                <c:pt idx="1278">
                  <c:v>70.093201754385959</c:v>
                </c:pt>
                <c:pt idx="1279">
                  <c:v>70.148026315789465</c:v>
                </c:pt>
                <c:pt idx="1280">
                  <c:v>70.202850877192972</c:v>
                </c:pt>
                <c:pt idx="1281">
                  <c:v>70.257675438596493</c:v>
                </c:pt>
                <c:pt idx="1282">
                  <c:v>70.3125</c:v>
                </c:pt>
                <c:pt idx="1283">
                  <c:v>70.367324561403507</c:v>
                </c:pt>
                <c:pt idx="1284">
                  <c:v>70.422149122807014</c:v>
                </c:pt>
                <c:pt idx="1285">
                  <c:v>70.47697368421052</c:v>
                </c:pt>
                <c:pt idx="1286">
                  <c:v>70.531798245614027</c:v>
                </c:pt>
                <c:pt idx="1287">
                  <c:v>70.586622807017534</c:v>
                </c:pt>
                <c:pt idx="1288">
                  <c:v>70.641447368421041</c:v>
                </c:pt>
                <c:pt idx="1289">
                  <c:v>70.696271929824562</c:v>
                </c:pt>
                <c:pt idx="1290">
                  <c:v>70.751096491228068</c:v>
                </c:pt>
                <c:pt idx="1291">
                  <c:v>70.805921052631575</c:v>
                </c:pt>
                <c:pt idx="1292">
                  <c:v>70.860745614035082</c:v>
                </c:pt>
                <c:pt idx="1293">
                  <c:v>70.915570175438589</c:v>
                </c:pt>
                <c:pt idx="1294">
                  <c:v>70.970394736842096</c:v>
                </c:pt>
                <c:pt idx="1295">
                  <c:v>71.025219298245602</c:v>
                </c:pt>
                <c:pt idx="1296">
                  <c:v>71.080043859649123</c:v>
                </c:pt>
                <c:pt idx="1297">
                  <c:v>71.13486842105263</c:v>
                </c:pt>
                <c:pt idx="1298">
                  <c:v>71.189692982456137</c:v>
                </c:pt>
                <c:pt idx="1299">
                  <c:v>71.244517543859644</c:v>
                </c:pt>
                <c:pt idx="1300">
                  <c:v>71.29934210526315</c:v>
                </c:pt>
                <c:pt idx="1301">
                  <c:v>71.354166666666657</c:v>
                </c:pt>
                <c:pt idx="1302">
                  <c:v>71.408991228070164</c:v>
                </c:pt>
                <c:pt idx="1303">
                  <c:v>71.463815789473685</c:v>
                </c:pt>
                <c:pt idx="1304">
                  <c:v>71.518640350877192</c:v>
                </c:pt>
                <c:pt idx="1305">
                  <c:v>71.573464912280699</c:v>
                </c:pt>
                <c:pt idx="1306">
                  <c:v>71.628289473684205</c:v>
                </c:pt>
                <c:pt idx="1307">
                  <c:v>71.683114035087712</c:v>
                </c:pt>
                <c:pt idx="1308">
                  <c:v>71.737938596491219</c:v>
                </c:pt>
                <c:pt idx="1309">
                  <c:v>71.792763157894726</c:v>
                </c:pt>
                <c:pt idx="1310">
                  <c:v>71.847587719298247</c:v>
                </c:pt>
                <c:pt idx="1311">
                  <c:v>71.902412280701753</c:v>
                </c:pt>
                <c:pt idx="1312">
                  <c:v>71.95723684210526</c:v>
                </c:pt>
                <c:pt idx="1313">
                  <c:v>72.012061403508767</c:v>
                </c:pt>
                <c:pt idx="1314">
                  <c:v>72.066885964912274</c:v>
                </c:pt>
                <c:pt idx="1315">
                  <c:v>72.12171052631578</c:v>
                </c:pt>
                <c:pt idx="1316">
                  <c:v>72.176535087719287</c:v>
                </c:pt>
                <c:pt idx="1317">
                  <c:v>72.231359649122808</c:v>
                </c:pt>
                <c:pt idx="1318">
                  <c:v>72.286184210526315</c:v>
                </c:pt>
                <c:pt idx="1319">
                  <c:v>72.341008771929822</c:v>
                </c:pt>
                <c:pt idx="1320">
                  <c:v>72.395833333333329</c:v>
                </c:pt>
                <c:pt idx="1321">
                  <c:v>72.450657894736835</c:v>
                </c:pt>
                <c:pt idx="1322">
                  <c:v>72.505482456140342</c:v>
                </c:pt>
                <c:pt idx="1323">
                  <c:v>72.560307017543849</c:v>
                </c:pt>
                <c:pt idx="1324">
                  <c:v>72.61513157894737</c:v>
                </c:pt>
                <c:pt idx="1325">
                  <c:v>72.669956140350877</c:v>
                </c:pt>
                <c:pt idx="1326">
                  <c:v>72.724780701754383</c:v>
                </c:pt>
                <c:pt idx="1327">
                  <c:v>72.77960526315789</c:v>
                </c:pt>
                <c:pt idx="1328">
                  <c:v>72.834429824561397</c:v>
                </c:pt>
                <c:pt idx="1329">
                  <c:v>72.889254385964904</c:v>
                </c:pt>
                <c:pt idx="1330">
                  <c:v>72.944078947368411</c:v>
                </c:pt>
                <c:pt idx="1331">
                  <c:v>72.998903508771932</c:v>
                </c:pt>
                <c:pt idx="1332">
                  <c:v>73.053728070175438</c:v>
                </c:pt>
                <c:pt idx="1333">
                  <c:v>73.108552631578945</c:v>
                </c:pt>
                <c:pt idx="1334">
                  <c:v>73.163377192982452</c:v>
                </c:pt>
                <c:pt idx="1335">
                  <c:v>73.218201754385959</c:v>
                </c:pt>
                <c:pt idx="1336">
                  <c:v>73.273026315789465</c:v>
                </c:pt>
                <c:pt idx="1337">
                  <c:v>73.327850877192972</c:v>
                </c:pt>
                <c:pt idx="1338">
                  <c:v>73.382675438596493</c:v>
                </c:pt>
                <c:pt idx="1339">
                  <c:v>73.4375</c:v>
                </c:pt>
                <c:pt idx="1340">
                  <c:v>73.492324561403507</c:v>
                </c:pt>
                <c:pt idx="1341">
                  <c:v>73.547149122807014</c:v>
                </c:pt>
                <c:pt idx="1342">
                  <c:v>73.60197368421052</c:v>
                </c:pt>
                <c:pt idx="1343">
                  <c:v>73.656798245614027</c:v>
                </c:pt>
                <c:pt idx="1344">
                  <c:v>73.711622807017534</c:v>
                </c:pt>
                <c:pt idx="1345">
                  <c:v>73.766447368421041</c:v>
                </c:pt>
                <c:pt idx="1346">
                  <c:v>73.821271929824562</c:v>
                </c:pt>
                <c:pt idx="1347">
                  <c:v>73.876096491228068</c:v>
                </c:pt>
                <c:pt idx="1348">
                  <c:v>73.930921052631575</c:v>
                </c:pt>
                <c:pt idx="1349">
                  <c:v>73.985745614035082</c:v>
                </c:pt>
                <c:pt idx="1350">
                  <c:v>74.040570175438589</c:v>
                </c:pt>
                <c:pt idx="1351">
                  <c:v>74.095394736842096</c:v>
                </c:pt>
                <c:pt idx="1352">
                  <c:v>74.150219298245602</c:v>
                </c:pt>
                <c:pt idx="1353">
                  <c:v>74.205043859649123</c:v>
                </c:pt>
                <c:pt idx="1354">
                  <c:v>74.25986842105263</c:v>
                </c:pt>
                <c:pt idx="1355">
                  <c:v>74.314692982456137</c:v>
                </c:pt>
                <c:pt idx="1356">
                  <c:v>74.369517543859644</c:v>
                </c:pt>
                <c:pt idx="1357">
                  <c:v>74.42434210526315</c:v>
                </c:pt>
                <c:pt idx="1358">
                  <c:v>74.479166666666657</c:v>
                </c:pt>
                <c:pt idx="1359">
                  <c:v>74.533991228070164</c:v>
                </c:pt>
                <c:pt idx="1360">
                  <c:v>74.588815789473685</c:v>
                </c:pt>
                <c:pt idx="1361">
                  <c:v>74.643640350877192</c:v>
                </c:pt>
                <c:pt idx="1362">
                  <c:v>74.698464912280699</c:v>
                </c:pt>
                <c:pt idx="1363">
                  <c:v>74.753289473684205</c:v>
                </c:pt>
                <c:pt idx="1364">
                  <c:v>74.808114035087712</c:v>
                </c:pt>
                <c:pt idx="1365">
                  <c:v>74.862938596491219</c:v>
                </c:pt>
                <c:pt idx="1366">
                  <c:v>74.917763157894726</c:v>
                </c:pt>
                <c:pt idx="1367">
                  <c:v>74.972587719298247</c:v>
                </c:pt>
                <c:pt idx="1368">
                  <c:v>75.027412280701753</c:v>
                </c:pt>
                <c:pt idx="1369">
                  <c:v>75.08223684210526</c:v>
                </c:pt>
                <c:pt idx="1370">
                  <c:v>75.137061403508767</c:v>
                </c:pt>
                <c:pt idx="1371">
                  <c:v>75.191885964912274</c:v>
                </c:pt>
                <c:pt idx="1372">
                  <c:v>75.24671052631578</c:v>
                </c:pt>
                <c:pt idx="1373">
                  <c:v>75.301535087719287</c:v>
                </c:pt>
                <c:pt idx="1374">
                  <c:v>75.356359649122808</c:v>
                </c:pt>
                <c:pt idx="1375">
                  <c:v>75.411184210526315</c:v>
                </c:pt>
                <c:pt idx="1376">
                  <c:v>75.466008771929822</c:v>
                </c:pt>
                <c:pt idx="1377">
                  <c:v>75.520833333333329</c:v>
                </c:pt>
                <c:pt idx="1378">
                  <c:v>75.575657894736835</c:v>
                </c:pt>
                <c:pt idx="1379">
                  <c:v>75.630482456140342</c:v>
                </c:pt>
                <c:pt idx="1380">
                  <c:v>75.685307017543849</c:v>
                </c:pt>
                <c:pt idx="1381">
                  <c:v>75.74013157894737</c:v>
                </c:pt>
                <c:pt idx="1382">
                  <c:v>75.794956140350877</c:v>
                </c:pt>
                <c:pt idx="1383">
                  <c:v>75.849780701754383</c:v>
                </c:pt>
                <c:pt idx="1384">
                  <c:v>75.90460526315789</c:v>
                </c:pt>
                <c:pt idx="1385">
                  <c:v>75.959429824561397</c:v>
                </c:pt>
                <c:pt idx="1386">
                  <c:v>76.014254385964904</c:v>
                </c:pt>
                <c:pt idx="1387">
                  <c:v>76.069078947368411</c:v>
                </c:pt>
                <c:pt idx="1388">
                  <c:v>76.123903508771932</c:v>
                </c:pt>
                <c:pt idx="1389">
                  <c:v>76.178728070175438</c:v>
                </c:pt>
                <c:pt idx="1390">
                  <c:v>76.233552631578945</c:v>
                </c:pt>
                <c:pt idx="1391">
                  <c:v>76.288377192982452</c:v>
                </c:pt>
                <c:pt idx="1392">
                  <c:v>76.343201754385959</c:v>
                </c:pt>
                <c:pt idx="1393">
                  <c:v>76.398026315789465</c:v>
                </c:pt>
                <c:pt idx="1394">
                  <c:v>76.452850877192972</c:v>
                </c:pt>
                <c:pt idx="1395">
                  <c:v>76.507675438596479</c:v>
                </c:pt>
                <c:pt idx="1396">
                  <c:v>76.5625</c:v>
                </c:pt>
                <c:pt idx="1397">
                  <c:v>76.617324561403507</c:v>
                </c:pt>
                <c:pt idx="1398">
                  <c:v>76.672149122807014</c:v>
                </c:pt>
                <c:pt idx="1399">
                  <c:v>76.72697368421052</c:v>
                </c:pt>
                <c:pt idx="1400">
                  <c:v>76.781798245614027</c:v>
                </c:pt>
                <c:pt idx="1401">
                  <c:v>76.836622807017534</c:v>
                </c:pt>
                <c:pt idx="1402">
                  <c:v>76.891447368421041</c:v>
                </c:pt>
                <c:pt idx="1403">
                  <c:v>76.946271929824562</c:v>
                </c:pt>
                <c:pt idx="1404">
                  <c:v>77.001096491228068</c:v>
                </c:pt>
                <c:pt idx="1405">
                  <c:v>77.055921052631575</c:v>
                </c:pt>
                <c:pt idx="1406">
                  <c:v>77.110745614035082</c:v>
                </c:pt>
                <c:pt idx="1407">
                  <c:v>77.165570175438589</c:v>
                </c:pt>
                <c:pt idx="1408">
                  <c:v>77.220394736842096</c:v>
                </c:pt>
                <c:pt idx="1409">
                  <c:v>77.275219298245602</c:v>
                </c:pt>
                <c:pt idx="1410">
                  <c:v>77.330043859649123</c:v>
                </c:pt>
                <c:pt idx="1411">
                  <c:v>77.38486842105263</c:v>
                </c:pt>
                <c:pt idx="1412">
                  <c:v>77.439692982456137</c:v>
                </c:pt>
                <c:pt idx="1413">
                  <c:v>77.494517543859644</c:v>
                </c:pt>
                <c:pt idx="1414">
                  <c:v>77.54934210526315</c:v>
                </c:pt>
                <c:pt idx="1415">
                  <c:v>77.604166666666657</c:v>
                </c:pt>
                <c:pt idx="1416">
                  <c:v>77.658991228070164</c:v>
                </c:pt>
                <c:pt idx="1417">
                  <c:v>77.713815789473685</c:v>
                </c:pt>
                <c:pt idx="1418">
                  <c:v>77.768640350877192</c:v>
                </c:pt>
                <c:pt idx="1419">
                  <c:v>77.823464912280699</c:v>
                </c:pt>
                <c:pt idx="1420">
                  <c:v>77.878289473684205</c:v>
                </c:pt>
                <c:pt idx="1421">
                  <c:v>77.933114035087712</c:v>
                </c:pt>
                <c:pt idx="1422">
                  <c:v>77.987938596491219</c:v>
                </c:pt>
                <c:pt idx="1423">
                  <c:v>78.042763157894726</c:v>
                </c:pt>
                <c:pt idx="1424">
                  <c:v>78.097587719298247</c:v>
                </c:pt>
                <c:pt idx="1425">
                  <c:v>78.152412280701753</c:v>
                </c:pt>
                <c:pt idx="1426">
                  <c:v>78.20723684210526</c:v>
                </c:pt>
                <c:pt idx="1427">
                  <c:v>78.262061403508767</c:v>
                </c:pt>
                <c:pt idx="1428">
                  <c:v>78.316885964912274</c:v>
                </c:pt>
                <c:pt idx="1429">
                  <c:v>78.37171052631578</c:v>
                </c:pt>
                <c:pt idx="1430">
                  <c:v>78.426535087719287</c:v>
                </c:pt>
                <c:pt idx="1431">
                  <c:v>78.481359649122808</c:v>
                </c:pt>
                <c:pt idx="1432">
                  <c:v>78.536184210526315</c:v>
                </c:pt>
                <c:pt idx="1433">
                  <c:v>78.591008771929822</c:v>
                </c:pt>
                <c:pt idx="1434">
                  <c:v>78.645833333333329</c:v>
                </c:pt>
                <c:pt idx="1435">
                  <c:v>78.700657894736835</c:v>
                </c:pt>
                <c:pt idx="1436">
                  <c:v>78.755482456140342</c:v>
                </c:pt>
                <c:pt idx="1437">
                  <c:v>78.810307017543849</c:v>
                </c:pt>
                <c:pt idx="1438">
                  <c:v>78.86513157894737</c:v>
                </c:pt>
                <c:pt idx="1439">
                  <c:v>78.919956140350877</c:v>
                </c:pt>
                <c:pt idx="1440">
                  <c:v>78.974780701754383</c:v>
                </c:pt>
                <c:pt idx="1441">
                  <c:v>79.02960526315789</c:v>
                </c:pt>
                <c:pt idx="1442">
                  <c:v>79.084429824561397</c:v>
                </c:pt>
                <c:pt idx="1443">
                  <c:v>79.139254385964904</c:v>
                </c:pt>
                <c:pt idx="1444">
                  <c:v>79.194078947368411</c:v>
                </c:pt>
                <c:pt idx="1445">
                  <c:v>79.248903508771917</c:v>
                </c:pt>
                <c:pt idx="1446">
                  <c:v>79.303728070175438</c:v>
                </c:pt>
                <c:pt idx="1447">
                  <c:v>79.358552631578945</c:v>
                </c:pt>
                <c:pt idx="1448">
                  <c:v>79.413377192982452</c:v>
                </c:pt>
                <c:pt idx="1449">
                  <c:v>79.468201754385959</c:v>
                </c:pt>
                <c:pt idx="1450">
                  <c:v>79.523026315789465</c:v>
                </c:pt>
                <c:pt idx="1451">
                  <c:v>79.577850877192972</c:v>
                </c:pt>
                <c:pt idx="1452">
                  <c:v>79.632675438596479</c:v>
                </c:pt>
                <c:pt idx="1453">
                  <c:v>79.6875</c:v>
                </c:pt>
                <c:pt idx="1454">
                  <c:v>79.742324561403507</c:v>
                </c:pt>
                <c:pt idx="1455">
                  <c:v>79.797149122807014</c:v>
                </c:pt>
                <c:pt idx="1456">
                  <c:v>79.85197368421052</c:v>
                </c:pt>
                <c:pt idx="1457">
                  <c:v>79.906798245614027</c:v>
                </c:pt>
                <c:pt idx="1458">
                  <c:v>79.961622807017534</c:v>
                </c:pt>
                <c:pt idx="1459">
                  <c:v>80.016447368421041</c:v>
                </c:pt>
                <c:pt idx="1460">
                  <c:v>80.071271929824562</c:v>
                </c:pt>
                <c:pt idx="1461">
                  <c:v>80.126096491228068</c:v>
                </c:pt>
                <c:pt idx="1462">
                  <c:v>80.180921052631575</c:v>
                </c:pt>
                <c:pt idx="1463">
                  <c:v>80.235745614035082</c:v>
                </c:pt>
                <c:pt idx="1464">
                  <c:v>80.290570175438589</c:v>
                </c:pt>
                <c:pt idx="1465">
                  <c:v>80.345394736842096</c:v>
                </c:pt>
                <c:pt idx="1466">
                  <c:v>80.400219298245602</c:v>
                </c:pt>
                <c:pt idx="1467">
                  <c:v>80.455043859649123</c:v>
                </c:pt>
                <c:pt idx="1468">
                  <c:v>80.50986842105263</c:v>
                </c:pt>
                <c:pt idx="1469">
                  <c:v>80.564692982456137</c:v>
                </c:pt>
                <c:pt idx="1470">
                  <c:v>80.619517543859644</c:v>
                </c:pt>
                <c:pt idx="1471">
                  <c:v>80.67434210526315</c:v>
                </c:pt>
                <c:pt idx="1472">
                  <c:v>80.729166666666657</c:v>
                </c:pt>
                <c:pt idx="1473">
                  <c:v>80.783991228070164</c:v>
                </c:pt>
                <c:pt idx="1474">
                  <c:v>80.838815789473685</c:v>
                </c:pt>
                <c:pt idx="1475">
                  <c:v>80.893640350877192</c:v>
                </c:pt>
                <c:pt idx="1476">
                  <c:v>80.948464912280699</c:v>
                </c:pt>
                <c:pt idx="1477">
                  <c:v>81.003289473684205</c:v>
                </c:pt>
                <c:pt idx="1478">
                  <c:v>81.058114035087712</c:v>
                </c:pt>
                <c:pt idx="1479">
                  <c:v>81.112938596491219</c:v>
                </c:pt>
                <c:pt idx="1480">
                  <c:v>81.167763157894726</c:v>
                </c:pt>
                <c:pt idx="1481">
                  <c:v>81.222587719298247</c:v>
                </c:pt>
                <c:pt idx="1482">
                  <c:v>81.277412280701753</c:v>
                </c:pt>
                <c:pt idx="1483">
                  <c:v>81.33223684210526</c:v>
                </c:pt>
                <c:pt idx="1484">
                  <c:v>81.387061403508767</c:v>
                </c:pt>
                <c:pt idx="1485">
                  <c:v>81.441885964912274</c:v>
                </c:pt>
                <c:pt idx="1486">
                  <c:v>81.49671052631578</c:v>
                </c:pt>
                <c:pt idx="1487">
                  <c:v>81.551535087719287</c:v>
                </c:pt>
                <c:pt idx="1488">
                  <c:v>81.606359649122808</c:v>
                </c:pt>
                <c:pt idx="1489">
                  <c:v>81.661184210526315</c:v>
                </c:pt>
                <c:pt idx="1490">
                  <c:v>81.716008771929822</c:v>
                </c:pt>
                <c:pt idx="1491">
                  <c:v>81.770833333333329</c:v>
                </c:pt>
                <c:pt idx="1492">
                  <c:v>81.825657894736835</c:v>
                </c:pt>
                <c:pt idx="1493">
                  <c:v>81.880482456140342</c:v>
                </c:pt>
                <c:pt idx="1494">
                  <c:v>81.935307017543849</c:v>
                </c:pt>
                <c:pt idx="1495">
                  <c:v>81.99013157894737</c:v>
                </c:pt>
                <c:pt idx="1496">
                  <c:v>82.044956140350877</c:v>
                </c:pt>
                <c:pt idx="1497">
                  <c:v>82.099780701754383</c:v>
                </c:pt>
                <c:pt idx="1498">
                  <c:v>82.15460526315789</c:v>
                </c:pt>
                <c:pt idx="1499">
                  <c:v>82.209429824561397</c:v>
                </c:pt>
                <c:pt idx="1500">
                  <c:v>82.264254385964904</c:v>
                </c:pt>
                <c:pt idx="1501">
                  <c:v>82.319078947368411</c:v>
                </c:pt>
                <c:pt idx="1502">
                  <c:v>82.373903508771917</c:v>
                </c:pt>
                <c:pt idx="1503">
                  <c:v>82.428728070175438</c:v>
                </c:pt>
                <c:pt idx="1504">
                  <c:v>82.483552631578945</c:v>
                </c:pt>
                <c:pt idx="1505">
                  <c:v>82.538377192982452</c:v>
                </c:pt>
                <c:pt idx="1506">
                  <c:v>82.593201754385959</c:v>
                </c:pt>
                <c:pt idx="1507">
                  <c:v>82.648026315789465</c:v>
                </c:pt>
                <c:pt idx="1508">
                  <c:v>82.702850877192972</c:v>
                </c:pt>
                <c:pt idx="1509">
                  <c:v>82.757675438596479</c:v>
                </c:pt>
                <c:pt idx="1510">
                  <c:v>82.8125</c:v>
                </c:pt>
                <c:pt idx="1511">
                  <c:v>82.867324561403507</c:v>
                </c:pt>
                <c:pt idx="1512">
                  <c:v>82.922149122807014</c:v>
                </c:pt>
                <c:pt idx="1513">
                  <c:v>82.97697368421052</c:v>
                </c:pt>
                <c:pt idx="1514">
                  <c:v>83.031798245614027</c:v>
                </c:pt>
                <c:pt idx="1515">
                  <c:v>83.086622807017534</c:v>
                </c:pt>
                <c:pt idx="1516">
                  <c:v>83.141447368421041</c:v>
                </c:pt>
                <c:pt idx="1517">
                  <c:v>83.196271929824562</c:v>
                </c:pt>
                <c:pt idx="1518">
                  <c:v>83.251096491228068</c:v>
                </c:pt>
                <c:pt idx="1519">
                  <c:v>83.305921052631575</c:v>
                </c:pt>
                <c:pt idx="1520">
                  <c:v>83.360745614035082</c:v>
                </c:pt>
                <c:pt idx="1521">
                  <c:v>83.415570175438589</c:v>
                </c:pt>
                <c:pt idx="1522">
                  <c:v>83.470394736842096</c:v>
                </c:pt>
                <c:pt idx="1523">
                  <c:v>83.525219298245602</c:v>
                </c:pt>
                <c:pt idx="1524">
                  <c:v>83.580043859649123</c:v>
                </c:pt>
                <c:pt idx="1525">
                  <c:v>83.63486842105263</c:v>
                </c:pt>
                <c:pt idx="1526">
                  <c:v>83.689692982456137</c:v>
                </c:pt>
                <c:pt idx="1527">
                  <c:v>83.744517543859644</c:v>
                </c:pt>
                <c:pt idx="1528">
                  <c:v>83.79934210526315</c:v>
                </c:pt>
                <c:pt idx="1529">
                  <c:v>83.854166666666657</c:v>
                </c:pt>
                <c:pt idx="1530">
                  <c:v>83.908991228070164</c:v>
                </c:pt>
                <c:pt idx="1531">
                  <c:v>83.963815789473685</c:v>
                </c:pt>
                <c:pt idx="1532">
                  <c:v>84.018640350877192</c:v>
                </c:pt>
                <c:pt idx="1533">
                  <c:v>84.073464912280699</c:v>
                </c:pt>
                <c:pt idx="1534">
                  <c:v>84.128289473684205</c:v>
                </c:pt>
                <c:pt idx="1535">
                  <c:v>84.183114035087712</c:v>
                </c:pt>
                <c:pt idx="1536">
                  <c:v>84.237938596491219</c:v>
                </c:pt>
                <c:pt idx="1537">
                  <c:v>84.292763157894726</c:v>
                </c:pt>
                <c:pt idx="1538">
                  <c:v>84.347587719298247</c:v>
                </c:pt>
                <c:pt idx="1539">
                  <c:v>84.402412280701753</c:v>
                </c:pt>
                <c:pt idx="1540">
                  <c:v>84.45723684210526</c:v>
                </c:pt>
                <c:pt idx="1541">
                  <c:v>84.512061403508767</c:v>
                </c:pt>
                <c:pt idx="1542">
                  <c:v>84.566885964912274</c:v>
                </c:pt>
                <c:pt idx="1543">
                  <c:v>84.62171052631578</c:v>
                </c:pt>
                <c:pt idx="1544">
                  <c:v>84.676535087719287</c:v>
                </c:pt>
                <c:pt idx="1545">
                  <c:v>84.731359649122808</c:v>
                </c:pt>
                <c:pt idx="1546">
                  <c:v>84.786184210526315</c:v>
                </c:pt>
                <c:pt idx="1547">
                  <c:v>84.841008771929822</c:v>
                </c:pt>
                <c:pt idx="1548">
                  <c:v>84.895833333333329</c:v>
                </c:pt>
                <c:pt idx="1549">
                  <c:v>84.950657894736835</c:v>
                </c:pt>
                <c:pt idx="1550">
                  <c:v>85.005482456140342</c:v>
                </c:pt>
                <c:pt idx="1551">
                  <c:v>85.060307017543849</c:v>
                </c:pt>
                <c:pt idx="1552">
                  <c:v>85.115131578947356</c:v>
                </c:pt>
                <c:pt idx="1553">
                  <c:v>85.169956140350877</c:v>
                </c:pt>
                <c:pt idx="1554">
                  <c:v>85.224780701754383</c:v>
                </c:pt>
                <c:pt idx="1555">
                  <c:v>85.27960526315789</c:v>
                </c:pt>
                <c:pt idx="1556">
                  <c:v>85.334429824561397</c:v>
                </c:pt>
                <c:pt idx="1557">
                  <c:v>85.389254385964904</c:v>
                </c:pt>
                <c:pt idx="1558">
                  <c:v>85.444078947368411</c:v>
                </c:pt>
                <c:pt idx="1559">
                  <c:v>85.498903508771917</c:v>
                </c:pt>
                <c:pt idx="1560">
                  <c:v>85.553728070175438</c:v>
                </c:pt>
                <c:pt idx="1561">
                  <c:v>85.608552631578945</c:v>
                </c:pt>
                <c:pt idx="1562">
                  <c:v>85.663377192982452</c:v>
                </c:pt>
                <c:pt idx="1563">
                  <c:v>85.718201754385959</c:v>
                </c:pt>
                <c:pt idx="1564">
                  <c:v>85.773026315789465</c:v>
                </c:pt>
                <c:pt idx="1565">
                  <c:v>85.827850877192972</c:v>
                </c:pt>
                <c:pt idx="1566">
                  <c:v>85.882675438596479</c:v>
                </c:pt>
                <c:pt idx="1567">
                  <c:v>85.9375</c:v>
                </c:pt>
                <c:pt idx="1568">
                  <c:v>85.992324561403507</c:v>
                </c:pt>
                <c:pt idx="1569">
                  <c:v>86.047149122807014</c:v>
                </c:pt>
                <c:pt idx="1570">
                  <c:v>86.10197368421052</c:v>
                </c:pt>
                <c:pt idx="1571">
                  <c:v>86.156798245614027</c:v>
                </c:pt>
                <c:pt idx="1572">
                  <c:v>86.211622807017534</c:v>
                </c:pt>
                <c:pt idx="1573">
                  <c:v>86.266447368421041</c:v>
                </c:pt>
                <c:pt idx="1574">
                  <c:v>86.321271929824562</c:v>
                </c:pt>
                <c:pt idx="1575">
                  <c:v>86.376096491228068</c:v>
                </c:pt>
                <c:pt idx="1576">
                  <c:v>86.430921052631575</c:v>
                </c:pt>
                <c:pt idx="1577">
                  <c:v>86.485745614035082</c:v>
                </c:pt>
                <c:pt idx="1578">
                  <c:v>86.540570175438589</c:v>
                </c:pt>
                <c:pt idx="1579">
                  <c:v>86.595394736842096</c:v>
                </c:pt>
                <c:pt idx="1580">
                  <c:v>86.650219298245602</c:v>
                </c:pt>
                <c:pt idx="1581">
                  <c:v>86.705043859649123</c:v>
                </c:pt>
                <c:pt idx="1582">
                  <c:v>86.75986842105263</c:v>
                </c:pt>
                <c:pt idx="1583">
                  <c:v>86.814692982456137</c:v>
                </c:pt>
                <c:pt idx="1584">
                  <c:v>86.869517543859644</c:v>
                </c:pt>
                <c:pt idx="1585">
                  <c:v>86.92434210526315</c:v>
                </c:pt>
                <c:pt idx="1586">
                  <c:v>86.979166666666657</c:v>
                </c:pt>
                <c:pt idx="1587">
                  <c:v>87.033991228070164</c:v>
                </c:pt>
                <c:pt idx="1588">
                  <c:v>87.088815789473685</c:v>
                </c:pt>
                <c:pt idx="1589">
                  <c:v>87.143640350877192</c:v>
                </c:pt>
                <c:pt idx="1590">
                  <c:v>87.198464912280699</c:v>
                </c:pt>
                <c:pt idx="1591">
                  <c:v>87.253289473684205</c:v>
                </c:pt>
                <c:pt idx="1592">
                  <c:v>87.308114035087712</c:v>
                </c:pt>
                <c:pt idx="1593">
                  <c:v>87.362938596491219</c:v>
                </c:pt>
                <c:pt idx="1594">
                  <c:v>87.417763157894726</c:v>
                </c:pt>
                <c:pt idx="1595">
                  <c:v>87.472587719298247</c:v>
                </c:pt>
                <c:pt idx="1596">
                  <c:v>87.527412280701753</c:v>
                </c:pt>
                <c:pt idx="1597">
                  <c:v>87.58223684210526</c:v>
                </c:pt>
                <c:pt idx="1598">
                  <c:v>87.637061403508767</c:v>
                </c:pt>
                <c:pt idx="1599">
                  <c:v>87.691885964912274</c:v>
                </c:pt>
                <c:pt idx="1600">
                  <c:v>87.74671052631578</c:v>
                </c:pt>
                <c:pt idx="1601">
                  <c:v>87.801535087719287</c:v>
                </c:pt>
                <c:pt idx="1602">
                  <c:v>87.856359649122794</c:v>
                </c:pt>
                <c:pt idx="1603">
                  <c:v>87.911184210526315</c:v>
                </c:pt>
                <c:pt idx="1604">
                  <c:v>87.966008771929822</c:v>
                </c:pt>
                <c:pt idx="1605">
                  <c:v>88.020833333333329</c:v>
                </c:pt>
                <c:pt idx="1606">
                  <c:v>88.075657894736835</c:v>
                </c:pt>
                <c:pt idx="1607">
                  <c:v>88.130482456140342</c:v>
                </c:pt>
                <c:pt idx="1608">
                  <c:v>88.185307017543849</c:v>
                </c:pt>
                <c:pt idx="1609">
                  <c:v>88.240131578947356</c:v>
                </c:pt>
                <c:pt idx="1610">
                  <c:v>88.294956140350877</c:v>
                </c:pt>
                <c:pt idx="1611">
                  <c:v>88.349780701754383</c:v>
                </c:pt>
                <c:pt idx="1612">
                  <c:v>88.40460526315789</c:v>
                </c:pt>
                <c:pt idx="1613">
                  <c:v>88.459429824561397</c:v>
                </c:pt>
                <c:pt idx="1614">
                  <c:v>88.514254385964904</c:v>
                </c:pt>
                <c:pt idx="1615">
                  <c:v>88.569078947368411</c:v>
                </c:pt>
                <c:pt idx="1616">
                  <c:v>88.623903508771917</c:v>
                </c:pt>
                <c:pt idx="1617">
                  <c:v>88.678728070175438</c:v>
                </c:pt>
                <c:pt idx="1618">
                  <c:v>88.733552631578945</c:v>
                </c:pt>
                <c:pt idx="1619">
                  <c:v>88.788377192982452</c:v>
                </c:pt>
                <c:pt idx="1620">
                  <c:v>88.843201754385959</c:v>
                </c:pt>
                <c:pt idx="1621">
                  <c:v>88.898026315789465</c:v>
                </c:pt>
                <c:pt idx="1622">
                  <c:v>88.952850877192972</c:v>
                </c:pt>
                <c:pt idx="1623">
                  <c:v>89.007675438596479</c:v>
                </c:pt>
                <c:pt idx="1624">
                  <c:v>89.0625</c:v>
                </c:pt>
                <c:pt idx="1625">
                  <c:v>89.117324561403507</c:v>
                </c:pt>
                <c:pt idx="1626">
                  <c:v>89.172149122807014</c:v>
                </c:pt>
                <c:pt idx="1627">
                  <c:v>89.22697368421052</c:v>
                </c:pt>
                <c:pt idx="1628">
                  <c:v>89.281798245614027</c:v>
                </c:pt>
                <c:pt idx="1629">
                  <c:v>89.336622807017534</c:v>
                </c:pt>
                <c:pt idx="1630">
                  <c:v>89.391447368421041</c:v>
                </c:pt>
                <c:pt idx="1631">
                  <c:v>89.446271929824562</c:v>
                </c:pt>
                <c:pt idx="1632">
                  <c:v>89.501096491228068</c:v>
                </c:pt>
                <c:pt idx="1633">
                  <c:v>89.555921052631575</c:v>
                </c:pt>
                <c:pt idx="1634">
                  <c:v>89.610745614035082</c:v>
                </c:pt>
                <c:pt idx="1635">
                  <c:v>89.665570175438589</c:v>
                </c:pt>
                <c:pt idx="1636">
                  <c:v>89.720394736842096</c:v>
                </c:pt>
                <c:pt idx="1637">
                  <c:v>89.775219298245602</c:v>
                </c:pt>
                <c:pt idx="1638">
                  <c:v>89.830043859649123</c:v>
                </c:pt>
                <c:pt idx="1639">
                  <c:v>89.88486842105263</c:v>
                </c:pt>
                <c:pt idx="1640">
                  <c:v>89.939692982456137</c:v>
                </c:pt>
                <c:pt idx="1641">
                  <c:v>89.994517543859644</c:v>
                </c:pt>
                <c:pt idx="1642">
                  <c:v>90.04934210526315</c:v>
                </c:pt>
                <c:pt idx="1643">
                  <c:v>90.104166666666657</c:v>
                </c:pt>
                <c:pt idx="1644">
                  <c:v>90.158991228070164</c:v>
                </c:pt>
                <c:pt idx="1645">
                  <c:v>90.213815789473685</c:v>
                </c:pt>
                <c:pt idx="1646">
                  <c:v>90.268640350877192</c:v>
                </c:pt>
                <c:pt idx="1647">
                  <c:v>90.323464912280699</c:v>
                </c:pt>
                <c:pt idx="1648">
                  <c:v>90.378289473684205</c:v>
                </c:pt>
                <c:pt idx="1649">
                  <c:v>90.433114035087712</c:v>
                </c:pt>
                <c:pt idx="1650">
                  <c:v>90.487938596491219</c:v>
                </c:pt>
                <c:pt idx="1651">
                  <c:v>90.542763157894726</c:v>
                </c:pt>
                <c:pt idx="1652">
                  <c:v>90.597587719298247</c:v>
                </c:pt>
                <c:pt idx="1653">
                  <c:v>90.652412280701753</c:v>
                </c:pt>
                <c:pt idx="1654">
                  <c:v>90.70723684210526</c:v>
                </c:pt>
                <c:pt idx="1655">
                  <c:v>90.762061403508767</c:v>
                </c:pt>
                <c:pt idx="1656">
                  <c:v>90.816885964912274</c:v>
                </c:pt>
                <c:pt idx="1657">
                  <c:v>90.87171052631578</c:v>
                </c:pt>
                <c:pt idx="1658">
                  <c:v>90.926535087719287</c:v>
                </c:pt>
                <c:pt idx="1659">
                  <c:v>90.981359649122794</c:v>
                </c:pt>
                <c:pt idx="1660">
                  <c:v>91.036184210526315</c:v>
                </c:pt>
                <c:pt idx="1661">
                  <c:v>91.091008771929822</c:v>
                </c:pt>
                <c:pt idx="1662">
                  <c:v>91.145833333333329</c:v>
                </c:pt>
                <c:pt idx="1663">
                  <c:v>91.200657894736835</c:v>
                </c:pt>
                <c:pt idx="1664">
                  <c:v>91.255482456140342</c:v>
                </c:pt>
                <c:pt idx="1665">
                  <c:v>91.310307017543849</c:v>
                </c:pt>
                <c:pt idx="1666">
                  <c:v>91.365131578947356</c:v>
                </c:pt>
                <c:pt idx="1667">
                  <c:v>91.419956140350877</c:v>
                </c:pt>
                <c:pt idx="1668">
                  <c:v>91.474780701754383</c:v>
                </c:pt>
                <c:pt idx="1669">
                  <c:v>91.52960526315789</c:v>
                </c:pt>
                <c:pt idx="1670">
                  <c:v>91.584429824561397</c:v>
                </c:pt>
                <c:pt idx="1671">
                  <c:v>91.639254385964904</c:v>
                </c:pt>
                <c:pt idx="1672">
                  <c:v>91.694078947368411</c:v>
                </c:pt>
                <c:pt idx="1673">
                  <c:v>91.748903508771917</c:v>
                </c:pt>
                <c:pt idx="1674">
                  <c:v>91.803728070175438</c:v>
                </c:pt>
                <c:pt idx="1675">
                  <c:v>91.858552631578945</c:v>
                </c:pt>
                <c:pt idx="1676">
                  <c:v>91.913377192982452</c:v>
                </c:pt>
                <c:pt idx="1677">
                  <c:v>91.968201754385959</c:v>
                </c:pt>
                <c:pt idx="1678">
                  <c:v>92.023026315789465</c:v>
                </c:pt>
                <c:pt idx="1679">
                  <c:v>92.077850877192972</c:v>
                </c:pt>
                <c:pt idx="1680">
                  <c:v>92.132675438596479</c:v>
                </c:pt>
                <c:pt idx="1681">
                  <c:v>92.1875</c:v>
                </c:pt>
                <c:pt idx="1682">
                  <c:v>92.242324561403507</c:v>
                </c:pt>
                <c:pt idx="1683">
                  <c:v>92.297149122807014</c:v>
                </c:pt>
                <c:pt idx="1684">
                  <c:v>92.35197368421052</c:v>
                </c:pt>
                <c:pt idx="1685">
                  <c:v>92.406798245614027</c:v>
                </c:pt>
                <c:pt idx="1686">
                  <c:v>92.461622807017534</c:v>
                </c:pt>
                <c:pt idx="1687">
                  <c:v>92.516447368421041</c:v>
                </c:pt>
                <c:pt idx="1688">
                  <c:v>92.571271929824562</c:v>
                </c:pt>
                <c:pt idx="1689">
                  <c:v>92.626096491228068</c:v>
                </c:pt>
                <c:pt idx="1690">
                  <c:v>92.680921052631575</c:v>
                </c:pt>
                <c:pt idx="1691">
                  <c:v>92.735745614035082</c:v>
                </c:pt>
                <c:pt idx="1692">
                  <c:v>92.790570175438589</c:v>
                </c:pt>
                <c:pt idx="1693">
                  <c:v>92.845394736842096</c:v>
                </c:pt>
                <c:pt idx="1694">
                  <c:v>92.900219298245602</c:v>
                </c:pt>
                <c:pt idx="1695">
                  <c:v>92.955043859649123</c:v>
                </c:pt>
                <c:pt idx="1696">
                  <c:v>93.00986842105263</c:v>
                </c:pt>
                <c:pt idx="1697">
                  <c:v>93.064692982456137</c:v>
                </c:pt>
                <c:pt idx="1698">
                  <c:v>93.119517543859644</c:v>
                </c:pt>
                <c:pt idx="1699">
                  <c:v>93.17434210526315</c:v>
                </c:pt>
                <c:pt idx="1700">
                  <c:v>93.229166666666657</c:v>
                </c:pt>
                <c:pt idx="1701">
                  <c:v>93.283991228070164</c:v>
                </c:pt>
                <c:pt idx="1702">
                  <c:v>93.338815789473685</c:v>
                </c:pt>
                <c:pt idx="1703">
                  <c:v>93.393640350877192</c:v>
                </c:pt>
                <c:pt idx="1704">
                  <c:v>93.448464912280699</c:v>
                </c:pt>
                <c:pt idx="1705">
                  <c:v>93.503289473684205</c:v>
                </c:pt>
                <c:pt idx="1706">
                  <c:v>93.558114035087712</c:v>
                </c:pt>
                <c:pt idx="1707">
                  <c:v>93.612938596491219</c:v>
                </c:pt>
                <c:pt idx="1708">
                  <c:v>93.667763157894726</c:v>
                </c:pt>
                <c:pt idx="1709">
                  <c:v>93.722587719298232</c:v>
                </c:pt>
                <c:pt idx="1710">
                  <c:v>93.777412280701753</c:v>
                </c:pt>
                <c:pt idx="1711">
                  <c:v>93.83223684210526</c:v>
                </c:pt>
                <c:pt idx="1712">
                  <c:v>93.887061403508767</c:v>
                </c:pt>
                <c:pt idx="1713">
                  <c:v>93.941885964912274</c:v>
                </c:pt>
                <c:pt idx="1714">
                  <c:v>93.99671052631578</c:v>
                </c:pt>
                <c:pt idx="1715">
                  <c:v>94.051535087719287</c:v>
                </c:pt>
                <c:pt idx="1716">
                  <c:v>94.106359649122794</c:v>
                </c:pt>
                <c:pt idx="1717">
                  <c:v>94.161184210526315</c:v>
                </c:pt>
                <c:pt idx="1718">
                  <c:v>94.216008771929822</c:v>
                </c:pt>
                <c:pt idx="1719">
                  <c:v>94.270833333333329</c:v>
                </c:pt>
                <c:pt idx="1720">
                  <c:v>94.325657894736835</c:v>
                </c:pt>
                <c:pt idx="1721">
                  <c:v>94.380482456140342</c:v>
                </c:pt>
                <c:pt idx="1722">
                  <c:v>94.435307017543849</c:v>
                </c:pt>
                <c:pt idx="1723">
                  <c:v>94.490131578947356</c:v>
                </c:pt>
                <c:pt idx="1724">
                  <c:v>94.544956140350877</c:v>
                </c:pt>
                <c:pt idx="1725">
                  <c:v>94.599780701754383</c:v>
                </c:pt>
                <c:pt idx="1726">
                  <c:v>94.65460526315789</c:v>
                </c:pt>
                <c:pt idx="1727">
                  <c:v>94.709429824561397</c:v>
                </c:pt>
                <c:pt idx="1728">
                  <c:v>94.764254385964904</c:v>
                </c:pt>
                <c:pt idx="1729">
                  <c:v>94.819078947368411</c:v>
                </c:pt>
                <c:pt idx="1730">
                  <c:v>94.873903508771917</c:v>
                </c:pt>
                <c:pt idx="1731">
                  <c:v>94.928728070175438</c:v>
                </c:pt>
                <c:pt idx="1732">
                  <c:v>94.983552631578945</c:v>
                </c:pt>
                <c:pt idx="1733">
                  <c:v>95.038377192982452</c:v>
                </c:pt>
                <c:pt idx="1734">
                  <c:v>95.093201754385959</c:v>
                </c:pt>
                <c:pt idx="1735">
                  <c:v>95.148026315789465</c:v>
                </c:pt>
                <c:pt idx="1736">
                  <c:v>95.202850877192972</c:v>
                </c:pt>
                <c:pt idx="1737">
                  <c:v>95.257675438596479</c:v>
                </c:pt>
                <c:pt idx="1738">
                  <c:v>95.3125</c:v>
                </c:pt>
                <c:pt idx="1739">
                  <c:v>95.367324561403507</c:v>
                </c:pt>
                <c:pt idx="1740">
                  <c:v>95.422149122807014</c:v>
                </c:pt>
                <c:pt idx="1741">
                  <c:v>95.47697368421052</c:v>
                </c:pt>
                <c:pt idx="1742">
                  <c:v>95.531798245614027</c:v>
                </c:pt>
                <c:pt idx="1743">
                  <c:v>95.586622807017534</c:v>
                </c:pt>
                <c:pt idx="1744">
                  <c:v>95.641447368421041</c:v>
                </c:pt>
                <c:pt idx="1745">
                  <c:v>95.696271929824562</c:v>
                </c:pt>
                <c:pt idx="1746">
                  <c:v>95.751096491228068</c:v>
                </c:pt>
                <c:pt idx="1747">
                  <c:v>95.805921052631575</c:v>
                </c:pt>
                <c:pt idx="1748">
                  <c:v>95.860745614035082</c:v>
                </c:pt>
                <c:pt idx="1749">
                  <c:v>95.915570175438589</c:v>
                </c:pt>
                <c:pt idx="1750">
                  <c:v>95.970394736842096</c:v>
                </c:pt>
                <c:pt idx="1751">
                  <c:v>96.025219298245602</c:v>
                </c:pt>
                <c:pt idx="1752">
                  <c:v>96.080043859649123</c:v>
                </c:pt>
                <c:pt idx="1753">
                  <c:v>96.13486842105263</c:v>
                </c:pt>
                <c:pt idx="1754">
                  <c:v>96.189692982456137</c:v>
                </c:pt>
                <c:pt idx="1755">
                  <c:v>96.244517543859644</c:v>
                </c:pt>
                <c:pt idx="1756">
                  <c:v>96.29934210526315</c:v>
                </c:pt>
                <c:pt idx="1757">
                  <c:v>96.354166666666657</c:v>
                </c:pt>
                <c:pt idx="1758">
                  <c:v>96.408991228070164</c:v>
                </c:pt>
                <c:pt idx="1759">
                  <c:v>96.463815789473685</c:v>
                </c:pt>
                <c:pt idx="1760">
                  <c:v>96.518640350877192</c:v>
                </c:pt>
                <c:pt idx="1761">
                  <c:v>96.573464912280699</c:v>
                </c:pt>
                <c:pt idx="1762">
                  <c:v>96.628289473684205</c:v>
                </c:pt>
                <c:pt idx="1763">
                  <c:v>96.683114035087712</c:v>
                </c:pt>
                <c:pt idx="1764">
                  <c:v>96.737938596491219</c:v>
                </c:pt>
                <c:pt idx="1765">
                  <c:v>96.792763157894726</c:v>
                </c:pt>
                <c:pt idx="1766">
                  <c:v>96.847587719298232</c:v>
                </c:pt>
                <c:pt idx="1767">
                  <c:v>96.902412280701753</c:v>
                </c:pt>
                <c:pt idx="1768">
                  <c:v>96.95723684210526</c:v>
                </c:pt>
                <c:pt idx="1769">
                  <c:v>97.012061403508767</c:v>
                </c:pt>
                <c:pt idx="1770">
                  <c:v>97.066885964912274</c:v>
                </c:pt>
                <c:pt idx="1771">
                  <c:v>97.12171052631578</c:v>
                </c:pt>
                <c:pt idx="1772">
                  <c:v>97.176535087719287</c:v>
                </c:pt>
                <c:pt idx="1773">
                  <c:v>97.231359649122794</c:v>
                </c:pt>
                <c:pt idx="1774">
                  <c:v>97.286184210526315</c:v>
                </c:pt>
                <c:pt idx="1775">
                  <c:v>97.341008771929822</c:v>
                </c:pt>
                <c:pt idx="1776">
                  <c:v>97.395833333333329</c:v>
                </c:pt>
                <c:pt idx="1777">
                  <c:v>97.450657894736835</c:v>
                </c:pt>
                <c:pt idx="1778">
                  <c:v>97.505482456140342</c:v>
                </c:pt>
                <c:pt idx="1779">
                  <c:v>97.560307017543849</c:v>
                </c:pt>
                <c:pt idx="1780">
                  <c:v>97.615131578947356</c:v>
                </c:pt>
                <c:pt idx="1781">
                  <c:v>97.669956140350877</c:v>
                </c:pt>
                <c:pt idx="1782">
                  <c:v>97.724780701754383</c:v>
                </c:pt>
                <c:pt idx="1783">
                  <c:v>97.77960526315789</c:v>
                </c:pt>
                <c:pt idx="1784">
                  <c:v>97.834429824561397</c:v>
                </c:pt>
                <c:pt idx="1785">
                  <c:v>97.889254385964904</c:v>
                </c:pt>
                <c:pt idx="1786">
                  <c:v>97.944078947368411</c:v>
                </c:pt>
                <c:pt idx="1787">
                  <c:v>97.998903508771917</c:v>
                </c:pt>
                <c:pt idx="1788">
                  <c:v>98.053728070175438</c:v>
                </c:pt>
                <c:pt idx="1789">
                  <c:v>98.108552631578945</c:v>
                </c:pt>
                <c:pt idx="1790">
                  <c:v>98.163377192982452</c:v>
                </c:pt>
                <c:pt idx="1791">
                  <c:v>98.218201754385959</c:v>
                </c:pt>
                <c:pt idx="1792">
                  <c:v>98.273026315789465</c:v>
                </c:pt>
                <c:pt idx="1793">
                  <c:v>98.327850877192972</c:v>
                </c:pt>
                <c:pt idx="1794">
                  <c:v>98.382675438596479</c:v>
                </c:pt>
                <c:pt idx="1795">
                  <c:v>98.4375</c:v>
                </c:pt>
                <c:pt idx="1796">
                  <c:v>98.492324561403507</c:v>
                </c:pt>
                <c:pt idx="1797">
                  <c:v>98.547149122807014</c:v>
                </c:pt>
                <c:pt idx="1798">
                  <c:v>98.60197368421052</c:v>
                </c:pt>
                <c:pt idx="1799">
                  <c:v>98.656798245614027</c:v>
                </c:pt>
                <c:pt idx="1800">
                  <c:v>98.711622807017534</c:v>
                </c:pt>
                <c:pt idx="1801">
                  <c:v>98.766447368421041</c:v>
                </c:pt>
                <c:pt idx="1802">
                  <c:v>98.821271929824562</c:v>
                </c:pt>
                <c:pt idx="1803">
                  <c:v>98.876096491228068</c:v>
                </c:pt>
                <c:pt idx="1804">
                  <c:v>98.930921052631575</c:v>
                </c:pt>
                <c:pt idx="1805">
                  <c:v>98.985745614035082</c:v>
                </c:pt>
                <c:pt idx="1806">
                  <c:v>99.040570175438589</c:v>
                </c:pt>
                <c:pt idx="1807">
                  <c:v>99.095394736842096</c:v>
                </c:pt>
                <c:pt idx="1808">
                  <c:v>99.150219298245602</c:v>
                </c:pt>
                <c:pt idx="1809">
                  <c:v>99.205043859649123</c:v>
                </c:pt>
                <c:pt idx="1810">
                  <c:v>99.25986842105263</c:v>
                </c:pt>
                <c:pt idx="1811">
                  <c:v>99.314692982456137</c:v>
                </c:pt>
                <c:pt idx="1812">
                  <c:v>99.369517543859644</c:v>
                </c:pt>
                <c:pt idx="1813">
                  <c:v>99.42434210526315</c:v>
                </c:pt>
                <c:pt idx="1814">
                  <c:v>99.479166666666657</c:v>
                </c:pt>
                <c:pt idx="1815">
                  <c:v>99.533991228070164</c:v>
                </c:pt>
                <c:pt idx="1816">
                  <c:v>99.588815789473671</c:v>
                </c:pt>
                <c:pt idx="1817">
                  <c:v>99.643640350877192</c:v>
                </c:pt>
                <c:pt idx="1818">
                  <c:v>99.698464912280699</c:v>
                </c:pt>
                <c:pt idx="1819">
                  <c:v>99.753289473684205</c:v>
                </c:pt>
                <c:pt idx="1820">
                  <c:v>99.808114035087712</c:v>
                </c:pt>
                <c:pt idx="1821">
                  <c:v>99.862938596491219</c:v>
                </c:pt>
                <c:pt idx="1822">
                  <c:v>99.917763157894726</c:v>
                </c:pt>
                <c:pt idx="1823">
                  <c:v>99.972587719298232</c:v>
                </c:pt>
              </c:numCache>
            </c:numRef>
          </c:xVal>
          <c:yVal>
            <c:numRef>
              <c:f>'regression practice'!$G$25:$G$1848</c:f>
              <c:numCache>
                <c:formatCode>General</c:formatCode>
                <c:ptCount val="1824"/>
                <c:pt idx="0">
                  <c:v>860</c:v>
                </c:pt>
                <c:pt idx="1">
                  <c:v>885</c:v>
                </c:pt>
                <c:pt idx="2">
                  <c:v>930</c:v>
                </c:pt>
                <c:pt idx="3">
                  <c:v>946</c:v>
                </c:pt>
                <c:pt idx="4">
                  <c:v>970</c:v>
                </c:pt>
                <c:pt idx="5">
                  <c:v>1045</c:v>
                </c:pt>
                <c:pt idx="6">
                  <c:v>1055</c:v>
                </c:pt>
                <c:pt idx="7">
                  <c:v>1075</c:v>
                </c:pt>
                <c:pt idx="8">
                  <c:v>1145</c:v>
                </c:pt>
                <c:pt idx="9">
                  <c:v>1160</c:v>
                </c:pt>
                <c:pt idx="10">
                  <c:v>1250</c:v>
                </c:pt>
                <c:pt idx="11">
                  <c:v>1255</c:v>
                </c:pt>
                <c:pt idx="12">
                  <c:v>1275</c:v>
                </c:pt>
                <c:pt idx="13">
                  <c:v>1285</c:v>
                </c:pt>
                <c:pt idx="14">
                  <c:v>1290</c:v>
                </c:pt>
                <c:pt idx="15">
                  <c:v>1290</c:v>
                </c:pt>
                <c:pt idx="16">
                  <c:v>1305</c:v>
                </c:pt>
                <c:pt idx="17">
                  <c:v>1350</c:v>
                </c:pt>
                <c:pt idx="18">
                  <c:v>1360</c:v>
                </c:pt>
                <c:pt idx="19">
                  <c:v>1395</c:v>
                </c:pt>
                <c:pt idx="20">
                  <c:v>1420</c:v>
                </c:pt>
                <c:pt idx="21">
                  <c:v>1425</c:v>
                </c:pt>
                <c:pt idx="22">
                  <c:v>1435</c:v>
                </c:pt>
                <c:pt idx="23">
                  <c:v>1440</c:v>
                </c:pt>
                <c:pt idx="24">
                  <c:v>1535</c:v>
                </c:pt>
                <c:pt idx="25">
                  <c:v>1580</c:v>
                </c:pt>
                <c:pt idx="26">
                  <c:v>1690</c:v>
                </c:pt>
                <c:pt idx="27">
                  <c:v>1692</c:v>
                </c:pt>
                <c:pt idx="28">
                  <c:v>1710</c:v>
                </c:pt>
                <c:pt idx="29">
                  <c:v>1719</c:v>
                </c:pt>
                <c:pt idx="30">
                  <c:v>1735</c:v>
                </c:pt>
                <c:pt idx="31">
                  <c:v>1740</c:v>
                </c:pt>
                <c:pt idx="32">
                  <c:v>1750</c:v>
                </c:pt>
                <c:pt idx="33">
                  <c:v>1770</c:v>
                </c:pt>
                <c:pt idx="34">
                  <c:v>1780</c:v>
                </c:pt>
                <c:pt idx="35">
                  <c:v>1780</c:v>
                </c:pt>
                <c:pt idx="36">
                  <c:v>1810</c:v>
                </c:pt>
                <c:pt idx="37">
                  <c:v>1820</c:v>
                </c:pt>
                <c:pt idx="38">
                  <c:v>1830</c:v>
                </c:pt>
                <c:pt idx="39">
                  <c:v>1840</c:v>
                </c:pt>
                <c:pt idx="40">
                  <c:v>1850</c:v>
                </c:pt>
                <c:pt idx="41">
                  <c:v>1850</c:v>
                </c:pt>
                <c:pt idx="42">
                  <c:v>1860</c:v>
                </c:pt>
                <c:pt idx="43">
                  <c:v>1870</c:v>
                </c:pt>
                <c:pt idx="44">
                  <c:v>1880</c:v>
                </c:pt>
                <c:pt idx="45">
                  <c:v>1890</c:v>
                </c:pt>
                <c:pt idx="46">
                  <c:v>1900</c:v>
                </c:pt>
                <c:pt idx="47">
                  <c:v>1910</c:v>
                </c:pt>
                <c:pt idx="48">
                  <c:v>1940</c:v>
                </c:pt>
                <c:pt idx="49">
                  <c:v>1960</c:v>
                </c:pt>
                <c:pt idx="50">
                  <c:v>1980</c:v>
                </c:pt>
                <c:pt idx="51">
                  <c:v>2020</c:v>
                </c:pt>
                <c:pt idx="52">
                  <c:v>2020</c:v>
                </c:pt>
                <c:pt idx="53">
                  <c:v>2030</c:v>
                </c:pt>
                <c:pt idx="54">
                  <c:v>2040</c:v>
                </c:pt>
                <c:pt idx="55">
                  <c:v>2040</c:v>
                </c:pt>
                <c:pt idx="56">
                  <c:v>2070</c:v>
                </c:pt>
                <c:pt idx="57">
                  <c:v>2080</c:v>
                </c:pt>
                <c:pt idx="58">
                  <c:v>2080</c:v>
                </c:pt>
                <c:pt idx="59">
                  <c:v>2080</c:v>
                </c:pt>
                <c:pt idx="60">
                  <c:v>2089</c:v>
                </c:pt>
                <c:pt idx="61">
                  <c:v>2115</c:v>
                </c:pt>
                <c:pt idx="62">
                  <c:v>2120</c:v>
                </c:pt>
                <c:pt idx="63">
                  <c:v>2127</c:v>
                </c:pt>
                <c:pt idx="64">
                  <c:v>2130</c:v>
                </c:pt>
                <c:pt idx="65">
                  <c:v>2143</c:v>
                </c:pt>
                <c:pt idx="66">
                  <c:v>2160</c:v>
                </c:pt>
                <c:pt idx="67">
                  <c:v>2170</c:v>
                </c:pt>
                <c:pt idx="68">
                  <c:v>2170</c:v>
                </c:pt>
                <c:pt idx="69">
                  <c:v>2175</c:v>
                </c:pt>
                <c:pt idx="70">
                  <c:v>2180</c:v>
                </c:pt>
                <c:pt idx="71">
                  <c:v>2180</c:v>
                </c:pt>
                <c:pt idx="72">
                  <c:v>2180</c:v>
                </c:pt>
                <c:pt idx="73">
                  <c:v>2185</c:v>
                </c:pt>
                <c:pt idx="74">
                  <c:v>2190</c:v>
                </c:pt>
                <c:pt idx="75">
                  <c:v>2200</c:v>
                </c:pt>
                <c:pt idx="76">
                  <c:v>2200</c:v>
                </c:pt>
                <c:pt idx="77">
                  <c:v>2205</c:v>
                </c:pt>
                <c:pt idx="78">
                  <c:v>2210</c:v>
                </c:pt>
                <c:pt idx="79">
                  <c:v>2220</c:v>
                </c:pt>
                <c:pt idx="80">
                  <c:v>2240</c:v>
                </c:pt>
                <c:pt idx="81">
                  <c:v>2250</c:v>
                </c:pt>
                <c:pt idx="82">
                  <c:v>2250</c:v>
                </c:pt>
                <c:pt idx="83">
                  <c:v>2260</c:v>
                </c:pt>
                <c:pt idx="84">
                  <c:v>2260</c:v>
                </c:pt>
                <c:pt idx="85">
                  <c:v>2270</c:v>
                </c:pt>
                <c:pt idx="86">
                  <c:v>2280</c:v>
                </c:pt>
                <c:pt idx="87">
                  <c:v>2290</c:v>
                </c:pt>
                <c:pt idx="88">
                  <c:v>2300</c:v>
                </c:pt>
                <c:pt idx="89">
                  <c:v>2300</c:v>
                </c:pt>
                <c:pt idx="90">
                  <c:v>2300</c:v>
                </c:pt>
                <c:pt idx="91">
                  <c:v>2300</c:v>
                </c:pt>
                <c:pt idx="92">
                  <c:v>2300</c:v>
                </c:pt>
                <c:pt idx="93">
                  <c:v>2310</c:v>
                </c:pt>
                <c:pt idx="94">
                  <c:v>2330</c:v>
                </c:pt>
                <c:pt idx="95">
                  <c:v>2330</c:v>
                </c:pt>
                <c:pt idx="96">
                  <c:v>2330</c:v>
                </c:pt>
                <c:pt idx="97">
                  <c:v>2330</c:v>
                </c:pt>
                <c:pt idx="98">
                  <c:v>2330</c:v>
                </c:pt>
                <c:pt idx="99">
                  <c:v>2335</c:v>
                </c:pt>
                <c:pt idx="100">
                  <c:v>2340</c:v>
                </c:pt>
                <c:pt idx="101">
                  <c:v>2340</c:v>
                </c:pt>
                <c:pt idx="102">
                  <c:v>2345</c:v>
                </c:pt>
                <c:pt idx="103">
                  <c:v>2350</c:v>
                </c:pt>
                <c:pt idx="104">
                  <c:v>2365</c:v>
                </c:pt>
                <c:pt idx="105">
                  <c:v>2380</c:v>
                </c:pt>
                <c:pt idx="106">
                  <c:v>2380</c:v>
                </c:pt>
                <c:pt idx="107">
                  <c:v>2380</c:v>
                </c:pt>
                <c:pt idx="108">
                  <c:v>2385</c:v>
                </c:pt>
                <c:pt idx="109">
                  <c:v>2390</c:v>
                </c:pt>
                <c:pt idx="110">
                  <c:v>2400</c:v>
                </c:pt>
                <c:pt idx="111">
                  <c:v>2400</c:v>
                </c:pt>
                <c:pt idx="112">
                  <c:v>2400</c:v>
                </c:pt>
                <c:pt idx="113">
                  <c:v>2415</c:v>
                </c:pt>
                <c:pt idx="114">
                  <c:v>2420</c:v>
                </c:pt>
                <c:pt idx="115">
                  <c:v>2420</c:v>
                </c:pt>
                <c:pt idx="116">
                  <c:v>2420</c:v>
                </c:pt>
                <c:pt idx="117">
                  <c:v>2430</c:v>
                </c:pt>
                <c:pt idx="118">
                  <c:v>2430</c:v>
                </c:pt>
                <c:pt idx="119">
                  <c:v>2440</c:v>
                </c:pt>
                <c:pt idx="120">
                  <c:v>2460</c:v>
                </c:pt>
                <c:pt idx="121">
                  <c:v>2460</c:v>
                </c:pt>
                <c:pt idx="122">
                  <c:v>2460</c:v>
                </c:pt>
                <c:pt idx="123">
                  <c:v>2470</c:v>
                </c:pt>
                <c:pt idx="124">
                  <c:v>2470</c:v>
                </c:pt>
                <c:pt idx="125">
                  <c:v>2470</c:v>
                </c:pt>
                <c:pt idx="126">
                  <c:v>2480</c:v>
                </c:pt>
                <c:pt idx="127">
                  <c:v>2480</c:v>
                </c:pt>
                <c:pt idx="128">
                  <c:v>2486</c:v>
                </c:pt>
                <c:pt idx="129">
                  <c:v>2490</c:v>
                </c:pt>
                <c:pt idx="130">
                  <c:v>2490</c:v>
                </c:pt>
                <c:pt idx="131">
                  <c:v>2490</c:v>
                </c:pt>
                <c:pt idx="132">
                  <c:v>2500</c:v>
                </c:pt>
                <c:pt idx="133">
                  <c:v>2500</c:v>
                </c:pt>
                <c:pt idx="134">
                  <c:v>2505</c:v>
                </c:pt>
                <c:pt idx="135">
                  <c:v>2505</c:v>
                </c:pt>
                <c:pt idx="136">
                  <c:v>2510</c:v>
                </c:pt>
                <c:pt idx="137">
                  <c:v>2510</c:v>
                </c:pt>
                <c:pt idx="138">
                  <c:v>2520</c:v>
                </c:pt>
                <c:pt idx="139">
                  <c:v>2520</c:v>
                </c:pt>
                <c:pt idx="140">
                  <c:v>2530</c:v>
                </c:pt>
                <c:pt idx="141">
                  <c:v>2530</c:v>
                </c:pt>
                <c:pt idx="142">
                  <c:v>2540</c:v>
                </c:pt>
                <c:pt idx="143">
                  <c:v>2540</c:v>
                </c:pt>
                <c:pt idx="144">
                  <c:v>2550</c:v>
                </c:pt>
                <c:pt idx="145">
                  <c:v>2550</c:v>
                </c:pt>
                <c:pt idx="146">
                  <c:v>2550</c:v>
                </c:pt>
                <c:pt idx="147">
                  <c:v>2550</c:v>
                </c:pt>
                <c:pt idx="148">
                  <c:v>2555</c:v>
                </c:pt>
                <c:pt idx="149">
                  <c:v>2560</c:v>
                </c:pt>
                <c:pt idx="150">
                  <c:v>2570</c:v>
                </c:pt>
                <c:pt idx="151">
                  <c:v>2570</c:v>
                </c:pt>
                <c:pt idx="152">
                  <c:v>2570</c:v>
                </c:pt>
                <c:pt idx="153">
                  <c:v>2580</c:v>
                </c:pt>
                <c:pt idx="154">
                  <c:v>2580</c:v>
                </c:pt>
                <c:pt idx="155">
                  <c:v>2580</c:v>
                </c:pt>
                <c:pt idx="156">
                  <c:v>2580</c:v>
                </c:pt>
                <c:pt idx="157">
                  <c:v>2580</c:v>
                </c:pt>
                <c:pt idx="158">
                  <c:v>2590</c:v>
                </c:pt>
                <c:pt idx="159">
                  <c:v>2600</c:v>
                </c:pt>
                <c:pt idx="160">
                  <c:v>2600</c:v>
                </c:pt>
                <c:pt idx="161">
                  <c:v>2600</c:v>
                </c:pt>
                <c:pt idx="162">
                  <c:v>2600</c:v>
                </c:pt>
                <c:pt idx="163">
                  <c:v>2600</c:v>
                </c:pt>
                <c:pt idx="164">
                  <c:v>2600</c:v>
                </c:pt>
                <c:pt idx="165">
                  <c:v>2600</c:v>
                </c:pt>
                <c:pt idx="166">
                  <c:v>2610</c:v>
                </c:pt>
                <c:pt idx="167">
                  <c:v>2610</c:v>
                </c:pt>
                <c:pt idx="168">
                  <c:v>2620</c:v>
                </c:pt>
                <c:pt idx="169">
                  <c:v>2620</c:v>
                </c:pt>
                <c:pt idx="170">
                  <c:v>2620</c:v>
                </c:pt>
                <c:pt idx="171">
                  <c:v>2620</c:v>
                </c:pt>
                <c:pt idx="172">
                  <c:v>2630</c:v>
                </c:pt>
                <c:pt idx="173">
                  <c:v>2630</c:v>
                </c:pt>
                <c:pt idx="174">
                  <c:v>2640</c:v>
                </c:pt>
                <c:pt idx="175">
                  <c:v>2640</c:v>
                </c:pt>
                <c:pt idx="176">
                  <c:v>2640</c:v>
                </c:pt>
                <c:pt idx="177">
                  <c:v>2640</c:v>
                </c:pt>
                <c:pt idx="178">
                  <c:v>2640</c:v>
                </c:pt>
                <c:pt idx="179">
                  <c:v>2640</c:v>
                </c:pt>
                <c:pt idx="180">
                  <c:v>2640</c:v>
                </c:pt>
                <c:pt idx="181">
                  <c:v>2640</c:v>
                </c:pt>
                <c:pt idx="182">
                  <c:v>2640</c:v>
                </c:pt>
                <c:pt idx="183">
                  <c:v>2640</c:v>
                </c:pt>
                <c:pt idx="184">
                  <c:v>2650</c:v>
                </c:pt>
                <c:pt idx="185">
                  <c:v>2650</c:v>
                </c:pt>
                <c:pt idx="186">
                  <c:v>2650</c:v>
                </c:pt>
                <c:pt idx="187">
                  <c:v>2650</c:v>
                </c:pt>
                <c:pt idx="188">
                  <c:v>2660</c:v>
                </c:pt>
                <c:pt idx="189">
                  <c:v>2660</c:v>
                </c:pt>
                <c:pt idx="190">
                  <c:v>2670</c:v>
                </c:pt>
                <c:pt idx="191">
                  <c:v>2670</c:v>
                </c:pt>
                <c:pt idx="192">
                  <c:v>2670</c:v>
                </c:pt>
                <c:pt idx="193">
                  <c:v>2670</c:v>
                </c:pt>
                <c:pt idx="194">
                  <c:v>2670</c:v>
                </c:pt>
                <c:pt idx="195">
                  <c:v>2670</c:v>
                </c:pt>
                <c:pt idx="196">
                  <c:v>2680</c:v>
                </c:pt>
                <c:pt idx="197">
                  <c:v>2680</c:v>
                </c:pt>
                <c:pt idx="198">
                  <c:v>2680</c:v>
                </c:pt>
                <c:pt idx="199">
                  <c:v>2680</c:v>
                </c:pt>
                <c:pt idx="200">
                  <c:v>2680</c:v>
                </c:pt>
                <c:pt idx="201">
                  <c:v>2680</c:v>
                </c:pt>
                <c:pt idx="202">
                  <c:v>2690</c:v>
                </c:pt>
                <c:pt idx="203">
                  <c:v>2690</c:v>
                </c:pt>
                <c:pt idx="204">
                  <c:v>2700</c:v>
                </c:pt>
                <c:pt idx="205">
                  <c:v>2700</c:v>
                </c:pt>
                <c:pt idx="206">
                  <c:v>2700</c:v>
                </c:pt>
                <c:pt idx="207">
                  <c:v>2710</c:v>
                </c:pt>
                <c:pt idx="208">
                  <c:v>2710</c:v>
                </c:pt>
                <c:pt idx="209">
                  <c:v>2710</c:v>
                </c:pt>
                <c:pt idx="210">
                  <c:v>2710</c:v>
                </c:pt>
                <c:pt idx="211">
                  <c:v>2710</c:v>
                </c:pt>
                <c:pt idx="212">
                  <c:v>2720</c:v>
                </c:pt>
                <c:pt idx="213">
                  <c:v>2720</c:v>
                </c:pt>
                <c:pt idx="214">
                  <c:v>2720</c:v>
                </c:pt>
                <c:pt idx="215">
                  <c:v>2720</c:v>
                </c:pt>
                <c:pt idx="216">
                  <c:v>2720</c:v>
                </c:pt>
                <c:pt idx="217">
                  <c:v>2720</c:v>
                </c:pt>
                <c:pt idx="218">
                  <c:v>2720</c:v>
                </c:pt>
                <c:pt idx="219">
                  <c:v>2722</c:v>
                </c:pt>
                <c:pt idx="220">
                  <c:v>2730</c:v>
                </c:pt>
                <c:pt idx="221">
                  <c:v>2730</c:v>
                </c:pt>
                <c:pt idx="222">
                  <c:v>2730</c:v>
                </c:pt>
                <c:pt idx="223">
                  <c:v>2735</c:v>
                </c:pt>
                <c:pt idx="224">
                  <c:v>2740</c:v>
                </c:pt>
                <c:pt idx="225">
                  <c:v>2740</c:v>
                </c:pt>
                <c:pt idx="226">
                  <c:v>2740</c:v>
                </c:pt>
                <c:pt idx="227">
                  <c:v>2740</c:v>
                </c:pt>
                <c:pt idx="228">
                  <c:v>2740</c:v>
                </c:pt>
                <c:pt idx="229">
                  <c:v>2740</c:v>
                </c:pt>
                <c:pt idx="230">
                  <c:v>2740</c:v>
                </c:pt>
                <c:pt idx="231">
                  <c:v>2745</c:v>
                </c:pt>
                <c:pt idx="232">
                  <c:v>2745</c:v>
                </c:pt>
                <c:pt idx="233">
                  <c:v>2750</c:v>
                </c:pt>
                <c:pt idx="234">
                  <c:v>2750</c:v>
                </c:pt>
                <c:pt idx="235">
                  <c:v>2750</c:v>
                </c:pt>
                <c:pt idx="236">
                  <c:v>2750</c:v>
                </c:pt>
                <c:pt idx="237">
                  <c:v>2750</c:v>
                </c:pt>
                <c:pt idx="238">
                  <c:v>2750</c:v>
                </c:pt>
                <c:pt idx="239">
                  <c:v>2750</c:v>
                </c:pt>
                <c:pt idx="240">
                  <c:v>2750</c:v>
                </c:pt>
                <c:pt idx="241">
                  <c:v>2755</c:v>
                </c:pt>
                <c:pt idx="242">
                  <c:v>2760</c:v>
                </c:pt>
                <c:pt idx="243">
                  <c:v>2760</c:v>
                </c:pt>
                <c:pt idx="244">
                  <c:v>2760</c:v>
                </c:pt>
                <c:pt idx="245">
                  <c:v>2760</c:v>
                </c:pt>
                <c:pt idx="246">
                  <c:v>2770</c:v>
                </c:pt>
                <c:pt idx="247">
                  <c:v>2770</c:v>
                </c:pt>
                <c:pt idx="248">
                  <c:v>2770</c:v>
                </c:pt>
                <c:pt idx="249">
                  <c:v>2770</c:v>
                </c:pt>
                <c:pt idx="250">
                  <c:v>2775</c:v>
                </c:pt>
                <c:pt idx="251">
                  <c:v>2775</c:v>
                </c:pt>
                <c:pt idx="252">
                  <c:v>2780</c:v>
                </c:pt>
                <c:pt idx="253">
                  <c:v>2780</c:v>
                </c:pt>
                <c:pt idx="254">
                  <c:v>2780</c:v>
                </c:pt>
                <c:pt idx="255">
                  <c:v>2780</c:v>
                </c:pt>
                <c:pt idx="256">
                  <c:v>2780</c:v>
                </c:pt>
                <c:pt idx="257">
                  <c:v>2780</c:v>
                </c:pt>
                <c:pt idx="258">
                  <c:v>2780</c:v>
                </c:pt>
                <c:pt idx="259">
                  <c:v>2780</c:v>
                </c:pt>
                <c:pt idx="260">
                  <c:v>2780</c:v>
                </c:pt>
                <c:pt idx="261">
                  <c:v>2790</c:v>
                </c:pt>
                <c:pt idx="262">
                  <c:v>2790</c:v>
                </c:pt>
                <c:pt idx="263">
                  <c:v>2800</c:v>
                </c:pt>
                <c:pt idx="264">
                  <c:v>2800</c:v>
                </c:pt>
                <c:pt idx="265">
                  <c:v>2800</c:v>
                </c:pt>
                <c:pt idx="266">
                  <c:v>2800</c:v>
                </c:pt>
                <c:pt idx="267">
                  <c:v>2800</c:v>
                </c:pt>
                <c:pt idx="268">
                  <c:v>2800</c:v>
                </c:pt>
                <c:pt idx="269">
                  <c:v>2800</c:v>
                </c:pt>
                <c:pt idx="270">
                  <c:v>2800</c:v>
                </c:pt>
                <c:pt idx="271">
                  <c:v>2800</c:v>
                </c:pt>
                <c:pt idx="272">
                  <c:v>2800</c:v>
                </c:pt>
                <c:pt idx="273">
                  <c:v>2800</c:v>
                </c:pt>
                <c:pt idx="274">
                  <c:v>2800</c:v>
                </c:pt>
                <c:pt idx="275">
                  <c:v>2810</c:v>
                </c:pt>
                <c:pt idx="276">
                  <c:v>2810</c:v>
                </c:pt>
                <c:pt idx="277">
                  <c:v>2810</c:v>
                </c:pt>
                <c:pt idx="278">
                  <c:v>2810</c:v>
                </c:pt>
                <c:pt idx="279">
                  <c:v>2810</c:v>
                </c:pt>
                <c:pt idx="280">
                  <c:v>2810</c:v>
                </c:pt>
                <c:pt idx="281">
                  <c:v>2810</c:v>
                </c:pt>
                <c:pt idx="282">
                  <c:v>2810</c:v>
                </c:pt>
                <c:pt idx="283">
                  <c:v>2810</c:v>
                </c:pt>
                <c:pt idx="284">
                  <c:v>2820</c:v>
                </c:pt>
                <c:pt idx="285">
                  <c:v>2820</c:v>
                </c:pt>
                <c:pt idx="286">
                  <c:v>2820</c:v>
                </c:pt>
                <c:pt idx="287">
                  <c:v>2820</c:v>
                </c:pt>
                <c:pt idx="288">
                  <c:v>2820</c:v>
                </c:pt>
                <c:pt idx="289">
                  <c:v>2830</c:v>
                </c:pt>
                <c:pt idx="290">
                  <c:v>2830</c:v>
                </c:pt>
                <c:pt idx="291">
                  <c:v>2830</c:v>
                </c:pt>
                <c:pt idx="292">
                  <c:v>2830</c:v>
                </c:pt>
                <c:pt idx="293">
                  <c:v>2830</c:v>
                </c:pt>
                <c:pt idx="294">
                  <c:v>2830</c:v>
                </c:pt>
                <c:pt idx="295">
                  <c:v>2830</c:v>
                </c:pt>
                <c:pt idx="296">
                  <c:v>2830</c:v>
                </c:pt>
                <c:pt idx="297">
                  <c:v>2840</c:v>
                </c:pt>
                <c:pt idx="298">
                  <c:v>2840</c:v>
                </c:pt>
                <c:pt idx="299">
                  <c:v>2840</c:v>
                </c:pt>
                <c:pt idx="300">
                  <c:v>2840</c:v>
                </c:pt>
                <c:pt idx="301">
                  <c:v>2840</c:v>
                </c:pt>
                <c:pt idx="302">
                  <c:v>2840</c:v>
                </c:pt>
                <c:pt idx="303">
                  <c:v>2840</c:v>
                </c:pt>
                <c:pt idx="304">
                  <c:v>2840</c:v>
                </c:pt>
                <c:pt idx="305">
                  <c:v>2840</c:v>
                </c:pt>
                <c:pt idx="306">
                  <c:v>2845</c:v>
                </c:pt>
                <c:pt idx="307">
                  <c:v>2850</c:v>
                </c:pt>
                <c:pt idx="308">
                  <c:v>2850</c:v>
                </c:pt>
                <c:pt idx="309">
                  <c:v>2850</c:v>
                </c:pt>
                <c:pt idx="310">
                  <c:v>2850</c:v>
                </c:pt>
                <c:pt idx="311">
                  <c:v>2850</c:v>
                </c:pt>
                <c:pt idx="312">
                  <c:v>2855</c:v>
                </c:pt>
                <c:pt idx="313">
                  <c:v>2860</c:v>
                </c:pt>
                <c:pt idx="314">
                  <c:v>2860</c:v>
                </c:pt>
                <c:pt idx="315">
                  <c:v>2860</c:v>
                </c:pt>
                <c:pt idx="316">
                  <c:v>2860</c:v>
                </c:pt>
                <c:pt idx="317">
                  <c:v>2860</c:v>
                </c:pt>
                <c:pt idx="318">
                  <c:v>2865</c:v>
                </c:pt>
                <c:pt idx="319">
                  <c:v>2870</c:v>
                </c:pt>
                <c:pt idx="320">
                  <c:v>2870</c:v>
                </c:pt>
                <c:pt idx="321">
                  <c:v>2870</c:v>
                </c:pt>
                <c:pt idx="322">
                  <c:v>2875</c:v>
                </c:pt>
                <c:pt idx="323">
                  <c:v>2880</c:v>
                </c:pt>
                <c:pt idx="324">
                  <c:v>2880</c:v>
                </c:pt>
                <c:pt idx="325">
                  <c:v>2880</c:v>
                </c:pt>
                <c:pt idx="326">
                  <c:v>2880</c:v>
                </c:pt>
                <c:pt idx="327">
                  <c:v>2880</c:v>
                </c:pt>
                <c:pt idx="328">
                  <c:v>2880</c:v>
                </c:pt>
                <c:pt idx="329">
                  <c:v>2880</c:v>
                </c:pt>
                <c:pt idx="330">
                  <c:v>2880</c:v>
                </c:pt>
                <c:pt idx="331">
                  <c:v>2885</c:v>
                </c:pt>
                <c:pt idx="332">
                  <c:v>2890</c:v>
                </c:pt>
                <c:pt idx="333">
                  <c:v>2890</c:v>
                </c:pt>
                <c:pt idx="334">
                  <c:v>2900</c:v>
                </c:pt>
                <c:pt idx="335">
                  <c:v>2900</c:v>
                </c:pt>
                <c:pt idx="336">
                  <c:v>2900</c:v>
                </c:pt>
                <c:pt idx="337">
                  <c:v>2900</c:v>
                </c:pt>
                <c:pt idx="338">
                  <c:v>2900</c:v>
                </c:pt>
                <c:pt idx="339">
                  <c:v>2900</c:v>
                </c:pt>
                <c:pt idx="340">
                  <c:v>2900</c:v>
                </c:pt>
                <c:pt idx="341">
                  <c:v>2910</c:v>
                </c:pt>
                <c:pt idx="342">
                  <c:v>2910</c:v>
                </c:pt>
                <c:pt idx="343">
                  <c:v>2910</c:v>
                </c:pt>
                <c:pt idx="344">
                  <c:v>2910</c:v>
                </c:pt>
                <c:pt idx="345">
                  <c:v>2910</c:v>
                </c:pt>
                <c:pt idx="346">
                  <c:v>2920</c:v>
                </c:pt>
                <c:pt idx="347">
                  <c:v>2920</c:v>
                </c:pt>
                <c:pt idx="348">
                  <c:v>2920</c:v>
                </c:pt>
                <c:pt idx="349">
                  <c:v>2930</c:v>
                </c:pt>
                <c:pt idx="350">
                  <c:v>2930</c:v>
                </c:pt>
                <c:pt idx="351">
                  <c:v>2930</c:v>
                </c:pt>
                <c:pt idx="352">
                  <c:v>2930</c:v>
                </c:pt>
                <c:pt idx="353">
                  <c:v>2930</c:v>
                </c:pt>
                <c:pt idx="354">
                  <c:v>2930</c:v>
                </c:pt>
                <c:pt idx="355">
                  <c:v>2930</c:v>
                </c:pt>
                <c:pt idx="356">
                  <c:v>2930</c:v>
                </c:pt>
                <c:pt idx="357">
                  <c:v>2930</c:v>
                </c:pt>
                <c:pt idx="358">
                  <c:v>2930</c:v>
                </c:pt>
                <c:pt idx="359">
                  <c:v>2930</c:v>
                </c:pt>
                <c:pt idx="360">
                  <c:v>2935</c:v>
                </c:pt>
                <c:pt idx="361">
                  <c:v>2935</c:v>
                </c:pt>
                <c:pt idx="362">
                  <c:v>2940</c:v>
                </c:pt>
                <c:pt idx="363">
                  <c:v>2940</c:v>
                </c:pt>
                <c:pt idx="364">
                  <c:v>2940</c:v>
                </c:pt>
                <c:pt idx="365">
                  <c:v>2940</c:v>
                </c:pt>
                <c:pt idx="366">
                  <c:v>2940</c:v>
                </c:pt>
                <c:pt idx="367">
                  <c:v>2940</c:v>
                </c:pt>
                <c:pt idx="368">
                  <c:v>2940</c:v>
                </c:pt>
                <c:pt idx="369">
                  <c:v>2945</c:v>
                </c:pt>
                <c:pt idx="370">
                  <c:v>2950</c:v>
                </c:pt>
                <c:pt idx="371">
                  <c:v>2950</c:v>
                </c:pt>
                <c:pt idx="372">
                  <c:v>2950</c:v>
                </c:pt>
                <c:pt idx="373">
                  <c:v>2950</c:v>
                </c:pt>
                <c:pt idx="374">
                  <c:v>2950</c:v>
                </c:pt>
                <c:pt idx="375">
                  <c:v>2950</c:v>
                </c:pt>
                <c:pt idx="376">
                  <c:v>2950</c:v>
                </c:pt>
                <c:pt idx="377">
                  <c:v>2950</c:v>
                </c:pt>
                <c:pt idx="378">
                  <c:v>2950</c:v>
                </c:pt>
                <c:pt idx="379">
                  <c:v>2950</c:v>
                </c:pt>
                <c:pt idx="380">
                  <c:v>2956</c:v>
                </c:pt>
                <c:pt idx="381">
                  <c:v>2960</c:v>
                </c:pt>
                <c:pt idx="382">
                  <c:v>2960</c:v>
                </c:pt>
                <c:pt idx="383">
                  <c:v>2960</c:v>
                </c:pt>
                <c:pt idx="384">
                  <c:v>2960</c:v>
                </c:pt>
                <c:pt idx="385">
                  <c:v>2960</c:v>
                </c:pt>
                <c:pt idx="386">
                  <c:v>2960</c:v>
                </c:pt>
                <c:pt idx="387">
                  <c:v>2960</c:v>
                </c:pt>
                <c:pt idx="388">
                  <c:v>2960</c:v>
                </c:pt>
                <c:pt idx="389">
                  <c:v>2960</c:v>
                </c:pt>
                <c:pt idx="390">
                  <c:v>2970</c:v>
                </c:pt>
                <c:pt idx="391">
                  <c:v>2970</c:v>
                </c:pt>
                <c:pt idx="392">
                  <c:v>2970</c:v>
                </c:pt>
                <c:pt idx="393">
                  <c:v>2970</c:v>
                </c:pt>
                <c:pt idx="394">
                  <c:v>2970</c:v>
                </c:pt>
                <c:pt idx="395">
                  <c:v>2970</c:v>
                </c:pt>
                <c:pt idx="396">
                  <c:v>2975</c:v>
                </c:pt>
                <c:pt idx="397">
                  <c:v>2980</c:v>
                </c:pt>
                <c:pt idx="398">
                  <c:v>2980</c:v>
                </c:pt>
                <c:pt idx="399">
                  <c:v>2980</c:v>
                </c:pt>
                <c:pt idx="400">
                  <c:v>2980</c:v>
                </c:pt>
                <c:pt idx="401">
                  <c:v>2980</c:v>
                </c:pt>
                <c:pt idx="402">
                  <c:v>2980</c:v>
                </c:pt>
                <c:pt idx="403">
                  <c:v>2980</c:v>
                </c:pt>
                <c:pt idx="404">
                  <c:v>2985</c:v>
                </c:pt>
                <c:pt idx="405">
                  <c:v>2990</c:v>
                </c:pt>
                <c:pt idx="406">
                  <c:v>2990</c:v>
                </c:pt>
                <c:pt idx="407">
                  <c:v>2990</c:v>
                </c:pt>
                <c:pt idx="408">
                  <c:v>2990</c:v>
                </c:pt>
                <c:pt idx="409">
                  <c:v>2990</c:v>
                </c:pt>
                <c:pt idx="410">
                  <c:v>2990</c:v>
                </c:pt>
                <c:pt idx="411">
                  <c:v>3000</c:v>
                </c:pt>
                <c:pt idx="412">
                  <c:v>3000</c:v>
                </c:pt>
                <c:pt idx="413">
                  <c:v>3000</c:v>
                </c:pt>
                <c:pt idx="414">
                  <c:v>3000</c:v>
                </c:pt>
                <c:pt idx="415">
                  <c:v>3000</c:v>
                </c:pt>
                <c:pt idx="416">
                  <c:v>3000</c:v>
                </c:pt>
                <c:pt idx="417">
                  <c:v>3000</c:v>
                </c:pt>
                <c:pt idx="418">
                  <c:v>3000</c:v>
                </c:pt>
                <c:pt idx="419">
                  <c:v>3000</c:v>
                </c:pt>
                <c:pt idx="420">
                  <c:v>3000</c:v>
                </c:pt>
                <c:pt idx="421">
                  <c:v>3000</c:v>
                </c:pt>
                <c:pt idx="422">
                  <c:v>3000</c:v>
                </c:pt>
                <c:pt idx="423">
                  <c:v>3000</c:v>
                </c:pt>
                <c:pt idx="424">
                  <c:v>3000</c:v>
                </c:pt>
                <c:pt idx="425">
                  <c:v>3000</c:v>
                </c:pt>
                <c:pt idx="426">
                  <c:v>3000</c:v>
                </c:pt>
                <c:pt idx="427">
                  <c:v>3000</c:v>
                </c:pt>
                <c:pt idx="428">
                  <c:v>3000</c:v>
                </c:pt>
                <c:pt idx="429">
                  <c:v>3000</c:v>
                </c:pt>
                <c:pt idx="430">
                  <c:v>3000</c:v>
                </c:pt>
                <c:pt idx="431">
                  <c:v>3000</c:v>
                </c:pt>
                <c:pt idx="432">
                  <c:v>3000</c:v>
                </c:pt>
                <c:pt idx="433">
                  <c:v>3000</c:v>
                </c:pt>
                <c:pt idx="434">
                  <c:v>3005</c:v>
                </c:pt>
                <c:pt idx="435">
                  <c:v>3010</c:v>
                </c:pt>
                <c:pt idx="436">
                  <c:v>3010</c:v>
                </c:pt>
                <c:pt idx="437">
                  <c:v>3010</c:v>
                </c:pt>
                <c:pt idx="438">
                  <c:v>3010</c:v>
                </c:pt>
                <c:pt idx="439">
                  <c:v>3010</c:v>
                </c:pt>
                <c:pt idx="440">
                  <c:v>3010</c:v>
                </c:pt>
                <c:pt idx="441">
                  <c:v>3010</c:v>
                </c:pt>
                <c:pt idx="442">
                  <c:v>3020</c:v>
                </c:pt>
                <c:pt idx="443">
                  <c:v>3020</c:v>
                </c:pt>
                <c:pt idx="444">
                  <c:v>3020</c:v>
                </c:pt>
                <c:pt idx="445">
                  <c:v>3020</c:v>
                </c:pt>
                <c:pt idx="446">
                  <c:v>3020</c:v>
                </c:pt>
                <c:pt idx="447">
                  <c:v>3020</c:v>
                </c:pt>
                <c:pt idx="448">
                  <c:v>3020</c:v>
                </c:pt>
                <c:pt idx="449">
                  <c:v>3020</c:v>
                </c:pt>
                <c:pt idx="450">
                  <c:v>3020</c:v>
                </c:pt>
                <c:pt idx="451">
                  <c:v>3020</c:v>
                </c:pt>
                <c:pt idx="452">
                  <c:v>3020</c:v>
                </c:pt>
                <c:pt idx="453">
                  <c:v>3030</c:v>
                </c:pt>
                <c:pt idx="454">
                  <c:v>3030</c:v>
                </c:pt>
                <c:pt idx="455">
                  <c:v>3030</c:v>
                </c:pt>
                <c:pt idx="456">
                  <c:v>3030</c:v>
                </c:pt>
                <c:pt idx="457">
                  <c:v>3030</c:v>
                </c:pt>
                <c:pt idx="458">
                  <c:v>3030</c:v>
                </c:pt>
                <c:pt idx="459">
                  <c:v>3035</c:v>
                </c:pt>
                <c:pt idx="460">
                  <c:v>3035</c:v>
                </c:pt>
                <c:pt idx="461">
                  <c:v>3040</c:v>
                </c:pt>
                <c:pt idx="462">
                  <c:v>3040</c:v>
                </c:pt>
                <c:pt idx="463">
                  <c:v>3040</c:v>
                </c:pt>
                <c:pt idx="464">
                  <c:v>3040</c:v>
                </c:pt>
                <c:pt idx="465">
                  <c:v>3040</c:v>
                </c:pt>
                <c:pt idx="466">
                  <c:v>3040</c:v>
                </c:pt>
                <c:pt idx="467">
                  <c:v>3040</c:v>
                </c:pt>
                <c:pt idx="468">
                  <c:v>3040</c:v>
                </c:pt>
                <c:pt idx="469">
                  <c:v>3040</c:v>
                </c:pt>
                <c:pt idx="470">
                  <c:v>3040</c:v>
                </c:pt>
                <c:pt idx="471">
                  <c:v>3045</c:v>
                </c:pt>
                <c:pt idx="472">
                  <c:v>3050</c:v>
                </c:pt>
                <c:pt idx="473">
                  <c:v>3050</c:v>
                </c:pt>
                <c:pt idx="474">
                  <c:v>3050</c:v>
                </c:pt>
                <c:pt idx="475">
                  <c:v>3050</c:v>
                </c:pt>
                <c:pt idx="476">
                  <c:v>3050</c:v>
                </c:pt>
                <c:pt idx="477">
                  <c:v>3050</c:v>
                </c:pt>
                <c:pt idx="478">
                  <c:v>3050</c:v>
                </c:pt>
                <c:pt idx="479">
                  <c:v>3050</c:v>
                </c:pt>
                <c:pt idx="480">
                  <c:v>3050</c:v>
                </c:pt>
                <c:pt idx="481">
                  <c:v>3050</c:v>
                </c:pt>
                <c:pt idx="482">
                  <c:v>3050</c:v>
                </c:pt>
                <c:pt idx="483">
                  <c:v>3060</c:v>
                </c:pt>
                <c:pt idx="484">
                  <c:v>3060</c:v>
                </c:pt>
                <c:pt idx="485">
                  <c:v>3060</c:v>
                </c:pt>
                <c:pt idx="486">
                  <c:v>3060</c:v>
                </c:pt>
                <c:pt idx="487">
                  <c:v>3060</c:v>
                </c:pt>
                <c:pt idx="488">
                  <c:v>3060</c:v>
                </c:pt>
                <c:pt idx="489">
                  <c:v>3060</c:v>
                </c:pt>
                <c:pt idx="490">
                  <c:v>3060</c:v>
                </c:pt>
                <c:pt idx="491">
                  <c:v>3060</c:v>
                </c:pt>
                <c:pt idx="492">
                  <c:v>3060</c:v>
                </c:pt>
                <c:pt idx="493">
                  <c:v>3060</c:v>
                </c:pt>
                <c:pt idx="494">
                  <c:v>3060</c:v>
                </c:pt>
                <c:pt idx="495">
                  <c:v>3070</c:v>
                </c:pt>
                <c:pt idx="496">
                  <c:v>3070</c:v>
                </c:pt>
                <c:pt idx="497">
                  <c:v>3070</c:v>
                </c:pt>
                <c:pt idx="498">
                  <c:v>3070</c:v>
                </c:pt>
                <c:pt idx="499">
                  <c:v>3070</c:v>
                </c:pt>
                <c:pt idx="500">
                  <c:v>3070</c:v>
                </c:pt>
                <c:pt idx="501">
                  <c:v>3070</c:v>
                </c:pt>
                <c:pt idx="502">
                  <c:v>3070</c:v>
                </c:pt>
                <c:pt idx="503">
                  <c:v>3070</c:v>
                </c:pt>
                <c:pt idx="504">
                  <c:v>3070</c:v>
                </c:pt>
                <c:pt idx="505">
                  <c:v>3070</c:v>
                </c:pt>
                <c:pt idx="506">
                  <c:v>3080</c:v>
                </c:pt>
                <c:pt idx="507">
                  <c:v>3080</c:v>
                </c:pt>
                <c:pt idx="508">
                  <c:v>3080</c:v>
                </c:pt>
                <c:pt idx="509">
                  <c:v>3080</c:v>
                </c:pt>
                <c:pt idx="510">
                  <c:v>3080</c:v>
                </c:pt>
                <c:pt idx="511">
                  <c:v>3080</c:v>
                </c:pt>
                <c:pt idx="512">
                  <c:v>3080</c:v>
                </c:pt>
                <c:pt idx="513">
                  <c:v>3080</c:v>
                </c:pt>
                <c:pt idx="514">
                  <c:v>3080</c:v>
                </c:pt>
                <c:pt idx="515">
                  <c:v>3085</c:v>
                </c:pt>
                <c:pt idx="516">
                  <c:v>3090</c:v>
                </c:pt>
                <c:pt idx="517">
                  <c:v>3090</c:v>
                </c:pt>
                <c:pt idx="518">
                  <c:v>3090</c:v>
                </c:pt>
                <c:pt idx="519">
                  <c:v>3090</c:v>
                </c:pt>
                <c:pt idx="520">
                  <c:v>3090</c:v>
                </c:pt>
                <c:pt idx="521">
                  <c:v>3090</c:v>
                </c:pt>
                <c:pt idx="522">
                  <c:v>3090</c:v>
                </c:pt>
                <c:pt idx="523">
                  <c:v>3090</c:v>
                </c:pt>
                <c:pt idx="524">
                  <c:v>3090</c:v>
                </c:pt>
                <c:pt idx="525">
                  <c:v>3090</c:v>
                </c:pt>
                <c:pt idx="526">
                  <c:v>3100</c:v>
                </c:pt>
                <c:pt idx="527">
                  <c:v>3100</c:v>
                </c:pt>
                <c:pt idx="528">
                  <c:v>3100</c:v>
                </c:pt>
                <c:pt idx="529">
                  <c:v>3100</c:v>
                </c:pt>
                <c:pt idx="530">
                  <c:v>3100</c:v>
                </c:pt>
                <c:pt idx="531">
                  <c:v>3100</c:v>
                </c:pt>
                <c:pt idx="532">
                  <c:v>3100</c:v>
                </c:pt>
                <c:pt idx="533">
                  <c:v>3100</c:v>
                </c:pt>
                <c:pt idx="534">
                  <c:v>3100</c:v>
                </c:pt>
                <c:pt idx="535">
                  <c:v>3100</c:v>
                </c:pt>
                <c:pt idx="536">
                  <c:v>3100</c:v>
                </c:pt>
                <c:pt idx="537">
                  <c:v>3110</c:v>
                </c:pt>
                <c:pt idx="538">
                  <c:v>3110</c:v>
                </c:pt>
                <c:pt idx="539">
                  <c:v>3115</c:v>
                </c:pt>
                <c:pt idx="540">
                  <c:v>3120</c:v>
                </c:pt>
                <c:pt idx="541">
                  <c:v>3120</c:v>
                </c:pt>
                <c:pt idx="542">
                  <c:v>3120</c:v>
                </c:pt>
                <c:pt idx="543">
                  <c:v>3120</c:v>
                </c:pt>
                <c:pt idx="544">
                  <c:v>3120</c:v>
                </c:pt>
                <c:pt idx="545">
                  <c:v>3120</c:v>
                </c:pt>
                <c:pt idx="546">
                  <c:v>3120</c:v>
                </c:pt>
                <c:pt idx="547">
                  <c:v>3120</c:v>
                </c:pt>
                <c:pt idx="548">
                  <c:v>3120</c:v>
                </c:pt>
                <c:pt idx="549">
                  <c:v>3120</c:v>
                </c:pt>
                <c:pt idx="550">
                  <c:v>3120</c:v>
                </c:pt>
                <c:pt idx="551">
                  <c:v>3120</c:v>
                </c:pt>
                <c:pt idx="552">
                  <c:v>3120</c:v>
                </c:pt>
                <c:pt idx="553">
                  <c:v>3120</c:v>
                </c:pt>
                <c:pt idx="554">
                  <c:v>3130</c:v>
                </c:pt>
                <c:pt idx="555">
                  <c:v>3130</c:v>
                </c:pt>
                <c:pt idx="556">
                  <c:v>3130</c:v>
                </c:pt>
                <c:pt idx="557">
                  <c:v>3130</c:v>
                </c:pt>
                <c:pt idx="558">
                  <c:v>3130</c:v>
                </c:pt>
                <c:pt idx="559">
                  <c:v>3130</c:v>
                </c:pt>
                <c:pt idx="560">
                  <c:v>3138</c:v>
                </c:pt>
                <c:pt idx="561">
                  <c:v>3140</c:v>
                </c:pt>
                <c:pt idx="562">
                  <c:v>3140</c:v>
                </c:pt>
                <c:pt idx="563">
                  <c:v>3140</c:v>
                </c:pt>
                <c:pt idx="564">
                  <c:v>3140</c:v>
                </c:pt>
                <c:pt idx="565">
                  <c:v>3140</c:v>
                </c:pt>
                <c:pt idx="566">
                  <c:v>3140</c:v>
                </c:pt>
                <c:pt idx="567">
                  <c:v>3140</c:v>
                </c:pt>
                <c:pt idx="568">
                  <c:v>3140</c:v>
                </c:pt>
                <c:pt idx="569">
                  <c:v>3146</c:v>
                </c:pt>
                <c:pt idx="570">
                  <c:v>3150</c:v>
                </c:pt>
                <c:pt idx="571">
                  <c:v>3150</c:v>
                </c:pt>
                <c:pt idx="572">
                  <c:v>3150</c:v>
                </c:pt>
                <c:pt idx="573">
                  <c:v>3150</c:v>
                </c:pt>
                <c:pt idx="574">
                  <c:v>3150</c:v>
                </c:pt>
                <c:pt idx="575">
                  <c:v>3150</c:v>
                </c:pt>
                <c:pt idx="576">
                  <c:v>3150</c:v>
                </c:pt>
                <c:pt idx="577">
                  <c:v>3160</c:v>
                </c:pt>
                <c:pt idx="578">
                  <c:v>3160</c:v>
                </c:pt>
                <c:pt idx="579">
                  <c:v>3160</c:v>
                </c:pt>
                <c:pt idx="580">
                  <c:v>3160</c:v>
                </c:pt>
                <c:pt idx="581">
                  <c:v>3160</c:v>
                </c:pt>
                <c:pt idx="582">
                  <c:v>3160</c:v>
                </c:pt>
                <c:pt idx="583">
                  <c:v>3160</c:v>
                </c:pt>
                <c:pt idx="584">
                  <c:v>3160</c:v>
                </c:pt>
                <c:pt idx="585">
                  <c:v>3160</c:v>
                </c:pt>
                <c:pt idx="586">
                  <c:v>3160</c:v>
                </c:pt>
                <c:pt idx="587">
                  <c:v>3160</c:v>
                </c:pt>
                <c:pt idx="588">
                  <c:v>3160</c:v>
                </c:pt>
                <c:pt idx="589">
                  <c:v>3160</c:v>
                </c:pt>
                <c:pt idx="590">
                  <c:v>3170</c:v>
                </c:pt>
                <c:pt idx="591">
                  <c:v>3170</c:v>
                </c:pt>
                <c:pt idx="592">
                  <c:v>3170</c:v>
                </c:pt>
                <c:pt idx="593">
                  <c:v>3170</c:v>
                </c:pt>
                <c:pt idx="594">
                  <c:v>3170</c:v>
                </c:pt>
                <c:pt idx="595">
                  <c:v>3170</c:v>
                </c:pt>
                <c:pt idx="596">
                  <c:v>3170</c:v>
                </c:pt>
                <c:pt idx="597">
                  <c:v>3170</c:v>
                </c:pt>
                <c:pt idx="598">
                  <c:v>3170</c:v>
                </c:pt>
                <c:pt idx="599">
                  <c:v>3170</c:v>
                </c:pt>
                <c:pt idx="600">
                  <c:v>3180</c:v>
                </c:pt>
                <c:pt idx="601">
                  <c:v>3180</c:v>
                </c:pt>
                <c:pt idx="602">
                  <c:v>3180</c:v>
                </c:pt>
                <c:pt idx="603">
                  <c:v>3180</c:v>
                </c:pt>
                <c:pt idx="604">
                  <c:v>3180</c:v>
                </c:pt>
                <c:pt idx="605">
                  <c:v>3180</c:v>
                </c:pt>
                <c:pt idx="606">
                  <c:v>3180</c:v>
                </c:pt>
                <c:pt idx="607">
                  <c:v>3180</c:v>
                </c:pt>
                <c:pt idx="608">
                  <c:v>3180</c:v>
                </c:pt>
                <c:pt idx="609">
                  <c:v>3180</c:v>
                </c:pt>
                <c:pt idx="610">
                  <c:v>3180</c:v>
                </c:pt>
                <c:pt idx="611">
                  <c:v>3180</c:v>
                </c:pt>
                <c:pt idx="612">
                  <c:v>3180</c:v>
                </c:pt>
                <c:pt idx="613">
                  <c:v>3180</c:v>
                </c:pt>
                <c:pt idx="614">
                  <c:v>3190</c:v>
                </c:pt>
                <c:pt idx="615">
                  <c:v>3190</c:v>
                </c:pt>
                <c:pt idx="616">
                  <c:v>3190</c:v>
                </c:pt>
                <c:pt idx="617">
                  <c:v>3190</c:v>
                </c:pt>
                <c:pt idx="618">
                  <c:v>3190</c:v>
                </c:pt>
                <c:pt idx="619">
                  <c:v>3190</c:v>
                </c:pt>
                <c:pt idx="620">
                  <c:v>3190</c:v>
                </c:pt>
                <c:pt idx="621">
                  <c:v>3190</c:v>
                </c:pt>
                <c:pt idx="622">
                  <c:v>3190</c:v>
                </c:pt>
                <c:pt idx="623">
                  <c:v>3190</c:v>
                </c:pt>
                <c:pt idx="624">
                  <c:v>3190</c:v>
                </c:pt>
                <c:pt idx="625">
                  <c:v>3195</c:v>
                </c:pt>
                <c:pt idx="626">
                  <c:v>3200</c:v>
                </c:pt>
                <c:pt idx="627">
                  <c:v>3200</c:v>
                </c:pt>
                <c:pt idx="628">
                  <c:v>3200</c:v>
                </c:pt>
                <c:pt idx="629">
                  <c:v>3200</c:v>
                </c:pt>
                <c:pt idx="630">
                  <c:v>3200</c:v>
                </c:pt>
                <c:pt idx="631">
                  <c:v>3200</c:v>
                </c:pt>
                <c:pt idx="632">
                  <c:v>3200</c:v>
                </c:pt>
                <c:pt idx="633">
                  <c:v>3200</c:v>
                </c:pt>
                <c:pt idx="634">
                  <c:v>3200</c:v>
                </c:pt>
                <c:pt idx="635">
                  <c:v>3200</c:v>
                </c:pt>
                <c:pt idx="636">
                  <c:v>3200</c:v>
                </c:pt>
                <c:pt idx="637">
                  <c:v>3200</c:v>
                </c:pt>
                <c:pt idx="638">
                  <c:v>3200</c:v>
                </c:pt>
                <c:pt idx="639">
                  <c:v>3200</c:v>
                </c:pt>
                <c:pt idx="640">
                  <c:v>3200</c:v>
                </c:pt>
                <c:pt idx="641">
                  <c:v>3200</c:v>
                </c:pt>
                <c:pt idx="642">
                  <c:v>3200</c:v>
                </c:pt>
                <c:pt idx="643">
                  <c:v>3200</c:v>
                </c:pt>
                <c:pt idx="644">
                  <c:v>3200</c:v>
                </c:pt>
                <c:pt idx="645">
                  <c:v>3200</c:v>
                </c:pt>
                <c:pt idx="646">
                  <c:v>3200</c:v>
                </c:pt>
                <c:pt idx="647">
                  <c:v>3200</c:v>
                </c:pt>
                <c:pt idx="648">
                  <c:v>3200</c:v>
                </c:pt>
                <c:pt idx="649">
                  <c:v>3200</c:v>
                </c:pt>
                <c:pt idx="650">
                  <c:v>3200</c:v>
                </c:pt>
                <c:pt idx="651">
                  <c:v>3205</c:v>
                </c:pt>
                <c:pt idx="652">
                  <c:v>3210</c:v>
                </c:pt>
                <c:pt idx="653">
                  <c:v>3210</c:v>
                </c:pt>
                <c:pt idx="654">
                  <c:v>3210</c:v>
                </c:pt>
                <c:pt idx="655">
                  <c:v>3210</c:v>
                </c:pt>
                <c:pt idx="656">
                  <c:v>3210</c:v>
                </c:pt>
                <c:pt idx="657">
                  <c:v>3210</c:v>
                </c:pt>
                <c:pt idx="658">
                  <c:v>3210</c:v>
                </c:pt>
                <c:pt idx="659">
                  <c:v>3220</c:v>
                </c:pt>
                <c:pt idx="660">
                  <c:v>3220</c:v>
                </c:pt>
                <c:pt idx="661">
                  <c:v>3220</c:v>
                </c:pt>
                <c:pt idx="662">
                  <c:v>3220</c:v>
                </c:pt>
                <c:pt idx="663">
                  <c:v>3220</c:v>
                </c:pt>
                <c:pt idx="664">
                  <c:v>3220</c:v>
                </c:pt>
                <c:pt idx="665">
                  <c:v>3220</c:v>
                </c:pt>
                <c:pt idx="666">
                  <c:v>3220</c:v>
                </c:pt>
                <c:pt idx="667">
                  <c:v>3220</c:v>
                </c:pt>
                <c:pt idx="668">
                  <c:v>3220</c:v>
                </c:pt>
                <c:pt idx="669">
                  <c:v>3220</c:v>
                </c:pt>
                <c:pt idx="670">
                  <c:v>3220</c:v>
                </c:pt>
                <c:pt idx="671">
                  <c:v>3230</c:v>
                </c:pt>
                <c:pt idx="672">
                  <c:v>3230</c:v>
                </c:pt>
                <c:pt idx="673">
                  <c:v>3230</c:v>
                </c:pt>
                <c:pt idx="674">
                  <c:v>3230</c:v>
                </c:pt>
                <c:pt idx="675">
                  <c:v>3230</c:v>
                </c:pt>
                <c:pt idx="676">
                  <c:v>3230</c:v>
                </c:pt>
                <c:pt idx="677">
                  <c:v>3240</c:v>
                </c:pt>
                <c:pt idx="678">
                  <c:v>3240</c:v>
                </c:pt>
                <c:pt idx="679">
                  <c:v>3240</c:v>
                </c:pt>
                <c:pt idx="680">
                  <c:v>3240</c:v>
                </c:pt>
                <c:pt idx="681">
                  <c:v>3240</c:v>
                </c:pt>
                <c:pt idx="682">
                  <c:v>3240</c:v>
                </c:pt>
                <c:pt idx="683">
                  <c:v>3240</c:v>
                </c:pt>
                <c:pt idx="684">
                  <c:v>3240</c:v>
                </c:pt>
                <c:pt idx="685">
                  <c:v>3240</c:v>
                </c:pt>
                <c:pt idx="686">
                  <c:v>3240</c:v>
                </c:pt>
                <c:pt idx="687">
                  <c:v>3240</c:v>
                </c:pt>
                <c:pt idx="688">
                  <c:v>3250</c:v>
                </c:pt>
                <c:pt idx="689">
                  <c:v>3250</c:v>
                </c:pt>
                <c:pt idx="690">
                  <c:v>3250</c:v>
                </c:pt>
                <c:pt idx="691">
                  <c:v>3250</c:v>
                </c:pt>
                <c:pt idx="692">
                  <c:v>3250</c:v>
                </c:pt>
                <c:pt idx="693">
                  <c:v>3250</c:v>
                </c:pt>
                <c:pt idx="694">
                  <c:v>3250</c:v>
                </c:pt>
                <c:pt idx="695">
                  <c:v>3250</c:v>
                </c:pt>
                <c:pt idx="696">
                  <c:v>3250</c:v>
                </c:pt>
                <c:pt idx="697">
                  <c:v>3250</c:v>
                </c:pt>
                <c:pt idx="698">
                  <c:v>3250</c:v>
                </c:pt>
                <c:pt idx="699">
                  <c:v>3255</c:v>
                </c:pt>
                <c:pt idx="700">
                  <c:v>3255</c:v>
                </c:pt>
                <c:pt idx="701">
                  <c:v>3260</c:v>
                </c:pt>
                <c:pt idx="702">
                  <c:v>3260</c:v>
                </c:pt>
                <c:pt idx="703">
                  <c:v>3260</c:v>
                </c:pt>
                <c:pt idx="704">
                  <c:v>3260</c:v>
                </c:pt>
                <c:pt idx="705">
                  <c:v>3260</c:v>
                </c:pt>
                <c:pt idx="706">
                  <c:v>3260</c:v>
                </c:pt>
                <c:pt idx="707">
                  <c:v>3260</c:v>
                </c:pt>
                <c:pt idx="708">
                  <c:v>3260</c:v>
                </c:pt>
                <c:pt idx="709">
                  <c:v>3260</c:v>
                </c:pt>
                <c:pt idx="710">
                  <c:v>3265</c:v>
                </c:pt>
                <c:pt idx="711">
                  <c:v>3270</c:v>
                </c:pt>
                <c:pt idx="712">
                  <c:v>3270</c:v>
                </c:pt>
                <c:pt idx="713">
                  <c:v>3270</c:v>
                </c:pt>
                <c:pt idx="714">
                  <c:v>3270</c:v>
                </c:pt>
                <c:pt idx="715">
                  <c:v>3270</c:v>
                </c:pt>
                <c:pt idx="716">
                  <c:v>3270</c:v>
                </c:pt>
                <c:pt idx="717">
                  <c:v>3270</c:v>
                </c:pt>
                <c:pt idx="718">
                  <c:v>3270</c:v>
                </c:pt>
                <c:pt idx="719">
                  <c:v>3270</c:v>
                </c:pt>
                <c:pt idx="720">
                  <c:v>3280</c:v>
                </c:pt>
                <c:pt idx="721">
                  <c:v>3280</c:v>
                </c:pt>
                <c:pt idx="722">
                  <c:v>3280</c:v>
                </c:pt>
                <c:pt idx="723">
                  <c:v>3280</c:v>
                </c:pt>
                <c:pt idx="724">
                  <c:v>3280</c:v>
                </c:pt>
                <c:pt idx="725">
                  <c:v>3280</c:v>
                </c:pt>
                <c:pt idx="726">
                  <c:v>3280</c:v>
                </c:pt>
                <c:pt idx="727">
                  <c:v>3280</c:v>
                </c:pt>
                <c:pt idx="728">
                  <c:v>3280</c:v>
                </c:pt>
                <c:pt idx="729">
                  <c:v>3280</c:v>
                </c:pt>
                <c:pt idx="730">
                  <c:v>3280</c:v>
                </c:pt>
                <c:pt idx="731">
                  <c:v>3280</c:v>
                </c:pt>
                <c:pt idx="732">
                  <c:v>3280</c:v>
                </c:pt>
                <c:pt idx="733">
                  <c:v>3285</c:v>
                </c:pt>
                <c:pt idx="734">
                  <c:v>3290</c:v>
                </c:pt>
                <c:pt idx="735">
                  <c:v>3290</c:v>
                </c:pt>
                <c:pt idx="736">
                  <c:v>3290</c:v>
                </c:pt>
                <c:pt idx="737">
                  <c:v>3290</c:v>
                </c:pt>
                <c:pt idx="738">
                  <c:v>3290</c:v>
                </c:pt>
                <c:pt idx="739">
                  <c:v>3290</c:v>
                </c:pt>
                <c:pt idx="740">
                  <c:v>3290</c:v>
                </c:pt>
                <c:pt idx="741">
                  <c:v>3290</c:v>
                </c:pt>
                <c:pt idx="742">
                  <c:v>3290</c:v>
                </c:pt>
                <c:pt idx="743">
                  <c:v>3290</c:v>
                </c:pt>
                <c:pt idx="744">
                  <c:v>3290</c:v>
                </c:pt>
                <c:pt idx="745">
                  <c:v>3295</c:v>
                </c:pt>
                <c:pt idx="746">
                  <c:v>3295</c:v>
                </c:pt>
                <c:pt idx="747">
                  <c:v>3300</c:v>
                </c:pt>
                <c:pt idx="748">
                  <c:v>3300</c:v>
                </c:pt>
                <c:pt idx="749">
                  <c:v>3300</c:v>
                </c:pt>
                <c:pt idx="750">
                  <c:v>3300</c:v>
                </c:pt>
                <c:pt idx="751">
                  <c:v>3300</c:v>
                </c:pt>
                <c:pt idx="752">
                  <c:v>3300</c:v>
                </c:pt>
                <c:pt idx="753">
                  <c:v>3300</c:v>
                </c:pt>
                <c:pt idx="754">
                  <c:v>3300</c:v>
                </c:pt>
                <c:pt idx="755">
                  <c:v>3300</c:v>
                </c:pt>
                <c:pt idx="756">
                  <c:v>3300</c:v>
                </c:pt>
                <c:pt idx="757">
                  <c:v>3300</c:v>
                </c:pt>
                <c:pt idx="758">
                  <c:v>3300</c:v>
                </c:pt>
                <c:pt idx="759">
                  <c:v>3300</c:v>
                </c:pt>
                <c:pt idx="760">
                  <c:v>3300</c:v>
                </c:pt>
                <c:pt idx="761">
                  <c:v>3300</c:v>
                </c:pt>
                <c:pt idx="762">
                  <c:v>3305</c:v>
                </c:pt>
                <c:pt idx="763">
                  <c:v>3310</c:v>
                </c:pt>
                <c:pt idx="764">
                  <c:v>3310</c:v>
                </c:pt>
                <c:pt idx="765">
                  <c:v>3310</c:v>
                </c:pt>
                <c:pt idx="766">
                  <c:v>3310</c:v>
                </c:pt>
                <c:pt idx="767">
                  <c:v>3310</c:v>
                </c:pt>
                <c:pt idx="768">
                  <c:v>3320</c:v>
                </c:pt>
                <c:pt idx="769">
                  <c:v>3320</c:v>
                </c:pt>
                <c:pt idx="770">
                  <c:v>3320</c:v>
                </c:pt>
                <c:pt idx="771">
                  <c:v>3320</c:v>
                </c:pt>
                <c:pt idx="772">
                  <c:v>3320</c:v>
                </c:pt>
                <c:pt idx="773">
                  <c:v>3320</c:v>
                </c:pt>
                <c:pt idx="774">
                  <c:v>3320</c:v>
                </c:pt>
                <c:pt idx="775">
                  <c:v>3320</c:v>
                </c:pt>
                <c:pt idx="776">
                  <c:v>3320</c:v>
                </c:pt>
                <c:pt idx="777">
                  <c:v>3320</c:v>
                </c:pt>
                <c:pt idx="778">
                  <c:v>3320</c:v>
                </c:pt>
                <c:pt idx="779">
                  <c:v>3320</c:v>
                </c:pt>
                <c:pt idx="780">
                  <c:v>3320</c:v>
                </c:pt>
                <c:pt idx="781">
                  <c:v>3320</c:v>
                </c:pt>
                <c:pt idx="782">
                  <c:v>3320</c:v>
                </c:pt>
                <c:pt idx="783">
                  <c:v>3320</c:v>
                </c:pt>
                <c:pt idx="784">
                  <c:v>3320</c:v>
                </c:pt>
                <c:pt idx="785">
                  <c:v>3320</c:v>
                </c:pt>
                <c:pt idx="786">
                  <c:v>3325</c:v>
                </c:pt>
                <c:pt idx="787">
                  <c:v>3330</c:v>
                </c:pt>
                <c:pt idx="788">
                  <c:v>3330</c:v>
                </c:pt>
                <c:pt idx="789">
                  <c:v>3330</c:v>
                </c:pt>
                <c:pt idx="790">
                  <c:v>3330</c:v>
                </c:pt>
                <c:pt idx="791">
                  <c:v>3330</c:v>
                </c:pt>
                <c:pt idx="792">
                  <c:v>3330</c:v>
                </c:pt>
                <c:pt idx="793">
                  <c:v>3330</c:v>
                </c:pt>
                <c:pt idx="794">
                  <c:v>3330</c:v>
                </c:pt>
                <c:pt idx="795">
                  <c:v>3330</c:v>
                </c:pt>
                <c:pt idx="796">
                  <c:v>3330</c:v>
                </c:pt>
                <c:pt idx="797">
                  <c:v>3330</c:v>
                </c:pt>
                <c:pt idx="798">
                  <c:v>3330</c:v>
                </c:pt>
                <c:pt idx="799">
                  <c:v>3330</c:v>
                </c:pt>
                <c:pt idx="800">
                  <c:v>3330</c:v>
                </c:pt>
                <c:pt idx="801">
                  <c:v>3330</c:v>
                </c:pt>
                <c:pt idx="802">
                  <c:v>3330</c:v>
                </c:pt>
                <c:pt idx="803">
                  <c:v>3330</c:v>
                </c:pt>
                <c:pt idx="804">
                  <c:v>3335</c:v>
                </c:pt>
                <c:pt idx="805">
                  <c:v>3335</c:v>
                </c:pt>
                <c:pt idx="806">
                  <c:v>3339</c:v>
                </c:pt>
                <c:pt idx="807">
                  <c:v>3340</c:v>
                </c:pt>
                <c:pt idx="808">
                  <c:v>3340</c:v>
                </c:pt>
                <c:pt idx="809">
                  <c:v>3340</c:v>
                </c:pt>
                <c:pt idx="810">
                  <c:v>3340</c:v>
                </c:pt>
                <c:pt idx="811">
                  <c:v>3340</c:v>
                </c:pt>
                <c:pt idx="812">
                  <c:v>3340</c:v>
                </c:pt>
                <c:pt idx="813">
                  <c:v>3340</c:v>
                </c:pt>
                <c:pt idx="814">
                  <c:v>3340</c:v>
                </c:pt>
                <c:pt idx="815">
                  <c:v>3340</c:v>
                </c:pt>
                <c:pt idx="816">
                  <c:v>3340</c:v>
                </c:pt>
                <c:pt idx="817">
                  <c:v>3340</c:v>
                </c:pt>
                <c:pt idx="818">
                  <c:v>3340</c:v>
                </c:pt>
                <c:pt idx="819">
                  <c:v>3340</c:v>
                </c:pt>
                <c:pt idx="820">
                  <c:v>3340</c:v>
                </c:pt>
                <c:pt idx="821">
                  <c:v>3340</c:v>
                </c:pt>
                <c:pt idx="822">
                  <c:v>3340</c:v>
                </c:pt>
                <c:pt idx="823">
                  <c:v>3345</c:v>
                </c:pt>
                <c:pt idx="824">
                  <c:v>3345</c:v>
                </c:pt>
                <c:pt idx="825">
                  <c:v>3350</c:v>
                </c:pt>
                <c:pt idx="826">
                  <c:v>3350</c:v>
                </c:pt>
                <c:pt idx="827">
                  <c:v>3350</c:v>
                </c:pt>
                <c:pt idx="828">
                  <c:v>3350</c:v>
                </c:pt>
                <c:pt idx="829">
                  <c:v>3350</c:v>
                </c:pt>
                <c:pt idx="830">
                  <c:v>3350</c:v>
                </c:pt>
                <c:pt idx="831">
                  <c:v>3350</c:v>
                </c:pt>
                <c:pt idx="832">
                  <c:v>3350</c:v>
                </c:pt>
                <c:pt idx="833">
                  <c:v>3350</c:v>
                </c:pt>
                <c:pt idx="834">
                  <c:v>3350</c:v>
                </c:pt>
                <c:pt idx="835">
                  <c:v>3350</c:v>
                </c:pt>
                <c:pt idx="836">
                  <c:v>3350</c:v>
                </c:pt>
                <c:pt idx="837">
                  <c:v>3350</c:v>
                </c:pt>
                <c:pt idx="838">
                  <c:v>3350</c:v>
                </c:pt>
                <c:pt idx="839">
                  <c:v>3350</c:v>
                </c:pt>
                <c:pt idx="840">
                  <c:v>3350</c:v>
                </c:pt>
                <c:pt idx="841">
                  <c:v>3350</c:v>
                </c:pt>
                <c:pt idx="842">
                  <c:v>3356</c:v>
                </c:pt>
                <c:pt idx="843">
                  <c:v>3360</c:v>
                </c:pt>
                <c:pt idx="844">
                  <c:v>3360</c:v>
                </c:pt>
                <c:pt idx="845">
                  <c:v>3360</c:v>
                </c:pt>
                <c:pt idx="846">
                  <c:v>3360</c:v>
                </c:pt>
                <c:pt idx="847">
                  <c:v>3360</c:v>
                </c:pt>
                <c:pt idx="848">
                  <c:v>3360</c:v>
                </c:pt>
                <c:pt idx="849">
                  <c:v>3360</c:v>
                </c:pt>
                <c:pt idx="850">
                  <c:v>3360</c:v>
                </c:pt>
                <c:pt idx="851">
                  <c:v>3360</c:v>
                </c:pt>
                <c:pt idx="852">
                  <c:v>3360</c:v>
                </c:pt>
                <c:pt idx="853">
                  <c:v>3360</c:v>
                </c:pt>
                <c:pt idx="854">
                  <c:v>3370</c:v>
                </c:pt>
                <c:pt idx="855">
                  <c:v>3370</c:v>
                </c:pt>
                <c:pt idx="856">
                  <c:v>3370</c:v>
                </c:pt>
                <c:pt idx="857">
                  <c:v>3370</c:v>
                </c:pt>
                <c:pt idx="858">
                  <c:v>3370</c:v>
                </c:pt>
                <c:pt idx="859">
                  <c:v>3370</c:v>
                </c:pt>
                <c:pt idx="860">
                  <c:v>3370</c:v>
                </c:pt>
                <c:pt idx="861">
                  <c:v>3370</c:v>
                </c:pt>
                <c:pt idx="862">
                  <c:v>3370</c:v>
                </c:pt>
                <c:pt idx="863">
                  <c:v>3370</c:v>
                </c:pt>
                <c:pt idx="864">
                  <c:v>3375</c:v>
                </c:pt>
                <c:pt idx="865">
                  <c:v>3380</c:v>
                </c:pt>
                <c:pt idx="866">
                  <c:v>3380</c:v>
                </c:pt>
                <c:pt idx="867">
                  <c:v>3380</c:v>
                </c:pt>
                <c:pt idx="868">
                  <c:v>3380</c:v>
                </c:pt>
                <c:pt idx="869">
                  <c:v>3380</c:v>
                </c:pt>
                <c:pt idx="870">
                  <c:v>3380</c:v>
                </c:pt>
                <c:pt idx="871">
                  <c:v>3380</c:v>
                </c:pt>
                <c:pt idx="872">
                  <c:v>3380</c:v>
                </c:pt>
                <c:pt idx="873">
                  <c:v>3380</c:v>
                </c:pt>
                <c:pt idx="874">
                  <c:v>3380</c:v>
                </c:pt>
                <c:pt idx="875">
                  <c:v>3380</c:v>
                </c:pt>
                <c:pt idx="876">
                  <c:v>3380</c:v>
                </c:pt>
                <c:pt idx="877">
                  <c:v>3380</c:v>
                </c:pt>
                <c:pt idx="878">
                  <c:v>3380</c:v>
                </c:pt>
                <c:pt idx="879">
                  <c:v>3380</c:v>
                </c:pt>
                <c:pt idx="880">
                  <c:v>3380</c:v>
                </c:pt>
                <c:pt idx="881">
                  <c:v>3380</c:v>
                </c:pt>
                <c:pt idx="882">
                  <c:v>3380</c:v>
                </c:pt>
                <c:pt idx="883">
                  <c:v>3380</c:v>
                </c:pt>
                <c:pt idx="884">
                  <c:v>3380</c:v>
                </c:pt>
                <c:pt idx="885">
                  <c:v>3380</c:v>
                </c:pt>
                <c:pt idx="886">
                  <c:v>3380</c:v>
                </c:pt>
                <c:pt idx="887">
                  <c:v>3380</c:v>
                </c:pt>
                <c:pt idx="888">
                  <c:v>3380</c:v>
                </c:pt>
                <c:pt idx="889">
                  <c:v>3385</c:v>
                </c:pt>
                <c:pt idx="890">
                  <c:v>3385</c:v>
                </c:pt>
                <c:pt idx="891">
                  <c:v>3388</c:v>
                </c:pt>
                <c:pt idx="892">
                  <c:v>3390</c:v>
                </c:pt>
                <c:pt idx="893">
                  <c:v>3390</c:v>
                </c:pt>
                <c:pt idx="894">
                  <c:v>3390</c:v>
                </c:pt>
                <c:pt idx="895">
                  <c:v>3390</c:v>
                </c:pt>
                <c:pt idx="896">
                  <c:v>3390</c:v>
                </c:pt>
                <c:pt idx="897">
                  <c:v>3390</c:v>
                </c:pt>
                <c:pt idx="898">
                  <c:v>3390</c:v>
                </c:pt>
                <c:pt idx="899">
                  <c:v>3390</c:v>
                </c:pt>
                <c:pt idx="900">
                  <c:v>3390</c:v>
                </c:pt>
                <c:pt idx="901">
                  <c:v>3395</c:v>
                </c:pt>
                <c:pt idx="902">
                  <c:v>3395</c:v>
                </c:pt>
                <c:pt idx="903">
                  <c:v>3395</c:v>
                </c:pt>
                <c:pt idx="904">
                  <c:v>3400</c:v>
                </c:pt>
                <c:pt idx="905">
                  <c:v>3400</c:v>
                </c:pt>
                <c:pt idx="906">
                  <c:v>3400</c:v>
                </c:pt>
                <c:pt idx="907">
                  <c:v>3400</c:v>
                </c:pt>
                <c:pt idx="908">
                  <c:v>3400</c:v>
                </c:pt>
                <c:pt idx="909">
                  <c:v>3400</c:v>
                </c:pt>
                <c:pt idx="910">
                  <c:v>3400</c:v>
                </c:pt>
                <c:pt idx="911">
                  <c:v>3400</c:v>
                </c:pt>
                <c:pt idx="912">
                  <c:v>3400</c:v>
                </c:pt>
                <c:pt idx="913">
                  <c:v>3400</c:v>
                </c:pt>
                <c:pt idx="914">
                  <c:v>3400</c:v>
                </c:pt>
                <c:pt idx="915">
                  <c:v>3400</c:v>
                </c:pt>
                <c:pt idx="916">
                  <c:v>3400</c:v>
                </c:pt>
                <c:pt idx="917">
                  <c:v>3400</c:v>
                </c:pt>
                <c:pt idx="918">
                  <c:v>3400</c:v>
                </c:pt>
                <c:pt idx="919">
                  <c:v>3400</c:v>
                </c:pt>
                <c:pt idx="920">
                  <c:v>3400</c:v>
                </c:pt>
                <c:pt idx="921">
                  <c:v>3400</c:v>
                </c:pt>
                <c:pt idx="922">
                  <c:v>3400</c:v>
                </c:pt>
                <c:pt idx="923">
                  <c:v>3405</c:v>
                </c:pt>
                <c:pt idx="924">
                  <c:v>3410</c:v>
                </c:pt>
                <c:pt idx="925">
                  <c:v>3410</c:v>
                </c:pt>
                <c:pt idx="926">
                  <c:v>3410</c:v>
                </c:pt>
                <c:pt idx="927">
                  <c:v>3410</c:v>
                </c:pt>
                <c:pt idx="928">
                  <c:v>3410</c:v>
                </c:pt>
                <c:pt idx="929">
                  <c:v>3410</c:v>
                </c:pt>
                <c:pt idx="930">
                  <c:v>3410</c:v>
                </c:pt>
                <c:pt idx="931">
                  <c:v>3410</c:v>
                </c:pt>
                <c:pt idx="932">
                  <c:v>3410</c:v>
                </c:pt>
                <c:pt idx="933">
                  <c:v>3410</c:v>
                </c:pt>
                <c:pt idx="934">
                  <c:v>3415</c:v>
                </c:pt>
                <c:pt idx="935">
                  <c:v>3415</c:v>
                </c:pt>
                <c:pt idx="936">
                  <c:v>3420</c:v>
                </c:pt>
                <c:pt idx="937">
                  <c:v>3420</c:v>
                </c:pt>
                <c:pt idx="938">
                  <c:v>3420</c:v>
                </c:pt>
                <c:pt idx="939">
                  <c:v>3420</c:v>
                </c:pt>
                <c:pt idx="940">
                  <c:v>3420</c:v>
                </c:pt>
                <c:pt idx="941">
                  <c:v>3420</c:v>
                </c:pt>
                <c:pt idx="942">
                  <c:v>3420</c:v>
                </c:pt>
                <c:pt idx="943">
                  <c:v>3420</c:v>
                </c:pt>
                <c:pt idx="944">
                  <c:v>3420</c:v>
                </c:pt>
                <c:pt idx="945">
                  <c:v>3420</c:v>
                </c:pt>
                <c:pt idx="946">
                  <c:v>3420</c:v>
                </c:pt>
                <c:pt idx="947">
                  <c:v>3420</c:v>
                </c:pt>
                <c:pt idx="948">
                  <c:v>3420</c:v>
                </c:pt>
                <c:pt idx="949">
                  <c:v>3430</c:v>
                </c:pt>
                <c:pt idx="950">
                  <c:v>3430</c:v>
                </c:pt>
                <c:pt idx="951">
                  <c:v>3430</c:v>
                </c:pt>
                <c:pt idx="952">
                  <c:v>3430</c:v>
                </c:pt>
                <c:pt idx="953">
                  <c:v>3430</c:v>
                </c:pt>
                <c:pt idx="954">
                  <c:v>3430</c:v>
                </c:pt>
                <c:pt idx="955">
                  <c:v>3440</c:v>
                </c:pt>
                <c:pt idx="956">
                  <c:v>3440</c:v>
                </c:pt>
                <c:pt idx="957">
                  <c:v>3440</c:v>
                </c:pt>
                <c:pt idx="958">
                  <c:v>3440</c:v>
                </c:pt>
                <c:pt idx="959">
                  <c:v>3440</c:v>
                </c:pt>
                <c:pt idx="960">
                  <c:v>3440</c:v>
                </c:pt>
                <c:pt idx="961">
                  <c:v>3440</c:v>
                </c:pt>
                <c:pt idx="962">
                  <c:v>3440</c:v>
                </c:pt>
                <c:pt idx="963">
                  <c:v>3440</c:v>
                </c:pt>
                <c:pt idx="964">
                  <c:v>3440</c:v>
                </c:pt>
                <c:pt idx="965">
                  <c:v>3440</c:v>
                </c:pt>
                <c:pt idx="966">
                  <c:v>3440</c:v>
                </c:pt>
                <c:pt idx="967">
                  <c:v>3440</c:v>
                </c:pt>
                <c:pt idx="968">
                  <c:v>3445</c:v>
                </c:pt>
                <c:pt idx="969">
                  <c:v>3450</c:v>
                </c:pt>
                <c:pt idx="970">
                  <c:v>3450</c:v>
                </c:pt>
                <c:pt idx="971">
                  <c:v>3450</c:v>
                </c:pt>
                <c:pt idx="972">
                  <c:v>3450</c:v>
                </c:pt>
                <c:pt idx="973">
                  <c:v>3450</c:v>
                </c:pt>
                <c:pt idx="974">
                  <c:v>3450</c:v>
                </c:pt>
                <c:pt idx="975">
                  <c:v>3450</c:v>
                </c:pt>
                <c:pt idx="976">
                  <c:v>3450</c:v>
                </c:pt>
                <c:pt idx="977">
                  <c:v>3450</c:v>
                </c:pt>
                <c:pt idx="978">
                  <c:v>3450</c:v>
                </c:pt>
                <c:pt idx="979">
                  <c:v>3450</c:v>
                </c:pt>
                <c:pt idx="980">
                  <c:v>3450</c:v>
                </c:pt>
                <c:pt idx="981">
                  <c:v>3460</c:v>
                </c:pt>
                <c:pt idx="982">
                  <c:v>3460</c:v>
                </c:pt>
                <c:pt idx="983">
                  <c:v>3460</c:v>
                </c:pt>
                <c:pt idx="984">
                  <c:v>3460</c:v>
                </c:pt>
                <c:pt idx="985">
                  <c:v>3460</c:v>
                </c:pt>
                <c:pt idx="986">
                  <c:v>3460</c:v>
                </c:pt>
                <c:pt idx="987">
                  <c:v>3460</c:v>
                </c:pt>
                <c:pt idx="988">
                  <c:v>3465</c:v>
                </c:pt>
                <c:pt idx="989">
                  <c:v>3470</c:v>
                </c:pt>
                <c:pt idx="990">
                  <c:v>3470</c:v>
                </c:pt>
                <c:pt idx="991">
                  <c:v>3470</c:v>
                </c:pt>
                <c:pt idx="992">
                  <c:v>3470</c:v>
                </c:pt>
                <c:pt idx="993">
                  <c:v>3470</c:v>
                </c:pt>
                <c:pt idx="994">
                  <c:v>3470</c:v>
                </c:pt>
                <c:pt idx="995">
                  <c:v>3470</c:v>
                </c:pt>
                <c:pt idx="996">
                  <c:v>3470</c:v>
                </c:pt>
                <c:pt idx="997">
                  <c:v>3470</c:v>
                </c:pt>
                <c:pt idx="998">
                  <c:v>3470</c:v>
                </c:pt>
                <c:pt idx="999">
                  <c:v>3470</c:v>
                </c:pt>
                <c:pt idx="1000">
                  <c:v>3480</c:v>
                </c:pt>
                <c:pt idx="1001">
                  <c:v>3480</c:v>
                </c:pt>
                <c:pt idx="1002">
                  <c:v>3480</c:v>
                </c:pt>
                <c:pt idx="1003">
                  <c:v>3480</c:v>
                </c:pt>
                <c:pt idx="1004">
                  <c:v>3480</c:v>
                </c:pt>
                <c:pt idx="1005">
                  <c:v>3480</c:v>
                </c:pt>
                <c:pt idx="1006">
                  <c:v>3480</c:v>
                </c:pt>
                <c:pt idx="1007">
                  <c:v>3480</c:v>
                </c:pt>
                <c:pt idx="1008">
                  <c:v>3480</c:v>
                </c:pt>
                <c:pt idx="1009">
                  <c:v>3480</c:v>
                </c:pt>
                <c:pt idx="1010">
                  <c:v>3485</c:v>
                </c:pt>
                <c:pt idx="1011">
                  <c:v>3490</c:v>
                </c:pt>
                <c:pt idx="1012">
                  <c:v>3490</c:v>
                </c:pt>
                <c:pt idx="1013">
                  <c:v>3490</c:v>
                </c:pt>
                <c:pt idx="1014">
                  <c:v>3490</c:v>
                </c:pt>
                <c:pt idx="1015">
                  <c:v>3490</c:v>
                </c:pt>
                <c:pt idx="1016">
                  <c:v>3490</c:v>
                </c:pt>
                <c:pt idx="1017">
                  <c:v>3490</c:v>
                </c:pt>
                <c:pt idx="1018">
                  <c:v>3490</c:v>
                </c:pt>
                <c:pt idx="1019">
                  <c:v>3500</c:v>
                </c:pt>
                <c:pt idx="1020">
                  <c:v>3500</c:v>
                </c:pt>
                <c:pt idx="1021">
                  <c:v>3500</c:v>
                </c:pt>
                <c:pt idx="1022">
                  <c:v>3500</c:v>
                </c:pt>
                <c:pt idx="1023">
                  <c:v>3500</c:v>
                </c:pt>
                <c:pt idx="1024">
                  <c:v>3500</c:v>
                </c:pt>
                <c:pt idx="1025">
                  <c:v>3500</c:v>
                </c:pt>
                <c:pt idx="1026">
                  <c:v>3500</c:v>
                </c:pt>
                <c:pt idx="1027">
                  <c:v>3500</c:v>
                </c:pt>
                <c:pt idx="1028">
                  <c:v>3500</c:v>
                </c:pt>
                <c:pt idx="1029">
                  <c:v>3500</c:v>
                </c:pt>
                <c:pt idx="1030">
                  <c:v>3500</c:v>
                </c:pt>
                <c:pt idx="1031">
                  <c:v>3500</c:v>
                </c:pt>
                <c:pt idx="1032">
                  <c:v>3500</c:v>
                </c:pt>
                <c:pt idx="1033">
                  <c:v>3500</c:v>
                </c:pt>
                <c:pt idx="1034">
                  <c:v>3500</c:v>
                </c:pt>
                <c:pt idx="1035">
                  <c:v>3500</c:v>
                </c:pt>
                <c:pt idx="1036">
                  <c:v>3500</c:v>
                </c:pt>
                <c:pt idx="1037">
                  <c:v>3500</c:v>
                </c:pt>
                <c:pt idx="1038">
                  <c:v>3500</c:v>
                </c:pt>
                <c:pt idx="1039">
                  <c:v>3500</c:v>
                </c:pt>
                <c:pt idx="1040">
                  <c:v>3500</c:v>
                </c:pt>
                <c:pt idx="1041">
                  <c:v>3500</c:v>
                </c:pt>
                <c:pt idx="1042">
                  <c:v>3500</c:v>
                </c:pt>
                <c:pt idx="1043">
                  <c:v>3500</c:v>
                </c:pt>
                <c:pt idx="1044">
                  <c:v>3510</c:v>
                </c:pt>
                <c:pt idx="1045">
                  <c:v>3510</c:v>
                </c:pt>
                <c:pt idx="1046">
                  <c:v>3510</c:v>
                </c:pt>
                <c:pt idx="1047">
                  <c:v>3510</c:v>
                </c:pt>
                <c:pt idx="1048">
                  <c:v>3510</c:v>
                </c:pt>
                <c:pt idx="1049">
                  <c:v>3510</c:v>
                </c:pt>
                <c:pt idx="1050">
                  <c:v>3510</c:v>
                </c:pt>
                <c:pt idx="1051">
                  <c:v>3510</c:v>
                </c:pt>
                <c:pt idx="1052">
                  <c:v>3510</c:v>
                </c:pt>
                <c:pt idx="1053">
                  <c:v>3510</c:v>
                </c:pt>
                <c:pt idx="1054">
                  <c:v>3510</c:v>
                </c:pt>
                <c:pt idx="1055">
                  <c:v>3510</c:v>
                </c:pt>
                <c:pt idx="1056">
                  <c:v>3510</c:v>
                </c:pt>
                <c:pt idx="1057">
                  <c:v>3510</c:v>
                </c:pt>
                <c:pt idx="1058">
                  <c:v>3510</c:v>
                </c:pt>
                <c:pt idx="1059">
                  <c:v>3520</c:v>
                </c:pt>
                <c:pt idx="1060">
                  <c:v>3520</c:v>
                </c:pt>
                <c:pt idx="1061">
                  <c:v>3520</c:v>
                </c:pt>
                <c:pt idx="1062">
                  <c:v>3520</c:v>
                </c:pt>
                <c:pt idx="1063">
                  <c:v>3520</c:v>
                </c:pt>
                <c:pt idx="1064">
                  <c:v>3520</c:v>
                </c:pt>
                <c:pt idx="1065">
                  <c:v>3520</c:v>
                </c:pt>
                <c:pt idx="1066">
                  <c:v>3520</c:v>
                </c:pt>
                <c:pt idx="1067">
                  <c:v>3520</c:v>
                </c:pt>
                <c:pt idx="1068">
                  <c:v>3520</c:v>
                </c:pt>
                <c:pt idx="1069">
                  <c:v>3520</c:v>
                </c:pt>
                <c:pt idx="1070">
                  <c:v>3520</c:v>
                </c:pt>
                <c:pt idx="1071">
                  <c:v>3520</c:v>
                </c:pt>
                <c:pt idx="1072">
                  <c:v>3520</c:v>
                </c:pt>
                <c:pt idx="1073">
                  <c:v>3520</c:v>
                </c:pt>
                <c:pt idx="1074">
                  <c:v>3520</c:v>
                </c:pt>
                <c:pt idx="1075">
                  <c:v>3520</c:v>
                </c:pt>
                <c:pt idx="1076">
                  <c:v>3520</c:v>
                </c:pt>
                <c:pt idx="1077">
                  <c:v>3520</c:v>
                </c:pt>
                <c:pt idx="1078">
                  <c:v>3520</c:v>
                </c:pt>
                <c:pt idx="1079">
                  <c:v>3520</c:v>
                </c:pt>
                <c:pt idx="1080">
                  <c:v>3520</c:v>
                </c:pt>
                <c:pt idx="1081">
                  <c:v>3525</c:v>
                </c:pt>
                <c:pt idx="1082">
                  <c:v>3525</c:v>
                </c:pt>
                <c:pt idx="1083">
                  <c:v>3530</c:v>
                </c:pt>
                <c:pt idx="1084">
                  <c:v>3530</c:v>
                </c:pt>
                <c:pt idx="1085">
                  <c:v>3530</c:v>
                </c:pt>
                <c:pt idx="1086">
                  <c:v>3530</c:v>
                </c:pt>
                <c:pt idx="1087">
                  <c:v>3530</c:v>
                </c:pt>
                <c:pt idx="1088">
                  <c:v>3530</c:v>
                </c:pt>
                <c:pt idx="1089">
                  <c:v>3530</c:v>
                </c:pt>
                <c:pt idx="1090">
                  <c:v>3530</c:v>
                </c:pt>
                <c:pt idx="1091">
                  <c:v>3530</c:v>
                </c:pt>
                <c:pt idx="1092">
                  <c:v>3530</c:v>
                </c:pt>
                <c:pt idx="1093">
                  <c:v>3530</c:v>
                </c:pt>
                <c:pt idx="1094">
                  <c:v>3530</c:v>
                </c:pt>
                <c:pt idx="1095">
                  <c:v>3530</c:v>
                </c:pt>
                <c:pt idx="1096">
                  <c:v>3535</c:v>
                </c:pt>
                <c:pt idx="1097">
                  <c:v>3535</c:v>
                </c:pt>
                <c:pt idx="1098">
                  <c:v>3540</c:v>
                </c:pt>
                <c:pt idx="1099">
                  <c:v>3540</c:v>
                </c:pt>
                <c:pt idx="1100">
                  <c:v>3540</c:v>
                </c:pt>
                <c:pt idx="1101">
                  <c:v>3540</c:v>
                </c:pt>
                <c:pt idx="1102">
                  <c:v>3540</c:v>
                </c:pt>
                <c:pt idx="1103">
                  <c:v>3545</c:v>
                </c:pt>
                <c:pt idx="1104">
                  <c:v>3550</c:v>
                </c:pt>
                <c:pt idx="1105">
                  <c:v>3550</c:v>
                </c:pt>
                <c:pt idx="1106">
                  <c:v>3550</c:v>
                </c:pt>
                <c:pt idx="1107">
                  <c:v>3550</c:v>
                </c:pt>
                <c:pt idx="1108">
                  <c:v>3550</c:v>
                </c:pt>
                <c:pt idx="1109">
                  <c:v>3550</c:v>
                </c:pt>
                <c:pt idx="1110">
                  <c:v>3550</c:v>
                </c:pt>
                <c:pt idx="1111">
                  <c:v>3550</c:v>
                </c:pt>
                <c:pt idx="1112">
                  <c:v>3550</c:v>
                </c:pt>
                <c:pt idx="1113">
                  <c:v>3555</c:v>
                </c:pt>
                <c:pt idx="1114">
                  <c:v>3560</c:v>
                </c:pt>
                <c:pt idx="1115">
                  <c:v>3560</c:v>
                </c:pt>
                <c:pt idx="1116">
                  <c:v>3560</c:v>
                </c:pt>
                <c:pt idx="1117">
                  <c:v>3560</c:v>
                </c:pt>
                <c:pt idx="1118">
                  <c:v>3560</c:v>
                </c:pt>
                <c:pt idx="1119">
                  <c:v>3560</c:v>
                </c:pt>
                <c:pt idx="1120">
                  <c:v>3560</c:v>
                </c:pt>
                <c:pt idx="1121">
                  <c:v>3560</c:v>
                </c:pt>
                <c:pt idx="1122">
                  <c:v>3560</c:v>
                </c:pt>
                <c:pt idx="1123">
                  <c:v>3560</c:v>
                </c:pt>
                <c:pt idx="1124">
                  <c:v>3560</c:v>
                </c:pt>
                <c:pt idx="1125">
                  <c:v>3560</c:v>
                </c:pt>
                <c:pt idx="1126">
                  <c:v>3560</c:v>
                </c:pt>
                <c:pt idx="1127">
                  <c:v>3562</c:v>
                </c:pt>
                <c:pt idx="1128">
                  <c:v>3565</c:v>
                </c:pt>
                <c:pt idx="1129">
                  <c:v>3565</c:v>
                </c:pt>
                <c:pt idx="1130">
                  <c:v>3570</c:v>
                </c:pt>
                <c:pt idx="1131">
                  <c:v>3570</c:v>
                </c:pt>
                <c:pt idx="1132">
                  <c:v>3570</c:v>
                </c:pt>
                <c:pt idx="1133">
                  <c:v>3570</c:v>
                </c:pt>
                <c:pt idx="1134">
                  <c:v>3570</c:v>
                </c:pt>
                <c:pt idx="1135">
                  <c:v>3570</c:v>
                </c:pt>
                <c:pt idx="1136">
                  <c:v>3575</c:v>
                </c:pt>
                <c:pt idx="1137">
                  <c:v>3580</c:v>
                </c:pt>
                <c:pt idx="1138">
                  <c:v>3580</c:v>
                </c:pt>
                <c:pt idx="1139">
                  <c:v>3580</c:v>
                </c:pt>
                <c:pt idx="1140">
                  <c:v>3580</c:v>
                </c:pt>
                <c:pt idx="1141">
                  <c:v>3580</c:v>
                </c:pt>
                <c:pt idx="1142">
                  <c:v>3590</c:v>
                </c:pt>
                <c:pt idx="1143">
                  <c:v>3590</c:v>
                </c:pt>
                <c:pt idx="1144">
                  <c:v>3590</c:v>
                </c:pt>
                <c:pt idx="1145">
                  <c:v>3590</c:v>
                </c:pt>
                <c:pt idx="1146">
                  <c:v>3590</c:v>
                </c:pt>
                <c:pt idx="1147">
                  <c:v>3590</c:v>
                </c:pt>
                <c:pt idx="1148">
                  <c:v>3590</c:v>
                </c:pt>
                <c:pt idx="1149">
                  <c:v>3590</c:v>
                </c:pt>
                <c:pt idx="1150">
                  <c:v>3590</c:v>
                </c:pt>
                <c:pt idx="1151">
                  <c:v>3590</c:v>
                </c:pt>
                <c:pt idx="1152">
                  <c:v>3590</c:v>
                </c:pt>
                <c:pt idx="1153">
                  <c:v>3600</c:v>
                </c:pt>
                <c:pt idx="1154">
                  <c:v>3600</c:v>
                </c:pt>
                <c:pt idx="1155">
                  <c:v>3600</c:v>
                </c:pt>
                <c:pt idx="1156">
                  <c:v>3600</c:v>
                </c:pt>
                <c:pt idx="1157">
                  <c:v>3600</c:v>
                </c:pt>
                <c:pt idx="1158">
                  <c:v>3600</c:v>
                </c:pt>
                <c:pt idx="1159">
                  <c:v>3600</c:v>
                </c:pt>
                <c:pt idx="1160">
                  <c:v>3600</c:v>
                </c:pt>
                <c:pt idx="1161">
                  <c:v>3600</c:v>
                </c:pt>
                <c:pt idx="1162">
                  <c:v>3600</c:v>
                </c:pt>
                <c:pt idx="1163">
                  <c:v>3600</c:v>
                </c:pt>
                <c:pt idx="1164">
                  <c:v>3600</c:v>
                </c:pt>
                <c:pt idx="1165">
                  <c:v>3600</c:v>
                </c:pt>
                <c:pt idx="1166">
                  <c:v>3600</c:v>
                </c:pt>
                <c:pt idx="1167">
                  <c:v>3600</c:v>
                </c:pt>
                <c:pt idx="1168">
                  <c:v>3600</c:v>
                </c:pt>
                <c:pt idx="1169">
                  <c:v>3600</c:v>
                </c:pt>
                <c:pt idx="1170">
                  <c:v>3600</c:v>
                </c:pt>
                <c:pt idx="1171">
                  <c:v>3607</c:v>
                </c:pt>
                <c:pt idx="1172">
                  <c:v>3610</c:v>
                </c:pt>
                <c:pt idx="1173">
                  <c:v>3610</c:v>
                </c:pt>
                <c:pt idx="1174">
                  <c:v>3610</c:v>
                </c:pt>
                <c:pt idx="1175">
                  <c:v>3610</c:v>
                </c:pt>
                <c:pt idx="1176">
                  <c:v>3610</c:v>
                </c:pt>
                <c:pt idx="1177">
                  <c:v>3610</c:v>
                </c:pt>
                <c:pt idx="1178">
                  <c:v>3615</c:v>
                </c:pt>
                <c:pt idx="1179">
                  <c:v>3615</c:v>
                </c:pt>
                <c:pt idx="1180">
                  <c:v>3620</c:v>
                </c:pt>
                <c:pt idx="1181">
                  <c:v>3620</c:v>
                </c:pt>
                <c:pt idx="1182">
                  <c:v>3620</c:v>
                </c:pt>
                <c:pt idx="1183">
                  <c:v>3620</c:v>
                </c:pt>
                <c:pt idx="1184">
                  <c:v>3620</c:v>
                </c:pt>
                <c:pt idx="1185">
                  <c:v>3620</c:v>
                </c:pt>
                <c:pt idx="1186">
                  <c:v>3620</c:v>
                </c:pt>
                <c:pt idx="1187">
                  <c:v>3620</c:v>
                </c:pt>
                <c:pt idx="1188">
                  <c:v>3620</c:v>
                </c:pt>
                <c:pt idx="1189">
                  <c:v>3620</c:v>
                </c:pt>
                <c:pt idx="1190">
                  <c:v>3620</c:v>
                </c:pt>
                <c:pt idx="1191">
                  <c:v>3620</c:v>
                </c:pt>
                <c:pt idx="1192">
                  <c:v>3620</c:v>
                </c:pt>
                <c:pt idx="1193">
                  <c:v>3620</c:v>
                </c:pt>
                <c:pt idx="1194">
                  <c:v>3620</c:v>
                </c:pt>
                <c:pt idx="1195">
                  <c:v>3620</c:v>
                </c:pt>
                <c:pt idx="1196">
                  <c:v>3620</c:v>
                </c:pt>
                <c:pt idx="1197">
                  <c:v>3620</c:v>
                </c:pt>
                <c:pt idx="1198">
                  <c:v>3625</c:v>
                </c:pt>
                <c:pt idx="1199">
                  <c:v>3625</c:v>
                </c:pt>
                <c:pt idx="1200">
                  <c:v>3630</c:v>
                </c:pt>
                <c:pt idx="1201">
                  <c:v>3630</c:v>
                </c:pt>
                <c:pt idx="1202">
                  <c:v>3630</c:v>
                </c:pt>
                <c:pt idx="1203">
                  <c:v>3630</c:v>
                </c:pt>
                <c:pt idx="1204">
                  <c:v>3630</c:v>
                </c:pt>
                <c:pt idx="1205">
                  <c:v>3630</c:v>
                </c:pt>
                <c:pt idx="1206">
                  <c:v>3630</c:v>
                </c:pt>
                <c:pt idx="1207">
                  <c:v>3630</c:v>
                </c:pt>
                <c:pt idx="1208">
                  <c:v>3630</c:v>
                </c:pt>
                <c:pt idx="1209">
                  <c:v>3630</c:v>
                </c:pt>
                <c:pt idx="1210">
                  <c:v>3630</c:v>
                </c:pt>
                <c:pt idx="1211">
                  <c:v>3630</c:v>
                </c:pt>
                <c:pt idx="1212">
                  <c:v>3630</c:v>
                </c:pt>
                <c:pt idx="1213">
                  <c:v>3635</c:v>
                </c:pt>
                <c:pt idx="1214">
                  <c:v>3635</c:v>
                </c:pt>
                <c:pt idx="1215">
                  <c:v>3635</c:v>
                </c:pt>
                <c:pt idx="1216">
                  <c:v>3640</c:v>
                </c:pt>
                <c:pt idx="1217">
                  <c:v>3640</c:v>
                </c:pt>
                <c:pt idx="1218">
                  <c:v>3640</c:v>
                </c:pt>
                <c:pt idx="1219">
                  <c:v>3640</c:v>
                </c:pt>
                <c:pt idx="1220">
                  <c:v>3640</c:v>
                </c:pt>
                <c:pt idx="1221">
                  <c:v>3640</c:v>
                </c:pt>
                <c:pt idx="1222">
                  <c:v>3640</c:v>
                </c:pt>
                <c:pt idx="1223">
                  <c:v>3640</c:v>
                </c:pt>
                <c:pt idx="1224">
                  <c:v>3640</c:v>
                </c:pt>
                <c:pt idx="1225">
                  <c:v>3640</c:v>
                </c:pt>
                <c:pt idx="1226">
                  <c:v>3640</c:v>
                </c:pt>
                <c:pt idx="1227">
                  <c:v>3640</c:v>
                </c:pt>
                <c:pt idx="1228">
                  <c:v>3640</c:v>
                </c:pt>
                <c:pt idx="1229">
                  <c:v>3640</c:v>
                </c:pt>
                <c:pt idx="1230">
                  <c:v>3640</c:v>
                </c:pt>
                <c:pt idx="1231">
                  <c:v>3650</c:v>
                </c:pt>
                <c:pt idx="1232">
                  <c:v>3650</c:v>
                </c:pt>
                <c:pt idx="1233">
                  <c:v>3650</c:v>
                </c:pt>
                <c:pt idx="1234">
                  <c:v>3650</c:v>
                </c:pt>
                <c:pt idx="1235">
                  <c:v>3650</c:v>
                </c:pt>
                <c:pt idx="1236">
                  <c:v>3650</c:v>
                </c:pt>
                <c:pt idx="1237">
                  <c:v>3650</c:v>
                </c:pt>
                <c:pt idx="1238">
                  <c:v>3650</c:v>
                </c:pt>
                <c:pt idx="1239">
                  <c:v>3650</c:v>
                </c:pt>
                <c:pt idx="1240">
                  <c:v>3650</c:v>
                </c:pt>
                <c:pt idx="1241">
                  <c:v>3660</c:v>
                </c:pt>
                <c:pt idx="1242">
                  <c:v>3660</c:v>
                </c:pt>
                <c:pt idx="1243">
                  <c:v>3660</c:v>
                </c:pt>
                <c:pt idx="1244">
                  <c:v>3660</c:v>
                </c:pt>
                <c:pt idx="1245">
                  <c:v>3660</c:v>
                </c:pt>
                <c:pt idx="1246">
                  <c:v>3660</c:v>
                </c:pt>
                <c:pt idx="1247">
                  <c:v>3660</c:v>
                </c:pt>
                <c:pt idx="1248">
                  <c:v>3660</c:v>
                </c:pt>
                <c:pt idx="1249">
                  <c:v>3660</c:v>
                </c:pt>
                <c:pt idx="1250">
                  <c:v>3660</c:v>
                </c:pt>
                <c:pt idx="1251">
                  <c:v>3660</c:v>
                </c:pt>
                <c:pt idx="1252">
                  <c:v>3660</c:v>
                </c:pt>
                <c:pt idx="1253">
                  <c:v>3670</c:v>
                </c:pt>
                <c:pt idx="1254">
                  <c:v>3670</c:v>
                </c:pt>
                <c:pt idx="1255">
                  <c:v>3670</c:v>
                </c:pt>
                <c:pt idx="1256">
                  <c:v>3670</c:v>
                </c:pt>
                <c:pt idx="1257">
                  <c:v>3670</c:v>
                </c:pt>
                <c:pt idx="1258">
                  <c:v>3670</c:v>
                </c:pt>
                <c:pt idx="1259">
                  <c:v>3670</c:v>
                </c:pt>
                <c:pt idx="1260">
                  <c:v>3670</c:v>
                </c:pt>
                <c:pt idx="1261">
                  <c:v>3670</c:v>
                </c:pt>
                <c:pt idx="1262">
                  <c:v>3670</c:v>
                </c:pt>
                <c:pt idx="1263">
                  <c:v>3670</c:v>
                </c:pt>
                <c:pt idx="1264">
                  <c:v>3670</c:v>
                </c:pt>
                <c:pt idx="1265">
                  <c:v>3670</c:v>
                </c:pt>
                <c:pt idx="1266">
                  <c:v>3670</c:v>
                </c:pt>
                <c:pt idx="1267">
                  <c:v>3670</c:v>
                </c:pt>
                <c:pt idx="1268">
                  <c:v>3670</c:v>
                </c:pt>
                <c:pt idx="1269">
                  <c:v>3675</c:v>
                </c:pt>
                <c:pt idx="1270">
                  <c:v>3675</c:v>
                </c:pt>
                <c:pt idx="1271">
                  <c:v>3680</c:v>
                </c:pt>
                <c:pt idx="1272">
                  <c:v>3680</c:v>
                </c:pt>
                <c:pt idx="1273">
                  <c:v>3680</c:v>
                </c:pt>
                <c:pt idx="1274">
                  <c:v>3680</c:v>
                </c:pt>
                <c:pt idx="1275">
                  <c:v>3680</c:v>
                </c:pt>
                <c:pt idx="1276">
                  <c:v>3680</c:v>
                </c:pt>
                <c:pt idx="1277">
                  <c:v>3680</c:v>
                </c:pt>
                <c:pt idx="1278">
                  <c:v>3680</c:v>
                </c:pt>
                <c:pt idx="1279">
                  <c:v>3680</c:v>
                </c:pt>
                <c:pt idx="1280">
                  <c:v>3680</c:v>
                </c:pt>
                <c:pt idx="1281">
                  <c:v>3680</c:v>
                </c:pt>
                <c:pt idx="1282">
                  <c:v>3680</c:v>
                </c:pt>
                <c:pt idx="1283">
                  <c:v>3680</c:v>
                </c:pt>
                <c:pt idx="1284">
                  <c:v>3680</c:v>
                </c:pt>
                <c:pt idx="1285">
                  <c:v>3690</c:v>
                </c:pt>
                <c:pt idx="1286">
                  <c:v>3690</c:v>
                </c:pt>
                <c:pt idx="1287">
                  <c:v>3690</c:v>
                </c:pt>
                <c:pt idx="1288">
                  <c:v>3690</c:v>
                </c:pt>
                <c:pt idx="1289">
                  <c:v>3690</c:v>
                </c:pt>
                <c:pt idx="1290">
                  <c:v>3690</c:v>
                </c:pt>
                <c:pt idx="1291">
                  <c:v>3690</c:v>
                </c:pt>
                <c:pt idx="1292">
                  <c:v>3690</c:v>
                </c:pt>
                <c:pt idx="1293">
                  <c:v>3700</c:v>
                </c:pt>
                <c:pt idx="1294">
                  <c:v>3700</c:v>
                </c:pt>
                <c:pt idx="1295">
                  <c:v>3700</c:v>
                </c:pt>
                <c:pt idx="1296">
                  <c:v>3700</c:v>
                </c:pt>
                <c:pt idx="1297">
                  <c:v>3700</c:v>
                </c:pt>
                <c:pt idx="1298">
                  <c:v>3700</c:v>
                </c:pt>
                <c:pt idx="1299">
                  <c:v>3700</c:v>
                </c:pt>
                <c:pt idx="1300">
                  <c:v>3700</c:v>
                </c:pt>
                <c:pt idx="1301">
                  <c:v>3700</c:v>
                </c:pt>
                <c:pt idx="1302">
                  <c:v>3700</c:v>
                </c:pt>
                <c:pt idx="1303">
                  <c:v>3700</c:v>
                </c:pt>
                <c:pt idx="1304">
                  <c:v>3700</c:v>
                </c:pt>
                <c:pt idx="1305">
                  <c:v>3700</c:v>
                </c:pt>
                <c:pt idx="1306">
                  <c:v>3700</c:v>
                </c:pt>
                <c:pt idx="1307">
                  <c:v>3700</c:v>
                </c:pt>
                <c:pt idx="1308">
                  <c:v>3700</c:v>
                </c:pt>
                <c:pt idx="1309">
                  <c:v>3700</c:v>
                </c:pt>
                <c:pt idx="1310">
                  <c:v>3700</c:v>
                </c:pt>
                <c:pt idx="1311">
                  <c:v>3700</c:v>
                </c:pt>
                <c:pt idx="1312">
                  <c:v>3705</c:v>
                </c:pt>
                <c:pt idx="1313">
                  <c:v>3710</c:v>
                </c:pt>
                <c:pt idx="1314">
                  <c:v>3710</c:v>
                </c:pt>
                <c:pt idx="1315">
                  <c:v>3710</c:v>
                </c:pt>
                <c:pt idx="1316">
                  <c:v>3710</c:v>
                </c:pt>
                <c:pt idx="1317">
                  <c:v>3710</c:v>
                </c:pt>
                <c:pt idx="1318">
                  <c:v>3710</c:v>
                </c:pt>
                <c:pt idx="1319">
                  <c:v>3710</c:v>
                </c:pt>
                <c:pt idx="1320">
                  <c:v>3710</c:v>
                </c:pt>
                <c:pt idx="1321">
                  <c:v>3710</c:v>
                </c:pt>
                <c:pt idx="1322">
                  <c:v>3720</c:v>
                </c:pt>
                <c:pt idx="1323">
                  <c:v>3720</c:v>
                </c:pt>
                <c:pt idx="1324">
                  <c:v>3720</c:v>
                </c:pt>
                <c:pt idx="1325">
                  <c:v>3720</c:v>
                </c:pt>
                <c:pt idx="1326">
                  <c:v>3720</c:v>
                </c:pt>
                <c:pt idx="1327">
                  <c:v>3720</c:v>
                </c:pt>
                <c:pt idx="1328">
                  <c:v>3720</c:v>
                </c:pt>
                <c:pt idx="1329">
                  <c:v>3720</c:v>
                </c:pt>
                <c:pt idx="1330">
                  <c:v>3720</c:v>
                </c:pt>
                <c:pt idx="1331">
                  <c:v>3720</c:v>
                </c:pt>
                <c:pt idx="1332">
                  <c:v>3720</c:v>
                </c:pt>
                <c:pt idx="1333">
                  <c:v>3720</c:v>
                </c:pt>
                <c:pt idx="1334">
                  <c:v>3725</c:v>
                </c:pt>
                <c:pt idx="1335">
                  <c:v>3725</c:v>
                </c:pt>
                <c:pt idx="1336">
                  <c:v>3730</c:v>
                </c:pt>
                <c:pt idx="1337">
                  <c:v>3730</c:v>
                </c:pt>
                <c:pt idx="1338">
                  <c:v>3730</c:v>
                </c:pt>
                <c:pt idx="1339">
                  <c:v>3730</c:v>
                </c:pt>
                <c:pt idx="1340">
                  <c:v>3730</c:v>
                </c:pt>
                <c:pt idx="1341">
                  <c:v>3730</c:v>
                </c:pt>
                <c:pt idx="1342">
                  <c:v>3730</c:v>
                </c:pt>
                <c:pt idx="1343">
                  <c:v>3730</c:v>
                </c:pt>
                <c:pt idx="1344">
                  <c:v>3730</c:v>
                </c:pt>
                <c:pt idx="1345">
                  <c:v>3740</c:v>
                </c:pt>
                <c:pt idx="1346">
                  <c:v>3740</c:v>
                </c:pt>
                <c:pt idx="1347">
                  <c:v>3740</c:v>
                </c:pt>
                <c:pt idx="1348">
                  <c:v>3740</c:v>
                </c:pt>
                <c:pt idx="1349">
                  <c:v>3740</c:v>
                </c:pt>
                <c:pt idx="1350">
                  <c:v>3740</c:v>
                </c:pt>
                <c:pt idx="1351">
                  <c:v>3740</c:v>
                </c:pt>
                <c:pt idx="1352">
                  <c:v>3740</c:v>
                </c:pt>
                <c:pt idx="1353">
                  <c:v>3740</c:v>
                </c:pt>
                <c:pt idx="1354">
                  <c:v>3740</c:v>
                </c:pt>
                <c:pt idx="1355">
                  <c:v>3740</c:v>
                </c:pt>
                <c:pt idx="1356">
                  <c:v>3740</c:v>
                </c:pt>
                <c:pt idx="1357">
                  <c:v>3740</c:v>
                </c:pt>
                <c:pt idx="1358">
                  <c:v>3740</c:v>
                </c:pt>
                <c:pt idx="1359">
                  <c:v>3745</c:v>
                </c:pt>
                <c:pt idx="1360">
                  <c:v>3750</c:v>
                </c:pt>
                <c:pt idx="1361">
                  <c:v>3750</c:v>
                </c:pt>
                <c:pt idx="1362">
                  <c:v>3750</c:v>
                </c:pt>
                <c:pt idx="1363">
                  <c:v>3750</c:v>
                </c:pt>
                <c:pt idx="1364">
                  <c:v>3750</c:v>
                </c:pt>
                <c:pt idx="1365">
                  <c:v>3750</c:v>
                </c:pt>
                <c:pt idx="1366">
                  <c:v>3750</c:v>
                </c:pt>
                <c:pt idx="1367">
                  <c:v>3750</c:v>
                </c:pt>
                <c:pt idx="1368">
                  <c:v>3750</c:v>
                </c:pt>
                <c:pt idx="1369">
                  <c:v>3750</c:v>
                </c:pt>
                <c:pt idx="1370">
                  <c:v>3755</c:v>
                </c:pt>
                <c:pt idx="1371">
                  <c:v>3760</c:v>
                </c:pt>
                <c:pt idx="1372">
                  <c:v>3760</c:v>
                </c:pt>
                <c:pt idx="1373">
                  <c:v>3760</c:v>
                </c:pt>
                <c:pt idx="1374">
                  <c:v>3760</c:v>
                </c:pt>
                <c:pt idx="1375">
                  <c:v>3760</c:v>
                </c:pt>
                <c:pt idx="1376">
                  <c:v>3760</c:v>
                </c:pt>
                <c:pt idx="1377">
                  <c:v>3760</c:v>
                </c:pt>
                <c:pt idx="1378">
                  <c:v>3760</c:v>
                </c:pt>
                <c:pt idx="1379">
                  <c:v>3760</c:v>
                </c:pt>
                <c:pt idx="1380">
                  <c:v>3760</c:v>
                </c:pt>
                <c:pt idx="1381">
                  <c:v>3760</c:v>
                </c:pt>
                <c:pt idx="1382">
                  <c:v>3765</c:v>
                </c:pt>
                <c:pt idx="1383">
                  <c:v>3770</c:v>
                </c:pt>
                <c:pt idx="1384">
                  <c:v>3770</c:v>
                </c:pt>
                <c:pt idx="1385">
                  <c:v>3770</c:v>
                </c:pt>
                <c:pt idx="1386">
                  <c:v>3770</c:v>
                </c:pt>
                <c:pt idx="1387">
                  <c:v>3770</c:v>
                </c:pt>
                <c:pt idx="1388">
                  <c:v>3770</c:v>
                </c:pt>
                <c:pt idx="1389">
                  <c:v>3770</c:v>
                </c:pt>
                <c:pt idx="1390">
                  <c:v>3770</c:v>
                </c:pt>
                <c:pt idx="1391">
                  <c:v>3770</c:v>
                </c:pt>
                <c:pt idx="1392">
                  <c:v>3780</c:v>
                </c:pt>
                <c:pt idx="1393">
                  <c:v>3780</c:v>
                </c:pt>
                <c:pt idx="1394">
                  <c:v>3780</c:v>
                </c:pt>
                <c:pt idx="1395">
                  <c:v>3780</c:v>
                </c:pt>
                <c:pt idx="1396">
                  <c:v>3780</c:v>
                </c:pt>
                <c:pt idx="1397">
                  <c:v>3780</c:v>
                </c:pt>
                <c:pt idx="1398">
                  <c:v>3780</c:v>
                </c:pt>
                <c:pt idx="1399">
                  <c:v>3780</c:v>
                </c:pt>
                <c:pt idx="1400">
                  <c:v>3785</c:v>
                </c:pt>
                <c:pt idx="1401">
                  <c:v>3790</c:v>
                </c:pt>
                <c:pt idx="1402">
                  <c:v>3790</c:v>
                </c:pt>
                <c:pt idx="1403">
                  <c:v>3790</c:v>
                </c:pt>
                <c:pt idx="1404">
                  <c:v>3790</c:v>
                </c:pt>
                <c:pt idx="1405">
                  <c:v>3800</c:v>
                </c:pt>
                <c:pt idx="1406">
                  <c:v>3800</c:v>
                </c:pt>
                <c:pt idx="1407">
                  <c:v>3800</c:v>
                </c:pt>
                <c:pt idx="1408">
                  <c:v>3800</c:v>
                </c:pt>
                <c:pt idx="1409">
                  <c:v>3800</c:v>
                </c:pt>
                <c:pt idx="1410">
                  <c:v>3800</c:v>
                </c:pt>
                <c:pt idx="1411">
                  <c:v>3800</c:v>
                </c:pt>
                <c:pt idx="1412">
                  <c:v>3800</c:v>
                </c:pt>
                <c:pt idx="1413">
                  <c:v>3800</c:v>
                </c:pt>
                <c:pt idx="1414">
                  <c:v>3800</c:v>
                </c:pt>
                <c:pt idx="1415">
                  <c:v>3810</c:v>
                </c:pt>
                <c:pt idx="1416">
                  <c:v>3810</c:v>
                </c:pt>
                <c:pt idx="1417">
                  <c:v>3810</c:v>
                </c:pt>
                <c:pt idx="1418">
                  <c:v>3810</c:v>
                </c:pt>
                <c:pt idx="1419">
                  <c:v>3810</c:v>
                </c:pt>
                <c:pt idx="1420">
                  <c:v>3810</c:v>
                </c:pt>
                <c:pt idx="1421">
                  <c:v>3810</c:v>
                </c:pt>
                <c:pt idx="1422">
                  <c:v>3810</c:v>
                </c:pt>
                <c:pt idx="1423">
                  <c:v>3810</c:v>
                </c:pt>
                <c:pt idx="1424">
                  <c:v>3810</c:v>
                </c:pt>
                <c:pt idx="1425">
                  <c:v>3820</c:v>
                </c:pt>
                <c:pt idx="1426">
                  <c:v>3820</c:v>
                </c:pt>
                <c:pt idx="1427">
                  <c:v>3820</c:v>
                </c:pt>
                <c:pt idx="1428">
                  <c:v>3820</c:v>
                </c:pt>
                <c:pt idx="1429">
                  <c:v>3820</c:v>
                </c:pt>
                <c:pt idx="1430">
                  <c:v>3820</c:v>
                </c:pt>
                <c:pt idx="1431">
                  <c:v>3820</c:v>
                </c:pt>
                <c:pt idx="1432">
                  <c:v>3820</c:v>
                </c:pt>
                <c:pt idx="1433">
                  <c:v>3820</c:v>
                </c:pt>
                <c:pt idx="1434">
                  <c:v>3820</c:v>
                </c:pt>
                <c:pt idx="1435">
                  <c:v>3830</c:v>
                </c:pt>
                <c:pt idx="1436">
                  <c:v>3830</c:v>
                </c:pt>
                <c:pt idx="1437">
                  <c:v>3830</c:v>
                </c:pt>
                <c:pt idx="1438">
                  <c:v>3830</c:v>
                </c:pt>
                <c:pt idx="1439">
                  <c:v>3830</c:v>
                </c:pt>
                <c:pt idx="1440">
                  <c:v>3830</c:v>
                </c:pt>
                <c:pt idx="1441">
                  <c:v>3830</c:v>
                </c:pt>
                <c:pt idx="1442">
                  <c:v>3840</c:v>
                </c:pt>
                <c:pt idx="1443">
                  <c:v>3840</c:v>
                </c:pt>
                <c:pt idx="1444">
                  <c:v>3840</c:v>
                </c:pt>
                <c:pt idx="1445">
                  <c:v>3840</c:v>
                </c:pt>
                <c:pt idx="1446">
                  <c:v>3840</c:v>
                </c:pt>
                <c:pt idx="1447">
                  <c:v>3840</c:v>
                </c:pt>
                <c:pt idx="1448">
                  <c:v>3840</c:v>
                </c:pt>
                <c:pt idx="1449">
                  <c:v>3840</c:v>
                </c:pt>
                <c:pt idx="1450">
                  <c:v>3840</c:v>
                </c:pt>
                <c:pt idx="1451">
                  <c:v>3840</c:v>
                </c:pt>
                <c:pt idx="1452">
                  <c:v>3840</c:v>
                </c:pt>
                <c:pt idx="1453">
                  <c:v>3840</c:v>
                </c:pt>
                <c:pt idx="1454">
                  <c:v>3845</c:v>
                </c:pt>
                <c:pt idx="1455">
                  <c:v>3850</c:v>
                </c:pt>
                <c:pt idx="1456">
                  <c:v>3850</c:v>
                </c:pt>
                <c:pt idx="1457">
                  <c:v>3850</c:v>
                </c:pt>
                <c:pt idx="1458">
                  <c:v>3850</c:v>
                </c:pt>
                <c:pt idx="1459">
                  <c:v>3850</c:v>
                </c:pt>
                <c:pt idx="1460">
                  <c:v>3850</c:v>
                </c:pt>
                <c:pt idx="1461">
                  <c:v>3860</c:v>
                </c:pt>
                <c:pt idx="1462">
                  <c:v>3860</c:v>
                </c:pt>
                <c:pt idx="1463">
                  <c:v>3860</c:v>
                </c:pt>
                <c:pt idx="1464">
                  <c:v>3860</c:v>
                </c:pt>
                <c:pt idx="1465">
                  <c:v>3860</c:v>
                </c:pt>
                <c:pt idx="1466">
                  <c:v>3860</c:v>
                </c:pt>
                <c:pt idx="1467">
                  <c:v>3860</c:v>
                </c:pt>
                <c:pt idx="1468">
                  <c:v>3860</c:v>
                </c:pt>
                <c:pt idx="1469">
                  <c:v>3860</c:v>
                </c:pt>
                <c:pt idx="1470">
                  <c:v>3860</c:v>
                </c:pt>
                <c:pt idx="1471">
                  <c:v>3865</c:v>
                </c:pt>
                <c:pt idx="1472">
                  <c:v>3870</c:v>
                </c:pt>
                <c:pt idx="1473">
                  <c:v>3870</c:v>
                </c:pt>
                <c:pt idx="1474">
                  <c:v>3870</c:v>
                </c:pt>
                <c:pt idx="1475">
                  <c:v>3870</c:v>
                </c:pt>
                <c:pt idx="1476">
                  <c:v>3870</c:v>
                </c:pt>
                <c:pt idx="1477">
                  <c:v>3870</c:v>
                </c:pt>
                <c:pt idx="1478">
                  <c:v>3870</c:v>
                </c:pt>
                <c:pt idx="1479">
                  <c:v>3870</c:v>
                </c:pt>
                <c:pt idx="1480">
                  <c:v>3870</c:v>
                </c:pt>
                <c:pt idx="1481">
                  <c:v>3870</c:v>
                </c:pt>
                <c:pt idx="1482">
                  <c:v>3870</c:v>
                </c:pt>
                <c:pt idx="1483">
                  <c:v>3870</c:v>
                </c:pt>
                <c:pt idx="1484">
                  <c:v>3875</c:v>
                </c:pt>
                <c:pt idx="1485">
                  <c:v>3880</c:v>
                </c:pt>
                <c:pt idx="1486">
                  <c:v>3880</c:v>
                </c:pt>
                <c:pt idx="1487">
                  <c:v>3880</c:v>
                </c:pt>
                <c:pt idx="1488">
                  <c:v>3880</c:v>
                </c:pt>
                <c:pt idx="1489">
                  <c:v>3880</c:v>
                </c:pt>
                <c:pt idx="1490">
                  <c:v>3880</c:v>
                </c:pt>
                <c:pt idx="1491">
                  <c:v>3880</c:v>
                </c:pt>
                <c:pt idx="1492">
                  <c:v>3890</c:v>
                </c:pt>
                <c:pt idx="1493">
                  <c:v>3890</c:v>
                </c:pt>
                <c:pt idx="1494">
                  <c:v>3890</c:v>
                </c:pt>
                <c:pt idx="1495">
                  <c:v>3890</c:v>
                </c:pt>
                <c:pt idx="1496">
                  <c:v>3890</c:v>
                </c:pt>
                <c:pt idx="1497">
                  <c:v>3890</c:v>
                </c:pt>
                <c:pt idx="1498">
                  <c:v>3890</c:v>
                </c:pt>
                <c:pt idx="1499">
                  <c:v>3895</c:v>
                </c:pt>
                <c:pt idx="1500">
                  <c:v>3895</c:v>
                </c:pt>
                <c:pt idx="1501">
                  <c:v>3895</c:v>
                </c:pt>
                <c:pt idx="1502">
                  <c:v>3900</c:v>
                </c:pt>
                <c:pt idx="1503">
                  <c:v>3900</c:v>
                </c:pt>
                <c:pt idx="1504">
                  <c:v>3900</c:v>
                </c:pt>
                <c:pt idx="1505">
                  <c:v>3900</c:v>
                </c:pt>
                <c:pt idx="1506">
                  <c:v>3900</c:v>
                </c:pt>
                <c:pt idx="1507">
                  <c:v>3900</c:v>
                </c:pt>
                <c:pt idx="1508">
                  <c:v>3900</c:v>
                </c:pt>
                <c:pt idx="1509">
                  <c:v>3900</c:v>
                </c:pt>
                <c:pt idx="1510">
                  <c:v>3900</c:v>
                </c:pt>
                <c:pt idx="1511">
                  <c:v>3900</c:v>
                </c:pt>
                <c:pt idx="1512">
                  <c:v>3900</c:v>
                </c:pt>
                <c:pt idx="1513">
                  <c:v>3900</c:v>
                </c:pt>
                <c:pt idx="1514">
                  <c:v>3900</c:v>
                </c:pt>
                <c:pt idx="1515">
                  <c:v>3900</c:v>
                </c:pt>
                <c:pt idx="1516">
                  <c:v>3910</c:v>
                </c:pt>
                <c:pt idx="1517">
                  <c:v>3910</c:v>
                </c:pt>
                <c:pt idx="1518">
                  <c:v>3910</c:v>
                </c:pt>
                <c:pt idx="1519">
                  <c:v>3910</c:v>
                </c:pt>
                <c:pt idx="1520">
                  <c:v>3910</c:v>
                </c:pt>
                <c:pt idx="1521">
                  <c:v>3920</c:v>
                </c:pt>
                <c:pt idx="1522">
                  <c:v>3920</c:v>
                </c:pt>
                <c:pt idx="1523">
                  <c:v>3920</c:v>
                </c:pt>
                <c:pt idx="1524">
                  <c:v>3920</c:v>
                </c:pt>
                <c:pt idx="1525">
                  <c:v>3920</c:v>
                </c:pt>
                <c:pt idx="1526">
                  <c:v>3920</c:v>
                </c:pt>
                <c:pt idx="1527">
                  <c:v>3920</c:v>
                </c:pt>
                <c:pt idx="1528">
                  <c:v>3920</c:v>
                </c:pt>
                <c:pt idx="1529">
                  <c:v>3920</c:v>
                </c:pt>
                <c:pt idx="1530">
                  <c:v>3920</c:v>
                </c:pt>
                <c:pt idx="1531">
                  <c:v>3920</c:v>
                </c:pt>
                <c:pt idx="1532">
                  <c:v>3920</c:v>
                </c:pt>
                <c:pt idx="1533">
                  <c:v>3920</c:v>
                </c:pt>
                <c:pt idx="1534">
                  <c:v>3920</c:v>
                </c:pt>
                <c:pt idx="1535">
                  <c:v>3930</c:v>
                </c:pt>
                <c:pt idx="1536">
                  <c:v>3930</c:v>
                </c:pt>
                <c:pt idx="1537">
                  <c:v>3930</c:v>
                </c:pt>
                <c:pt idx="1538">
                  <c:v>3930</c:v>
                </c:pt>
                <c:pt idx="1539">
                  <c:v>3930</c:v>
                </c:pt>
                <c:pt idx="1540">
                  <c:v>3930</c:v>
                </c:pt>
                <c:pt idx="1541">
                  <c:v>3930</c:v>
                </c:pt>
                <c:pt idx="1542">
                  <c:v>3930</c:v>
                </c:pt>
                <c:pt idx="1543">
                  <c:v>3930</c:v>
                </c:pt>
                <c:pt idx="1544">
                  <c:v>3935</c:v>
                </c:pt>
                <c:pt idx="1545">
                  <c:v>3940</c:v>
                </c:pt>
                <c:pt idx="1546">
                  <c:v>3940</c:v>
                </c:pt>
                <c:pt idx="1547">
                  <c:v>3940</c:v>
                </c:pt>
                <c:pt idx="1548">
                  <c:v>3940</c:v>
                </c:pt>
                <c:pt idx="1549">
                  <c:v>3940</c:v>
                </c:pt>
                <c:pt idx="1550">
                  <c:v>3940</c:v>
                </c:pt>
                <c:pt idx="1551">
                  <c:v>3940</c:v>
                </c:pt>
                <c:pt idx="1552">
                  <c:v>3940</c:v>
                </c:pt>
                <c:pt idx="1553">
                  <c:v>3940</c:v>
                </c:pt>
                <c:pt idx="1554">
                  <c:v>3950</c:v>
                </c:pt>
                <c:pt idx="1555">
                  <c:v>3950</c:v>
                </c:pt>
                <c:pt idx="1556">
                  <c:v>3950</c:v>
                </c:pt>
                <c:pt idx="1557">
                  <c:v>3950</c:v>
                </c:pt>
                <c:pt idx="1558">
                  <c:v>3950</c:v>
                </c:pt>
                <c:pt idx="1559">
                  <c:v>3950</c:v>
                </c:pt>
                <c:pt idx="1560">
                  <c:v>3950</c:v>
                </c:pt>
                <c:pt idx="1561">
                  <c:v>3950</c:v>
                </c:pt>
                <c:pt idx="1562">
                  <c:v>3950</c:v>
                </c:pt>
                <c:pt idx="1563">
                  <c:v>3950</c:v>
                </c:pt>
                <c:pt idx="1564">
                  <c:v>3960</c:v>
                </c:pt>
                <c:pt idx="1565">
                  <c:v>3960</c:v>
                </c:pt>
                <c:pt idx="1566">
                  <c:v>3960</c:v>
                </c:pt>
                <c:pt idx="1567">
                  <c:v>3960</c:v>
                </c:pt>
                <c:pt idx="1568">
                  <c:v>3960</c:v>
                </c:pt>
                <c:pt idx="1569">
                  <c:v>3960</c:v>
                </c:pt>
                <c:pt idx="1570">
                  <c:v>3960</c:v>
                </c:pt>
                <c:pt idx="1571">
                  <c:v>3970</c:v>
                </c:pt>
                <c:pt idx="1572">
                  <c:v>3970</c:v>
                </c:pt>
                <c:pt idx="1573">
                  <c:v>3970</c:v>
                </c:pt>
                <c:pt idx="1574">
                  <c:v>3970</c:v>
                </c:pt>
                <c:pt idx="1575">
                  <c:v>3970</c:v>
                </c:pt>
                <c:pt idx="1576">
                  <c:v>3970</c:v>
                </c:pt>
                <c:pt idx="1577">
                  <c:v>3980</c:v>
                </c:pt>
                <c:pt idx="1578">
                  <c:v>3980</c:v>
                </c:pt>
                <c:pt idx="1579">
                  <c:v>3980</c:v>
                </c:pt>
                <c:pt idx="1580">
                  <c:v>3980</c:v>
                </c:pt>
                <c:pt idx="1581">
                  <c:v>3990</c:v>
                </c:pt>
                <c:pt idx="1582">
                  <c:v>3990</c:v>
                </c:pt>
                <c:pt idx="1583">
                  <c:v>4000</c:v>
                </c:pt>
                <c:pt idx="1584">
                  <c:v>4000</c:v>
                </c:pt>
                <c:pt idx="1585">
                  <c:v>4000</c:v>
                </c:pt>
                <c:pt idx="1586">
                  <c:v>4000</c:v>
                </c:pt>
                <c:pt idx="1587">
                  <c:v>4000</c:v>
                </c:pt>
                <c:pt idx="1588">
                  <c:v>4000</c:v>
                </c:pt>
                <c:pt idx="1589">
                  <c:v>4000</c:v>
                </c:pt>
                <c:pt idx="1590">
                  <c:v>4000</c:v>
                </c:pt>
                <c:pt idx="1591">
                  <c:v>4000</c:v>
                </c:pt>
                <c:pt idx="1592">
                  <c:v>4000</c:v>
                </c:pt>
                <c:pt idx="1593">
                  <c:v>4000</c:v>
                </c:pt>
                <c:pt idx="1594">
                  <c:v>4000</c:v>
                </c:pt>
                <c:pt idx="1595">
                  <c:v>4000</c:v>
                </c:pt>
                <c:pt idx="1596">
                  <c:v>4005</c:v>
                </c:pt>
                <c:pt idx="1597">
                  <c:v>4010</c:v>
                </c:pt>
                <c:pt idx="1598">
                  <c:v>4010</c:v>
                </c:pt>
                <c:pt idx="1599">
                  <c:v>4010</c:v>
                </c:pt>
                <c:pt idx="1600">
                  <c:v>4010</c:v>
                </c:pt>
                <c:pt idx="1601">
                  <c:v>4020</c:v>
                </c:pt>
                <c:pt idx="1602">
                  <c:v>4020</c:v>
                </c:pt>
                <c:pt idx="1603">
                  <c:v>4020</c:v>
                </c:pt>
                <c:pt idx="1604">
                  <c:v>4020</c:v>
                </c:pt>
                <c:pt idx="1605">
                  <c:v>4020</c:v>
                </c:pt>
                <c:pt idx="1606">
                  <c:v>4020</c:v>
                </c:pt>
                <c:pt idx="1607">
                  <c:v>4030</c:v>
                </c:pt>
                <c:pt idx="1608">
                  <c:v>4030</c:v>
                </c:pt>
                <c:pt idx="1609">
                  <c:v>4030</c:v>
                </c:pt>
                <c:pt idx="1610">
                  <c:v>4030</c:v>
                </c:pt>
                <c:pt idx="1611">
                  <c:v>4030</c:v>
                </c:pt>
                <c:pt idx="1612">
                  <c:v>4030</c:v>
                </c:pt>
                <c:pt idx="1613">
                  <c:v>4031</c:v>
                </c:pt>
                <c:pt idx="1614">
                  <c:v>4040</c:v>
                </c:pt>
                <c:pt idx="1615">
                  <c:v>4040</c:v>
                </c:pt>
                <c:pt idx="1616">
                  <c:v>4040</c:v>
                </c:pt>
                <c:pt idx="1617">
                  <c:v>4040</c:v>
                </c:pt>
                <c:pt idx="1618">
                  <c:v>4040</c:v>
                </c:pt>
                <c:pt idx="1619">
                  <c:v>4040</c:v>
                </c:pt>
                <c:pt idx="1620">
                  <c:v>4045</c:v>
                </c:pt>
                <c:pt idx="1621">
                  <c:v>4050</c:v>
                </c:pt>
                <c:pt idx="1622">
                  <c:v>4050</c:v>
                </c:pt>
                <c:pt idx="1623">
                  <c:v>4050</c:v>
                </c:pt>
                <c:pt idx="1624">
                  <c:v>4050</c:v>
                </c:pt>
                <c:pt idx="1625">
                  <c:v>4050</c:v>
                </c:pt>
                <c:pt idx="1626">
                  <c:v>4050</c:v>
                </c:pt>
                <c:pt idx="1627">
                  <c:v>4050</c:v>
                </c:pt>
                <c:pt idx="1628">
                  <c:v>4055</c:v>
                </c:pt>
                <c:pt idx="1629">
                  <c:v>4060</c:v>
                </c:pt>
                <c:pt idx="1630">
                  <c:v>4060</c:v>
                </c:pt>
                <c:pt idx="1631">
                  <c:v>4060</c:v>
                </c:pt>
                <c:pt idx="1632">
                  <c:v>4060</c:v>
                </c:pt>
                <c:pt idx="1633">
                  <c:v>4060</c:v>
                </c:pt>
                <c:pt idx="1634">
                  <c:v>4060</c:v>
                </c:pt>
                <c:pt idx="1635">
                  <c:v>4060</c:v>
                </c:pt>
                <c:pt idx="1636">
                  <c:v>4060</c:v>
                </c:pt>
                <c:pt idx="1637">
                  <c:v>4060</c:v>
                </c:pt>
                <c:pt idx="1638">
                  <c:v>4060</c:v>
                </c:pt>
                <c:pt idx="1639">
                  <c:v>4060</c:v>
                </c:pt>
                <c:pt idx="1640">
                  <c:v>4060</c:v>
                </c:pt>
                <c:pt idx="1641">
                  <c:v>4060</c:v>
                </c:pt>
                <c:pt idx="1642">
                  <c:v>4060</c:v>
                </c:pt>
                <c:pt idx="1643">
                  <c:v>4066</c:v>
                </c:pt>
                <c:pt idx="1644">
                  <c:v>4070</c:v>
                </c:pt>
                <c:pt idx="1645">
                  <c:v>4070</c:v>
                </c:pt>
                <c:pt idx="1646">
                  <c:v>4070</c:v>
                </c:pt>
                <c:pt idx="1647">
                  <c:v>4070</c:v>
                </c:pt>
                <c:pt idx="1648">
                  <c:v>4070</c:v>
                </c:pt>
                <c:pt idx="1649">
                  <c:v>4070</c:v>
                </c:pt>
                <c:pt idx="1650">
                  <c:v>4080</c:v>
                </c:pt>
                <c:pt idx="1651">
                  <c:v>4080</c:v>
                </c:pt>
                <c:pt idx="1652">
                  <c:v>4080</c:v>
                </c:pt>
                <c:pt idx="1653">
                  <c:v>4080</c:v>
                </c:pt>
                <c:pt idx="1654">
                  <c:v>4080</c:v>
                </c:pt>
                <c:pt idx="1655">
                  <c:v>4080</c:v>
                </c:pt>
                <c:pt idx="1656">
                  <c:v>4080</c:v>
                </c:pt>
                <c:pt idx="1657">
                  <c:v>4085</c:v>
                </c:pt>
                <c:pt idx="1658">
                  <c:v>4090</c:v>
                </c:pt>
                <c:pt idx="1659">
                  <c:v>4090</c:v>
                </c:pt>
                <c:pt idx="1660">
                  <c:v>4095</c:v>
                </c:pt>
                <c:pt idx="1661">
                  <c:v>4095</c:v>
                </c:pt>
                <c:pt idx="1662">
                  <c:v>4100</c:v>
                </c:pt>
                <c:pt idx="1663">
                  <c:v>4100</c:v>
                </c:pt>
                <c:pt idx="1664">
                  <c:v>4100</c:v>
                </c:pt>
                <c:pt idx="1665">
                  <c:v>4100</c:v>
                </c:pt>
                <c:pt idx="1666">
                  <c:v>4100</c:v>
                </c:pt>
                <c:pt idx="1667">
                  <c:v>4100</c:v>
                </c:pt>
                <c:pt idx="1668">
                  <c:v>4100</c:v>
                </c:pt>
                <c:pt idx="1669">
                  <c:v>4100</c:v>
                </c:pt>
                <c:pt idx="1670">
                  <c:v>4100</c:v>
                </c:pt>
                <c:pt idx="1671">
                  <c:v>4105</c:v>
                </c:pt>
                <c:pt idx="1672">
                  <c:v>4110</c:v>
                </c:pt>
                <c:pt idx="1673">
                  <c:v>4110</c:v>
                </c:pt>
                <c:pt idx="1674">
                  <c:v>4120</c:v>
                </c:pt>
                <c:pt idx="1675">
                  <c:v>4120</c:v>
                </c:pt>
                <c:pt idx="1676">
                  <c:v>4120</c:v>
                </c:pt>
                <c:pt idx="1677">
                  <c:v>4120</c:v>
                </c:pt>
                <c:pt idx="1678">
                  <c:v>4120</c:v>
                </c:pt>
                <c:pt idx="1679">
                  <c:v>4125</c:v>
                </c:pt>
                <c:pt idx="1680">
                  <c:v>4130</c:v>
                </c:pt>
                <c:pt idx="1681">
                  <c:v>4135</c:v>
                </c:pt>
                <c:pt idx="1682">
                  <c:v>4140</c:v>
                </c:pt>
                <c:pt idx="1683">
                  <c:v>4140</c:v>
                </c:pt>
                <c:pt idx="1684">
                  <c:v>4140</c:v>
                </c:pt>
                <c:pt idx="1685">
                  <c:v>4140</c:v>
                </c:pt>
                <c:pt idx="1686">
                  <c:v>4140</c:v>
                </c:pt>
                <c:pt idx="1687">
                  <c:v>4140</c:v>
                </c:pt>
                <c:pt idx="1688">
                  <c:v>4145</c:v>
                </c:pt>
                <c:pt idx="1689">
                  <c:v>4150</c:v>
                </c:pt>
                <c:pt idx="1690">
                  <c:v>4150</c:v>
                </c:pt>
                <c:pt idx="1691">
                  <c:v>4150</c:v>
                </c:pt>
                <c:pt idx="1692">
                  <c:v>4150</c:v>
                </c:pt>
                <c:pt idx="1693">
                  <c:v>4150</c:v>
                </c:pt>
                <c:pt idx="1694">
                  <c:v>4150</c:v>
                </c:pt>
                <c:pt idx="1695">
                  <c:v>4160</c:v>
                </c:pt>
                <c:pt idx="1696">
                  <c:v>4160</c:v>
                </c:pt>
                <c:pt idx="1697">
                  <c:v>4160</c:v>
                </c:pt>
                <c:pt idx="1698">
                  <c:v>4180</c:v>
                </c:pt>
                <c:pt idx="1699">
                  <c:v>4180</c:v>
                </c:pt>
                <c:pt idx="1700">
                  <c:v>4180</c:v>
                </c:pt>
                <c:pt idx="1701">
                  <c:v>4180</c:v>
                </c:pt>
                <c:pt idx="1702">
                  <c:v>4180</c:v>
                </c:pt>
                <c:pt idx="1703">
                  <c:v>4180</c:v>
                </c:pt>
                <c:pt idx="1704">
                  <c:v>4180</c:v>
                </c:pt>
                <c:pt idx="1705">
                  <c:v>4180</c:v>
                </c:pt>
                <c:pt idx="1706">
                  <c:v>4190</c:v>
                </c:pt>
                <c:pt idx="1707">
                  <c:v>4190</c:v>
                </c:pt>
                <c:pt idx="1708">
                  <c:v>4200</c:v>
                </c:pt>
                <c:pt idx="1709">
                  <c:v>4200</c:v>
                </c:pt>
                <c:pt idx="1710">
                  <c:v>4200</c:v>
                </c:pt>
                <c:pt idx="1711">
                  <c:v>4200</c:v>
                </c:pt>
                <c:pt idx="1712">
                  <c:v>4200</c:v>
                </c:pt>
                <c:pt idx="1713">
                  <c:v>4200</c:v>
                </c:pt>
                <c:pt idx="1714">
                  <c:v>4220</c:v>
                </c:pt>
                <c:pt idx="1715">
                  <c:v>4220</c:v>
                </c:pt>
                <c:pt idx="1716">
                  <c:v>4220</c:v>
                </c:pt>
                <c:pt idx="1717">
                  <c:v>4220</c:v>
                </c:pt>
                <c:pt idx="1718">
                  <c:v>4220</c:v>
                </c:pt>
                <c:pt idx="1719">
                  <c:v>4225</c:v>
                </c:pt>
                <c:pt idx="1720">
                  <c:v>4230</c:v>
                </c:pt>
                <c:pt idx="1721">
                  <c:v>4230</c:v>
                </c:pt>
                <c:pt idx="1722">
                  <c:v>4235</c:v>
                </c:pt>
                <c:pt idx="1723">
                  <c:v>4240</c:v>
                </c:pt>
                <c:pt idx="1724">
                  <c:v>4240</c:v>
                </c:pt>
                <c:pt idx="1725">
                  <c:v>4240</c:v>
                </c:pt>
                <c:pt idx="1726">
                  <c:v>4240</c:v>
                </c:pt>
                <c:pt idx="1727">
                  <c:v>4240</c:v>
                </c:pt>
                <c:pt idx="1728">
                  <c:v>4240</c:v>
                </c:pt>
                <c:pt idx="1729">
                  <c:v>4240</c:v>
                </c:pt>
                <c:pt idx="1730">
                  <c:v>4240</c:v>
                </c:pt>
                <c:pt idx="1731">
                  <c:v>4250</c:v>
                </c:pt>
                <c:pt idx="1732">
                  <c:v>4260</c:v>
                </c:pt>
                <c:pt idx="1733">
                  <c:v>4260</c:v>
                </c:pt>
                <c:pt idx="1734">
                  <c:v>4260</c:v>
                </c:pt>
                <c:pt idx="1735">
                  <c:v>4260</c:v>
                </c:pt>
                <c:pt idx="1736">
                  <c:v>4260</c:v>
                </c:pt>
                <c:pt idx="1737">
                  <c:v>4260</c:v>
                </c:pt>
                <c:pt idx="1738">
                  <c:v>4270</c:v>
                </c:pt>
                <c:pt idx="1739">
                  <c:v>4270</c:v>
                </c:pt>
                <c:pt idx="1740">
                  <c:v>4275</c:v>
                </c:pt>
                <c:pt idx="1741">
                  <c:v>4280</c:v>
                </c:pt>
                <c:pt idx="1742">
                  <c:v>4280</c:v>
                </c:pt>
                <c:pt idx="1743">
                  <c:v>4280</c:v>
                </c:pt>
                <c:pt idx="1744">
                  <c:v>4290</c:v>
                </c:pt>
                <c:pt idx="1745">
                  <c:v>4290</c:v>
                </c:pt>
                <c:pt idx="1746">
                  <c:v>4295</c:v>
                </c:pt>
                <c:pt idx="1747">
                  <c:v>4300</c:v>
                </c:pt>
                <c:pt idx="1748">
                  <c:v>4300</c:v>
                </c:pt>
                <c:pt idx="1749">
                  <c:v>4300</c:v>
                </c:pt>
                <c:pt idx="1750">
                  <c:v>4310</c:v>
                </c:pt>
                <c:pt idx="1751">
                  <c:v>4310</c:v>
                </c:pt>
                <c:pt idx="1752">
                  <c:v>4315</c:v>
                </c:pt>
                <c:pt idx="1753">
                  <c:v>4320</c:v>
                </c:pt>
                <c:pt idx="1754">
                  <c:v>4320</c:v>
                </c:pt>
                <c:pt idx="1755">
                  <c:v>4320</c:v>
                </c:pt>
                <c:pt idx="1756">
                  <c:v>4320</c:v>
                </c:pt>
                <c:pt idx="1757">
                  <c:v>4320</c:v>
                </c:pt>
                <c:pt idx="1758">
                  <c:v>4320</c:v>
                </c:pt>
                <c:pt idx="1759">
                  <c:v>4325</c:v>
                </c:pt>
                <c:pt idx="1760">
                  <c:v>4330</c:v>
                </c:pt>
                <c:pt idx="1761">
                  <c:v>4330</c:v>
                </c:pt>
                <c:pt idx="1762">
                  <c:v>4330</c:v>
                </c:pt>
                <c:pt idx="1763">
                  <c:v>4340</c:v>
                </c:pt>
                <c:pt idx="1764">
                  <c:v>4340</c:v>
                </c:pt>
                <c:pt idx="1765">
                  <c:v>4340</c:v>
                </c:pt>
                <c:pt idx="1766">
                  <c:v>4350</c:v>
                </c:pt>
                <c:pt idx="1767">
                  <c:v>4350</c:v>
                </c:pt>
                <c:pt idx="1768">
                  <c:v>4360</c:v>
                </c:pt>
                <c:pt idx="1769">
                  <c:v>4360</c:v>
                </c:pt>
                <c:pt idx="1770">
                  <c:v>4365</c:v>
                </c:pt>
                <c:pt idx="1771">
                  <c:v>4370</c:v>
                </c:pt>
                <c:pt idx="1772">
                  <c:v>4380</c:v>
                </c:pt>
                <c:pt idx="1773">
                  <c:v>4390</c:v>
                </c:pt>
                <c:pt idx="1774">
                  <c:v>4400</c:v>
                </c:pt>
                <c:pt idx="1775">
                  <c:v>4405</c:v>
                </c:pt>
                <c:pt idx="1776">
                  <c:v>4420</c:v>
                </c:pt>
                <c:pt idx="1777">
                  <c:v>4420</c:v>
                </c:pt>
                <c:pt idx="1778">
                  <c:v>4430</c:v>
                </c:pt>
                <c:pt idx="1779">
                  <c:v>4430</c:v>
                </c:pt>
                <c:pt idx="1780">
                  <c:v>4440</c:v>
                </c:pt>
                <c:pt idx="1781">
                  <c:v>4440</c:v>
                </c:pt>
                <c:pt idx="1782">
                  <c:v>4440</c:v>
                </c:pt>
                <c:pt idx="1783">
                  <c:v>4440</c:v>
                </c:pt>
                <c:pt idx="1784">
                  <c:v>4470</c:v>
                </c:pt>
                <c:pt idx="1785">
                  <c:v>4470</c:v>
                </c:pt>
                <c:pt idx="1786">
                  <c:v>4480</c:v>
                </c:pt>
                <c:pt idx="1787">
                  <c:v>4480</c:v>
                </c:pt>
                <c:pt idx="1788">
                  <c:v>4490</c:v>
                </c:pt>
                <c:pt idx="1789">
                  <c:v>4500</c:v>
                </c:pt>
                <c:pt idx="1790">
                  <c:v>4500</c:v>
                </c:pt>
                <c:pt idx="1791">
                  <c:v>4540</c:v>
                </c:pt>
                <c:pt idx="1792">
                  <c:v>4540</c:v>
                </c:pt>
                <c:pt idx="1793">
                  <c:v>4540</c:v>
                </c:pt>
                <c:pt idx="1794">
                  <c:v>4540</c:v>
                </c:pt>
                <c:pt idx="1795">
                  <c:v>4550</c:v>
                </c:pt>
                <c:pt idx="1796">
                  <c:v>4560</c:v>
                </c:pt>
                <c:pt idx="1797">
                  <c:v>4560</c:v>
                </c:pt>
                <c:pt idx="1798">
                  <c:v>4570</c:v>
                </c:pt>
                <c:pt idx="1799">
                  <c:v>4570</c:v>
                </c:pt>
                <c:pt idx="1800">
                  <c:v>4570</c:v>
                </c:pt>
                <c:pt idx="1801">
                  <c:v>4635</c:v>
                </c:pt>
                <c:pt idx="1802">
                  <c:v>4640</c:v>
                </c:pt>
                <c:pt idx="1803">
                  <c:v>4650</c:v>
                </c:pt>
                <c:pt idx="1804">
                  <c:v>4660</c:v>
                </c:pt>
                <c:pt idx="1805">
                  <c:v>4690</c:v>
                </c:pt>
                <c:pt idx="1806">
                  <c:v>4740</c:v>
                </c:pt>
                <c:pt idx="1807">
                  <c:v>4750</c:v>
                </c:pt>
                <c:pt idx="1808">
                  <c:v>4760</c:v>
                </c:pt>
                <c:pt idx="1809">
                  <c:v>4770</c:v>
                </c:pt>
                <c:pt idx="1810">
                  <c:v>4770</c:v>
                </c:pt>
                <c:pt idx="1811">
                  <c:v>4780</c:v>
                </c:pt>
                <c:pt idx="1812">
                  <c:v>4780</c:v>
                </c:pt>
                <c:pt idx="1813">
                  <c:v>4860</c:v>
                </c:pt>
                <c:pt idx="1814">
                  <c:v>4940</c:v>
                </c:pt>
                <c:pt idx="1815">
                  <c:v>4940</c:v>
                </c:pt>
                <c:pt idx="1816">
                  <c:v>4945</c:v>
                </c:pt>
                <c:pt idx="1817">
                  <c:v>4950</c:v>
                </c:pt>
                <c:pt idx="1818">
                  <c:v>4950</c:v>
                </c:pt>
                <c:pt idx="1819">
                  <c:v>5000</c:v>
                </c:pt>
                <c:pt idx="1820">
                  <c:v>5110</c:v>
                </c:pt>
                <c:pt idx="1821">
                  <c:v>5140</c:v>
                </c:pt>
                <c:pt idx="1822">
                  <c:v>5180</c:v>
                </c:pt>
                <c:pt idx="1823">
                  <c:v>5190</c:v>
                </c:pt>
              </c:numCache>
            </c:numRef>
          </c:yVal>
          <c:smooth val="0"/>
        </c:ser>
        <c:dLbls>
          <c:showLegendKey val="0"/>
          <c:showVal val="0"/>
          <c:showCatName val="0"/>
          <c:showSerName val="0"/>
          <c:showPercent val="0"/>
          <c:showBubbleSize val="0"/>
        </c:dLbls>
        <c:axId val="314804096"/>
        <c:axId val="314810368"/>
      </c:scatterChart>
      <c:valAx>
        <c:axId val="314804096"/>
        <c:scaling>
          <c:orientation val="minMax"/>
        </c:scaling>
        <c:delete val="0"/>
        <c:axPos val="b"/>
        <c:title>
          <c:tx>
            <c:rich>
              <a:bodyPr/>
              <a:lstStyle/>
              <a:p>
                <a:pPr>
                  <a:defRPr/>
                </a:pPr>
                <a:r>
                  <a:rPr lang="en-NZ"/>
                  <a:t>Sample Percentile</a:t>
                </a:r>
              </a:p>
            </c:rich>
          </c:tx>
          <c:overlay val="0"/>
        </c:title>
        <c:numFmt formatCode="General" sourceLinked="1"/>
        <c:majorTickMark val="out"/>
        <c:minorTickMark val="none"/>
        <c:tickLblPos val="nextTo"/>
        <c:crossAx val="314810368"/>
        <c:crosses val="autoZero"/>
        <c:crossBetween val="midCat"/>
      </c:valAx>
      <c:valAx>
        <c:axId val="314810368"/>
        <c:scaling>
          <c:orientation val="minMax"/>
        </c:scaling>
        <c:delete val="0"/>
        <c:axPos val="l"/>
        <c:title>
          <c:tx>
            <c:rich>
              <a:bodyPr/>
              <a:lstStyle/>
              <a:p>
                <a:pPr>
                  <a:defRPr/>
                </a:pPr>
                <a:r>
                  <a:rPr lang="en-NZ"/>
                  <a:t>Birth_wt</a:t>
                </a:r>
              </a:p>
            </c:rich>
          </c:tx>
          <c:overlay val="0"/>
        </c:title>
        <c:numFmt formatCode="General" sourceLinked="1"/>
        <c:majorTickMark val="out"/>
        <c:minorTickMark val="none"/>
        <c:tickLblPos val="nextTo"/>
        <c:crossAx val="314804096"/>
        <c:crosses val="autoZero"/>
        <c:crossBetween val="midCat"/>
      </c:valAx>
    </c:plotArea>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NZ"/>
  <c:roundedCorners val="0"/>
  <mc:AlternateContent xmlns:mc="http://schemas.openxmlformats.org/markup-compatibility/2006">
    <mc:Choice xmlns:c14="http://schemas.microsoft.com/office/drawing/2007/8/2/chart" Requires="c14">
      <c14:style val="102"/>
    </mc:Choice>
    <mc:Fallback>
      <c:style val="2"/>
    </mc:Fallback>
  </mc:AlternateContent>
  <c:pivotSource>
    <c:name>[Simple_SIDS_EpiInfo2.xlsx]Mantel_Haenszel_Case-Control!PivotTable2</c:name>
    <c:fmtId val="2"/>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s>
    <c:plotArea>
      <c:layout/>
      <c:barChart>
        <c:barDir val="col"/>
        <c:grouping val="clustered"/>
        <c:varyColors val="0"/>
        <c:ser>
          <c:idx val="0"/>
          <c:order val="0"/>
          <c:tx>
            <c:strRef>
              <c:f>'Mantel_Haenszel_Case-Control'!$M$31:$M$33</c:f>
              <c:strCache>
                <c:ptCount val="1"/>
                <c:pt idx="0">
                  <c:v>_Yes - _Low</c:v>
                </c:pt>
              </c:strCache>
            </c:strRef>
          </c:tx>
          <c:invertIfNegative val="0"/>
          <c:cat>
            <c:strRef>
              <c:f>'Mantel_Haenszel_Case-Control'!$L$34:$L$36</c:f>
              <c:strCache>
                <c:ptCount val="2"/>
                <c:pt idx="0">
                  <c:v>Case</c:v>
                </c:pt>
                <c:pt idx="1">
                  <c:v>Control</c:v>
                </c:pt>
              </c:strCache>
            </c:strRef>
          </c:cat>
          <c:val>
            <c:numRef>
              <c:f>'Mantel_Haenszel_Case-Control'!$M$34:$M$36</c:f>
              <c:numCache>
                <c:formatCode>General</c:formatCode>
                <c:ptCount val="2"/>
                <c:pt idx="0">
                  <c:v>34</c:v>
                </c:pt>
                <c:pt idx="1">
                  <c:v>28</c:v>
                </c:pt>
              </c:numCache>
            </c:numRef>
          </c:val>
        </c:ser>
        <c:ser>
          <c:idx val="1"/>
          <c:order val="1"/>
          <c:tx>
            <c:strRef>
              <c:f>'Mantel_Haenszel_Case-Control'!$N$31:$N$33</c:f>
              <c:strCache>
                <c:ptCount val="1"/>
                <c:pt idx="0">
                  <c:v>_Yes - High</c:v>
                </c:pt>
              </c:strCache>
            </c:strRef>
          </c:tx>
          <c:invertIfNegative val="0"/>
          <c:cat>
            <c:strRef>
              <c:f>'Mantel_Haenszel_Case-Control'!$L$34:$L$36</c:f>
              <c:strCache>
                <c:ptCount val="2"/>
                <c:pt idx="0">
                  <c:v>Case</c:v>
                </c:pt>
                <c:pt idx="1">
                  <c:v>Control</c:v>
                </c:pt>
              </c:strCache>
            </c:strRef>
          </c:cat>
          <c:val>
            <c:numRef>
              <c:f>'Mantel_Haenszel_Case-Control'!$N$34:$N$36</c:f>
              <c:numCache>
                <c:formatCode>General</c:formatCode>
                <c:ptCount val="2"/>
                <c:pt idx="0">
                  <c:v>15</c:v>
                </c:pt>
                <c:pt idx="1">
                  <c:v>60</c:v>
                </c:pt>
              </c:numCache>
            </c:numRef>
          </c:val>
        </c:ser>
        <c:ser>
          <c:idx val="2"/>
          <c:order val="2"/>
          <c:tx>
            <c:strRef>
              <c:f>'Mantel_Haenszel_Case-Control'!$O$31:$O$33</c:f>
              <c:strCache>
                <c:ptCount val="1"/>
                <c:pt idx="0">
                  <c:v>_Yes - Medium</c:v>
                </c:pt>
              </c:strCache>
            </c:strRef>
          </c:tx>
          <c:invertIfNegative val="0"/>
          <c:cat>
            <c:strRef>
              <c:f>'Mantel_Haenszel_Case-Control'!$L$34:$L$36</c:f>
              <c:strCache>
                <c:ptCount val="2"/>
                <c:pt idx="0">
                  <c:v>Case</c:v>
                </c:pt>
                <c:pt idx="1">
                  <c:v>Control</c:v>
                </c:pt>
              </c:strCache>
            </c:strRef>
          </c:cat>
          <c:val>
            <c:numRef>
              <c:f>'Mantel_Haenszel_Case-Control'!$O$34:$O$36</c:f>
              <c:numCache>
                <c:formatCode>General</c:formatCode>
                <c:ptCount val="2"/>
                <c:pt idx="0">
                  <c:v>33</c:v>
                </c:pt>
                <c:pt idx="1">
                  <c:v>65</c:v>
                </c:pt>
              </c:numCache>
            </c:numRef>
          </c:val>
        </c:ser>
        <c:ser>
          <c:idx val="3"/>
          <c:order val="3"/>
          <c:tx>
            <c:strRef>
              <c:f>'Mantel_Haenszel_Case-Control'!$Q$31:$Q$33</c:f>
              <c:strCache>
                <c:ptCount val="1"/>
                <c:pt idx="0">
                  <c:v>No - _Low</c:v>
                </c:pt>
              </c:strCache>
            </c:strRef>
          </c:tx>
          <c:invertIfNegative val="0"/>
          <c:cat>
            <c:strRef>
              <c:f>'Mantel_Haenszel_Case-Control'!$L$34:$L$36</c:f>
              <c:strCache>
                <c:ptCount val="2"/>
                <c:pt idx="0">
                  <c:v>Case</c:v>
                </c:pt>
                <c:pt idx="1">
                  <c:v>Control</c:v>
                </c:pt>
              </c:strCache>
            </c:strRef>
          </c:cat>
          <c:val>
            <c:numRef>
              <c:f>'Mantel_Haenszel_Case-Control'!$Q$34:$Q$36</c:f>
              <c:numCache>
                <c:formatCode>General</c:formatCode>
                <c:ptCount val="2"/>
                <c:pt idx="0">
                  <c:v>95</c:v>
                </c:pt>
                <c:pt idx="1">
                  <c:v>227</c:v>
                </c:pt>
              </c:numCache>
            </c:numRef>
          </c:val>
        </c:ser>
        <c:ser>
          <c:idx val="4"/>
          <c:order val="4"/>
          <c:tx>
            <c:strRef>
              <c:f>'Mantel_Haenszel_Case-Control'!$R$31:$R$33</c:f>
              <c:strCache>
                <c:ptCount val="1"/>
                <c:pt idx="0">
                  <c:v>No - High</c:v>
                </c:pt>
              </c:strCache>
            </c:strRef>
          </c:tx>
          <c:invertIfNegative val="0"/>
          <c:cat>
            <c:strRef>
              <c:f>'Mantel_Haenszel_Case-Control'!$L$34:$L$36</c:f>
              <c:strCache>
                <c:ptCount val="2"/>
                <c:pt idx="0">
                  <c:v>Case</c:v>
                </c:pt>
                <c:pt idx="1">
                  <c:v>Control</c:v>
                </c:pt>
              </c:strCache>
            </c:strRef>
          </c:cat>
          <c:val>
            <c:numRef>
              <c:f>'Mantel_Haenszel_Case-Control'!$R$34:$R$36</c:f>
              <c:numCache>
                <c:formatCode>General</c:formatCode>
                <c:ptCount val="2"/>
                <c:pt idx="0">
                  <c:v>49</c:v>
                </c:pt>
                <c:pt idx="1">
                  <c:v>452</c:v>
                </c:pt>
              </c:numCache>
            </c:numRef>
          </c:val>
        </c:ser>
        <c:ser>
          <c:idx val="5"/>
          <c:order val="5"/>
          <c:tx>
            <c:strRef>
              <c:f>'Mantel_Haenszel_Case-Control'!$S$31:$S$33</c:f>
              <c:strCache>
                <c:ptCount val="1"/>
                <c:pt idx="0">
                  <c:v>No - Medium</c:v>
                </c:pt>
              </c:strCache>
            </c:strRef>
          </c:tx>
          <c:invertIfNegative val="0"/>
          <c:cat>
            <c:strRef>
              <c:f>'Mantel_Haenszel_Case-Control'!$L$34:$L$36</c:f>
              <c:strCache>
                <c:ptCount val="2"/>
                <c:pt idx="0">
                  <c:v>Case</c:v>
                </c:pt>
                <c:pt idx="1">
                  <c:v>Control</c:v>
                </c:pt>
              </c:strCache>
            </c:strRef>
          </c:cat>
          <c:val>
            <c:numRef>
              <c:f>'Mantel_Haenszel_Case-Control'!$S$34:$S$36</c:f>
              <c:numCache>
                <c:formatCode>General</c:formatCode>
                <c:ptCount val="2"/>
                <c:pt idx="0">
                  <c:v>132</c:v>
                </c:pt>
                <c:pt idx="1">
                  <c:v>634</c:v>
                </c:pt>
              </c:numCache>
            </c:numRef>
          </c:val>
        </c:ser>
        <c:dLbls>
          <c:showLegendKey val="0"/>
          <c:showVal val="0"/>
          <c:showCatName val="0"/>
          <c:showSerName val="0"/>
          <c:showPercent val="0"/>
          <c:showBubbleSize val="0"/>
        </c:dLbls>
        <c:gapWidth val="150"/>
        <c:axId val="299914752"/>
        <c:axId val="299916288"/>
      </c:barChart>
      <c:catAx>
        <c:axId val="299914752"/>
        <c:scaling>
          <c:orientation val="minMax"/>
        </c:scaling>
        <c:delete val="0"/>
        <c:axPos val="b"/>
        <c:majorTickMark val="out"/>
        <c:minorTickMark val="none"/>
        <c:tickLblPos val="nextTo"/>
        <c:crossAx val="299916288"/>
        <c:crosses val="autoZero"/>
        <c:auto val="1"/>
        <c:lblAlgn val="ctr"/>
        <c:lblOffset val="100"/>
        <c:noMultiLvlLbl val="0"/>
      </c:catAx>
      <c:valAx>
        <c:axId val="299916288"/>
        <c:scaling>
          <c:logBase val="10"/>
          <c:orientation val="minMax"/>
        </c:scaling>
        <c:delete val="0"/>
        <c:axPos val="l"/>
        <c:majorGridlines/>
        <c:numFmt formatCode="General" sourceLinked="1"/>
        <c:majorTickMark val="out"/>
        <c:minorTickMark val="none"/>
        <c:tickLblPos val="nextTo"/>
        <c:crossAx val="299914752"/>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NZ"/>
  <c:roundedCorners val="0"/>
  <mc:AlternateContent xmlns:mc="http://schemas.openxmlformats.org/markup-compatibility/2006">
    <mc:Choice xmlns:c14="http://schemas.microsoft.com/office/drawing/2007/8/2/chart" Requires="c14">
      <c14:style val="102"/>
    </mc:Choice>
    <mc:Fallback>
      <c:style val="2"/>
    </mc:Fallback>
  </mc:AlternateContent>
  <c:pivotSource>
    <c:name>[Simple_SIDS_EpiInfo2.xlsx]Mantel_Haenszel_Case-Control!PivotTable2</c:name>
    <c:fmtId val="0"/>
  </c:pivotSource>
  <c:chart>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'Mantel_Haenszel_Case-Control'!$M$31:$M$33</c:f>
              <c:strCache>
                <c:ptCount val="1"/>
                <c:pt idx="0">
                  <c:v>_Yes - _Low</c:v>
                </c:pt>
              </c:strCache>
            </c:strRef>
          </c:tx>
          <c:invertIfNegative val="0"/>
          <c:cat>
            <c:strRef>
              <c:f>'Mantel_Haenszel_Case-Control'!$L$34:$L$36</c:f>
              <c:strCache>
                <c:ptCount val="2"/>
                <c:pt idx="0">
                  <c:v>Case</c:v>
                </c:pt>
                <c:pt idx="1">
                  <c:v>Control</c:v>
                </c:pt>
              </c:strCache>
            </c:strRef>
          </c:cat>
          <c:val>
            <c:numRef>
              <c:f>'Mantel_Haenszel_Case-Control'!$M$34:$M$36</c:f>
              <c:numCache>
                <c:formatCode>General</c:formatCode>
                <c:ptCount val="2"/>
                <c:pt idx="0">
                  <c:v>34</c:v>
                </c:pt>
                <c:pt idx="1">
                  <c:v>28</c:v>
                </c:pt>
              </c:numCache>
            </c:numRef>
          </c:val>
        </c:ser>
        <c:ser>
          <c:idx val="1"/>
          <c:order val="1"/>
          <c:tx>
            <c:strRef>
              <c:f>'Mantel_Haenszel_Case-Control'!$N$31:$N$33</c:f>
              <c:strCache>
                <c:ptCount val="1"/>
                <c:pt idx="0">
                  <c:v>_Yes - High</c:v>
                </c:pt>
              </c:strCache>
            </c:strRef>
          </c:tx>
          <c:invertIfNegative val="0"/>
          <c:cat>
            <c:strRef>
              <c:f>'Mantel_Haenszel_Case-Control'!$L$34:$L$36</c:f>
              <c:strCache>
                <c:ptCount val="2"/>
                <c:pt idx="0">
                  <c:v>Case</c:v>
                </c:pt>
                <c:pt idx="1">
                  <c:v>Control</c:v>
                </c:pt>
              </c:strCache>
            </c:strRef>
          </c:cat>
          <c:val>
            <c:numRef>
              <c:f>'Mantel_Haenszel_Case-Control'!$N$34:$N$36</c:f>
              <c:numCache>
                <c:formatCode>General</c:formatCode>
                <c:ptCount val="2"/>
                <c:pt idx="0">
                  <c:v>15</c:v>
                </c:pt>
                <c:pt idx="1">
                  <c:v>60</c:v>
                </c:pt>
              </c:numCache>
            </c:numRef>
          </c:val>
        </c:ser>
        <c:ser>
          <c:idx val="2"/>
          <c:order val="2"/>
          <c:tx>
            <c:strRef>
              <c:f>'Mantel_Haenszel_Case-Control'!$O$31:$O$33</c:f>
              <c:strCache>
                <c:ptCount val="1"/>
                <c:pt idx="0">
                  <c:v>_Yes - Medium</c:v>
                </c:pt>
              </c:strCache>
            </c:strRef>
          </c:tx>
          <c:invertIfNegative val="0"/>
          <c:cat>
            <c:strRef>
              <c:f>'Mantel_Haenszel_Case-Control'!$L$34:$L$36</c:f>
              <c:strCache>
                <c:ptCount val="2"/>
                <c:pt idx="0">
                  <c:v>Case</c:v>
                </c:pt>
                <c:pt idx="1">
                  <c:v>Control</c:v>
                </c:pt>
              </c:strCache>
            </c:strRef>
          </c:cat>
          <c:val>
            <c:numRef>
              <c:f>'Mantel_Haenszel_Case-Control'!$O$34:$O$36</c:f>
              <c:numCache>
                <c:formatCode>General</c:formatCode>
                <c:ptCount val="2"/>
                <c:pt idx="0">
                  <c:v>33</c:v>
                </c:pt>
                <c:pt idx="1">
                  <c:v>65</c:v>
                </c:pt>
              </c:numCache>
            </c:numRef>
          </c:val>
        </c:ser>
        <c:ser>
          <c:idx val="3"/>
          <c:order val="3"/>
          <c:tx>
            <c:strRef>
              <c:f>'Mantel_Haenszel_Case-Control'!$Q$31:$Q$33</c:f>
              <c:strCache>
                <c:ptCount val="1"/>
                <c:pt idx="0">
                  <c:v>No - _Low</c:v>
                </c:pt>
              </c:strCache>
            </c:strRef>
          </c:tx>
          <c:invertIfNegative val="0"/>
          <c:cat>
            <c:strRef>
              <c:f>'Mantel_Haenszel_Case-Control'!$L$34:$L$36</c:f>
              <c:strCache>
                <c:ptCount val="2"/>
                <c:pt idx="0">
                  <c:v>Case</c:v>
                </c:pt>
                <c:pt idx="1">
                  <c:v>Control</c:v>
                </c:pt>
              </c:strCache>
            </c:strRef>
          </c:cat>
          <c:val>
            <c:numRef>
              <c:f>'Mantel_Haenszel_Case-Control'!$Q$34:$Q$36</c:f>
              <c:numCache>
                <c:formatCode>General</c:formatCode>
                <c:ptCount val="2"/>
                <c:pt idx="0">
                  <c:v>95</c:v>
                </c:pt>
                <c:pt idx="1">
                  <c:v>227</c:v>
                </c:pt>
              </c:numCache>
            </c:numRef>
          </c:val>
        </c:ser>
        <c:ser>
          <c:idx val="4"/>
          <c:order val="4"/>
          <c:tx>
            <c:strRef>
              <c:f>'Mantel_Haenszel_Case-Control'!$R$31:$R$33</c:f>
              <c:strCache>
                <c:ptCount val="1"/>
                <c:pt idx="0">
                  <c:v>No - High</c:v>
                </c:pt>
              </c:strCache>
            </c:strRef>
          </c:tx>
          <c:invertIfNegative val="0"/>
          <c:cat>
            <c:strRef>
              <c:f>'Mantel_Haenszel_Case-Control'!$L$34:$L$36</c:f>
              <c:strCache>
                <c:ptCount val="2"/>
                <c:pt idx="0">
                  <c:v>Case</c:v>
                </c:pt>
                <c:pt idx="1">
                  <c:v>Control</c:v>
                </c:pt>
              </c:strCache>
            </c:strRef>
          </c:cat>
          <c:val>
            <c:numRef>
              <c:f>'Mantel_Haenszel_Case-Control'!$R$34:$R$36</c:f>
              <c:numCache>
                <c:formatCode>General</c:formatCode>
                <c:ptCount val="2"/>
                <c:pt idx="0">
                  <c:v>49</c:v>
                </c:pt>
                <c:pt idx="1">
                  <c:v>452</c:v>
                </c:pt>
              </c:numCache>
            </c:numRef>
          </c:val>
        </c:ser>
        <c:ser>
          <c:idx val="5"/>
          <c:order val="5"/>
          <c:tx>
            <c:strRef>
              <c:f>'Mantel_Haenszel_Case-Control'!$S$31:$S$33</c:f>
              <c:strCache>
                <c:ptCount val="1"/>
                <c:pt idx="0">
                  <c:v>No - Medium</c:v>
                </c:pt>
              </c:strCache>
            </c:strRef>
          </c:tx>
          <c:invertIfNegative val="0"/>
          <c:cat>
            <c:strRef>
              <c:f>'Mantel_Haenszel_Case-Control'!$L$34:$L$36</c:f>
              <c:strCache>
                <c:ptCount val="2"/>
                <c:pt idx="0">
                  <c:v>Case</c:v>
                </c:pt>
                <c:pt idx="1">
                  <c:v>Control</c:v>
                </c:pt>
              </c:strCache>
            </c:strRef>
          </c:cat>
          <c:val>
            <c:numRef>
              <c:f>'Mantel_Haenszel_Case-Control'!$S$34:$S$36</c:f>
              <c:numCache>
                <c:formatCode>General</c:formatCode>
                <c:ptCount val="2"/>
                <c:pt idx="0">
                  <c:v>132</c:v>
                </c:pt>
                <c:pt idx="1">
                  <c:v>634</c:v>
                </c:pt>
              </c:numCache>
            </c:numRef>
          </c:val>
        </c:ser>
        <c:dLbls>
          <c:showLegendKey val="0"/>
          <c:showVal val="0"/>
          <c:showCatName val="0"/>
          <c:showSerName val="0"/>
          <c:showPercent val="0"/>
          <c:showBubbleSize val="0"/>
        </c:dLbls>
        <c:gapWidth val="150"/>
        <c:axId val="324699648"/>
        <c:axId val="324701184"/>
      </c:barChart>
      <c:catAx>
        <c:axId val="324699648"/>
        <c:scaling>
          <c:orientation val="minMax"/>
        </c:scaling>
        <c:delete val="0"/>
        <c:axPos val="b"/>
        <c:majorTickMark val="out"/>
        <c:minorTickMark val="none"/>
        <c:tickLblPos val="nextTo"/>
        <c:crossAx val="324701184"/>
        <c:crosses val="autoZero"/>
        <c:auto val="1"/>
        <c:lblAlgn val="ctr"/>
        <c:lblOffset val="100"/>
        <c:noMultiLvlLbl val="0"/>
      </c:catAx>
      <c:valAx>
        <c:axId val="324701184"/>
        <c:scaling>
          <c:logBase val="10"/>
          <c:orientation val="minMax"/>
        </c:scaling>
        <c:delete val="0"/>
        <c:axPos val="l"/>
        <c:majorGridlines/>
        <c:numFmt formatCode="General" sourceLinked="1"/>
        <c:majorTickMark val="out"/>
        <c:minorTickMark val="none"/>
        <c:tickLblPos val="nextTo"/>
        <c:crossAx val="324699648"/>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_rels/drawing6.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11</xdr:col>
      <xdr:colOff>238125</xdr:colOff>
      <xdr:row>1</xdr:row>
      <xdr:rowOff>180975</xdr:rowOff>
    </xdr:from>
    <xdr:to>
      <xdr:col>20</xdr:col>
      <xdr:colOff>219075</xdr:colOff>
      <xdr:row>29</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6</xdr:row>
      <xdr:rowOff>0</xdr:rowOff>
    </xdr:from>
    <xdr:to>
      <xdr:col>15</xdr:col>
      <xdr:colOff>571501</xdr:colOff>
      <xdr:row>54</xdr:row>
      <xdr:rowOff>138114</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15</xdr:col>
      <xdr:colOff>0</xdr:colOff>
      <xdr:row>1</xdr:row>
      <xdr:rowOff>95250</xdr:rowOff>
    </xdr:from>
    <xdr:to>
      <xdr:col>24</xdr:col>
      <xdr:colOff>95250</xdr:colOff>
      <xdr:row>17</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533400</xdr:colOff>
      <xdr:row>18</xdr:row>
      <xdr:rowOff>114299</xdr:rowOff>
    </xdr:from>
    <xdr:to>
      <xdr:col>19</xdr:col>
      <xdr:colOff>190500</xdr:colOff>
      <xdr:row>37</xdr:row>
      <xdr:rowOff>152399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552450</xdr:colOff>
      <xdr:row>20</xdr:row>
      <xdr:rowOff>66675</xdr:rowOff>
    </xdr:from>
    <xdr:to>
      <xdr:col>28</xdr:col>
      <xdr:colOff>76200</xdr:colOff>
      <xdr:row>37</xdr:row>
      <xdr:rowOff>152400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533399</xdr:colOff>
      <xdr:row>19</xdr:row>
      <xdr:rowOff>180975</xdr:rowOff>
    </xdr:from>
    <xdr:to>
      <xdr:col>13</xdr:col>
      <xdr:colOff>123824</xdr:colOff>
      <xdr:row>39</xdr:row>
      <xdr:rowOff>47625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180974</xdr:colOff>
      <xdr:row>13</xdr:row>
      <xdr:rowOff>85724</xdr:rowOff>
    </xdr:from>
    <xdr:to>
      <xdr:col>25</xdr:col>
      <xdr:colOff>342899</xdr:colOff>
      <xdr:row>35</xdr:row>
      <xdr:rowOff>95249</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31</xdr:col>
      <xdr:colOff>57150</xdr:colOff>
      <xdr:row>43</xdr:row>
      <xdr:rowOff>0</xdr:rowOff>
    </xdr:from>
    <xdr:to>
      <xdr:col>36</xdr:col>
      <xdr:colOff>228600</xdr:colOff>
      <xdr:row>70</xdr:row>
      <xdr:rowOff>76200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736800" y="8467725"/>
          <a:ext cx="5219700" cy="521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952500</xdr:colOff>
      <xdr:row>69</xdr:row>
      <xdr:rowOff>161925</xdr:rowOff>
    </xdr:from>
    <xdr:to>
      <xdr:col>35</xdr:col>
      <xdr:colOff>514350</xdr:colOff>
      <xdr:row>96</xdr:row>
      <xdr:rowOff>47625</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403300" y="13335000"/>
          <a:ext cx="5029200" cy="502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33</xdr:col>
      <xdr:colOff>19050</xdr:colOff>
      <xdr:row>47</xdr:row>
      <xdr:rowOff>76200</xdr:rowOff>
    </xdr:from>
    <xdr:to>
      <xdr:col>35</xdr:col>
      <xdr:colOff>638175</xdr:colOff>
      <xdr:row>53</xdr:row>
      <xdr:rowOff>9525</xdr:rowOff>
    </xdr:to>
    <xdr:sp macro="" textlink="">
      <xdr:nvSpPr>
        <xdr:cNvPr id="4" name="Rectangle 3"/>
        <xdr:cNvSpPr/>
      </xdr:nvSpPr>
      <xdr:spPr>
        <a:xfrm>
          <a:off x="27908250" y="9029700"/>
          <a:ext cx="2590800" cy="1076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NZ" sz="1100"/>
            <a:t>Expected distribution of  change in deviance (</a:t>
          </a:r>
          <a:r>
            <a:rPr lang="en-NZ" sz="1100" i="1"/>
            <a:t>D</a:t>
          </a:r>
          <a:r>
            <a:rPr lang="en-NZ" sz="1100"/>
            <a:t>, 2*LL) for random variation</a:t>
          </a:r>
          <a:r>
            <a:rPr lang="en-NZ" sz="1100" baseline="0"/>
            <a:t> if uninformative variables (2 variables, df=2) added to model, compared to intercept only.</a:t>
          </a:r>
          <a:endParaRPr lang="en-NZ" sz="1100"/>
        </a:p>
      </xdr:txBody>
    </xdr:sp>
    <xdr:clientData/>
  </xdr:twoCellAnchor>
  <xdr:twoCellAnchor>
    <xdr:from>
      <xdr:col>32</xdr:col>
      <xdr:colOff>581025</xdr:colOff>
      <xdr:row>73</xdr:row>
      <xdr:rowOff>38100</xdr:rowOff>
    </xdr:from>
    <xdr:to>
      <xdr:col>35</xdr:col>
      <xdr:colOff>152400</xdr:colOff>
      <xdr:row>78</xdr:row>
      <xdr:rowOff>123825</xdr:rowOff>
    </xdr:to>
    <xdr:sp macro="" textlink="">
      <xdr:nvSpPr>
        <xdr:cNvPr id="5" name="Rectangle 4"/>
        <xdr:cNvSpPr/>
      </xdr:nvSpPr>
      <xdr:spPr>
        <a:xfrm>
          <a:off x="29689425" y="14220825"/>
          <a:ext cx="2390775" cy="1038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NZ" sz="1100"/>
            <a:t>One can</a:t>
          </a:r>
          <a:r>
            <a:rPr lang="en-NZ" sz="1100" baseline="0"/>
            <a:t> see that the greater the number of variables added, the greater the difference in deviance which is possible, if the variables add only random noise.</a:t>
          </a:r>
          <a:endParaRPr lang="en-NZ" sz="1100"/>
        </a:p>
      </xdr:txBody>
    </xdr:sp>
    <xdr:clientData/>
  </xdr:twoCellAnchor>
  <xdr:twoCellAnchor editAs="oneCell">
    <xdr:from>
      <xdr:col>30</xdr:col>
      <xdr:colOff>714375</xdr:colOff>
      <xdr:row>16</xdr:row>
      <xdr:rowOff>161925</xdr:rowOff>
    </xdr:from>
    <xdr:to>
      <xdr:col>35</xdr:col>
      <xdr:colOff>85726</xdr:colOff>
      <xdr:row>42</xdr:row>
      <xdr:rowOff>47626</xdr:rowOff>
    </xdr:to>
    <xdr:pic>
      <xdr:nvPicPr>
        <xdr:cNvPr id="6" name="Picture 5"/>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165175" y="3209925"/>
          <a:ext cx="4838701" cy="48387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31</xdr:col>
      <xdr:colOff>1095375</xdr:colOff>
      <xdr:row>20</xdr:row>
      <xdr:rowOff>114300</xdr:rowOff>
    </xdr:from>
    <xdr:to>
      <xdr:col>34</xdr:col>
      <xdr:colOff>19050</xdr:colOff>
      <xdr:row>26</xdr:row>
      <xdr:rowOff>47625</xdr:rowOff>
    </xdr:to>
    <xdr:sp macro="" textlink="">
      <xdr:nvSpPr>
        <xdr:cNvPr id="8" name="Rectangle 7"/>
        <xdr:cNvSpPr/>
      </xdr:nvSpPr>
      <xdr:spPr>
        <a:xfrm>
          <a:off x="28775025" y="4200525"/>
          <a:ext cx="2828925" cy="10763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NZ" sz="1100"/>
            <a:t>Expected distribution of  change in deviance (</a:t>
          </a:r>
          <a:r>
            <a:rPr lang="en-NZ" sz="1100" i="1"/>
            <a:t>D</a:t>
          </a:r>
          <a:r>
            <a:rPr lang="en-NZ" sz="1100"/>
            <a:t>, 2*LL) for random variation</a:t>
          </a:r>
          <a:r>
            <a:rPr lang="en-NZ" sz="1100" baseline="0"/>
            <a:t> if uninformative variables (1 variable, df=1) added to model, compared to intercept only.</a:t>
          </a:r>
          <a:endParaRPr lang="en-NZ" sz="1100"/>
        </a:p>
      </xdr:txBody>
    </xdr:sp>
    <xdr:clientData/>
  </xdr:twoCellAnchor>
  <xdr:twoCellAnchor>
    <xdr:from>
      <xdr:col>13</xdr:col>
      <xdr:colOff>328761</xdr:colOff>
      <xdr:row>33</xdr:row>
      <xdr:rowOff>162272</xdr:rowOff>
    </xdr:from>
    <xdr:to>
      <xdr:col>15</xdr:col>
      <xdr:colOff>413320</xdr:colOff>
      <xdr:row>39</xdr:row>
      <xdr:rowOff>27384</xdr:rowOff>
    </xdr:to>
    <xdr:sp macro="" textlink="">
      <xdr:nvSpPr>
        <xdr:cNvPr id="10" name="Rectangle 9"/>
        <xdr:cNvSpPr/>
      </xdr:nvSpPr>
      <xdr:spPr>
        <a:xfrm>
          <a:off x="12949386" y="6477347"/>
          <a:ext cx="1656184" cy="100811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NZ"/>
            <a:t>Cot death</a:t>
          </a:r>
        </a:p>
      </xdr:txBody>
    </xdr:sp>
    <xdr:clientData/>
  </xdr:twoCellAnchor>
  <xdr:twoCellAnchor>
    <xdr:from>
      <xdr:col>10</xdr:col>
      <xdr:colOff>0</xdr:colOff>
      <xdr:row>33</xdr:row>
      <xdr:rowOff>151622</xdr:rowOff>
    </xdr:from>
    <xdr:to>
      <xdr:col>11</xdr:col>
      <xdr:colOff>598909</xdr:colOff>
      <xdr:row>39</xdr:row>
      <xdr:rowOff>16734</xdr:rowOff>
    </xdr:to>
    <xdr:sp macro="" textlink="">
      <xdr:nvSpPr>
        <xdr:cNvPr id="11" name="Rectangle 10"/>
        <xdr:cNvSpPr/>
      </xdr:nvSpPr>
      <xdr:spPr>
        <a:xfrm>
          <a:off x="9925050" y="6466697"/>
          <a:ext cx="1656184" cy="100811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NZ"/>
            <a:t>Bedsharing</a:t>
          </a:r>
        </a:p>
      </xdr:txBody>
    </xdr:sp>
    <xdr:clientData/>
  </xdr:twoCellAnchor>
  <xdr:twoCellAnchor>
    <xdr:from>
      <xdr:col>11</xdr:col>
      <xdr:colOff>598909</xdr:colOff>
      <xdr:row>36</xdr:row>
      <xdr:rowOff>84178</xdr:rowOff>
    </xdr:from>
    <xdr:to>
      <xdr:col>13</xdr:col>
      <xdr:colOff>328761</xdr:colOff>
      <xdr:row>36</xdr:row>
      <xdr:rowOff>94828</xdr:rowOff>
    </xdr:to>
    <xdr:cxnSp macro="">
      <xdr:nvCxnSpPr>
        <xdr:cNvPr id="12" name="Straight Arrow Connector 11"/>
        <xdr:cNvCxnSpPr>
          <a:stCxn id="11" idx="3"/>
          <a:endCxn id="10" idx="1"/>
        </xdr:cNvCxnSpPr>
      </xdr:nvCxnSpPr>
      <xdr:spPr>
        <a:xfrm>
          <a:off x="11581234" y="6970753"/>
          <a:ext cx="1368152" cy="1065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352019</xdr:colOff>
      <xdr:row>21</xdr:row>
      <xdr:rowOff>0</xdr:rowOff>
    </xdr:from>
    <xdr:to>
      <xdr:col>15</xdr:col>
      <xdr:colOff>436578</xdr:colOff>
      <xdr:row>26</xdr:row>
      <xdr:rowOff>55612</xdr:rowOff>
    </xdr:to>
    <xdr:sp macro="" textlink="">
      <xdr:nvSpPr>
        <xdr:cNvPr id="14" name="Rectangle 13"/>
        <xdr:cNvSpPr/>
      </xdr:nvSpPr>
      <xdr:spPr>
        <a:xfrm>
          <a:off x="12972644" y="4029075"/>
          <a:ext cx="1656184" cy="100811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NZ"/>
            <a:t>Mother smokes</a:t>
          </a:r>
        </a:p>
      </xdr:txBody>
    </xdr:sp>
    <xdr:clientData/>
  </xdr:twoCellAnchor>
  <xdr:twoCellAnchor>
    <xdr:from>
      <xdr:col>14</xdr:col>
      <xdr:colOff>547253</xdr:colOff>
      <xdr:row>26</xdr:row>
      <xdr:rowOff>55612</xdr:rowOff>
    </xdr:from>
    <xdr:to>
      <xdr:col>14</xdr:col>
      <xdr:colOff>570511</xdr:colOff>
      <xdr:row>33</xdr:row>
      <xdr:rowOff>162272</xdr:rowOff>
    </xdr:to>
    <xdr:cxnSp macro="">
      <xdr:nvCxnSpPr>
        <xdr:cNvPr id="15" name="Straight Arrow Connector 14"/>
        <xdr:cNvCxnSpPr>
          <a:stCxn id="14" idx="2"/>
          <a:endCxn id="10" idx="0"/>
        </xdr:cNvCxnSpPr>
      </xdr:nvCxnSpPr>
      <xdr:spPr>
        <a:xfrm flipH="1">
          <a:off x="13777478" y="5037187"/>
          <a:ext cx="23258" cy="144016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828092</xdr:colOff>
      <xdr:row>23</xdr:row>
      <xdr:rowOff>123056</xdr:rowOff>
    </xdr:from>
    <xdr:to>
      <xdr:col>13</xdr:col>
      <xdr:colOff>352019</xdr:colOff>
      <xdr:row>33</xdr:row>
      <xdr:rowOff>145448</xdr:rowOff>
    </xdr:to>
    <xdr:cxnSp macro="">
      <xdr:nvCxnSpPr>
        <xdr:cNvPr id="16" name="Straight Arrow Connector 15"/>
        <xdr:cNvCxnSpPr>
          <a:stCxn id="14" idx="1"/>
        </xdr:cNvCxnSpPr>
      </xdr:nvCxnSpPr>
      <xdr:spPr>
        <a:xfrm flipH="1">
          <a:off x="10753142" y="4533131"/>
          <a:ext cx="2219502" cy="1927392"/>
        </a:xfrm>
        <a:prstGeom prst="straightConnector1">
          <a:avLst/>
        </a:prstGeom>
        <a:ln w="25400">
          <a:solidFill>
            <a:schemeClr val="tx2">
              <a:lumMod val="40000"/>
              <a:lumOff val="6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1133475</xdr:colOff>
      <xdr:row>15</xdr:row>
      <xdr:rowOff>19050</xdr:rowOff>
    </xdr:from>
    <xdr:to>
      <xdr:col>8</xdr:col>
      <xdr:colOff>765770</xdr:colOff>
      <xdr:row>18</xdr:row>
      <xdr:rowOff>103499</xdr:rowOff>
    </xdr:to>
    <xdr:sp macro="" textlink="">
      <xdr:nvSpPr>
        <xdr:cNvPr id="26" name="TextBox 19"/>
        <xdr:cNvSpPr txBox="1"/>
      </xdr:nvSpPr>
      <xdr:spPr>
        <a:xfrm>
          <a:off x="5695950" y="2905125"/>
          <a:ext cx="288032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l-GR" i="1"/>
            <a:t>β</a:t>
          </a:r>
          <a:r>
            <a:rPr lang="en-NZ" i="1"/>
            <a:t> –</a:t>
          </a:r>
          <a:r>
            <a:rPr lang="en-NZ"/>
            <a:t>coefficient	= 1.46</a:t>
          </a:r>
        </a:p>
        <a:p>
          <a:r>
            <a:rPr lang="en-NZ"/>
            <a:t>exp(</a:t>
          </a:r>
          <a:r>
            <a:rPr lang="el-GR" i="1"/>
            <a:t>β</a:t>
          </a:r>
          <a:r>
            <a:rPr lang="en-NZ"/>
            <a:t>) [odds ratio]	= </a:t>
          </a:r>
          <a:r>
            <a:rPr lang="en-NZ" b="1"/>
            <a:t>4.32</a:t>
          </a:r>
        </a:p>
      </xdr:txBody>
    </xdr:sp>
    <xdr:clientData/>
  </xdr:twoCellAnchor>
  <xdr:twoCellAnchor>
    <xdr:from>
      <xdr:col>7</xdr:col>
      <xdr:colOff>452586</xdr:colOff>
      <xdr:row>19</xdr:row>
      <xdr:rowOff>10650</xdr:rowOff>
    </xdr:from>
    <xdr:to>
      <xdr:col>9</xdr:col>
      <xdr:colOff>556195</xdr:colOff>
      <xdr:row>24</xdr:row>
      <xdr:rowOff>66262</xdr:rowOff>
    </xdr:to>
    <xdr:sp macro="" textlink="">
      <xdr:nvSpPr>
        <xdr:cNvPr id="27" name="Rectangle 26"/>
        <xdr:cNvSpPr/>
      </xdr:nvSpPr>
      <xdr:spPr>
        <a:xfrm>
          <a:off x="7586811" y="3658725"/>
          <a:ext cx="1656184" cy="100811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NZ"/>
            <a:t>Cot death</a:t>
          </a:r>
        </a:p>
      </xdr:txBody>
    </xdr:sp>
    <xdr:clientData/>
  </xdr:twoCellAnchor>
  <xdr:twoCellAnchor>
    <xdr:from>
      <xdr:col>4</xdr:col>
      <xdr:colOff>0</xdr:colOff>
      <xdr:row>19</xdr:row>
      <xdr:rowOff>0</xdr:rowOff>
    </xdr:from>
    <xdr:to>
      <xdr:col>5</xdr:col>
      <xdr:colOff>417934</xdr:colOff>
      <xdr:row>24</xdr:row>
      <xdr:rowOff>55612</xdr:rowOff>
    </xdr:to>
    <xdr:sp macro="" textlink="">
      <xdr:nvSpPr>
        <xdr:cNvPr id="28" name="Rectangle 27"/>
        <xdr:cNvSpPr/>
      </xdr:nvSpPr>
      <xdr:spPr>
        <a:xfrm>
          <a:off x="4562475" y="3648075"/>
          <a:ext cx="1656184" cy="100811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NZ"/>
            <a:t>Bedsharing with child</a:t>
          </a:r>
        </a:p>
      </xdr:txBody>
    </xdr:sp>
    <xdr:clientData/>
  </xdr:twoCellAnchor>
  <xdr:twoCellAnchor>
    <xdr:from>
      <xdr:col>5</xdr:col>
      <xdr:colOff>417934</xdr:colOff>
      <xdr:row>21</xdr:row>
      <xdr:rowOff>123056</xdr:rowOff>
    </xdr:from>
    <xdr:to>
      <xdr:col>7</xdr:col>
      <xdr:colOff>452586</xdr:colOff>
      <xdr:row>21</xdr:row>
      <xdr:rowOff>133706</xdr:rowOff>
    </xdr:to>
    <xdr:cxnSp macro="">
      <xdr:nvCxnSpPr>
        <xdr:cNvPr id="29" name="Straight Arrow Connector 28"/>
        <xdr:cNvCxnSpPr>
          <a:stCxn id="28" idx="3"/>
          <a:endCxn id="27" idx="1"/>
        </xdr:cNvCxnSpPr>
      </xdr:nvCxnSpPr>
      <xdr:spPr>
        <a:xfrm>
          <a:off x="6218659" y="4152131"/>
          <a:ext cx="1368152" cy="1065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323850</xdr:colOff>
      <xdr:row>39</xdr:row>
      <xdr:rowOff>171450</xdr:rowOff>
    </xdr:from>
    <xdr:to>
      <xdr:col>14</xdr:col>
      <xdr:colOff>956270</xdr:colOff>
      <xdr:row>41</xdr:row>
      <xdr:rowOff>164591</xdr:rowOff>
    </xdr:to>
    <xdr:sp macro="" textlink="">
      <xdr:nvSpPr>
        <xdr:cNvPr id="31" name="TextBox 25"/>
        <xdr:cNvSpPr txBox="1"/>
      </xdr:nvSpPr>
      <xdr:spPr>
        <a:xfrm>
          <a:off x="11306175" y="7629525"/>
          <a:ext cx="2880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NZ" b="0"/>
            <a:t>odds ratio</a:t>
          </a:r>
          <a:r>
            <a:rPr lang="en-NZ" b="0" baseline="0"/>
            <a:t> </a:t>
          </a:r>
          <a:r>
            <a:rPr lang="en-NZ" b="0"/>
            <a:t>= </a:t>
          </a:r>
          <a:r>
            <a:rPr lang="en-NZ" b="1"/>
            <a:t>2.74</a:t>
          </a:r>
        </a:p>
      </xdr:txBody>
    </xdr:sp>
    <xdr:clientData/>
  </xdr:twoCellAnchor>
  <xdr:twoCellAnchor>
    <xdr:from>
      <xdr:col>12</xdr:col>
      <xdr:colOff>9525</xdr:colOff>
      <xdr:row>29</xdr:row>
      <xdr:rowOff>142875</xdr:rowOff>
    </xdr:from>
    <xdr:to>
      <xdr:col>15</xdr:col>
      <xdr:colOff>708620</xdr:colOff>
      <xdr:row>31</xdr:row>
      <xdr:rowOff>136016</xdr:rowOff>
    </xdr:to>
    <xdr:sp macro="" textlink="">
      <xdr:nvSpPr>
        <xdr:cNvPr id="33" name="TextBox 25"/>
        <xdr:cNvSpPr txBox="1"/>
      </xdr:nvSpPr>
      <xdr:spPr>
        <a:xfrm>
          <a:off x="12020550" y="5695950"/>
          <a:ext cx="2880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NZ"/>
            <a:t>odds ratio = </a:t>
          </a:r>
          <a:r>
            <a:rPr lang="en-NZ" b="1"/>
            <a:t>1.83</a:t>
          </a:r>
        </a:p>
      </xdr:txBody>
    </xdr:sp>
    <xdr:clientData/>
  </xdr:twoCellAnchor>
  <xdr:twoCellAnchor editAs="oneCell">
    <xdr:from>
      <xdr:col>16</xdr:col>
      <xdr:colOff>0</xdr:colOff>
      <xdr:row>19</xdr:row>
      <xdr:rowOff>0</xdr:rowOff>
    </xdr:from>
    <xdr:to>
      <xdr:col>20</xdr:col>
      <xdr:colOff>907192</xdr:colOff>
      <xdr:row>37</xdr:row>
      <xdr:rowOff>125276</xdr:rowOff>
    </xdr:to>
    <xdr:pic>
      <xdr:nvPicPr>
        <xdr:cNvPr id="43" name="Picture 42"/>
        <xdr:cNvPicPr>
          <a:picLocks noChangeAspect="1"/>
        </xdr:cNvPicPr>
      </xdr:nvPicPr>
      <xdr:blipFill>
        <a:blip xmlns:r="http://schemas.openxmlformats.org/officeDocument/2006/relationships" r:embed="rId4"/>
        <a:stretch>
          <a:fillRect/>
        </a:stretch>
      </xdr:blipFill>
      <xdr:spPr>
        <a:xfrm>
          <a:off x="15154275" y="3648075"/>
          <a:ext cx="4755292" cy="3554276"/>
        </a:xfrm>
        <a:prstGeom prst="rect">
          <a:avLst/>
        </a:prstGeom>
      </xdr:spPr>
    </xdr:pic>
    <xdr:clientData/>
  </xdr:twoCellAnchor>
  <xdr:twoCellAnchor>
    <xdr:from>
      <xdr:col>17</xdr:col>
      <xdr:colOff>381000</xdr:colOff>
      <xdr:row>38</xdr:row>
      <xdr:rowOff>9525</xdr:rowOff>
    </xdr:from>
    <xdr:to>
      <xdr:col>20</xdr:col>
      <xdr:colOff>375245</xdr:colOff>
      <xdr:row>40</xdr:row>
      <xdr:rowOff>2666</xdr:rowOff>
    </xdr:to>
    <xdr:sp macro="" textlink="">
      <xdr:nvSpPr>
        <xdr:cNvPr id="45" name="TextBox 25"/>
        <xdr:cNvSpPr txBox="1"/>
      </xdr:nvSpPr>
      <xdr:spPr>
        <a:xfrm>
          <a:off x="17183100" y="7524750"/>
          <a:ext cx="2880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NZ"/>
            <a:t>odds ratio = </a:t>
          </a:r>
          <a:r>
            <a:rPr lang="en-NZ" b="1"/>
            <a:t>1.00</a:t>
          </a:r>
        </a:p>
      </xdr:txBody>
    </xdr:sp>
    <xdr:clientData/>
  </xdr:twoCellAnchor>
  <xdr:twoCellAnchor>
    <xdr:from>
      <xdr:col>16</xdr:col>
      <xdr:colOff>390525</xdr:colOff>
      <xdr:row>27</xdr:row>
      <xdr:rowOff>0</xdr:rowOff>
    </xdr:from>
    <xdr:to>
      <xdr:col>19</xdr:col>
      <xdr:colOff>384770</xdr:colOff>
      <xdr:row>28</xdr:row>
      <xdr:rowOff>183641</xdr:rowOff>
    </xdr:to>
    <xdr:sp macro="" textlink="">
      <xdr:nvSpPr>
        <xdr:cNvPr id="47" name="TextBox 25"/>
        <xdr:cNvSpPr txBox="1"/>
      </xdr:nvSpPr>
      <xdr:spPr>
        <a:xfrm>
          <a:off x="15544800" y="5172075"/>
          <a:ext cx="2880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NZ"/>
            <a:t>odds ratio = </a:t>
          </a:r>
          <a:r>
            <a:rPr lang="en-NZ" b="1"/>
            <a:t>7.46</a:t>
          </a:r>
        </a:p>
      </xdr:txBody>
    </xdr:sp>
    <xdr:clientData/>
  </xdr:twoCellAnchor>
  <xdr:twoCellAnchor>
    <xdr:from>
      <xdr:col>20</xdr:col>
      <xdr:colOff>85725</xdr:colOff>
      <xdr:row>26</xdr:row>
      <xdr:rowOff>142875</xdr:rowOff>
    </xdr:from>
    <xdr:to>
      <xdr:col>24</xdr:col>
      <xdr:colOff>175220</xdr:colOff>
      <xdr:row>28</xdr:row>
      <xdr:rowOff>136016</xdr:rowOff>
    </xdr:to>
    <xdr:sp macro="" textlink="">
      <xdr:nvSpPr>
        <xdr:cNvPr id="49" name="TextBox 25"/>
        <xdr:cNvSpPr txBox="1"/>
      </xdr:nvSpPr>
      <xdr:spPr>
        <a:xfrm>
          <a:off x="19088100" y="5124450"/>
          <a:ext cx="2880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NZ"/>
            <a:t>odds ratio = </a:t>
          </a:r>
          <a:r>
            <a:rPr lang="en-NZ" b="1"/>
            <a:t>1.63</a:t>
          </a:r>
        </a:p>
      </xdr:txBody>
    </xdr:sp>
    <xdr:clientData/>
  </xdr:twoCellAnchor>
  <xdr:twoCellAnchor>
    <xdr:from>
      <xdr:col>31</xdr:col>
      <xdr:colOff>1352550</xdr:colOff>
      <xdr:row>40</xdr:row>
      <xdr:rowOff>38100</xdr:rowOff>
    </xdr:from>
    <xdr:to>
      <xdr:col>33</xdr:col>
      <xdr:colOff>819150</xdr:colOff>
      <xdr:row>41</xdr:row>
      <xdr:rowOff>76200</xdr:rowOff>
    </xdr:to>
    <xdr:sp macro="" textlink="">
      <xdr:nvSpPr>
        <xdr:cNvPr id="50" name="Rectangle 49"/>
        <xdr:cNvSpPr/>
      </xdr:nvSpPr>
      <xdr:spPr>
        <a:xfrm>
          <a:off x="29032200" y="7934325"/>
          <a:ext cx="1743075" cy="228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NZ" sz="1100">
              <a:solidFill>
                <a:sysClr val="windowText" lastClr="000000"/>
              </a:solidFill>
            </a:rPr>
            <a:t>Change</a:t>
          </a:r>
          <a:r>
            <a:rPr lang="en-NZ" sz="1100" baseline="0">
              <a:solidFill>
                <a:sysClr val="windowText" lastClr="000000"/>
              </a:solidFill>
            </a:rPr>
            <a:t> in deviance </a:t>
          </a:r>
          <a:r>
            <a:rPr lang="en-NZ" sz="1100" i="1" baseline="0">
              <a:solidFill>
                <a:sysClr val="windowText" lastClr="000000"/>
              </a:solidFill>
            </a:rPr>
            <a:t>D</a:t>
          </a:r>
          <a:endParaRPr lang="en-NZ" sz="1100" i="1">
            <a:solidFill>
              <a:sysClr val="windowText" lastClr="000000"/>
            </a:solidFill>
          </a:endParaRPr>
        </a:p>
      </xdr:txBody>
    </xdr:sp>
    <xdr:clientData/>
  </xdr:twoCellAnchor>
  <xdr:twoCellAnchor>
    <xdr:from>
      <xdr:col>33</xdr:col>
      <xdr:colOff>114300</xdr:colOff>
      <xdr:row>68</xdr:row>
      <xdr:rowOff>76200</xdr:rowOff>
    </xdr:from>
    <xdr:to>
      <xdr:col>34</xdr:col>
      <xdr:colOff>228600</xdr:colOff>
      <xdr:row>69</xdr:row>
      <xdr:rowOff>114300</xdr:rowOff>
    </xdr:to>
    <xdr:sp macro="" textlink="">
      <xdr:nvSpPr>
        <xdr:cNvPr id="51" name="Rectangle 50"/>
        <xdr:cNvSpPr/>
      </xdr:nvSpPr>
      <xdr:spPr>
        <a:xfrm>
          <a:off x="30070425" y="13306425"/>
          <a:ext cx="1743075" cy="228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NZ" sz="1100">
              <a:solidFill>
                <a:sysClr val="windowText" lastClr="000000"/>
              </a:solidFill>
            </a:rPr>
            <a:t>Change</a:t>
          </a:r>
          <a:r>
            <a:rPr lang="en-NZ" sz="1100" baseline="0">
              <a:solidFill>
                <a:sysClr val="windowText" lastClr="000000"/>
              </a:solidFill>
            </a:rPr>
            <a:t> in deviance </a:t>
          </a:r>
          <a:r>
            <a:rPr lang="en-NZ" sz="1100" i="1" baseline="0">
              <a:solidFill>
                <a:sysClr val="windowText" lastClr="000000"/>
              </a:solidFill>
            </a:rPr>
            <a:t>D</a:t>
          </a:r>
          <a:endParaRPr lang="en-NZ" sz="1100" i="1">
            <a:solidFill>
              <a:sysClr val="windowText" lastClr="000000"/>
            </a:solidFill>
          </a:endParaRPr>
        </a:p>
      </xdr:txBody>
    </xdr:sp>
    <xdr:clientData/>
  </xdr:twoCellAnchor>
  <xdr:twoCellAnchor>
    <xdr:from>
      <xdr:col>32</xdr:col>
      <xdr:colOff>342900</xdr:colOff>
      <xdr:row>94</xdr:row>
      <xdr:rowOff>95250</xdr:rowOff>
    </xdr:from>
    <xdr:to>
      <xdr:col>33</xdr:col>
      <xdr:colOff>1238250</xdr:colOff>
      <xdr:row>95</xdr:row>
      <xdr:rowOff>133350</xdr:rowOff>
    </xdr:to>
    <xdr:sp macro="" textlink="">
      <xdr:nvSpPr>
        <xdr:cNvPr id="52" name="Rectangle 51"/>
        <xdr:cNvSpPr/>
      </xdr:nvSpPr>
      <xdr:spPr>
        <a:xfrm>
          <a:off x="29451300" y="18278475"/>
          <a:ext cx="1743075" cy="2286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NZ" sz="1100">
              <a:solidFill>
                <a:sysClr val="windowText" lastClr="000000"/>
              </a:solidFill>
            </a:rPr>
            <a:t>Change</a:t>
          </a:r>
          <a:r>
            <a:rPr lang="en-NZ" sz="1100" baseline="0">
              <a:solidFill>
                <a:sysClr val="windowText" lastClr="000000"/>
              </a:solidFill>
            </a:rPr>
            <a:t> in deviance </a:t>
          </a:r>
          <a:r>
            <a:rPr lang="en-NZ" sz="1100" i="1" baseline="0">
              <a:solidFill>
                <a:sysClr val="windowText" lastClr="000000"/>
              </a:solidFill>
            </a:rPr>
            <a:t>D</a:t>
          </a:r>
          <a:endParaRPr lang="en-NZ" sz="1100" i="1">
            <a:solidFill>
              <a:sysClr val="windowText" lastClr="000000"/>
            </a:solidFill>
          </a:endParaRPr>
        </a:p>
      </xdr:txBody>
    </xdr:sp>
    <xdr:clientData/>
  </xdr:twoCellAnchor>
  <xdr:twoCellAnchor>
    <xdr:from>
      <xdr:col>35</xdr:col>
      <xdr:colOff>457200</xdr:colOff>
      <xdr:row>19</xdr:row>
      <xdr:rowOff>57151</xdr:rowOff>
    </xdr:from>
    <xdr:to>
      <xdr:col>38</xdr:col>
      <xdr:colOff>0</xdr:colOff>
      <xdr:row>27</xdr:row>
      <xdr:rowOff>85725</xdr:rowOff>
    </xdr:to>
    <xdr:sp macro="" textlink="">
      <xdr:nvSpPr>
        <xdr:cNvPr id="53" name="Rectangle 52"/>
        <xdr:cNvSpPr/>
      </xdr:nvSpPr>
      <xdr:spPr>
        <a:xfrm>
          <a:off x="32385000" y="3952876"/>
          <a:ext cx="2933700" cy="1552574"/>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NZ" sz="1400"/>
            <a:t>Note:</a:t>
          </a:r>
          <a:r>
            <a:rPr lang="en-NZ" sz="1400" baseline="0"/>
            <a:t> log-likelihood is negative and has an uncertain distribution, however, when multiplied by -2 (to turn it into deviance), it is always positive, and conforms to a chi-square distribution.</a:t>
          </a:r>
          <a:endParaRPr lang="en-NZ" sz="14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11</xdr:col>
      <xdr:colOff>76199</xdr:colOff>
      <xdr:row>0</xdr:row>
      <xdr:rowOff>0</xdr:rowOff>
    </xdr:from>
    <xdr:to>
      <xdr:col>20</xdr:col>
      <xdr:colOff>342900</xdr:colOff>
      <xdr:row>16</xdr:row>
      <xdr:rowOff>104775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200025</xdr:colOff>
      <xdr:row>18</xdr:row>
      <xdr:rowOff>152399</xdr:rowOff>
    </xdr:from>
    <xdr:to>
      <xdr:col>20</xdr:col>
      <xdr:colOff>295275</xdr:colOff>
      <xdr:row>38</xdr:row>
      <xdr:rowOff>171449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333374</xdr:colOff>
      <xdr:row>41</xdr:row>
      <xdr:rowOff>114299</xdr:rowOff>
    </xdr:from>
    <xdr:to>
      <xdr:col>24</xdr:col>
      <xdr:colOff>476249</xdr:colOff>
      <xdr:row>66</xdr:row>
      <xdr:rowOff>66674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57150</xdr:colOff>
      <xdr:row>1</xdr:row>
      <xdr:rowOff>0</xdr:rowOff>
    </xdr:from>
    <xdr:to>
      <xdr:col>7</xdr:col>
      <xdr:colOff>238125</xdr:colOff>
      <xdr:row>8</xdr:row>
      <xdr:rowOff>38100</xdr:rowOff>
    </xdr:to>
    <xdr:sp macro="" textlink="">
      <xdr:nvSpPr>
        <xdr:cNvPr id="2" name="AutoShape 1"/>
        <xdr:cNvSpPr>
          <a:spLocks noChangeArrowheads="1"/>
        </xdr:cNvSpPr>
      </xdr:nvSpPr>
      <xdr:spPr bwMode="auto">
        <a:xfrm>
          <a:off x="57150" y="200025"/>
          <a:ext cx="2000250" cy="1762125"/>
        </a:xfrm>
        <a:prstGeom prst="roundRect">
          <a:avLst>
            <a:gd name="adj" fmla="val 16667"/>
          </a:avLst>
        </a:prstGeom>
        <a:solidFill>
          <a:srgbClr val="CCCCFF"/>
        </a:solidFill>
        <a:ln w="9525">
          <a:solidFill>
            <a:srgbClr val="000000"/>
          </a:solidFill>
          <a:round/>
          <a:headEnd/>
          <a:tailEnd/>
        </a:ln>
      </xdr:spPr>
      <xdr:txBody>
        <a:bodyPr vertOverflow="clip" wrap="square" lIns="36576" tIns="27432" rIns="0" bIns="0" anchor="t" upright="1"/>
        <a:lstStyle/>
        <a:p>
          <a:pPr algn="l" rtl="0">
            <a:defRPr sz="1000"/>
          </a:pPr>
          <a:r>
            <a:rPr lang="en-NZ" sz="1200" b="1" i="0" strike="noStrike">
              <a:solidFill>
                <a:srgbClr val="000000"/>
              </a:solidFill>
              <a:latin typeface="Arial"/>
              <a:cs typeface="Arial"/>
            </a:rPr>
            <a:t>  Instructions</a:t>
          </a:r>
          <a:endParaRPr lang="en-NZ" sz="1000" b="0" i="0" strike="noStrike">
            <a:solidFill>
              <a:srgbClr val="000000"/>
            </a:solidFill>
            <a:latin typeface="Arial"/>
            <a:cs typeface="Arial"/>
          </a:endParaRPr>
        </a:p>
        <a:p>
          <a:pPr algn="l" rtl="0">
            <a:defRPr sz="1000"/>
          </a:pPr>
          <a:r>
            <a:rPr lang="en-NZ" sz="900" b="0" i="0" strike="noStrike">
              <a:solidFill>
                <a:srgbClr val="000000"/>
              </a:solidFill>
              <a:latin typeface="Arial"/>
              <a:cs typeface="Arial"/>
            </a:rPr>
            <a:t>1.  Enter frequencies in the yellow cells of 2x2 tables; check against crude table below.</a:t>
          </a:r>
        </a:p>
        <a:p>
          <a:pPr algn="l" rtl="0">
            <a:defRPr sz="1000"/>
          </a:pPr>
          <a:r>
            <a:rPr lang="en-NZ" sz="900" b="0" i="0" strike="noStrike">
              <a:solidFill>
                <a:srgbClr val="000000"/>
              </a:solidFill>
              <a:latin typeface="Arial"/>
              <a:cs typeface="Arial"/>
            </a:rPr>
            <a:t>2.  Click button to the right to adjust column width if necessary.</a:t>
          </a:r>
        </a:p>
        <a:p>
          <a:pPr algn="l" rtl="0">
            <a:defRPr sz="1000"/>
          </a:pPr>
          <a:r>
            <a:rPr lang="en-NZ" sz="900" b="0" i="0" strike="noStrike">
              <a:solidFill>
                <a:srgbClr val="000000"/>
              </a:solidFill>
              <a:latin typeface="Arial"/>
              <a:cs typeface="Arial"/>
            </a:rPr>
            <a:t>3.  The results appear in red.  Scroll down or right if needed.</a:t>
          </a:r>
        </a:p>
        <a:p>
          <a:pPr algn="l" rtl="0">
            <a:defRPr sz="1000"/>
          </a:pPr>
          <a:endParaRPr lang="en-NZ" sz="900" b="0" i="0" strike="noStrike">
            <a:solidFill>
              <a:srgbClr val="000000"/>
            </a:solidFill>
            <a:latin typeface="Arial"/>
            <a:cs typeface="Arial"/>
          </a:endParaRPr>
        </a:p>
      </xdr:txBody>
    </xdr:sp>
    <xdr:clientData/>
  </xdr:twoCellAnchor>
  <xdr:twoCellAnchor>
    <xdr:from>
      <xdr:col>23</xdr:col>
      <xdr:colOff>683278</xdr:colOff>
      <xdr:row>26</xdr:row>
      <xdr:rowOff>72557</xdr:rowOff>
    </xdr:from>
    <xdr:to>
      <xdr:col>30</xdr:col>
      <xdr:colOff>520792</xdr:colOff>
      <xdr:row>40</xdr:row>
      <xdr:rowOff>148757</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57150</xdr:colOff>
      <xdr:row>1</xdr:row>
      <xdr:rowOff>0</xdr:rowOff>
    </xdr:from>
    <xdr:to>
      <xdr:col>7</xdr:col>
      <xdr:colOff>238125</xdr:colOff>
      <xdr:row>8</xdr:row>
      <xdr:rowOff>38100</xdr:rowOff>
    </xdr:to>
    <xdr:sp macro="" textlink="">
      <xdr:nvSpPr>
        <xdr:cNvPr id="3" name="AutoShape 1"/>
        <xdr:cNvSpPr>
          <a:spLocks noChangeArrowheads="1"/>
        </xdr:cNvSpPr>
      </xdr:nvSpPr>
      <xdr:spPr bwMode="auto">
        <a:xfrm>
          <a:off x="57150" y="0"/>
          <a:ext cx="2000250" cy="1552575"/>
        </a:xfrm>
        <a:prstGeom prst="roundRect">
          <a:avLst>
            <a:gd name="adj" fmla="val 16667"/>
          </a:avLst>
        </a:prstGeom>
        <a:solidFill>
          <a:srgbClr val="CCCCFF"/>
        </a:solidFill>
        <a:ln w="9525">
          <a:solidFill>
            <a:srgbClr val="000000"/>
          </a:solidFill>
          <a:round/>
          <a:headEnd/>
          <a:tailEnd/>
        </a:ln>
      </xdr:spPr>
      <xdr:txBody>
        <a:bodyPr vertOverflow="clip" wrap="square" lIns="36576" tIns="27432" rIns="0" bIns="0" anchor="t" upright="1"/>
        <a:lstStyle/>
        <a:p>
          <a:pPr algn="l" rtl="0">
            <a:defRPr sz="1000"/>
          </a:pPr>
          <a:r>
            <a:rPr lang="en-NZ" sz="1200" b="1" i="0" strike="noStrike">
              <a:solidFill>
                <a:srgbClr val="000000"/>
              </a:solidFill>
              <a:latin typeface="Arial"/>
              <a:cs typeface="Arial"/>
            </a:rPr>
            <a:t>  Instructions</a:t>
          </a:r>
          <a:endParaRPr lang="en-NZ" sz="1000" b="0" i="0" strike="noStrike">
            <a:solidFill>
              <a:srgbClr val="000000"/>
            </a:solidFill>
            <a:latin typeface="Arial"/>
            <a:cs typeface="Arial"/>
          </a:endParaRPr>
        </a:p>
        <a:p>
          <a:pPr algn="l" rtl="0">
            <a:defRPr sz="1000"/>
          </a:pPr>
          <a:r>
            <a:rPr lang="en-NZ" sz="900" b="0" i="0" strike="noStrike">
              <a:solidFill>
                <a:srgbClr val="000000"/>
              </a:solidFill>
              <a:latin typeface="Arial"/>
              <a:cs typeface="Arial"/>
            </a:rPr>
            <a:t>1.  Enter frequencies in the yellow cells of 2x2 tables; check against crude table below.</a:t>
          </a:r>
        </a:p>
        <a:p>
          <a:pPr algn="l" rtl="0">
            <a:defRPr sz="1000"/>
          </a:pPr>
          <a:r>
            <a:rPr lang="en-NZ" sz="900" b="0" i="0" strike="noStrike">
              <a:solidFill>
                <a:srgbClr val="000000"/>
              </a:solidFill>
              <a:latin typeface="Arial"/>
              <a:cs typeface="Arial"/>
            </a:rPr>
            <a:t>2.  Click button to the right to adjust column width if necessary.</a:t>
          </a:r>
        </a:p>
        <a:p>
          <a:pPr algn="l" rtl="0">
            <a:defRPr sz="1000"/>
          </a:pPr>
          <a:r>
            <a:rPr lang="en-NZ" sz="900" b="0" i="0" strike="noStrike">
              <a:solidFill>
                <a:srgbClr val="000000"/>
              </a:solidFill>
              <a:latin typeface="Arial"/>
              <a:cs typeface="Arial"/>
            </a:rPr>
            <a:t>3.  The results appear in red.  Scroll down or right if needed.</a:t>
          </a:r>
        </a:p>
        <a:p>
          <a:pPr algn="l" rtl="0">
            <a:defRPr sz="1000"/>
          </a:pPr>
          <a:endParaRPr lang="en-NZ" sz="900" b="0" i="0" strike="noStrike">
            <a:solidFill>
              <a:srgbClr val="000000"/>
            </a:solidFill>
            <a:latin typeface="Arial"/>
            <a:cs typeface="Arial"/>
          </a:endParaRPr>
        </a:p>
      </xdr:txBody>
    </xdr:sp>
    <xdr:clientData/>
  </xdr:twoCellAnchor>
  <xdr:twoCellAnchor>
    <xdr:from>
      <xdr:col>23</xdr:col>
      <xdr:colOff>683278</xdr:colOff>
      <xdr:row>26</xdr:row>
      <xdr:rowOff>72557</xdr:rowOff>
    </xdr:from>
    <xdr:to>
      <xdr:col>30</xdr:col>
      <xdr:colOff>520792</xdr:colOff>
      <xdr:row>40</xdr:row>
      <xdr:rowOff>148757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76200</xdr:colOff>
      <xdr:row>0</xdr:row>
      <xdr:rowOff>0</xdr:rowOff>
    </xdr:from>
    <xdr:to>
      <xdr:col>7</xdr:col>
      <xdr:colOff>381000</xdr:colOff>
      <xdr:row>9</xdr:row>
      <xdr:rowOff>38100</xdr:rowOff>
    </xdr:to>
    <xdr:sp macro="" textlink="">
      <xdr:nvSpPr>
        <xdr:cNvPr id="2" name="AutoShape 1"/>
        <xdr:cNvSpPr>
          <a:spLocks noChangeArrowheads="1"/>
        </xdr:cNvSpPr>
      </xdr:nvSpPr>
      <xdr:spPr bwMode="auto">
        <a:xfrm>
          <a:off x="76200" y="0"/>
          <a:ext cx="2038350" cy="1895475"/>
        </a:xfrm>
        <a:prstGeom prst="roundRect">
          <a:avLst>
            <a:gd name="adj" fmla="val 16667"/>
          </a:avLst>
        </a:prstGeom>
        <a:solidFill>
          <a:srgbClr val="CCCCFF"/>
        </a:solidFill>
        <a:ln w="9525">
          <a:solidFill>
            <a:srgbClr val="000000"/>
          </a:solidFill>
          <a:round/>
          <a:headEnd/>
          <a:tailEnd/>
        </a:ln>
      </xdr:spPr>
      <xdr:txBody>
        <a:bodyPr vertOverflow="clip" wrap="square" lIns="36576" tIns="27432" rIns="0" bIns="0" anchor="t" upright="1"/>
        <a:lstStyle/>
        <a:p>
          <a:pPr algn="l" rtl="0">
            <a:defRPr sz="1000"/>
          </a:pPr>
          <a:r>
            <a:rPr lang="en-NZ" sz="1200" b="1" i="0" strike="noStrike">
              <a:solidFill>
                <a:srgbClr val="000000"/>
              </a:solidFill>
              <a:latin typeface="Arial"/>
              <a:cs typeface="Arial"/>
            </a:rPr>
            <a:t>    Instructions</a:t>
          </a:r>
          <a:endParaRPr lang="en-NZ" sz="1000" b="0" i="0" strike="noStrike">
            <a:solidFill>
              <a:srgbClr val="000000"/>
            </a:solidFill>
            <a:latin typeface="Arial"/>
            <a:cs typeface="Arial"/>
          </a:endParaRPr>
        </a:p>
        <a:p>
          <a:pPr algn="l" rtl="0">
            <a:defRPr sz="1000"/>
          </a:pPr>
          <a:r>
            <a:rPr lang="en-NZ" sz="900" b="0" i="0" strike="noStrike">
              <a:solidFill>
                <a:srgbClr val="000000"/>
              </a:solidFill>
              <a:latin typeface="Arial"/>
              <a:cs typeface="Arial"/>
            </a:rPr>
            <a:t>1.  Enter frequencies in yellow cells of 2x2 tables; check against crude table below</a:t>
          </a:r>
        </a:p>
        <a:p>
          <a:pPr algn="l" rtl="0">
            <a:defRPr sz="1000"/>
          </a:pPr>
          <a:r>
            <a:rPr lang="en-NZ" sz="900" b="0" i="0" strike="noStrike">
              <a:solidFill>
                <a:srgbClr val="000000"/>
              </a:solidFill>
              <a:latin typeface="Arial"/>
              <a:cs typeface="Arial"/>
            </a:rPr>
            <a:t>2.  Click button to the right to adjust column width if necessary.</a:t>
          </a:r>
        </a:p>
        <a:p>
          <a:pPr algn="l" rtl="0">
            <a:defRPr sz="1000"/>
          </a:pPr>
          <a:r>
            <a:rPr lang="en-NZ" sz="900" b="0" i="0" strike="noStrike">
              <a:solidFill>
                <a:srgbClr val="000000"/>
              </a:solidFill>
              <a:latin typeface="Arial"/>
              <a:cs typeface="Arial"/>
            </a:rPr>
            <a:t>3.  The results appear in red.  Scroll down or right if needed.</a:t>
          </a:r>
        </a:p>
        <a:p>
          <a:pPr algn="l" rtl="0">
            <a:defRPr sz="1000"/>
          </a:pPr>
          <a:r>
            <a:rPr lang="en-NZ" sz="800" b="1" i="0" strike="noStrike">
              <a:solidFill>
                <a:srgbClr val="000000"/>
              </a:solidFill>
              <a:latin typeface="Arial"/>
              <a:cs typeface="Arial"/>
            </a:rPr>
            <a:t>References: </a:t>
          </a:r>
          <a:endParaRPr lang="en-NZ" sz="800" b="0" i="0" strike="noStrike">
            <a:solidFill>
              <a:srgbClr val="000000"/>
            </a:solidFill>
            <a:latin typeface="Arial"/>
            <a:cs typeface="Arial"/>
          </a:endParaRPr>
        </a:p>
        <a:p>
          <a:pPr algn="l" rtl="0">
            <a:defRPr sz="1000"/>
          </a:pPr>
          <a:r>
            <a:rPr lang="en-NZ" sz="800" b="0" i="0" strike="noStrike">
              <a:solidFill>
                <a:srgbClr val="000000"/>
              </a:solidFill>
              <a:latin typeface="Arial"/>
              <a:cs typeface="Arial"/>
            </a:rPr>
            <a:t>1. Modern Epidemiol, 3rd Ed., Ch. 15</a:t>
          </a:r>
        </a:p>
        <a:p>
          <a:pPr algn="l" rtl="0">
            <a:defRPr sz="1000"/>
          </a:pPr>
          <a:r>
            <a:rPr lang="en-NZ" sz="800" b="0" i="0" strike="noStrike">
              <a:solidFill>
                <a:srgbClr val="000000"/>
              </a:solidFill>
              <a:latin typeface="Arial"/>
              <a:cs typeface="Arial"/>
            </a:rPr>
            <a:t>2. Sato T, Biometrics 1989;45:1323-4</a:t>
          </a:r>
        </a:p>
      </xdr:txBody>
    </xdr:sp>
    <xdr:clientData/>
  </xdr:twoCellAnchor>
  <xdr:twoCellAnchor>
    <xdr:from>
      <xdr:col>5</xdr:col>
      <xdr:colOff>133350</xdr:colOff>
      <xdr:row>9</xdr:row>
      <xdr:rowOff>85725</xdr:rowOff>
    </xdr:from>
    <xdr:to>
      <xdr:col>8</xdr:col>
      <xdr:colOff>209550</xdr:colOff>
      <xdr:row>10</xdr:row>
      <xdr:rowOff>85725</xdr:rowOff>
    </xdr:to>
    <xdr:sp macro="" textlink="">
      <xdr:nvSpPr>
        <xdr:cNvPr id="4" name="AutoShape 3"/>
        <xdr:cNvSpPr>
          <a:spLocks noChangeArrowheads="1"/>
        </xdr:cNvSpPr>
      </xdr:nvSpPr>
      <xdr:spPr bwMode="auto">
        <a:xfrm>
          <a:off x="1371600" y="1943100"/>
          <a:ext cx="990600" cy="161925"/>
        </a:xfrm>
        <a:prstGeom prst="roundRect">
          <a:avLst>
            <a:gd name="adj" fmla="val 16667"/>
          </a:avLst>
        </a:prstGeom>
        <a:solidFill>
          <a:srgbClr val="CCFFFF"/>
        </a:solidFill>
        <a:ln w="9525">
          <a:solidFill>
            <a:srgbClr val="000000"/>
          </a:solidFill>
          <a:round/>
          <a:headEnd/>
          <a:tailEnd/>
        </a:ln>
      </xdr:spPr>
      <xdr:txBody>
        <a:bodyPr vertOverflow="clip" wrap="square" lIns="27432" tIns="22860" rIns="0" bIns="0" anchor="t" upright="1"/>
        <a:lstStyle/>
        <a:p>
          <a:pPr algn="l" rtl="0">
            <a:defRPr sz="1000"/>
          </a:pPr>
          <a:r>
            <a:rPr lang="en-NZ" sz="800" b="0" i="0" strike="noStrike">
              <a:solidFill>
                <a:srgbClr val="000000"/>
              </a:solidFill>
              <a:latin typeface="Arial"/>
              <a:cs typeface="Arial"/>
            </a:rPr>
            <a:t>P-value Function</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FMHS IT" refreshedDate="41198.492962152777" createdVersion="4" refreshedVersion="4" minRefreshableVersion="3" recordCount="1861">
  <cacheSource type="worksheet">
    <worksheetSource ref="A1:N1864" sheet="Simple_SIDS_EpiInfo"/>
  </cacheSource>
  <cacheFields count="14">
    <cacheField name="Case_status" numFmtId="0">
      <sharedItems count="2">
        <s v="Case"/>
        <s v="Control"/>
      </sharedItems>
    </cacheField>
    <cacheField name="Ethnic" numFmtId="0">
      <sharedItems count="3">
        <s v="Maori"/>
        <s v="European"/>
        <s v="Pacific"/>
      </sharedItems>
    </cacheField>
    <cacheField name="Sex" numFmtId="0">
      <sharedItems/>
    </cacheField>
    <cacheField name="Infant_age" numFmtId="0">
      <sharedItems containsSemiMixedTypes="0" containsString="0" containsNumber="1" minValue="3.285644531" maxValue="52.140625"/>
    </cacheField>
    <cacheField name="Infant_age_grp" numFmtId="0">
      <sharedItems/>
    </cacheField>
    <cacheField name="Birth_wt" numFmtId="0">
      <sharedItems containsString="0" containsBlank="1" containsNumber="1" containsInteger="1" minValue="680" maxValue="5190"/>
    </cacheField>
    <cacheField name="Birth_wt_grp" numFmtId="0">
      <sharedItems containsBlank="1"/>
    </cacheField>
    <cacheField name="Gestation" numFmtId="0">
      <sharedItems containsString="0" containsBlank="1" containsNumber="1" minValue="25" maxValue="43.421875"/>
    </cacheField>
    <cacheField name="Mother_age" numFmtId="0">
      <sharedItems containsString="0" containsBlank="1" containsNumber="1" minValue="13.890625" maxValue="45.3671875"/>
    </cacheField>
    <cacheField name="Mother_age_grp" numFmtId="0">
      <sharedItems containsBlank="1"/>
    </cacheField>
    <cacheField name="Occupation" numFmtId="0">
      <sharedItems containsBlank="1" count="4">
        <s v="Medium"/>
        <s v="_Low"/>
        <s v="High"/>
        <m/>
      </sharedItems>
    </cacheField>
    <cacheField name="Bedshare" numFmtId="0">
      <sharedItems containsBlank="1" count="3">
        <s v="_Yes"/>
        <s v="No"/>
        <m/>
      </sharedItems>
    </cacheField>
    <cacheField name="Sleep_position" numFmtId="0">
      <sharedItems containsBlank="1"/>
    </cacheField>
    <cacheField name="Mother_tobacco" numFmtId="0">
      <sharedItems containsBlank="1" count="4">
        <s v="_Yes"/>
        <s v="No"/>
        <s v="Occasion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FMHS IT" refreshedDate="41211.470240162038" createdVersion="4" refreshedVersion="4" minRefreshableVersion="3" recordCount="1824">
  <cacheSource type="worksheet">
    <worksheetSource ref="A1:O1825" sheet="Regression_(no_missing)"/>
  </cacheSource>
  <cacheFields count="15">
    <cacheField name="Case_status" numFmtId="0">
      <sharedItems count="2">
        <s v="Case"/>
        <s v="Control"/>
      </sharedItems>
    </cacheField>
    <cacheField name="Ethnic" numFmtId="0">
      <sharedItems count="3">
        <s v="European"/>
        <s v="Maori"/>
        <s v="Pacific"/>
      </sharedItems>
    </cacheField>
    <cacheField name="Sex" numFmtId="0">
      <sharedItems/>
    </cacheField>
    <cacheField name="Infant_age" numFmtId="0">
      <sharedItems containsSemiMixedTypes="0" containsString="0" containsNumber="1" minValue="3.285644531" maxValue="52.140625"/>
    </cacheField>
    <cacheField name="Grp_Infant_age" numFmtId="0">
      <sharedItems/>
    </cacheField>
    <cacheField name="Birth_wt" numFmtId="0">
      <sharedItems containsSemiMixedTypes="0" containsString="0" containsNumber="1" containsInteger="1" minValue="860" maxValue="5190"/>
    </cacheField>
    <cacheField name="Grp_Birth_wt" numFmtId="0">
      <sharedItems/>
    </cacheField>
    <cacheField name="Gestation" numFmtId="0">
      <sharedItems containsSemiMixedTypes="0" containsString="0" containsNumber="1" minValue="27" maxValue="43.421875"/>
    </cacheField>
    <cacheField name="Mother_age" numFmtId="0">
      <sharedItems containsSemiMixedTypes="0" containsString="0" containsNumber="1" minValue="13.890625" maxValue="45.3671875"/>
    </cacheField>
    <cacheField name="Mother_age_grp" numFmtId="0">
      <sharedItems/>
    </cacheField>
    <cacheField name="Occupation" numFmtId="0">
      <sharedItems count="3">
        <s v="Medium"/>
        <s v="High"/>
        <s v="_Low"/>
      </sharedItems>
    </cacheField>
    <cacheField name="Bedshare" numFmtId="0">
      <sharedItems count="2">
        <s v="No"/>
        <s v="_Yes"/>
      </sharedItems>
    </cacheField>
    <cacheField name="Sleep_position" numFmtId="0">
      <sharedItems/>
    </cacheField>
    <cacheField name="Mother_tobacco" numFmtId="0">
      <sharedItems/>
    </cacheField>
    <cacheField name="Mother_smok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861">
  <r>
    <x v="0"/>
    <x v="0"/>
    <s v="Female"/>
    <n v="8.712890625"/>
    <s v="&lt;13"/>
    <n v="2490"/>
    <s v="&lt;2500"/>
    <n v="40"/>
    <n v="22.92578125"/>
    <s v="20_to_24"/>
    <x v="0"/>
    <x v="0"/>
    <s v="Back"/>
    <x v="0"/>
  </r>
  <r>
    <x v="0"/>
    <x v="0"/>
    <s v="Male"/>
    <n v="16.140625"/>
    <s v="13_to_19"/>
    <n v="2500"/>
    <s v="2500_to_2999"/>
    <n v="41"/>
    <n v="21.2578125"/>
    <s v="20_to_24"/>
    <x v="0"/>
    <x v="1"/>
    <s v="Front_face_to_side"/>
    <x v="0"/>
  </r>
  <r>
    <x v="0"/>
    <x v="1"/>
    <s v="Male"/>
    <n v="4.571289063"/>
    <s v="&lt;13"/>
    <n v="3900"/>
    <s v="3500_plus"/>
    <n v="38.5703125"/>
    <n v="34.09375"/>
    <s v="30_plus"/>
    <x v="1"/>
    <x v="1"/>
    <s v="Front_face_to_side"/>
    <x v="1"/>
  </r>
  <r>
    <x v="0"/>
    <x v="0"/>
    <s v="Male"/>
    <n v="15.71289063"/>
    <s v="13_to_19"/>
    <n v="1735"/>
    <s v="&lt;2500"/>
    <n v="30"/>
    <n v="18.17578125"/>
    <s v="&lt;19"/>
    <x v="2"/>
    <x v="0"/>
    <s v="Front_face_to_side"/>
    <x v="0"/>
  </r>
  <r>
    <x v="0"/>
    <x v="1"/>
    <s v="Male"/>
    <n v="5"/>
    <s v="&lt;13"/>
    <n v="4440"/>
    <s v="3500_plus"/>
    <n v="42"/>
    <n v="26.625"/>
    <s v="25_to_29"/>
    <x v="1"/>
    <x v="1"/>
    <s v="Side"/>
    <x v="1"/>
  </r>
  <r>
    <x v="0"/>
    <x v="0"/>
    <s v="Female"/>
    <n v="11.14257813"/>
    <s v="&lt;13"/>
    <n v="3690"/>
    <s v="3500_plus"/>
    <n v="42"/>
    <n v="27.8515625"/>
    <s v="25_to_29"/>
    <x v="1"/>
    <x v="1"/>
    <s v="Front_face_to_side"/>
    <x v="0"/>
  </r>
  <r>
    <x v="0"/>
    <x v="1"/>
    <s v="Male"/>
    <n v="11.71289063"/>
    <s v="&lt;13"/>
    <n v="3140"/>
    <s v="3000_to_3499"/>
    <n v="41"/>
    <n v="16.77734375"/>
    <s v="&lt;19"/>
    <x v="0"/>
    <x v="0"/>
    <s v="Back"/>
    <x v="0"/>
  </r>
  <r>
    <x v="0"/>
    <x v="2"/>
    <s v="Female"/>
    <n v="19.140625"/>
    <s v="13_to_19"/>
    <n v="3970"/>
    <s v="3500_plus"/>
    <n v="41"/>
    <n v="19.36328125"/>
    <s v="&lt;19"/>
    <x v="2"/>
    <x v="0"/>
    <s v="Side"/>
    <x v="1"/>
  </r>
  <r>
    <x v="0"/>
    <x v="2"/>
    <s v="Male"/>
    <n v="9.85546875"/>
    <s v="&lt;13"/>
    <n v="3300"/>
    <s v="3000_to_3499"/>
    <n v="38.5703125"/>
    <n v="29.81640625"/>
    <s v="25_to_29"/>
    <x v="1"/>
    <x v="1"/>
    <s v="Front_face_to_side"/>
    <x v="0"/>
  </r>
  <r>
    <x v="0"/>
    <x v="0"/>
    <s v="Female"/>
    <n v="7.713867188"/>
    <s v="&lt;13"/>
    <n v="3500"/>
    <s v="3500_plus"/>
    <n v="40"/>
    <n v="23.98828125"/>
    <s v="20_to_24"/>
    <x v="2"/>
    <x v="0"/>
    <s v="Side"/>
    <x v="0"/>
  </r>
  <r>
    <x v="0"/>
    <x v="1"/>
    <s v="Male"/>
    <n v="23.85546875"/>
    <s v="20_to_25"/>
    <n v="3710"/>
    <s v="3500_plus"/>
    <n v="41"/>
    <n v="30.46875"/>
    <s v="30_plus"/>
    <x v="0"/>
    <x v="1"/>
    <s v="Side"/>
    <x v="1"/>
  </r>
  <r>
    <x v="0"/>
    <x v="2"/>
    <s v="Female"/>
    <n v="15.85546875"/>
    <s v="13_to_19"/>
    <n v="2380"/>
    <s v="&lt;2500"/>
    <n v="35"/>
    <n v="22"/>
    <s v="20_to_24"/>
    <x v="0"/>
    <x v="1"/>
    <s v="Front_face_to_side"/>
    <x v="0"/>
  </r>
  <r>
    <x v="0"/>
    <x v="0"/>
    <s v="Male"/>
    <n v="17"/>
    <s v="13_to_19"/>
    <n v="1045"/>
    <s v="&lt;2500"/>
    <n v="33"/>
    <n v="28.48828125"/>
    <s v="25_to_29"/>
    <x v="1"/>
    <x v="0"/>
    <s v="Front_face_to_side"/>
    <x v="0"/>
  </r>
  <r>
    <x v="0"/>
    <x v="1"/>
    <s v="Male"/>
    <n v="26.85546875"/>
    <s v="26_plus"/>
    <n v="970"/>
    <s v="&lt;2500"/>
    <n v="28.7109375"/>
    <n v="24.85546875"/>
    <s v="20_to_24"/>
    <x v="0"/>
    <x v="1"/>
    <s v="Front_face_to_side"/>
    <x v="1"/>
  </r>
  <r>
    <x v="0"/>
    <x v="0"/>
    <s v="Female"/>
    <n v="4.427734375"/>
    <s v="&lt;13"/>
    <n v="3005"/>
    <s v="3000_to_3499"/>
    <n v="40"/>
    <n v="21.52734375"/>
    <s v="20_to_24"/>
    <x v="2"/>
    <x v="0"/>
    <s v="Front_face_to_side"/>
    <x v="0"/>
  </r>
  <r>
    <x v="0"/>
    <x v="0"/>
    <s v="Male"/>
    <n v="7.856445313"/>
    <s v="&lt;13"/>
    <n v="2330"/>
    <s v="&lt;2500"/>
    <n v="36"/>
    <n v="21.77734375"/>
    <s v="20_to_24"/>
    <x v="0"/>
    <x v="1"/>
    <s v="Side"/>
    <x v="0"/>
  </r>
  <r>
    <x v="0"/>
    <x v="0"/>
    <s v="Female"/>
    <n v="4.427734375"/>
    <s v="&lt;13"/>
    <n v="2740"/>
    <s v="2500_to_2999"/>
    <n v="40"/>
    <n v="16.3125"/>
    <s v="&lt;19"/>
    <x v="0"/>
    <x v="0"/>
    <s v="Side"/>
    <x v="0"/>
  </r>
  <r>
    <x v="0"/>
    <x v="1"/>
    <s v="Male"/>
    <n v="12.71289063"/>
    <s v="&lt;13"/>
    <n v="3280"/>
    <s v="3000_to_3499"/>
    <n v="39"/>
    <n v="35.4453125"/>
    <s v="30_plus"/>
    <x v="1"/>
    <x v="1"/>
    <s v="Front_face_down"/>
    <x v="0"/>
  </r>
  <r>
    <x v="0"/>
    <x v="1"/>
    <s v="Female"/>
    <n v="5.427734375"/>
    <s v="&lt;13"/>
    <n v="3650"/>
    <s v="3500_plus"/>
    <n v="40"/>
    <n v="28.30859375"/>
    <s v="25_to_29"/>
    <x v="0"/>
    <x v="1"/>
    <s v="Front_face_to_side"/>
    <x v="1"/>
  </r>
  <r>
    <x v="0"/>
    <x v="1"/>
    <s v="Female"/>
    <n v="5.427734375"/>
    <s v="&lt;13"/>
    <n v="3150"/>
    <s v="3000_to_3499"/>
    <n v="40"/>
    <n v="34.1640625"/>
    <s v="30_plus"/>
    <x v="2"/>
    <x v="1"/>
    <s v="Front_face_to_side"/>
    <x v="1"/>
  </r>
  <r>
    <x v="0"/>
    <x v="1"/>
    <s v="Male"/>
    <n v="19.42578125"/>
    <s v="13_to_19"/>
    <n v="3340"/>
    <s v="3000_to_3499"/>
    <n v="39"/>
    <n v="27.91796875"/>
    <s v="25_to_29"/>
    <x v="0"/>
    <x v="1"/>
    <s v="Front_face_to_side"/>
    <x v="1"/>
  </r>
  <r>
    <x v="0"/>
    <x v="0"/>
    <s v="Female"/>
    <n v="29"/>
    <s v="26_plus"/>
    <n v="2735"/>
    <s v="2500_to_2999"/>
    <n v="36"/>
    <n v="30.328125"/>
    <s v="30_plus"/>
    <x v="2"/>
    <x v="1"/>
    <s v="Front_face_to_side"/>
    <x v="0"/>
  </r>
  <r>
    <x v="0"/>
    <x v="1"/>
    <s v="Male"/>
    <n v="22.7109375"/>
    <s v="20_to_25"/>
    <n v="2960"/>
    <s v="2500_to_2999"/>
    <n v="38"/>
    <n v="26.73828125"/>
    <s v="25_to_29"/>
    <x v="0"/>
    <x v="1"/>
    <s v="Front_face_to_side"/>
    <x v="1"/>
  </r>
  <r>
    <x v="0"/>
    <x v="1"/>
    <s v="Male"/>
    <n v="13.14257813"/>
    <s v="13_to_19"/>
    <n v="3660"/>
    <s v="3500_plus"/>
    <n v="40"/>
    <n v="35.921875"/>
    <s v="30_plus"/>
    <x v="2"/>
    <x v="1"/>
    <s v="Front_face_to_side"/>
    <x v="1"/>
  </r>
  <r>
    <x v="0"/>
    <x v="2"/>
    <s v="Female"/>
    <n v="15.14257813"/>
    <s v="13_to_19"/>
    <n v="3080"/>
    <s v="3000_to_3499"/>
    <n v="40"/>
    <n v="31.87890625"/>
    <s v="30_plus"/>
    <x v="2"/>
    <x v="1"/>
    <s v="Front_face_to_side"/>
    <x v="0"/>
  </r>
  <r>
    <x v="0"/>
    <x v="0"/>
    <s v="Male"/>
    <n v="8.712890625"/>
    <s v="&lt;13"/>
    <n v="3620"/>
    <s v="3500_plus"/>
    <n v="40"/>
    <n v="29.96484375"/>
    <s v="25_to_29"/>
    <x v="1"/>
    <x v="1"/>
    <s v="Side"/>
    <x v="0"/>
  </r>
  <r>
    <x v="0"/>
    <x v="0"/>
    <s v="Male"/>
    <n v="9.85546875"/>
    <s v="&lt;13"/>
    <n v="1580"/>
    <s v="&lt;2500"/>
    <n v="32"/>
    <n v="20.91796875"/>
    <s v="20_to_24"/>
    <x v="0"/>
    <x v="0"/>
    <s v="Side"/>
    <x v="0"/>
  </r>
  <r>
    <x v="0"/>
    <x v="0"/>
    <s v="Male"/>
    <n v="43.140625"/>
    <s v="26_plus"/>
    <n v="2520"/>
    <s v="2500_to_2999"/>
    <n v="41.421875"/>
    <n v="30.98046875"/>
    <s v="30_plus"/>
    <x v="0"/>
    <x v="1"/>
    <s v="Front_face_down"/>
    <x v="0"/>
  </r>
  <r>
    <x v="0"/>
    <x v="0"/>
    <s v="Male"/>
    <n v="19.28515625"/>
    <s v="13_to_19"/>
    <n v="2800"/>
    <s v="2500_to_2999"/>
    <n v="40"/>
    <n v="24.19140625"/>
    <s v="20_to_24"/>
    <x v="0"/>
    <x v="1"/>
    <s v="Front_face_to_side"/>
    <x v="0"/>
  </r>
  <r>
    <x v="0"/>
    <x v="1"/>
    <s v="Male"/>
    <n v="10.85546875"/>
    <s v="&lt;13"/>
    <n v="3200"/>
    <s v="3000_to_3499"/>
    <n v="40"/>
    <n v="25.2109375"/>
    <s v="25_to_29"/>
    <x v="0"/>
    <x v="1"/>
    <s v="Front_face_to_side"/>
    <x v="1"/>
  </r>
  <r>
    <x v="0"/>
    <x v="0"/>
    <s v="Male"/>
    <n v="24.85546875"/>
    <s v="20_to_25"/>
    <n v="2640"/>
    <s v="2500_to_2999"/>
    <n v="38"/>
    <n v="24.92578125"/>
    <s v="20_to_24"/>
    <x v="0"/>
    <x v="0"/>
    <s v="Front_face_to_side"/>
    <x v="0"/>
  </r>
  <r>
    <x v="0"/>
    <x v="0"/>
    <s v="Male"/>
    <n v="22.28515625"/>
    <s v="20_to_25"/>
    <n v="2800"/>
    <s v="2500_to_2999"/>
    <n v="40"/>
    <n v="25.01171875"/>
    <s v="25_to_29"/>
    <x v="0"/>
    <x v="1"/>
    <s v="Front_face_to_side"/>
    <x v="0"/>
  </r>
  <r>
    <x v="0"/>
    <x v="1"/>
    <s v="Male"/>
    <n v="17.42578125"/>
    <s v="13_to_19"/>
    <n v="1940"/>
    <s v="&lt;2500"/>
    <n v="36.421875"/>
    <n v="24.62109375"/>
    <s v="20_to_24"/>
    <x v="1"/>
    <x v="1"/>
    <s v="Front_face_to_side"/>
    <x v="0"/>
  </r>
  <r>
    <x v="0"/>
    <x v="0"/>
    <s v="Female"/>
    <n v="14.28515625"/>
    <s v="13_to_19"/>
    <n v="1840"/>
    <s v="&lt;2500"/>
    <n v="38.7109375"/>
    <n v="19.66015625"/>
    <s v="&lt;19"/>
    <x v="2"/>
    <x v="0"/>
    <s v="Side"/>
    <x v="0"/>
  </r>
  <r>
    <x v="0"/>
    <x v="0"/>
    <s v="Male"/>
    <n v="6.427734375"/>
    <s v="&lt;13"/>
    <n v="2040"/>
    <s v="&lt;2500"/>
    <n v="39.5703125"/>
    <n v="22.17578125"/>
    <s v="20_to_24"/>
    <x v="1"/>
    <x v="1"/>
    <s v="Side"/>
    <x v="1"/>
  </r>
  <r>
    <x v="0"/>
    <x v="1"/>
    <s v="Male"/>
    <n v="35.7109375"/>
    <s v="26_plus"/>
    <n v="1780"/>
    <s v="&lt;2500"/>
    <n v="32"/>
    <n v="35.8359375"/>
    <s v="30_plus"/>
    <x v="1"/>
    <x v="1"/>
    <s v="Front_face_to_side"/>
    <x v="1"/>
  </r>
  <r>
    <x v="0"/>
    <x v="1"/>
    <s v="Female"/>
    <n v="13.42773438"/>
    <s v="13_to_19"/>
    <n v="2330"/>
    <s v="&lt;2500"/>
    <n v="37.140625"/>
    <n v="17.66015625"/>
    <s v="&lt;19"/>
    <x v="2"/>
    <x v="1"/>
    <s v="Front_face_to_side"/>
    <x v="0"/>
  </r>
  <r>
    <x v="0"/>
    <x v="2"/>
    <s v="Male"/>
    <n v="17.7109375"/>
    <s v="13_to_19"/>
    <n v="1425"/>
    <s v="&lt;2500"/>
    <n v="30"/>
    <n v="30.40625"/>
    <s v="30_plus"/>
    <x v="0"/>
    <x v="0"/>
    <s v="Side"/>
    <x v="0"/>
  </r>
  <r>
    <x v="0"/>
    <x v="2"/>
    <s v="Female"/>
    <n v="8.712890625"/>
    <s v="&lt;13"/>
    <n v="3450"/>
    <s v="3000_to_3499"/>
    <n v="40"/>
    <n v="22.6953125"/>
    <s v="20_to_24"/>
    <x v="1"/>
    <x v="1"/>
    <s v="Side"/>
    <x v="1"/>
  </r>
  <r>
    <x v="0"/>
    <x v="2"/>
    <s v="Male"/>
    <n v="12"/>
    <s v="&lt;13"/>
    <n v="3700"/>
    <s v="3500_plus"/>
    <n v="42.140625"/>
    <n v="23.1484375"/>
    <s v="20_to_24"/>
    <x v="0"/>
    <x v="1"/>
    <s v="Side"/>
    <x v="0"/>
  </r>
  <r>
    <x v="0"/>
    <x v="0"/>
    <s v="Male"/>
    <n v="8"/>
    <s v="&lt;13"/>
    <n v="3700"/>
    <s v="3500_plus"/>
    <n v="40"/>
    <n v="26.0625"/>
    <s v="25_to_29"/>
    <x v="1"/>
    <x v="1"/>
    <s v="Front_face_to_side"/>
    <x v="0"/>
  </r>
  <r>
    <x v="0"/>
    <x v="1"/>
    <s v="Male"/>
    <n v="5.571289063"/>
    <s v="&lt;13"/>
    <n v="2610"/>
    <s v="2500_to_2999"/>
    <n v="40"/>
    <n v="20.58203125"/>
    <s v="20_to_24"/>
    <x v="0"/>
    <x v="1"/>
    <s v="Side"/>
    <x v="1"/>
  </r>
  <r>
    <x v="0"/>
    <x v="0"/>
    <s v="Male"/>
    <n v="7.142578125"/>
    <s v="&lt;13"/>
    <n v="2800"/>
    <s v="2500_to_2999"/>
    <n v="37"/>
    <n v="26.01953125"/>
    <s v="25_to_29"/>
    <x v="1"/>
    <x v="0"/>
    <s v="Front_face_to_side"/>
    <x v="0"/>
  </r>
  <r>
    <x v="0"/>
    <x v="0"/>
    <s v="Female"/>
    <n v="27.42578125"/>
    <s v="26_plus"/>
    <n v="2780"/>
    <s v="2500_to_2999"/>
    <n v="41"/>
    <n v="21.171875"/>
    <s v="20_to_24"/>
    <x v="1"/>
    <x v="1"/>
    <m/>
    <x v="0"/>
  </r>
  <r>
    <x v="0"/>
    <x v="1"/>
    <s v="Female"/>
    <n v="10.14257813"/>
    <s v="&lt;13"/>
    <n v="2800"/>
    <s v="2500_to_2999"/>
    <n v="39"/>
    <n v="26.859375"/>
    <s v="25_to_29"/>
    <x v="1"/>
    <x v="1"/>
    <s v="Front_face_to_side"/>
    <x v="0"/>
  </r>
  <r>
    <x v="0"/>
    <x v="0"/>
    <s v="Female"/>
    <n v="17.28515625"/>
    <s v="13_to_19"/>
    <n v="3520"/>
    <s v="3500_plus"/>
    <n v="39"/>
    <n v="17.66796875"/>
    <s v="&lt;19"/>
    <x v="0"/>
    <x v="1"/>
    <s v="Front_face_to_side"/>
    <x v="0"/>
  </r>
  <r>
    <x v="0"/>
    <x v="0"/>
    <s v="Female"/>
    <n v="10.71289063"/>
    <s v="&lt;13"/>
    <n v="2650"/>
    <s v="2500_to_2999"/>
    <n v="40"/>
    <n v="36.421875"/>
    <s v="30_plus"/>
    <x v="1"/>
    <x v="0"/>
    <s v="Front_face_to_side"/>
    <x v="0"/>
  </r>
  <r>
    <x v="0"/>
    <x v="0"/>
    <s v="Female"/>
    <n v="7"/>
    <s v="&lt;13"/>
    <n v="2205"/>
    <s v="&lt;2500"/>
    <n v="35.421875"/>
    <n v="18.66015625"/>
    <s v="&lt;19"/>
    <x v="0"/>
    <x v="0"/>
    <s v="Front_face_down"/>
    <x v="0"/>
  </r>
  <r>
    <x v="0"/>
    <x v="1"/>
    <s v="Male"/>
    <n v="5.571289063"/>
    <s v="&lt;13"/>
    <n v="2670"/>
    <s v="2500_to_2999"/>
    <n v="41"/>
    <n v="22.90625"/>
    <s v="20_to_24"/>
    <x v="1"/>
    <x v="1"/>
    <s v="Front_face_to_side"/>
    <x v="0"/>
  </r>
  <r>
    <x v="0"/>
    <x v="1"/>
    <s v="Male"/>
    <n v="8.712890625"/>
    <s v="&lt;13"/>
    <n v="3460"/>
    <s v="3000_to_3499"/>
    <n v="39"/>
    <n v="30.40625"/>
    <s v="30_plus"/>
    <x v="0"/>
    <x v="1"/>
    <s v="Front_face_down"/>
    <x v="1"/>
  </r>
  <r>
    <x v="0"/>
    <x v="0"/>
    <s v="Female"/>
    <n v="6.427734375"/>
    <s v="&lt;13"/>
    <n v="2700"/>
    <s v="2500_to_2999"/>
    <n v="42"/>
    <n v="27.07421875"/>
    <s v="25_to_29"/>
    <x v="2"/>
    <x v="0"/>
    <s v="Side"/>
    <x v="0"/>
  </r>
  <r>
    <x v="0"/>
    <x v="0"/>
    <s v="Male"/>
    <n v="7"/>
    <s v="&lt;13"/>
    <n v="3010"/>
    <s v="3000_to_3499"/>
    <m/>
    <n v="18.65625"/>
    <s v="&lt;19"/>
    <x v="0"/>
    <x v="0"/>
    <s v="Side"/>
    <x v="0"/>
  </r>
  <r>
    <x v="0"/>
    <x v="0"/>
    <s v="Male"/>
    <n v="10.14257813"/>
    <s v="&lt;13"/>
    <n v="2740"/>
    <s v="2500_to_2999"/>
    <n v="39.5703125"/>
    <n v="21.59765625"/>
    <s v="20_to_24"/>
    <x v="1"/>
    <x v="0"/>
    <s v="Side"/>
    <x v="0"/>
  </r>
  <r>
    <x v="0"/>
    <x v="1"/>
    <s v="Male"/>
    <n v="8.5703125"/>
    <s v="&lt;13"/>
    <n v="3910"/>
    <s v="3500_plus"/>
    <n v="41"/>
    <n v="30.640625"/>
    <s v="30_plus"/>
    <x v="0"/>
    <x v="1"/>
    <s v="Front_face_to_side"/>
    <x v="1"/>
  </r>
  <r>
    <x v="0"/>
    <x v="1"/>
    <s v="Male"/>
    <n v="10.5703125"/>
    <s v="&lt;13"/>
    <n v="2800"/>
    <s v="2500_to_2999"/>
    <n v="38"/>
    <n v="26.79296875"/>
    <s v="25_to_29"/>
    <x v="2"/>
    <x v="1"/>
    <s v="Front_face_to_side"/>
    <x v="0"/>
  </r>
  <r>
    <x v="0"/>
    <x v="0"/>
    <s v="Female"/>
    <n v="21.42578125"/>
    <s v="20_to_25"/>
    <n v="3600"/>
    <s v="3500_plus"/>
    <n v="41"/>
    <n v="24.171875"/>
    <s v="20_to_24"/>
    <x v="0"/>
    <x v="0"/>
    <s v="Front_face_to_side"/>
    <x v="0"/>
  </r>
  <r>
    <x v="0"/>
    <x v="0"/>
    <s v="Male"/>
    <n v="16"/>
    <s v="13_to_19"/>
    <n v="2330"/>
    <s v="&lt;2500"/>
    <n v="34"/>
    <n v="25.26171875"/>
    <s v="25_to_29"/>
    <x v="1"/>
    <x v="1"/>
    <s v="Front_face_to_side"/>
    <x v="0"/>
  </r>
  <r>
    <x v="0"/>
    <x v="1"/>
    <s v="Female"/>
    <n v="18.5703125"/>
    <s v="13_to_19"/>
    <n v="3570"/>
    <s v="3500_plus"/>
    <n v="40"/>
    <n v="35.5546875"/>
    <s v="30_plus"/>
    <x v="1"/>
    <x v="1"/>
    <s v="Front_face_to_side"/>
    <x v="0"/>
  </r>
  <r>
    <x v="0"/>
    <x v="0"/>
    <s v="Male"/>
    <n v="17.28515625"/>
    <s v="13_to_19"/>
    <n v="3385"/>
    <s v="3000_to_3499"/>
    <n v="40"/>
    <n v="24.25"/>
    <s v="20_to_24"/>
    <x v="0"/>
    <x v="1"/>
    <s v="Side"/>
    <x v="0"/>
  </r>
  <r>
    <x v="0"/>
    <x v="0"/>
    <s v="Male"/>
    <n v="9.427734375"/>
    <s v="&lt;13"/>
    <n v="3600"/>
    <s v="3500_plus"/>
    <n v="41"/>
    <n v="19.484375"/>
    <s v="&lt;19"/>
    <x v="0"/>
    <x v="1"/>
    <s v="Front_face_down"/>
    <x v="1"/>
  </r>
  <r>
    <x v="0"/>
    <x v="0"/>
    <s v="Female"/>
    <n v="17.140625"/>
    <s v="13_to_19"/>
    <n v="3640"/>
    <s v="3500_plus"/>
    <n v="39"/>
    <n v="20.81640625"/>
    <s v="20_to_24"/>
    <x v="0"/>
    <x v="0"/>
    <s v="Side"/>
    <x v="1"/>
  </r>
  <r>
    <x v="0"/>
    <x v="1"/>
    <s v="Male"/>
    <n v="45.140625"/>
    <s v="26_plus"/>
    <n v="3920"/>
    <s v="3500_plus"/>
    <n v="40"/>
    <n v="20.03515625"/>
    <s v="20_to_24"/>
    <x v="0"/>
    <x v="1"/>
    <s v="Side"/>
    <x v="1"/>
  </r>
  <r>
    <x v="0"/>
    <x v="0"/>
    <s v="Male"/>
    <n v="9.712890625"/>
    <s v="&lt;13"/>
    <n v="4140"/>
    <s v="3500_plus"/>
    <n v="40"/>
    <n v="31.3515625"/>
    <s v="30_plus"/>
    <x v="0"/>
    <x v="1"/>
    <s v="Front_face_to_side"/>
    <x v="0"/>
  </r>
  <r>
    <x v="0"/>
    <x v="0"/>
    <s v="Male"/>
    <n v="15.5703125"/>
    <s v="13_to_19"/>
    <n v="3280"/>
    <s v="3000_to_3499"/>
    <n v="40"/>
    <n v="23.4921875"/>
    <s v="20_to_24"/>
    <x v="2"/>
    <x v="0"/>
    <s v="Side"/>
    <x v="0"/>
  </r>
  <r>
    <x v="0"/>
    <x v="0"/>
    <s v="Male"/>
    <n v="43.140625"/>
    <s v="26_plus"/>
    <n v="3010"/>
    <s v="3000_to_3499"/>
    <n v="40"/>
    <n v="21.1015625"/>
    <s v="20_to_24"/>
    <x v="1"/>
    <x v="1"/>
    <s v="Back"/>
    <x v="1"/>
  </r>
  <r>
    <x v="0"/>
    <x v="1"/>
    <s v="Male"/>
    <n v="8.427734375"/>
    <s v="&lt;13"/>
    <n v="3640"/>
    <s v="3500_plus"/>
    <n v="40.5703125"/>
    <n v="23.89453125"/>
    <s v="20_to_24"/>
    <x v="1"/>
    <x v="1"/>
    <s v="Front_face_to_side"/>
    <x v="1"/>
  </r>
  <r>
    <x v="0"/>
    <x v="1"/>
    <s v="Female"/>
    <n v="10.14257813"/>
    <s v="&lt;13"/>
    <n v="1890"/>
    <s v="&lt;2500"/>
    <n v="35.7109375"/>
    <n v="19.578125"/>
    <s v="&lt;19"/>
    <x v="0"/>
    <x v="0"/>
    <s v="Side"/>
    <x v="0"/>
  </r>
  <r>
    <x v="0"/>
    <x v="1"/>
    <s v="Male"/>
    <n v="12.5703125"/>
    <s v="&lt;13"/>
    <n v="3800"/>
    <s v="3500_plus"/>
    <n v="39"/>
    <n v="31.1484375"/>
    <s v="30_plus"/>
    <x v="2"/>
    <x v="1"/>
    <s v="Front_face_to_side"/>
    <x v="1"/>
  </r>
  <r>
    <x v="0"/>
    <x v="0"/>
    <s v="Female"/>
    <n v="34.140625"/>
    <s v="26_plus"/>
    <n v="3230"/>
    <s v="3000_to_3499"/>
    <n v="40"/>
    <n v="27.6328125"/>
    <s v="25_to_29"/>
    <x v="2"/>
    <x v="0"/>
    <s v="Back"/>
    <x v="0"/>
  </r>
  <r>
    <x v="0"/>
    <x v="0"/>
    <s v="Male"/>
    <n v="5.427734375"/>
    <s v="&lt;13"/>
    <n v="3140"/>
    <s v="3000_to_3499"/>
    <n v="36"/>
    <n v="36.1171875"/>
    <s v="30_plus"/>
    <x v="0"/>
    <x v="0"/>
    <s v="Side"/>
    <x v="0"/>
  </r>
  <r>
    <x v="0"/>
    <x v="0"/>
    <s v="Male"/>
    <n v="32.421875"/>
    <s v="26_plus"/>
    <n v="3120"/>
    <s v="3000_to_3499"/>
    <n v="40"/>
    <n v="29.3359375"/>
    <s v="25_to_29"/>
    <x v="1"/>
    <x v="1"/>
    <s v="Back"/>
    <x v="0"/>
  </r>
  <r>
    <x v="0"/>
    <x v="0"/>
    <s v="Male"/>
    <n v="23"/>
    <s v="20_to_25"/>
    <n v="1810"/>
    <s v="&lt;2500"/>
    <n v="32"/>
    <n v="17.015625"/>
    <s v="&lt;19"/>
    <x v="1"/>
    <x v="0"/>
    <s v="Side"/>
    <x v="1"/>
  </r>
  <r>
    <x v="0"/>
    <x v="1"/>
    <s v="Male"/>
    <n v="13.42773438"/>
    <s v="13_to_19"/>
    <n v="2870"/>
    <s v="2500_to_2999"/>
    <n v="38"/>
    <n v="25.73828125"/>
    <s v="25_to_29"/>
    <x v="1"/>
    <x v="1"/>
    <s v="Front_face_to_side"/>
    <x v="0"/>
  </r>
  <r>
    <x v="0"/>
    <x v="0"/>
    <s v="Male"/>
    <n v="37.28125"/>
    <s v="26_plus"/>
    <n v="1910"/>
    <s v="&lt;2500"/>
    <n v="34"/>
    <n v="23.53515625"/>
    <s v="20_to_24"/>
    <x v="0"/>
    <x v="0"/>
    <s v="Side"/>
    <x v="0"/>
  </r>
  <r>
    <x v="0"/>
    <x v="0"/>
    <s v="Male"/>
    <n v="31"/>
    <s v="26_plus"/>
    <n v="3470"/>
    <s v="3000_to_3499"/>
    <n v="38"/>
    <n v="23.6796875"/>
    <s v="20_to_24"/>
    <x v="1"/>
    <x v="0"/>
    <s v="Front_face_to_side"/>
    <x v="0"/>
  </r>
  <r>
    <x v="0"/>
    <x v="2"/>
    <s v="Male"/>
    <n v="32.140625"/>
    <s v="26_plus"/>
    <n v="1435"/>
    <s v="&lt;2500"/>
    <n v="31"/>
    <n v="18.5390625"/>
    <s v="&lt;19"/>
    <x v="0"/>
    <x v="1"/>
    <s v="Side"/>
    <x v="0"/>
  </r>
  <r>
    <x v="0"/>
    <x v="1"/>
    <s v="Male"/>
    <n v="28.7109375"/>
    <s v="26_plus"/>
    <n v="1255"/>
    <s v="&lt;2500"/>
    <n v="28"/>
    <n v="20.19140625"/>
    <s v="20_to_24"/>
    <x v="1"/>
    <x v="1"/>
    <s v="Front_face_to_side"/>
    <x v="0"/>
  </r>
  <r>
    <x v="0"/>
    <x v="0"/>
    <s v="Female"/>
    <n v="14.5703125"/>
    <s v="13_to_19"/>
    <n v="1275"/>
    <s v="&lt;2500"/>
    <n v="30"/>
    <n v="32.4609375"/>
    <s v="30_plus"/>
    <x v="0"/>
    <x v="1"/>
    <s v="Front_face_to_side"/>
    <x v="0"/>
  </r>
  <r>
    <x v="0"/>
    <x v="0"/>
    <s v="Female"/>
    <n v="7.142578125"/>
    <s v="&lt;13"/>
    <n v="4130"/>
    <s v="3500_plus"/>
    <n v="40"/>
    <n v="21.09765625"/>
    <s v="20_to_24"/>
    <x v="0"/>
    <x v="0"/>
    <m/>
    <x v="0"/>
  </r>
  <r>
    <x v="0"/>
    <x v="1"/>
    <s v="Male"/>
    <n v="19.5703125"/>
    <s v="13_to_19"/>
    <n v="3900"/>
    <s v="3500_plus"/>
    <n v="40.8515625"/>
    <n v="25.796875"/>
    <s v="25_to_29"/>
    <x v="1"/>
    <x v="1"/>
    <s v="Back"/>
    <x v="1"/>
  </r>
  <r>
    <x v="0"/>
    <x v="1"/>
    <s v="Male"/>
    <n v="23.42578125"/>
    <s v="20_to_25"/>
    <n v="3100"/>
    <s v="3000_to_3499"/>
    <n v="36"/>
    <n v="26.83984375"/>
    <s v="25_to_29"/>
    <x v="0"/>
    <x v="1"/>
    <s v="Front_face_to_side"/>
    <x v="1"/>
  </r>
  <r>
    <x v="0"/>
    <x v="1"/>
    <s v="Male"/>
    <n v="9.142578125"/>
    <s v="&lt;13"/>
    <n v="3630"/>
    <s v="3500_plus"/>
    <n v="39"/>
    <n v="22.671875"/>
    <s v="20_to_24"/>
    <x v="0"/>
    <x v="1"/>
    <s v="Side"/>
    <x v="0"/>
  </r>
  <r>
    <x v="0"/>
    <x v="0"/>
    <s v="Female"/>
    <n v="16.42578125"/>
    <s v="13_to_19"/>
    <n v="2840"/>
    <s v="2500_to_2999"/>
    <n v="40"/>
    <n v="22.953125"/>
    <s v="20_to_24"/>
    <x v="1"/>
    <x v="0"/>
    <s v="Front_face_to_side"/>
    <x v="0"/>
  </r>
  <r>
    <x v="0"/>
    <x v="0"/>
    <s v="Male"/>
    <n v="10.71289063"/>
    <s v="&lt;13"/>
    <n v="3750"/>
    <s v="3500_plus"/>
    <n v="38"/>
    <n v="33.953125"/>
    <s v="30_plus"/>
    <x v="1"/>
    <x v="1"/>
    <s v="Side"/>
    <x v="0"/>
  </r>
  <r>
    <x v="0"/>
    <x v="2"/>
    <s v="Female"/>
    <n v="6.142578125"/>
    <s v="&lt;13"/>
    <n v="3510"/>
    <s v="3500_plus"/>
    <n v="40"/>
    <n v="24.08984375"/>
    <s v="20_to_24"/>
    <x v="0"/>
    <x v="0"/>
    <s v="Side"/>
    <x v="0"/>
  </r>
  <r>
    <x v="0"/>
    <x v="0"/>
    <s v="Female"/>
    <n v="4.427734375"/>
    <s v="&lt;13"/>
    <n v="3060"/>
    <s v="3000_to_3499"/>
    <n v="37"/>
    <n v="24.09765625"/>
    <s v="20_to_24"/>
    <x v="1"/>
    <x v="0"/>
    <s v="Side"/>
    <x v="0"/>
  </r>
  <r>
    <x v="0"/>
    <x v="1"/>
    <s v="Male"/>
    <n v="17.140625"/>
    <s v="13_to_19"/>
    <n v="3950"/>
    <s v="3500_plus"/>
    <n v="42.421875"/>
    <n v="21.95703125"/>
    <s v="20_to_24"/>
    <x v="0"/>
    <x v="1"/>
    <s v="Side"/>
    <x v="1"/>
  </r>
  <r>
    <x v="0"/>
    <x v="0"/>
    <s v="Female"/>
    <n v="17.7109375"/>
    <s v="13_to_19"/>
    <n v="2880"/>
    <s v="2500_to_2999"/>
    <n v="40"/>
    <n v="28.8046875"/>
    <s v="25_to_29"/>
    <x v="0"/>
    <x v="0"/>
    <s v="Back"/>
    <x v="0"/>
  </r>
  <r>
    <x v="0"/>
    <x v="2"/>
    <s v="Male"/>
    <n v="6.28515625"/>
    <s v="&lt;13"/>
    <n v="3430"/>
    <s v="3000_to_3499"/>
    <n v="38"/>
    <n v="27.078125"/>
    <s v="25_to_29"/>
    <x v="2"/>
    <x v="1"/>
    <s v="Side"/>
    <x v="1"/>
  </r>
  <r>
    <x v="0"/>
    <x v="0"/>
    <s v="Male"/>
    <n v="22.140625"/>
    <s v="20_to_25"/>
    <n v="2580"/>
    <s v="2500_to_2999"/>
    <n v="36"/>
    <n v="27.05859375"/>
    <s v="25_to_29"/>
    <x v="0"/>
    <x v="1"/>
    <s v="Front_face_to_side"/>
    <x v="0"/>
  </r>
  <r>
    <x v="0"/>
    <x v="0"/>
    <s v="Male"/>
    <n v="19.42578125"/>
    <s v="13_to_19"/>
    <n v="3630"/>
    <s v="3500_plus"/>
    <n v="40.7109375"/>
    <n v="21.64453125"/>
    <s v="20_to_24"/>
    <x v="2"/>
    <x v="1"/>
    <s v="Front_face_to_side"/>
    <x v="0"/>
  </r>
  <r>
    <x v="0"/>
    <x v="0"/>
    <s v="Male"/>
    <n v="8.712890625"/>
    <s v="&lt;13"/>
    <n v="2820"/>
    <s v="2500_to_2999"/>
    <n v="41"/>
    <n v="18.5625"/>
    <s v="&lt;19"/>
    <x v="1"/>
    <x v="0"/>
    <s v="Side"/>
    <x v="0"/>
  </r>
  <r>
    <x v="0"/>
    <x v="0"/>
    <s v="Female"/>
    <n v="16.7109375"/>
    <s v="13_to_19"/>
    <n v="3555"/>
    <s v="3500_plus"/>
    <n v="40"/>
    <n v="34.265625"/>
    <s v="30_plus"/>
    <x v="1"/>
    <x v="0"/>
    <s v="Front_face_to_side"/>
    <x v="0"/>
  </r>
  <r>
    <x v="0"/>
    <x v="1"/>
    <s v="Male"/>
    <n v="11.28515625"/>
    <s v="&lt;13"/>
    <n v="4235"/>
    <s v="3500_plus"/>
    <n v="41"/>
    <n v="26.46875"/>
    <s v="25_to_29"/>
    <x v="0"/>
    <x v="1"/>
    <s v="Side"/>
    <x v="0"/>
  </r>
  <r>
    <x v="0"/>
    <x v="0"/>
    <s v="Male"/>
    <n v="12.14257813"/>
    <s v="&lt;13"/>
    <n v="3630"/>
    <s v="3500_plus"/>
    <n v="40"/>
    <n v="21.64453125"/>
    <s v="20_to_24"/>
    <x v="0"/>
    <x v="0"/>
    <s v="Back"/>
    <x v="0"/>
  </r>
  <r>
    <x v="0"/>
    <x v="1"/>
    <s v="Female"/>
    <n v="7.28515625"/>
    <s v="&lt;13"/>
    <n v="3480"/>
    <s v="3000_to_3499"/>
    <n v="39.421875"/>
    <n v="29.55859375"/>
    <s v="25_to_29"/>
    <x v="1"/>
    <x v="1"/>
    <s v="Side"/>
    <x v="1"/>
  </r>
  <r>
    <x v="0"/>
    <x v="1"/>
    <s v="Male"/>
    <n v="13.85546875"/>
    <s v="13_to_19"/>
    <n v="4100"/>
    <s v="3500_plus"/>
    <n v="41"/>
    <n v="31.45703125"/>
    <s v="30_plus"/>
    <x v="2"/>
    <x v="1"/>
    <s v="Front_face_to_side"/>
    <x v="1"/>
  </r>
  <r>
    <x v="0"/>
    <x v="0"/>
    <s v="Female"/>
    <n v="4.856445313"/>
    <s v="&lt;13"/>
    <n v="2720"/>
    <s v="2500_to_2999"/>
    <n v="40"/>
    <n v="26.00390625"/>
    <s v="25_to_29"/>
    <x v="0"/>
    <x v="0"/>
    <s v="Front_face_to_side"/>
    <x v="0"/>
  </r>
  <r>
    <x v="0"/>
    <x v="1"/>
    <s v="Male"/>
    <n v="17.42578125"/>
    <s v="13_to_19"/>
    <n v="3500"/>
    <s v="3500_plus"/>
    <n v="40"/>
    <n v="34.2265625"/>
    <s v="30_plus"/>
    <x v="1"/>
    <x v="1"/>
    <s v="Front_face_to_side"/>
    <x v="0"/>
  </r>
  <r>
    <x v="0"/>
    <x v="1"/>
    <s v="Male"/>
    <n v="11.85546875"/>
    <s v="&lt;13"/>
    <n v="2020"/>
    <s v="&lt;2500"/>
    <n v="33"/>
    <n v="21.015625"/>
    <s v="20_to_24"/>
    <x v="0"/>
    <x v="1"/>
    <s v="Front_face_to_side"/>
    <x v="0"/>
  </r>
  <r>
    <x v="0"/>
    <x v="0"/>
    <s v="Male"/>
    <n v="14.14257813"/>
    <s v="13_to_19"/>
    <m/>
    <m/>
    <m/>
    <m/>
    <m/>
    <x v="0"/>
    <x v="0"/>
    <s v="Front_face_to_side"/>
    <x v="0"/>
  </r>
  <r>
    <x v="0"/>
    <x v="0"/>
    <s v="Male"/>
    <n v="39.28125"/>
    <s v="26_plus"/>
    <n v="2840"/>
    <s v="2500_to_2999"/>
    <n v="40"/>
    <n v="18.53515625"/>
    <s v="&lt;19"/>
    <x v="1"/>
    <x v="1"/>
    <s v="Front_face_to_side"/>
    <x v="0"/>
  </r>
  <r>
    <x v="0"/>
    <x v="2"/>
    <s v="Male"/>
    <n v="7.856445313"/>
    <s v="&lt;13"/>
    <m/>
    <m/>
    <m/>
    <m/>
    <m/>
    <x v="1"/>
    <x v="0"/>
    <s v="Side"/>
    <x v="0"/>
  </r>
  <r>
    <x v="0"/>
    <x v="0"/>
    <s v="Male"/>
    <n v="7.571289063"/>
    <s v="&lt;13"/>
    <n v="3875"/>
    <s v="3500_plus"/>
    <n v="40"/>
    <n v="17.2421875"/>
    <s v="&lt;19"/>
    <x v="1"/>
    <x v="1"/>
    <s v="Front_face_to_side"/>
    <x v="0"/>
  </r>
  <r>
    <x v="0"/>
    <x v="1"/>
    <s v="Male"/>
    <n v="4.856445313"/>
    <s v="&lt;13"/>
    <n v="3690"/>
    <s v="3500_plus"/>
    <n v="43"/>
    <n v="28.76953125"/>
    <s v="25_to_29"/>
    <x v="0"/>
    <x v="1"/>
    <s v="Side"/>
    <x v="1"/>
  </r>
  <r>
    <x v="0"/>
    <x v="0"/>
    <s v="Female"/>
    <n v="18.5703125"/>
    <s v="13_to_19"/>
    <n v="2590"/>
    <s v="2500_to_2999"/>
    <n v="36"/>
    <n v="21.57421875"/>
    <s v="20_to_24"/>
    <x v="0"/>
    <x v="0"/>
    <s v="Front_face_to_side"/>
    <x v="0"/>
  </r>
  <r>
    <x v="0"/>
    <x v="2"/>
    <s v="Female"/>
    <n v="7"/>
    <s v="&lt;13"/>
    <n v="3420"/>
    <s v="3000_to_3499"/>
    <n v="40"/>
    <n v="26.0390625"/>
    <s v="25_to_29"/>
    <x v="1"/>
    <x v="0"/>
    <s v="Side"/>
    <x v="1"/>
  </r>
  <r>
    <x v="0"/>
    <x v="0"/>
    <s v="Female"/>
    <n v="8.5703125"/>
    <s v="&lt;13"/>
    <n v="2240"/>
    <s v="&lt;2500"/>
    <n v="40"/>
    <n v="29.72265625"/>
    <s v="25_to_29"/>
    <x v="1"/>
    <x v="1"/>
    <s v="Side"/>
    <x v="0"/>
  </r>
  <r>
    <x v="0"/>
    <x v="2"/>
    <s v="Male"/>
    <n v="16.7109375"/>
    <s v="13_to_19"/>
    <n v="4050"/>
    <s v="3500_plus"/>
    <n v="39"/>
    <n v="25.1484375"/>
    <s v="25_to_29"/>
    <x v="0"/>
    <x v="1"/>
    <s v="Front_face_to_side"/>
    <x v="1"/>
  </r>
  <r>
    <x v="0"/>
    <x v="1"/>
    <s v="Male"/>
    <n v="7.28515625"/>
    <s v="&lt;13"/>
    <n v="1535"/>
    <s v="&lt;2500"/>
    <n v="31"/>
    <n v="28.25390625"/>
    <s v="25_to_29"/>
    <x v="1"/>
    <x v="0"/>
    <s v="Side"/>
    <x v="0"/>
  </r>
  <r>
    <x v="0"/>
    <x v="1"/>
    <s v="Male"/>
    <n v="14.14257813"/>
    <s v="13_to_19"/>
    <n v="2420"/>
    <s v="&lt;2500"/>
    <n v="35.421875"/>
    <n v="28.62109375"/>
    <s v="25_to_29"/>
    <x v="0"/>
    <x v="1"/>
    <s v="Front_face_to_side"/>
    <x v="0"/>
  </r>
  <r>
    <x v="0"/>
    <x v="0"/>
    <s v="Female"/>
    <n v="44.7109375"/>
    <s v="26_plus"/>
    <n v="3560"/>
    <s v="3500_plus"/>
    <n v="37"/>
    <n v="30.75390625"/>
    <s v="30_plus"/>
    <x v="0"/>
    <x v="1"/>
    <s v="Front_face_to_side"/>
    <x v="0"/>
  </r>
  <r>
    <x v="0"/>
    <x v="1"/>
    <s v="Male"/>
    <n v="7.427734375"/>
    <s v="&lt;13"/>
    <m/>
    <m/>
    <m/>
    <m/>
    <m/>
    <x v="0"/>
    <x v="1"/>
    <s v="Front_face_to_side"/>
    <x v="0"/>
  </r>
  <r>
    <x v="0"/>
    <x v="0"/>
    <s v="Male"/>
    <n v="10.14257813"/>
    <s v="&lt;13"/>
    <n v="3465"/>
    <s v="3000_to_3499"/>
    <n v="40"/>
    <n v="24.31640625"/>
    <s v="20_to_24"/>
    <x v="1"/>
    <x v="1"/>
    <s v="Front_face_to_side"/>
    <x v="1"/>
  </r>
  <r>
    <x v="0"/>
    <x v="0"/>
    <s v="Female"/>
    <n v="10.14257813"/>
    <s v="&lt;13"/>
    <n v="1710"/>
    <s v="&lt;2500"/>
    <n v="35"/>
    <n v="18.3203125"/>
    <s v="&lt;19"/>
    <x v="1"/>
    <x v="0"/>
    <s v="Side"/>
    <x v="0"/>
  </r>
  <r>
    <x v="0"/>
    <x v="1"/>
    <s v="Male"/>
    <n v="7.28515625"/>
    <s v="&lt;13"/>
    <m/>
    <m/>
    <m/>
    <m/>
    <m/>
    <x v="1"/>
    <x v="1"/>
    <s v="Side"/>
    <x v="1"/>
  </r>
  <r>
    <x v="0"/>
    <x v="0"/>
    <s v="Male"/>
    <n v="15.28515625"/>
    <s v="13_to_19"/>
    <n v="2385"/>
    <s v="&lt;2500"/>
    <n v="34"/>
    <n v="24.66796875"/>
    <s v="20_to_24"/>
    <x v="0"/>
    <x v="1"/>
    <s v="Front_face_to_side"/>
    <x v="1"/>
  </r>
  <r>
    <x v="0"/>
    <x v="1"/>
    <s v="Male"/>
    <n v="9.142578125"/>
    <s v="&lt;13"/>
    <m/>
    <m/>
    <m/>
    <m/>
    <m/>
    <x v="2"/>
    <x v="1"/>
    <s v="Front_face_to_side"/>
    <x v="0"/>
  </r>
  <r>
    <x v="1"/>
    <x v="1"/>
    <s v="Male"/>
    <n v="20.28515625"/>
    <s v="20_to_25"/>
    <n v="3590"/>
    <s v="3500_plus"/>
    <n v="39"/>
    <n v="24.0625"/>
    <s v="20_to_24"/>
    <x v="1"/>
    <x v="1"/>
    <s v="Front_face_to_side"/>
    <x v="1"/>
  </r>
  <r>
    <x v="1"/>
    <x v="1"/>
    <s v="Female"/>
    <n v="41.7109375"/>
    <s v="26_plus"/>
    <n v="3390"/>
    <s v="3000_to_3499"/>
    <n v="40.5703125"/>
    <n v="23.83203125"/>
    <s v="20_to_24"/>
    <x v="0"/>
    <x v="1"/>
    <s v="Back"/>
    <x v="1"/>
  </r>
  <r>
    <x v="1"/>
    <x v="1"/>
    <s v="Male"/>
    <n v="9.142578125"/>
    <s v="&lt;13"/>
    <n v="3100"/>
    <s v="3000_to_3499"/>
    <n v="41"/>
    <n v="25.8828125"/>
    <s v="25_to_29"/>
    <x v="1"/>
    <x v="1"/>
    <s v="Side"/>
    <x v="2"/>
  </r>
  <r>
    <x v="1"/>
    <x v="1"/>
    <s v="Female"/>
    <n v="29.28515625"/>
    <s v="26_plus"/>
    <n v="3000"/>
    <s v="3000_to_3499"/>
    <n v="37.421875"/>
    <n v="28.03515625"/>
    <s v="25_to_29"/>
    <x v="0"/>
    <x v="1"/>
    <s v="Front_face_to_side"/>
    <x v="1"/>
  </r>
  <r>
    <x v="1"/>
    <x v="1"/>
    <s v="Male"/>
    <n v="30"/>
    <s v="26_plus"/>
    <n v="4030"/>
    <s v="3500_plus"/>
    <n v="40.28125"/>
    <n v="33.5234375"/>
    <s v="30_plus"/>
    <x v="2"/>
    <x v="1"/>
    <s v="Back"/>
    <x v="1"/>
  </r>
  <r>
    <x v="1"/>
    <x v="2"/>
    <s v="Female"/>
    <n v="7"/>
    <s v="&lt;13"/>
    <n v="4040"/>
    <s v="3500_plus"/>
    <n v="40"/>
    <n v="24.390625"/>
    <s v="20_to_24"/>
    <x v="0"/>
    <x v="1"/>
    <s v="Side"/>
    <x v="1"/>
  </r>
  <r>
    <x v="1"/>
    <x v="1"/>
    <s v="Female"/>
    <n v="16.140625"/>
    <s v="13_to_19"/>
    <n v="3840"/>
    <s v="3500_plus"/>
    <n v="40"/>
    <n v="31.5546875"/>
    <s v="30_plus"/>
    <x v="0"/>
    <x v="1"/>
    <s v="Back"/>
    <x v="1"/>
  </r>
  <r>
    <x v="1"/>
    <x v="2"/>
    <s v="Female"/>
    <n v="28.28515625"/>
    <s v="26_plus"/>
    <n v="3140"/>
    <s v="3000_to_3499"/>
    <n v="37.421875"/>
    <n v="29.34765625"/>
    <s v="25_to_29"/>
    <x v="2"/>
    <x v="0"/>
    <s v="Back"/>
    <x v="0"/>
  </r>
  <r>
    <x v="1"/>
    <x v="0"/>
    <s v="Male"/>
    <n v="11.71289063"/>
    <s v="&lt;13"/>
    <n v="3130"/>
    <s v="3000_to_3499"/>
    <n v="42"/>
    <n v="16.5390625"/>
    <s v="&lt;19"/>
    <x v="0"/>
    <x v="1"/>
    <s v="Back"/>
    <x v="0"/>
  </r>
  <r>
    <x v="1"/>
    <x v="1"/>
    <s v="Female"/>
    <n v="4.142578125"/>
    <s v="&lt;13"/>
    <n v="4020"/>
    <s v="3500_plus"/>
    <n v="40.5703125"/>
    <n v="24.88671875"/>
    <s v="20_to_24"/>
    <x v="0"/>
    <x v="1"/>
    <s v="Side"/>
    <x v="1"/>
  </r>
  <r>
    <x v="1"/>
    <x v="1"/>
    <s v="Male"/>
    <n v="19.7109375"/>
    <s v="13_to_19"/>
    <n v="3050"/>
    <s v="3000_to_3499"/>
    <n v="39"/>
    <n v="26.5625"/>
    <s v="25_to_29"/>
    <x v="2"/>
    <x v="1"/>
    <s v="Side"/>
    <x v="0"/>
  </r>
  <r>
    <x v="1"/>
    <x v="1"/>
    <s v="Male"/>
    <n v="30.28515625"/>
    <s v="26_plus"/>
    <n v="1350"/>
    <s v="&lt;2500"/>
    <n v="30.5703125"/>
    <n v="21.0703125"/>
    <s v="20_to_24"/>
    <x v="0"/>
    <x v="1"/>
    <s v="Front_face_to_side"/>
    <x v="0"/>
  </r>
  <r>
    <x v="1"/>
    <x v="0"/>
    <s v="Female"/>
    <n v="8.85546875"/>
    <s v="&lt;13"/>
    <n v="3755"/>
    <s v="3500_plus"/>
    <n v="41"/>
    <n v="18.67578125"/>
    <s v="&lt;19"/>
    <x v="0"/>
    <x v="1"/>
    <s v="Side"/>
    <x v="0"/>
  </r>
  <r>
    <x v="1"/>
    <x v="1"/>
    <s v="Female"/>
    <n v="40.7109375"/>
    <s v="26_plus"/>
    <n v="3660"/>
    <s v="3500_plus"/>
    <n v="42"/>
    <n v="25.45703125"/>
    <s v="25_to_29"/>
    <x v="1"/>
    <x v="1"/>
    <s v="Back"/>
    <x v="0"/>
  </r>
  <r>
    <x v="1"/>
    <x v="0"/>
    <s v="Female"/>
    <n v="20.140625"/>
    <s v="20_to_25"/>
    <n v="3090"/>
    <s v="3000_to_3499"/>
    <n v="42"/>
    <n v="19.59375"/>
    <s v="&lt;19"/>
    <x v="0"/>
    <x v="1"/>
    <s v="Side"/>
    <x v="0"/>
  </r>
  <r>
    <x v="1"/>
    <x v="1"/>
    <s v="Male"/>
    <n v="9.712890625"/>
    <s v="&lt;13"/>
    <n v="3220"/>
    <s v="3000_to_3499"/>
    <n v="40"/>
    <n v="28.2734375"/>
    <s v="25_to_29"/>
    <x v="2"/>
    <x v="1"/>
    <s v="Front_face_to_side"/>
    <x v="1"/>
  </r>
  <r>
    <x v="1"/>
    <x v="0"/>
    <s v="Male"/>
    <n v="15.85546875"/>
    <s v="13_to_19"/>
    <n v="3415"/>
    <s v="3000_to_3499"/>
    <n v="41"/>
    <n v="22.296875"/>
    <s v="20_to_24"/>
    <x v="2"/>
    <x v="1"/>
    <s v="Front_face_to_side"/>
    <x v="0"/>
  </r>
  <r>
    <x v="1"/>
    <x v="1"/>
    <s v="Male"/>
    <n v="9"/>
    <s v="&lt;13"/>
    <n v="3100"/>
    <s v="3000_to_3499"/>
    <n v="40"/>
    <n v="18.28515625"/>
    <s v="&lt;19"/>
    <x v="0"/>
    <x v="1"/>
    <s v="Side"/>
    <x v="1"/>
  </r>
  <r>
    <x v="1"/>
    <x v="1"/>
    <s v="Male"/>
    <n v="12.71289063"/>
    <s v="&lt;13"/>
    <n v="3360"/>
    <s v="3000_to_3499"/>
    <n v="40"/>
    <n v="22.8828125"/>
    <s v="20_to_24"/>
    <x v="1"/>
    <x v="1"/>
    <s v="Front_face_to_side"/>
    <x v="1"/>
  </r>
  <r>
    <x v="1"/>
    <x v="1"/>
    <s v="Male"/>
    <n v="18.42578125"/>
    <s v="13_to_19"/>
    <n v="3200"/>
    <s v="3000_to_3499"/>
    <n v="39"/>
    <n v="26.04296875"/>
    <s v="25_to_29"/>
    <x v="0"/>
    <x v="1"/>
    <s v="Side"/>
    <x v="0"/>
  </r>
  <r>
    <x v="1"/>
    <x v="1"/>
    <s v="Female"/>
    <n v="23.42578125"/>
    <s v="20_to_25"/>
    <n v="3310"/>
    <s v="3000_to_3499"/>
    <n v="40"/>
    <n v="27.9609375"/>
    <s v="25_to_29"/>
    <x v="0"/>
    <x v="1"/>
    <s v="Back"/>
    <x v="1"/>
  </r>
  <r>
    <x v="1"/>
    <x v="1"/>
    <s v="Female"/>
    <n v="11.71289063"/>
    <s v="&lt;13"/>
    <n v="4240"/>
    <s v="3500_plus"/>
    <n v="41.5703125"/>
    <n v="41.0859375"/>
    <s v="30_plus"/>
    <x v="2"/>
    <x v="1"/>
    <s v="Front_face_to_side"/>
    <x v="1"/>
  </r>
  <r>
    <x v="1"/>
    <x v="0"/>
    <s v="Male"/>
    <n v="30.5703125"/>
    <s v="26_plus"/>
    <n v="3580"/>
    <s v="3500_plus"/>
    <n v="40"/>
    <n v="23.640625"/>
    <s v="20_to_24"/>
    <x v="2"/>
    <x v="1"/>
    <s v="Back"/>
    <x v="0"/>
  </r>
  <r>
    <x v="1"/>
    <x v="2"/>
    <s v="Male"/>
    <n v="12"/>
    <s v="&lt;13"/>
    <n v="3960"/>
    <s v="3500_plus"/>
    <n v="41.5703125"/>
    <n v="27.49609375"/>
    <s v="25_to_29"/>
    <x v="0"/>
    <x v="1"/>
    <s v="Back"/>
    <x v="1"/>
  </r>
  <r>
    <x v="1"/>
    <x v="1"/>
    <s v="Male"/>
    <n v="8.427734375"/>
    <s v="&lt;13"/>
    <n v="3440"/>
    <s v="3000_to_3499"/>
    <n v="41"/>
    <n v="40.34375"/>
    <s v="30_plus"/>
    <x v="1"/>
    <x v="1"/>
    <s v="Side"/>
    <x v="1"/>
  </r>
  <r>
    <x v="1"/>
    <x v="1"/>
    <s v="Male"/>
    <n v="13"/>
    <s v="13_to_19"/>
    <n v="3120"/>
    <s v="3000_to_3499"/>
    <n v="39.140625"/>
    <n v="32.0078125"/>
    <s v="30_plus"/>
    <x v="2"/>
    <x v="1"/>
    <s v="Side"/>
    <x v="1"/>
  </r>
  <r>
    <x v="1"/>
    <x v="1"/>
    <s v="Female"/>
    <n v="52.140625"/>
    <s v="26_plus"/>
    <n v="3560"/>
    <s v="3500_plus"/>
    <n v="41"/>
    <n v="31.6484375"/>
    <s v="30_plus"/>
    <x v="2"/>
    <x v="1"/>
    <s v="Side"/>
    <x v="1"/>
  </r>
  <r>
    <x v="1"/>
    <x v="1"/>
    <s v="Male"/>
    <n v="46.7109375"/>
    <s v="26_plus"/>
    <n v="2600"/>
    <s v="2500_to_2999"/>
    <n v="40"/>
    <n v="24.88671875"/>
    <s v="20_to_24"/>
    <x v="0"/>
    <x v="1"/>
    <s v="Back"/>
    <x v="0"/>
  </r>
  <r>
    <x v="1"/>
    <x v="2"/>
    <s v="Male"/>
    <n v="12.85546875"/>
    <s v="&lt;13"/>
    <n v="3360"/>
    <s v="3000_to_3499"/>
    <n v="41"/>
    <n v="28.21875"/>
    <s v="25_to_29"/>
    <x v="0"/>
    <x v="1"/>
    <s v="Side"/>
    <x v="1"/>
  </r>
  <r>
    <x v="1"/>
    <x v="1"/>
    <s v="Male"/>
    <n v="9.28515625"/>
    <s v="&lt;13"/>
    <n v="4420"/>
    <s v="3500_plus"/>
    <n v="40"/>
    <n v="32.6953125"/>
    <s v="30_plus"/>
    <x v="0"/>
    <x v="1"/>
    <s v="Side"/>
    <x v="1"/>
  </r>
  <r>
    <x v="1"/>
    <x v="1"/>
    <s v="Female"/>
    <n v="25.42578125"/>
    <s v="20_to_25"/>
    <n v="3200"/>
    <s v="3000_to_3499"/>
    <n v="39"/>
    <n v="22.71484375"/>
    <s v="20_to_24"/>
    <x v="2"/>
    <x v="1"/>
    <s v="Back"/>
    <x v="1"/>
  </r>
  <r>
    <x v="1"/>
    <x v="0"/>
    <s v="Female"/>
    <n v="18.42578125"/>
    <s v="13_to_19"/>
    <n v="2080"/>
    <s v="&lt;2500"/>
    <n v="40"/>
    <n v="21.1640625"/>
    <s v="20_to_24"/>
    <x v="0"/>
    <x v="0"/>
    <s v="Side"/>
    <x v="0"/>
  </r>
  <r>
    <x v="1"/>
    <x v="2"/>
    <s v="Male"/>
    <n v="4.856445313"/>
    <s v="&lt;13"/>
    <n v="4940"/>
    <s v="3500_plus"/>
    <n v="41"/>
    <n v="38.375"/>
    <s v="30_plus"/>
    <x v="0"/>
    <x v="0"/>
    <s v="Side"/>
    <x v="1"/>
  </r>
  <r>
    <x v="1"/>
    <x v="1"/>
    <s v="Female"/>
    <n v="9.427734375"/>
    <s v="&lt;13"/>
    <n v="3700"/>
    <s v="3500_plus"/>
    <n v="39"/>
    <n v="37.2109375"/>
    <s v="30_plus"/>
    <x v="1"/>
    <x v="1"/>
    <s v="Other"/>
    <x v="1"/>
  </r>
  <r>
    <x v="1"/>
    <x v="1"/>
    <s v="Male"/>
    <n v="22.140625"/>
    <s v="20_to_25"/>
    <n v="3440"/>
    <s v="3000_to_3499"/>
    <n v="40"/>
    <n v="30.03515625"/>
    <s v="30_plus"/>
    <x v="2"/>
    <x v="1"/>
    <s v="Front_face_to_side"/>
    <x v="1"/>
  </r>
  <r>
    <x v="1"/>
    <x v="1"/>
    <s v="Female"/>
    <n v="36.5703125"/>
    <s v="26_plus"/>
    <n v="4240"/>
    <s v="3500_plus"/>
    <n v="39"/>
    <n v="21.80078125"/>
    <s v="20_to_24"/>
    <x v="0"/>
    <x v="1"/>
    <s v="Front_face_to_side"/>
    <x v="1"/>
  </r>
  <r>
    <x v="1"/>
    <x v="1"/>
    <s v="Female"/>
    <n v="18.140625"/>
    <s v="13_to_19"/>
    <n v="4300"/>
    <s v="3500_plus"/>
    <n v="40"/>
    <n v="37.3984375"/>
    <s v="30_plus"/>
    <x v="2"/>
    <x v="1"/>
    <s v="Back"/>
    <x v="1"/>
  </r>
  <r>
    <x v="1"/>
    <x v="0"/>
    <s v="Male"/>
    <n v="9.28515625"/>
    <s v="&lt;13"/>
    <n v="3290"/>
    <s v="3000_to_3499"/>
    <n v="40"/>
    <n v="18.703125"/>
    <s v="&lt;19"/>
    <x v="2"/>
    <x v="1"/>
    <s v="Side"/>
    <x v="0"/>
  </r>
  <r>
    <x v="1"/>
    <x v="1"/>
    <s v="Male"/>
    <n v="28.140625"/>
    <s v="26_plus"/>
    <n v="3700"/>
    <s v="3500_plus"/>
    <n v="40"/>
    <n v="31.578125"/>
    <s v="30_plus"/>
    <x v="1"/>
    <x v="1"/>
    <s v="Back"/>
    <x v="1"/>
  </r>
  <r>
    <x v="1"/>
    <x v="1"/>
    <s v="Male"/>
    <n v="14.85546875"/>
    <s v="13_to_19"/>
    <n v="3980"/>
    <s v="3500_plus"/>
    <n v="40"/>
    <n v="20.78515625"/>
    <s v="20_to_24"/>
    <x v="2"/>
    <x v="1"/>
    <s v="Front_face_to_side"/>
    <x v="1"/>
  </r>
  <r>
    <x v="1"/>
    <x v="1"/>
    <s v="Female"/>
    <n v="6"/>
    <s v="&lt;13"/>
    <n v="3800"/>
    <s v="3500_plus"/>
    <n v="39.7109375"/>
    <n v="27.01953125"/>
    <s v="25_to_29"/>
    <x v="0"/>
    <x v="1"/>
    <s v="Front_face_to_side"/>
    <x v="1"/>
  </r>
  <r>
    <x v="1"/>
    <x v="1"/>
    <s v="Female"/>
    <n v="25.7109375"/>
    <s v="20_to_25"/>
    <n v="5180"/>
    <s v="3500_plus"/>
    <n v="41.5703125"/>
    <n v="28.1640625"/>
    <s v="25_to_29"/>
    <x v="2"/>
    <x v="1"/>
    <s v="Front_face_to_side"/>
    <x v="1"/>
  </r>
  <r>
    <x v="1"/>
    <x v="1"/>
    <s v="Male"/>
    <n v="4.571289063"/>
    <s v="&lt;13"/>
    <n v="3490"/>
    <s v="3000_to_3499"/>
    <n v="41"/>
    <n v="28.47265625"/>
    <s v="25_to_29"/>
    <x v="2"/>
    <x v="1"/>
    <s v="Side"/>
    <x v="1"/>
  </r>
  <r>
    <x v="1"/>
    <x v="1"/>
    <s v="Female"/>
    <n v="13.5703125"/>
    <s v="13_to_19"/>
    <n v="4110"/>
    <s v="3500_plus"/>
    <n v="40.421875"/>
    <n v="32.421875"/>
    <s v="30_plus"/>
    <x v="2"/>
    <x v="1"/>
    <s v="Side"/>
    <x v="1"/>
  </r>
  <r>
    <x v="1"/>
    <x v="2"/>
    <s v="Male"/>
    <n v="10.42773438"/>
    <s v="&lt;13"/>
    <n v="2830"/>
    <s v="2500_to_2999"/>
    <n v="37"/>
    <n v="20.9609375"/>
    <s v="20_to_24"/>
    <x v="0"/>
    <x v="1"/>
    <s v="Other"/>
    <x v="1"/>
  </r>
  <r>
    <x v="1"/>
    <x v="1"/>
    <s v="Female"/>
    <n v="23.140625"/>
    <s v="20_to_25"/>
    <n v="1750"/>
    <s v="&lt;2500"/>
    <n v="33.8515625"/>
    <n v="43.3671875"/>
    <s v="30_plus"/>
    <x v="2"/>
    <x v="1"/>
    <s v="Side"/>
    <x v="1"/>
  </r>
  <r>
    <x v="1"/>
    <x v="0"/>
    <s v="Female"/>
    <n v="9.85546875"/>
    <s v="&lt;13"/>
    <n v="2190"/>
    <s v="&lt;2500"/>
    <n v="38"/>
    <n v="29"/>
    <s v="25_to_29"/>
    <x v="0"/>
    <x v="1"/>
    <s v="Side"/>
    <x v="0"/>
  </r>
  <r>
    <x v="1"/>
    <x v="2"/>
    <s v="Female"/>
    <n v="8.142578125"/>
    <s v="&lt;13"/>
    <n v="4180"/>
    <s v="3500_plus"/>
    <n v="40"/>
    <n v="36.8984375"/>
    <s v="30_plus"/>
    <x v="0"/>
    <x v="1"/>
    <s v="Front_face_down"/>
    <x v="1"/>
  </r>
  <r>
    <x v="1"/>
    <x v="1"/>
    <s v="Male"/>
    <n v="22.5703125"/>
    <s v="20_to_25"/>
    <n v="3500"/>
    <s v="3500_plus"/>
    <n v="38"/>
    <n v="34.0703125"/>
    <s v="30_plus"/>
    <x v="1"/>
    <x v="1"/>
    <s v="Front_face_to_side"/>
    <x v="1"/>
  </r>
  <r>
    <x v="1"/>
    <x v="0"/>
    <s v="Female"/>
    <n v="19"/>
    <s v="13_to_19"/>
    <n v="3530"/>
    <s v="3500_plus"/>
    <n v="40"/>
    <n v="19.3828125"/>
    <s v="&lt;19"/>
    <x v="0"/>
    <x v="1"/>
    <s v="Front_face_to_side"/>
    <x v="1"/>
  </r>
  <r>
    <x v="1"/>
    <x v="1"/>
    <s v="Male"/>
    <n v="6.142578125"/>
    <s v="&lt;13"/>
    <n v="3900"/>
    <s v="3500_plus"/>
    <n v="42"/>
    <n v="27.3984375"/>
    <s v="25_to_29"/>
    <x v="1"/>
    <x v="1"/>
    <s v="Side"/>
    <x v="1"/>
  </r>
  <r>
    <x v="1"/>
    <x v="1"/>
    <s v="Male"/>
    <n v="6.28515625"/>
    <s v="&lt;13"/>
    <n v="3580"/>
    <s v="3500_plus"/>
    <n v="38"/>
    <n v="29.109375"/>
    <s v="25_to_29"/>
    <x v="2"/>
    <x v="1"/>
    <s v="Front_face_to_side"/>
    <x v="1"/>
  </r>
  <r>
    <x v="1"/>
    <x v="2"/>
    <s v="Female"/>
    <n v="16.42578125"/>
    <s v="13_to_19"/>
    <n v="3590"/>
    <s v="3500_plus"/>
    <n v="40"/>
    <n v="30.21875"/>
    <s v="30_plus"/>
    <x v="2"/>
    <x v="1"/>
    <s v="Back"/>
    <x v="1"/>
  </r>
  <r>
    <x v="1"/>
    <x v="1"/>
    <s v="Male"/>
    <n v="22.28515625"/>
    <s v="20_to_25"/>
    <n v="2950"/>
    <s v="2500_to_2999"/>
    <n v="35.7109375"/>
    <n v="27.0546875"/>
    <s v="25_to_29"/>
    <x v="0"/>
    <x v="1"/>
    <s v="Front_face_to_side"/>
    <x v="1"/>
  </r>
  <r>
    <x v="1"/>
    <x v="0"/>
    <s v="Female"/>
    <n v="15.42773438"/>
    <s v="13_to_19"/>
    <n v="3070"/>
    <s v="3000_to_3499"/>
    <n v="40"/>
    <n v="28.62890625"/>
    <s v="25_to_29"/>
    <x v="0"/>
    <x v="1"/>
    <s v="Side"/>
    <x v="0"/>
  </r>
  <r>
    <x v="1"/>
    <x v="0"/>
    <s v="Male"/>
    <n v="17.28515625"/>
    <s v="13_to_19"/>
    <n v="4060"/>
    <s v="3500_plus"/>
    <n v="38"/>
    <n v="25.47265625"/>
    <s v="25_to_29"/>
    <x v="0"/>
    <x v="1"/>
    <s v="Front_face_to_side"/>
    <x v="0"/>
  </r>
  <r>
    <x v="1"/>
    <x v="0"/>
    <s v="Female"/>
    <n v="24"/>
    <s v="20_to_25"/>
    <n v="3330"/>
    <s v="3000_to_3499"/>
    <n v="40"/>
    <n v="22.5"/>
    <s v="20_to_24"/>
    <x v="0"/>
    <x v="1"/>
    <s v="Side"/>
    <x v="1"/>
  </r>
  <r>
    <x v="1"/>
    <x v="1"/>
    <s v="Male"/>
    <n v="8.427734375"/>
    <s v="&lt;13"/>
    <n v="3725"/>
    <s v="3500_plus"/>
    <n v="40"/>
    <n v="24.1875"/>
    <s v="20_to_24"/>
    <x v="1"/>
    <x v="1"/>
    <s v="Side"/>
    <x v="0"/>
  </r>
  <r>
    <x v="1"/>
    <x v="1"/>
    <s v="Female"/>
    <n v="29.85546875"/>
    <s v="26_plus"/>
    <n v="3370"/>
    <s v="3000_to_3499"/>
    <n v="40"/>
    <n v="37.0859375"/>
    <s v="30_plus"/>
    <x v="0"/>
    <x v="0"/>
    <s v="Front_face_to_side"/>
    <x v="0"/>
  </r>
  <r>
    <x v="1"/>
    <x v="1"/>
    <s v="Male"/>
    <n v="21.5703125"/>
    <s v="20_to_25"/>
    <n v="3090"/>
    <s v="3000_to_3499"/>
    <n v="41"/>
    <n v="33.8671875"/>
    <s v="30_plus"/>
    <x v="0"/>
    <x v="1"/>
    <s v="Front_face_to_side"/>
    <x v="1"/>
  </r>
  <r>
    <x v="1"/>
    <x v="0"/>
    <s v="Female"/>
    <n v="28"/>
    <s v="26_plus"/>
    <n v="3000"/>
    <s v="3000_to_3499"/>
    <n v="39"/>
    <n v="24.3828125"/>
    <s v="20_to_24"/>
    <x v="2"/>
    <x v="1"/>
    <s v="Back"/>
    <x v="0"/>
  </r>
  <r>
    <x v="1"/>
    <x v="1"/>
    <s v="Male"/>
    <n v="22.140625"/>
    <s v="20_to_25"/>
    <n v="4066"/>
    <s v="3500_plus"/>
    <n v="40"/>
    <n v="33.1328125"/>
    <s v="30_plus"/>
    <x v="0"/>
    <x v="1"/>
    <s v="Side"/>
    <x v="1"/>
  </r>
  <r>
    <x v="1"/>
    <x v="1"/>
    <s v="Female"/>
    <n v="15.71289063"/>
    <s v="13_to_19"/>
    <n v="3140"/>
    <s v="3000_to_3499"/>
    <n v="39"/>
    <n v="30.28125"/>
    <s v="30_plus"/>
    <x v="0"/>
    <x v="1"/>
    <s v="Front_face_down"/>
    <x v="1"/>
  </r>
  <r>
    <x v="1"/>
    <x v="0"/>
    <s v="Male"/>
    <n v="6.571289063"/>
    <s v="&lt;13"/>
    <n v="3240"/>
    <s v="3000_to_3499"/>
    <n v="39.5703125"/>
    <n v="17.71875"/>
    <s v="&lt;19"/>
    <x v="2"/>
    <x v="0"/>
    <s v="Back"/>
    <x v="0"/>
  </r>
  <r>
    <x v="1"/>
    <x v="0"/>
    <s v="Male"/>
    <n v="14"/>
    <s v="13_to_19"/>
    <n v="3550"/>
    <s v="3500_plus"/>
    <n v="41"/>
    <n v="31.42578125"/>
    <s v="30_plus"/>
    <x v="1"/>
    <x v="1"/>
    <s v="Back"/>
    <x v="1"/>
  </r>
  <r>
    <x v="1"/>
    <x v="2"/>
    <s v="Male"/>
    <n v="19.42578125"/>
    <s v="13_to_19"/>
    <n v="3310"/>
    <s v="3000_to_3499"/>
    <n v="39"/>
    <n v="30.0546875"/>
    <s v="30_plus"/>
    <x v="2"/>
    <x v="0"/>
    <s v="Front_face_down"/>
    <x v="1"/>
  </r>
  <r>
    <x v="1"/>
    <x v="1"/>
    <s v="Female"/>
    <n v="12.42773438"/>
    <s v="&lt;13"/>
    <n v="2400"/>
    <s v="&lt;2500"/>
    <n v="38"/>
    <n v="17.3515625"/>
    <s v="&lt;19"/>
    <x v="2"/>
    <x v="1"/>
    <s v="Front_face_to_side"/>
    <x v="0"/>
  </r>
  <r>
    <x v="1"/>
    <x v="1"/>
    <s v="Male"/>
    <n v="10.14257813"/>
    <s v="&lt;13"/>
    <n v="3620"/>
    <s v="3500_plus"/>
    <n v="39"/>
    <n v="21.87109375"/>
    <s v="20_to_24"/>
    <x v="0"/>
    <x v="1"/>
    <s v="Side"/>
    <x v="0"/>
  </r>
  <r>
    <x v="1"/>
    <x v="0"/>
    <s v="Male"/>
    <n v="48.28125"/>
    <s v="26_plus"/>
    <n v="4260"/>
    <s v="3500_plus"/>
    <n v="40"/>
    <n v="34.1328125"/>
    <s v="30_plus"/>
    <x v="2"/>
    <x v="1"/>
    <s v="Back"/>
    <x v="0"/>
  </r>
  <r>
    <x v="1"/>
    <x v="1"/>
    <s v="Female"/>
    <n v="8.85546875"/>
    <s v="&lt;13"/>
    <n v="3850"/>
    <s v="3500_plus"/>
    <n v="40"/>
    <n v="23.78515625"/>
    <s v="20_to_24"/>
    <x v="0"/>
    <x v="1"/>
    <s v="Side"/>
    <x v="1"/>
  </r>
  <r>
    <x v="1"/>
    <x v="2"/>
    <s v="Male"/>
    <n v="11.5703125"/>
    <s v="&lt;13"/>
    <n v="3670"/>
    <s v="3500_plus"/>
    <n v="40"/>
    <n v="26.25"/>
    <s v="25_to_29"/>
    <x v="0"/>
    <x v="1"/>
    <s v="Back"/>
    <x v="0"/>
  </r>
  <r>
    <x v="1"/>
    <x v="1"/>
    <s v="Female"/>
    <n v="4.856445313"/>
    <s v="&lt;13"/>
    <n v="3150"/>
    <s v="3000_to_3499"/>
    <n v="39.7109375"/>
    <n v="24.5"/>
    <s v="20_to_24"/>
    <x v="1"/>
    <x v="1"/>
    <s v="Side"/>
    <x v="0"/>
  </r>
  <r>
    <x v="1"/>
    <x v="1"/>
    <s v="Female"/>
    <n v="17.42578125"/>
    <s v="13_to_19"/>
    <n v="3150"/>
    <s v="3000_to_3499"/>
    <n v="40.421875"/>
    <n v="27.140625"/>
    <s v="25_to_29"/>
    <x v="2"/>
    <x v="1"/>
    <s v="Back"/>
    <x v="1"/>
  </r>
  <r>
    <x v="1"/>
    <x v="1"/>
    <s v="Female"/>
    <n v="10.71289063"/>
    <s v="&lt;13"/>
    <n v="3660"/>
    <s v="3500_plus"/>
    <n v="40"/>
    <n v="35.1640625"/>
    <s v="30_plus"/>
    <x v="0"/>
    <x v="1"/>
    <s v="Side"/>
    <x v="1"/>
  </r>
  <r>
    <x v="1"/>
    <x v="2"/>
    <s v="Male"/>
    <n v="13.28515625"/>
    <s v="13_to_19"/>
    <n v="3240"/>
    <s v="3000_to_3499"/>
    <n v="39.28125"/>
    <n v="35.21875"/>
    <s v="30_plus"/>
    <x v="2"/>
    <x v="0"/>
    <s v="Side"/>
    <x v="0"/>
  </r>
  <r>
    <x v="1"/>
    <x v="1"/>
    <s v="Female"/>
    <n v="13.71289063"/>
    <s v="13_to_19"/>
    <n v="2220"/>
    <s v="&lt;2500"/>
    <n v="36"/>
    <n v="27.2578125"/>
    <s v="25_to_29"/>
    <x v="1"/>
    <x v="1"/>
    <s v="Side"/>
    <x v="0"/>
  </r>
  <r>
    <x v="1"/>
    <x v="1"/>
    <s v="Male"/>
    <n v="18.28515625"/>
    <s v="13_to_19"/>
    <n v="4000"/>
    <s v="3500_plus"/>
    <n v="41.140625"/>
    <n v="26.1875"/>
    <s v="25_to_29"/>
    <x v="0"/>
    <x v="1"/>
    <s v="Side"/>
    <x v="1"/>
  </r>
  <r>
    <x v="1"/>
    <x v="1"/>
    <s v="Female"/>
    <n v="12.28515625"/>
    <s v="&lt;13"/>
    <n v="3820"/>
    <s v="3500_plus"/>
    <n v="40"/>
    <n v="19.1171875"/>
    <s v="&lt;19"/>
    <x v="2"/>
    <x v="0"/>
    <s v="Side"/>
    <x v="1"/>
  </r>
  <r>
    <x v="1"/>
    <x v="1"/>
    <s v="Male"/>
    <n v="28.7109375"/>
    <s v="26_plus"/>
    <n v="3100"/>
    <s v="3000_to_3499"/>
    <n v="37.7109375"/>
    <n v="29.20703125"/>
    <s v="25_to_29"/>
    <x v="2"/>
    <x v="1"/>
    <s v="Side"/>
    <x v="1"/>
  </r>
  <r>
    <x v="1"/>
    <x v="2"/>
    <s v="Female"/>
    <n v="4.427734375"/>
    <s v="&lt;13"/>
    <n v="4080"/>
    <s v="3500_plus"/>
    <n v="41.140625"/>
    <n v="27.60546875"/>
    <s v="25_to_29"/>
    <x v="2"/>
    <x v="1"/>
    <m/>
    <x v="0"/>
  </r>
  <r>
    <x v="1"/>
    <x v="1"/>
    <s v="Female"/>
    <n v="49.421875"/>
    <s v="26_plus"/>
    <n v="3120"/>
    <s v="3000_to_3499"/>
    <n v="39.7109375"/>
    <n v="30.25"/>
    <s v="30_plus"/>
    <x v="0"/>
    <x v="1"/>
    <s v="Back"/>
    <x v="1"/>
  </r>
  <r>
    <x v="1"/>
    <x v="0"/>
    <s v="Female"/>
    <n v="10.5703125"/>
    <s v="&lt;13"/>
    <n v="3050"/>
    <s v="3000_to_3499"/>
    <n v="39"/>
    <n v="21.72265625"/>
    <s v="20_to_24"/>
    <x v="2"/>
    <x v="1"/>
    <s v="Side"/>
    <x v="0"/>
  </r>
  <r>
    <x v="1"/>
    <x v="0"/>
    <s v="Male"/>
    <n v="42"/>
    <s v="26_plus"/>
    <m/>
    <m/>
    <m/>
    <m/>
    <m/>
    <x v="1"/>
    <x v="1"/>
    <s v="Back"/>
    <x v="0"/>
  </r>
  <r>
    <x v="1"/>
    <x v="1"/>
    <s v="Male"/>
    <n v="12.85546875"/>
    <s v="&lt;13"/>
    <n v="3680"/>
    <s v="3500_plus"/>
    <n v="41"/>
    <n v="31.0546875"/>
    <s v="30_plus"/>
    <x v="1"/>
    <x v="1"/>
    <s v="Front_face_to_side"/>
    <x v="1"/>
  </r>
  <r>
    <x v="1"/>
    <x v="1"/>
    <s v="Female"/>
    <n v="23"/>
    <s v="20_to_25"/>
    <n v="3720"/>
    <s v="3500_plus"/>
    <n v="41.421875"/>
    <n v="26.41796875"/>
    <s v="25_to_29"/>
    <x v="0"/>
    <x v="1"/>
    <s v="Front_face_to_side"/>
    <x v="1"/>
  </r>
  <r>
    <x v="1"/>
    <x v="1"/>
    <s v="Female"/>
    <n v="12.85546875"/>
    <s v="&lt;13"/>
    <n v="3920"/>
    <s v="3500_plus"/>
    <n v="38"/>
    <n v="32.4375"/>
    <s v="30_plus"/>
    <x v="2"/>
    <x v="1"/>
    <s v="Side"/>
    <x v="1"/>
  </r>
  <r>
    <x v="1"/>
    <x v="0"/>
    <s v="Female"/>
    <n v="26.85546875"/>
    <s v="26_plus"/>
    <n v="4190"/>
    <s v="3500_plus"/>
    <n v="42"/>
    <n v="32.5546875"/>
    <s v="30_plus"/>
    <x v="2"/>
    <x v="1"/>
    <s v="Front_face_down"/>
    <x v="1"/>
  </r>
  <r>
    <x v="1"/>
    <x v="1"/>
    <s v="Female"/>
    <n v="13.71289063"/>
    <s v="13_to_19"/>
    <n v="3340"/>
    <s v="3000_to_3499"/>
    <n v="40"/>
    <n v="25.90234375"/>
    <s v="25_to_29"/>
    <x v="0"/>
    <x v="1"/>
    <s v="Side"/>
    <x v="1"/>
  </r>
  <r>
    <x v="1"/>
    <x v="1"/>
    <s v="Female"/>
    <n v="11.42773438"/>
    <s v="&lt;13"/>
    <n v="3200"/>
    <s v="3000_to_3499"/>
    <n v="41"/>
    <n v="39.71875"/>
    <s v="30_plus"/>
    <x v="0"/>
    <x v="1"/>
    <s v="Front_face_to_side"/>
    <x v="0"/>
  </r>
  <r>
    <x v="1"/>
    <x v="1"/>
    <s v="Female"/>
    <n v="18.85546875"/>
    <s v="13_to_19"/>
    <n v="3350"/>
    <s v="3000_to_3499"/>
    <n v="38.140625"/>
    <n v="27.421875"/>
    <s v="25_to_29"/>
    <x v="2"/>
    <x v="1"/>
    <s v="Front_face_to_side"/>
    <x v="1"/>
  </r>
  <r>
    <x v="1"/>
    <x v="2"/>
    <s v="Male"/>
    <n v="18.85546875"/>
    <s v="13_to_19"/>
    <n v="3630"/>
    <s v="3500_plus"/>
    <n v="40"/>
    <n v="20.484375"/>
    <s v="20_to_24"/>
    <x v="2"/>
    <x v="2"/>
    <m/>
    <x v="0"/>
  </r>
  <r>
    <x v="1"/>
    <x v="1"/>
    <s v="Male"/>
    <n v="46.5703125"/>
    <s v="26_plus"/>
    <n v="4060"/>
    <s v="3500_plus"/>
    <n v="40.140625"/>
    <n v="24.26953125"/>
    <s v="20_to_24"/>
    <x v="1"/>
    <x v="1"/>
    <s v="Back"/>
    <x v="1"/>
  </r>
  <r>
    <x v="1"/>
    <x v="0"/>
    <s v="Female"/>
    <n v="11"/>
    <s v="&lt;13"/>
    <n v="3040"/>
    <s v="3000_to_3499"/>
    <n v="39"/>
    <n v="33.34375"/>
    <s v="30_plus"/>
    <x v="0"/>
    <x v="1"/>
    <s v="Back"/>
    <x v="2"/>
  </r>
  <r>
    <x v="1"/>
    <x v="1"/>
    <s v="Male"/>
    <n v="12.14257813"/>
    <s v="&lt;13"/>
    <n v="2960"/>
    <s v="2500_to_2999"/>
    <n v="38"/>
    <n v="26.73828125"/>
    <s v="25_to_29"/>
    <x v="2"/>
    <x v="1"/>
    <s v="Front_face_to_side"/>
    <x v="1"/>
  </r>
  <r>
    <x v="1"/>
    <x v="1"/>
    <s v="Female"/>
    <n v="8.5703125"/>
    <s v="&lt;13"/>
    <n v="3220"/>
    <s v="3000_to_3499"/>
    <n v="40"/>
    <n v="27.51953125"/>
    <s v="25_to_29"/>
    <x v="2"/>
    <x v="1"/>
    <s v="Front_face_to_side"/>
    <x v="0"/>
  </r>
  <r>
    <x v="1"/>
    <x v="1"/>
    <s v="Female"/>
    <n v="17.42578125"/>
    <s v="13_to_19"/>
    <n v="2640"/>
    <s v="2500_to_2999"/>
    <n v="41.5703125"/>
    <n v="24.609375"/>
    <s v="20_to_24"/>
    <x v="1"/>
    <x v="1"/>
    <s v="Back"/>
    <x v="0"/>
  </r>
  <r>
    <x v="1"/>
    <x v="1"/>
    <s v="Female"/>
    <n v="11.42773438"/>
    <s v="&lt;13"/>
    <n v="3360"/>
    <s v="3000_to_3499"/>
    <n v="41"/>
    <n v="31.76171875"/>
    <s v="30_plus"/>
    <x v="0"/>
    <x v="1"/>
    <s v="Side"/>
    <x v="1"/>
  </r>
  <r>
    <x v="1"/>
    <x v="0"/>
    <s v="Female"/>
    <n v="4.28515625"/>
    <s v="&lt;13"/>
    <n v="3240"/>
    <s v="3000_to_3499"/>
    <n v="39"/>
    <n v="22.06640625"/>
    <s v="20_to_24"/>
    <x v="2"/>
    <x v="1"/>
    <s v="Side"/>
    <x v="0"/>
  </r>
  <r>
    <x v="1"/>
    <x v="1"/>
    <s v="Female"/>
    <n v="8.5703125"/>
    <s v="&lt;13"/>
    <n v="4560"/>
    <s v="3500_plus"/>
    <n v="40"/>
    <n v="37.9609375"/>
    <s v="30_plus"/>
    <x v="1"/>
    <x v="1"/>
    <s v="Front_face_to_side"/>
    <x v="1"/>
  </r>
  <r>
    <x v="1"/>
    <x v="1"/>
    <s v="Female"/>
    <n v="19.42578125"/>
    <s v="13_to_19"/>
    <n v="3020"/>
    <s v="3000_to_3499"/>
    <n v="41"/>
    <n v="28"/>
    <s v="25_to_29"/>
    <x v="2"/>
    <x v="1"/>
    <s v="Front_face_to_side"/>
    <x v="0"/>
  </r>
  <r>
    <x v="1"/>
    <x v="0"/>
    <s v="Male"/>
    <n v="4.571289063"/>
    <s v="&lt;13"/>
    <n v="3400"/>
    <s v="3000_to_3499"/>
    <n v="40.7109375"/>
    <n v="25.20703125"/>
    <s v="25_to_29"/>
    <x v="0"/>
    <x v="1"/>
    <s v="Side"/>
    <x v="0"/>
  </r>
  <r>
    <x v="1"/>
    <x v="0"/>
    <s v="Female"/>
    <n v="8.28515625"/>
    <s v="&lt;13"/>
    <n v="2722"/>
    <s v="2500_to_2999"/>
    <n v="37"/>
    <n v="19.02734375"/>
    <s v="&lt;19"/>
    <x v="2"/>
    <x v="1"/>
    <s v="Back"/>
    <x v="1"/>
  </r>
  <r>
    <x v="1"/>
    <x v="1"/>
    <s v="Male"/>
    <n v="17.28515625"/>
    <s v="13_to_19"/>
    <n v="3820"/>
    <s v="3500_plus"/>
    <n v="40"/>
    <n v="28.04296875"/>
    <s v="25_to_29"/>
    <x v="2"/>
    <x v="1"/>
    <s v="Side"/>
    <x v="0"/>
  </r>
  <r>
    <x v="1"/>
    <x v="0"/>
    <s v="Female"/>
    <n v="22.7109375"/>
    <s v="20_to_25"/>
    <n v="3800"/>
    <s v="3500_plus"/>
    <n v="39"/>
    <n v="17.9921875"/>
    <s v="&lt;19"/>
    <x v="2"/>
    <x v="1"/>
    <s v="Side"/>
    <x v="0"/>
  </r>
  <r>
    <x v="1"/>
    <x v="0"/>
    <s v="Male"/>
    <n v="10.14257813"/>
    <s v="&lt;13"/>
    <n v="3840"/>
    <s v="3500_plus"/>
    <n v="38"/>
    <n v="38.3515625"/>
    <s v="30_plus"/>
    <x v="0"/>
    <x v="0"/>
    <s v="Side"/>
    <x v="2"/>
  </r>
  <r>
    <x v="1"/>
    <x v="1"/>
    <s v="Female"/>
    <n v="9.712890625"/>
    <s v="&lt;13"/>
    <n v="2840"/>
    <s v="2500_to_2999"/>
    <n v="37"/>
    <n v="27.92578125"/>
    <s v="25_to_29"/>
    <x v="1"/>
    <x v="1"/>
    <s v="Front_face_to_side"/>
    <x v="1"/>
  </r>
  <r>
    <x v="1"/>
    <x v="2"/>
    <s v="Female"/>
    <n v="28.140625"/>
    <s v="26_plus"/>
    <n v="3900"/>
    <s v="3500_plus"/>
    <n v="40"/>
    <n v="34.3984375"/>
    <s v="30_plus"/>
    <x v="2"/>
    <x v="1"/>
    <s v="Back"/>
    <x v="0"/>
  </r>
  <r>
    <x v="1"/>
    <x v="1"/>
    <s v="Male"/>
    <n v="11.5703125"/>
    <s v="&lt;13"/>
    <n v="3510"/>
    <s v="3500_plus"/>
    <n v="41"/>
    <n v="29.96484375"/>
    <s v="25_to_29"/>
    <x v="0"/>
    <x v="1"/>
    <s v="Side"/>
    <x v="1"/>
  </r>
  <r>
    <x v="1"/>
    <x v="0"/>
    <s v="Female"/>
    <n v="16"/>
    <s v="13_to_19"/>
    <n v="3740"/>
    <s v="3500_plus"/>
    <n v="41"/>
    <n v="25.97265625"/>
    <s v="25_to_29"/>
    <x v="2"/>
    <x v="1"/>
    <s v="Front_face_to_side"/>
    <x v="0"/>
  </r>
  <r>
    <x v="1"/>
    <x v="2"/>
    <s v="Female"/>
    <n v="10.42773438"/>
    <s v="&lt;13"/>
    <n v="4780"/>
    <s v="3500_plus"/>
    <n v="41.5703125"/>
    <n v="24.01171875"/>
    <s v="20_to_24"/>
    <x v="0"/>
    <x v="1"/>
    <s v="Front_face_to_side"/>
    <x v="1"/>
  </r>
  <r>
    <x v="1"/>
    <x v="1"/>
    <s v="Male"/>
    <n v="14.71289063"/>
    <s v="13_to_19"/>
    <n v="3840"/>
    <s v="3500_plus"/>
    <n v="40"/>
    <n v="28.91015625"/>
    <s v="25_to_29"/>
    <x v="2"/>
    <x v="1"/>
    <s v="Side"/>
    <x v="1"/>
  </r>
  <r>
    <x v="1"/>
    <x v="1"/>
    <s v="Female"/>
    <n v="23.28515625"/>
    <s v="20_to_25"/>
    <n v="2935"/>
    <s v="2500_to_2999"/>
    <n v="41.140625"/>
    <n v="29.70703125"/>
    <s v="25_to_29"/>
    <x v="1"/>
    <x v="1"/>
    <s v="Front_face_to_side"/>
    <x v="1"/>
  </r>
  <r>
    <x v="1"/>
    <x v="1"/>
    <s v="Male"/>
    <n v="16.28515625"/>
    <s v="13_to_19"/>
    <n v="3160"/>
    <s v="3000_to_3499"/>
    <n v="42"/>
    <n v="31.375"/>
    <s v="30_plus"/>
    <x v="2"/>
    <x v="1"/>
    <s v="Front_face_to_side"/>
    <x v="1"/>
  </r>
  <r>
    <x v="1"/>
    <x v="1"/>
    <s v="Female"/>
    <n v="18.42578125"/>
    <s v="13_to_19"/>
    <n v="1880"/>
    <s v="&lt;2500"/>
    <n v="32"/>
    <n v="19.41796875"/>
    <s v="&lt;19"/>
    <x v="2"/>
    <x v="1"/>
    <s v="Front_face_to_side"/>
    <x v="1"/>
  </r>
  <r>
    <x v="1"/>
    <x v="1"/>
    <s v="Male"/>
    <n v="10.28515625"/>
    <s v="&lt;13"/>
    <n v="4240"/>
    <s v="3500_plus"/>
    <n v="39.5703125"/>
    <n v="36.8125"/>
    <s v="30_plus"/>
    <x v="0"/>
    <x v="1"/>
    <s v="Front_face_to_side"/>
    <x v="0"/>
  </r>
  <r>
    <x v="1"/>
    <x v="1"/>
    <s v="Female"/>
    <n v="14.85546875"/>
    <s v="13_to_19"/>
    <n v="3388"/>
    <s v="3000_to_3499"/>
    <n v="39"/>
    <n v="29.03125"/>
    <s v="25_to_29"/>
    <x v="0"/>
    <x v="1"/>
    <s v="Front_face_to_side"/>
    <x v="1"/>
  </r>
  <r>
    <x v="1"/>
    <x v="1"/>
    <s v="Female"/>
    <n v="5.856445313"/>
    <s v="&lt;13"/>
    <n v="3010"/>
    <s v="3000_to_3499"/>
    <n v="39"/>
    <n v="33.5703125"/>
    <s v="30_plus"/>
    <x v="2"/>
    <x v="1"/>
    <s v="Side"/>
    <x v="1"/>
  </r>
  <r>
    <x v="1"/>
    <x v="1"/>
    <s v="Male"/>
    <n v="14.85546875"/>
    <s v="13_to_19"/>
    <n v="4120"/>
    <s v="3500_plus"/>
    <n v="41"/>
    <n v="33.5703125"/>
    <s v="30_plus"/>
    <x v="0"/>
    <x v="1"/>
    <s v="Front_face_to_side"/>
    <x v="1"/>
  </r>
  <r>
    <x v="1"/>
    <x v="1"/>
    <s v="Female"/>
    <n v="16.85546875"/>
    <s v="13_to_19"/>
    <n v="2690"/>
    <s v="2500_to_2999"/>
    <n v="38.28125"/>
    <n v="30.91015625"/>
    <s v="30_plus"/>
    <x v="0"/>
    <x v="1"/>
    <s v="Side"/>
    <x v="1"/>
  </r>
  <r>
    <x v="1"/>
    <x v="1"/>
    <s v="Male"/>
    <n v="4.427734375"/>
    <s v="&lt;13"/>
    <n v="3720"/>
    <s v="3500_plus"/>
    <n v="40"/>
    <n v="36.3359375"/>
    <s v="30_plus"/>
    <x v="0"/>
    <x v="1"/>
    <s v="Back"/>
    <x v="1"/>
  </r>
  <r>
    <x v="1"/>
    <x v="1"/>
    <s v="Male"/>
    <n v="5"/>
    <s v="&lt;13"/>
    <n v="3935"/>
    <s v="3500_plus"/>
    <n v="40.7109375"/>
    <n v="31.5859375"/>
    <s v="30_plus"/>
    <x v="2"/>
    <x v="1"/>
    <s v="Front_face_to_side"/>
    <x v="1"/>
  </r>
  <r>
    <x v="1"/>
    <x v="1"/>
    <s v="Male"/>
    <n v="17.85546875"/>
    <s v="13_to_19"/>
    <n v="4280"/>
    <s v="3500_plus"/>
    <n v="40.7109375"/>
    <n v="31.3984375"/>
    <s v="30_plus"/>
    <x v="0"/>
    <x v="1"/>
    <s v="Front_face_to_side"/>
    <x v="1"/>
  </r>
  <r>
    <x v="1"/>
    <x v="1"/>
    <s v="Female"/>
    <n v="9.85546875"/>
    <s v="&lt;13"/>
    <n v="4160"/>
    <s v="3500_plus"/>
    <n v="40"/>
    <n v="37.7109375"/>
    <s v="30_plus"/>
    <x v="2"/>
    <x v="1"/>
    <s v="Front_face_to_side"/>
    <x v="1"/>
  </r>
  <r>
    <x v="1"/>
    <x v="1"/>
    <s v="Female"/>
    <n v="8.5703125"/>
    <s v="&lt;13"/>
    <n v="4650"/>
    <s v="3500_plus"/>
    <n v="41.140625"/>
    <n v="25.234375"/>
    <s v="25_to_29"/>
    <x v="0"/>
    <x v="0"/>
    <s v="Side"/>
    <x v="1"/>
  </r>
  <r>
    <x v="1"/>
    <x v="2"/>
    <s v="Female"/>
    <n v="36.8515625"/>
    <s v="26_plus"/>
    <n v="2750"/>
    <s v="2500_to_2999"/>
    <n v="42.28125"/>
    <n v="23.296875"/>
    <s v="20_to_24"/>
    <x v="1"/>
    <x v="0"/>
    <s v="Back"/>
    <x v="0"/>
  </r>
  <r>
    <x v="1"/>
    <x v="2"/>
    <s v="Male"/>
    <n v="13.28515625"/>
    <s v="13_to_19"/>
    <n v="3030"/>
    <s v="3000_to_3499"/>
    <n v="40"/>
    <n v="23.84375"/>
    <s v="20_to_24"/>
    <x v="0"/>
    <x v="1"/>
    <s v="Back"/>
    <x v="1"/>
  </r>
  <r>
    <x v="1"/>
    <x v="1"/>
    <s v="Female"/>
    <n v="16.85546875"/>
    <s v="13_to_19"/>
    <n v="2840"/>
    <s v="2500_to_2999"/>
    <n v="40"/>
    <n v="34.734375"/>
    <s v="30_plus"/>
    <x v="1"/>
    <x v="1"/>
    <s v="Back"/>
    <x v="1"/>
  </r>
  <r>
    <x v="1"/>
    <x v="1"/>
    <s v="Female"/>
    <n v="16.7109375"/>
    <s v="13_to_19"/>
    <n v="3250"/>
    <s v="3000_to_3499"/>
    <n v="40"/>
    <n v="18.25"/>
    <s v="&lt;19"/>
    <x v="2"/>
    <x v="0"/>
    <s v="Side"/>
    <x v="0"/>
  </r>
  <r>
    <x v="1"/>
    <x v="1"/>
    <s v="Female"/>
    <n v="4.28515625"/>
    <s v="&lt;13"/>
    <n v="3760"/>
    <s v="3500_plus"/>
    <n v="40.8515625"/>
    <n v="27.484375"/>
    <s v="25_to_29"/>
    <x v="1"/>
    <x v="1"/>
    <s v="Side"/>
    <x v="1"/>
  </r>
  <r>
    <x v="1"/>
    <x v="1"/>
    <s v="Female"/>
    <n v="8.142578125"/>
    <s v="&lt;13"/>
    <n v="4000"/>
    <s v="3500_plus"/>
    <n v="39"/>
    <n v="30.7421875"/>
    <s v="30_plus"/>
    <x v="2"/>
    <x v="1"/>
    <s v="Side"/>
    <x v="1"/>
  </r>
  <r>
    <x v="1"/>
    <x v="2"/>
    <s v="Female"/>
    <n v="11.5703125"/>
    <s v="&lt;13"/>
    <n v="2550"/>
    <s v="2500_to_2999"/>
    <n v="41"/>
    <n v="34.4296875"/>
    <s v="30_plus"/>
    <x v="2"/>
    <x v="1"/>
    <s v="Side"/>
    <x v="1"/>
  </r>
  <r>
    <x v="1"/>
    <x v="1"/>
    <s v="Male"/>
    <n v="8.85546875"/>
    <s v="&lt;13"/>
    <n v="3030"/>
    <s v="3000_to_3499"/>
    <n v="40"/>
    <n v="24.265625"/>
    <s v="20_to_24"/>
    <x v="0"/>
    <x v="1"/>
    <s v="Back"/>
    <x v="1"/>
  </r>
  <r>
    <x v="1"/>
    <x v="0"/>
    <s v="Female"/>
    <n v="9.142578125"/>
    <s v="&lt;13"/>
    <n v="4000"/>
    <s v="3500_plus"/>
    <n v="40"/>
    <n v="28.41796875"/>
    <s v="25_to_29"/>
    <x v="2"/>
    <x v="0"/>
    <s v="Side"/>
    <x v="0"/>
  </r>
  <r>
    <x v="1"/>
    <x v="0"/>
    <s v="Female"/>
    <n v="9.85546875"/>
    <s v="&lt;13"/>
    <n v="3750"/>
    <s v="3500_plus"/>
    <n v="41"/>
    <n v="29.796875"/>
    <s v="25_to_29"/>
    <x v="2"/>
    <x v="0"/>
    <s v="Side"/>
    <x v="1"/>
  </r>
  <r>
    <x v="1"/>
    <x v="0"/>
    <s v="Male"/>
    <n v="8.28515625"/>
    <s v="&lt;13"/>
    <n v="3940"/>
    <s v="3500_plus"/>
    <n v="41"/>
    <n v="23.4296875"/>
    <s v="20_to_24"/>
    <x v="2"/>
    <x v="1"/>
    <s v="Front_face_to_side"/>
    <x v="0"/>
  </r>
  <r>
    <x v="1"/>
    <x v="1"/>
    <s v="Male"/>
    <n v="9.85546875"/>
    <s v="&lt;13"/>
    <n v="3660"/>
    <s v="3500_plus"/>
    <n v="40"/>
    <n v="17.765625"/>
    <s v="&lt;19"/>
    <x v="0"/>
    <x v="1"/>
    <s v="Side"/>
    <x v="0"/>
  </r>
  <r>
    <x v="1"/>
    <x v="1"/>
    <s v="Male"/>
    <n v="13.5703125"/>
    <s v="13_to_19"/>
    <n v="3190"/>
    <s v="3000_to_3499"/>
    <n v="36"/>
    <n v="32.265625"/>
    <s v="30_plus"/>
    <x v="2"/>
    <x v="1"/>
    <s v="Side"/>
    <x v="1"/>
  </r>
  <r>
    <x v="1"/>
    <x v="1"/>
    <s v="Female"/>
    <n v="18"/>
    <s v="13_to_19"/>
    <n v="2980"/>
    <s v="2500_to_2999"/>
    <n v="40"/>
    <n v="23.2578125"/>
    <s v="20_to_24"/>
    <x v="0"/>
    <x v="1"/>
    <s v="Front_face_to_side"/>
    <x v="0"/>
  </r>
  <r>
    <x v="1"/>
    <x v="1"/>
    <s v="Male"/>
    <n v="26.85546875"/>
    <s v="26_plus"/>
    <n v="3360"/>
    <s v="3000_to_3499"/>
    <n v="41"/>
    <n v="34.1796875"/>
    <s v="30_plus"/>
    <x v="1"/>
    <x v="1"/>
    <s v="Front_face_to_side"/>
    <x v="1"/>
  </r>
  <r>
    <x v="1"/>
    <x v="1"/>
    <s v="Male"/>
    <n v="21.85546875"/>
    <s v="20_to_25"/>
    <n v="3380"/>
    <s v="3000_to_3499"/>
    <n v="40"/>
    <n v="34.6953125"/>
    <s v="30_plus"/>
    <x v="2"/>
    <x v="0"/>
    <s v="Back"/>
    <x v="1"/>
  </r>
  <r>
    <x v="1"/>
    <x v="1"/>
    <s v="Female"/>
    <n v="6.571289063"/>
    <s v="&lt;13"/>
    <n v="2840"/>
    <s v="2500_to_2999"/>
    <n v="39"/>
    <n v="34.6796875"/>
    <s v="30_plus"/>
    <x v="2"/>
    <x v="1"/>
    <s v="Front_face_to_side"/>
    <x v="1"/>
  </r>
  <r>
    <x v="1"/>
    <x v="1"/>
    <s v="Male"/>
    <n v="11.5703125"/>
    <s v="&lt;13"/>
    <n v="2260"/>
    <s v="&lt;2500"/>
    <n v="35"/>
    <n v="22.23828125"/>
    <s v="20_to_24"/>
    <x v="1"/>
    <x v="1"/>
    <s v="Side"/>
    <x v="1"/>
  </r>
  <r>
    <x v="1"/>
    <x v="2"/>
    <s v="Male"/>
    <n v="18.42578125"/>
    <s v="13_to_19"/>
    <n v="4470"/>
    <s v="3500_plus"/>
    <n v="39"/>
    <n v="29.25"/>
    <s v="25_to_29"/>
    <x v="0"/>
    <x v="0"/>
    <s v="Side"/>
    <x v="1"/>
  </r>
  <r>
    <x v="1"/>
    <x v="1"/>
    <s v="Female"/>
    <n v="6.142578125"/>
    <s v="&lt;13"/>
    <n v="3020"/>
    <s v="3000_to_3499"/>
    <n v="40"/>
    <n v="25.11328125"/>
    <s v="25_to_29"/>
    <x v="1"/>
    <x v="1"/>
    <s v="Side"/>
    <x v="1"/>
  </r>
  <r>
    <x v="1"/>
    <x v="0"/>
    <s v="Male"/>
    <n v="15.85546875"/>
    <s v="13_to_19"/>
    <n v="3780"/>
    <s v="3500_plus"/>
    <n v="41.421875"/>
    <n v="29.50390625"/>
    <s v="25_to_29"/>
    <x v="0"/>
    <x v="1"/>
    <s v="Side"/>
    <x v="1"/>
  </r>
  <r>
    <x v="1"/>
    <x v="1"/>
    <s v="Female"/>
    <n v="13.85546875"/>
    <s v="13_to_19"/>
    <n v="3350"/>
    <s v="3000_to_3499"/>
    <n v="39"/>
    <n v="27.43359375"/>
    <s v="25_to_29"/>
    <x v="0"/>
    <x v="1"/>
    <s v="Side"/>
    <x v="1"/>
  </r>
  <r>
    <x v="1"/>
    <x v="1"/>
    <s v="Female"/>
    <n v="24"/>
    <s v="20_to_25"/>
    <n v="2900"/>
    <s v="2500_to_2999"/>
    <n v="36.7109375"/>
    <n v="34.6953125"/>
    <s v="30_plus"/>
    <x v="0"/>
    <x v="1"/>
    <s v="Side"/>
    <x v="1"/>
  </r>
  <r>
    <x v="1"/>
    <x v="1"/>
    <s v="Male"/>
    <n v="11.85546875"/>
    <s v="&lt;13"/>
    <n v="2760"/>
    <s v="2500_to_2999"/>
    <n v="38"/>
    <n v="27.29296875"/>
    <s v="25_to_29"/>
    <x v="2"/>
    <x v="1"/>
    <s v="Side"/>
    <x v="1"/>
  </r>
  <r>
    <x v="1"/>
    <x v="1"/>
    <s v="Female"/>
    <n v="25.5703125"/>
    <s v="20_to_25"/>
    <n v="3960"/>
    <s v="3500_plus"/>
    <n v="41.421875"/>
    <n v="31.8046875"/>
    <s v="30_plus"/>
    <x v="0"/>
    <x v="1"/>
    <s v="Front_face_to_side"/>
    <x v="1"/>
  </r>
  <r>
    <x v="1"/>
    <x v="0"/>
    <s v="Female"/>
    <n v="11.85546875"/>
    <s v="&lt;13"/>
    <n v="3230"/>
    <s v="3000_to_3499"/>
    <n v="40"/>
    <n v="27.09375"/>
    <s v="25_to_29"/>
    <x v="2"/>
    <x v="2"/>
    <s v="Front_face_down"/>
    <x v="0"/>
  </r>
  <r>
    <x v="1"/>
    <x v="1"/>
    <s v="Male"/>
    <n v="22.5703125"/>
    <s v="20_to_25"/>
    <n v="3560"/>
    <s v="3500_plus"/>
    <n v="41"/>
    <n v="31.890625"/>
    <s v="30_plus"/>
    <x v="0"/>
    <x v="1"/>
    <s v="Side"/>
    <x v="1"/>
  </r>
  <r>
    <x v="1"/>
    <x v="1"/>
    <s v="Female"/>
    <n v="6.427734375"/>
    <s v="&lt;13"/>
    <n v="2780"/>
    <s v="2500_to_2999"/>
    <n v="40"/>
    <n v="30.65234375"/>
    <s v="30_plus"/>
    <x v="2"/>
    <x v="1"/>
    <s v="Side"/>
    <x v="1"/>
  </r>
  <r>
    <x v="1"/>
    <x v="2"/>
    <s v="Female"/>
    <n v="9"/>
    <s v="&lt;13"/>
    <n v="3470"/>
    <s v="3000_to_3499"/>
    <n v="41.140625"/>
    <n v="19.48828125"/>
    <s v="&lt;19"/>
    <x v="0"/>
    <x v="0"/>
    <s v="Front_face_to_side"/>
    <x v="1"/>
  </r>
  <r>
    <x v="1"/>
    <x v="2"/>
    <s v="Female"/>
    <n v="19"/>
    <s v="13_to_19"/>
    <n v="4160"/>
    <s v="3500_plus"/>
    <n v="41.5703125"/>
    <n v="36.359375"/>
    <s v="30_plus"/>
    <x v="1"/>
    <x v="1"/>
    <s v="Back"/>
    <x v="0"/>
  </r>
  <r>
    <x v="1"/>
    <x v="2"/>
    <s v="Female"/>
    <n v="11.5703125"/>
    <s v="&lt;13"/>
    <n v="4260"/>
    <s v="3500_plus"/>
    <n v="40"/>
    <n v="35.2734375"/>
    <s v="30_plus"/>
    <x v="0"/>
    <x v="0"/>
    <s v="Side"/>
    <x v="1"/>
  </r>
  <r>
    <x v="1"/>
    <x v="1"/>
    <s v="Female"/>
    <n v="17.5703125"/>
    <s v="13_to_19"/>
    <n v="3420"/>
    <s v="3000_to_3499"/>
    <n v="39.7109375"/>
    <n v="26.81640625"/>
    <s v="25_to_29"/>
    <x v="0"/>
    <x v="1"/>
    <s v="Side"/>
    <x v="2"/>
  </r>
  <r>
    <x v="1"/>
    <x v="1"/>
    <s v="Female"/>
    <n v="7.713867188"/>
    <s v="&lt;13"/>
    <n v="3220"/>
    <s v="3000_to_3499"/>
    <n v="40"/>
    <n v="25.890625"/>
    <s v="25_to_29"/>
    <x v="0"/>
    <x v="1"/>
    <s v="Side"/>
    <x v="1"/>
  </r>
  <r>
    <x v="1"/>
    <x v="2"/>
    <s v="Female"/>
    <n v="12.85546875"/>
    <s v="&lt;13"/>
    <n v="4140"/>
    <s v="3500_plus"/>
    <n v="40"/>
    <n v="35.5625"/>
    <s v="30_plus"/>
    <x v="0"/>
    <x v="1"/>
    <s v="Side"/>
    <x v="1"/>
  </r>
  <r>
    <x v="1"/>
    <x v="1"/>
    <s v="Female"/>
    <n v="8.712890625"/>
    <s v="&lt;13"/>
    <n v="2540"/>
    <s v="2500_to_2999"/>
    <n v="39"/>
    <n v="29.36328125"/>
    <s v="25_to_29"/>
    <x v="0"/>
    <x v="1"/>
    <s v="Back"/>
    <x v="1"/>
  </r>
  <r>
    <x v="1"/>
    <x v="1"/>
    <s v="Male"/>
    <n v="22.140625"/>
    <s v="20_to_25"/>
    <n v="4040"/>
    <s v="3500_plus"/>
    <n v="40"/>
    <n v="27.1484375"/>
    <s v="25_to_29"/>
    <x v="2"/>
    <x v="1"/>
    <s v="Other"/>
    <x v="1"/>
  </r>
  <r>
    <x v="1"/>
    <x v="0"/>
    <s v="Male"/>
    <n v="9.85546875"/>
    <s v="&lt;13"/>
    <n v="4180"/>
    <s v="3500_plus"/>
    <n v="40"/>
    <n v="25.8671875"/>
    <s v="25_to_29"/>
    <x v="0"/>
    <x v="1"/>
    <s v="Front_face_to_side"/>
    <x v="1"/>
  </r>
  <r>
    <x v="1"/>
    <x v="1"/>
    <s v="Male"/>
    <n v="9.712890625"/>
    <s v="&lt;13"/>
    <n v="3540"/>
    <s v="3500_plus"/>
    <n v="41"/>
    <n v="36.6796875"/>
    <s v="30_plus"/>
    <x v="1"/>
    <x v="1"/>
    <s v="Side"/>
    <x v="1"/>
  </r>
  <r>
    <x v="1"/>
    <x v="2"/>
    <s v="Male"/>
    <n v="8"/>
    <s v="&lt;13"/>
    <n v="4260"/>
    <s v="3500_plus"/>
    <n v="41"/>
    <n v="31.328125"/>
    <s v="30_plus"/>
    <x v="2"/>
    <x v="1"/>
    <s v="Side"/>
    <x v="1"/>
  </r>
  <r>
    <x v="1"/>
    <x v="2"/>
    <s v="Female"/>
    <n v="14"/>
    <s v="13_to_19"/>
    <n v="3660"/>
    <s v="3500_plus"/>
    <n v="40"/>
    <n v="20.96875"/>
    <s v="20_to_24"/>
    <x v="0"/>
    <x v="1"/>
    <s v="Side"/>
    <x v="1"/>
  </r>
  <r>
    <x v="1"/>
    <x v="1"/>
    <s v="Male"/>
    <n v="5.427734375"/>
    <s v="&lt;13"/>
    <n v="3370"/>
    <s v="3000_to_3499"/>
    <n v="39.8515625"/>
    <n v="24.875"/>
    <s v="20_to_24"/>
    <x v="0"/>
    <x v="1"/>
    <s v="Side"/>
    <x v="1"/>
  </r>
  <r>
    <x v="1"/>
    <x v="2"/>
    <s v="Female"/>
    <n v="21.140625"/>
    <s v="20_to_25"/>
    <n v="3300"/>
    <s v="3000_to_3499"/>
    <n v="41"/>
    <n v="33.921875"/>
    <s v="30_plus"/>
    <x v="2"/>
    <x v="1"/>
    <s v="Back"/>
    <x v="1"/>
  </r>
  <r>
    <x v="1"/>
    <x v="1"/>
    <s v="Male"/>
    <n v="6.571289063"/>
    <s v="&lt;13"/>
    <n v="3160"/>
    <s v="3000_to_3499"/>
    <n v="40"/>
    <n v="21.44921875"/>
    <s v="20_to_24"/>
    <x v="0"/>
    <x v="1"/>
    <s v="Side"/>
    <x v="1"/>
  </r>
  <r>
    <x v="1"/>
    <x v="1"/>
    <s v="Male"/>
    <n v="48"/>
    <s v="26_plus"/>
    <n v="3210"/>
    <s v="3000_to_3499"/>
    <n v="40.5703125"/>
    <n v="28.984375"/>
    <s v="25_to_29"/>
    <x v="0"/>
    <x v="1"/>
    <s v="Front_face_to_side"/>
    <x v="0"/>
  </r>
  <r>
    <x v="1"/>
    <x v="1"/>
    <s v="Female"/>
    <n v="23.28515625"/>
    <s v="20_to_25"/>
    <n v="3700"/>
    <s v="3500_plus"/>
    <n v="41.421875"/>
    <n v="26.27734375"/>
    <s v="25_to_29"/>
    <x v="0"/>
    <x v="1"/>
    <s v="Front_face_to_side"/>
    <x v="1"/>
  </r>
  <r>
    <x v="1"/>
    <x v="1"/>
    <s v="Male"/>
    <n v="17.7109375"/>
    <s v="13_to_19"/>
    <n v="3680"/>
    <s v="3500_plus"/>
    <n v="40"/>
    <n v="39.9765625"/>
    <s v="30_plus"/>
    <x v="2"/>
    <x v="1"/>
    <s v="Back"/>
    <x v="0"/>
  </r>
  <r>
    <x v="1"/>
    <x v="1"/>
    <s v="Male"/>
    <n v="20.42578125"/>
    <s v="20_to_25"/>
    <n v="4540"/>
    <s v="3500_plus"/>
    <n v="40.28125"/>
    <n v="31.328125"/>
    <s v="30_plus"/>
    <x v="2"/>
    <x v="1"/>
    <s v="Front_face_to_side"/>
    <x v="1"/>
  </r>
  <r>
    <x v="1"/>
    <x v="2"/>
    <s v="Female"/>
    <n v="11.5703125"/>
    <s v="&lt;13"/>
    <n v="3920"/>
    <s v="3500_plus"/>
    <n v="40"/>
    <n v="26.8203125"/>
    <s v="25_to_29"/>
    <x v="2"/>
    <x v="1"/>
    <s v="Side"/>
    <x v="1"/>
  </r>
  <r>
    <x v="1"/>
    <x v="2"/>
    <s v="Male"/>
    <n v="5.142578125"/>
    <s v="&lt;13"/>
    <n v="3285"/>
    <s v="3000_to_3499"/>
    <n v="40"/>
    <n v="16.265625"/>
    <s v="&lt;19"/>
    <x v="0"/>
    <x v="0"/>
    <s v="Side"/>
    <x v="1"/>
  </r>
  <r>
    <x v="1"/>
    <x v="2"/>
    <s v="Male"/>
    <n v="13.28515625"/>
    <s v="13_to_19"/>
    <n v="3260"/>
    <s v="3000_to_3499"/>
    <n v="40"/>
    <n v="23.9375"/>
    <s v="20_to_24"/>
    <x v="1"/>
    <x v="0"/>
    <s v="Side"/>
    <x v="0"/>
  </r>
  <r>
    <x v="1"/>
    <x v="1"/>
    <s v="Female"/>
    <n v="8.85546875"/>
    <s v="&lt;13"/>
    <n v="2640"/>
    <s v="2500_to_2999"/>
    <n v="39"/>
    <n v="33.3828125"/>
    <s v="30_plus"/>
    <x v="1"/>
    <x v="1"/>
    <s v="Side"/>
    <x v="0"/>
  </r>
  <r>
    <x v="1"/>
    <x v="0"/>
    <s v="Female"/>
    <n v="16"/>
    <s v="13_to_19"/>
    <n v="2880"/>
    <s v="2500_to_2999"/>
    <n v="37"/>
    <n v="19.2890625"/>
    <s v="&lt;19"/>
    <x v="0"/>
    <x v="1"/>
    <s v="Back"/>
    <x v="1"/>
  </r>
  <r>
    <x v="1"/>
    <x v="2"/>
    <s v="Male"/>
    <n v="16.5703125"/>
    <s v="13_to_19"/>
    <n v="4190"/>
    <s v="3500_plus"/>
    <n v="41"/>
    <n v="27.50390625"/>
    <s v="25_to_29"/>
    <x v="0"/>
    <x v="1"/>
    <s v="Side"/>
    <x v="0"/>
  </r>
  <r>
    <x v="1"/>
    <x v="1"/>
    <s v="Male"/>
    <n v="48.28125"/>
    <s v="26_plus"/>
    <n v="2200"/>
    <s v="&lt;2500"/>
    <n v="35"/>
    <n v="28.25"/>
    <s v="25_to_29"/>
    <x v="0"/>
    <x v="0"/>
    <s v="Side"/>
    <x v="1"/>
  </r>
  <r>
    <x v="1"/>
    <x v="1"/>
    <s v="Female"/>
    <n v="4.28515625"/>
    <s v="&lt;13"/>
    <n v="3010"/>
    <s v="3000_to_3499"/>
    <n v="38.7109375"/>
    <n v="24.3828125"/>
    <s v="20_to_24"/>
    <x v="2"/>
    <x v="1"/>
    <s v="Side"/>
    <x v="1"/>
  </r>
  <r>
    <x v="1"/>
    <x v="1"/>
    <s v="Female"/>
    <n v="11"/>
    <s v="&lt;13"/>
    <n v="3920"/>
    <s v="3500_plus"/>
    <n v="39"/>
    <n v="29.1875"/>
    <s v="25_to_29"/>
    <x v="0"/>
    <x v="1"/>
    <s v="Front_face_to_side"/>
    <x v="0"/>
  </r>
  <r>
    <x v="1"/>
    <x v="1"/>
    <s v="Female"/>
    <n v="14.85546875"/>
    <s v="13_to_19"/>
    <n v="2720"/>
    <s v="2500_to_2999"/>
    <n v="36"/>
    <n v="27.5703125"/>
    <s v="25_to_29"/>
    <x v="0"/>
    <x v="1"/>
    <s v="Side"/>
    <x v="0"/>
  </r>
  <r>
    <x v="1"/>
    <x v="1"/>
    <s v="Male"/>
    <n v="51.421875"/>
    <s v="26_plus"/>
    <n v="3960"/>
    <s v="3500_plus"/>
    <n v="40"/>
    <n v="29.7578125"/>
    <s v="25_to_29"/>
    <x v="2"/>
    <x v="1"/>
    <s v="Back"/>
    <x v="1"/>
  </r>
  <r>
    <x v="1"/>
    <x v="1"/>
    <s v="Male"/>
    <n v="28.140625"/>
    <s v="26_plus"/>
    <n v="3410"/>
    <s v="3000_to_3499"/>
    <n v="37.7109375"/>
    <n v="28.47265625"/>
    <s v="25_to_29"/>
    <x v="2"/>
    <x v="1"/>
    <s v="Back"/>
    <x v="0"/>
  </r>
  <r>
    <x v="1"/>
    <x v="0"/>
    <s v="Male"/>
    <n v="4.427734375"/>
    <s v="&lt;13"/>
    <n v="2680"/>
    <s v="2500_to_2999"/>
    <n v="38"/>
    <n v="22.0625"/>
    <s v="20_to_24"/>
    <x v="2"/>
    <x v="1"/>
    <s v="Side"/>
    <x v="0"/>
  </r>
  <r>
    <x v="1"/>
    <x v="0"/>
    <s v="Female"/>
    <n v="22.42578125"/>
    <s v="20_to_25"/>
    <n v="4570"/>
    <s v="3500_plus"/>
    <n v="42"/>
    <n v="22.69140625"/>
    <s v="20_to_24"/>
    <x v="1"/>
    <x v="0"/>
    <s v="Back"/>
    <x v="0"/>
  </r>
  <r>
    <x v="1"/>
    <x v="2"/>
    <s v="Male"/>
    <n v="10.85546875"/>
    <s v="&lt;13"/>
    <n v="2850"/>
    <s v="2500_to_2999"/>
    <n v="40"/>
    <n v="25.5546875"/>
    <s v="25_to_29"/>
    <x v="0"/>
    <x v="1"/>
    <s v="Back"/>
    <x v="1"/>
  </r>
  <r>
    <x v="1"/>
    <x v="1"/>
    <s v="Female"/>
    <n v="7.856445313"/>
    <s v="&lt;13"/>
    <n v="4220"/>
    <s v="3500_plus"/>
    <n v="40.421875"/>
    <n v="30.7890625"/>
    <s v="30_plus"/>
    <x v="1"/>
    <x v="1"/>
    <s v="Front_face_to_side"/>
    <x v="1"/>
  </r>
  <r>
    <x v="1"/>
    <x v="2"/>
    <s v="Female"/>
    <n v="12.5703125"/>
    <s v="&lt;13"/>
    <n v="2720"/>
    <s v="2500_to_2999"/>
    <n v="38"/>
    <n v="31.6875"/>
    <s v="30_plus"/>
    <x v="0"/>
    <x v="0"/>
    <s v="Side"/>
    <x v="1"/>
  </r>
  <r>
    <x v="1"/>
    <x v="0"/>
    <s v="Male"/>
    <n v="13.28515625"/>
    <s v="13_to_19"/>
    <n v="4000"/>
    <s v="3500_plus"/>
    <n v="40"/>
    <n v="19.44140625"/>
    <s v="&lt;19"/>
    <x v="1"/>
    <x v="1"/>
    <s v="Front_face_to_side"/>
    <x v="0"/>
  </r>
  <r>
    <x v="1"/>
    <x v="1"/>
    <s v="Female"/>
    <n v="23"/>
    <s v="20_to_25"/>
    <n v="3700"/>
    <s v="3500_plus"/>
    <n v="40"/>
    <n v="27.734375"/>
    <s v="25_to_29"/>
    <x v="0"/>
    <x v="1"/>
    <s v="Front_face_to_side"/>
    <x v="0"/>
  </r>
  <r>
    <x v="1"/>
    <x v="1"/>
    <s v="Male"/>
    <n v="7.856445313"/>
    <s v="&lt;13"/>
    <n v="3000"/>
    <s v="3000_to_3499"/>
    <n v="39.28125"/>
    <n v="29.47265625"/>
    <s v="25_to_29"/>
    <x v="0"/>
    <x v="1"/>
    <s v="Front_face_to_side"/>
    <x v="1"/>
  </r>
  <r>
    <x v="1"/>
    <x v="1"/>
    <s v="Female"/>
    <n v="11.42773438"/>
    <s v="&lt;13"/>
    <n v="3520"/>
    <s v="3500_plus"/>
    <n v="42"/>
    <n v="37.828125"/>
    <s v="30_plus"/>
    <x v="2"/>
    <x v="1"/>
    <s v="Side"/>
    <x v="1"/>
  </r>
  <r>
    <x v="1"/>
    <x v="1"/>
    <s v="Female"/>
    <n v="6.427734375"/>
    <s v="&lt;13"/>
    <n v="3730"/>
    <s v="3500_plus"/>
    <n v="40"/>
    <n v="29.80859375"/>
    <s v="25_to_29"/>
    <x v="0"/>
    <x v="1"/>
    <s v="Side"/>
    <x v="1"/>
  </r>
  <r>
    <x v="1"/>
    <x v="2"/>
    <s v="Male"/>
    <n v="9"/>
    <s v="&lt;13"/>
    <n v="4640"/>
    <s v="3500_plus"/>
    <n v="40"/>
    <n v="27.08203125"/>
    <s v="25_to_29"/>
    <x v="2"/>
    <x v="0"/>
    <s v="Back"/>
    <x v="1"/>
  </r>
  <r>
    <x v="1"/>
    <x v="1"/>
    <s v="Male"/>
    <n v="6"/>
    <s v="&lt;13"/>
    <n v="3520"/>
    <s v="3500_plus"/>
    <n v="41"/>
    <n v="28"/>
    <s v="25_to_29"/>
    <x v="1"/>
    <x v="1"/>
    <s v="Side"/>
    <x v="1"/>
  </r>
  <r>
    <x v="1"/>
    <x v="1"/>
    <s v="Male"/>
    <n v="22.42578125"/>
    <s v="20_to_25"/>
    <n v="2740"/>
    <s v="2500_to_2999"/>
    <n v="38"/>
    <n v="26.44921875"/>
    <s v="25_to_29"/>
    <x v="2"/>
    <x v="1"/>
    <s v="Front_face_to_side"/>
    <x v="1"/>
  </r>
  <r>
    <x v="1"/>
    <x v="0"/>
    <s v="Female"/>
    <n v="48.421875"/>
    <s v="26_plus"/>
    <n v="3390"/>
    <s v="3000_to_3499"/>
    <n v="41.421875"/>
    <n v="26.26953125"/>
    <s v="25_to_29"/>
    <x v="2"/>
    <x v="1"/>
    <s v="Side"/>
    <x v="0"/>
  </r>
  <r>
    <x v="1"/>
    <x v="0"/>
    <s v="Male"/>
    <n v="13.85546875"/>
    <s v="13_to_19"/>
    <n v="3660"/>
    <s v="3500_plus"/>
    <n v="40.5703125"/>
    <n v="28.34375"/>
    <s v="25_to_29"/>
    <x v="0"/>
    <x v="1"/>
    <s v="Front_face_to_side"/>
    <x v="1"/>
  </r>
  <r>
    <x v="1"/>
    <x v="1"/>
    <s v="Female"/>
    <n v="9.28515625"/>
    <s v="&lt;13"/>
    <n v="4470"/>
    <s v="3500_plus"/>
    <n v="42"/>
    <n v="28.09765625"/>
    <s v="25_to_29"/>
    <x v="0"/>
    <x v="1"/>
    <s v="Front_face_down"/>
    <x v="1"/>
  </r>
  <r>
    <x v="1"/>
    <x v="0"/>
    <s v="Female"/>
    <n v="9.28515625"/>
    <s v="&lt;13"/>
    <n v="2460"/>
    <s v="&lt;2500"/>
    <n v="39.421875"/>
    <n v="19.2421875"/>
    <s v="&lt;19"/>
    <x v="0"/>
    <x v="1"/>
    <s v="Side"/>
    <x v="0"/>
  </r>
  <r>
    <x v="1"/>
    <x v="1"/>
    <s v="Female"/>
    <n v="27"/>
    <s v="26_plus"/>
    <n v="2800"/>
    <s v="2500_to_2999"/>
    <n v="38.421875"/>
    <n v="29.015625"/>
    <s v="25_to_29"/>
    <x v="0"/>
    <x v="1"/>
    <s v="Side"/>
    <x v="1"/>
  </r>
  <r>
    <x v="1"/>
    <x v="1"/>
    <s v="Female"/>
    <n v="27.85546875"/>
    <s v="26_plus"/>
    <n v="2340"/>
    <s v="&lt;2500"/>
    <n v="38"/>
    <n v="28.03515625"/>
    <s v="25_to_29"/>
    <x v="0"/>
    <x v="1"/>
    <s v="Back"/>
    <x v="1"/>
  </r>
  <r>
    <x v="1"/>
    <x v="0"/>
    <s v="Male"/>
    <n v="49.140625"/>
    <s v="26_plus"/>
    <n v="3770"/>
    <s v="3500_plus"/>
    <n v="38"/>
    <n v="21.7265625"/>
    <s v="20_to_24"/>
    <x v="0"/>
    <x v="1"/>
    <s v="Front_face_down"/>
    <x v="0"/>
  </r>
  <r>
    <x v="1"/>
    <x v="1"/>
    <s v="Male"/>
    <n v="26.5703125"/>
    <s v="26_plus"/>
    <n v="4310"/>
    <s v="3500_plus"/>
    <n v="40"/>
    <n v="22.23046875"/>
    <s v="20_to_24"/>
    <x v="0"/>
    <x v="1"/>
    <s v="Back"/>
    <x v="1"/>
  </r>
  <r>
    <x v="1"/>
    <x v="1"/>
    <s v="Female"/>
    <n v="17.85546875"/>
    <s v="13_to_19"/>
    <n v="3060"/>
    <s v="3000_to_3499"/>
    <n v="40"/>
    <n v="34.3046875"/>
    <s v="30_plus"/>
    <x v="0"/>
    <x v="1"/>
    <s v="Side"/>
    <x v="1"/>
  </r>
  <r>
    <x v="1"/>
    <x v="1"/>
    <s v="Female"/>
    <n v="10"/>
    <s v="&lt;13"/>
    <n v="3940"/>
    <s v="3500_plus"/>
    <n v="40"/>
    <n v="27.734375"/>
    <s v="25_to_29"/>
    <x v="0"/>
    <x v="1"/>
    <s v="Front_face_to_side"/>
    <x v="1"/>
  </r>
  <r>
    <x v="1"/>
    <x v="1"/>
    <s v="Male"/>
    <n v="10.71289063"/>
    <s v="&lt;13"/>
    <n v="3000"/>
    <s v="3000_to_3499"/>
    <n v="40"/>
    <n v="27.0625"/>
    <s v="25_to_29"/>
    <x v="0"/>
    <x v="1"/>
    <s v="Front_face_to_side"/>
    <x v="1"/>
  </r>
  <r>
    <x v="1"/>
    <x v="0"/>
    <s v="Male"/>
    <n v="29.42578125"/>
    <s v="26_plus"/>
    <n v="3970"/>
    <s v="3500_plus"/>
    <n v="39"/>
    <n v="25.13671875"/>
    <s v="25_to_29"/>
    <x v="2"/>
    <x v="1"/>
    <s v="Side"/>
    <x v="1"/>
  </r>
  <r>
    <x v="1"/>
    <x v="1"/>
    <s v="Female"/>
    <n v="12.85546875"/>
    <s v="&lt;13"/>
    <n v="3080"/>
    <s v="3000_to_3499"/>
    <n v="40.421875"/>
    <n v="19.109375"/>
    <s v="&lt;19"/>
    <x v="0"/>
    <x v="1"/>
    <s v="Front_face_to_side"/>
    <x v="1"/>
  </r>
  <r>
    <x v="1"/>
    <x v="1"/>
    <s v="Male"/>
    <n v="17.42578125"/>
    <s v="13_to_19"/>
    <n v="4105"/>
    <s v="3500_plus"/>
    <n v="41.28125"/>
    <n v="31.83203125"/>
    <s v="30_plus"/>
    <x v="0"/>
    <x v="1"/>
    <s v="Front_face_to_side"/>
    <x v="1"/>
  </r>
  <r>
    <x v="1"/>
    <x v="1"/>
    <s v="Male"/>
    <n v="27.85546875"/>
    <s v="26_plus"/>
    <n v="3450"/>
    <s v="3000_to_3499"/>
    <n v="40"/>
    <n v="33.7421875"/>
    <s v="30_plus"/>
    <x v="2"/>
    <x v="1"/>
    <s v="Back"/>
    <x v="1"/>
  </r>
  <r>
    <x v="1"/>
    <x v="1"/>
    <s v="Male"/>
    <n v="9.28515625"/>
    <s v="&lt;13"/>
    <n v="3480"/>
    <s v="3000_to_3499"/>
    <n v="41"/>
    <n v="32.3828125"/>
    <s v="30_plus"/>
    <x v="2"/>
    <x v="1"/>
    <s v="Front_face_to_side"/>
    <x v="1"/>
  </r>
  <r>
    <x v="1"/>
    <x v="1"/>
    <s v="Female"/>
    <n v="37.421875"/>
    <s v="26_plus"/>
    <n v="4180"/>
    <s v="3500_plus"/>
    <n v="41.7109375"/>
    <n v="27.359375"/>
    <s v="25_to_29"/>
    <x v="0"/>
    <x v="1"/>
    <s v="Side"/>
    <x v="1"/>
  </r>
  <r>
    <x v="1"/>
    <x v="0"/>
    <s v="Female"/>
    <n v="39.28125"/>
    <s v="26_plus"/>
    <n v="3670"/>
    <s v="3500_plus"/>
    <n v="38"/>
    <n v="23.94921875"/>
    <s v="20_to_24"/>
    <x v="2"/>
    <x v="1"/>
    <s v="Back"/>
    <x v="0"/>
  </r>
  <r>
    <x v="1"/>
    <x v="1"/>
    <s v="Female"/>
    <n v="13.5703125"/>
    <s v="13_to_19"/>
    <n v="2960"/>
    <s v="2500_to_2999"/>
    <n v="40"/>
    <n v="26.81640625"/>
    <s v="25_to_29"/>
    <x v="0"/>
    <x v="1"/>
    <s v="Side"/>
    <x v="1"/>
  </r>
  <r>
    <x v="1"/>
    <x v="1"/>
    <s v="Male"/>
    <n v="10.42773438"/>
    <s v="&lt;13"/>
    <n v="3700"/>
    <s v="3500_plus"/>
    <n v="39.7109375"/>
    <n v="32.453125"/>
    <s v="30_plus"/>
    <x v="2"/>
    <x v="0"/>
    <s v="Back"/>
    <x v="1"/>
  </r>
  <r>
    <x v="1"/>
    <x v="2"/>
    <s v="Male"/>
    <n v="4.856445313"/>
    <s v="&lt;13"/>
    <n v="680"/>
    <s v="&lt;2500"/>
    <n v="25"/>
    <n v="25.60546875"/>
    <s v="25_to_29"/>
    <x v="2"/>
    <x v="1"/>
    <m/>
    <x v="1"/>
  </r>
  <r>
    <x v="1"/>
    <x v="1"/>
    <s v="Male"/>
    <n v="31.5703125"/>
    <s v="26_plus"/>
    <n v="4070"/>
    <s v="3500_plus"/>
    <n v="38"/>
    <n v="32.109375"/>
    <s v="30_plus"/>
    <x v="2"/>
    <x v="1"/>
    <s v="Back"/>
    <x v="1"/>
  </r>
  <r>
    <x v="1"/>
    <x v="1"/>
    <s v="Female"/>
    <n v="20"/>
    <s v="20_to_25"/>
    <n v="3620"/>
    <s v="3500_plus"/>
    <n v="40.8515625"/>
    <n v="35.3984375"/>
    <s v="30_plus"/>
    <x v="2"/>
    <x v="1"/>
    <s v="Side"/>
    <x v="1"/>
  </r>
  <r>
    <x v="1"/>
    <x v="2"/>
    <s v="Female"/>
    <n v="16.28515625"/>
    <s v="13_to_19"/>
    <n v="3210"/>
    <s v="3000_to_3499"/>
    <n v="40"/>
    <n v="26.08203125"/>
    <s v="25_to_29"/>
    <x v="2"/>
    <x v="0"/>
    <s v="Side"/>
    <x v="1"/>
  </r>
  <r>
    <x v="1"/>
    <x v="1"/>
    <s v="Female"/>
    <n v="5.28515625"/>
    <s v="&lt;13"/>
    <n v="2810"/>
    <s v="2500_to_2999"/>
    <n v="40"/>
    <n v="26.4609375"/>
    <s v="25_to_29"/>
    <x v="2"/>
    <x v="1"/>
    <s v="Side"/>
    <x v="1"/>
  </r>
  <r>
    <x v="1"/>
    <x v="1"/>
    <s v="Female"/>
    <n v="31"/>
    <s v="26_plus"/>
    <n v="3900"/>
    <s v="3500_plus"/>
    <n v="40"/>
    <n v="31.38671875"/>
    <s v="30_plus"/>
    <x v="0"/>
    <x v="1"/>
    <s v="Front_face_to_side"/>
    <x v="1"/>
  </r>
  <r>
    <x v="1"/>
    <x v="1"/>
    <s v="Male"/>
    <n v="21.85546875"/>
    <s v="20_to_25"/>
    <n v="3650"/>
    <s v="3500_plus"/>
    <n v="40"/>
    <n v="31.1484375"/>
    <s v="30_plus"/>
    <x v="2"/>
    <x v="1"/>
    <s v="Front_face_to_side"/>
    <x v="1"/>
  </r>
  <r>
    <x v="1"/>
    <x v="0"/>
    <s v="Female"/>
    <n v="11.71289063"/>
    <s v="&lt;13"/>
    <n v="3450"/>
    <s v="3000_to_3499"/>
    <n v="40.421875"/>
    <n v="27.0546875"/>
    <s v="25_to_29"/>
    <x v="2"/>
    <x v="1"/>
    <s v="Front_face_to_side"/>
    <x v="0"/>
  </r>
  <r>
    <x v="1"/>
    <x v="0"/>
    <s v="Male"/>
    <n v="9.5703125"/>
    <s v="&lt;13"/>
    <n v="3170"/>
    <s v="3000_to_3499"/>
    <n v="40"/>
    <n v="20.5"/>
    <s v="20_to_24"/>
    <x v="1"/>
    <x v="1"/>
    <s v="Back"/>
    <x v="0"/>
  </r>
  <r>
    <x v="1"/>
    <x v="2"/>
    <s v="Male"/>
    <n v="15.14257813"/>
    <s v="13_to_19"/>
    <n v="3900"/>
    <s v="3500_plus"/>
    <n v="39"/>
    <n v="36.71875"/>
    <s v="30_plus"/>
    <x v="1"/>
    <x v="1"/>
    <s v="Side"/>
    <x v="1"/>
  </r>
  <r>
    <x v="1"/>
    <x v="1"/>
    <s v="Male"/>
    <n v="18.28515625"/>
    <s v="13_to_19"/>
    <n v="4340"/>
    <s v="3500_plus"/>
    <n v="40"/>
    <n v="18.5078125"/>
    <s v="&lt;19"/>
    <x v="1"/>
    <x v="1"/>
    <s v="Front_face_down"/>
    <x v="0"/>
  </r>
  <r>
    <x v="1"/>
    <x v="2"/>
    <s v="Male"/>
    <n v="5"/>
    <s v="&lt;13"/>
    <n v="2810"/>
    <s v="2500_to_2999"/>
    <n v="38.5703125"/>
    <n v="43.4296875"/>
    <s v="30_plus"/>
    <x v="1"/>
    <x v="1"/>
    <s v="Side"/>
    <x v="1"/>
  </r>
  <r>
    <x v="1"/>
    <x v="1"/>
    <s v="Male"/>
    <n v="8.427734375"/>
    <s v="&lt;13"/>
    <n v="2700"/>
    <s v="2500_to_2999"/>
    <n v="36.7109375"/>
    <n v="36.109375"/>
    <s v="30_plus"/>
    <x v="1"/>
    <x v="1"/>
    <s v="Side"/>
    <x v="1"/>
  </r>
  <r>
    <x v="1"/>
    <x v="1"/>
    <s v="Female"/>
    <n v="21.28515625"/>
    <s v="20_to_25"/>
    <n v="3320"/>
    <s v="3000_to_3499"/>
    <n v="41"/>
    <n v="35.828125"/>
    <s v="30_plus"/>
    <x v="2"/>
    <x v="1"/>
    <s v="Back"/>
    <x v="1"/>
  </r>
  <r>
    <x v="1"/>
    <x v="2"/>
    <s v="Male"/>
    <n v="28"/>
    <s v="26_plus"/>
    <n v="4020"/>
    <s v="3500_plus"/>
    <n v="40.421875"/>
    <n v="22.99609375"/>
    <s v="20_to_24"/>
    <x v="0"/>
    <x v="0"/>
    <s v="Side"/>
    <x v="1"/>
  </r>
  <r>
    <x v="1"/>
    <x v="0"/>
    <s v="Female"/>
    <n v="3.285644531"/>
    <s v="&lt;13"/>
    <n v="3430"/>
    <s v="3000_to_3499"/>
    <n v="40"/>
    <n v="22.828125"/>
    <s v="20_to_24"/>
    <x v="2"/>
    <x v="1"/>
    <s v="Side"/>
    <x v="0"/>
  </r>
  <r>
    <x v="1"/>
    <x v="1"/>
    <s v="Male"/>
    <n v="11.28515625"/>
    <s v="&lt;13"/>
    <n v="4040"/>
    <s v="3500_plus"/>
    <n v="39"/>
    <n v="36.6015625"/>
    <s v="30_plus"/>
    <x v="1"/>
    <x v="1"/>
    <s v="Front_face_to_side"/>
    <x v="1"/>
  </r>
  <r>
    <x v="1"/>
    <x v="1"/>
    <s v="Male"/>
    <n v="12.5703125"/>
    <s v="&lt;13"/>
    <n v="3540"/>
    <s v="3500_plus"/>
    <n v="38.5703125"/>
    <n v="28.5390625"/>
    <s v="25_to_29"/>
    <x v="2"/>
    <x v="1"/>
    <s v="Front_face_to_side"/>
    <x v="1"/>
  </r>
  <r>
    <x v="1"/>
    <x v="1"/>
    <s v="Male"/>
    <n v="11.42773438"/>
    <s v="&lt;13"/>
    <n v="2780"/>
    <s v="2500_to_2999"/>
    <n v="37.421875"/>
    <n v="30.27734375"/>
    <s v="30_plus"/>
    <x v="0"/>
    <x v="1"/>
    <s v="Front_face_to_side"/>
    <x v="1"/>
  </r>
  <r>
    <x v="1"/>
    <x v="0"/>
    <s v="Male"/>
    <n v="22.5703125"/>
    <s v="20_to_25"/>
    <n v="3300"/>
    <s v="3000_to_3499"/>
    <n v="42"/>
    <n v="37.7890625"/>
    <s v="30_plus"/>
    <x v="2"/>
    <x v="1"/>
    <s v="Front_face_to_side"/>
    <x v="0"/>
  </r>
  <r>
    <x v="1"/>
    <x v="1"/>
    <s v="Female"/>
    <n v="13.71289063"/>
    <s v="13_to_19"/>
    <n v="2840"/>
    <s v="2500_to_2999"/>
    <n v="40"/>
    <n v="33.84375"/>
    <s v="30_plus"/>
    <x v="0"/>
    <x v="1"/>
    <s v="Side"/>
    <x v="1"/>
  </r>
  <r>
    <x v="1"/>
    <x v="1"/>
    <s v="Female"/>
    <n v="13.5703125"/>
    <s v="13_to_19"/>
    <n v="4300"/>
    <s v="3500_plus"/>
    <n v="41"/>
    <n v="25.4609375"/>
    <s v="25_to_29"/>
    <x v="2"/>
    <x v="1"/>
    <s v="Front_face_to_side"/>
    <x v="1"/>
  </r>
  <r>
    <x v="1"/>
    <x v="1"/>
    <s v="Female"/>
    <n v="13.28515625"/>
    <s v="13_to_19"/>
    <n v="2320"/>
    <s v="&lt;2500"/>
    <n v="37.421875"/>
    <n v="25.68359375"/>
    <s v="25_to_29"/>
    <x v="2"/>
    <x v="2"/>
    <s v="Side"/>
    <x v="1"/>
  </r>
  <r>
    <x v="1"/>
    <x v="0"/>
    <s v="Female"/>
    <n v="10.85546875"/>
    <s v="&lt;13"/>
    <n v="3380"/>
    <s v="3000_to_3499"/>
    <n v="40"/>
    <n v="26.16015625"/>
    <s v="25_to_29"/>
    <x v="0"/>
    <x v="1"/>
    <s v="Side"/>
    <x v="0"/>
  </r>
  <r>
    <x v="1"/>
    <x v="2"/>
    <s v="Male"/>
    <n v="7.142578125"/>
    <s v="&lt;13"/>
    <n v="3500"/>
    <s v="3500_plus"/>
    <n v="40"/>
    <n v="30.65234375"/>
    <s v="30_plus"/>
    <x v="0"/>
    <x v="1"/>
    <s v="Side"/>
    <x v="0"/>
  </r>
  <r>
    <x v="1"/>
    <x v="1"/>
    <s v="Male"/>
    <n v="23"/>
    <s v="20_to_25"/>
    <n v="3150"/>
    <s v="3000_to_3499"/>
    <n v="41"/>
    <n v="30.0625"/>
    <s v="30_plus"/>
    <x v="2"/>
    <x v="1"/>
    <s v="Back"/>
    <x v="1"/>
  </r>
  <r>
    <x v="1"/>
    <x v="1"/>
    <s v="Female"/>
    <n v="49.140625"/>
    <s v="26_plus"/>
    <n v="3280"/>
    <s v="3000_to_3499"/>
    <n v="39"/>
    <n v="26.8359375"/>
    <s v="25_to_29"/>
    <x v="2"/>
    <x v="1"/>
    <s v="Front_face_to_side"/>
    <x v="1"/>
  </r>
  <r>
    <x v="1"/>
    <x v="1"/>
    <s v="Female"/>
    <n v="17.28515625"/>
    <s v="13_to_19"/>
    <n v="3690"/>
    <s v="3500_plus"/>
    <n v="41"/>
    <n v="28.953125"/>
    <s v="25_to_29"/>
    <x v="2"/>
    <x v="1"/>
    <s v="Front_face_to_side"/>
    <x v="1"/>
  </r>
  <r>
    <x v="1"/>
    <x v="1"/>
    <s v="Female"/>
    <n v="16"/>
    <s v="13_to_19"/>
    <n v="3600"/>
    <s v="3500_plus"/>
    <n v="40"/>
    <n v="33.7265625"/>
    <s v="30_plus"/>
    <x v="0"/>
    <x v="1"/>
    <s v="Front_face_to_side"/>
    <x v="1"/>
  </r>
  <r>
    <x v="1"/>
    <x v="1"/>
    <s v="Female"/>
    <n v="24.5703125"/>
    <s v="20_to_25"/>
    <n v="3440"/>
    <s v="3000_to_3499"/>
    <n v="40.8515625"/>
    <n v="29.25390625"/>
    <s v="25_to_29"/>
    <x v="0"/>
    <x v="1"/>
    <s v="Front_face_to_side"/>
    <x v="1"/>
  </r>
  <r>
    <x v="1"/>
    <x v="1"/>
    <s v="Male"/>
    <n v="8.427734375"/>
    <s v="&lt;13"/>
    <n v="3620"/>
    <s v="3500_plus"/>
    <n v="37.421875"/>
    <n v="22.65625"/>
    <s v="20_to_24"/>
    <x v="0"/>
    <x v="1"/>
    <s v="Front_face_to_side"/>
    <x v="1"/>
  </r>
  <r>
    <x v="1"/>
    <x v="0"/>
    <s v="Male"/>
    <n v="13.28515625"/>
    <s v="13_to_19"/>
    <n v="3255"/>
    <s v="3000_to_3499"/>
    <n v="42"/>
    <n v="23.45703125"/>
    <s v="20_to_24"/>
    <x v="2"/>
    <x v="1"/>
    <s v="Front_face_to_side"/>
    <x v="1"/>
  </r>
  <r>
    <x v="1"/>
    <x v="1"/>
    <s v="Male"/>
    <n v="11.14257813"/>
    <s v="&lt;13"/>
    <n v="2950"/>
    <s v="2500_to_2999"/>
    <n v="37"/>
    <n v="30.0390625"/>
    <s v="30_plus"/>
    <x v="1"/>
    <x v="1"/>
    <s v="Side"/>
    <x v="1"/>
  </r>
  <r>
    <x v="1"/>
    <x v="1"/>
    <s v="Male"/>
    <n v="6.427734375"/>
    <s v="&lt;13"/>
    <n v="4440"/>
    <s v="3500_plus"/>
    <n v="40"/>
    <n v="25.9375"/>
    <s v="25_to_29"/>
    <x v="1"/>
    <x v="0"/>
    <s v="Front_face_to_side"/>
    <x v="1"/>
  </r>
  <r>
    <x v="1"/>
    <x v="1"/>
    <s v="Female"/>
    <n v="15.14257813"/>
    <s v="13_to_19"/>
    <n v="2180"/>
    <s v="&lt;2500"/>
    <n v="40"/>
    <n v="27.58203125"/>
    <s v="25_to_29"/>
    <x v="0"/>
    <x v="0"/>
    <s v="Back"/>
    <x v="1"/>
  </r>
  <r>
    <x v="1"/>
    <x v="2"/>
    <s v="Female"/>
    <n v="5.571289063"/>
    <s v="&lt;13"/>
    <n v="3420"/>
    <s v="3000_to_3499"/>
    <n v="40"/>
    <n v="26.890625"/>
    <s v="25_to_29"/>
    <x v="0"/>
    <x v="1"/>
    <s v="Side"/>
    <x v="1"/>
  </r>
  <r>
    <x v="1"/>
    <x v="1"/>
    <s v="Male"/>
    <n v="12.42773438"/>
    <s v="&lt;13"/>
    <n v="3415"/>
    <s v="3000_to_3499"/>
    <n v="39"/>
    <n v="30.54296875"/>
    <s v="30_plus"/>
    <x v="1"/>
    <x v="1"/>
    <s v="Front_face_to_side"/>
    <x v="1"/>
  </r>
  <r>
    <x v="1"/>
    <x v="2"/>
    <s v="Male"/>
    <n v="12.71289063"/>
    <s v="&lt;13"/>
    <n v="3180"/>
    <s v="3000_to_3499"/>
    <n v="38"/>
    <n v="24.6015625"/>
    <s v="20_to_24"/>
    <x v="0"/>
    <x v="1"/>
    <s v="Side"/>
    <x v="1"/>
  </r>
  <r>
    <x v="1"/>
    <x v="2"/>
    <s v="Male"/>
    <n v="14.42773438"/>
    <s v="13_to_19"/>
    <n v="3880"/>
    <s v="3500_plus"/>
    <n v="41"/>
    <n v="22.37109375"/>
    <s v="20_to_24"/>
    <x v="1"/>
    <x v="0"/>
    <s v="Front_face_to_side"/>
    <x v="0"/>
  </r>
  <r>
    <x v="1"/>
    <x v="1"/>
    <s v="Female"/>
    <n v="12.85546875"/>
    <s v="&lt;13"/>
    <n v="2710"/>
    <s v="2500_to_2999"/>
    <n v="40"/>
    <n v="26.859375"/>
    <s v="25_to_29"/>
    <x v="0"/>
    <x v="1"/>
    <s v="Back"/>
    <x v="1"/>
  </r>
  <r>
    <x v="1"/>
    <x v="1"/>
    <s v="Male"/>
    <n v="11.14257813"/>
    <s v="&lt;13"/>
    <n v="3800"/>
    <s v="3500_plus"/>
    <n v="41"/>
    <n v="31.53515625"/>
    <s v="30_plus"/>
    <x v="2"/>
    <x v="1"/>
    <s v="Front_face_to_side"/>
    <x v="1"/>
  </r>
  <r>
    <x v="1"/>
    <x v="2"/>
    <s v="Female"/>
    <n v="49"/>
    <s v="26_plus"/>
    <n v="3060"/>
    <s v="3000_to_3499"/>
    <n v="40.140625"/>
    <n v="20.140625"/>
    <s v="20_to_24"/>
    <x v="2"/>
    <x v="0"/>
    <s v="Front_face_to_side"/>
    <x v="1"/>
  </r>
  <r>
    <x v="1"/>
    <x v="1"/>
    <s v="Male"/>
    <n v="13.5703125"/>
    <s v="13_to_19"/>
    <n v="3460"/>
    <s v="3000_to_3499"/>
    <n v="38"/>
    <n v="28.14453125"/>
    <s v="25_to_29"/>
    <x v="0"/>
    <x v="1"/>
    <s v="Back"/>
    <x v="1"/>
  </r>
  <r>
    <x v="1"/>
    <x v="1"/>
    <s v="Male"/>
    <n v="33.7109375"/>
    <s v="26_plus"/>
    <n v="3450"/>
    <s v="3000_to_3499"/>
    <n v="36"/>
    <n v="32"/>
    <s v="30_plus"/>
    <x v="2"/>
    <x v="0"/>
    <s v="Side"/>
    <x v="1"/>
  </r>
  <r>
    <x v="1"/>
    <x v="1"/>
    <s v="Male"/>
    <n v="50.5703125"/>
    <s v="26_plus"/>
    <n v="4000"/>
    <s v="3500_plus"/>
    <n v="41.140625"/>
    <n v="20.5078125"/>
    <s v="20_to_24"/>
    <x v="2"/>
    <x v="1"/>
    <s v="Side"/>
    <x v="1"/>
  </r>
  <r>
    <x v="1"/>
    <x v="1"/>
    <s v="Male"/>
    <n v="37.28125"/>
    <s v="26_plus"/>
    <n v="4760"/>
    <s v="3500_plus"/>
    <n v="41"/>
    <n v="35.5"/>
    <s v="30_plus"/>
    <x v="0"/>
    <x v="1"/>
    <s v="Side"/>
    <x v="1"/>
  </r>
  <r>
    <x v="1"/>
    <x v="0"/>
    <s v="Female"/>
    <n v="17.42578125"/>
    <s v="13_to_19"/>
    <n v="3110"/>
    <s v="3000_to_3499"/>
    <n v="41"/>
    <n v="23.06640625"/>
    <s v="20_to_24"/>
    <x v="2"/>
    <x v="1"/>
    <s v="Back"/>
    <x v="0"/>
  </r>
  <r>
    <x v="1"/>
    <x v="2"/>
    <s v="Male"/>
    <n v="32.5703125"/>
    <s v="26_plus"/>
    <n v="3480"/>
    <s v="3000_to_3499"/>
    <n v="40"/>
    <n v="38.890625"/>
    <s v="30_plus"/>
    <x v="1"/>
    <x v="0"/>
    <s v="Side"/>
    <x v="1"/>
  </r>
  <r>
    <x v="1"/>
    <x v="1"/>
    <s v="Male"/>
    <n v="10"/>
    <s v="&lt;13"/>
    <n v="3670"/>
    <s v="3500_plus"/>
    <n v="40"/>
    <n v="27.734375"/>
    <s v="25_to_29"/>
    <x v="1"/>
    <x v="1"/>
    <s v="Front_face_to_side"/>
    <x v="1"/>
  </r>
  <r>
    <x v="1"/>
    <x v="1"/>
    <s v="Female"/>
    <n v="42.421875"/>
    <s v="26_plus"/>
    <n v="3300"/>
    <s v="3000_to_3499"/>
    <n v="40.421875"/>
    <n v="30.16796875"/>
    <s v="30_plus"/>
    <x v="2"/>
    <x v="1"/>
    <s v="Side"/>
    <x v="1"/>
  </r>
  <r>
    <x v="1"/>
    <x v="0"/>
    <s v="Female"/>
    <n v="9.85546875"/>
    <s v="&lt;13"/>
    <n v="4120"/>
    <s v="3500_plus"/>
    <n v="41"/>
    <n v="21.26953125"/>
    <s v="20_to_24"/>
    <x v="2"/>
    <x v="1"/>
    <s v="Side"/>
    <x v="1"/>
  </r>
  <r>
    <x v="1"/>
    <x v="1"/>
    <s v="Female"/>
    <n v="3.856933594"/>
    <s v="&lt;13"/>
    <n v="3260"/>
    <s v="3000_to_3499"/>
    <n v="38"/>
    <n v="30.1015625"/>
    <s v="30_plus"/>
    <x v="0"/>
    <x v="1"/>
    <s v="Side"/>
    <x v="1"/>
  </r>
  <r>
    <x v="1"/>
    <x v="1"/>
    <s v="Male"/>
    <n v="18.28515625"/>
    <s v="13_to_19"/>
    <n v="3400"/>
    <s v="3000_to_3499"/>
    <n v="39.28125"/>
    <n v="32.046875"/>
    <s v="30_plus"/>
    <x v="2"/>
    <x v="1"/>
    <s v="Side"/>
    <x v="1"/>
  </r>
  <r>
    <x v="1"/>
    <x v="1"/>
    <s v="Male"/>
    <n v="12.42773438"/>
    <s v="&lt;13"/>
    <n v="3800"/>
    <s v="3500_plus"/>
    <n v="40"/>
    <n v="25.609375"/>
    <s v="25_to_29"/>
    <x v="0"/>
    <x v="1"/>
    <s v="Front_face_to_side"/>
    <x v="1"/>
  </r>
  <r>
    <x v="1"/>
    <x v="1"/>
    <s v="Female"/>
    <n v="9.142578125"/>
    <s v="&lt;13"/>
    <n v="2850"/>
    <s v="2500_to_2999"/>
    <n v="42"/>
    <n v="29.828125"/>
    <s v="25_to_29"/>
    <x v="0"/>
    <x v="1"/>
    <s v="Side"/>
    <x v="1"/>
  </r>
  <r>
    <x v="1"/>
    <x v="1"/>
    <s v="Female"/>
    <n v="8.5703125"/>
    <s v="&lt;13"/>
    <n v="3740"/>
    <s v="3500_plus"/>
    <n v="40.421875"/>
    <n v="36.8046875"/>
    <s v="30_plus"/>
    <x v="2"/>
    <x v="1"/>
    <s v="Side"/>
    <x v="1"/>
  </r>
  <r>
    <x v="1"/>
    <x v="0"/>
    <s v="Female"/>
    <n v="21.42578125"/>
    <s v="20_to_25"/>
    <n v="3160"/>
    <s v="3000_to_3499"/>
    <n v="37.421875"/>
    <n v="28.47265625"/>
    <s v="25_to_29"/>
    <x v="2"/>
    <x v="1"/>
    <s v="Side"/>
    <x v="1"/>
  </r>
  <r>
    <x v="1"/>
    <x v="1"/>
    <s v="Male"/>
    <n v="13.5703125"/>
    <s v="13_to_19"/>
    <n v="3500"/>
    <s v="3500_plus"/>
    <n v="40"/>
    <n v="36.859375"/>
    <s v="30_plus"/>
    <x v="2"/>
    <x v="1"/>
    <s v="Front_face_to_side"/>
    <x v="1"/>
  </r>
  <r>
    <x v="1"/>
    <x v="1"/>
    <s v="Male"/>
    <n v="4.142578125"/>
    <s v="&lt;13"/>
    <n v="3900"/>
    <s v="3500_plus"/>
    <n v="37.421875"/>
    <n v="32.09375"/>
    <s v="30_plus"/>
    <x v="2"/>
    <x v="0"/>
    <s v="Front_face_to_side"/>
    <x v="1"/>
  </r>
  <r>
    <x v="1"/>
    <x v="1"/>
    <s v="Male"/>
    <n v="15.14257813"/>
    <s v="13_to_19"/>
    <n v="3880"/>
    <s v="3500_plus"/>
    <n v="40"/>
    <n v="23.8515625"/>
    <s v="20_to_24"/>
    <x v="0"/>
    <x v="1"/>
    <s v="Front_face_to_side"/>
    <x v="1"/>
  </r>
  <r>
    <x v="1"/>
    <x v="2"/>
    <s v="Male"/>
    <n v="12.14257813"/>
    <s v="&lt;13"/>
    <n v="3750"/>
    <s v="3500_plus"/>
    <n v="40"/>
    <n v="28.8046875"/>
    <s v="25_to_29"/>
    <x v="2"/>
    <x v="0"/>
    <s v="Side"/>
    <x v="1"/>
  </r>
  <r>
    <x v="1"/>
    <x v="1"/>
    <s v="Female"/>
    <n v="25.42578125"/>
    <s v="20_to_25"/>
    <n v="3840"/>
    <s v="3500_plus"/>
    <n v="40"/>
    <n v="23.75"/>
    <s v="20_to_24"/>
    <x v="2"/>
    <x v="1"/>
    <s v="Side"/>
    <x v="1"/>
  </r>
  <r>
    <x v="1"/>
    <x v="1"/>
    <s v="Female"/>
    <n v="7.28515625"/>
    <s v="&lt;13"/>
    <n v="4320"/>
    <s v="3500_plus"/>
    <n v="39"/>
    <n v="18.515625"/>
    <s v="&lt;19"/>
    <x v="2"/>
    <x v="1"/>
    <s v="Side"/>
    <x v="1"/>
  </r>
  <r>
    <x v="1"/>
    <x v="1"/>
    <s v="Female"/>
    <n v="13.85546875"/>
    <s v="13_to_19"/>
    <n v="3770"/>
    <s v="3500_plus"/>
    <n v="41"/>
    <n v="36.4453125"/>
    <s v="30_plus"/>
    <x v="1"/>
    <x v="1"/>
    <s v="Front_face_to_side"/>
    <x v="1"/>
  </r>
  <r>
    <x v="1"/>
    <x v="1"/>
    <s v="Male"/>
    <n v="10.14257813"/>
    <s v="&lt;13"/>
    <n v="3930"/>
    <s v="3500_plus"/>
    <n v="40"/>
    <n v="17.0234375"/>
    <s v="&lt;19"/>
    <x v="2"/>
    <x v="1"/>
    <s v="Front_face_to_side"/>
    <x v="1"/>
  </r>
  <r>
    <x v="1"/>
    <x v="1"/>
    <s v="Male"/>
    <n v="21.28515625"/>
    <s v="20_to_25"/>
    <n v="4400"/>
    <s v="3500_plus"/>
    <n v="41.28125"/>
    <n v="37.28125"/>
    <s v="30_plus"/>
    <x v="2"/>
    <x v="0"/>
    <s v="Back"/>
    <x v="1"/>
  </r>
  <r>
    <x v="1"/>
    <x v="1"/>
    <s v="Female"/>
    <n v="8"/>
    <s v="&lt;13"/>
    <n v="2810"/>
    <s v="2500_to_2999"/>
    <n v="39"/>
    <n v="26.6328125"/>
    <s v="25_to_29"/>
    <x v="1"/>
    <x v="1"/>
    <s v="Side"/>
    <x v="0"/>
  </r>
  <r>
    <x v="1"/>
    <x v="1"/>
    <s v="Male"/>
    <n v="24.5703125"/>
    <s v="20_to_25"/>
    <n v="3320"/>
    <s v="3000_to_3499"/>
    <n v="38"/>
    <n v="26.58984375"/>
    <s v="25_to_29"/>
    <x v="0"/>
    <x v="0"/>
    <s v="Back"/>
    <x v="1"/>
  </r>
  <r>
    <x v="1"/>
    <x v="0"/>
    <s v="Female"/>
    <n v="23.140625"/>
    <s v="20_to_25"/>
    <n v="3295"/>
    <s v="3000_to_3499"/>
    <n v="38"/>
    <n v="18.9296875"/>
    <s v="&lt;19"/>
    <x v="2"/>
    <x v="0"/>
    <s v="Side"/>
    <x v="0"/>
  </r>
  <r>
    <x v="1"/>
    <x v="2"/>
    <s v="Female"/>
    <n v="18.28515625"/>
    <s v="13_to_19"/>
    <n v="3600"/>
    <s v="3500_plus"/>
    <n v="41"/>
    <n v="34.9609375"/>
    <s v="30_plus"/>
    <x v="1"/>
    <x v="1"/>
    <s v="Side"/>
    <x v="1"/>
  </r>
  <r>
    <x v="1"/>
    <x v="1"/>
    <s v="Male"/>
    <n v="14.28515625"/>
    <s v="13_to_19"/>
    <n v="2400"/>
    <s v="&lt;2500"/>
    <n v="38"/>
    <n v="28.80859375"/>
    <s v="25_to_29"/>
    <x v="0"/>
    <x v="1"/>
    <s v="Side"/>
    <x v="0"/>
  </r>
  <r>
    <x v="1"/>
    <x v="1"/>
    <s v="Male"/>
    <n v="48.28125"/>
    <s v="26_plus"/>
    <n v="2740"/>
    <s v="2500_to_2999"/>
    <n v="40.140625"/>
    <n v="27.73828125"/>
    <s v="25_to_29"/>
    <x v="0"/>
    <x v="1"/>
    <s v="Back"/>
    <x v="1"/>
  </r>
  <r>
    <x v="1"/>
    <x v="1"/>
    <s v="Male"/>
    <n v="17.42578125"/>
    <s v="13_to_19"/>
    <n v="3620"/>
    <s v="3500_plus"/>
    <n v="40"/>
    <n v="37.2421875"/>
    <s v="30_plus"/>
    <x v="2"/>
    <x v="1"/>
    <s v="Side"/>
    <x v="1"/>
  </r>
  <r>
    <x v="1"/>
    <x v="1"/>
    <s v="Female"/>
    <n v="22.42578125"/>
    <s v="20_to_25"/>
    <n v="3500"/>
    <s v="3500_plus"/>
    <n v="37"/>
    <n v="29.90625"/>
    <s v="25_to_29"/>
    <x v="2"/>
    <x v="1"/>
    <s v="Side"/>
    <x v="1"/>
  </r>
  <r>
    <x v="1"/>
    <x v="1"/>
    <s v="Female"/>
    <n v="23.5703125"/>
    <s v="20_to_25"/>
    <n v="3100"/>
    <s v="3000_to_3499"/>
    <n v="40"/>
    <n v="26.6015625"/>
    <s v="25_to_29"/>
    <x v="2"/>
    <x v="1"/>
    <s v="Back"/>
    <x v="1"/>
  </r>
  <r>
    <x v="1"/>
    <x v="1"/>
    <s v="Female"/>
    <n v="19.42578125"/>
    <s v="13_to_19"/>
    <n v="4005"/>
    <s v="3500_plus"/>
    <n v="40"/>
    <n v="32.0078125"/>
    <s v="30_plus"/>
    <x v="0"/>
    <x v="1"/>
    <s v="Front_face_to_side"/>
    <x v="1"/>
  </r>
  <r>
    <x v="1"/>
    <x v="1"/>
    <s v="Female"/>
    <n v="27.28515625"/>
    <s v="26_plus"/>
    <n v="3350"/>
    <s v="3000_to_3499"/>
    <n v="40"/>
    <n v="30.78125"/>
    <s v="30_plus"/>
    <x v="2"/>
    <x v="1"/>
    <s v="Front_face_to_side"/>
    <x v="1"/>
  </r>
  <r>
    <x v="1"/>
    <x v="1"/>
    <s v="Female"/>
    <n v="11.85546875"/>
    <s v="&lt;13"/>
    <n v="3260"/>
    <s v="3000_to_3499"/>
    <n v="40"/>
    <n v="33.2578125"/>
    <s v="30_plus"/>
    <x v="2"/>
    <x v="1"/>
    <s v="Side"/>
    <x v="1"/>
  </r>
  <r>
    <x v="1"/>
    <x v="1"/>
    <s v="Male"/>
    <n v="10.14257813"/>
    <s v="&lt;13"/>
    <n v="3200"/>
    <s v="3000_to_3499"/>
    <n v="37"/>
    <n v="32.015625"/>
    <s v="30_plus"/>
    <x v="2"/>
    <x v="1"/>
    <s v="Side"/>
    <x v="1"/>
  </r>
  <r>
    <x v="1"/>
    <x v="1"/>
    <s v="Female"/>
    <n v="12.85546875"/>
    <s v="&lt;13"/>
    <n v="3220"/>
    <s v="3000_to_3499"/>
    <n v="40"/>
    <n v="29.76171875"/>
    <s v="25_to_29"/>
    <x v="0"/>
    <x v="1"/>
    <s v="Front_face_to_side"/>
    <x v="1"/>
  </r>
  <r>
    <x v="1"/>
    <x v="1"/>
    <s v="Female"/>
    <n v="5.427734375"/>
    <s v="&lt;13"/>
    <n v="3600"/>
    <s v="3500_plus"/>
    <n v="39"/>
    <n v="23.28125"/>
    <s v="20_to_24"/>
    <x v="2"/>
    <x v="1"/>
    <s v="Front_face_to_side"/>
    <x v="1"/>
  </r>
  <r>
    <x v="1"/>
    <x v="1"/>
    <s v="Male"/>
    <n v="50.421875"/>
    <s v="26_plus"/>
    <n v="3520"/>
    <s v="3500_plus"/>
    <n v="39"/>
    <n v="25.8203125"/>
    <s v="25_to_29"/>
    <x v="2"/>
    <x v="1"/>
    <s v="Back"/>
    <x v="0"/>
  </r>
  <r>
    <x v="1"/>
    <x v="2"/>
    <s v="Female"/>
    <n v="5.856445313"/>
    <s v="&lt;13"/>
    <n v="3705"/>
    <s v="3500_plus"/>
    <n v="40"/>
    <n v="30.328125"/>
    <s v="30_plus"/>
    <x v="0"/>
    <x v="1"/>
    <s v="Side"/>
    <x v="1"/>
  </r>
  <r>
    <x v="1"/>
    <x v="1"/>
    <s v="Female"/>
    <n v="5.142578125"/>
    <s v="&lt;13"/>
    <n v="2800"/>
    <s v="2500_to_2999"/>
    <n v="38"/>
    <n v="29.6328125"/>
    <s v="25_to_29"/>
    <x v="1"/>
    <x v="1"/>
    <s v="Side"/>
    <x v="1"/>
  </r>
  <r>
    <x v="1"/>
    <x v="1"/>
    <s v="Female"/>
    <n v="18.42578125"/>
    <s v="13_to_19"/>
    <n v="2460"/>
    <s v="&lt;2500"/>
    <n v="40"/>
    <n v="28.39453125"/>
    <s v="25_to_29"/>
    <x v="2"/>
    <x v="1"/>
    <s v="Side"/>
    <x v="1"/>
  </r>
  <r>
    <x v="1"/>
    <x v="2"/>
    <s v="Male"/>
    <n v="5"/>
    <s v="&lt;13"/>
    <n v="3580"/>
    <s v="3500_plus"/>
    <n v="40"/>
    <n v="25.85546875"/>
    <s v="25_to_29"/>
    <x v="2"/>
    <x v="0"/>
    <s v="Side"/>
    <x v="1"/>
  </r>
  <r>
    <x v="1"/>
    <x v="1"/>
    <s v="Female"/>
    <n v="27"/>
    <s v="26_plus"/>
    <n v="4000"/>
    <s v="3500_plus"/>
    <n v="39"/>
    <n v="30.59765625"/>
    <s v="30_plus"/>
    <x v="1"/>
    <x v="1"/>
    <s v="Front_face_to_side"/>
    <x v="1"/>
  </r>
  <r>
    <x v="1"/>
    <x v="1"/>
    <s v="Male"/>
    <n v="13"/>
    <s v="13_to_19"/>
    <n v="3180"/>
    <s v="3000_to_3499"/>
    <n v="40"/>
    <n v="28.41015625"/>
    <s v="25_to_29"/>
    <x v="2"/>
    <x v="1"/>
    <s v="Front_face_to_side"/>
    <x v="0"/>
  </r>
  <r>
    <x v="1"/>
    <x v="1"/>
    <s v="Male"/>
    <n v="16.42578125"/>
    <s v="13_to_19"/>
    <n v="3810"/>
    <s v="3500_plus"/>
    <n v="41.7109375"/>
    <n v="24.36328125"/>
    <s v="20_to_24"/>
    <x v="2"/>
    <x v="1"/>
    <s v="Front_face_to_side"/>
    <x v="1"/>
  </r>
  <r>
    <x v="1"/>
    <x v="0"/>
    <s v="Male"/>
    <n v="28.85546875"/>
    <s v="26_plus"/>
    <n v="3930"/>
    <s v="3500_plus"/>
    <n v="40"/>
    <n v="19.51171875"/>
    <s v="&lt;19"/>
    <x v="2"/>
    <x v="0"/>
    <s v="Back"/>
    <x v="1"/>
  </r>
  <r>
    <x v="1"/>
    <x v="0"/>
    <s v="Female"/>
    <n v="9.142578125"/>
    <s v="&lt;13"/>
    <n v="3320"/>
    <s v="3000_to_3499"/>
    <n v="42"/>
    <n v="18.625"/>
    <s v="&lt;19"/>
    <x v="0"/>
    <x v="0"/>
    <s v="Side"/>
    <x v="0"/>
  </r>
  <r>
    <x v="1"/>
    <x v="2"/>
    <s v="Male"/>
    <n v="7.28515625"/>
    <s v="&lt;13"/>
    <n v="3870"/>
    <s v="3500_plus"/>
    <n v="40"/>
    <n v="28.1171875"/>
    <s v="25_to_29"/>
    <x v="1"/>
    <x v="1"/>
    <s v="Side"/>
    <x v="0"/>
  </r>
  <r>
    <x v="1"/>
    <x v="1"/>
    <s v="Female"/>
    <n v="41.7109375"/>
    <s v="26_plus"/>
    <n v="2880"/>
    <s v="2500_to_2999"/>
    <n v="41"/>
    <n v="27.828125"/>
    <s v="25_to_29"/>
    <x v="1"/>
    <x v="1"/>
    <s v="Side"/>
    <x v="1"/>
  </r>
  <r>
    <x v="1"/>
    <x v="1"/>
    <s v="Male"/>
    <n v="17.42578125"/>
    <s v="13_to_19"/>
    <n v="3650"/>
    <s v="3500_plus"/>
    <n v="40"/>
    <n v="18.98046875"/>
    <s v="&lt;19"/>
    <x v="2"/>
    <x v="0"/>
    <s v="Side"/>
    <x v="1"/>
  </r>
  <r>
    <x v="1"/>
    <x v="1"/>
    <s v="Female"/>
    <n v="8.85546875"/>
    <s v="&lt;13"/>
    <n v="2960"/>
    <s v="2500_to_2999"/>
    <n v="39"/>
    <n v="33.9921875"/>
    <s v="30_plus"/>
    <x v="0"/>
    <x v="1"/>
    <s v="Side"/>
    <x v="0"/>
  </r>
  <r>
    <x v="1"/>
    <x v="1"/>
    <s v="Female"/>
    <n v="8.142578125"/>
    <s v="&lt;13"/>
    <n v="3800"/>
    <s v="3500_plus"/>
    <n v="42"/>
    <n v="31.203125"/>
    <s v="30_plus"/>
    <x v="2"/>
    <x v="1"/>
    <s v="Side"/>
    <x v="1"/>
  </r>
  <r>
    <x v="1"/>
    <x v="0"/>
    <s v="Male"/>
    <n v="11.5703125"/>
    <s v="&lt;13"/>
    <n v="3100"/>
    <s v="3000_to_3499"/>
    <n v="40"/>
    <n v="18.05078125"/>
    <s v="&lt;19"/>
    <x v="2"/>
    <x v="1"/>
    <s v="Back"/>
    <x v="0"/>
  </r>
  <r>
    <x v="1"/>
    <x v="1"/>
    <s v="Male"/>
    <n v="23"/>
    <s v="20_to_25"/>
    <n v="3020"/>
    <s v="3000_to_3499"/>
    <n v="38"/>
    <n v="31.76171875"/>
    <s v="30_plus"/>
    <x v="0"/>
    <x v="1"/>
    <s v="Side"/>
    <x v="1"/>
  </r>
  <r>
    <x v="1"/>
    <x v="1"/>
    <s v="Female"/>
    <n v="11.42773438"/>
    <s v="&lt;13"/>
    <n v="1830"/>
    <s v="&lt;2500"/>
    <n v="32"/>
    <n v="30.76171875"/>
    <s v="30_plus"/>
    <x v="2"/>
    <x v="1"/>
    <s v="Side"/>
    <x v="1"/>
  </r>
  <r>
    <x v="1"/>
    <x v="1"/>
    <s v="Male"/>
    <n v="7.713867188"/>
    <s v="&lt;13"/>
    <n v="3720"/>
    <s v="3500_plus"/>
    <n v="38"/>
    <n v="33.484375"/>
    <s v="30_plus"/>
    <x v="0"/>
    <x v="1"/>
    <s v="Side"/>
    <x v="1"/>
  </r>
  <r>
    <x v="1"/>
    <x v="1"/>
    <s v="Male"/>
    <n v="19.85546875"/>
    <s v="13_to_19"/>
    <n v="3180"/>
    <s v="3000_to_3499"/>
    <n v="40"/>
    <n v="31.0078125"/>
    <s v="30_plus"/>
    <x v="2"/>
    <x v="1"/>
    <s v="Side"/>
    <x v="1"/>
  </r>
  <r>
    <x v="1"/>
    <x v="0"/>
    <s v="Male"/>
    <n v="4.427734375"/>
    <s v="&lt;13"/>
    <n v="4010"/>
    <s v="3500_plus"/>
    <n v="40"/>
    <n v="25.7890625"/>
    <s v="25_to_29"/>
    <x v="2"/>
    <x v="1"/>
    <s v="Side"/>
    <x v="0"/>
  </r>
  <r>
    <x v="1"/>
    <x v="2"/>
    <s v="Male"/>
    <n v="9.28515625"/>
    <s v="&lt;13"/>
    <n v="2880"/>
    <s v="2500_to_2999"/>
    <n v="39"/>
    <n v="22.296875"/>
    <s v="20_to_24"/>
    <x v="0"/>
    <x v="0"/>
    <s v="Side"/>
    <x v="0"/>
  </r>
  <r>
    <x v="1"/>
    <x v="1"/>
    <s v="Female"/>
    <n v="6.713867188"/>
    <s v="&lt;13"/>
    <n v="3000"/>
    <s v="3000_to_3499"/>
    <n v="39"/>
    <n v="30.74609375"/>
    <s v="30_plus"/>
    <x v="0"/>
    <x v="1"/>
    <s v="Front_face_to_side"/>
    <x v="1"/>
  </r>
  <r>
    <x v="1"/>
    <x v="2"/>
    <s v="Female"/>
    <n v="17.85546875"/>
    <s v="13_to_19"/>
    <n v="3765"/>
    <s v="3500_plus"/>
    <n v="40"/>
    <n v="23.2421875"/>
    <s v="20_to_24"/>
    <x v="2"/>
    <x v="1"/>
    <s v="Side"/>
    <x v="0"/>
  </r>
  <r>
    <x v="1"/>
    <x v="1"/>
    <s v="Male"/>
    <n v="6"/>
    <s v="&lt;13"/>
    <n v="2720"/>
    <s v="2500_to_2999"/>
    <n v="39"/>
    <n v="36.5546875"/>
    <s v="30_plus"/>
    <x v="0"/>
    <x v="1"/>
    <s v="Side"/>
    <x v="1"/>
  </r>
  <r>
    <x v="1"/>
    <x v="1"/>
    <s v="Male"/>
    <n v="49"/>
    <s v="26_plus"/>
    <n v="3510"/>
    <s v="3500_plus"/>
    <n v="38"/>
    <n v="32.5078125"/>
    <s v="30_plus"/>
    <x v="2"/>
    <x v="0"/>
    <s v="Side"/>
    <x v="1"/>
  </r>
  <r>
    <x v="1"/>
    <x v="1"/>
    <s v="Female"/>
    <n v="52.140625"/>
    <s v="26_plus"/>
    <n v="3990"/>
    <s v="3500_plus"/>
    <n v="40"/>
    <n v="34.59375"/>
    <s v="30_plus"/>
    <x v="2"/>
    <x v="1"/>
    <s v="Front_face_to_side"/>
    <x v="2"/>
  </r>
  <r>
    <x v="1"/>
    <x v="2"/>
    <s v="Female"/>
    <n v="20.42578125"/>
    <s v="20_to_25"/>
    <n v="3570"/>
    <s v="3500_plus"/>
    <n v="40"/>
    <n v="20.609375"/>
    <s v="20_to_24"/>
    <x v="2"/>
    <x v="1"/>
    <s v="Side"/>
    <x v="2"/>
  </r>
  <r>
    <x v="1"/>
    <x v="1"/>
    <s v="Male"/>
    <n v="10"/>
    <s v="&lt;13"/>
    <n v="3045"/>
    <s v="3000_to_3499"/>
    <n v="42"/>
    <n v="31.66796875"/>
    <s v="30_plus"/>
    <x v="0"/>
    <x v="1"/>
    <s v="Side"/>
    <x v="0"/>
  </r>
  <r>
    <x v="1"/>
    <x v="1"/>
    <s v="Male"/>
    <n v="20.42578125"/>
    <s v="20_to_25"/>
    <n v="3860"/>
    <s v="3500_plus"/>
    <n v="40"/>
    <n v="20.31640625"/>
    <s v="20_to_24"/>
    <x v="0"/>
    <x v="1"/>
    <s v="Side"/>
    <x v="0"/>
  </r>
  <r>
    <x v="1"/>
    <x v="1"/>
    <s v="Male"/>
    <n v="7.28515625"/>
    <s v="&lt;13"/>
    <n v="3830"/>
    <s v="3500_plus"/>
    <n v="41"/>
    <n v="27.33203125"/>
    <s v="25_to_29"/>
    <x v="0"/>
    <x v="1"/>
    <s v="Side"/>
    <x v="1"/>
  </r>
  <r>
    <x v="1"/>
    <x v="1"/>
    <s v="Female"/>
    <n v="11.14257813"/>
    <s v="&lt;13"/>
    <n v="4030"/>
    <s v="3500_plus"/>
    <n v="43"/>
    <n v="37.453125"/>
    <s v="30_plus"/>
    <x v="0"/>
    <x v="0"/>
    <s v="Side"/>
    <x v="1"/>
  </r>
  <r>
    <x v="1"/>
    <x v="1"/>
    <s v="Male"/>
    <n v="13"/>
    <s v="13_to_19"/>
    <n v="3920"/>
    <s v="3500_plus"/>
    <n v="40"/>
    <n v="30.515625"/>
    <s v="30_plus"/>
    <x v="1"/>
    <x v="1"/>
    <s v="Back"/>
    <x v="1"/>
  </r>
  <r>
    <x v="1"/>
    <x v="1"/>
    <s v="Male"/>
    <n v="14.14257813"/>
    <s v="13_to_19"/>
    <n v="3880"/>
    <s v="3500_plus"/>
    <n v="38"/>
    <n v="32.578125"/>
    <s v="30_plus"/>
    <x v="0"/>
    <x v="1"/>
    <s v="Side"/>
    <x v="1"/>
  </r>
  <r>
    <x v="1"/>
    <x v="1"/>
    <s v="Female"/>
    <n v="13.5703125"/>
    <s v="13_to_19"/>
    <n v="3020"/>
    <s v="3000_to_3499"/>
    <n v="38"/>
    <n v="24.03125"/>
    <s v="20_to_24"/>
    <x v="2"/>
    <x v="1"/>
    <s v="Front_face_to_side"/>
    <x v="1"/>
  </r>
  <r>
    <x v="1"/>
    <x v="1"/>
    <s v="Female"/>
    <n v="9.28515625"/>
    <s v="&lt;13"/>
    <n v="3180"/>
    <s v="3000_to_3499"/>
    <n v="40"/>
    <n v="25"/>
    <s v="25_to_29"/>
    <x v="0"/>
    <x v="1"/>
    <s v="Side"/>
    <x v="1"/>
  </r>
  <r>
    <x v="1"/>
    <x v="1"/>
    <s v="Male"/>
    <n v="4.427734375"/>
    <s v="&lt;13"/>
    <n v="3550"/>
    <s v="3500_plus"/>
    <n v="40"/>
    <n v="26.265625"/>
    <s v="25_to_29"/>
    <x v="2"/>
    <x v="1"/>
    <s v="Side"/>
    <x v="1"/>
  </r>
  <r>
    <x v="1"/>
    <x v="2"/>
    <s v="Female"/>
    <n v="24"/>
    <s v="20_to_25"/>
    <n v="3640"/>
    <s v="3500_plus"/>
    <n v="39"/>
    <n v="23.55078125"/>
    <s v="20_to_24"/>
    <x v="2"/>
    <x v="0"/>
    <s v="Side"/>
    <x v="0"/>
  </r>
  <r>
    <x v="1"/>
    <x v="1"/>
    <s v="Male"/>
    <n v="9.28515625"/>
    <s v="&lt;13"/>
    <n v="3840"/>
    <s v="3500_plus"/>
    <n v="40"/>
    <n v="24.75390625"/>
    <s v="20_to_24"/>
    <x v="2"/>
    <x v="1"/>
    <s v="Side"/>
    <x v="1"/>
  </r>
  <r>
    <x v="1"/>
    <x v="1"/>
    <s v="Male"/>
    <n v="10.14257813"/>
    <s v="&lt;13"/>
    <n v="3860"/>
    <s v="3500_plus"/>
    <n v="38"/>
    <n v="28.73828125"/>
    <s v="25_to_29"/>
    <x v="0"/>
    <x v="0"/>
    <s v="Side"/>
    <x v="1"/>
  </r>
  <r>
    <x v="1"/>
    <x v="1"/>
    <s v="Male"/>
    <n v="43.28125"/>
    <s v="26_plus"/>
    <n v="3890"/>
    <s v="3500_plus"/>
    <n v="40"/>
    <n v="33.6875"/>
    <s v="30_plus"/>
    <x v="2"/>
    <x v="2"/>
    <s v="Back"/>
    <x v="1"/>
  </r>
  <r>
    <x v="1"/>
    <x v="1"/>
    <s v="Female"/>
    <n v="8.5703125"/>
    <s v="&lt;13"/>
    <n v="2470"/>
    <s v="&lt;2500"/>
    <n v="37.7109375"/>
    <n v="28.99609375"/>
    <s v="25_to_29"/>
    <x v="2"/>
    <x v="1"/>
    <s v="Side"/>
    <x v="1"/>
  </r>
  <r>
    <x v="1"/>
    <x v="1"/>
    <s v="Male"/>
    <n v="7"/>
    <s v="&lt;13"/>
    <n v="3350"/>
    <s v="3000_to_3499"/>
    <n v="41"/>
    <n v="28.109375"/>
    <s v="25_to_29"/>
    <x v="0"/>
    <x v="1"/>
    <s v="Side"/>
    <x v="1"/>
  </r>
  <r>
    <x v="1"/>
    <x v="2"/>
    <s v="Female"/>
    <n v="16.5703125"/>
    <s v="13_to_19"/>
    <n v="3550"/>
    <s v="3500_plus"/>
    <n v="39"/>
    <n v="24.08203125"/>
    <s v="20_to_24"/>
    <x v="0"/>
    <x v="0"/>
    <s v="Side"/>
    <x v="1"/>
  </r>
  <r>
    <x v="1"/>
    <x v="1"/>
    <s v="Female"/>
    <n v="26.5703125"/>
    <s v="26_plus"/>
    <n v="2960"/>
    <s v="2500_to_2999"/>
    <n v="39"/>
    <n v="36.046875"/>
    <s v="30_plus"/>
    <x v="1"/>
    <x v="0"/>
    <s v="Side"/>
    <x v="1"/>
  </r>
  <r>
    <x v="1"/>
    <x v="0"/>
    <s v="Male"/>
    <n v="21.140625"/>
    <s v="20_to_25"/>
    <n v="3180"/>
    <s v="3000_to_3499"/>
    <n v="40"/>
    <n v="26.0703125"/>
    <s v="25_to_29"/>
    <x v="2"/>
    <x v="1"/>
    <s v="Side"/>
    <x v="0"/>
  </r>
  <r>
    <x v="1"/>
    <x v="1"/>
    <s v="Female"/>
    <n v="22"/>
    <s v="20_to_25"/>
    <n v="3360"/>
    <s v="3000_to_3499"/>
    <n v="38"/>
    <n v="26.96484375"/>
    <s v="25_to_29"/>
    <x v="0"/>
    <x v="1"/>
    <s v="Back"/>
    <x v="0"/>
  </r>
  <r>
    <x v="1"/>
    <x v="1"/>
    <s v="Female"/>
    <n v="4.571289063"/>
    <s v="&lt;13"/>
    <n v="2750"/>
    <s v="2500_to_2999"/>
    <n v="41"/>
    <n v="22.12109375"/>
    <s v="20_to_24"/>
    <x v="0"/>
    <x v="1"/>
    <s v="Side"/>
    <x v="1"/>
  </r>
  <r>
    <x v="1"/>
    <x v="1"/>
    <s v="Male"/>
    <n v="14.42773438"/>
    <s v="13_to_19"/>
    <n v="3340"/>
    <s v="3000_to_3499"/>
    <n v="41"/>
    <n v="25.3203125"/>
    <s v="25_to_29"/>
    <x v="0"/>
    <x v="1"/>
    <s v="Front_face_to_side"/>
    <x v="1"/>
  </r>
  <r>
    <x v="1"/>
    <x v="1"/>
    <s v="Female"/>
    <n v="17.42578125"/>
    <s v="13_to_19"/>
    <n v="3860"/>
    <s v="3500_plus"/>
    <n v="38"/>
    <n v="33.6875"/>
    <s v="30_plus"/>
    <x v="0"/>
    <x v="1"/>
    <s v="Back"/>
    <x v="1"/>
  </r>
  <r>
    <x v="1"/>
    <x v="1"/>
    <s v="Male"/>
    <n v="9.28515625"/>
    <s v="&lt;13"/>
    <n v="2880"/>
    <s v="2500_to_2999"/>
    <n v="38"/>
    <n v="30.40625"/>
    <s v="30_plus"/>
    <x v="2"/>
    <x v="1"/>
    <s v="Side"/>
    <x v="1"/>
  </r>
  <r>
    <x v="1"/>
    <x v="2"/>
    <s v="Female"/>
    <n v="19.28515625"/>
    <s v="13_to_19"/>
    <n v="3260"/>
    <s v="3000_to_3499"/>
    <n v="40"/>
    <n v="17.7734375"/>
    <s v="&lt;19"/>
    <x v="0"/>
    <x v="1"/>
    <s v="Side"/>
    <x v="0"/>
  </r>
  <r>
    <x v="1"/>
    <x v="1"/>
    <s v="Male"/>
    <n v="26.85546875"/>
    <s v="26_plus"/>
    <n v="3720"/>
    <s v="3500_plus"/>
    <n v="40"/>
    <n v="22.5390625"/>
    <s v="20_to_24"/>
    <x v="1"/>
    <x v="1"/>
    <s v="Front_face_to_side"/>
    <x v="1"/>
  </r>
  <r>
    <x v="1"/>
    <x v="1"/>
    <s v="Female"/>
    <n v="26.7109375"/>
    <s v="26_plus"/>
    <n v="3480"/>
    <s v="3000_to_3499"/>
    <n v="39"/>
    <n v="29.41796875"/>
    <s v="25_to_29"/>
    <x v="0"/>
    <x v="1"/>
    <s v="Front_face_to_side"/>
    <x v="0"/>
  </r>
  <r>
    <x v="1"/>
    <x v="1"/>
    <s v="Female"/>
    <n v="5.571289063"/>
    <s v="&lt;13"/>
    <n v="3950"/>
    <s v="3500_plus"/>
    <n v="40"/>
    <n v="37.765625"/>
    <s v="30_plus"/>
    <x v="0"/>
    <x v="1"/>
    <s v="Side"/>
    <x v="1"/>
  </r>
  <r>
    <x v="1"/>
    <x v="1"/>
    <s v="Female"/>
    <n v="11.71289063"/>
    <s v="&lt;13"/>
    <n v="3400"/>
    <s v="3000_to_3499"/>
    <n v="40"/>
    <n v="21.078125"/>
    <s v="20_to_24"/>
    <x v="1"/>
    <x v="1"/>
    <s v="Side"/>
    <x v="2"/>
  </r>
  <r>
    <x v="1"/>
    <x v="2"/>
    <s v="Female"/>
    <n v="5.427734375"/>
    <s v="&lt;13"/>
    <n v="2750"/>
    <s v="2500_to_2999"/>
    <n v="36"/>
    <n v="33.2890625"/>
    <s v="30_plus"/>
    <x v="2"/>
    <x v="1"/>
    <s v="Side"/>
    <x v="1"/>
  </r>
  <r>
    <x v="1"/>
    <x v="2"/>
    <s v="Female"/>
    <n v="48.28125"/>
    <s v="26_plus"/>
    <n v="3080"/>
    <s v="3000_to_3499"/>
    <n v="39.421875"/>
    <n v="26.7890625"/>
    <s v="25_to_29"/>
    <x v="1"/>
    <x v="1"/>
    <s v="Back"/>
    <x v="1"/>
  </r>
  <r>
    <x v="1"/>
    <x v="1"/>
    <s v="Male"/>
    <n v="4.571289063"/>
    <s v="&lt;13"/>
    <n v="2300"/>
    <s v="&lt;2500"/>
    <n v="37"/>
    <n v="33.40625"/>
    <s v="30_plus"/>
    <x v="1"/>
    <x v="1"/>
    <s v="Side"/>
    <x v="2"/>
  </r>
  <r>
    <x v="1"/>
    <x v="1"/>
    <s v="Male"/>
    <n v="20.140625"/>
    <s v="20_to_25"/>
    <n v="2290"/>
    <s v="&lt;2500"/>
    <n v="40"/>
    <n v="29.5546875"/>
    <s v="25_to_29"/>
    <x v="0"/>
    <x v="1"/>
    <s v="Side"/>
    <x v="1"/>
  </r>
  <r>
    <x v="1"/>
    <x v="1"/>
    <s v="Female"/>
    <n v="25.140625"/>
    <s v="20_to_25"/>
    <n v="3250"/>
    <s v="3000_to_3499"/>
    <n v="40"/>
    <n v="34.96875"/>
    <s v="30_plus"/>
    <x v="0"/>
    <x v="1"/>
    <s v="Back"/>
    <x v="1"/>
  </r>
  <r>
    <x v="1"/>
    <x v="1"/>
    <s v="Female"/>
    <n v="5.856445313"/>
    <s v="&lt;13"/>
    <n v="3870"/>
    <s v="3500_plus"/>
    <n v="41"/>
    <n v="28.15234375"/>
    <s v="25_to_29"/>
    <x v="0"/>
    <x v="1"/>
    <s v="Side"/>
    <x v="0"/>
  </r>
  <r>
    <x v="1"/>
    <x v="2"/>
    <s v="Female"/>
    <n v="31"/>
    <s v="26_plus"/>
    <n v="1305"/>
    <s v="&lt;2500"/>
    <n v="32"/>
    <n v="19.34765625"/>
    <s v="&lt;19"/>
    <x v="1"/>
    <x v="1"/>
    <s v="Side"/>
    <x v="0"/>
  </r>
  <r>
    <x v="1"/>
    <x v="1"/>
    <s v="Female"/>
    <n v="22.28515625"/>
    <s v="20_to_25"/>
    <n v="3860"/>
    <s v="3500_plus"/>
    <n v="40"/>
    <n v="24.6015625"/>
    <s v="20_to_24"/>
    <x v="0"/>
    <x v="1"/>
    <s v="Side"/>
    <x v="1"/>
  </r>
  <r>
    <x v="1"/>
    <x v="1"/>
    <s v="Female"/>
    <n v="9.85546875"/>
    <s v="&lt;13"/>
    <n v="4150"/>
    <s v="3500_plus"/>
    <n v="41"/>
    <n v="25.1875"/>
    <s v="25_to_29"/>
    <x v="0"/>
    <x v="1"/>
    <s v="Side"/>
    <x v="1"/>
  </r>
  <r>
    <x v="1"/>
    <x v="0"/>
    <s v="Female"/>
    <n v="12"/>
    <s v="&lt;13"/>
    <n v="3115"/>
    <s v="3000_to_3499"/>
    <n v="39"/>
    <n v="20.1953125"/>
    <s v="20_to_24"/>
    <x v="0"/>
    <x v="1"/>
    <s v="Side"/>
    <x v="0"/>
  </r>
  <r>
    <x v="1"/>
    <x v="1"/>
    <s v="Female"/>
    <n v="11.71289063"/>
    <s v="&lt;13"/>
    <n v="2640"/>
    <s v="2500_to_2999"/>
    <n v="39"/>
    <n v="34.5078125"/>
    <s v="30_plus"/>
    <x v="1"/>
    <x v="1"/>
    <s v="Side"/>
    <x v="1"/>
  </r>
  <r>
    <x v="1"/>
    <x v="2"/>
    <s v="Male"/>
    <n v="14.71289063"/>
    <s v="13_to_19"/>
    <n v="2340"/>
    <s v="&lt;2500"/>
    <n v="40"/>
    <n v="37.453125"/>
    <s v="30_plus"/>
    <x v="0"/>
    <x v="0"/>
    <s v="Side"/>
    <x v="1"/>
  </r>
  <r>
    <x v="1"/>
    <x v="0"/>
    <s v="Male"/>
    <n v="9.142578125"/>
    <s v="&lt;13"/>
    <n v="2990"/>
    <s v="2500_to_2999"/>
    <n v="40"/>
    <n v="27.5625"/>
    <s v="25_to_29"/>
    <x v="0"/>
    <x v="1"/>
    <s v="Side"/>
    <x v="0"/>
  </r>
  <r>
    <x v="1"/>
    <x v="2"/>
    <s v="Female"/>
    <n v="16.85546875"/>
    <s v="13_to_19"/>
    <n v="2600"/>
    <s v="2500_to_2999"/>
    <n v="40"/>
    <n v="29.234375"/>
    <s v="25_to_29"/>
    <x v="0"/>
    <x v="1"/>
    <s v="Side"/>
    <x v="0"/>
  </r>
  <r>
    <x v="1"/>
    <x v="1"/>
    <s v="Male"/>
    <n v="42"/>
    <s v="26_plus"/>
    <m/>
    <m/>
    <m/>
    <m/>
    <m/>
    <x v="0"/>
    <x v="0"/>
    <s v="Front_face_to_side"/>
    <x v="1"/>
  </r>
  <r>
    <x v="1"/>
    <x v="2"/>
    <s v="Female"/>
    <n v="19.42578125"/>
    <s v="13_to_19"/>
    <n v="3040"/>
    <s v="3000_to_3499"/>
    <n v="39"/>
    <n v="20.80078125"/>
    <s v="20_to_24"/>
    <x v="2"/>
    <x v="1"/>
    <s v="Back"/>
    <x v="1"/>
  </r>
  <r>
    <x v="1"/>
    <x v="1"/>
    <s v="Female"/>
    <n v="4.571289063"/>
    <s v="&lt;13"/>
    <n v="3400"/>
    <s v="3000_to_3499"/>
    <n v="40"/>
    <n v="29.80859375"/>
    <s v="25_to_29"/>
    <x v="2"/>
    <x v="1"/>
    <s v="Side"/>
    <x v="1"/>
  </r>
  <r>
    <x v="1"/>
    <x v="1"/>
    <s v="Male"/>
    <n v="33"/>
    <s v="26_plus"/>
    <n v="3800"/>
    <s v="3500_plus"/>
    <n v="40"/>
    <n v="25.8203125"/>
    <s v="25_to_29"/>
    <x v="2"/>
    <x v="1"/>
    <s v="Back"/>
    <x v="1"/>
  </r>
  <r>
    <x v="1"/>
    <x v="1"/>
    <s v="Male"/>
    <n v="4.856445313"/>
    <s v="&lt;13"/>
    <n v="3500"/>
    <s v="3500_plus"/>
    <n v="40"/>
    <n v="24.78515625"/>
    <s v="20_to_24"/>
    <x v="2"/>
    <x v="1"/>
    <s v="Side"/>
    <x v="1"/>
  </r>
  <r>
    <x v="1"/>
    <x v="1"/>
    <s v="Male"/>
    <n v="23.28515625"/>
    <s v="20_to_25"/>
    <n v="2127"/>
    <s v="&lt;2500"/>
    <n v="39.28125"/>
    <n v="31.72265625"/>
    <s v="30_plus"/>
    <x v="0"/>
    <x v="1"/>
    <s v="Side"/>
    <x v="1"/>
  </r>
  <r>
    <x v="1"/>
    <x v="1"/>
    <s v="Female"/>
    <n v="13.28515625"/>
    <s v="13_to_19"/>
    <n v="3760"/>
    <s v="3500_plus"/>
    <n v="39.5703125"/>
    <n v="34.5703125"/>
    <s v="30_plus"/>
    <x v="2"/>
    <x v="1"/>
    <s v="Front_face_to_side"/>
    <x v="1"/>
  </r>
  <r>
    <x v="1"/>
    <x v="2"/>
    <s v="Female"/>
    <n v="9.5703125"/>
    <s v="&lt;13"/>
    <n v="3280"/>
    <s v="3000_to_3499"/>
    <n v="40"/>
    <n v="20.8671875"/>
    <s v="20_to_24"/>
    <x v="2"/>
    <x v="0"/>
    <s v="Front_face_to_side"/>
    <x v="1"/>
  </r>
  <r>
    <x v="1"/>
    <x v="0"/>
    <s v="Female"/>
    <n v="36.5703125"/>
    <s v="26_plus"/>
    <n v="3680"/>
    <s v="3500_plus"/>
    <n v="40"/>
    <n v="28.9453125"/>
    <s v="25_to_29"/>
    <x v="1"/>
    <x v="1"/>
    <s v="Side"/>
    <x v="0"/>
  </r>
  <r>
    <x v="1"/>
    <x v="2"/>
    <s v="Male"/>
    <n v="31.5703125"/>
    <s v="26_plus"/>
    <n v="3780"/>
    <s v="3500_plus"/>
    <n v="38"/>
    <n v="30.69140625"/>
    <s v="30_plus"/>
    <x v="0"/>
    <x v="0"/>
    <s v="Side"/>
    <x v="1"/>
  </r>
  <r>
    <x v="1"/>
    <x v="1"/>
    <s v="Female"/>
    <n v="16.42578125"/>
    <s v="13_to_19"/>
    <n v="4240"/>
    <s v="3500_plus"/>
    <n v="40"/>
    <n v="31.0078125"/>
    <s v="30_plus"/>
    <x v="1"/>
    <x v="1"/>
    <s v="Side"/>
    <x v="1"/>
  </r>
  <r>
    <x v="1"/>
    <x v="1"/>
    <s v="Female"/>
    <n v="20.28515625"/>
    <s v="20_to_25"/>
    <n v="2540"/>
    <s v="2500_to_2999"/>
    <n v="40"/>
    <n v="38.2109375"/>
    <s v="30_plus"/>
    <x v="2"/>
    <x v="1"/>
    <s v="Side"/>
    <x v="0"/>
  </r>
  <r>
    <x v="1"/>
    <x v="2"/>
    <s v="Male"/>
    <n v="6.571289063"/>
    <s v="&lt;13"/>
    <n v="3770"/>
    <s v="3500_plus"/>
    <n v="40"/>
    <n v="35.2734375"/>
    <s v="30_plus"/>
    <x v="0"/>
    <x v="0"/>
    <s v="Side"/>
    <x v="1"/>
  </r>
  <r>
    <x v="1"/>
    <x v="1"/>
    <s v="Female"/>
    <n v="32"/>
    <s v="26_plus"/>
    <n v="3340"/>
    <s v="3000_to_3499"/>
    <n v="39.8515625"/>
    <n v="27.6328125"/>
    <s v="25_to_29"/>
    <x v="0"/>
    <x v="1"/>
    <s v="Back"/>
    <x v="0"/>
  </r>
  <r>
    <x v="1"/>
    <x v="1"/>
    <s v="Male"/>
    <n v="26.85546875"/>
    <s v="26_plus"/>
    <n v="3320"/>
    <s v="3000_to_3499"/>
    <n v="38"/>
    <n v="28.08984375"/>
    <s v="25_to_29"/>
    <x v="2"/>
    <x v="0"/>
    <s v="Side"/>
    <x v="1"/>
  </r>
  <r>
    <x v="1"/>
    <x v="1"/>
    <s v="Female"/>
    <n v="17.42578125"/>
    <s v="13_to_19"/>
    <n v="3640"/>
    <s v="3500_plus"/>
    <n v="43"/>
    <n v="27.76171875"/>
    <s v="25_to_29"/>
    <x v="2"/>
    <x v="1"/>
    <s v="Front_face_to_side"/>
    <x v="1"/>
  </r>
  <r>
    <x v="1"/>
    <x v="0"/>
    <s v="Female"/>
    <n v="6.427734375"/>
    <s v="&lt;13"/>
    <n v="3920"/>
    <s v="3500_plus"/>
    <n v="40"/>
    <n v="22.57421875"/>
    <s v="20_to_24"/>
    <x v="2"/>
    <x v="1"/>
    <s v="Side"/>
    <x v="0"/>
  </r>
  <r>
    <x v="1"/>
    <x v="1"/>
    <s v="Female"/>
    <n v="9"/>
    <s v="&lt;13"/>
    <n v="3320"/>
    <s v="3000_to_3499"/>
    <n v="40"/>
    <n v="23.4921875"/>
    <s v="20_to_24"/>
    <x v="0"/>
    <x v="1"/>
    <s v="Side"/>
    <x v="1"/>
  </r>
  <r>
    <x v="1"/>
    <x v="1"/>
    <s v="Female"/>
    <n v="20.5703125"/>
    <s v="20_to_25"/>
    <n v="3430"/>
    <s v="3000_to_3499"/>
    <n v="40"/>
    <n v="34.046875"/>
    <s v="30_plus"/>
    <x v="0"/>
    <x v="1"/>
    <s v="Side"/>
    <x v="0"/>
  </r>
  <r>
    <x v="1"/>
    <x v="1"/>
    <s v="Male"/>
    <n v="12.71289063"/>
    <s v="&lt;13"/>
    <n v="3340"/>
    <s v="3000_to_3499"/>
    <n v="40.7109375"/>
    <n v="24.734375"/>
    <s v="20_to_24"/>
    <x v="2"/>
    <x v="1"/>
    <s v="Side"/>
    <x v="1"/>
  </r>
  <r>
    <x v="1"/>
    <x v="1"/>
    <s v="Male"/>
    <n v="14.14257813"/>
    <s v="13_to_19"/>
    <n v="2770"/>
    <s v="2500_to_2999"/>
    <n v="40"/>
    <n v="35.1875"/>
    <s v="30_plus"/>
    <x v="2"/>
    <x v="1"/>
    <s v="Back"/>
    <x v="1"/>
  </r>
  <r>
    <x v="1"/>
    <x v="0"/>
    <s v="Female"/>
    <n v="6.713867188"/>
    <s v="&lt;13"/>
    <n v="2170"/>
    <s v="&lt;2500"/>
    <n v="37.140625"/>
    <n v="20.6953125"/>
    <s v="20_to_24"/>
    <x v="2"/>
    <x v="1"/>
    <s v="Side"/>
    <x v="0"/>
  </r>
  <r>
    <x v="1"/>
    <x v="2"/>
    <s v="Male"/>
    <n v="13.14257813"/>
    <s v="13_to_19"/>
    <n v="3950"/>
    <s v="3500_plus"/>
    <n v="40"/>
    <n v="22.625"/>
    <s v="20_to_24"/>
    <x v="1"/>
    <x v="1"/>
    <s v="Front_face_to_side"/>
    <x v="1"/>
  </r>
  <r>
    <x v="1"/>
    <x v="1"/>
    <s v="Male"/>
    <n v="8.142578125"/>
    <s v="&lt;13"/>
    <n v="3000"/>
    <s v="3000_to_3499"/>
    <n v="39.421875"/>
    <n v="31.23046875"/>
    <s v="30_plus"/>
    <x v="0"/>
    <x v="1"/>
    <s v="Side"/>
    <x v="1"/>
  </r>
  <r>
    <x v="1"/>
    <x v="1"/>
    <s v="Male"/>
    <n v="48.5703125"/>
    <s v="26_plus"/>
    <n v="3720"/>
    <s v="3500_plus"/>
    <n v="39"/>
    <n v="31.83984375"/>
    <s v="30_plus"/>
    <x v="0"/>
    <x v="1"/>
    <s v="Back"/>
    <x v="1"/>
  </r>
  <r>
    <x v="1"/>
    <x v="1"/>
    <s v="Male"/>
    <n v="26.7109375"/>
    <s v="26_plus"/>
    <n v="3000"/>
    <s v="3000_to_3499"/>
    <n v="41.5703125"/>
    <n v="33.171875"/>
    <s v="30_plus"/>
    <x v="1"/>
    <x v="1"/>
    <s v="Other"/>
    <x v="1"/>
  </r>
  <r>
    <x v="1"/>
    <x v="1"/>
    <s v="Female"/>
    <n v="17.28515625"/>
    <s v="13_to_19"/>
    <n v="3020"/>
    <s v="3000_to_3499"/>
    <n v="40"/>
    <n v="30.2421875"/>
    <s v="30_plus"/>
    <x v="0"/>
    <x v="1"/>
    <s v="Front_face_to_side"/>
    <x v="1"/>
  </r>
  <r>
    <x v="1"/>
    <x v="1"/>
    <s v="Female"/>
    <n v="18.140625"/>
    <s v="13_to_19"/>
    <n v="3380"/>
    <s v="3000_to_3499"/>
    <n v="40"/>
    <n v="27.71484375"/>
    <s v="25_to_29"/>
    <x v="2"/>
    <x v="1"/>
    <s v="Side"/>
    <x v="1"/>
  </r>
  <r>
    <x v="1"/>
    <x v="0"/>
    <s v="Male"/>
    <n v="5.142578125"/>
    <s v="&lt;13"/>
    <n v="2745"/>
    <s v="2500_to_2999"/>
    <n v="41"/>
    <n v="19.07421875"/>
    <s v="&lt;19"/>
    <x v="0"/>
    <x v="1"/>
    <s v="Side"/>
    <x v="1"/>
  </r>
  <r>
    <x v="1"/>
    <x v="1"/>
    <s v="Female"/>
    <n v="9.28515625"/>
    <s v="&lt;13"/>
    <n v="3380"/>
    <s v="3000_to_3499"/>
    <n v="41"/>
    <n v="30.99609375"/>
    <s v="30_plus"/>
    <x v="0"/>
    <x v="1"/>
    <s v="Side"/>
    <x v="1"/>
  </r>
  <r>
    <x v="1"/>
    <x v="1"/>
    <s v="Male"/>
    <n v="45"/>
    <s v="26_plus"/>
    <n v="3250"/>
    <s v="3000_to_3499"/>
    <n v="40.140625"/>
    <n v="19.01953125"/>
    <s v="&lt;19"/>
    <x v="2"/>
    <x v="0"/>
    <s v="Back"/>
    <x v="1"/>
  </r>
  <r>
    <x v="1"/>
    <x v="2"/>
    <s v="Male"/>
    <n v="11.85546875"/>
    <s v="&lt;13"/>
    <n v="4320"/>
    <s v="3500_plus"/>
    <n v="42"/>
    <n v="22.20703125"/>
    <s v="20_to_24"/>
    <x v="0"/>
    <x v="1"/>
    <s v="Side"/>
    <x v="0"/>
  </r>
  <r>
    <x v="1"/>
    <x v="2"/>
    <s v="Female"/>
    <n v="13"/>
    <s v="13_to_19"/>
    <n v="3100"/>
    <s v="3000_to_3499"/>
    <n v="36.7109375"/>
    <n v="28.328125"/>
    <s v="25_to_29"/>
    <x v="0"/>
    <x v="1"/>
    <s v="Side"/>
    <x v="0"/>
  </r>
  <r>
    <x v="1"/>
    <x v="1"/>
    <s v="Male"/>
    <n v="3.285644531"/>
    <s v="&lt;13"/>
    <n v="4060"/>
    <s v="3500_plus"/>
    <n v="40.421875"/>
    <n v="27.64453125"/>
    <s v="25_to_29"/>
    <x v="1"/>
    <x v="1"/>
    <s v="Side"/>
    <x v="1"/>
  </r>
  <r>
    <x v="1"/>
    <x v="1"/>
    <s v="Male"/>
    <n v="7.713867188"/>
    <s v="&lt;13"/>
    <n v="1290"/>
    <s v="&lt;2500"/>
    <n v="32"/>
    <n v="28.88671875"/>
    <s v="25_to_29"/>
    <x v="0"/>
    <x v="1"/>
    <s v="Side"/>
    <x v="1"/>
  </r>
  <r>
    <x v="1"/>
    <x v="1"/>
    <s v="Female"/>
    <n v="17.5703125"/>
    <s v="13_to_19"/>
    <n v="2620"/>
    <s v="2500_to_2999"/>
    <n v="35"/>
    <n v="29.96875"/>
    <s v="25_to_29"/>
    <x v="2"/>
    <x v="1"/>
    <s v="Side"/>
    <x v="0"/>
  </r>
  <r>
    <x v="1"/>
    <x v="1"/>
    <s v="Male"/>
    <n v="9"/>
    <s v="&lt;13"/>
    <n v="4100"/>
    <s v="3500_plus"/>
    <n v="41"/>
    <n v="34.484375"/>
    <s v="30_plus"/>
    <x v="2"/>
    <x v="1"/>
    <s v="Side"/>
    <x v="0"/>
  </r>
  <r>
    <x v="1"/>
    <x v="1"/>
    <s v="Female"/>
    <n v="16.5703125"/>
    <s v="13_to_19"/>
    <n v="3430"/>
    <s v="3000_to_3499"/>
    <n v="40"/>
    <n v="28.765625"/>
    <s v="25_to_29"/>
    <x v="1"/>
    <x v="1"/>
    <s v="Back"/>
    <x v="1"/>
  </r>
  <r>
    <x v="1"/>
    <x v="2"/>
    <s v="Male"/>
    <n v="13.14257813"/>
    <s v="13_to_19"/>
    <n v="3180"/>
    <s v="3000_to_3499"/>
    <n v="39.7109375"/>
    <n v="31.59765625"/>
    <s v="30_plus"/>
    <x v="0"/>
    <x v="1"/>
    <s v="Side"/>
    <x v="0"/>
  </r>
  <r>
    <x v="1"/>
    <x v="1"/>
    <s v="Female"/>
    <n v="4.427734375"/>
    <s v="&lt;13"/>
    <n v="3570"/>
    <s v="3500_plus"/>
    <n v="40"/>
    <n v="33.453125"/>
    <s v="30_plus"/>
    <x v="2"/>
    <x v="1"/>
    <s v="Front_face_to_side"/>
    <x v="1"/>
  </r>
  <r>
    <x v="1"/>
    <x v="0"/>
    <s v="Female"/>
    <n v="25.140625"/>
    <s v="20_to_25"/>
    <n v="2470"/>
    <s v="&lt;2500"/>
    <n v="39"/>
    <n v="31.94921875"/>
    <s v="30_plus"/>
    <x v="2"/>
    <x v="1"/>
    <s v="Side"/>
    <x v="0"/>
  </r>
  <r>
    <x v="1"/>
    <x v="1"/>
    <s v="Male"/>
    <n v="10.85546875"/>
    <s v="&lt;13"/>
    <m/>
    <m/>
    <m/>
    <m/>
    <m/>
    <x v="1"/>
    <x v="1"/>
    <s v="Front_face_to_side"/>
    <x v="1"/>
  </r>
  <r>
    <x v="1"/>
    <x v="1"/>
    <s v="Female"/>
    <n v="48.28125"/>
    <s v="26_plus"/>
    <n v="3330"/>
    <s v="3000_to_3499"/>
    <n v="40"/>
    <n v="28.234375"/>
    <s v="25_to_29"/>
    <x v="0"/>
    <x v="1"/>
    <s v="Back"/>
    <x v="0"/>
  </r>
  <r>
    <x v="1"/>
    <x v="1"/>
    <s v="Male"/>
    <n v="8.5703125"/>
    <s v="&lt;13"/>
    <n v="3520"/>
    <s v="3500_plus"/>
    <n v="41"/>
    <n v="36.828125"/>
    <s v="30_plus"/>
    <x v="0"/>
    <x v="1"/>
    <s v="Side"/>
    <x v="1"/>
  </r>
  <r>
    <x v="1"/>
    <x v="0"/>
    <s v="Female"/>
    <n v="11.14257813"/>
    <s v="&lt;13"/>
    <n v="3670"/>
    <s v="3500_plus"/>
    <n v="41"/>
    <n v="19.96875"/>
    <s v="&lt;19"/>
    <x v="2"/>
    <x v="1"/>
    <s v="Front_face_to_side"/>
    <x v="1"/>
  </r>
  <r>
    <x v="1"/>
    <x v="1"/>
    <s v="Male"/>
    <n v="12.85546875"/>
    <s v="&lt;13"/>
    <n v="3590"/>
    <s v="3500_plus"/>
    <n v="40"/>
    <n v="34.4140625"/>
    <s v="30_plus"/>
    <x v="0"/>
    <x v="1"/>
    <s v="Side"/>
    <x v="1"/>
  </r>
  <r>
    <x v="1"/>
    <x v="1"/>
    <s v="Male"/>
    <n v="13.28515625"/>
    <s v="13_to_19"/>
    <n v="2335"/>
    <s v="&lt;2500"/>
    <n v="35"/>
    <n v="30.84375"/>
    <s v="30_plus"/>
    <x v="1"/>
    <x v="1"/>
    <s v="Side"/>
    <x v="1"/>
  </r>
  <r>
    <x v="1"/>
    <x v="1"/>
    <s v="Female"/>
    <n v="13.14257813"/>
    <s v="13_to_19"/>
    <n v="3200"/>
    <s v="3000_to_3499"/>
    <n v="37.421875"/>
    <n v="28.49609375"/>
    <s v="25_to_29"/>
    <x v="0"/>
    <x v="1"/>
    <s v="Back"/>
    <x v="0"/>
  </r>
  <r>
    <x v="1"/>
    <x v="1"/>
    <s v="Female"/>
    <n v="18.85546875"/>
    <s v="13_to_19"/>
    <n v="3200"/>
    <s v="3000_to_3499"/>
    <n v="40"/>
    <n v="28.8203125"/>
    <s v="25_to_29"/>
    <x v="2"/>
    <x v="1"/>
    <s v="Back"/>
    <x v="1"/>
  </r>
  <r>
    <x v="1"/>
    <x v="2"/>
    <s v="Male"/>
    <n v="19.85546875"/>
    <s v="13_to_19"/>
    <n v="4150"/>
    <s v="3500_plus"/>
    <n v="40.421875"/>
    <n v="30.07421875"/>
    <s v="30_plus"/>
    <x v="2"/>
    <x v="1"/>
    <s v="Side"/>
    <x v="1"/>
  </r>
  <r>
    <x v="1"/>
    <x v="1"/>
    <s v="Female"/>
    <n v="12.85546875"/>
    <s v="&lt;13"/>
    <n v="3350"/>
    <s v="3000_to_3499"/>
    <n v="40"/>
    <n v="30.6484375"/>
    <s v="30_plus"/>
    <x v="1"/>
    <x v="1"/>
    <s v="Other"/>
    <x v="0"/>
  </r>
  <r>
    <x v="1"/>
    <x v="1"/>
    <s v="Female"/>
    <n v="10.14257813"/>
    <s v="&lt;13"/>
    <n v="1395"/>
    <s v="&lt;2500"/>
    <n v="30"/>
    <n v="26.66796875"/>
    <s v="25_to_29"/>
    <x v="0"/>
    <x v="1"/>
    <s v="Side"/>
    <x v="1"/>
  </r>
  <r>
    <x v="1"/>
    <x v="1"/>
    <s v="Female"/>
    <n v="24.7109375"/>
    <s v="20_to_25"/>
    <n v="3070"/>
    <s v="3000_to_3499"/>
    <n v="39.8515625"/>
    <n v="27.36328125"/>
    <s v="25_to_29"/>
    <x v="0"/>
    <x v="1"/>
    <s v="Side"/>
    <x v="1"/>
  </r>
  <r>
    <x v="1"/>
    <x v="1"/>
    <s v="Male"/>
    <n v="13.28515625"/>
    <s v="13_to_19"/>
    <n v="4150"/>
    <s v="3500_plus"/>
    <n v="39"/>
    <n v="27.0625"/>
    <s v="25_to_29"/>
    <x v="0"/>
    <x v="1"/>
    <s v="Front_face_to_side"/>
    <x v="1"/>
  </r>
  <r>
    <x v="1"/>
    <x v="0"/>
    <s v="Female"/>
    <n v="6.28515625"/>
    <s v="&lt;13"/>
    <n v="3000"/>
    <s v="3000_to_3499"/>
    <n v="40"/>
    <n v="27.9765625"/>
    <s v="25_to_29"/>
    <x v="2"/>
    <x v="0"/>
    <s v="Front_face_to_side"/>
    <x v="0"/>
  </r>
  <r>
    <x v="1"/>
    <x v="2"/>
    <s v="Female"/>
    <n v="44"/>
    <s v="26_plus"/>
    <n v="1290"/>
    <s v="&lt;2500"/>
    <n v="33"/>
    <n v="29.07421875"/>
    <s v="25_to_29"/>
    <x v="0"/>
    <x v="1"/>
    <s v="Front_face_to_side"/>
    <x v="1"/>
  </r>
  <r>
    <x v="1"/>
    <x v="1"/>
    <s v="Male"/>
    <n v="11.28515625"/>
    <s v="&lt;13"/>
    <n v="3720"/>
    <s v="3500_plus"/>
    <n v="39"/>
    <n v="21.7109375"/>
    <s v="20_to_24"/>
    <x v="0"/>
    <x v="1"/>
    <s v="Side"/>
    <x v="1"/>
  </r>
  <r>
    <x v="1"/>
    <x v="2"/>
    <s v="Female"/>
    <n v="13.71289063"/>
    <s v="13_to_19"/>
    <n v="4275"/>
    <s v="3500_plus"/>
    <n v="42"/>
    <n v="24.953125"/>
    <s v="20_to_24"/>
    <x v="0"/>
    <x v="1"/>
    <s v="Side"/>
    <x v="1"/>
  </r>
  <r>
    <x v="1"/>
    <x v="1"/>
    <s v="Female"/>
    <n v="43.140625"/>
    <s v="26_plus"/>
    <n v="4120"/>
    <s v="3500_plus"/>
    <n v="40"/>
    <n v="27.71875"/>
    <s v="25_to_29"/>
    <x v="0"/>
    <x v="1"/>
    <s v="Back"/>
    <x v="1"/>
  </r>
  <r>
    <x v="1"/>
    <x v="2"/>
    <s v="Male"/>
    <n v="26.7109375"/>
    <s v="26_plus"/>
    <n v="3370"/>
    <s v="3000_to_3499"/>
    <n v="40"/>
    <n v="21.15625"/>
    <s v="20_to_24"/>
    <x v="0"/>
    <x v="0"/>
    <s v="Back"/>
    <x v="0"/>
  </r>
  <r>
    <x v="1"/>
    <x v="0"/>
    <s v="Female"/>
    <n v="4.28515625"/>
    <s v="&lt;13"/>
    <n v="3120"/>
    <s v="3000_to_3499"/>
    <n v="40"/>
    <n v="17.640625"/>
    <s v="&lt;19"/>
    <x v="0"/>
    <x v="1"/>
    <s v="Side"/>
    <x v="0"/>
  </r>
  <r>
    <x v="1"/>
    <x v="1"/>
    <s v="Female"/>
    <n v="39.140625"/>
    <s v="26_plus"/>
    <n v="2630"/>
    <s v="2500_to_2999"/>
    <n v="36.7109375"/>
    <n v="26.8828125"/>
    <s v="25_to_29"/>
    <x v="1"/>
    <x v="1"/>
    <s v="Front_face_to_side"/>
    <x v="1"/>
  </r>
  <r>
    <x v="1"/>
    <x v="0"/>
    <s v="Male"/>
    <n v="13.85546875"/>
    <s v="13_to_19"/>
    <n v="4010"/>
    <s v="3500_plus"/>
    <n v="41"/>
    <n v="27.76953125"/>
    <s v="25_to_29"/>
    <x v="2"/>
    <x v="1"/>
    <s v="Side"/>
    <x v="1"/>
  </r>
  <r>
    <x v="1"/>
    <x v="2"/>
    <s v="Male"/>
    <n v="9.5703125"/>
    <s v="&lt;13"/>
    <n v="4260"/>
    <s v="3500_plus"/>
    <n v="40"/>
    <n v="26.1796875"/>
    <s v="25_to_29"/>
    <x v="0"/>
    <x v="0"/>
    <s v="Front_face_to_side"/>
    <x v="1"/>
  </r>
  <r>
    <x v="1"/>
    <x v="1"/>
    <s v="Male"/>
    <n v="11.14257813"/>
    <s v="&lt;13"/>
    <n v="3630"/>
    <s v="3500_plus"/>
    <n v="41"/>
    <n v="23.51171875"/>
    <s v="20_to_24"/>
    <x v="0"/>
    <x v="1"/>
    <s v="Front_face_to_side"/>
    <x v="0"/>
  </r>
  <r>
    <x v="1"/>
    <x v="2"/>
    <s v="Female"/>
    <n v="7.28515625"/>
    <s v="&lt;13"/>
    <n v="3890"/>
    <s v="3500_plus"/>
    <n v="40"/>
    <n v="29.18359375"/>
    <s v="25_to_29"/>
    <x v="0"/>
    <x v="1"/>
    <s v="Back"/>
    <x v="0"/>
  </r>
  <r>
    <x v="1"/>
    <x v="0"/>
    <s v="Male"/>
    <n v="8"/>
    <s v="&lt;13"/>
    <n v="3575"/>
    <s v="3500_plus"/>
    <n v="40"/>
    <n v="18.63671875"/>
    <s v="&lt;19"/>
    <x v="1"/>
    <x v="0"/>
    <s v="Front_face_to_side"/>
    <x v="0"/>
  </r>
  <r>
    <x v="1"/>
    <x v="0"/>
    <s v="Female"/>
    <n v="12.42773438"/>
    <s v="&lt;13"/>
    <n v="3670"/>
    <s v="3500_plus"/>
    <n v="40"/>
    <n v="20.0078125"/>
    <s v="20_to_24"/>
    <x v="0"/>
    <x v="0"/>
    <s v="Side"/>
    <x v="0"/>
  </r>
  <r>
    <x v="1"/>
    <x v="1"/>
    <s v="Male"/>
    <n v="4.427734375"/>
    <s v="&lt;13"/>
    <n v="3700"/>
    <s v="3500_plus"/>
    <n v="41"/>
    <n v="23.39453125"/>
    <s v="20_to_24"/>
    <x v="1"/>
    <x v="1"/>
    <s v="Side"/>
    <x v="1"/>
  </r>
  <r>
    <x v="1"/>
    <x v="2"/>
    <s v="Male"/>
    <n v="39.28125"/>
    <s v="26_plus"/>
    <n v="3360"/>
    <s v="3000_to_3499"/>
    <n v="40"/>
    <n v="22.90234375"/>
    <s v="20_to_24"/>
    <x v="2"/>
    <x v="1"/>
    <s v="Side"/>
    <x v="0"/>
  </r>
  <r>
    <x v="1"/>
    <x v="1"/>
    <s v="Male"/>
    <n v="16.7109375"/>
    <s v="13_to_19"/>
    <n v="3440"/>
    <s v="3000_to_3499"/>
    <n v="41"/>
    <n v="31.71875"/>
    <s v="30_plus"/>
    <x v="0"/>
    <x v="1"/>
    <s v="Back"/>
    <x v="1"/>
  </r>
  <r>
    <x v="1"/>
    <x v="2"/>
    <s v="Female"/>
    <n v="8.712890625"/>
    <s v="&lt;13"/>
    <n v="3895"/>
    <s v="3500_plus"/>
    <n v="41"/>
    <n v="25.7890625"/>
    <s v="25_to_29"/>
    <x v="2"/>
    <x v="1"/>
    <s v="Side"/>
    <x v="1"/>
  </r>
  <r>
    <x v="1"/>
    <x v="1"/>
    <s v="Female"/>
    <n v="29.85546875"/>
    <s v="26_plus"/>
    <n v="3740"/>
    <s v="3500_plus"/>
    <n v="40"/>
    <n v="24.3828125"/>
    <s v="20_to_24"/>
    <x v="1"/>
    <x v="1"/>
    <s v="Front_face_to_side"/>
    <x v="1"/>
  </r>
  <r>
    <x v="1"/>
    <x v="1"/>
    <s v="Male"/>
    <n v="14"/>
    <s v="13_to_19"/>
    <n v="4200"/>
    <s v="3500_plus"/>
    <n v="41"/>
    <n v="21.94921875"/>
    <s v="20_to_24"/>
    <x v="0"/>
    <x v="1"/>
    <s v="Side"/>
    <x v="1"/>
  </r>
  <r>
    <x v="1"/>
    <x v="1"/>
    <s v="Female"/>
    <n v="24"/>
    <s v="20_to_25"/>
    <n v="4270"/>
    <s v="3500_plus"/>
    <n v="40"/>
    <n v="30.25"/>
    <s v="30_plus"/>
    <x v="0"/>
    <x v="1"/>
    <s v="Side"/>
    <x v="1"/>
  </r>
  <r>
    <x v="1"/>
    <x v="1"/>
    <s v="Female"/>
    <n v="5.856445313"/>
    <s v="&lt;13"/>
    <n v="4780"/>
    <s v="3500_plus"/>
    <n v="42.28125"/>
    <n v="26.53125"/>
    <s v="25_to_29"/>
    <x v="2"/>
    <x v="1"/>
    <s v="Side"/>
    <x v="1"/>
  </r>
  <r>
    <x v="1"/>
    <x v="1"/>
    <s v="Male"/>
    <n v="11.42773438"/>
    <s v="&lt;13"/>
    <n v="3160"/>
    <s v="3000_to_3499"/>
    <n v="42"/>
    <n v="28.97265625"/>
    <s v="25_to_29"/>
    <x v="2"/>
    <x v="1"/>
    <s v="Side"/>
    <x v="1"/>
  </r>
  <r>
    <x v="1"/>
    <x v="2"/>
    <s v="Female"/>
    <n v="9.5703125"/>
    <s v="&lt;13"/>
    <n v="3640"/>
    <s v="3500_plus"/>
    <n v="40"/>
    <n v="25.859375"/>
    <s v="25_to_29"/>
    <x v="2"/>
    <x v="0"/>
    <s v="Back"/>
    <x v="1"/>
  </r>
  <r>
    <x v="1"/>
    <x v="2"/>
    <s v="Male"/>
    <n v="6.427734375"/>
    <s v="&lt;13"/>
    <n v="4860"/>
    <s v="3500_plus"/>
    <n v="40"/>
    <n v="39.7734375"/>
    <s v="30_plus"/>
    <x v="0"/>
    <x v="1"/>
    <s v="Side"/>
    <x v="1"/>
  </r>
  <r>
    <x v="1"/>
    <x v="1"/>
    <s v="Male"/>
    <n v="10"/>
    <s v="&lt;13"/>
    <n v="3190"/>
    <s v="3000_to_3499"/>
    <n v="42"/>
    <n v="26.88671875"/>
    <s v="25_to_29"/>
    <x v="0"/>
    <x v="1"/>
    <s v="Side"/>
    <x v="1"/>
  </r>
  <r>
    <x v="1"/>
    <x v="1"/>
    <s v="Female"/>
    <n v="14.71289063"/>
    <s v="13_to_19"/>
    <n v="3200"/>
    <s v="3000_to_3499"/>
    <n v="41"/>
    <n v="29.09765625"/>
    <s v="25_to_29"/>
    <x v="2"/>
    <x v="1"/>
    <s v="Side"/>
    <x v="0"/>
  </r>
  <r>
    <x v="1"/>
    <x v="1"/>
    <s v="Female"/>
    <n v="13.28515625"/>
    <s v="13_to_19"/>
    <n v="3980"/>
    <s v="3500_plus"/>
    <n v="40"/>
    <n v="31.62890625"/>
    <s v="30_plus"/>
    <x v="2"/>
    <x v="1"/>
    <s v="Side"/>
    <x v="1"/>
  </r>
  <r>
    <x v="1"/>
    <x v="1"/>
    <s v="Female"/>
    <n v="12.14257813"/>
    <s v="&lt;13"/>
    <n v="2860"/>
    <s v="2500_to_2999"/>
    <n v="40"/>
    <n v="29.41796875"/>
    <s v="25_to_29"/>
    <x v="0"/>
    <x v="1"/>
    <s v="Side"/>
    <x v="1"/>
  </r>
  <r>
    <x v="1"/>
    <x v="1"/>
    <s v="Female"/>
    <n v="8.28515625"/>
    <s v="&lt;13"/>
    <n v="3310"/>
    <s v="3000_to_3499"/>
    <n v="40.5703125"/>
    <n v="20.94921875"/>
    <s v="20_to_24"/>
    <x v="2"/>
    <x v="0"/>
    <s v="Side"/>
    <x v="0"/>
  </r>
  <r>
    <x v="1"/>
    <x v="1"/>
    <s v="Male"/>
    <n v="17.85546875"/>
    <s v="13_to_19"/>
    <n v="3700"/>
    <s v="3500_plus"/>
    <n v="41"/>
    <n v="30.265625"/>
    <s v="30_plus"/>
    <x v="1"/>
    <x v="1"/>
    <s v="Back"/>
    <x v="1"/>
  </r>
  <r>
    <x v="1"/>
    <x v="1"/>
    <s v="Male"/>
    <n v="27.140625"/>
    <s v="26_plus"/>
    <n v="3800"/>
    <s v="3500_plus"/>
    <n v="40"/>
    <n v="25.40625"/>
    <s v="25_to_29"/>
    <x v="0"/>
    <x v="1"/>
    <s v="Front_face_to_side"/>
    <x v="1"/>
  </r>
  <r>
    <x v="1"/>
    <x v="1"/>
    <s v="Male"/>
    <n v="20.28515625"/>
    <s v="20_to_25"/>
    <n v="3820"/>
    <s v="3500_plus"/>
    <n v="39.5703125"/>
    <n v="31.01953125"/>
    <s v="30_plus"/>
    <x v="2"/>
    <x v="1"/>
    <s v="Side"/>
    <x v="1"/>
  </r>
  <r>
    <x v="1"/>
    <x v="1"/>
    <s v="Female"/>
    <n v="10.71289063"/>
    <s v="&lt;13"/>
    <n v="3570"/>
    <s v="3500_plus"/>
    <n v="40"/>
    <n v="35.1640625"/>
    <s v="30_plus"/>
    <x v="2"/>
    <x v="1"/>
    <s v="Side"/>
    <x v="1"/>
  </r>
  <r>
    <x v="1"/>
    <x v="1"/>
    <s v="Male"/>
    <n v="14.85546875"/>
    <s v="13_to_19"/>
    <n v="4040"/>
    <s v="3500_plus"/>
    <n v="40"/>
    <n v="31.18359375"/>
    <s v="30_plus"/>
    <x v="2"/>
    <x v="1"/>
    <s v="Side"/>
    <x v="1"/>
  </r>
  <r>
    <x v="1"/>
    <x v="1"/>
    <s v="Male"/>
    <n v="15.85546875"/>
    <s v="13_to_19"/>
    <n v="2680"/>
    <s v="2500_to_2999"/>
    <n v="40"/>
    <n v="31.2578125"/>
    <s v="30_plus"/>
    <x v="2"/>
    <x v="1"/>
    <s v="Side"/>
    <x v="1"/>
  </r>
  <r>
    <x v="1"/>
    <x v="1"/>
    <s v="Male"/>
    <n v="4"/>
    <s v="&lt;13"/>
    <n v="4200"/>
    <s v="3500_plus"/>
    <n v="40"/>
    <n v="30.53125"/>
    <s v="30_plus"/>
    <x v="2"/>
    <x v="0"/>
    <s v="Side"/>
    <x v="1"/>
  </r>
  <r>
    <x v="1"/>
    <x v="2"/>
    <s v="Male"/>
    <n v="11.14257813"/>
    <s v="&lt;13"/>
    <n v="4125"/>
    <s v="3500_plus"/>
    <n v="41.5703125"/>
    <n v="34.0859375"/>
    <s v="30_plus"/>
    <x v="2"/>
    <x v="1"/>
    <s v="Front_face_to_side"/>
    <x v="1"/>
  </r>
  <r>
    <x v="1"/>
    <x v="1"/>
    <s v="Female"/>
    <n v="12.85546875"/>
    <s v="&lt;13"/>
    <n v="2980"/>
    <s v="2500_to_2999"/>
    <n v="39"/>
    <n v="30.8984375"/>
    <s v="30_plus"/>
    <x v="2"/>
    <x v="0"/>
    <s v="Side"/>
    <x v="1"/>
  </r>
  <r>
    <x v="1"/>
    <x v="2"/>
    <s v="Male"/>
    <n v="16.5703125"/>
    <s v="13_to_19"/>
    <n v="3760"/>
    <s v="3500_plus"/>
    <n v="38.7109375"/>
    <n v="17.15625"/>
    <s v="&lt;19"/>
    <x v="2"/>
    <x v="1"/>
    <s v="Back"/>
    <x v="1"/>
  </r>
  <r>
    <x v="1"/>
    <x v="2"/>
    <s v="Male"/>
    <n v="10.42773438"/>
    <s v="&lt;13"/>
    <n v="3920"/>
    <s v="3500_plus"/>
    <n v="41"/>
    <n v="22.203125"/>
    <s v="20_to_24"/>
    <x v="1"/>
    <x v="1"/>
    <s v="Side"/>
    <x v="0"/>
  </r>
  <r>
    <x v="1"/>
    <x v="2"/>
    <s v="Male"/>
    <n v="20.28515625"/>
    <s v="20_to_25"/>
    <n v="4660"/>
    <s v="3500_plus"/>
    <n v="40"/>
    <n v="20.55859375"/>
    <s v="20_to_24"/>
    <x v="1"/>
    <x v="1"/>
    <s v="Back"/>
    <x v="0"/>
  </r>
  <r>
    <x v="1"/>
    <x v="1"/>
    <s v="Female"/>
    <n v="34"/>
    <s v="26_plus"/>
    <n v="3620"/>
    <s v="3500_plus"/>
    <n v="39.7109375"/>
    <n v="30.33984375"/>
    <s v="30_plus"/>
    <x v="0"/>
    <x v="1"/>
    <s v="Side"/>
    <x v="1"/>
  </r>
  <r>
    <x v="1"/>
    <x v="1"/>
    <s v="Male"/>
    <n v="18.140625"/>
    <s v="13_to_19"/>
    <n v="3300"/>
    <s v="3000_to_3499"/>
    <n v="40"/>
    <n v="36.3203125"/>
    <s v="30_plus"/>
    <x v="0"/>
    <x v="1"/>
    <s v="Side"/>
    <x v="1"/>
  </r>
  <r>
    <x v="1"/>
    <x v="1"/>
    <s v="Female"/>
    <n v="5.856445313"/>
    <s v="&lt;13"/>
    <n v="3620"/>
    <s v="3500_plus"/>
    <n v="40"/>
    <n v="23.0234375"/>
    <s v="20_to_24"/>
    <x v="0"/>
    <x v="1"/>
    <s v="Side"/>
    <x v="1"/>
  </r>
  <r>
    <x v="1"/>
    <x v="1"/>
    <s v="Male"/>
    <n v="13"/>
    <s v="13_to_19"/>
    <n v="2900"/>
    <s v="2500_to_2999"/>
    <n v="40"/>
    <n v="19.13671875"/>
    <s v="&lt;19"/>
    <x v="2"/>
    <x v="1"/>
    <s v="Back"/>
    <x v="0"/>
  </r>
  <r>
    <x v="1"/>
    <x v="1"/>
    <s v="Female"/>
    <n v="6.28515625"/>
    <s v="&lt;13"/>
    <n v="3320"/>
    <s v="3000_to_3499"/>
    <n v="38.5703125"/>
    <n v="25.04296875"/>
    <s v="25_to_29"/>
    <x v="0"/>
    <x v="1"/>
    <s v="Side"/>
    <x v="1"/>
  </r>
  <r>
    <x v="1"/>
    <x v="2"/>
    <s v="Male"/>
    <n v="11.85546875"/>
    <s v="&lt;13"/>
    <n v="3500"/>
    <s v="3500_plus"/>
    <n v="39"/>
    <n v="26.10546875"/>
    <s v="25_to_29"/>
    <x v="0"/>
    <x v="1"/>
    <s v="Back"/>
    <x v="1"/>
  </r>
  <r>
    <x v="1"/>
    <x v="2"/>
    <s v="Male"/>
    <n v="27.5703125"/>
    <s v="26_plus"/>
    <n v="2800"/>
    <s v="2500_to_2999"/>
    <n v="39"/>
    <n v="28.0703125"/>
    <s v="25_to_29"/>
    <x v="0"/>
    <x v="0"/>
    <s v="Side"/>
    <x v="1"/>
  </r>
  <r>
    <x v="1"/>
    <x v="1"/>
    <s v="Female"/>
    <n v="8.142578125"/>
    <s v="&lt;13"/>
    <n v="3840"/>
    <s v="3500_plus"/>
    <n v="38"/>
    <n v="18.97265625"/>
    <s v="&lt;19"/>
    <x v="0"/>
    <x v="0"/>
    <s v="Side"/>
    <x v="1"/>
  </r>
  <r>
    <x v="1"/>
    <x v="1"/>
    <s v="Male"/>
    <n v="21"/>
    <s v="20_to_25"/>
    <n v="3340"/>
    <s v="3000_to_3499"/>
    <n v="40"/>
    <n v="24.30859375"/>
    <s v="20_to_24"/>
    <x v="0"/>
    <x v="0"/>
    <s v="Front_face_to_side"/>
    <x v="0"/>
  </r>
  <r>
    <x v="1"/>
    <x v="1"/>
    <s v="Male"/>
    <n v="28.140625"/>
    <s v="26_plus"/>
    <n v="3085"/>
    <s v="3000_to_3499"/>
    <n v="40"/>
    <n v="26.12890625"/>
    <s v="25_to_29"/>
    <x v="0"/>
    <x v="1"/>
    <s v="Back"/>
    <x v="1"/>
  </r>
  <r>
    <x v="1"/>
    <x v="1"/>
    <s v="Female"/>
    <n v="19"/>
    <s v="13_to_19"/>
    <n v="3745"/>
    <s v="3500_plus"/>
    <n v="41"/>
    <n v="25.51953125"/>
    <s v="25_to_29"/>
    <x v="0"/>
    <x v="1"/>
    <s v="Side"/>
    <x v="1"/>
  </r>
  <r>
    <x v="1"/>
    <x v="1"/>
    <s v="Male"/>
    <n v="9.28515625"/>
    <s v="&lt;13"/>
    <n v="3500"/>
    <s v="3500_plus"/>
    <n v="39"/>
    <n v="32.5546875"/>
    <s v="30_plus"/>
    <x v="0"/>
    <x v="1"/>
    <s v="Side"/>
    <x v="1"/>
  </r>
  <r>
    <x v="1"/>
    <x v="1"/>
    <s v="Male"/>
    <n v="39.28125"/>
    <s v="26_plus"/>
    <n v="2345"/>
    <s v="&lt;2500"/>
    <n v="40.5703125"/>
    <n v="34.796875"/>
    <s v="30_plus"/>
    <x v="2"/>
    <x v="1"/>
    <s v="Front_face_to_side"/>
    <x v="1"/>
  </r>
  <r>
    <x v="1"/>
    <x v="2"/>
    <s v="Male"/>
    <n v="13.71289063"/>
    <s v="13_to_19"/>
    <n v="3320"/>
    <s v="3000_to_3499"/>
    <n v="40"/>
    <n v="24.64453125"/>
    <s v="20_to_24"/>
    <x v="2"/>
    <x v="1"/>
    <s v="Side"/>
    <x v="1"/>
  </r>
  <r>
    <x v="1"/>
    <x v="2"/>
    <s v="Female"/>
    <n v="4.142578125"/>
    <s v="&lt;13"/>
    <n v="3350"/>
    <s v="3000_to_3499"/>
    <n v="40"/>
    <n v="30.14453125"/>
    <s v="30_plus"/>
    <x v="0"/>
    <x v="0"/>
    <s v="Side"/>
    <x v="1"/>
  </r>
  <r>
    <x v="1"/>
    <x v="1"/>
    <s v="Male"/>
    <n v="9"/>
    <s v="&lt;13"/>
    <n v="3535"/>
    <s v="3500_plus"/>
    <n v="39.421875"/>
    <n v="35.046875"/>
    <s v="30_plus"/>
    <x v="1"/>
    <x v="1"/>
    <s v="Back"/>
    <x v="1"/>
  </r>
  <r>
    <x v="1"/>
    <x v="2"/>
    <s v="Female"/>
    <n v="6.28515625"/>
    <s v="&lt;13"/>
    <n v="3010"/>
    <s v="3000_to_3499"/>
    <n v="41.8515625"/>
    <n v="31.3671875"/>
    <s v="30_plus"/>
    <x v="2"/>
    <x v="1"/>
    <s v="Side"/>
    <x v="1"/>
  </r>
  <r>
    <x v="1"/>
    <x v="1"/>
    <s v="Female"/>
    <n v="11"/>
    <s v="&lt;13"/>
    <n v="3625"/>
    <s v="3500_plus"/>
    <n v="38"/>
    <n v="29.3984375"/>
    <s v="25_to_29"/>
    <x v="2"/>
    <x v="1"/>
    <s v="Side"/>
    <x v="1"/>
  </r>
  <r>
    <x v="1"/>
    <x v="0"/>
    <s v="Female"/>
    <n v="24.7109375"/>
    <s v="20_to_25"/>
    <n v="2710"/>
    <s v="2500_to_2999"/>
    <n v="40"/>
    <n v="26.06640625"/>
    <s v="25_to_29"/>
    <x v="2"/>
    <x v="1"/>
    <s v="Back"/>
    <x v="0"/>
  </r>
  <r>
    <x v="1"/>
    <x v="1"/>
    <s v="Female"/>
    <n v="4.427734375"/>
    <s v="&lt;13"/>
    <n v="3060"/>
    <s v="3000_to_3499"/>
    <n v="41"/>
    <n v="30.421875"/>
    <s v="30_plus"/>
    <x v="1"/>
    <x v="1"/>
    <s v="Other"/>
    <x v="1"/>
  </r>
  <r>
    <x v="1"/>
    <x v="2"/>
    <s v="Male"/>
    <n v="26.5703125"/>
    <s v="26_plus"/>
    <n v="3800"/>
    <s v="3500_plus"/>
    <n v="40"/>
    <n v="29.9296875"/>
    <s v="25_to_29"/>
    <x v="2"/>
    <x v="0"/>
    <s v="Side"/>
    <x v="1"/>
  </r>
  <r>
    <x v="1"/>
    <x v="1"/>
    <s v="Female"/>
    <n v="21.7109375"/>
    <s v="20_to_25"/>
    <n v="3160"/>
    <s v="3000_to_3499"/>
    <n v="39"/>
    <n v="38.0703125"/>
    <s v="30_plus"/>
    <x v="1"/>
    <x v="1"/>
    <s v="Front_face_to_side"/>
    <x v="1"/>
  </r>
  <r>
    <x v="1"/>
    <x v="1"/>
    <s v="Male"/>
    <n v="4.571289063"/>
    <s v="&lt;13"/>
    <n v="1980"/>
    <s v="&lt;2500"/>
    <n v="35"/>
    <n v="16.75"/>
    <s v="&lt;19"/>
    <x v="2"/>
    <x v="0"/>
    <s v="Side"/>
    <x v="1"/>
  </r>
  <r>
    <x v="1"/>
    <x v="1"/>
    <s v="Male"/>
    <n v="7.713867188"/>
    <s v="&lt;13"/>
    <n v="3030"/>
    <s v="3000_to_3499"/>
    <n v="36"/>
    <n v="31.3203125"/>
    <s v="30_plus"/>
    <x v="0"/>
    <x v="1"/>
    <s v="Side"/>
    <x v="0"/>
  </r>
  <r>
    <x v="1"/>
    <x v="0"/>
    <s v="Female"/>
    <n v="17.42578125"/>
    <s v="13_to_19"/>
    <n v="2115"/>
    <s v="&lt;2500"/>
    <n v="35"/>
    <n v="24.45703125"/>
    <s v="20_to_24"/>
    <x v="0"/>
    <x v="1"/>
    <s v="Side"/>
    <x v="0"/>
  </r>
  <r>
    <x v="1"/>
    <x v="0"/>
    <s v="Male"/>
    <n v="7.571289063"/>
    <s v="&lt;13"/>
    <n v="3500"/>
    <s v="3500_plus"/>
    <n v="41"/>
    <n v="32.2265625"/>
    <s v="30_plus"/>
    <x v="1"/>
    <x v="0"/>
    <s v="Side"/>
    <x v="1"/>
  </r>
  <r>
    <x v="1"/>
    <x v="1"/>
    <s v="Female"/>
    <n v="19.42578125"/>
    <s v="13_to_19"/>
    <n v="3120"/>
    <s v="3000_to_3499"/>
    <n v="41"/>
    <n v="23.1640625"/>
    <s v="20_to_24"/>
    <x v="2"/>
    <x v="1"/>
    <s v="Side"/>
    <x v="0"/>
  </r>
  <r>
    <x v="1"/>
    <x v="1"/>
    <s v="Male"/>
    <n v="17.140625"/>
    <s v="13_to_19"/>
    <n v="3160"/>
    <s v="3000_to_3499"/>
    <n v="35"/>
    <n v="33.9921875"/>
    <s v="30_plus"/>
    <x v="0"/>
    <x v="1"/>
    <s v="Side"/>
    <x v="1"/>
  </r>
  <r>
    <x v="1"/>
    <x v="1"/>
    <s v="Male"/>
    <n v="4.142578125"/>
    <s v="&lt;13"/>
    <m/>
    <m/>
    <m/>
    <m/>
    <m/>
    <x v="2"/>
    <x v="1"/>
    <s v="Side"/>
    <x v="1"/>
  </r>
  <r>
    <x v="1"/>
    <x v="1"/>
    <s v="Male"/>
    <n v="45.28125"/>
    <s v="26_plus"/>
    <n v="3670"/>
    <s v="3500_plus"/>
    <n v="42"/>
    <n v="22.84765625"/>
    <s v="20_to_24"/>
    <x v="2"/>
    <x v="1"/>
    <s v="Back"/>
    <x v="1"/>
  </r>
  <r>
    <x v="1"/>
    <x v="2"/>
    <s v="Female"/>
    <n v="32.140625"/>
    <s v="26_plus"/>
    <n v="3300"/>
    <s v="3000_to_3499"/>
    <n v="40"/>
    <n v="19.44140625"/>
    <s v="&lt;19"/>
    <x v="1"/>
    <x v="1"/>
    <s v="Side"/>
    <x v="1"/>
  </r>
  <r>
    <x v="1"/>
    <x v="2"/>
    <s v="Female"/>
    <n v="12"/>
    <s v="&lt;13"/>
    <n v="3860"/>
    <s v="3500_plus"/>
    <n v="41"/>
    <n v="41.015625"/>
    <s v="30_plus"/>
    <x v="1"/>
    <x v="1"/>
    <s v="Side"/>
    <x v="1"/>
  </r>
  <r>
    <x v="1"/>
    <x v="1"/>
    <s v="Female"/>
    <n v="22.7109375"/>
    <s v="20_to_25"/>
    <n v="2160"/>
    <s v="&lt;2500"/>
    <n v="38"/>
    <n v="33.3203125"/>
    <s v="30_plus"/>
    <x v="0"/>
    <x v="1"/>
    <s v="Back"/>
    <x v="1"/>
  </r>
  <r>
    <x v="1"/>
    <x v="0"/>
    <s v="Female"/>
    <n v="13.14257813"/>
    <s v="13_to_19"/>
    <n v="3260"/>
    <s v="3000_to_3499"/>
    <n v="39"/>
    <n v="22.75390625"/>
    <s v="20_to_24"/>
    <x v="2"/>
    <x v="1"/>
    <s v="Side"/>
    <x v="0"/>
  </r>
  <r>
    <x v="1"/>
    <x v="1"/>
    <s v="Male"/>
    <n v="7"/>
    <s v="&lt;13"/>
    <n v="3295"/>
    <s v="3000_to_3499"/>
    <n v="40"/>
    <n v="35.4609375"/>
    <s v="30_plus"/>
    <x v="2"/>
    <x v="1"/>
    <s v="Side"/>
    <x v="1"/>
  </r>
  <r>
    <x v="1"/>
    <x v="1"/>
    <s v="Male"/>
    <n v="6.713867188"/>
    <s v="&lt;13"/>
    <n v="3840"/>
    <s v="3500_plus"/>
    <n v="40"/>
    <n v="28.59375"/>
    <s v="25_to_29"/>
    <x v="2"/>
    <x v="1"/>
    <s v="Side"/>
    <x v="1"/>
  </r>
  <r>
    <x v="1"/>
    <x v="2"/>
    <s v="Female"/>
    <n v="10.71289063"/>
    <s v="&lt;13"/>
    <n v="4150"/>
    <s v="3500_plus"/>
    <n v="39"/>
    <n v="27.32421875"/>
    <s v="25_to_29"/>
    <x v="1"/>
    <x v="0"/>
    <s v="Side"/>
    <x v="1"/>
  </r>
  <r>
    <x v="1"/>
    <x v="1"/>
    <s v="Female"/>
    <n v="32"/>
    <s v="26_plus"/>
    <n v="3400"/>
    <s v="3000_to_3499"/>
    <n v="39"/>
    <n v="32.0078125"/>
    <s v="30_plus"/>
    <x v="0"/>
    <x v="1"/>
    <s v="Back"/>
    <x v="1"/>
  </r>
  <r>
    <x v="1"/>
    <x v="0"/>
    <s v="Male"/>
    <n v="6.28515625"/>
    <s v="&lt;13"/>
    <m/>
    <m/>
    <m/>
    <m/>
    <m/>
    <x v="0"/>
    <x v="0"/>
    <s v="Side"/>
    <x v="0"/>
  </r>
  <r>
    <x v="1"/>
    <x v="1"/>
    <s v="Male"/>
    <n v="10"/>
    <s v="&lt;13"/>
    <m/>
    <m/>
    <m/>
    <m/>
    <m/>
    <x v="0"/>
    <x v="1"/>
    <s v="Side"/>
    <x v="0"/>
  </r>
  <r>
    <x v="1"/>
    <x v="1"/>
    <s v="Male"/>
    <n v="23.42578125"/>
    <s v="20_to_25"/>
    <n v="3170"/>
    <s v="3000_to_3499"/>
    <n v="43.421875"/>
    <n v="24.28515625"/>
    <s v="20_to_24"/>
    <x v="0"/>
    <x v="1"/>
    <s v="Side"/>
    <x v="1"/>
  </r>
  <r>
    <x v="1"/>
    <x v="2"/>
    <s v="Male"/>
    <n v="42.421875"/>
    <s v="26_plus"/>
    <n v="3640"/>
    <s v="3500_plus"/>
    <n v="40"/>
    <n v="26.0078125"/>
    <s v="25_to_29"/>
    <x v="0"/>
    <x v="1"/>
    <s v="Side"/>
    <x v="1"/>
  </r>
  <r>
    <x v="1"/>
    <x v="2"/>
    <s v="Female"/>
    <n v="18.28515625"/>
    <s v="13_to_19"/>
    <n v="3330"/>
    <s v="3000_to_3499"/>
    <n v="39"/>
    <n v="34.96875"/>
    <s v="30_plus"/>
    <x v="2"/>
    <x v="1"/>
    <s v="Side"/>
    <x v="1"/>
  </r>
  <r>
    <x v="1"/>
    <x v="1"/>
    <s v="Female"/>
    <n v="25.28515625"/>
    <s v="20_to_25"/>
    <n v="3265"/>
    <s v="3000_to_3499"/>
    <n v="40"/>
    <n v="28.97265625"/>
    <s v="25_to_29"/>
    <x v="0"/>
    <x v="1"/>
    <s v="Back"/>
    <x v="0"/>
  </r>
  <r>
    <x v="1"/>
    <x v="0"/>
    <s v="Male"/>
    <n v="30.28515625"/>
    <s v="26_plus"/>
    <n v="3230"/>
    <s v="3000_to_3499"/>
    <n v="40"/>
    <n v="29.48828125"/>
    <s v="25_to_29"/>
    <x v="0"/>
    <x v="1"/>
    <s v="Side"/>
    <x v="1"/>
  </r>
  <r>
    <x v="1"/>
    <x v="1"/>
    <s v="Female"/>
    <n v="37.8515625"/>
    <s v="26_plus"/>
    <n v="4340"/>
    <s v="3500_plus"/>
    <n v="41"/>
    <n v="21.55859375"/>
    <s v="20_to_24"/>
    <x v="0"/>
    <x v="1"/>
    <s v="Front_face_to_side"/>
    <x v="0"/>
  </r>
  <r>
    <x v="1"/>
    <x v="2"/>
    <s v="Female"/>
    <n v="11"/>
    <s v="&lt;13"/>
    <n v="3020"/>
    <s v="3000_to_3499"/>
    <n v="40"/>
    <n v="29.35546875"/>
    <s v="25_to_29"/>
    <x v="0"/>
    <x v="1"/>
    <s v="Side"/>
    <x v="0"/>
  </r>
  <r>
    <x v="1"/>
    <x v="2"/>
    <s v="Male"/>
    <n v="40.28125"/>
    <s v="26_plus"/>
    <n v="5000"/>
    <s v="3500_plus"/>
    <n v="40"/>
    <n v="22.9453125"/>
    <s v="20_to_24"/>
    <x v="2"/>
    <x v="0"/>
    <s v="Front_face_to_side"/>
    <x v="1"/>
  </r>
  <r>
    <x v="1"/>
    <x v="1"/>
    <s v="Female"/>
    <n v="6.28515625"/>
    <s v="&lt;13"/>
    <n v="3320"/>
    <s v="3000_to_3499"/>
    <n v="40"/>
    <n v="32.7109375"/>
    <s v="30_plus"/>
    <x v="0"/>
    <x v="1"/>
    <s v="Side"/>
    <x v="1"/>
  </r>
  <r>
    <x v="1"/>
    <x v="1"/>
    <s v="Female"/>
    <n v="9.28515625"/>
    <s v="&lt;13"/>
    <n v="3420"/>
    <s v="3000_to_3499"/>
    <n v="41"/>
    <n v="29.13671875"/>
    <s v="25_to_29"/>
    <x v="2"/>
    <x v="1"/>
    <s v="Side"/>
    <x v="2"/>
  </r>
  <r>
    <x v="1"/>
    <x v="1"/>
    <s v="Male"/>
    <n v="19.7109375"/>
    <s v="13_to_19"/>
    <n v="1960"/>
    <s v="&lt;2500"/>
    <n v="34"/>
    <n v="29.10546875"/>
    <s v="25_to_29"/>
    <x v="2"/>
    <x v="1"/>
    <s v="Side"/>
    <x v="1"/>
  </r>
  <r>
    <x v="1"/>
    <x v="0"/>
    <s v="Female"/>
    <n v="15.71289063"/>
    <s v="13_to_19"/>
    <n v="3640"/>
    <s v="3500_plus"/>
    <n v="40"/>
    <n v="26.1484375"/>
    <s v="25_to_29"/>
    <x v="2"/>
    <x v="1"/>
    <s v="Side"/>
    <x v="1"/>
  </r>
  <r>
    <x v="1"/>
    <x v="1"/>
    <s v="Male"/>
    <n v="27.5703125"/>
    <s v="26_plus"/>
    <m/>
    <m/>
    <m/>
    <m/>
    <m/>
    <x v="0"/>
    <x v="1"/>
    <s v="Side"/>
    <x v="0"/>
  </r>
  <r>
    <x v="1"/>
    <x v="1"/>
    <s v="Male"/>
    <n v="12.14257813"/>
    <s v="&lt;13"/>
    <m/>
    <m/>
    <m/>
    <m/>
    <m/>
    <x v="0"/>
    <x v="1"/>
    <s v="Back"/>
    <x v="0"/>
  </r>
  <r>
    <x v="1"/>
    <x v="1"/>
    <s v="Female"/>
    <n v="7.571289063"/>
    <s v="&lt;13"/>
    <n v="2420"/>
    <s v="&lt;2500"/>
    <n v="40"/>
    <n v="31.7890625"/>
    <s v="30_plus"/>
    <x v="1"/>
    <x v="1"/>
    <s v="Side"/>
    <x v="0"/>
  </r>
  <r>
    <x v="1"/>
    <x v="1"/>
    <s v="Female"/>
    <n v="18"/>
    <s v="13_to_19"/>
    <n v="2080"/>
    <s v="&lt;2500"/>
    <n v="37"/>
    <n v="26.44140625"/>
    <s v="25_to_29"/>
    <x v="0"/>
    <x v="1"/>
    <s v="Side"/>
    <x v="1"/>
  </r>
  <r>
    <x v="1"/>
    <x v="0"/>
    <s v="Male"/>
    <n v="4.571289063"/>
    <s v="&lt;13"/>
    <n v="2210"/>
    <s v="&lt;2500"/>
    <n v="40"/>
    <n v="23.09765625"/>
    <s v="20_to_24"/>
    <x v="0"/>
    <x v="0"/>
    <s v="Side"/>
    <x v="0"/>
  </r>
  <r>
    <x v="1"/>
    <x v="0"/>
    <s v="Female"/>
    <n v="6.427734375"/>
    <s v="&lt;13"/>
    <n v="4180"/>
    <s v="3500_plus"/>
    <n v="40"/>
    <n v="32.375"/>
    <s v="30_plus"/>
    <x v="1"/>
    <x v="1"/>
    <s v="Side"/>
    <x v="0"/>
  </r>
  <r>
    <x v="1"/>
    <x v="2"/>
    <s v="Male"/>
    <n v="16"/>
    <s v="13_to_19"/>
    <n v="2580"/>
    <s v="2500_to_2999"/>
    <n v="38"/>
    <n v="35.6171875"/>
    <s v="30_plus"/>
    <x v="0"/>
    <x v="1"/>
    <s v="Side"/>
    <x v="1"/>
  </r>
  <r>
    <x v="1"/>
    <x v="1"/>
    <s v="Female"/>
    <n v="13.5703125"/>
    <s v="13_to_19"/>
    <n v="4060"/>
    <s v="3500_plus"/>
    <n v="41.8515625"/>
    <n v="28.83203125"/>
    <s v="25_to_29"/>
    <x v="2"/>
    <x v="1"/>
    <s v="Side"/>
    <x v="0"/>
  </r>
  <r>
    <x v="1"/>
    <x v="0"/>
    <s v="Female"/>
    <n v="15.28515625"/>
    <s v="13_to_19"/>
    <n v="3660"/>
    <s v="3500_plus"/>
    <n v="40"/>
    <n v="29.5078125"/>
    <s v="25_to_29"/>
    <x v="0"/>
    <x v="1"/>
    <s v="Back"/>
    <x v="1"/>
  </r>
  <r>
    <x v="1"/>
    <x v="1"/>
    <s v="Male"/>
    <n v="47.421875"/>
    <s v="26_plus"/>
    <n v="3940"/>
    <s v="3500_plus"/>
    <n v="42"/>
    <n v="37.0546875"/>
    <s v="30_plus"/>
    <x v="2"/>
    <x v="1"/>
    <s v="Back"/>
    <x v="1"/>
  </r>
  <r>
    <x v="1"/>
    <x v="1"/>
    <s v="Male"/>
    <n v="4.856445313"/>
    <s v="&lt;13"/>
    <n v="3640"/>
    <s v="3500_plus"/>
    <n v="41"/>
    <n v="27.87890625"/>
    <s v="25_to_29"/>
    <x v="2"/>
    <x v="1"/>
    <s v="Side"/>
    <x v="0"/>
  </r>
  <r>
    <x v="1"/>
    <x v="0"/>
    <s v="Female"/>
    <n v="20.28515625"/>
    <s v="20_to_25"/>
    <n v="2630"/>
    <s v="2500_to_2999"/>
    <n v="30"/>
    <n v="23.21875"/>
    <s v="20_to_24"/>
    <x v="0"/>
    <x v="1"/>
    <s v="Side"/>
    <x v="1"/>
  </r>
  <r>
    <x v="1"/>
    <x v="1"/>
    <s v="Male"/>
    <n v="10.71289063"/>
    <s v="&lt;13"/>
    <m/>
    <m/>
    <m/>
    <m/>
    <m/>
    <x v="0"/>
    <x v="1"/>
    <s v="Side"/>
    <x v="1"/>
  </r>
  <r>
    <x v="1"/>
    <x v="2"/>
    <s v="Female"/>
    <n v="30"/>
    <s v="26_plus"/>
    <n v="4350"/>
    <s v="3500_plus"/>
    <n v="40"/>
    <n v="21.125"/>
    <s v="20_to_24"/>
    <x v="1"/>
    <x v="1"/>
    <s v="Side"/>
    <x v="1"/>
  </r>
  <r>
    <x v="1"/>
    <x v="2"/>
    <s v="Female"/>
    <n v="9.85546875"/>
    <s v="&lt;13"/>
    <n v="3470"/>
    <s v="3000_to_3499"/>
    <n v="35"/>
    <n v="25.328125"/>
    <s v="25_to_29"/>
    <x v="2"/>
    <x v="0"/>
    <s v="Side"/>
    <x v="1"/>
  </r>
  <r>
    <x v="1"/>
    <x v="1"/>
    <s v="Female"/>
    <n v="46.8515625"/>
    <s v="26_plus"/>
    <n v="2910"/>
    <s v="2500_to_2999"/>
    <n v="42"/>
    <n v="32.0625"/>
    <s v="30_plus"/>
    <x v="0"/>
    <x v="1"/>
    <s v="Back"/>
    <x v="1"/>
  </r>
  <r>
    <x v="1"/>
    <x v="1"/>
    <s v="Male"/>
    <n v="24"/>
    <s v="20_to_25"/>
    <n v="3900"/>
    <s v="3500_plus"/>
    <n v="42"/>
    <n v="36.1796875"/>
    <s v="30_plus"/>
    <x v="2"/>
    <x v="1"/>
    <s v="Side"/>
    <x v="1"/>
  </r>
  <r>
    <x v="1"/>
    <x v="0"/>
    <s v="Male"/>
    <n v="17.5703125"/>
    <s v="13_to_19"/>
    <m/>
    <m/>
    <m/>
    <m/>
    <m/>
    <x v="2"/>
    <x v="1"/>
    <s v="Back"/>
    <x v="1"/>
  </r>
  <r>
    <x v="0"/>
    <x v="0"/>
    <s v="Male"/>
    <n v="44.28125"/>
    <s v="26_plus"/>
    <n v="3550"/>
    <s v="3500_plus"/>
    <n v="40"/>
    <n v="17.84765625"/>
    <s v="&lt;19"/>
    <x v="0"/>
    <x v="0"/>
    <s v="Back"/>
    <x v="0"/>
  </r>
  <r>
    <x v="0"/>
    <x v="0"/>
    <s v="Female"/>
    <n v="13.14257813"/>
    <s v="13_to_19"/>
    <n v="3160"/>
    <s v="3000_to_3499"/>
    <n v="40"/>
    <n v="18.8828125"/>
    <s v="&lt;19"/>
    <x v="0"/>
    <x v="0"/>
    <s v="Side"/>
    <x v="0"/>
  </r>
  <r>
    <x v="0"/>
    <x v="1"/>
    <s v="Male"/>
    <n v="19.85546875"/>
    <s v="13_to_19"/>
    <n v="2830"/>
    <s v="2500_to_2999"/>
    <n v="40"/>
    <n v="27.3828125"/>
    <s v="25_to_29"/>
    <x v="2"/>
    <x v="1"/>
    <s v="Side"/>
    <x v="0"/>
  </r>
  <r>
    <x v="0"/>
    <x v="1"/>
    <s v="Male"/>
    <n v="12.14257813"/>
    <s v="&lt;13"/>
    <n v="2710"/>
    <s v="2500_to_2999"/>
    <n v="35"/>
    <n v="22.421875"/>
    <s v="20_to_24"/>
    <x v="3"/>
    <x v="1"/>
    <s v="Side"/>
    <x v="0"/>
  </r>
  <r>
    <x v="0"/>
    <x v="0"/>
    <s v="Female"/>
    <n v="7"/>
    <s v="&lt;13"/>
    <n v="2640"/>
    <s v="2500_to_2999"/>
    <n v="40"/>
    <n v="21.98046875"/>
    <s v="20_to_24"/>
    <x v="0"/>
    <x v="0"/>
    <s v="Side"/>
    <x v="0"/>
  </r>
  <r>
    <x v="0"/>
    <x v="0"/>
    <s v="Male"/>
    <n v="5.713867188"/>
    <s v="&lt;13"/>
    <n v="2885"/>
    <s v="2500_to_2999"/>
    <n v="38"/>
    <n v="26.17578125"/>
    <s v="25_to_29"/>
    <x v="0"/>
    <x v="0"/>
    <s v="Front_face_to_side"/>
    <x v="0"/>
  </r>
  <r>
    <x v="0"/>
    <x v="1"/>
    <s v="Male"/>
    <n v="42.421875"/>
    <s v="26_plus"/>
    <n v="3830"/>
    <s v="3500_plus"/>
    <n v="38"/>
    <n v="31.88671875"/>
    <s v="30_plus"/>
    <x v="0"/>
    <x v="1"/>
    <s v="Front_face_to_side"/>
    <x v="1"/>
  </r>
  <r>
    <x v="0"/>
    <x v="0"/>
    <s v="Male"/>
    <n v="15"/>
    <s v="13_to_19"/>
    <n v="3520"/>
    <s v="3500_plus"/>
    <n v="38.421875"/>
    <n v="29.1171875"/>
    <s v="25_to_29"/>
    <x v="1"/>
    <x v="1"/>
    <s v="Front_face_to_side"/>
    <x v="1"/>
  </r>
  <r>
    <x v="0"/>
    <x v="0"/>
    <s v="Female"/>
    <n v="16.28515625"/>
    <s v="13_to_19"/>
    <n v="3000"/>
    <s v="3000_to_3499"/>
    <n v="38"/>
    <n v="27.37109375"/>
    <s v="25_to_29"/>
    <x v="2"/>
    <x v="1"/>
    <s v="Side"/>
    <x v="0"/>
  </r>
  <r>
    <x v="0"/>
    <x v="0"/>
    <s v="Male"/>
    <n v="8.142578125"/>
    <s v="&lt;13"/>
    <n v="3340"/>
    <s v="3000_to_3499"/>
    <n v="40"/>
    <n v="19.73828125"/>
    <s v="&lt;19"/>
    <x v="1"/>
    <x v="0"/>
    <s v="Front_face_down"/>
    <x v="0"/>
  </r>
  <r>
    <x v="0"/>
    <x v="1"/>
    <s v="Female"/>
    <n v="14"/>
    <s v="13_to_19"/>
    <n v="2720"/>
    <s v="2500_to_2999"/>
    <n v="37.28125"/>
    <n v="19.58203125"/>
    <s v="&lt;19"/>
    <x v="1"/>
    <x v="1"/>
    <s v="Front_face_to_side"/>
    <x v="0"/>
  </r>
  <r>
    <x v="0"/>
    <x v="1"/>
    <s v="Male"/>
    <n v="13.71289063"/>
    <s v="13_to_19"/>
    <n v="3440"/>
    <s v="3000_to_3499"/>
    <n v="41"/>
    <n v="23.125"/>
    <s v="20_to_24"/>
    <x v="0"/>
    <x v="1"/>
    <s v="Front_face_to_side"/>
    <x v="0"/>
  </r>
  <r>
    <x v="0"/>
    <x v="1"/>
    <s v="Female"/>
    <n v="9.85546875"/>
    <s v="&lt;13"/>
    <n v="3530"/>
    <s v="3500_plus"/>
    <n v="40"/>
    <n v="27.43359375"/>
    <s v="25_to_29"/>
    <x v="0"/>
    <x v="1"/>
    <s v="Front_face_to_side"/>
    <x v="1"/>
  </r>
  <r>
    <x v="0"/>
    <x v="1"/>
    <s v="Male"/>
    <n v="6.142578125"/>
    <s v="&lt;13"/>
    <n v="3035"/>
    <s v="3000_to_3499"/>
    <n v="40"/>
    <n v="25.75"/>
    <s v="25_to_29"/>
    <x v="0"/>
    <x v="1"/>
    <s v="Front_face_to_side"/>
    <x v="1"/>
  </r>
  <r>
    <x v="0"/>
    <x v="0"/>
    <s v="Male"/>
    <n v="11.28515625"/>
    <s v="&lt;13"/>
    <n v="3330"/>
    <s v="3000_to_3499"/>
    <n v="40"/>
    <n v="25.28125"/>
    <s v="25_to_29"/>
    <x v="0"/>
    <x v="1"/>
    <s v="Front_face_down"/>
    <x v="0"/>
  </r>
  <r>
    <x v="0"/>
    <x v="1"/>
    <s v="Male"/>
    <n v="9.427734375"/>
    <s v="&lt;13"/>
    <n v="3320"/>
    <s v="3000_to_3499"/>
    <n v="39"/>
    <n v="17.58984375"/>
    <s v="&lt;19"/>
    <x v="2"/>
    <x v="1"/>
    <s v="Front_face_to_side"/>
    <x v="0"/>
  </r>
  <r>
    <x v="0"/>
    <x v="0"/>
    <s v="Female"/>
    <n v="8.5703125"/>
    <s v="&lt;13"/>
    <n v="2910"/>
    <s v="2500_to_2999"/>
    <n v="39"/>
    <n v="29.73828125"/>
    <s v="25_to_29"/>
    <x v="0"/>
    <x v="1"/>
    <s v="Front_face_to_side"/>
    <x v="0"/>
  </r>
  <r>
    <x v="0"/>
    <x v="1"/>
    <s v="Female"/>
    <n v="9.85546875"/>
    <s v="&lt;13"/>
    <n v="3810"/>
    <s v="3500_plus"/>
    <n v="39"/>
    <n v="28.6171875"/>
    <s v="25_to_29"/>
    <x v="2"/>
    <x v="1"/>
    <s v="Front_face_to_side"/>
    <x v="1"/>
  </r>
  <r>
    <x v="0"/>
    <x v="0"/>
    <s v="Male"/>
    <n v="8"/>
    <s v="&lt;13"/>
    <n v="3190"/>
    <s v="3000_to_3499"/>
    <n v="39"/>
    <n v="33.4296875"/>
    <s v="30_plus"/>
    <x v="0"/>
    <x v="1"/>
    <s v="Front_face_to_side"/>
    <x v="0"/>
  </r>
  <r>
    <x v="0"/>
    <x v="0"/>
    <s v="Male"/>
    <n v="16.28515625"/>
    <s v="13_to_19"/>
    <n v="2610"/>
    <s v="2500_to_2999"/>
    <n v="36"/>
    <n v="23.5859375"/>
    <s v="20_to_24"/>
    <x v="2"/>
    <x v="1"/>
    <s v="Front_face_to_side"/>
    <x v="0"/>
  </r>
  <r>
    <x v="0"/>
    <x v="1"/>
    <s v="Female"/>
    <n v="7.142578125"/>
    <s v="&lt;13"/>
    <n v="3380"/>
    <s v="3000_to_3499"/>
    <n v="40.421875"/>
    <n v="29.4609375"/>
    <s v="25_to_29"/>
    <x v="2"/>
    <x v="1"/>
    <s v="Front_face_down"/>
    <x v="0"/>
  </r>
  <r>
    <x v="0"/>
    <x v="1"/>
    <s v="Male"/>
    <n v="17.5703125"/>
    <s v="13_to_19"/>
    <n v="3990"/>
    <s v="3500_plus"/>
    <n v="40"/>
    <n v="28.6796875"/>
    <s v="25_to_29"/>
    <x v="0"/>
    <x v="1"/>
    <s v="Front_face_to_side"/>
    <x v="1"/>
  </r>
  <r>
    <x v="0"/>
    <x v="0"/>
    <s v="Female"/>
    <n v="8.712890625"/>
    <s v="&lt;13"/>
    <n v="2730"/>
    <s v="2500_to_2999"/>
    <n v="39"/>
    <n v="22.50390625"/>
    <s v="20_to_24"/>
    <x v="0"/>
    <x v="1"/>
    <s v="Front_face_to_side"/>
    <x v="0"/>
  </r>
  <r>
    <x v="0"/>
    <x v="0"/>
    <s v="Female"/>
    <n v="8"/>
    <s v="&lt;13"/>
    <n v="2600"/>
    <s v="2500_to_2999"/>
    <n v="40"/>
    <n v="30.0625"/>
    <s v="30_plus"/>
    <x v="1"/>
    <x v="1"/>
    <s v="Side"/>
    <x v="0"/>
  </r>
  <r>
    <x v="0"/>
    <x v="1"/>
    <s v="Male"/>
    <n v="4.427734375"/>
    <s v="&lt;13"/>
    <n v="3090"/>
    <s v="3000_to_3499"/>
    <n v="38"/>
    <n v="16.33984375"/>
    <s v="&lt;19"/>
    <x v="0"/>
    <x v="1"/>
    <s v="Front_face_to_side"/>
    <x v="0"/>
  </r>
  <r>
    <x v="0"/>
    <x v="0"/>
    <s v="Male"/>
    <n v="15.5703125"/>
    <s v="13_to_19"/>
    <n v="2840"/>
    <s v="2500_to_2999"/>
    <n v="37"/>
    <n v="19.03125"/>
    <s v="&lt;19"/>
    <x v="0"/>
    <x v="1"/>
    <s v="Front_face_to_side"/>
    <x v="0"/>
  </r>
  <r>
    <x v="0"/>
    <x v="1"/>
    <s v="Female"/>
    <n v="14.71289063"/>
    <s v="13_to_19"/>
    <n v="3615"/>
    <s v="3500_plus"/>
    <n v="38"/>
    <n v="25.6484375"/>
    <s v="25_to_29"/>
    <x v="1"/>
    <x v="1"/>
    <s v="Front_face_to_side"/>
    <x v="0"/>
  </r>
  <r>
    <x v="0"/>
    <x v="0"/>
    <s v="Male"/>
    <n v="18.42578125"/>
    <s v="13_to_19"/>
    <n v="3060"/>
    <s v="3000_to_3499"/>
    <n v="39"/>
    <n v="23.3515625"/>
    <s v="20_to_24"/>
    <x v="0"/>
    <x v="0"/>
    <s v="Front_face_to_side"/>
    <x v="0"/>
  </r>
  <r>
    <x v="0"/>
    <x v="1"/>
    <s v="Female"/>
    <n v="14.71289063"/>
    <s v="13_to_19"/>
    <n v="2300"/>
    <s v="&lt;2500"/>
    <n v="33"/>
    <n v="32.4765625"/>
    <s v="30_plus"/>
    <x v="1"/>
    <x v="1"/>
    <s v="Side"/>
    <x v="1"/>
  </r>
  <r>
    <x v="0"/>
    <x v="1"/>
    <s v="Female"/>
    <n v="17.85546875"/>
    <s v="13_to_19"/>
    <n v="4031"/>
    <s v="3500_plus"/>
    <n v="40"/>
    <n v="24.390625"/>
    <s v="20_to_24"/>
    <x v="2"/>
    <x v="1"/>
    <s v="Front_face_to_side"/>
    <x v="1"/>
  </r>
  <r>
    <x v="0"/>
    <x v="0"/>
    <s v="Male"/>
    <n v="5.142578125"/>
    <s v="&lt;13"/>
    <n v="2820"/>
    <s v="2500_to_2999"/>
    <n v="38"/>
    <n v="27.421875"/>
    <s v="25_to_29"/>
    <x v="1"/>
    <x v="0"/>
    <s v="Side"/>
    <x v="0"/>
  </r>
  <r>
    <x v="0"/>
    <x v="0"/>
    <s v="Female"/>
    <n v="8.427734375"/>
    <s v="&lt;13"/>
    <n v="3310"/>
    <s v="3000_to_3499"/>
    <n v="39.421875"/>
    <n v="29.140625"/>
    <s v="25_to_29"/>
    <x v="0"/>
    <x v="0"/>
    <m/>
    <x v="0"/>
  </r>
  <r>
    <x v="0"/>
    <x v="0"/>
    <s v="Female"/>
    <n v="31.85546875"/>
    <s v="26_plus"/>
    <n v="1692"/>
    <s v="&lt;2500"/>
    <n v="31"/>
    <n v="19.8671875"/>
    <s v="&lt;19"/>
    <x v="2"/>
    <x v="0"/>
    <s v="Front_face_to_side"/>
    <x v="0"/>
  </r>
  <r>
    <x v="0"/>
    <x v="0"/>
    <s v="Male"/>
    <n v="12"/>
    <s v="&lt;13"/>
    <n v="2740"/>
    <s v="2500_to_2999"/>
    <n v="38"/>
    <n v="30.78125"/>
    <s v="30_plus"/>
    <x v="1"/>
    <x v="1"/>
    <s v="Front_face_to_side"/>
    <x v="1"/>
  </r>
  <r>
    <x v="0"/>
    <x v="0"/>
    <s v="Male"/>
    <n v="45.5703125"/>
    <s v="26_plus"/>
    <n v="3200"/>
    <s v="3000_to_3499"/>
    <n v="39"/>
    <n v="33.125"/>
    <s v="30_plus"/>
    <x v="0"/>
    <x v="0"/>
    <s v="Front_face_to_side"/>
    <x v="0"/>
  </r>
  <r>
    <x v="0"/>
    <x v="0"/>
    <s v="Male"/>
    <n v="8.427734375"/>
    <s v="&lt;13"/>
    <n v="2520"/>
    <s v="2500_to_2999"/>
    <n v="36"/>
    <n v="18.02734375"/>
    <s v="&lt;19"/>
    <x v="1"/>
    <x v="0"/>
    <s v="Front_face_to_side"/>
    <x v="0"/>
  </r>
  <r>
    <x v="0"/>
    <x v="0"/>
    <s v="Male"/>
    <n v="11.71289063"/>
    <s v="&lt;13"/>
    <n v="2865"/>
    <s v="2500_to_2999"/>
    <n v="39"/>
    <n v="17.453125"/>
    <s v="&lt;19"/>
    <x v="0"/>
    <x v="1"/>
    <s v="Back"/>
    <x v="1"/>
  </r>
  <r>
    <x v="0"/>
    <x v="1"/>
    <s v="Male"/>
    <n v="13.85546875"/>
    <s v="13_to_19"/>
    <n v="3440"/>
    <s v="3000_to_3499"/>
    <n v="38"/>
    <n v="24.3515625"/>
    <s v="20_to_24"/>
    <x v="1"/>
    <x v="1"/>
    <s v="Side"/>
    <x v="0"/>
  </r>
  <r>
    <x v="0"/>
    <x v="1"/>
    <s v="Female"/>
    <n v="10.85546875"/>
    <s v="&lt;13"/>
    <n v="1075"/>
    <s v="&lt;2500"/>
    <n v="29"/>
    <n v="17.03125"/>
    <s v="&lt;19"/>
    <x v="0"/>
    <x v="1"/>
    <s v="Front_face_to_side"/>
    <x v="0"/>
  </r>
  <r>
    <x v="0"/>
    <x v="0"/>
    <s v="Male"/>
    <n v="4"/>
    <s v="&lt;13"/>
    <n v="3220"/>
    <s v="3000_to_3499"/>
    <n v="38"/>
    <n v="19.0546875"/>
    <s v="&lt;19"/>
    <x v="1"/>
    <x v="0"/>
    <s v="Side"/>
    <x v="0"/>
  </r>
  <r>
    <x v="0"/>
    <x v="1"/>
    <s v="Male"/>
    <n v="11.28515625"/>
    <s v="&lt;13"/>
    <n v="4200"/>
    <s v="3500_plus"/>
    <n v="39"/>
    <n v="20.39453125"/>
    <s v="20_to_24"/>
    <x v="1"/>
    <x v="1"/>
    <s v="Front_face_to_side"/>
    <x v="0"/>
  </r>
  <r>
    <x v="0"/>
    <x v="0"/>
    <s v="Female"/>
    <n v="20"/>
    <s v="20_to_25"/>
    <n v="3200"/>
    <s v="3000_to_3499"/>
    <n v="41"/>
    <n v="30.359375"/>
    <s v="30_plus"/>
    <x v="0"/>
    <x v="1"/>
    <s v="Front_face_to_side"/>
    <x v="1"/>
  </r>
  <r>
    <x v="0"/>
    <x v="0"/>
    <s v="Male"/>
    <n v="5.856445313"/>
    <s v="&lt;13"/>
    <n v="3300"/>
    <s v="3000_to_3499"/>
    <n v="39"/>
    <n v="19.4609375"/>
    <s v="&lt;19"/>
    <x v="2"/>
    <x v="0"/>
    <s v="Side"/>
    <x v="0"/>
  </r>
  <r>
    <x v="0"/>
    <x v="0"/>
    <s v="Male"/>
    <n v="13"/>
    <s v="13_to_19"/>
    <n v="2260"/>
    <s v="&lt;2500"/>
    <n v="38"/>
    <n v="25.78515625"/>
    <s v="25_to_29"/>
    <x v="1"/>
    <x v="0"/>
    <s v="Front_face_to_side"/>
    <x v="0"/>
  </r>
  <r>
    <x v="0"/>
    <x v="0"/>
    <s v="Male"/>
    <n v="12"/>
    <s v="&lt;13"/>
    <n v="3520"/>
    <s v="3500_plus"/>
    <n v="40"/>
    <n v="17.8984375"/>
    <s v="&lt;19"/>
    <x v="0"/>
    <x v="0"/>
    <s v="Side"/>
    <x v="0"/>
  </r>
  <r>
    <x v="0"/>
    <x v="0"/>
    <s v="Male"/>
    <n v="13.85546875"/>
    <s v="13_to_19"/>
    <n v="2760"/>
    <s v="2500_to_2999"/>
    <n v="38"/>
    <n v="24.89453125"/>
    <s v="20_to_24"/>
    <x v="1"/>
    <x v="1"/>
    <s v="Side"/>
    <x v="0"/>
  </r>
  <r>
    <x v="0"/>
    <x v="0"/>
    <s v="Male"/>
    <n v="22.140625"/>
    <s v="20_to_25"/>
    <n v="3600"/>
    <s v="3500_plus"/>
    <n v="38.421875"/>
    <n v="16.50390625"/>
    <s v="&lt;19"/>
    <x v="1"/>
    <x v="1"/>
    <s v="Front_face_to_side"/>
    <x v="0"/>
  </r>
  <r>
    <x v="0"/>
    <x v="0"/>
    <s v="Male"/>
    <n v="29.42578125"/>
    <s v="26_plus"/>
    <n v="3300"/>
    <s v="3000_to_3499"/>
    <n v="40"/>
    <n v="20.55859375"/>
    <s v="20_to_24"/>
    <x v="1"/>
    <x v="1"/>
    <s v="Front_face_to_side"/>
    <x v="0"/>
  </r>
  <r>
    <x v="0"/>
    <x v="0"/>
    <s v="Female"/>
    <n v="26.28515625"/>
    <s v="26_plus"/>
    <n v="3720"/>
    <s v="3500_plus"/>
    <n v="41"/>
    <n v="25.90234375"/>
    <s v="25_to_29"/>
    <x v="1"/>
    <x v="1"/>
    <s v="Front_face_to_side"/>
    <x v="0"/>
  </r>
  <r>
    <x v="0"/>
    <x v="0"/>
    <s v="Female"/>
    <n v="11"/>
    <s v="&lt;13"/>
    <n v="3620"/>
    <s v="3500_plus"/>
    <n v="38"/>
    <n v="25.69921875"/>
    <s v="25_to_29"/>
    <x v="0"/>
    <x v="0"/>
    <s v="Side"/>
    <x v="1"/>
  </r>
  <r>
    <x v="0"/>
    <x v="1"/>
    <s v="Male"/>
    <n v="19.85546875"/>
    <s v="13_to_19"/>
    <n v="3530"/>
    <s v="3500_plus"/>
    <n v="41"/>
    <n v="26.2890625"/>
    <s v="25_to_29"/>
    <x v="0"/>
    <x v="1"/>
    <s v="Front_face_down"/>
    <x v="1"/>
  </r>
  <r>
    <x v="0"/>
    <x v="1"/>
    <s v="Male"/>
    <n v="19.140625"/>
    <s v="13_to_19"/>
    <n v="3070"/>
    <s v="3000_to_3499"/>
    <n v="36"/>
    <n v="18.390625"/>
    <s v="&lt;19"/>
    <x v="2"/>
    <x v="1"/>
    <s v="Front_face_to_side"/>
    <x v="1"/>
  </r>
  <r>
    <x v="0"/>
    <x v="1"/>
    <s v="Female"/>
    <n v="13"/>
    <s v="13_to_19"/>
    <n v="3250"/>
    <s v="3000_to_3499"/>
    <n v="36.8515625"/>
    <n v="22.72265625"/>
    <s v="20_to_24"/>
    <x v="1"/>
    <x v="1"/>
    <s v="Side"/>
    <x v="0"/>
  </r>
  <r>
    <x v="0"/>
    <x v="1"/>
    <s v="Male"/>
    <n v="26.7109375"/>
    <s v="26_plus"/>
    <n v="3150"/>
    <s v="3000_to_3499"/>
    <n v="38"/>
    <n v="21.609375"/>
    <s v="20_to_24"/>
    <x v="0"/>
    <x v="1"/>
    <s v="Front_face_to_side"/>
    <x v="0"/>
  </r>
  <r>
    <x v="0"/>
    <x v="0"/>
    <s v="Male"/>
    <n v="31.5703125"/>
    <s v="26_plus"/>
    <n v="2810"/>
    <s v="2500_to_2999"/>
    <n v="39"/>
    <n v="22.05078125"/>
    <s v="20_to_24"/>
    <x v="1"/>
    <x v="2"/>
    <s v="Front_face_to_side"/>
    <x v="0"/>
  </r>
  <r>
    <x v="0"/>
    <x v="0"/>
    <s v="Female"/>
    <n v="5.28515625"/>
    <s v="&lt;13"/>
    <n v="2660"/>
    <s v="2500_to_2999"/>
    <n v="40"/>
    <n v="24.1640625"/>
    <s v="20_to_24"/>
    <x v="1"/>
    <x v="0"/>
    <s v="Side"/>
    <x v="1"/>
  </r>
  <r>
    <x v="0"/>
    <x v="0"/>
    <s v="Male"/>
    <n v="15.5703125"/>
    <s v="13_to_19"/>
    <n v="2130"/>
    <s v="&lt;2500"/>
    <n v="34"/>
    <n v="26.0390625"/>
    <s v="25_to_29"/>
    <x v="1"/>
    <x v="0"/>
    <s v="Side"/>
    <x v="0"/>
  </r>
  <r>
    <x v="0"/>
    <x v="0"/>
    <s v="Male"/>
    <n v="10.85546875"/>
    <s v="&lt;13"/>
    <n v="2900"/>
    <s v="2500_to_2999"/>
    <n v="38"/>
    <n v="31.38671875"/>
    <s v="30_plus"/>
    <x v="1"/>
    <x v="1"/>
    <s v="Front_face_to_side"/>
    <x v="0"/>
  </r>
  <r>
    <x v="0"/>
    <x v="0"/>
    <s v="Male"/>
    <n v="9.427734375"/>
    <s v="&lt;13"/>
    <n v="3335"/>
    <s v="3000_to_3499"/>
    <n v="41"/>
    <n v="21.3125"/>
    <s v="20_to_24"/>
    <x v="1"/>
    <x v="0"/>
    <s v="Front_face_to_side"/>
    <x v="0"/>
  </r>
  <r>
    <x v="0"/>
    <x v="0"/>
    <s v="Male"/>
    <n v="9.427734375"/>
    <s v="&lt;13"/>
    <n v="3270"/>
    <s v="3000_to_3499"/>
    <n v="40.28125"/>
    <n v="20.81640625"/>
    <s v="20_to_24"/>
    <x v="1"/>
    <x v="1"/>
    <s v="Front_face_to_side"/>
    <x v="1"/>
  </r>
  <r>
    <x v="0"/>
    <x v="1"/>
    <s v="Male"/>
    <n v="20.42578125"/>
    <s v="20_to_25"/>
    <n v="1820"/>
    <s v="&lt;2500"/>
    <n v="31"/>
    <n v="17.00390625"/>
    <s v="&lt;19"/>
    <x v="0"/>
    <x v="1"/>
    <s v="Side"/>
    <x v="0"/>
  </r>
  <r>
    <x v="0"/>
    <x v="1"/>
    <s v="Female"/>
    <n v="14.5703125"/>
    <s v="13_to_19"/>
    <n v="2640"/>
    <s v="2500_to_2999"/>
    <n v="37"/>
    <n v="24.1796875"/>
    <s v="20_to_24"/>
    <x v="0"/>
    <x v="1"/>
    <s v="Side"/>
    <x v="1"/>
  </r>
  <r>
    <x v="0"/>
    <x v="1"/>
    <s v="Male"/>
    <n v="33"/>
    <s v="26_plus"/>
    <n v="3560"/>
    <s v="3500_plus"/>
    <n v="40"/>
    <n v="18.75390625"/>
    <s v="&lt;19"/>
    <x v="0"/>
    <x v="1"/>
    <s v="Front_face_to_side"/>
    <x v="0"/>
  </r>
  <r>
    <x v="0"/>
    <x v="1"/>
    <s v="Male"/>
    <n v="14.5703125"/>
    <s v="13_to_19"/>
    <n v="2775"/>
    <s v="2500_to_2999"/>
    <n v="39"/>
    <n v="28.30078125"/>
    <s v="25_to_29"/>
    <x v="1"/>
    <x v="1"/>
    <s v="Front_face_to_side"/>
    <x v="0"/>
  </r>
  <r>
    <x v="0"/>
    <x v="1"/>
    <s v="Female"/>
    <n v="7.28515625"/>
    <s v="&lt;13"/>
    <n v="3670"/>
    <s v="3500_plus"/>
    <n v="41"/>
    <n v="33.9296875"/>
    <s v="30_plus"/>
    <x v="2"/>
    <x v="1"/>
    <s v="Front_face_to_side"/>
    <x v="2"/>
  </r>
  <r>
    <x v="0"/>
    <x v="0"/>
    <s v="Male"/>
    <n v="17.5703125"/>
    <s v="13_to_19"/>
    <n v="2400"/>
    <s v="&lt;2500"/>
    <n v="36"/>
    <n v="23"/>
    <s v="20_to_24"/>
    <x v="1"/>
    <x v="0"/>
    <s v="Front_face_to_side"/>
    <x v="0"/>
  </r>
  <r>
    <x v="0"/>
    <x v="0"/>
    <s v="Male"/>
    <n v="4.28515625"/>
    <s v="&lt;13"/>
    <n v="3040"/>
    <s v="3000_to_3499"/>
    <n v="38"/>
    <n v="23.1796875"/>
    <s v="20_to_24"/>
    <x v="1"/>
    <x v="0"/>
    <s v="Front_face_to_side"/>
    <x v="0"/>
  </r>
  <r>
    <x v="0"/>
    <x v="1"/>
    <s v="Female"/>
    <n v="17.5703125"/>
    <s v="13_to_19"/>
    <n v="3607"/>
    <s v="3500_plus"/>
    <n v="40"/>
    <n v="18.70703125"/>
    <s v="&lt;19"/>
    <x v="1"/>
    <x v="1"/>
    <s v="Side"/>
    <x v="0"/>
  </r>
  <r>
    <x v="0"/>
    <x v="0"/>
    <s v="Male"/>
    <n v="5"/>
    <s v="&lt;13"/>
    <n v="3680"/>
    <s v="3500_plus"/>
    <n v="39.5703125"/>
    <n v="18.41796875"/>
    <s v="&lt;19"/>
    <x v="1"/>
    <x v="1"/>
    <s v="Front_face_to_side"/>
    <x v="0"/>
  </r>
  <r>
    <x v="0"/>
    <x v="0"/>
    <s v="Male"/>
    <n v="8.712890625"/>
    <s v="&lt;13"/>
    <n v="2380"/>
    <s v="&lt;2500"/>
    <n v="37"/>
    <n v="24.51171875"/>
    <s v="20_to_24"/>
    <x v="1"/>
    <x v="1"/>
    <s v="Side"/>
    <x v="0"/>
  </r>
  <r>
    <x v="0"/>
    <x v="0"/>
    <s v="Female"/>
    <n v="14.42773438"/>
    <s v="13_to_19"/>
    <n v="2185"/>
    <s v="&lt;2500"/>
    <n v="37"/>
    <n v="19.76953125"/>
    <s v="&lt;19"/>
    <x v="2"/>
    <x v="1"/>
    <s v="Side"/>
    <x v="0"/>
  </r>
  <r>
    <x v="0"/>
    <x v="0"/>
    <s v="Male"/>
    <n v="6.427734375"/>
    <s v="&lt;13"/>
    <n v="1719"/>
    <s v="&lt;2500"/>
    <n v="32"/>
    <n v="36.65625"/>
    <s v="30_plus"/>
    <x v="0"/>
    <x v="0"/>
    <s v="Side"/>
    <x v="0"/>
  </r>
  <r>
    <x v="0"/>
    <x v="1"/>
    <s v="Female"/>
    <n v="13"/>
    <s v="13_to_19"/>
    <n v="3280"/>
    <s v="3000_to_3499"/>
    <n v="40"/>
    <n v="34.6953125"/>
    <s v="30_plus"/>
    <x v="1"/>
    <x v="1"/>
    <s v="Side"/>
    <x v="2"/>
  </r>
  <r>
    <x v="0"/>
    <x v="1"/>
    <s v="Female"/>
    <n v="8.85546875"/>
    <s v="&lt;13"/>
    <n v="3670"/>
    <s v="3500_plus"/>
    <n v="41"/>
    <n v="25.015625"/>
    <s v="25_to_29"/>
    <x v="2"/>
    <x v="1"/>
    <s v="Front_face_to_side"/>
    <x v="1"/>
  </r>
  <r>
    <x v="0"/>
    <x v="1"/>
    <s v="Male"/>
    <n v="13"/>
    <s v="13_to_19"/>
    <n v="4070"/>
    <s v="3500_plus"/>
    <n v="39"/>
    <n v="21.71875"/>
    <s v="20_to_24"/>
    <x v="0"/>
    <x v="1"/>
    <s v="Front_face_to_side"/>
    <x v="2"/>
  </r>
  <r>
    <x v="0"/>
    <x v="1"/>
    <s v="Male"/>
    <n v="25"/>
    <s v="20_to_25"/>
    <n v="3520"/>
    <s v="3500_plus"/>
    <n v="40"/>
    <n v="28.62109375"/>
    <s v="25_to_29"/>
    <x v="2"/>
    <x v="1"/>
    <s v="Front_face_to_side"/>
    <x v="0"/>
  </r>
  <r>
    <x v="0"/>
    <x v="0"/>
    <s v="Male"/>
    <n v="5.856445313"/>
    <s v="&lt;13"/>
    <n v="4140"/>
    <s v="3500_plus"/>
    <n v="40"/>
    <n v="32.3984375"/>
    <s v="30_plus"/>
    <x v="1"/>
    <x v="1"/>
    <s v="Front_face_to_side"/>
    <x v="1"/>
  </r>
  <r>
    <x v="0"/>
    <x v="0"/>
    <s v="Female"/>
    <n v="20.7109375"/>
    <s v="20_to_25"/>
    <n v="2620"/>
    <s v="2500_to_2999"/>
    <n v="38.421875"/>
    <n v="24.71875"/>
    <s v="20_to_24"/>
    <x v="0"/>
    <x v="1"/>
    <s v="Back"/>
    <x v="0"/>
  </r>
  <r>
    <x v="0"/>
    <x v="1"/>
    <s v="Female"/>
    <n v="6.713867188"/>
    <s v="&lt;13"/>
    <n v="3550"/>
    <s v="3500_plus"/>
    <n v="39"/>
    <n v="29.625"/>
    <s v="25_to_29"/>
    <x v="1"/>
    <x v="0"/>
    <s v="Back"/>
    <x v="0"/>
  </r>
  <r>
    <x v="0"/>
    <x v="0"/>
    <s v="Male"/>
    <n v="13.85546875"/>
    <s v="13_to_19"/>
    <n v="2855"/>
    <s v="2500_to_2999"/>
    <n v="37"/>
    <n v="22.4140625"/>
    <s v="20_to_24"/>
    <x v="0"/>
    <x v="1"/>
    <s v="Front_face_to_side"/>
    <x v="0"/>
  </r>
  <r>
    <x v="0"/>
    <x v="1"/>
    <s v="Female"/>
    <n v="12.14257813"/>
    <s v="&lt;13"/>
    <n v="2300"/>
    <s v="&lt;2500"/>
    <n v="35"/>
    <n v="34.421875"/>
    <s v="30_plus"/>
    <x v="1"/>
    <x v="1"/>
    <s v="Front_face_to_side"/>
    <x v="0"/>
  </r>
  <r>
    <x v="0"/>
    <x v="1"/>
    <s v="Female"/>
    <n v="15"/>
    <s v="13_to_19"/>
    <n v="4100"/>
    <s v="3500_plus"/>
    <n v="41"/>
    <n v="22.91015625"/>
    <s v="20_to_24"/>
    <x v="0"/>
    <x v="1"/>
    <s v="Front_face_to_side"/>
    <x v="0"/>
  </r>
  <r>
    <x v="0"/>
    <x v="1"/>
    <s v="Female"/>
    <n v="7.427734375"/>
    <s v="&lt;13"/>
    <n v="3635"/>
    <s v="3500_plus"/>
    <n v="40.28125"/>
    <n v="27.53125"/>
    <s v="25_to_29"/>
    <x v="0"/>
    <x v="1"/>
    <s v="Front_face_to_side"/>
    <x v="1"/>
  </r>
  <r>
    <x v="0"/>
    <x v="1"/>
    <s v="Female"/>
    <n v="9.85546875"/>
    <s v="&lt;13"/>
    <n v="2310"/>
    <s v="&lt;2500"/>
    <n v="35"/>
    <n v="24.16015625"/>
    <s v="20_to_24"/>
    <x v="0"/>
    <x v="0"/>
    <s v="Front_face_to_side"/>
    <x v="0"/>
  </r>
  <r>
    <x v="0"/>
    <x v="0"/>
    <s v="Female"/>
    <n v="4.142578125"/>
    <s v="&lt;13"/>
    <n v="3650"/>
    <s v="3500_plus"/>
    <n v="40"/>
    <n v="27"/>
    <s v="25_to_29"/>
    <x v="1"/>
    <x v="1"/>
    <s v="Front_face_to_side"/>
    <x v="1"/>
  </r>
  <r>
    <x v="0"/>
    <x v="0"/>
    <s v="Male"/>
    <n v="12.14257813"/>
    <s v="&lt;13"/>
    <n v="3420"/>
    <s v="3000_to_3499"/>
    <n v="40"/>
    <n v="23.5859375"/>
    <s v="20_to_24"/>
    <x v="0"/>
    <x v="1"/>
    <s v="Front_face_to_side"/>
    <x v="0"/>
  </r>
  <r>
    <x v="0"/>
    <x v="0"/>
    <s v="Male"/>
    <n v="9"/>
    <s v="&lt;13"/>
    <n v="3030"/>
    <s v="3000_to_3499"/>
    <n v="40"/>
    <n v="19.953125"/>
    <s v="&lt;19"/>
    <x v="1"/>
    <x v="0"/>
    <s v="Side"/>
    <x v="0"/>
  </r>
  <r>
    <x v="0"/>
    <x v="1"/>
    <s v="Male"/>
    <n v="13.28515625"/>
    <s v="13_to_19"/>
    <n v="2990"/>
    <s v="2500_to_2999"/>
    <n v="38"/>
    <n v="22.5234375"/>
    <s v="20_to_24"/>
    <x v="1"/>
    <x v="1"/>
    <s v="Front_face_to_side"/>
    <x v="0"/>
  </r>
  <r>
    <x v="0"/>
    <x v="0"/>
    <s v="Female"/>
    <n v="31.140625"/>
    <s v="26_plus"/>
    <n v="3120"/>
    <s v="3000_to_3499"/>
    <n v="40"/>
    <n v="19.9140625"/>
    <s v="&lt;19"/>
    <x v="2"/>
    <x v="0"/>
    <s v="Front_face_to_side"/>
    <x v="0"/>
  </r>
  <r>
    <x v="0"/>
    <x v="0"/>
    <s v="Male"/>
    <n v="26.140625"/>
    <s v="26_plus"/>
    <n v="3000"/>
    <s v="3000_to_3499"/>
    <n v="36"/>
    <n v="33.4140625"/>
    <s v="30_plus"/>
    <x v="0"/>
    <x v="1"/>
    <s v="Front_face_to_side"/>
    <x v="1"/>
  </r>
  <r>
    <x v="0"/>
    <x v="1"/>
    <s v="Male"/>
    <n v="20.42578125"/>
    <s v="20_to_25"/>
    <n v="1160"/>
    <s v="&lt;2500"/>
    <n v="32"/>
    <n v="23.12890625"/>
    <s v="20_to_24"/>
    <x v="2"/>
    <x v="1"/>
    <s v="Side"/>
    <x v="0"/>
  </r>
  <r>
    <x v="0"/>
    <x v="1"/>
    <s v="Female"/>
    <n v="16.42578125"/>
    <s v="13_to_19"/>
    <n v="2143"/>
    <s v="&lt;2500"/>
    <n v="33"/>
    <n v="23.42578125"/>
    <s v="20_to_24"/>
    <x v="1"/>
    <x v="1"/>
    <s v="Side"/>
    <x v="0"/>
  </r>
  <r>
    <x v="0"/>
    <x v="0"/>
    <s v="Female"/>
    <n v="5"/>
    <s v="&lt;13"/>
    <n v="2810"/>
    <s v="2500_to_2999"/>
    <n v="38"/>
    <n v="23.9609375"/>
    <s v="20_to_24"/>
    <x v="0"/>
    <x v="1"/>
    <s v="Front_face_to_side"/>
    <x v="0"/>
  </r>
  <r>
    <x v="0"/>
    <x v="0"/>
    <s v="Male"/>
    <n v="9.142578125"/>
    <s v="&lt;13"/>
    <n v="3720"/>
    <s v="3500_plus"/>
    <n v="41"/>
    <n v="21.16796875"/>
    <s v="20_to_24"/>
    <x v="0"/>
    <x v="1"/>
    <s v="Side"/>
    <x v="0"/>
  </r>
  <r>
    <x v="0"/>
    <x v="0"/>
    <s v="Male"/>
    <n v="27.42578125"/>
    <s v="26_plus"/>
    <n v="2950"/>
    <s v="2500_to_2999"/>
    <n v="40"/>
    <n v="27.22265625"/>
    <s v="25_to_29"/>
    <x v="1"/>
    <x v="0"/>
    <s v="Side"/>
    <x v="0"/>
  </r>
  <r>
    <x v="0"/>
    <x v="0"/>
    <s v="Female"/>
    <n v="4.28515625"/>
    <s v="&lt;13"/>
    <n v="3620"/>
    <s v="3500_plus"/>
    <n v="40"/>
    <n v="23.24609375"/>
    <s v="20_to_24"/>
    <x v="1"/>
    <x v="1"/>
    <s v="Side"/>
    <x v="0"/>
  </r>
  <r>
    <x v="0"/>
    <x v="0"/>
    <s v="Male"/>
    <n v="15.85546875"/>
    <s v="13_to_19"/>
    <n v="3730"/>
    <s v="3500_plus"/>
    <n v="40"/>
    <n v="23.97265625"/>
    <s v="20_to_24"/>
    <x v="1"/>
    <x v="1"/>
    <s v="Front_face_to_side"/>
    <x v="1"/>
  </r>
  <r>
    <x v="0"/>
    <x v="2"/>
    <s v="Female"/>
    <n v="9.5703125"/>
    <s v="&lt;13"/>
    <n v="3000"/>
    <s v="3000_to_3499"/>
    <n v="40"/>
    <n v="21.46484375"/>
    <s v="20_to_24"/>
    <x v="1"/>
    <x v="1"/>
    <s v="Front_face_to_side"/>
    <x v="0"/>
  </r>
  <r>
    <x v="0"/>
    <x v="0"/>
    <s v="Male"/>
    <n v="31.7109375"/>
    <s v="26_plus"/>
    <n v="2600"/>
    <s v="2500_to_2999"/>
    <n v="36"/>
    <n v="22.94140625"/>
    <s v="20_to_24"/>
    <x v="0"/>
    <x v="0"/>
    <s v="Front_face_to_side"/>
    <x v="0"/>
  </r>
  <r>
    <x v="0"/>
    <x v="0"/>
    <s v="Female"/>
    <n v="20.140625"/>
    <s v="20_to_25"/>
    <n v="3730"/>
    <s v="3500_plus"/>
    <n v="40"/>
    <n v="24.27734375"/>
    <s v="20_to_24"/>
    <x v="1"/>
    <x v="1"/>
    <s v="Front_face_to_side"/>
    <x v="0"/>
  </r>
  <r>
    <x v="0"/>
    <x v="2"/>
    <s v="Male"/>
    <n v="5.856445313"/>
    <s v="&lt;13"/>
    <n v="3650"/>
    <s v="3500_plus"/>
    <n v="37"/>
    <n v="32.296875"/>
    <s v="30_plus"/>
    <x v="1"/>
    <x v="0"/>
    <s v="Side"/>
    <x v="1"/>
  </r>
  <r>
    <x v="0"/>
    <x v="1"/>
    <s v="Female"/>
    <n v="36.28125"/>
    <s v="26_plus"/>
    <n v="3630"/>
    <s v="3500_plus"/>
    <n v="41"/>
    <n v="31.61328125"/>
    <s v="30_plus"/>
    <x v="0"/>
    <x v="1"/>
    <s v="Side"/>
    <x v="1"/>
  </r>
  <r>
    <x v="1"/>
    <x v="1"/>
    <s v="Female"/>
    <n v="19.5703125"/>
    <s v="13_to_19"/>
    <n v="2760"/>
    <s v="2500_to_2999"/>
    <n v="38.7109375"/>
    <n v="22.65625"/>
    <s v="20_to_24"/>
    <x v="0"/>
    <x v="1"/>
    <s v="Side"/>
    <x v="1"/>
  </r>
  <r>
    <x v="1"/>
    <x v="1"/>
    <s v="Male"/>
    <n v="7.142578125"/>
    <s v="&lt;13"/>
    <n v="3700"/>
    <s v="3500_plus"/>
    <n v="42.421875"/>
    <n v="21.4609375"/>
    <s v="20_to_24"/>
    <x v="0"/>
    <x v="1"/>
    <s v="Side"/>
    <x v="1"/>
  </r>
  <r>
    <x v="1"/>
    <x v="0"/>
    <s v="Female"/>
    <n v="17.5703125"/>
    <s v="13_to_19"/>
    <n v="3560"/>
    <s v="3500_plus"/>
    <n v="38"/>
    <n v="31.1171875"/>
    <s v="30_plus"/>
    <x v="0"/>
    <x v="1"/>
    <s v="Front_face_to_side"/>
    <x v="1"/>
  </r>
  <r>
    <x v="1"/>
    <x v="0"/>
    <s v="Female"/>
    <n v="8.427734375"/>
    <s v="&lt;13"/>
    <n v="2670"/>
    <s v="2500_to_2999"/>
    <n v="38"/>
    <n v="19.0625"/>
    <s v="&lt;19"/>
    <x v="2"/>
    <x v="0"/>
    <s v="Front_face_to_side"/>
    <x v="0"/>
  </r>
  <r>
    <x v="1"/>
    <x v="1"/>
    <s v="Female"/>
    <n v="16.42578125"/>
    <s v="13_to_19"/>
    <n v="2830"/>
    <s v="2500_to_2999"/>
    <n v="40"/>
    <n v="26.12890625"/>
    <s v="25_to_29"/>
    <x v="0"/>
    <x v="1"/>
    <s v="Front_face_to_side"/>
    <x v="2"/>
  </r>
  <r>
    <x v="1"/>
    <x v="1"/>
    <s v="Female"/>
    <n v="11.85546875"/>
    <s v="&lt;13"/>
    <n v="3330"/>
    <s v="3000_to_3499"/>
    <n v="42"/>
    <n v="30.796875"/>
    <s v="30_plus"/>
    <x v="2"/>
    <x v="1"/>
    <s v="Front_face_to_side"/>
    <x v="0"/>
  </r>
  <r>
    <x v="1"/>
    <x v="1"/>
    <s v="Male"/>
    <n v="48.5703125"/>
    <s v="26_plus"/>
    <n v="3520"/>
    <s v="3500_plus"/>
    <n v="39.28125"/>
    <n v="24.98046875"/>
    <s v="20_to_24"/>
    <x v="1"/>
    <x v="1"/>
    <s v="Front_face_to_side"/>
    <x v="1"/>
  </r>
  <r>
    <x v="1"/>
    <x v="1"/>
    <s v="Female"/>
    <n v="21.7109375"/>
    <s v="20_to_25"/>
    <n v="3050"/>
    <s v="3000_to_3499"/>
    <n v="39"/>
    <n v="30.01953125"/>
    <s v="30_plus"/>
    <x v="0"/>
    <x v="1"/>
    <s v="Side"/>
    <x v="1"/>
  </r>
  <r>
    <x v="1"/>
    <x v="1"/>
    <s v="Male"/>
    <n v="6"/>
    <s v="&lt;13"/>
    <n v="4080"/>
    <s v="3500_plus"/>
    <n v="40"/>
    <n v="24.3046875"/>
    <s v="20_to_24"/>
    <x v="2"/>
    <x v="1"/>
    <s v="Front_face_to_side"/>
    <x v="1"/>
  </r>
  <r>
    <x v="1"/>
    <x v="1"/>
    <s v="Male"/>
    <n v="6.713867188"/>
    <s v="&lt;13"/>
    <n v="3230"/>
    <s v="3000_to_3499"/>
    <n v="41"/>
    <n v="34.765625"/>
    <s v="30_plus"/>
    <x v="0"/>
    <x v="1"/>
    <s v="Front_face_to_side"/>
    <x v="0"/>
  </r>
  <r>
    <x v="1"/>
    <x v="1"/>
    <s v="Female"/>
    <n v="4.28515625"/>
    <s v="&lt;13"/>
    <n v="3810"/>
    <s v="3500_plus"/>
    <n v="40"/>
    <n v="32.5"/>
    <s v="30_plus"/>
    <x v="1"/>
    <x v="1"/>
    <s v="Side"/>
    <x v="1"/>
  </r>
  <r>
    <x v="1"/>
    <x v="0"/>
    <s v="Female"/>
    <n v="51.28125"/>
    <s v="26_plus"/>
    <n v="3240"/>
    <s v="3000_to_3499"/>
    <n v="41"/>
    <n v="27.76953125"/>
    <s v="25_to_29"/>
    <x v="0"/>
    <x v="0"/>
    <s v="Back"/>
    <x v="1"/>
  </r>
  <r>
    <x v="1"/>
    <x v="2"/>
    <s v="Female"/>
    <n v="18.85546875"/>
    <s v="13_to_19"/>
    <n v="4135"/>
    <s v="3500_plus"/>
    <n v="39.5703125"/>
    <n v="26.3515625"/>
    <s v="25_to_29"/>
    <x v="0"/>
    <x v="1"/>
    <s v="Back"/>
    <x v="1"/>
  </r>
  <r>
    <x v="1"/>
    <x v="1"/>
    <s v="Female"/>
    <n v="8.712890625"/>
    <s v="&lt;13"/>
    <n v="4080"/>
    <s v="3500_plus"/>
    <n v="40.140625"/>
    <n v="31.7890625"/>
    <s v="30_plus"/>
    <x v="0"/>
    <x v="1"/>
    <s v="Back"/>
    <x v="1"/>
  </r>
  <r>
    <x v="1"/>
    <x v="0"/>
    <s v="Male"/>
    <n v="13.71289063"/>
    <s v="13_to_19"/>
    <n v="3120"/>
    <s v="3000_to_3499"/>
    <n v="42"/>
    <n v="17.82421875"/>
    <s v="&lt;19"/>
    <x v="2"/>
    <x v="1"/>
    <s v="Side"/>
    <x v="0"/>
  </r>
  <r>
    <x v="1"/>
    <x v="1"/>
    <s v="Male"/>
    <n v="6.571289063"/>
    <s v="&lt;13"/>
    <n v="3940"/>
    <s v="3500_plus"/>
    <n v="40"/>
    <n v="29.26953125"/>
    <s v="25_to_29"/>
    <x v="0"/>
    <x v="1"/>
    <s v="Front_face_to_side"/>
    <x v="1"/>
  </r>
  <r>
    <x v="1"/>
    <x v="0"/>
    <s v="Male"/>
    <n v="28.42578125"/>
    <s v="26_plus"/>
    <n v="3920"/>
    <s v="3500_plus"/>
    <n v="40"/>
    <n v="32.75"/>
    <s v="30_plus"/>
    <x v="2"/>
    <x v="1"/>
    <s v="Back"/>
    <x v="1"/>
  </r>
  <r>
    <x v="1"/>
    <x v="1"/>
    <s v="Female"/>
    <n v="27.28515625"/>
    <s v="26_plus"/>
    <n v="3520"/>
    <s v="3500_plus"/>
    <n v="39"/>
    <n v="35.6875"/>
    <s v="30_plus"/>
    <x v="2"/>
    <x v="1"/>
    <s v="Front_face_to_side"/>
    <x v="1"/>
  </r>
  <r>
    <x v="1"/>
    <x v="0"/>
    <s v="Female"/>
    <n v="43"/>
    <s v="26_plus"/>
    <n v="3710"/>
    <s v="3500_plus"/>
    <n v="38"/>
    <n v="28.6015625"/>
    <s v="25_to_29"/>
    <x v="1"/>
    <x v="0"/>
    <s v="Side"/>
    <x v="1"/>
  </r>
  <r>
    <x v="1"/>
    <x v="1"/>
    <s v="Male"/>
    <n v="10"/>
    <s v="&lt;13"/>
    <n v="3480"/>
    <s v="3000_to_3499"/>
    <n v="39"/>
    <n v="26.4296875"/>
    <s v="25_to_29"/>
    <x v="0"/>
    <x v="1"/>
    <s v="Front_face_to_side"/>
    <x v="1"/>
  </r>
  <r>
    <x v="1"/>
    <x v="1"/>
    <s v="Female"/>
    <n v="49.140625"/>
    <s v="26_plus"/>
    <n v="4690"/>
    <s v="3500_plus"/>
    <n v="42"/>
    <n v="27.62109375"/>
    <s v="25_to_29"/>
    <x v="0"/>
    <x v="1"/>
    <s v="Front_face_to_side"/>
    <x v="1"/>
  </r>
  <r>
    <x v="1"/>
    <x v="0"/>
    <s v="Female"/>
    <n v="12.42773438"/>
    <s v="&lt;13"/>
    <n v="3220"/>
    <s v="3000_to_3499"/>
    <n v="39.140625"/>
    <n v="32.296875"/>
    <s v="30_plus"/>
    <x v="2"/>
    <x v="1"/>
    <s v="Front_face_to_side"/>
    <x v="0"/>
  </r>
  <r>
    <x v="1"/>
    <x v="1"/>
    <s v="Male"/>
    <n v="16.28515625"/>
    <s v="13_to_19"/>
    <n v="2890"/>
    <s v="2500_to_2999"/>
    <n v="36"/>
    <n v="27.7734375"/>
    <s v="25_to_29"/>
    <x v="1"/>
    <x v="1"/>
    <s v="Side"/>
    <x v="1"/>
  </r>
  <r>
    <x v="1"/>
    <x v="1"/>
    <s v="Female"/>
    <n v="23.42578125"/>
    <s v="20_to_25"/>
    <n v="4750"/>
    <s v="3500_plus"/>
    <n v="39"/>
    <n v="28.96484375"/>
    <s v="25_to_29"/>
    <x v="2"/>
    <x v="1"/>
    <s v="Front_face_to_side"/>
    <x v="1"/>
  </r>
  <r>
    <x v="1"/>
    <x v="1"/>
    <s v="Male"/>
    <n v="25.7109375"/>
    <s v="20_to_25"/>
    <n v="3250"/>
    <s v="3000_to_3499"/>
    <n v="39"/>
    <n v="24.72265625"/>
    <s v="20_to_24"/>
    <x v="0"/>
    <x v="1"/>
    <s v="Front_face_to_side"/>
    <x v="0"/>
  </r>
  <r>
    <x v="1"/>
    <x v="1"/>
    <s v="Male"/>
    <n v="17.85546875"/>
    <s v="13_to_19"/>
    <n v="3460"/>
    <s v="3000_to_3499"/>
    <n v="40"/>
    <n v="36.71875"/>
    <s v="30_plus"/>
    <x v="0"/>
    <x v="1"/>
    <s v="Front_face_to_side"/>
    <x v="1"/>
  </r>
  <r>
    <x v="1"/>
    <x v="0"/>
    <s v="Female"/>
    <n v="5.571289063"/>
    <s v="&lt;13"/>
    <n v="4050"/>
    <s v="3500_plus"/>
    <n v="40"/>
    <n v="21.7265625"/>
    <s v="20_to_24"/>
    <x v="2"/>
    <x v="1"/>
    <s v="Side"/>
    <x v="0"/>
  </r>
  <r>
    <x v="1"/>
    <x v="1"/>
    <s v="Female"/>
    <n v="27.42578125"/>
    <s v="26_plus"/>
    <n v="3305"/>
    <s v="3000_to_3499"/>
    <n v="39"/>
    <n v="35.6875"/>
    <s v="30_plus"/>
    <x v="1"/>
    <x v="1"/>
    <s v="Front_face_to_side"/>
    <x v="1"/>
  </r>
  <r>
    <x v="1"/>
    <x v="0"/>
    <s v="Female"/>
    <n v="13.28515625"/>
    <s v="13_to_19"/>
    <n v="2910"/>
    <s v="2500_to_2999"/>
    <n v="39"/>
    <n v="26.984375"/>
    <s v="25_to_29"/>
    <x v="2"/>
    <x v="1"/>
    <s v="Front_face_to_side"/>
    <x v="1"/>
  </r>
  <r>
    <x v="1"/>
    <x v="1"/>
    <s v="Male"/>
    <n v="16.7109375"/>
    <s v="13_to_19"/>
    <n v="3395"/>
    <s v="3000_to_3499"/>
    <n v="40"/>
    <n v="28.34765625"/>
    <s v="25_to_29"/>
    <x v="0"/>
    <x v="1"/>
    <s v="Front_face_to_side"/>
    <x v="1"/>
  </r>
  <r>
    <x v="1"/>
    <x v="1"/>
    <s v="Male"/>
    <n v="10.28515625"/>
    <s v="&lt;13"/>
    <n v="3340"/>
    <s v="3000_to_3499"/>
    <n v="40.7109375"/>
    <n v="36.0078125"/>
    <s v="30_plus"/>
    <x v="0"/>
    <x v="1"/>
    <s v="Side"/>
    <x v="1"/>
  </r>
  <r>
    <x v="1"/>
    <x v="0"/>
    <s v="Male"/>
    <n v="11.28515625"/>
    <s v="&lt;13"/>
    <n v="3640"/>
    <s v="3500_plus"/>
    <n v="39"/>
    <n v="22.32421875"/>
    <s v="20_to_24"/>
    <x v="2"/>
    <x v="1"/>
    <s v="Front_face_to_side"/>
    <x v="1"/>
  </r>
  <r>
    <x v="1"/>
    <x v="1"/>
    <s v="Female"/>
    <n v="9.142578125"/>
    <s v="&lt;13"/>
    <n v="3320"/>
    <s v="3000_to_3499"/>
    <n v="39"/>
    <n v="26.27734375"/>
    <s v="25_to_29"/>
    <x v="0"/>
    <x v="1"/>
    <s v="Front_face_to_side"/>
    <x v="1"/>
  </r>
  <r>
    <x v="1"/>
    <x v="1"/>
    <s v="Female"/>
    <n v="37.140625"/>
    <s v="26_plus"/>
    <n v="3190"/>
    <s v="3000_to_3499"/>
    <n v="40"/>
    <n v="25.8359375"/>
    <s v="25_to_29"/>
    <x v="0"/>
    <x v="1"/>
    <s v="Back"/>
    <x v="1"/>
  </r>
  <r>
    <x v="1"/>
    <x v="1"/>
    <s v="Male"/>
    <n v="9.142578125"/>
    <s v="&lt;13"/>
    <n v="3790"/>
    <s v="3500_plus"/>
    <n v="40"/>
    <n v="26.171875"/>
    <s v="25_to_29"/>
    <x v="2"/>
    <x v="1"/>
    <s v="Front_face_to_side"/>
    <x v="1"/>
  </r>
  <r>
    <x v="1"/>
    <x v="0"/>
    <s v="Male"/>
    <n v="13.42773438"/>
    <s v="13_to_19"/>
    <n v="3400"/>
    <s v="3000_to_3499"/>
    <n v="40"/>
    <n v="24.3125"/>
    <s v="20_to_24"/>
    <x v="0"/>
    <x v="1"/>
    <s v="Back"/>
    <x v="1"/>
  </r>
  <r>
    <x v="1"/>
    <x v="1"/>
    <s v="Male"/>
    <n v="16.5703125"/>
    <s v="13_to_19"/>
    <n v="3345"/>
    <s v="3000_to_3499"/>
    <n v="39"/>
    <n v="30.6953125"/>
    <s v="30_plus"/>
    <x v="1"/>
    <x v="1"/>
    <s v="Back"/>
    <x v="1"/>
  </r>
  <r>
    <x v="1"/>
    <x v="0"/>
    <s v="Female"/>
    <n v="34.5703125"/>
    <s v="26_plus"/>
    <n v="1850"/>
    <s v="&lt;2500"/>
    <n v="33"/>
    <n v="24.0703125"/>
    <s v="20_to_24"/>
    <x v="2"/>
    <x v="0"/>
    <s v="Front_face_to_side"/>
    <x v="1"/>
  </r>
  <r>
    <x v="1"/>
    <x v="0"/>
    <s v="Male"/>
    <n v="9"/>
    <s v="&lt;13"/>
    <n v="2780"/>
    <s v="2500_to_2999"/>
    <n v="40"/>
    <n v="30.06640625"/>
    <s v="30_plus"/>
    <x v="1"/>
    <x v="0"/>
    <s v="Front_face_to_side"/>
    <x v="0"/>
  </r>
  <r>
    <x v="1"/>
    <x v="0"/>
    <s v="Male"/>
    <n v="19.7109375"/>
    <s v="13_to_19"/>
    <n v="2780"/>
    <s v="2500_to_2999"/>
    <n v="37"/>
    <n v="20.5625"/>
    <s v="20_to_24"/>
    <x v="0"/>
    <x v="0"/>
    <s v="Front_face_to_side"/>
    <x v="0"/>
  </r>
  <r>
    <x v="1"/>
    <x v="1"/>
    <s v="Female"/>
    <n v="20.85546875"/>
    <s v="20_to_25"/>
    <n v="4000"/>
    <s v="3500_plus"/>
    <n v="42"/>
    <n v="25.4609375"/>
    <s v="25_to_29"/>
    <x v="0"/>
    <x v="1"/>
    <s v="Front_face_to_side"/>
    <x v="1"/>
  </r>
  <r>
    <x v="1"/>
    <x v="1"/>
    <s v="Male"/>
    <n v="13.5703125"/>
    <s v="13_to_19"/>
    <n v="3660"/>
    <s v="3500_plus"/>
    <n v="38"/>
    <n v="24.53125"/>
    <s v="20_to_24"/>
    <x v="0"/>
    <x v="1"/>
    <s v="Side"/>
    <x v="0"/>
  </r>
  <r>
    <x v="1"/>
    <x v="1"/>
    <s v="Female"/>
    <n v="29.85546875"/>
    <s v="26_plus"/>
    <n v="3380"/>
    <s v="3000_to_3499"/>
    <n v="39"/>
    <n v="18.5625"/>
    <s v="&lt;19"/>
    <x v="0"/>
    <x v="1"/>
    <s v="Front_face_to_side"/>
    <x v="1"/>
  </r>
  <r>
    <x v="1"/>
    <x v="1"/>
    <s v="Male"/>
    <n v="13.85546875"/>
    <s v="13_to_19"/>
    <n v="3970"/>
    <s v="3500_plus"/>
    <n v="40"/>
    <n v="27.37890625"/>
    <s v="25_to_29"/>
    <x v="1"/>
    <x v="1"/>
    <s v="Front_face_to_side"/>
    <x v="1"/>
  </r>
  <r>
    <x v="1"/>
    <x v="0"/>
    <s v="Male"/>
    <n v="10.14257813"/>
    <s v="&lt;13"/>
    <n v="3210"/>
    <s v="3000_to_3499"/>
    <n v="40"/>
    <n v="21.1796875"/>
    <s v="20_to_24"/>
    <x v="1"/>
    <x v="1"/>
    <s v="Side"/>
    <x v="0"/>
  </r>
  <r>
    <x v="1"/>
    <x v="0"/>
    <s v="Female"/>
    <n v="7.427734375"/>
    <s v="&lt;13"/>
    <n v="2680"/>
    <s v="2500_to_2999"/>
    <n v="35"/>
    <n v="29.36328125"/>
    <s v="25_to_29"/>
    <x v="0"/>
    <x v="0"/>
    <s v="Side"/>
    <x v="0"/>
  </r>
  <r>
    <x v="1"/>
    <x v="0"/>
    <s v="Female"/>
    <n v="11.71289063"/>
    <s v="&lt;13"/>
    <n v="2300"/>
    <s v="&lt;2500"/>
    <n v="37"/>
    <n v="35.03125"/>
    <s v="30_plus"/>
    <x v="1"/>
    <x v="0"/>
    <s v="Side"/>
    <x v="0"/>
  </r>
  <r>
    <x v="1"/>
    <x v="1"/>
    <s v="Female"/>
    <n v="45.28125"/>
    <s v="26_plus"/>
    <n v="2930"/>
    <s v="2500_to_2999"/>
    <n v="40.8515625"/>
    <n v="25.9296875"/>
    <s v="25_to_29"/>
    <x v="0"/>
    <x v="1"/>
    <s v="Back"/>
    <x v="0"/>
  </r>
  <r>
    <x v="1"/>
    <x v="0"/>
    <s v="Female"/>
    <n v="13.85546875"/>
    <s v="13_to_19"/>
    <n v="2670"/>
    <s v="2500_to_2999"/>
    <n v="40"/>
    <n v="34.5703125"/>
    <s v="30_plus"/>
    <x v="2"/>
    <x v="0"/>
    <s v="Side"/>
    <x v="0"/>
  </r>
  <r>
    <x v="1"/>
    <x v="1"/>
    <s v="Female"/>
    <n v="12.14257813"/>
    <s v="&lt;13"/>
    <n v="3560"/>
    <s v="3500_plus"/>
    <n v="40"/>
    <n v="21.21484375"/>
    <s v="20_to_24"/>
    <x v="0"/>
    <x v="1"/>
    <s v="Front_face_to_side"/>
    <x v="1"/>
  </r>
  <r>
    <x v="1"/>
    <x v="0"/>
    <s v="Female"/>
    <n v="35.5703125"/>
    <s v="26_plus"/>
    <n v="3010"/>
    <s v="3000_to_3499"/>
    <n v="40.28125"/>
    <n v="22.21484375"/>
    <s v="20_to_24"/>
    <x v="0"/>
    <x v="1"/>
    <s v="Front_face_to_side"/>
    <x v="1"/>
  </r>
  <r>
    <x v="1"/>
    <x v="1"/>
    <s v="Female"/>
    <n v="4.427734375"/>
    <s v="&lt;13"/>
    <n v="2945"/>
    <s v="2500_to_2999"/>
    <n v="40"/>
    <n v="24.2421875"/>
    <s v="20_to_24"/>
    <x v="0"/>
    <x v="1"/>
    <s v="Front_face_to_side"/>
    <x v="1"/>
  </r>
  <r>
    <x v="1"/>
    <x v="1"/>
    <s v="Female"/>
    <n v="7.571289063"/>
    <s v="&lt;13"/>
    <n v="2960"/>
    <s v="2500_to_2999"/>
    <n v="41"/>
    <n v="30.64453125"/>
    <s v="30_plus"/>
    <x v="0"/>
    <x v="1"/>
    <s v="Front_face_to_side"/>
    <x v="1"/>
  </r>
  <r>
    <x v="1"/>
    <x v="1"/>
    <s v="Female"/>
    <n v="25.28515625"/>
    <s v="20_to_25"/>
    <n v="3660"/>
    <s v="3500_plus"/>
    <n v="39.5703125"/>
    <n v="23.4375"/>
    <s v="20_to_24"/>
    <x v="0"/>
    <x v="1"/>
    <s v="Front_face_to_side"/>
    <x v="0"/>
  </r>
  <r>
    <x v="1"/>
    <x v="1"/>
    <s v="Female"/>
    <n v="5.571289063"/>
    <s v="&lt;13"/>
    <n v="3280"/>
    <s v="3000_to_3499"/>
    <n v="39"/>
    <n v="28.9453125"/>
    <s v="25_to_29"/>
    <x v="1"/>
    <x v="1"/>
    <s v="Front_face_to_side"/>
    <x v="0"/>
  </r>
  <r>
    <x v="1"/>
    <x v="1"/>
    <s v="Male"/>
    <n v="14.71289063"/>
    <s v="13_to_19"/>
    <n v="4360"/>
    <s v="3500_plus"/>
    <n v="40"/>
    <n v="27.81640625"/>
    <s v="25_to_29"/>
    <x v="0"/>
    <x v="1"/>
    <s v="Front_face_to_side"/>
    <x v="1"/>
  </r>
  <r>
    <x v="1"/>
    <x v="1"/>
    <s v="Male"/>
    <n v="21.140625"/>
    <s v="20_to_25"/>
    <n v="3760"/>
    <s v="3500_plus"/>
    <n v="40.7109375"/>
    <n v="31.00390625"/>
    <s v="30_plus"/>
    <x v="0"/>
    <x v="1"/>
    <s v="Back"/>
    <x v="1"/>
  </r>
  <r>
    <x v="1"/>
    <x v="0"/>
    <s v="Male"/>
    <n v="6.427734375"/>
    <s v="&lt;13"/>
    <n v="3780"/>
    <s v="3500_plus"/>
    <n v="41"/>
    <n v="17.62890625"/>
    <s v="&lt;19"/>
    <x v="0"/>
    <x v="1"/>
    <s v="Side"/>
    <x v="1"/>
  </r>
  <r>
    <x v="1"/>
    <x v="0"/>
    <s v="Male"/>
    <n v="19"/>
    <s v="13_to_19"/>
    <n v="3030"/>
    <s v="3000_to_3499"/>
    <n v="40.28125"/>
    <n v="30.38671875"/>
    <s v="30_plus"/>
    <x v="1"/>
    <x v="1"/>
    <m/>
    <x v="0"/>
  </r>
  <r>
    <x v="1"/>
    <x v="0"/>
    <s v="Male"/>
    <n v="11.85546875"/>
    <s v="&lt;13"/>
    <n v="3750"/>
    <s v="3500_plus"/>
    <n v="40"/>
    <n v="32.9765625"/>
    <s v="30_plus"/>
    <x v="1"/>
    <x v="1"/>
    <s v="Front_face_to_side"/>
    <x v="1"/>
  </r>
  <r>
    <x v="1"/>
    <x v="1"/>
    <s v="Male"/>
    <n v="17.7109375"/>
    <s v="13_to_19"/>
    <n v="4070"/>
    <s v="3500_plus"/>
    <n v="41"/>
    <n v="30.015625"/>
    <s v="30_plus"/>
    <x v="1"/>
    <x v="1"/>
    <s v="Front_face_to_side"/>
    <x v="1"/>
  </r>
  <r>
    <x v="1"/>
    <x v="1"/>
    <s v="Male"/>
    <n v="27"/>
    <s v="26_plus"/>
    <n v="3540"/>
    <s v="3500_plus"/>
    <n v="39"/>
    <n v="27.67578125"/>
    <s v="25_to_29"/>
    <x v="2"/>
    <x v="1"/>
    <s v="Front_face_down"/>
    <x v="0"/>
  </r>
  <r>
    <x v="1"/>
    <x v="1"/>
    <s v="Female"/>
    <n v="24"/>
    <s v="20_to_25"/>
    <n v="3710"/>
    <s v="3500_plus"/>
    <n v="40"/>
    <n v="25.953125"/>
    <s v="25_to_29"/>
    <x v="0"/>
    <x v="1"/>
    <s v="Front_face_to_side"/>
    <x v="1"/>
  </r>
  <r>
    <x v="1"/>
    <x v="0"/>
    <s v="Female"/>
    <n v="34.5703125"/>
    <s v="26_plus"/>
    <n v="3770"/>
    <s v="3500_plus"/>
    <n v="40"/>
    <n v="27.2734375"/>
    <s v="25_to_29"/>
    <x v="0"/>
    <x v="0"/>
    <s v="Side"/>
    <x v="1"/>
  </r>
  <r>
    <x v="1"/>
    <x v="1"/>
    <s v="Male"/>
    <n v="9.28515625"/>
    <s v="&lt;13"/>
    <n v="3610"/>
    <s v="3500_plus"/>
    <n v="41"/>
    <n v="29.1171875"/>
    <s v="25_to_29"/>
    <x v="0"/>
    <x v="1"/>
    <s v="Side"/>
    <x v="1"/>
  </r>
  <r>
    <x v="1"/>
    <x v="1"/>
    <s v="Female"/>
    <n v="10.5703125"/>
    <s v="&lt;13"/>
    <n v="3650"/>
    <s v="3500_plus"/>
    <n v="40"/>
    <n v="17.9140625"/>
    <s v="&lt;19"/>
    <x v="1"/>
    <x v="1"/>
    <s v="Side"/>
    <x v="0"/>
  </r>
  <r>
    <x v="1"/>
    <x v="0"/>
    <s v="Female"/>
    <n v="16.42578125"/>
    <s v="13_to_19"/>
    <n v="3720"/>
    <s v="3500_plus"/>
    <n v="41"/>
    <n v="25.46484375"/>
    <s v="25_to_29"/>
    <x v="1"/>
    <x v="0"/>
    <s v="Side"/>
    <x v="0"/>
  </r>
  <r>
    <x v="1"/>
    <x v="1"/>
    <s v="Male"/>
    <n v="8.85546875"/>
    <s v="&lt;13"/>
    <n v="4540"/>
    <s v="3500_plus"/>
    <n v="40"/>
    <n v="32.9296875"/>
    <s v="30_plus"/>
    <x v="0"/>
    <x v="1"/>
    <s v="Front_face_to_side"/>
    <x v="1"/>
  </r>
  <r>
    <x v="1"/>
    <x v="1"/>
    <s v="Female"/>
    <n v="13.71289063"/>
    <s v="13_to_19"/>
    <n v="3330"/>
    <s v="3000_to_3499"/>
    <n v="38"/>
    <n v="21.296875"/>
    <s v="20_to_24"/>
    <x v="2"/>
    <x v="1"/>
    <s v="Side"/>
    <x v="0"/>
  </r>
  <r>
    <x v="1"/>
    <x v="0"/>
    <s v="Male"/>
    <n v="17.7109375"/>
    <s v="13_to_19"/>
    <n v="3640"/>
    <s v="3500_plus"/>
    <n v="40"/>
    <n v="23.3203125"/>
    <s v="20_to_24"/>
    <x v="1"/>
    <x v="1"/>
    <s v="Front_face_to_side"/>
    <x v="0"/>
  </r>
  <r>
    <x v="1"/>
    <x v="1"/>
    <s v="Male"/>
    <n v="11.85546875"/>
    <s v="&lt;13"/>
    <n v="4180"/>
    <s v="3500_plus"/>
    <n v="40"/>
    <n v="32.875"/>
    <s v="30_plus"/>
    <x v="1"/>
    <x v="1"/>
    <s v="Side"/>
    <x v="1"/>
  </r>
  <r>
    <x v="1"/>
    <x v="1"/>
    <s v="Male"/>
    <n v="4.142578125"/>
    <s v="&lt;13"/>
    <n v="2700"/>
    <s v="2500_to_2999"/>
    <n v="35"/>
    <n v="28.8515625"/>
    <s v="25_to_29"/>
    <x v="2"/>
    <x v="1"/>
    <s v="Side"/>
    <x v="1"/>
  </r>
  <r>
    <x v="1"/>
    <x v="1"/>
    <s v="Male"/>
    <n v="3.428222656"/>
    <s v="&lt;13"/>
    <n v="3980"/>
    <s v="3500_plus"/>
    <n v="39"/>
    <n v="25.6640625"/>
    <s v="25_to_29"/>
    <x v="2"/>
    <x v="0"/>
    <s v="Back"/>
    <x v="1"/>
  </r>
  <r>
    <x v="1"/>
    <x v="1"/>
    <s v="Male"/>
    <n v="15.5703125"/>
    <s v="13_to_19"/>
    <n v="3350"/>
    <s v="3000_to_3499"/>
    <n v="40"/>
    <n v="28.6328125"/>
    <s v="25_to_29"/>
    <x v="0"/>
    <x v="1"/>
    <s v="Side"/>
    <x v="1"/>
  </r>
  <r>
    <x v="1"/>
    <x v="0"/>
    <s v="Female"/>
    <n v="26.5703125"/>
    <s v="26_plus"/>
    <n v="3200"/>
    <s v="3000_to_3499"/>
    <n v="40.28125"/>
    <n v="18.03125"/>
    <s v="&lt;19"/>
    <x v="1"/>
    <x v="0"/>
    <s v="Side"/>
    <x v="1"/>
  </r>
  <r>
    <x v="1"/>
    <x v="1"/>
    <s v="Female"/>
    <n v="22.7109375"/>
    <s v="20_to_25"/>
    <n v="2830"/>
    <s v="2500_to_2999"/>
    <n v="38"/>
    <n v="18.03515625"/>
    <s v="&lt;19"/>
    <x v="0"/>
    <x v="0"/>
    <s v="Back"/>
    <x v="0"/>
  </r>
  <r>
    <x v="1"/>
    <x v="0"/>
    <s v="Male"/>
    <n v="7.856445313"/>
    <s v="&lt;13"/>
    <n v="3090"/>
    <s v="3000_to_3499"/>
    <n v="41"/>
    <n v="24.8046875"/>
    <s v="20_to_24"/>
    <x v="1"/>
    <x v="1"/>
    <s v="Side"/>
    <x v="0"/>
  </r>
  <r>
    <x v="1"/>
    <x v="1"/>
    <s v="Female"/>
    <n v="16.7109375"/>
    <s v="13_to_19"/>
    <n v="3600"/>
    <s v="3500_plus"/>
    <n v="40"/>
    <n v="28.45703125"/>
    <s v="25_to_29"/>
    <x v="1"/>
    <x v="1"/>
    <s v="Front_face_to_side"/>
    <x v="2"/>
  </r>
  <r>
    <x v="1"/>
    <x v="1"/>
    <s v="Female"/>
    <n v="23"/>
    <s v="20_to_25"/>
    <n v="3510"/>
    <s v="3500_plus"/>
    <n v="39.140625"/>
    <n v="27.125"/>
    <s v="25_to_29"/>
    <x v="0"/>
    <x v="1"/>
    <s v="Front_face_to_side"/>
    <x v="1"/>
  </r>
  <r>
    <x v="1"/>
    <x v="1"/>
    <s v="Female"/>
    <n v="9.28515625"/>
    <s v="&lt;13"/>
    <n v="2990"/>
    <s v="2500_to_2999"/>
    <n v="35"/>
    <n v="40.8828125"/>
    <s v="30_plus"/>
    <x v="0"/>
    <x v="1"/>
    <s v="Front_face_to_side"/>
    <x v="1"/>
  </r>
  <r>
    <x v="1"/>
    <x v="0"/>
    <s v="Female"/>
    <n v="22.42578125"/>
    <s v="20_to_25"/>
    <n v="2940"/>
    <s v="2500_to_2999"/>
    <n v="37"/>
    <n v="24.62890625"/>
    <s v="20_to_24"/>
    <x v="1"/>
    <x v="1"/>
    <s v="Side"/>
    <x v="1"/>
  </r>
  <r>
    <x v="1"/>
    <x v="1"/>
    <s v="Female"/>
    <n v="12"/>
    <s v="&lt;13"/>
    <n v="3000"/>
    <s v="3000_to_3499"/>
    <n v="39"/>
    <n v="28.41796875"/>
    <s v="25_to_29"/>
    <x v="1"/>
    <x v="2"/>
    <s v="Front_face_to_side"/>
    <x v="1"/>
  </r>
  <r>
    <x v="1"/>
    <x v="1"/>
    <s v="Female"/>
    <n v="22.5703125"/>
    <s v="20_to_25"/>
    <n v="3000"/>
    <s v="3000_to_3499"/>
    <n v="39"/>
    <n v="30.6796875"/>
    <s v="30_plus"/>
    <x v="0"/>
    <x v="1"/>
    <s v="Front_face_to_side"/>
    <x v="1"/>
  </r>
  <r>
    <x v="1"/>
    <x v="1"/>
    <s v="Male"/>
    <n v="4.571289063"/>
    <s v="&lt;13"/>
    <n v="2990"/>
    <s v="2500_to_2999"/>
    <n v="38.8515625"/>
    <n v="26.4921875"/>
    <s v="25_to_29"/>
    <x v="0"/>
    <x v="1"/>
    <s v="Front_face_to_side"/>
    <x v="1"/>
  </r>
  <r>
    <x v="1"/>
    <x v="1"/>
    <s v="Male"/>
    <n v="4.28515625"/>
    <s v="&lt;13"/>
    <n v="3840"/>
    <s v="3500_plus"/>
    <n v="40"/>
    <n v="26.36328125"/>
    <s v="25_to_29"/>
    <x v="2"/>
    <x v="1"/>
    <s v="Front_face_to_side"/>
    <x v="1"/>
  </r>
  <r>
    <x v="1"/>
    <x v="1"/>
    <s v="Male"/>
    <n v="6"/>
    <s v="&lt;13"/>
    <n v="3170"/>
    <s v="3000_to_3499"/>
    <n v="39"/>
    <n v="27.37109375"/>
    <s v="25_to_29"/>
    <x v="0"/>
    <x v="1"/>
    <s v="Side"/>
    <x v="1"/>
  </r>
  <r>
    <x v="1"/>
    <x v="0"/>
    <s v="Female"/>
    <n v="6.427734375"/>
    <s v="&lt;13"/>
    <n v="2620"/>
    <s v="2500_to_2999"/>
    <n v="37.5"/>
    <n v="17.8515625"/>
    <s v="&lt;19"/>
    <x v="0"/>
    <x v="0"/>
    <s v="Front_face_to_side"/>
    <x v="0"/>
  </r>
  <r>
    <x v="1"/>
    <x v="1"/>
    <s v="Female"/>
    <n v="13.5703125"/>
    <s v="13_to_19"/>
    <n v="2990"/>
    <s v="2500_to_2999"/>
    <n v="41.28125"/>
    <n v="24.8515625"/>
    <s v="20_to_24"/>
    <x v="1"/>
    <x v="1"/>
    <s v="Front_face_to_side"/>
    <x v="1"/>
  </r>
  <r>
    <x v="1"/>
    <x v="1"/>
    <s v="Female"/>
    <n v="21.28515625"/>
    <s v="20_to_25"/>
    <n v="2830"/>
    <s v="2500_to_2999"/>
    <n v="38"/>
    <n v="30.3046875"/>
    <s v="30_plus"/>
    <x v="0"/>
    <x v="1"/>
    <s v="Front_face_to_side"/>
    <x v="1"/>
  </r>
  <r>
    <x v="1"/>
    <x v="1"/>
    <s v="Male"/>
    <n v="37.5703125"/>
    <s v="26_plus"/>
    <n v="4350"/>
    <s v="3500_plus"/>
    <n v="41"/>
    <n v="32.9609375"/>
    <s v="30_plus"/>
    <x v="2"/>
    <x v="1"/>
    <s v="Front_face_to_side"/>
    <x v="1"/>
  </r>
  <r>
    <x v="1"/>
    <x v="1"/>
    <s v="Male"/>
    <n v="42.8515625"/>
    <s v="26_plus"/>
    <n v="4040"/>
    <s v="3500_plus"/>
    <n v="40.140625"/>
    <n v="29.50390625"/>
    <s v="25_to_29"/>
    <x v="0"/>
    <x v="1"/>
    <s v="Front_face_to_side"/>
    <x v="1"/>
  </r>
  <r>
    <x v="1"/>
    <x v="0"/>
    <s v="Female"/>
    <n v="6.713867188"/>
    <s v="&lt;13"/>
    <n v="3630"/>
    <s v="3500_plus"/>
    <n v="40"/>
    <n v="29.55859375"/>
    <s v="25_to_29"/>
    <x v="1"/>
    <x v="0"/>
    <s v="Front_face_to_side"/>
    <x v="1"/>
  </r>
  <r>
    <x v="1"/>
    <x v="1"/>
    <s v="Female"/>
    <n v="10.42773438"/>
    <s v="&lt;13"/>
    <n v="3550"/>
    <s v="3500_plus"/>
    <n v="41"/>
    <n v="29.15234375"/>
    <s v="25_to_29"/>
    <x v="1"/>
    <x v="1"/>
    <s v="Front_face_to_side"/>
    <x v="1"/>
  </r>
  <r>
    <x v="1"/>
    <x v="1"/>
    <s v="Male"/>
    <n v="20"/>
    <s v="20_to_25"/>
    <n v="3200"/>
    <s v="3000_to_3499"/>
    <n v="42"/>
    <n v="24.78515625"/>
    <s v="20_to_24"/>
    <x v="2"/>
    <x v="1"/>
    <s v="Front_face_down"/>
    <x v="1"/>
  </r>
  <r>
    <x v="1"/>
    <x v="1"/>
    <s v="Male"/>
    <n v="27.140625"/>
    <s v="26_plus"/>
    <n v="3800"/>
    <s v="3500_plus"/>
    <n v="42"/>
    <n v="22.28515625"/>
    <s v="20_to_24"/>
    <x v="0"/>
    <x v="1"/>
    <s v="Front_face_to_side"/>
    <x v="1"/>
  </r>
  <r>
    <x v="1"/>
    <x v="0"/>
    <s v="Male"/>
    <n v="5.142578125"/>
    <s v="&lt;13"/>
    <n v="3590"/>
    <s v="3500_plus"/>
    <n v="38.140625"/>
    <n v="25.49609375"/>
    <s v="25_to_29"/>
    <x v="1"/>
    <x v="1"/>
    <s v="Side"/>
    <x v="0"/>
  </r>
  <r>
    <x v="1"/>
    <x v="1"/>
    <s v="Male"/>
    <n v="25"/>
    <s v="20_to_25"/>
    <n v="3870"/>
    <s v="3500_plus"/>
    <n v="40"/>
    <n v="27.66796875"/>
    <s v="25_to_29"/>
    <x v="1"/>
    <x v="1"/>
    <s v="Front_face_down"/>
    <x v="1"/>
  </r>
  <r>
    <x v="1"/>
    <x v="1"/>
    <s v="Female"/>
    <n v="14.71289063"/>
    <s v="13_to_19"/>
    <n v="3290"/>
    <s v="3000_to_3499"/>
    <n v="39.28125"/>
    <n v="35.3984375"/>
    <s v="30_plus"/>
    <x v="1"/>
    <x v="1"/>
    <s v="Side"/>
    <x v="1"/>
  </r>
  <r>
    <x v="1"/>
    <x v="0"/>
    <s v="Female"/>
    <n v="11.14257813"/>
    <s v="&lt;13"/>
    <n v="3680"/>
    <s v="3500_plus"/>
    <n v="37.7109375"/>
    <n v="21.47265625"/>
    <s v="20_to_24"/>
    <x v="0"/>
    <x v="0"/>
    <s v="Side"/>
    <x v="1"/>
  </r>
  <r>
    <x v="1"/>
    <x v="0"/>
    <s v="Female"/>
    <n v="27.42578125"/>
    <s v="26_plus"/>
    <n v="3410"/>
    <s v="3000_to_3499"/>
    <n v="41"/>
    <n v="29.30078125"/>
    <s v="25_to_29"/>
    <x v="0"/>
    <x v="1"/>
    <s v="Front_face_to_side"/>
    <x v="0"/>
  </r>
  <r>
    <x v="1"/>
    <x v="1"/>
    <s v="Male"/>
    <n v="28.5703125"/>
    <s v="26_plus"/>
    <n v="3340"/>
    <s v="3000_to_3499"/>
    <n v="40.28125"/>
    <n v="31.44140625"/>
    <s v="30_plus"/>
    <x v="0"/>
    <x v="1"/>
    <s v="Front_face_down"/>
    <x v="1"/>
  </r>
  <r>
    <x v="1"/>
    <x v="0"/>
    <s v="Female"/>
    <n v="36.28125"/>
    <s v="26_plus"/>
    <n v="3500"/>
    <s v="3500_plus"/>
    <n v="40"/>
    <n v="31.6640625"/>
    <s v="30_plus"/>
    <x v="2"/>
    <x v="0"/>
    <s v="Front_face_to_side"/>
    <x v="1"/>
  </r>
  <r>
    <x v="1"/>
    <x v="1"/>
    <s v="Female"/>
    <n v="16.28515625"/>
    <s v="13_to_19"/>
    <n v="2200"/>
    <s v="&lt;2500"/>
    <n v="32"/>
    <n v="21.5"/>
    <s v="20_to_24"/>
    <x v="2"/>
    <x v="1"/>
    <s v="Front_face_to_side"/>
    <x v="0"/>
  </r>
  <r>
    <x v="1"/>
    <x v="1"/>
    <s v="Male"/>
    <n v="13.85546875"/>
    <s v="13_to_19"/>
    <n v="3820"/>
    <s v="3500_plus"/>
    <n v="40.8515625"/>
    <n v="27.9609375"/>
    <s v="25_to_29"/>
    <x v="0"/>
    <x v="1"/>
    <s v="Front_face_to_side"/>
    <x v="0"/>
  </r>
  <r>
    <x v="1"/>
    <x v="1"/>
    <s v="Male"/>
    <n v="8.427734375"/>
    <s v="&lt;13"/>
    <n v="4060"/>
    <s v="3500_plus"/>
    <n v="40"/>
    <n v="25.37890625"/>
    <s v="25_to_29"/>
    <x v="2"/>
    <x v="1"/>
    <s v="Side"/>
    <x v="1"/>
  </r>
  <r>
    <x v="1"/>
    <x v="1"/>
    <s v="Female"/>
    <n v="15.42773438"/>
    <s v="13_to_19"/>
    <n v="3380"/>
    <s v="3000_to_3499"/>
    <n v="38.421875"/>
    <n v="25.0703125"/>
    <s v="25_to_29"/>
    <x v="2"/>
    <x v="1"/>
    <s v="Front_face_to_side"/>
    <x v="1"/>
  </r>
  <r>
    <x v="1"/>
    <x v="1"/>
    <s v="Female"/>
    <n v="14.85546875"/>
    <s v="13_to_19"/>
    <n v="3600"/>
    <s v="3500_plus"/>
    <n v="39"/>
    <n v="37.1328125"/>
    <s v="30_plus"/>
    <x v="1"/>
    <x v="1"/>
    <s v="Side"/>
    <x v="1"/>
  </r>
  <r>
    <x v="1"/>
    <x v="1"/>
    <s v="Male"/>
    <n v="6"/>
    <s v="&lt;13"/>
    <n v="2640"/>
    <s v="2500_to_2999"/>
    <n v="38"/>
    <n v="30.65625"/>
    <s v="30_plus"/>
    <x v="1"/>
    <x v="1"/>
    <s v="Side"/>
    <x v="0"/>
  </r>
  <r>
    <x v="1"/>
    <x v="0"/>
    <s v="Female"/>
    <n v="11.28515625"/>
    <s v="&lt;13"/>
    <n v="2930"/>
    <s v="2500_to_2999"/>
    <n v="39"/>
    <n v="25.125"/>
    <s v="25_to_29"/>
    <x v="2"/>
    <x v="0"/>
    <s v="Side"/>
    <x v="0"/>
  </r>
  <r>
    <x v="1"/>
    <x v="1"/>
    <s v="Male"/>
    <n v="5.28515625"/>
    <s v="&lt;13"/>
    <n v="3860"/>
    <s v="3500_plus"/>
    <n v="39"/>
    <n v="28.16796875"/>
    <s v="25_to_29"/>
    <x v="1"/>
    <x v="1"/>
    <s v="Front_face_to_side"/>
    <x v="1"/>
  </r>
  <r>
    <x v="1"/>
    <x v="1"/>
    <s v="Male"/>
    <n v="9.427734375"/>
    <s v="&lt;13"/>
    <n v="3550"/>
    <s v="3500_plus"/>
    <n v="40"/>
    <n v="25.04296875"/>
    <s v="25_to_29"/>
    <x v="0"/>
    <x v="1"/>
    <s v="Side"/>
    <x v="1"/>
  </r>
  <r>
    <x v="1"/>
    <x v="0"/>
    <s v="Male"/>
    <n v="26.7109375"/>
    <s v="26_plus"/>
    <n v="3370"/>
    <s v="3000_to_3499"/>
    <n v="39"/>
    <n v="32.734375"/>
    <s v="30_plus"/>
    <x v="0"/>
    <x v="1"/>
    <s v="Front_face_to_side"/>
    <x v="0"/>
  </r>
  <r>
    <x v="1"/>
    <x v="1"/>
    <s v="Male"/>
    <n v="27.140625"/>
    <s v="26_plus"/>
    <n v="3670"/>
    <s v="3500_plus"/>
    <n v="38"/>
    <n v="21.33203125"/>
    <s v="20_to_24"/>
    <x v="1"/>
    <x v="1"/>
    <s v="Front_face_to_side"/>
    <x v="0"/>
  </r>
  <r>
    <x v="1"/>
    <x v="1"/>
    <s v="Male"/>
    <n v="16.7109375"/>
    <s v="13_to_19"/>
    <n v="5190"/>
    <s v="3500_plus"/>
    <n v="42"/>
    <n v="26.7890625"/>
    <s v="25_to_29"/>
    <x v="1"/>
    <x v="1"/>
    <s v="Side"/>
    <x v="1"/>
  </r>
  <r>
    <x v="1"/>
    <x v="1"/>
    <s v="Female"/>
    <n v="8"/>
    <s v="&lt;13"/>
    <n v="3180"/>
    <s v="3000_to_3499"/>
    <n v="39"/>
    <n v="20.2109375"/>
    <s v="20_to_24"/>
    <x v="0"/>
    <x v="1"/>
    <s v="Front_face_to_side"/>
    <x v="0"/>
  </r>
  <r>
    <x v="1"/>
    <x v="1"/>
    <s v="Male"/>
    <n v="11.5703125"/>
    <s v="&lt;13"/>
    <n v="3740"/>
    <s v="3500_plus"/>
    <n v="41"/>
    <n v="23.0625"/>
    <s v="20_to_24"/>
    <x v="0"/>
    <x v="1"/>
    <s v="Front_face_to_side"/>
    <x v="0"/>
  </r>
  <r>
    <x v="1"/>
    <x v="0"/>
    <s v="Male"/>
    <n v="12.42773438"/>
    <s v="&lt;13"/>
    <n v="2650"/>
    <s v="2500_to_2999"/>
    <n v="35"/>
    <n v="21.4375"/>
    <s v="20_to_24"/>
    <x v="0"/>
    <x v="1"/>
    <s v="Front_face_to_side"/>
    <x v="0"/>
  </r>
  <r>
    <x v="1"/>
    <x v="0"/>
    <s v="Female"/>
    <n v="12.5703125"/>
    <s v="&lt;13"/>
    <n v="3770"/>
    <s v="3500_plus"/>
    <n v="40"/>
    <n v="20.99609375"/>
    <s v="20_to_24"/>
    <x v="1"/>
    <x v="0"/>
    <s v="Side"/>
    <x v="0"/>
  </r>
  <r>
    <x v="1"/>
    <x v="1"/>
    <s v="Male"/>
    <n v="9"/>
    <s v="&lt;13"/>
    <n v="3500"/>
    <s v="3500_plus"/>
    <n v="40"/>
    <n v="30.796875"/>
    <s v="30_plus"/>
    <x v="1"/>
    <x v="1"/>
    <s v="Front_face_to_side"/>
    <x v="1"/>
  </r>
  <r>
    <x v="1"/>
    <x v="0"/>
    <s v="Female"/>
    <n v="6.28515625"/>
    <s v="&lt;13"/>
    <n v="3420"/>
    <s v="3000_to_3499"/>
    <n v="39.8515625"/>
    <n v="30.640625"/>
    <s v="30_plus"/>
    <x v="2"/>
    <x v="1"/>
    <s v="Front_face_to_side"/>
    <x v="1"/>
  </r>
  <r>
    <x v="1"/>
    <x v="1"/>
    <s v="Female"/>
    <n v="12.28515625"/>
    <s v="&lt;13"/>
    <n v="3120"/>
    <s v="3000_to_3499"/>
    <n v="42"/>
    <n v="25.9921875"/>
    <s v="25_to_29"/>
    <x v="0"/>
    <x v="1"/>
    <s v="Side"/>
    <x v="1"/>
  </r>
  <r>
    <x v="1"/>
    <x v="1"/>
    <s v="Female"/>
    <n v="25.42578125"/>
    <s v="20_to_25"/>
    <n v="2930"/>
    <s v="2500_to_2999"/>
    <n v="40"/>
    <n v="34.8046875"/>
    <s v="30_plus"/>
    <x v="2"/>
    <x v="1"/>
    <s v="Front_face_to_side"/>
    <x v="1"/>
  </r>
  <r>
    <x v="1"/>
    <x v="1"/>
    <s v="Male"/>
    <n v="19.5703125"/>
    <s v="13_to_19"/>
    <n v="4240"/>
    <s v="3500_plus"/>
    <n v="40.140625"/>
    <n v="21.515625"/>
    <s v="20_to_24"/>
    <x v="0"/>
    <x v="1"/>
    <s v="Side"/>
    <x v="2"/>
  </r>
  <r>
    <x v="1"/>
    <x v="1"/>
    <s v="Female"/>
    <n v="21.7109375"/>
    <s v="20_to_25"/>
    <n v="3360"/>
    <s v="3000_to_3499"/>
    <n v="40"/>
    <n v="26.8671875"/>
    <s v="25_to_29"/>
    <x v="0"/>
    <x v="1"/>
    <s v="Side"/>
    <x v="1"/>
  </r>
  <r>
    <x v="1"/>
    <x v="1"/>
    <s v="Male"/>
    <n v="9.5703125"/>
    <s v="&lt;13"/>
    <n v="3940"/>
    <s v="3500_plus"/>
    <n v="42"/>
    <n v="25.87109375"/>
    <s v="25_to_29"/>
    <x v="0"/>
    <x v="1"/>
    <s v="Side"/>
    <x v="1"/>
  </r>
  <r>
    <x v="1"/>
    <x v="1"/>
    <s v="Female"/>
    <n v="10.5703125"/>
    <s v="&lt;13"/>
    <n v="2810"/>
    <s v="2500_to_2999"/>
    <n v="39"/>
    <n v="26.22265625"/>
    <s v="25_to_29"/>
    <x v="0"/>
    <x v="1"/>
    <s v="Front_face_to_side"/>
    <x v="1"/>
  </r>
  <r>
    <x v="1"/>
    <x v="1"/>
    <s v="Male"/>
    <n v="16.5703125"/>
    <s v="13_to_19"/>
    <n v="3810"/>
    <s v="3500_plus"/>
    <n v="40"/>
    <n v="23.81640625"/>
    <s v="20_to_24"/>
    <x v="0"/>
    <x v="1"/>
    <s v="Front_face_to_side"/>
    <x v="1"/>
  </r>
  <r>
    <x v="1"/>
    <x v="1"/>
    <s v="Female"/>
    <n v="43.28125"/>
    <s v="26_plus"/>
    <n v="2750"/>
    <s v="2500_to_2999"/>
    <n v="39"/>
    <n v="19.4296875"/>
    <s v="&lt;19"/>
    <x v="0"/>
    <x v="1"/>
    <s v="Back"/>
    <x v="0"/>
  </r>
  <r>
    <x v="1"/>
    <x v="0"/>
    <s v="Male"/>
    <n v="17.85546875"/>
    <s v="13_to_19"/>
    <n v="3860"/>
    <s v="3500_plus"/>
    <n v="39.7109375"/>
    <n v="36.4375"/>
    <s v="30_plus"/>
    <x v="0"/>
    <x v="1"/>
    <s v="Side"/>
    <x v="0"/>
  </r>
  <r>
    <x v="1"/>
    <x v="1"/>
    <s v="Female"/>
    <n v="8.5703125"/>
    <s v="&lt;13"/>
    <n v="3380"/>
    <s v="3000_to_3499"/>
    <n v="41.421875"/>
    <n v="16.55078125"/>
    <s v="&lt;19"/>
    <x v="2"/>
    <x v="1"/>
    <s v="Side"/>
    <x v="1"/>
  </r>
  <r>
    <x v="1"/>
    <x v="1"/>
    <s v="Male"/>
    <n v="8.142578125"/>
    <s v="&lt;13"/>
    <n v="4145"/>
    <s v="3500_plus"/>
    <n v="42"/>
    <n v="23.58203125"/>
    <s v="20_to_24"/>
    <x v="1"/>
    <x v="1"/>
    <s v="Side"/>
    <x v="0"/>
  </r>
  <r>
    <x v="1"/>
    <x v="0"/>
    <s v="Female"/>
    <n v="13.5703125"/>
    <s v="13_to_19"/>
    <n v="2820"/>
    <s v="2500_to_2999"/>
    <n v="39"/>
    <n v="25.34765625"/>
    <s v="25_to_29"/>
    <x v="0"/>
    <x v="1"/>
    <s v="Front_face_to_side"/>
    <x v="0"/>
  </r>
  <r>
    <x v="1"/>
    <x v="1"/>
    <s v="Male"/>
    <n v="13.71289063"/>
    <s v="13_to_19"/>
    <n v="4330"/>
    <s v="3500_plus"/>
    <n v="40"/>
    <n v="23.125"/>
    <s v="20_to_24"/>
    <x v="1"/>
    <x v="1"/>
    <s v="Front_face_to_side"/>
    <x v="1"/>
  </r>
  <r>
    <x v="1"/>
    <x v="1"/>
    <s v="Female"/>
    <n v="5.713867188"/>
    <s v="&lt;13"/>
    <n v="3160"/>
    <s v="3000_to_3499"/>
    <n v="39"/>
    <n v="31.46875"/>
    <s v="30_plus"/>
    <x v="1"/>
    <x v="1"/>
    <s v="Side"/>
    <x v="1"/>
  </r>
  <r>
    <x v="1"/>
    <x v="1"/>
    <s v="Female"/>
    <n v="7.142578125"/>
    <s v="&lt;13"/>
    <n v="3370"/>
    <s v="3000_to_3499"/>
    <n v="41"/>
    <n v="32.328125"/>
    <s v="30_plus"/>
    <x v="2"/>
    <x v="1"/>
    <s v="Side"/>
    <x v="2"/>
  </r>
  <r>
    <x v="1"/>
    <x v="1"/>
    <s v="Male"/>
    <n v="10.14257813"/>
    <s v="&lt;13"/>
    <n v="3630"/>
    <s v="3500_plus"/>
    <n v="40.7109375"/>
    <n v="27.41015625"/>
    <s v="25_to_29"/>
    <x v="0"/>
    <x v="1"/>
    <s v="Side"/>
    <x v="1"/>
  </r>
  <r>
    <x v="1"/>
    <x v="1"/>
    <s v="Female"/>
    <n v="16.7109375"/>
    <s v="13_to_19"/>
    <n v="3100"/>
    <s v="3000_to_3499"/>
    <n v="39.7109375"/>
    <n v="29.28125"/>
    <s v="25_to_29"/>
    <x v="0"/>
    <x v="1"/>
    <s v="Side"/>
    <x v="1"/>
  </r>
  <r>
    <x v="1"/>
    <x v="0"/>
    <s v="Male"/>
    <n v="28.42578125"/>
    <s v="26_plus"/>
    <n v="3680"/>
    <s v="3500_plus"/>
    <n v="40"/>
    <n v="20.09375"/>
    <s v="20_to_24"/>
    <x v="0"/>
    <x v="0"/>
    <s v="Back"/>
    <x v="1"/>
  </r>
  <r>
    <x v="1"/>
    <x v="0"/>
    <s v="Female"/>
    <n v="8.5703125"/>
    <s v="&lt;13"/>
    <n v="2790"/>
    <s v="2500_to_2999"/>
    <n v="38"/>
    <n v="20.12890625"/>
    <s v="20_to_24"/>
    <x v="0"/>
    <x v="0"/>
    <s v="Front_face_to_side"/>
    <x v="1"/>
  </r>
  <r>
    <x v="1"/>
    <x v="1"/>
    <s v="Male"/>
    <n v="5.28515625"/>
    <s v="&lt;13"/>
    <n v="3740"/>
    <s v="3500_plus"/>
    <n v="37.8515625"/>
    <n v="32.015625"/>
    <s v="30_plus"/>
    <x v="2"/>
    <x v="1"/>
    <s v="Side"/>
    <x v="1"/>
  </r>
  <r>
    <x v="1"/>
    <x v="0"/>
    <s v="Female"/>
    <n v="12.14257813"/>
    <s v="&lt;13"/>
    <n v="3410"/>
    <s v="3000_to_3499"/>
    <n v="42"/>
    <n v="22.9296875"/>
    <s v="20_to_24"/>
    <x v="2"/>
    <x v="0"/>
    <s v="Front_face_to_side"/>
    <x v="0"/>
  </r>
  <r>
    <x v="1"/>
    <x v="1"/>
    <s v="Male"/>
    <n v="6.571289063"/>
    <s v="&lt;13"/>
    <n v="2860"/>
    <s v="2500_to_2999"/>
    <n v="37.421875"/>
    <n v="20.37890625"/>
    <s v="20_to_24"/>
    <x v="0"/>
    <x v="1"/>
    <s v="Side"/>
    <x v="1"/>
  </r>
  <r>
    <x v="1"/>
    <x v="0"/>
    <s v="Male"/>
    <n v="26"/>
    <s v="26_plus"/>
    <n v="3610"/>
    <s v="3500_plus"/>
    <n v="38"/>
    <n v="27.40234375"/>
    <s v="25_to_29"/>
    <x v="1"/>
    <x v="0"/>
    <s v="Front_face_to_side"/>
    <x v="1"/>
  </r>
  <r>
    <x v="1"/>
    <x v="1"/>
    <s v="Female"/>
    <n v="5.713867188"/>
    <s v="&lt;13"/>
    <n v="3080"/>
    <s v="3000_to_3499"/>
    <n v="41"/>
    <n v="16.93359375"/>
    <s v="&lt;19"/>
    <x v="0"/>
    <x v="1"/>
    <s v="Side"/>
    <x v="0"/>
  </r>
  <r>
    <x v="1"/>
    <x v="0"/>
    <s v="Female"/>
    <n v="13"/>
    <s v="13_to_19"/>
    <n v="3020"/>
    <s v="3000_to_3499"/>
    <n v="39"/>
    <n v="24.359375"/>
    <s v="20_to_24"/>
    <x v="1"/>
    <x v="1"/>
    <s v="Side"/>
    <x v="0"/>
  </r>
  <r>
    <x v="1"/>
    <x v="1"/>
    <s v="Male"/>
    <n v="13.71289063"/>
    <s v="13_to_19"/>
    <n v="3300"/>
    <s v="3000_to_3499"/>
    <n v="40.28125"/>
    <n v="24.50390625"/>
    <s v="20_to_24"/>
    <x v="0"/>
    <x v="1"/>
    <s v="Side"/>
    <x v="1"/>
  </r>
  <r>
    <x v="1"/>
    <x v="0"/>
    <s v="Female"/>
    <n v="16"/>
    <s v="13_to_19"/>
    <n v="3270"/>
    <s v="3000_to_3499"/>
    <n v="39.7109375"/>
    <n v="38.9609375"/>
    <s v="30_plus"/>
    <x v="0"/>
    <x v="1"/>
    <s v="Side"/>
    <x v="0"/>
  </r>
  <r>
    <x v="1"/>
    <x v="1"/>
    <s v="Male"/>
    <n v="11.42773438"/>
    <s v="&lt;13"/>
    <n v="4370"/>
    <s v="3500_plus"/>
    <n v="40"/>
    <n v="28.921875"/>
    <s v="25_to_29"/>
    <x v="1"/>
    <x v="1"/>
    <s v="Side"/>
    <x v="1"/>
  </r>
  <r>
    <x v="1"/>
    <x v="0"/>
    <s v="Male"/>
    <n v="7.571289063"/>
    <s v="&lt;13"/>
    <n v="3060"/>
    <s v="3000_to_3499"/>
    <n v="40.8515625"/>
    <n v="30.26953125"/>
    <s v="30_plus"/>
    <x v="2"/>
    <x v="1"/>
    <s v="Front_face_to_side"/>
    <x v="1"/>
  </r>
  <r>
    <x v="1"/>
    <x v="1"/>
    <s v="Male"/>
    <n v="23.42578125"/>
    <s v="20_to_25"/>
    <n v="1420"/>
    <s v="&lt;2500"/>
    <n v="35"/>
    <n v="28.21875"/>
    <s v="25_to_29"/>
    <x v="0"/>
    <x v="1"/>
    <s v="Front_face_down"/>
    <x v="0"/>
  </r>
  <r>
    <x v="1"/>
    <x v="1"/>
    <s v="Female"/>
    <n v="10"/>
    <s v="&lt;13"/>
    <n v="3120"/>
    <s v="3000_to_3499"/>
    <n v="37"/>
    <n v="24.2421875"/>
    <s v="20_to_24"/>
    <x v="0"/>
    <x v="1"/>
    <s v="Front_face_to_side"/>
    <x v="1"/>
  </r>
  <r>
    <x v="1"/>
    <x v="0"/>
    <s v="Female"/>
    <n v="6.28515625"/>
    <s v="&lt;13"/>
    <n v="2890"/>
    <s v="2500_to_2999"/>
    <n v="39.8515625"/>
    <n v="24.31640625"/>
    <s v="20_to_24"/>
    <x v="0"/>
    <x v="1"/>
    <s v="Side"/>
    <x v="0"/>
  </r>
  <r>
    <x v="1"/>
    <x v="1"/>
    <s v="Female"/>
    <n v="28.85546875"/>
    <s v="26_plus"/>
    <n v="3270"/>
    <s v="3000_to_3499"/>
    <n v="40.140625"/>
    <n v="22.0859375"/>
    <s v="20_to_24"/>
    <x v="1"/>
    <x v="1"/>
    <s v="Back"/>
    <x v="1"/>
  </r>
  <r>
    <x v="1"/>
    <x v="1"/>
    <s v="Male"/>
    <n v="34.28125"/>
    <s v="26_plus"/>
    <n v="3070"/>
    <s v="3000_to_3499"/>
    <n v="40"/>
    <n v="31.54296875"/>
    <s v="30_plus"/>
    <x v="0"/>
    <x v="1"/>
    <s v="Side"/>
    <x v="1"/>
  </r>
  <r>
    <x v="1"/>
    <x v="1"/>
    <s v="Male"/>
    <n v="8.85546875"/>
    <s v="&lt;13"/>
    <n v="3330"/>
    <s v="3000_to_3499"/>
    <n v="40"/>
    <n v="31.18359375"/>
    <s v="30_plus"/>
    <x v="0"/>
    <x v="1"/>
    <s v="Side"/>
    <x v="1"/>
  </r>
  <r>
    <x v="1"/>
    <x v="0"/>
    <s v="Male"/>
    <n v="10.5703125"/>
    <s v="&lt;13"/>
    <n v="3690"/>
    <s v="3500_plus"/>
    <n v="39"/>
    <n v="32.8203125"/>
    <s v="30_plus"/>
    <x v="2"/>
    <x v="1"/>
    <s v="Front_face_to_side"/>
    <x v="1"/>
  </r>
  <r>
    <x v="1"/>
    <x v="1"/>
    <s v="Male"/>
    <n v="19.5703125"/>
    <s v="13_to_19"/>
    <n v="3680"/>
    <s v="3500_plus"/>
    <n v="40"/>
    <n v="23.765625"/>
    <s v="20_to_24"/>
    <x v="0"/>
    <x v="1"/>
    <s v="Side"/>
    <x v="1"/>
  </r>
  <r>
    <x v="1"/>
    <x v="1"/>
    <s v="Female"/>
    <n v="10.71289063"/>
    <s v="&lt;13"/>
    <n v="3130"/>
    <s v="3000_to_3499"/>
    <n v="39"/>
    <n v="27.4453125"/>
    <s v="25_to_29"/>
    <x v="0"/>
    <x v="1"/>
    <s v="Front_face_to_side"/>
    <x v="1"/>
  </r>
  <r>
    <x v="1"/>
    <x v="0"/>
    <s v="Male"/>
    <n v="17.85546875"/>
    <s v="13_to_19"/>
    <n v="3420"/>
    <s v="3000_to_3499"/>
    <n v="40"/>
    <n v="18.70703125"/>
    <s v="&lt;19"/>
    <x v="0"/>
    <x v="1"/>
    <s v="Front_face_to_side"/>
    <x v="2"/>
  </r>
  <r>
    <x v="1"/>
    <x v="1"/>
    <s v="Female"/>
    <n v="4.427734375"/>
    <s v="&lt;13"/>
    <n v="3480"/>
    <s v="3000_to_3499"/>
    <n v="38"/>
    <n v="22.26953125"/>
    <s v="20_to_24"/>
    <x v="0"/>
    <x v="1"/>
    <s v="Side"/>
    <x v="1"/>
  </r>
  <r>
    <x v="1"/>
    <x v="1"/>
    <s v="Male"/>
    <n v="41.140625"/>
    <s v="26_plus"/>
    <n v="3280"/>
    <s v="3000_to_3499"/>
    <n v="39"/>
    <n v="29.62890625"/>
    <s v="25_to_29"/>
    <x v="0"/>
    <x v="1"/>
    <s v="Back"/>
    <x v="1"/>
  </r>
  <r>
    <x v="1"/>
    <x v="1"/>
    <s v="Female"/>
    <n v="15.5703125"/>
    <s v="13_to_19"/>
    <n v="3220"/>
    <s v="3000_to_3499"/>
    <n v="41"/>
    <n v="23.515625"/>
    <s v="20_to_24"/>
    <x v="0"/>
    <x v="1"/>
    <s v="Front_face_to_side"/>
    <x v="1"/>
  </r>
  <r>
    <x v="1"/>
    <x v="1"/>
    <s v="Male"/>
    <n v="13.42773438"/>
    <s v="13_to_19"/>
    <n v="3510"/>
    <s v="3500_plus"/>
    <n v="41"/>
    <n v="33.140625"/>
    <s v="30_plus"/>
    <x v="0"/>
    <x v="1"/>
    <s v="Front_face_to_side"/>
    <x v="1"/>
  </r>
  <r>
    <x v="1"/>
    <x v="0"/>
    <s v="Female"/>
    <n v="19.85546875"/>
    <s v="13_to_19"/>
    <n v="2950"/>
    <s v="2500_to_2999"/>
    <n v="40"/>
    <n v="23.0546875"/>
    <s v="20_to_24"/>
    <x v="2"/>
    <x v="1"/>
    <s v="Front_face_to_side"/>
    <x v="0"/>
  </r>
  <r>
    <x v="1"/>
    <x v="1"/>
    <s v="Female"/>
    <n v="5"/>
    <s v="&lt;13"/>
    <n v="3760"/>
    <s v="3500_plus"/>
    <n v="41"/>
    <n v="31.87890625"/>
    <s v="30_plus"/>
    <x v="1"/>
    <x v="1"/>
    <s v="Side"/>
    <x v="1"/>
  </r>
  <r>
    <x v="1"/>
    <x v="1"/>
    <s v="Male"/>
    <n v="12.85546875"/>
    <s v="&lt;13"/>
    <n v="3380"/>
    <s v="3000_to_3499"/>
    <n v="41"/>
    <n v="26.4921875"/>
    <s v="25_to_29"/>
    <x v="2"/>
    <x v="1"/>
    <s v="Front_face_to_side"/>
    <x v="1"/>
  </r>
  <r>
    <x v="1"/>
    <x v="1"/>
    <s v="Female"/>
    <n v="6.713867188"/>
    <s v="&lt;13"/>
    <n v="3060"/>
    <s v="3000_to_3499"/>
    <n v="40"/>
    <n v="24.19921875"/>
    <s v="20_to_24"/>
    <x v="0"/>
    <x v="1"/>
    <s v="Side"/>
    <x v="0"/>
  </r>
  <r>
    <x v="1"/>
    <x v="1"/>
    <s v="Female"/>
    <n v="7.28515625"/>
    <s v="&lt;13"/>
    <n v="3335"/>
    <s v="3000_to_3499"/>
    <n v="39"/>
    <n v="28.70703125"/>
    <s v="25_to_29"/>
    <x v="1"/>
    <x v="1"/>
    <s v="Front_face_to_side"/>
    <x v="1"/>
  </r>
  <r>
    <x v="1"/>
    <x v="0"/>
    <s v="Female"/>
    <n v="12.71289063"/>
    <s v="&lt;13"/>
    <n v="2810"/>
    <s v="2500_to_2999"/>
    <n v="42"/>
    <n v="21.5703125"/>
    <s v="20_to_24"/>
    <x v="0"/>
    <x v="1"/>
    <s v="Side"/>
    <x v="0"/>
  </r>
  <r>
    <x v="1"/>
    <x v="1"/>
    <s v="Male"/>
    <n v="23.42578125"/>
    <s v="20_to_25"/>
    <n v="3470"/>
    <s v="3000_to_3499"/>
    <n v="40"/>
    <n v="26.15234375"/>
    <s v="25_to_29"/>
    <x v="1"/>
    <x v="1"/>
    <s v="Back"/>
    <x v="0"/>
  </r>
  <r>
    <x v="1"/>
    <x v="2"/>
    <s v="Female"/>
    <n v="18.85546875"/>
    <s v="13_to_19"/>
    <n v="3730"/>
    <s v="3500_plus"/>
    <n v="41"/>
    <n v="31.90234375"/>
    <s v="30_plus"/>
    <x v="0"/>
    <x v="1"/>
    <s v="Side"/>
    <x v="1"/>
  </r>
  <r>
    <x v="1"/>
    <x v="1"/>
    <s v="Male"/>
    <n v="27"/>
    <s v="26_plus"/>
    <n v="2975"/>
    <s v="2500_to_2999"/>
    <n v="39"/>
    <n v="16.734375"/>
    <s v="&lt;19"/>
    <x v="2"/>
    <x v="1"/>
    <s v="Front_face_to_side"/>
    <x v="0"/>
  </r>
  <r>
    <x v="1"/>
    <x v="0"/>
    <s v="Female"/>
    <n v="4.571289063"/>
    <s v="&lt;13"/>
    <n v="4050"/>
    <s v="3500_plus"/>
    <n v="41"/>
    <n v="19.328125"/>
    <s v="&lt;19"/>
    <x v="1"/>
    <x v="1"/>
    <s v="Side"/>
    <x v="0"/>
  </r>
  <r>
    <x v="1"/>
    <x v="0"/>
    <s v="Female"/>
    <n v="5.427734375"/>
    <s v="&lt;13"/>
    <n v="3010"/>
    <s v="3000_to_3499"/>
    <n v="40"/>
    <n v="20.68359375"/>
    <s v="20_to_24"/>
    <x v="0"/>
    <x v="1"/>
    <s v="Front_face_to_side"/>
    <x v="0"/>
  </r>
  <r>
    <x v="1"/>
    <x v="0"/>
    <s v="Male"/>
    <n v="11.71289063"/>
    <s v="&lt;13"/>
    <n v="3690"/>
    <s v="3500_plus"/>
    <n v="41"/>
    <n v="31.59375"/>
    <s v="30_plus"/>
    <x v="0"/>
    <x v="1"/>
    <s v="Side"/>
    <x v="1"/>
  </r>
  <r>
    <x v="1"/>
    <x v="1"/>
    <s v="Male"/>
    <n v="10"/>
    <s v="&lt;13"/>
    <n v="3020"/>
    <s v="3000_to_3499"/>
    <n v="39"/>
    <n v="28.94140625"/>
    <s v="25_to_29"/>
    <x v="1"/>
    <x v="1"/>
    <s v="Side"/>
    <x v="0"/>
  </r>
  <r>
    <x v="1"/>
    <x v="0"/>
    <s v="Female"/>
    <n v="40.28125"/>
    <s v="26_plus"/>
    <n v="3590"/>
    <s v="3500_plus"/>
    <n v="39.5703125"/>
    <n v="20.05078125"/>
    <s v="20_to_24"/>
    <x v="0"/>
    <x v="1"/>
    <s v="Side"/>
    <x v="0"/>
  </r>
  <r>
    <x v="1"/>
    <x v="0"/>
    <s v="Female"/>
    <n v="13.5703125"/>
    <s v="13_to_19"/>
    <n v="3180"/>
    <s v="3000_to_3499"/>
    <n v="38.421875"/>
    <n v="25.50390625"/>
    <s v="25_to_29"/>
    <x v="1"/>
    <x v="1"/>
    <s v="Front_face_to_side"/>
    <x v="0"/>
  </r>
  <r>
    <x v="1"/>
    <x v="0"/>
    <s v="Male"/>
    <n v="28.28515625"/>
    <s v="26_plus"/>
    <n v="3170"/>
    <s v="3000_to_3499"/>
    <n v="40"/>
    <n v="27.73046875"/>
    <s v="25_to_29"/>
    <x v="0"/>
    <x v="1"/>
    <s v="Side"/>
    <x v="0"/>
  </r>
  <r>
    <x v="1"/>
    <x v="0"/>
    <s v="Female"/>
    <n v="7.142578125"/>
    <s v="&lt;13"/>
    <n v="3050"/>
    <s v="3000_to_3499"/>
    <n v="39"/>
    <n v="19.74609375"/>
    <s v="&lt;19"/>
    <x v="0"/>
    <x v="1"/>
    <s v="Front_face_to_side"/>
    <x v="0"/>
  </r>
  <r>
    <x v="1"/>
    <x v="1"/>
    <s v="Male"/>
    <n v="27.42578125"/>
    <s v="26_plus"/>
    <n v="4320"/>
    <s v="3500_plus"/>
    <n v="39"/>
    <n v="39.2734375"/>
    <s v="30_plus"/>
    <x v="1"/>
    <x v="1"/>
    <s v="Back"/>
    <x v="1"/>
  </r>
  <r>
    <x v="1"/>
    <x v="1"/>
    <s v="Male"/>
    <n v="4.856445313"/>
    <s v="&lt;13"/>
    <n v="3920"/>
    <s v="3500_plus"/>
    <n v="40"/>
    <n v="20.88671875"/>
    <s v="20_to_24"/>
    <x v="0"/>
    <x v="1"/>
    <s v="Side"/>
    <x v="1"/>
  </r>
  <r>
    <x v="1"/>
    <x v="0"/>
    <s v="Male"/>
    <n v="7"/>
    <s v="&lt;13"/>
    <n v="3820"/>
    <s v="3500_plus"/>
    <n v="41.28125"/>
    <n v="23.12890625"/>
    <s v="20_to_24"/>
    <x v="1"/>
    <x v="1"/>
    <s v="Side"/>
    <x v="0"/>
  </r>
  <r>
    <x v="1"/>
    <x v="1"/>
    <s v="Male"/>
    <n v="34.28125"/>
    <s v="26_plus"/>
    <n v="3410"/>
    <s v="3000_to_3499"/>
    <n v="40"/>
    <n v="26.640625"/>
    <s v="25_to_29"/>
    <x v="0"/>
    <x v="1"/>
    <s v="Front_face_to_side"/>
    <x v="1"/>
  </r>
  <r>
    <x v="1"/>
    <x v="0"/>
    <s v="Male"/>
    <n v="16.85546875"/>
    <s v="13_to_19"/>
    <n v="2810"/>
    <s v="2500_to_2999"/>
    <n v="38.28125"/>
    <n v="32.3046875"/>
    <s v="30_plus"/>
    <x v="0"/>
    <x v="1"/>
    <s v="Back"/>
    <x v="0"/>
  </r>
  <r>
    <x v="1"/>
    <x v="1"/>
    <s v="Male"/>
    <n v="4.427734375"/>
    <s v="&lt;13"/>
    <n v="4050"/>
    <s v="3500_plus"/>
    <n v="41.140625"/>
    <n v="29.359375"/>
    <s v="25_to_29"/>
    <x v="1"/>
    <x v="1"/>
    <s v="Side"/>
    <x v="0"/>
  </r>
  <r>
    <x v="1"/>
    <x v="1"/>
    <s v="Female"/>
    <n v="11.14257813"/>
    <s v="&lt;13"/>
    <n v="2980"/>
    <s v="2500_to_2999"/>
    <n v="39"/>
    <n v="21.984375"/>
    <s v="20_to_24"/>
    <x v="0"/>
    <x v="1"/>
    <s v="Side"/>
    <x v="1"/>
  </r>
  <r>
    <x v="1"/>
    <x v="1"/>
    <s v="Male"/>
    <n v="7.28515625"/>
    <s v="&lt;13"/>
    <n v="4070"/>
    <s v="3500_plus"/>
    <n v="41"/>
    <n v="31.81640625"/>
    <s v="30_plus"/>
    <x v="0"/>
    <x v="1"/>
    <s v="Side"/>
    <x v="1"/>
  </r>
  <r>
    <x v="1"/>
    <x v="1"/>
    <s v="Female"/>
    <n v="4.571289063"/>
    <s v="&lt;13"/>
    <n v="3220"/>
    <s v="3000_to_3499"/>
    <n v="38"/>
    <n v="35.2421875"/>
    <s v="30_plus"/>
    <x v="1"/>
    <x v="1"/>
    <s v="Side"/>
    <x v="1"/>
  </r>
  <r>
    <x v="1"/>
    <x v="1"/>
    <s v="Male"/>
    <n v="25.42578125"/>
    <s v="20_to_25"/>
    <n v="3390"/>
    <s v="3000_to_3499"/>
    <n v="38"/>
    <n v="30.77734375"/>
    <s v="30_plus"/>
    <x v="2"/>
    <x v="1"/>
    <s v="Back"/>
    <x v="1"/>
  </r>
  <r>
    <x v="1"/>
    <x v="0"/>
    <s v="Male"/>
    <n v="21.42578125"/>
    <s v="20_to_25"/>
    <n v="3290"/>
    <s v="3000_to_3499"/>
    <n v="40"/>
    <n v="21.9921875"/>
    <s v="20_to_24"/>
    <x v="0"/>
    <x v="1"/>
    <s v="Back"/>
    <x v="1"/>
  </r>
  <r>
    <x v="1"/>
    <x v="1"/>
    <s v="Female"/>
    <n v="20"/>
    <s v="20_to_25"/>
    <n v="3330"/>
    <s v="3000_to_3499"/>
    <n v="41"/>
    <n v="17.11328125"/>
    <s v="&lt;19"/>
    <x v="0"/>
    <x v="1"/>
    <s v="Back"/>
    <x v="1"/>
  </r>
  <r>
    <x v="1"/>
    <x v="1"/>
    <s v="Male"/>
    <n v="10.28515625"/>
    <s v="&lt;13"/>
    <n v="3530"/>
    <s v="3500_plus"/>
    <n v="40"/>
    <n v="32.28125"/>
    <s v="30_plus"/>
    <x v="1"/>
    <x v="1"/>
    <s v="Front_face_to_side"/>
    <x v="1"/>
  </r>
  <r>
    <x v="1"/>
    <x v="1"/>
    <s v="Female"/>
    <n v="6.856445313"/>
    <s v="&lt;13"/>
    <n v="3635"/>
    <s v="3500_plus"/>
    <n v="41"/>
    <n v="25.39453125"/>
    <s v="25_to_29"/>
    <x v="0"/>
    <x v="1"/>
    <s v="Side"/>
    <x v="1"/>
  </r>
  <r>
    <x v="1"/>
    <x v="1"/>
    <s v="Male"/>
    <n v="8.85546875"/>
    <s v="&lt;13"/>
    <n v="3730"/>
    <s v="3500_plus"/>
    <n v="40"/>
    <n v="33.5234375"/>
    <s v="30_plus"/>
    <x v="0"/>
    <x v="1"/>
    <s v="Side"/>
    <x v="1"/>
  </r>
  <r>
    <x v="1"/>
    <x v="1"/>
    <s v="Female"/>
    <n v="4.28515625"/>
    <s v="&lt;13"/>
    <n v="2580"/>
    <s v="2500_to_2999"/>
    <n v="39"/>
    <n v="18.67578125"/>
    <s v="&lt;19"/>
    <x v="0"/>
    <x v="1"/>
    <s v="Side"/>
    <x v="0"/>
  </r>
  <r>
    <x v="1"/>
    <x v="1"/>
    <s v="Male"/>
    <n v="14.5703125"/>
    <s v="13_to_19"/>
    <n v="3260"/>
    <s v="3000_to_3499"/>
    <n v="41"/>
    <n v="32.6015625"/>
    <s v="30_plus"/>
    <x v="0"/>
    <x v="1"/>
    <s v="Front_face_to_side"/>
    <x v="0"/>
  </r>
  <r>
    <x v="1"/>
    <x v="0"/>
    <s v="Female"/>
    <n v="9.5703125"/>
    <s v="&lt;13"/>
    <n v="2660"/>
    <s v="2500_to_2999"/>
    <n v="38"/>
    <n v="31.97265625"/>
    <s v="30_plus"/>
    <x v="2"/>
    <x v="1"/>
    <s v="Front_face_to_side"/>
    <x v="0"/>
  </r>
  <r>
    <x v="1"/>
    <x v="0"/>
    <s v="Male"/>
    <n v="9.142578125"/>
    <s v="&lt;13"/>
    <n v="3750"/>
    <s v="3500_plus"/>
    <n v="40"/>
    <n v="20.35546875"/>
    <s v="20_to_24"/>
    <x v="0"/>
    <x v="1"/>
    <s v="Front_face_to_side"/>
    <x v="1"/>
  </r>
  <r>
    <x v="1"/>
    <x v="1"/>
    <s v="Male"/>
    <n v="10"/>
    <s v="&lt;13"/>
    <n v="3590"/>
    <s v="3500_plus"/>
    <n v="40"/>
    <n v="27.80078125"/>
    <s v="25_to_29"/>
    <x v="0"/>
    <x v="1"/>
    <s v="Side"/>
    <x v="1"/>
  </r>
  <r>
    <x v="1"/>
    <x v="1"/>
    <s v="Female"/>
    <n v="15.5703125"/>
    <s v="13_to_19"/>
    <n v="3040"/>
    <s v="3000_to_3499"/>
    <n v="39"/>
    <n v="29.37890625"/>
    <s v="25_to_29"/>
    <x v="0"/>
    <x v="1"/>
    <s v="Side"/>
    <x v="1"/>
  </r>
  <r>
    <x v="1"/>
    <x v="1"/>
    <s v="Female"/>
    <n v="6.142578125"/>
    <s v="&lt;13"/>
    <n v="2850"/>
    <s v="2500_to_2999"/>
    <n v="40"/>
    <n v="25.80078125"/>
    <s v="25_to_29"/>
    <x v="2"/>
    <x v="0"/>
    <s v="Side"/>
    <x v="1"/>
  </r>
  <r>
    <x v="1"/>
    <x v="1"/>
    <s v="Male"/>
    <n v="20.140625"/>
    <s v="20_to_25"/>
    <n v="3130"/>
    <s v="3000_to_3499"/>
    <n v="36"/>
    <n v="26.6875"/>
    <s v="25_to_29"/>
    <x v="0"/>
    <x v="1"/>
    <s v="Front_face_to_side"/>
    <x v="0"/>
  </r>
  <r>
    <x v="1"/>
    <x v="0"/>
    <s v="Female"/>
    <n v="17.28515625"/>
    <s v="13_to_19"/>
    <n v="2930"/>
    <s v="2500_to_2999"/>
    <n v="40"/>
    <n v="18.37109375"/>
    <s v="&lt;19"/>
    <x v="0"/>
    <x v="1"/>
    <s v="Front_face_to_side"/>
    <x v="0"/>
  </r>
  <r>
    <x v="1"/>
    <x v="1"/>
    <s v="Male"/>
    <n v="8.5703125"/>
    <s v="&lt;13"/>
    <n v="4380"/>
    <s v="3500_plus"/>
    <n v="41"/>
    <n v="34.6953125"/>
    <s v="30_plus"/>
    <x v="1"/>
    <x v="1"/>
    <s v="Front_face_to_side"/>
    <x v="1"/>
  </r>
  <r>
    <x v="1"/>
    <x v="0"/>
    <s v="Male"/>
    <n v="22.7109375"/>
    <s v="20_to_25"/>
    <n v="3750"/>
    <s v="3500_plus"/>
    <n v="40"/>
    <n v="21.2421875"/>
    <s v="20_to_24"/>
    <x v="0"/>
    <x v="1"/>
    <s v="Front_face_to_side"/>
    <x v="1"/>
  </r>
  <r>
    <x v="1"/>
    <x v="1"/>
    <s v="Male"/>
    <n v="16.7109375"/>
    <s v="13_to_19"/>
    <n v="3900"/>
    <s v="3500_plus"/>
    <n v="40.7109375"/>
    <n v="31.49609375"/>
    <s v="30_plus"/>
    <x v="0"/>
    <x v="1"/>
    <s v="Front_face_to_side"/>
    <x v="1"/>
  </r>
  <r>
    <x v="1"/>
    <x v="1"/>
    <s v="Male"/>
    <n v="49.421875"/>
    <s v="26_plus"/>
    <n v="3730"/>
    <s v="3500_plus"/>
    <n v="40"/>
    <n v="25.03125"/>
    <s v="25_to_29"/>
    <x v="2"/>
    <x v="1"/>
    <s v="Side"/>
    <x v="1"/>
  </r>
  <r>
    <x v="1"/>
    <x v="1"/>
    <s v="Female"/>
    <n v="15.5703125"/>
    <s v="13_to_19"/>
    <n v="3280"/>
    <s v="3000_to_3499"/>
    <n v="39"/>
    <n v="29.484375"/>
    <s v="25_to_29"/>
    <x v="0"/>
    <x v="1"/>
    <s v="Front_face_to_side"/>
    <x v="1"/>
  </r>
  <r>
    <x v="1"/>
    <x v="0"/>
    <s v="Female"/>
    <n v="14"/>
    <s v="13_to_19"/>
    <n v="946"/>
    <s v="&lt;2500"/>
    <n v="29"/>
    <n v="25.828125"/>
    <s v="25_to_29"/>
    <x v="2"/>
    <x v="1"/>
    <s v="Side"/>
    <x v="0"/>
  </r>
  <r>
    <x v="1"/>
    <x v="0"/>
    <s v="Male"/>
    <n v="21.7109375"/>
    <s v="20_to_25"/>
    <n v="3490"/>
    <s v="3000_to_3499"/>
    <n v="40"/>
    <n v="27.7421875"/>
    <s v="25_to_29"/>
    <x v="0"/>
    <x v="1"/>
    <s v="Front_face_to_side"/>
    <x v="0"/>
  </r>
  <r>
    <x v="1"/>
    <x v="1"/>
    <s v="Male"/>
    <n v="34.421875"/>
    <s v="26_plus"/>
    <n v="3675"/>
    <s v="3500_plus"/>
    <n v="40"/>
    <n v="32.4140625"/>
    <s v="30_plus"/>
    <x v="1"/>
    <x v="1"/>
    <s v="Front_face_to_side"/>
    <x v="1"/>
  </r>
  <r>
    <x v="1"/>
    <x v="1"/>
    <s v="Male"/>
    <n v="14.85546875"/>
    <s v="13_to_19"/>
    <n v="4405"/>
    <s v="3500_plus"/>
    <n v="40.5703125"/>
    <n v="25.76171875"/>
    <s v="25_to_29"/>
    <x v="0"/>
    <x v="1"/>
    <s v="Side"/>
    <x v="1"/>
  </r>
  <r>
    <x v="1"/>
    <x v="0"/>
    <s v="Male"/>
    <n v="6"/>
    <s v="&lt;13"/>
    <n v="3510"/>
    <s v="3500_plus"/>
    <n v="39"/>
    <n v="29.15625"/>
    <s v="25_to_29"/>
    <x v="2"/>
    <x v="1"/>
    <s v="Front_face_to_side"/>
    <x v="1"/>
  </r>
  <r>
    <x v="1"/>
    <x v="1"/>
    <s v="Female"/>
    <n v="14.71289063"/>
    <s v="13_to_19"/>
    <n v="3400"/>
    <s v="3000_to_3499"/>
    <n v="40"/>
    <n v="27.51953125"/>
    <s v="25_to_29"/>
    <x v="2"/>
    <x v="1"/>
    <s v="Side"/>
    <x v="1"/>
  </r>
  <r>
    <x v="1"/>
    <x v="0"/>
    <s v="Female"/>
    <n v="11.5703125"/>
    <s v="&lt;13"/>
    <n v="3500"/>
    <s v="3500_plus"/>
    <n v="40"/>
    <n v="26.61328125"/>
    <s v="25_to_29"/>
    <x v="0"/>
    <x v="1"/>
    <s v="Front_face_to_side"/>
    <x v="1"/>
  </r>
  <r>
    <x v="1"/>
    <x v="1"/>
    <s v="Male"/>
    <n v="49"/>
    <s v="26_plus"/>
    <n v="3050"/>
    <s v="3000_to_3499"/>
    <n v="36"/>
    <n v="40.8515625"/>
    <s v="30_plus"/>
    <x v="0"/>
    <x v="1"/>
    <s v="Back"/>
    <x v="1"/>
  </r>
  <r>
    <x v="1"/>
    <x v="1"/>
    <s v="Male"/>
    <n v="11.85546875"/>
    <s v="&lt;13"/>
    <n v="4430"/>
    <s v="3500_plus"/>
    <n v="42"/>
    <n v="19.671875"/>
    <s v="&lt;19"/>
    <x v="2"/>
    <x v="1"/>
    <s v="Side"/>
    <x v="1"/>
  </r>
  <r>
    <x v="1"/>
    <x v="1"/>
    <s v="Male"/>
    <n v="25.42578125"/>
    <s v="20_to_25"/>
    <n v="2950"/>
    <s v="2500_to_2999"/>
    <n v="40"/>
    <n v="30.6328125"/>
    <s v="30_plus"/>
    <x v="0"/>
    <x v="1"/>
    <s v="Side"/>
    <x v="0"/>
  </r>
  <r>
    <x v="1"/>
    <x v="1"/>
    <s v="Male"/>
    <n v="22.85546875"/>
    <s v="20_to_25"/>
    <n v="3270"/>
    <s v="3000_to_3499"/>
    <n v="40"/>
    <n v="27.39453125"/>
    <s v="25_to_29"/>
    <x v="0"/>
    <x v="1"/>
    <s v="Side"/>
    <x v="1"/>
  </r>
  <r>
    <x v="1"/>
    <x v="1"/>
    <s v="Male"/>
    <n v="39.140625"/>
    <s v="26_plus"/>
    <n v="3860"/>
    <s v="3500_plus"/>
    <n v="42"/>
    <n v="28.484375"/>
    <s v="25_to_29"/>
    <x v="1"/>
    <x v="1"/>
    <s v="Front_face_to_side"/>
    <x v="1"/>
  </r>
  <r>
    <x v="1"/>
    <x v="0"/>
    <s v="Female"/>
    <n v="15.5703125"/>
    <s v="13_to_19"/>
    <n v="3450"/>
    <s v="3000_to_3499"/>
    <n v="40"/>
    <n v="24.24609375"/>
    <s v="20_to_24"/>
    <x v="2"/>
    <x v="0"/>
    <s v="Side"/>
    <x v="0"/>
  </r>
  <r>
    <x v="1"/>
    <x v="0"/>
    <s v="Male"/>
    <n v="50.5703125"/>
    <s v="26_plus"/>
    <n v="3070"/>
    <s v="3000_to_3499"/>
    <n v="38"/>
    <n v="29.52734375"/>
    <s v="25_to_29"/>
    <x v="0"/>
    <x v="0"/>
    <s v="Side"/>
    <x v="0"/>
  </r>
  <r>
    <x v="1"/>
    <x v="0"/>
    <s v="Female"/>
    <n v="10.42773438"/>
    <s v="&lt;13"/>
    <n v="3460"/>
    <s v="3000_to_3499"/>
    <n v="41"/>
    <n v="25.14453125"/>
    <s v="25_to_29"/>
    <x v="1"/>
    <x v="1"/>
    <s v="Side"/>
    <x v="0"/>
  </r>
  <r>
    <x v="1"/>
    <x v="0"/>
    <s v="Female"/>
    <n v="12.85546875"/>
    <s v="&lt;13"/>
    <n v="3035"/>
    <s v="3000_to_3499"/>
    <n v="41"/>
    <n v="20.09765625"/>
    <s v="20_to_24"/>
    <x v="1"/>
    <x v="1"/>
    <s v="Side"/>
    <x v="0"/>
  </r>
  <r>
    <x v="1"/>
    <x v="1"/>
    <s v="Male"/>
    <n v="16.42578125"/>
    <s v="13_to_19"/>
    <n v="3340"/>
    <s v="3000_to_3499"/>
    <n v="40"/>
    <n v="32.6484375"/>
    <s v="30_plus"/>
    <x v="1"/>
    <x v="1"/>
    <s v="Side"/>
    <x v="1"/>
  </r>
  <r>
    <x v="1"/>
    <x v="0"/>
    <s v="Male"/>
    <n v="38.7109375"/>
    <s v="26_plus"/>
    <n v="3895"/>
    <s v="3500_plus"/>
    <n v="40"/>
    <n v="21.85546875"/>
    <s v="20_to_24"/>
    <x v="0"/>
    <x v="0"/>
    <s v="Side"/>
    <x v="1"/>
  </r>
  <r>
    <x v="1"/>
    <x v="0"/>
    <s v="Male"/>
    <n v="34.5703125"/>
    <s v="26_plus"/>
    <n v="3670"/>
    <s v="3500_plus"/>
    <n v="41"/>
    <n v="26.09375"/>
    <s v="25_to_29"/>
    <x v="1"/>
    <x v="1"/>
    <s v="Front_face_to_side"/>
    <x v="0"/>
  </r>
  <r>
    <x v="1"/>
    <x v="0"/>
    <s v="Male"/>
    <n v="27.28515625"/>
    <s v="26_plus"/>
    <n v="3490"/>
    <s v="3000_to_3499"/>
    <n v="40"/>
    <n v="23.07421875"/>
    <s v="20_to_24"/>
    <x v="0"/>
    <x v="1"/>
    <s v="Front_face_down"/>
    <x v="1"/>
  </r>
  <r>
    <x v="1"/>
    <x v="0"/>
    <s v="Female"/>
    <n v="6.713867188"/>
    <s v="&lt;13"/>
    <n v="3380"/>
    <s v="3000_to_3499"/>
    <n v="38"/>
    <n v="26.39453125"/>
    <s v="25_to_29"/>
    <x v="1"/>
    <x v="1"/>
    <s v="Side"/>
    <x v="1"/>
  </r>
  <r>
    <x v="1"/>
    <x v="1"/>
    <s v="Female"/>
    <n v="17"/>
    <s v="13_to_19"/>
    <n v="3230"/>
    <s v="3000_to_3499"/>
    <n v="38.421875"/>
    <n v="30.296875"/>
    <s v="30_plus"/>
    <x v="2"/>
    <x v="1"/>
    <s v="Side"/>
    <x v="0"/>
  </r>
  <r>
    <x v="1"/>
    <x v="0"/>
    <s v="Male"/>
    <n v="13.28515625"/>
    <s v="13_to_19"/>
    <n v="2800"/>
    <s v="2500_to_2999"/>
    <n v="39.8515625"/>
    <n v="30.01953125"/>
    <s v="30_plus"/>
    <x v="0"/>
    <x v="1"/>
    <s v="Front_face_to_side"/>
    <x v="0"/>
  </r>
  <r>
    <x v="1"/>
    <x v="0"/>
    <s v="Male"/>
    <n v="15.71289063"/>
    <s v="13_to_19"/>
    <n v="3420"/>
    <s v="3000_to_3499"/>
    <n v="40"/>
    <n v="19.79296875"/>
    <s v="&lt;19"/>
    <x v="0"/>
    <x v="0"/>
    <s v="Side"/>
    <x v="0"/>
  </r>
  <r>
    <x v="1"/>
    <x v="1"/>
    <s v="Female"/>
    <n v="18.85546875"/>
    <s v="13_to_19"/>
    <n v="3330"/>
    <s v="3000_to_3499"/>
    <n v="38"/>
    <n v="24.8671875"/>
    <s v="20_to_24"/>
    <x v="0"/>
    <x v="1"/>
    <s v="Side"/>
    <x v="1"/>
  </r>
  <r>
    <x v="1"/>
    <x v="1"/>
    <s v="Male"/>
    <n v="35.421875"/>
    <s v="26_plus"/>
    <n v="3450"/>
    <s v="3000_to_3499"/>
    <n v="41"/>
    <n v="17.97265625"/>
    <s v="&lt;19"/>
    <x v="2"/>
    <x v="1"/>
    <s v="Front_face_to_side"/>
    <x v="1"/>
  </r>
  <r>
    <x v="1"/>
    <x v="1"/>
    <s v="Male"/>
    <n v="5.713867188"/>
    <s v="&lt;13"/>
    <n v="3535"/>
    <s v="3500_plus"/>
    <n v="41"/>
    <n v="29.01171875"/>
    <s v="25_to_29"/>
    <x v="1"/>
    <x v="1"/>
    <s v="Front_face_to_side"/>
    <x v="1"/>
  </r>
  <r>
    <x v="1"/>
    <x v="1"/>
    <s v="Male"/>
    <n v="11.71289063"/>
    <s v="&lt;13"/>
    <n v="3400"/>
    <s v="3000_to_3499"/>
    <n v="40"/>
    <n v="38.359375"/>
    <s v="30_plus"/>
    <x v="0"/>
    <x v="1"/>
    <s v="Side"/>
    <x v="1"/>
  </r>
  <r>
    <x v="1"/>
    <x v="1"/>
    <s v="Male"/>
    <n v="25.5703125"/>
    <s v="20_to_25"/>
    <n v="3590"/>
    <s v="3500_plus"/>
    <n v="41"/>
    <n v="26.24609375"/>
    <s v="25_to_29"/>
    <x v="2"/>
    <x v="1"/>
    <s v="Side"/>
    <x v="1"/>
  </r>
  <r>
    <x v="1"/>
    <x v="1"/>
    <s v="Male"/>
    <n v="13.5703125"/>
    <s v="13_to_19"/>
    <n v="3790"/>
    <s v="3500_plus"/>
    <n v="42"/>
    <n v="26.48828125"/>
    <s v="25_to_29"/>
    <x v="0"/>
    <x v="1"/>
    <s v="Front_face_to_side"/>
    <x v="0"/>
  </r>
  <r>
    <x v="1"/>
    <x v="1"/>
    <s v="Female"/>
    <n v="33.140625"/>
    <s v="26_plus"/>
    <n v="3100"/>
    <s v="3000_to_3499"/>
    <n v="40"/>
    <n v="42.734375"/>
    <s v="30_plus"/>
    <x v="0"/>
    <x v="1"/>
    <s v="Front_face_to_side"/>
    <x v="1"/>
  </r>
  <r>
    <x v="1"/>
    <x v="1"/>
    <s v="Female"/>
    <n v="29.140625"/>
    <s v="26_plus"/>
    <n v="3510"/>
    <s v="3500_plus"/>
    <n v="39"/>
    <n v="35.609375"/>
    <s v="30_plus"/>
    <x v="0"/>
    <x v="0"/>
    <s v="Side"/>
    <x v="1"/>
  </r>
  <r>
    <x v="1"/>
    <x v="1"/>
    <s v="Female"/>
    <n v="22.42578125"/>
    <s v="20_to_25"/>
    <n v="3520"/>
    <s v="3500_plus"/>
    <n v="40"/>
    <n v="20.83203125"/>
    <s v="20_to_24"/>
    <x v="0"/>
    <x v="1"/>
    <s v="Front_face_to_side"/>
    <x v="1"/>
  </r>
  <r>
    <x v="1"/>
    <x v="1"/>
    <s v="Female"/>
    <n v="25.5703125"/>
    <s v="20_to_25"/>
    <n v="3865"/>
    <s v="3500_plus"/>
    <n v="40"/>
    <n v="34.59375"/>
    <s v="30_plus"/>
    <x v="0"/>
    <x v="1"/>
    <s v="Side"/>
    <x v="1"/>
  </r>
  <r>
    <x v="1"/>
    <x v="0"/>
    <s v="Female"/>
    <n v="14.85546875"/>
    <s v="13_to_19"/>
    <n v="2940"/>
    <s v="2500_to_2999"/>
    <n v="40.7109375"/>
    <n v="23.6328125"/>
    <s v="20_to_24"/>
    <x v="2"/>
    <x v="1"/>
    <s v="Back"/>
    <x v="0"/>
  </r>
  <r>
    <x v="1"/>
    <x v="1"/>
    <s v="Female"/>
    <n v="14.5703125"/>
    <s v="13_to_19"/>
    <n v="3700"/>
    <s v="3500_plus"/>
    <n v="40"/>
    <n v="31.0078125"/>
    <s v="30_plus"/>
    <x v="1"/>
    <x v="1"/>
    <s v="Front_face_to_side"/>
    <x v="0"/>
  </r>
  <r>
    <x v="1"/>
    <x v="1"/>
    <s v="Female"/>
    <n v="5.856445313"/>
    <s v="&lt;13"/>
    <n v="2980"/>
    <s v="2500_to_2999"/>
    <n v="39"/>
    <n v="32.7265625"/>
    <s v="30_plus"/>
    <x v="0"/>
    <x v="1"/>
    <s v="Front_face_to_side"/>
    <x v="1"/>
  </r>
  <r>
    <x v="1"/>
    <x v="1"/>
    <s v="Male"/>
    <n v="21.28515625"/>
    <s v="20_to_25"/>
    <n v="4440"/>
    <s v="3500_plus"/>
    <n v="42"/>
    <n v="23.6328125"/>
    <s v="20_to_24"/>
    <x v="0"/>
    <x v="1"/>
    <s v="Back"/>
    <x v="0"/>
  </r>
  <r>
    <x v="1"/>
    <x v="1"/>
    <s v="Male"/>
    <n v="20.140625"/>
    <s v="20_to_25"/>
    <n v="3410"/>
    <s v="3000_to_3499"/>
    <n v="38.8515625"/>
    <n v="23.8828125"/>
    <s v="20_to_24"/>
    <x v="0"/>
    <x v="1"/>
    <s v="Side"/>
    <x v="1"/>
  </r>
  <r>
    <x v="1"/>
    <x v="1"/>
    <s v="Female"/>
    <n v="9.142578125"/>
    <s v="&lt;13"/>
    <n v="3590"/>
    <s v="3500_plus"/>
    <n v="40"/>
    <n v="26.6484375"/>
    <s v="25_to_29"/>
    <x v="2"/>
    <x v="1"/>
    <s v="Side"/>
    <x v="1"/>
  </r>
  <r>
    <x v="1"/>
    <x v="1"/>
    <s v="Female"/>
    <n v="10.14257813"/>
    <s v="&lt;13"/>
    <n v="4070"/>
    <s v="3500_plus"/>
    <n v="40"/>
    <n v="24.16015625"/>
    <s v="20_to_24"/>
    <x v="2"/>
    <x v="1"/>
    <s v="Side"/>
    <x v="1"/>
  </r>
  <r>
    <x v="1"/>
    <x v="1"/>
    <s v="Female"/>
    <n v="8.427734375"/>
    <s v="&lt;13"/>
    <n v="3370"/>
    <s v="3000_to_3499"/>
    <n v="40"/>
    <n v="25.15234375"/>
    <s v="25_to_29"/>
    <x v="0"/>
    <x v="1"/>
    <s v="Front_face_to_side"/>
    <x v="1"/>
  </r>
  <r>
    <x v="1"/>
    <x v="1"/>
    <s v="Male"/>
    <n v="16.5703125"/>
    <s v="13_to_19"/>
    <n v="2820"/>
    <s v="2500_to_2999"/>
    <n v="39"/>
    <n v="20.51953125"/>
    <s v="20_to_24"/>
    <x v="2"/>
    <x v="1"/>
    <s v="Side"/>
    <x v="1"/>
  </r>
  <r>
    <x v="1"/>
    <x v="1"/>
    <s v="Female"/>
    <n v="30.42578125"/>
    <s v="26_plus"/>
    <n v="3380"/>
    <s v="3000_to_3499"/>
    <n v="40"/>
    <n v="26.703125"/>
    <s v="25_to_29"/>
    <x v="0"/>
    <x v="1"/>
    <s v="Back"/>
    <x v="1"/>
  </r>
  <r>
    <x v="1"/>
    <x v="1"/>
    <s v="Male"/>
    <n v="39.28125"/>
    <s v="26_plus"/>
    <n v="3395"/>
    <s v="3000_to_3499"/>
    <n v="39"/>
    <n v="20.43359375"/>
    <s v="20_to_24"/>
    <x v="2"/>
    <x v="1"/>
    <s v="Front_face_to_side"/>
    <x v="2"/>
  </r>
  <r>
    <x v="1"/>
    <x v="1"/>
    <s v="Female"/>
    <n v="9.28515625"/>
    <s v="&lt;13"/>
    <n v="3000"/>
    <s v="3000_to_3499"/>
    <n v="39"/>
    <n v="36.484375"/>
    <s v="30_plus"/>
    <x v="1"/>
    <x v="1"/>
    <s v="Side"/>
    <x v="1"/>
  </r>
  <r>
    <x v="1"/>
    <x v="0"/>
    <s v="Female"/>
    <n v="10.5703125"/>
    <s v="&lt;13"/>
    <n v="3380"/>
    <s v="3000_to_3499"/>
    <n v="41"/>
    <n v="21.31640625"/>
    <s v="20_to_24"/>
    <x v="0"/>
    <x v="1"/>
    <s v="Side"/>
    <x v="1"/>
  </r>
  <r>
    <x v="1"/>
    <x v="1"/>
    <s v="Female"/>
    <n v="10"/>
    <s v="&lt;13"/>
    <n v="2175"/>
    <s v="&lt;2500"/>
    <n v="36"/>
    <n v="21.90234375"/>
    <s v="20_to_24"/>
    <x v="2"/>
    <x v="1"/>
    <s v="Side"/>
    <x v="0"/>
  </r>
  <r>
    <x v="1"/>
    <x v="1"/>
    <s v="Male"/>
    <n v="25.7109375"/>
    <s v="20_to_25"/>
    <n v="3350"/>
    <s v="3000_to_3499"/>
    <n v="40"/>
    <n v="28.20703125"/>
    <s v="25_to_29"/>
    <x v="0"/>
    <x v="1"/>
    <s v="Side"/>
    <x v="1"/>
  </r>
  <r>
    <x v="1"/>
    <x v="1"/>
    <s v="Female"/>
    <n v="21.42578125"/>
    <s v="20_to_25"/>
    <n v="3330"/>
    <s v="3000_to_3499"/>
    <n v="41"/>
    <n v="28.48828125"/>
    <s v="25_to_29"/>
    <x v="0"/>
    <x v="1"/>
    <s v="Side"/>
    <x v="1"/>
  </r>
  <r>
    <x v="1"/>
    <x v="1"/>
    <s v="Female"/>
    <n v="4.713867188"/>
    <s v="&lt;13"/>
    <n v="2830"/>
    <s v="2500_to_2999"/>
    <n v="40"/>
    <n v="25.7734375"/>
    <s v="25_to_29"/>
    <x v="0"/>
    <x v="0"/>
    <s v="Front_face_to_side"/>
    <x v="1"/>
  </r>
  <r>
    <x v="1"/>
    <x v="0"/>
    <s v="Male"/>
    <n v="8.5703125"/>
    <s v="&lt;13"/>
    <n v="4570"/>
    <s v="3500_plus"/>
    <n v="40"/>
    <n v="29.22265625"/>
    <s v="25_to_29"/>
    <x v="2"/>
    <x v="1"/>
    <s v="Side"/>
    <x v="0"/>
  </r>
  <r>
    <x v="1"/>
    <x v="1"/>
    <s v="Male"/>
    <n v="25.85546875"/>
    <s v="20_to_25"/>
    <n v="3190"/>
    <s v="3000_to_3499"/>
    <n v="40"/>
    <n v="22.92578125"/>
    <s v="20_to_24"/>
    <x v="0"/>
    <x v="1"/>
    <s v="Back"/>
    <x v="0"/>
  </r>
  <r>
    <x v="1"/>
    <x v="1"/>
    <s v="Female"/>
    <n v="8.712890625"/>
    <s v="&lt;13"/>
    <n v="4030"/>
    <s v="3500_plus"/>
    <n v="41"/>
    <n v="24.84375"/>
    <s v="20_to_24"/>
    <x v="0"/>
    <x v="1"/>
    <s v="Front_face_to_side"/>
    <x v="1"/>
  </r>
  <r>
    <x v="1"/>
    <x v="0"/>
    <s v="Female"/>
    <n v="14.28515625"/>
    <s v="13_to_19"/>
    <n v="3190"/>
    <s v="3000_to_3499"/>
    <n v="40"/>
    <n v="28"/>
    <s v="25_to_29"/>
    <x v="1"/>
    <x v="1"/>
    <s v="Side"/>
    <x v="1"/>
  </r>
  <r>
    <x v="1"/>
    <x v="1"/>
    <s v="Male"/>
    <n v="10.71289063"/>
    <s v="&lt;13"/>
    <n v="2500"/>
    <s v="2500_to_2999"/>
    <n v="35"/>
    <n v="35.9765625"/>
    <s v="30_plus"/>
    <x v="0"/>
    <x v="1"/>
    <s v="Side"/>
    <x v="0"/>
  </r>
  <r>
    <x v="1"/>
    <x v="1"/>
    <s v="Female"/>
    <n v="13.28515625"/>
    <s v="13_to_19"/>
    <n v="3500"/>
    <s v="3500_plus"/>
    <n v="40"/>
    <n v="33.6015625"/>
    <s v="30_plus"/>
    <x v="2"/>
    <x v="1"/>
    <s v="Side"/>
    <x v="1"/>
  </r>
  <r>
    <x v="1"/>
    <x v="1"/>
    <s v="Male"/>
    <n v="4.571289063"/>
    <s v="&lt;13"/>
    <n v="3260"/>
    <s v="3000_to_3499"/>
    <n v="40"/>
    <n v="22.4921875"/>
    <s v="20_to_24"/>
    <x v="0"/>
    <x v="1"/>
    <s v="Front_face_to_side"/>
    <x v="1"/>
  </r>
  <r>
    <x v="1"/>
    <x v="0"/>
    <s v="Female"/>
    <n v="28.140625"/>
    <s v="26_plus"/>
    <n v="4090"/>
    <s v="3500_plus"/>
    <n v="42"/>
    <n v="36"/>
    <s v="30_plus"/>
    <x v="0"/>
    <x v="0"/>
    <s v="Side"/>
    <x v="0"/>
  </r>
  <r>
    <x v="1"/>
    <x v="1"/>
    <s v="Female"/>
    <n v="17.7109375"/>
    <s v="13_to_19"/>
    <n v="3820"/>
    <s v="3500_plus"/>
    <n v="40"/>
    <n v="34.0625"/>
    <s v="30_plus"/>
    <x v="1"/>
    <x v="0"/>
    <s v="Side"/>
    <x v="2"/>
  </r>
  <r>
    <x v="1"/>
    <x v="1"/>
    <s v="Male"/>
    <n v="17"/>
    <s v="13_to_19"/>
    <n v="4430"/>
    <s v="3500_plus"/>
    <n v="40"/>
    <n v="32.9765625"/>
    <s v="30_plus"/>
    <x v="2"/>
    <x v="1"/>
    <s v="Front_face_to_side"/>
    <x v="1"/>
  </r>
  <r>
    <x v="1"/>
    <x v="1"/>
    <s v="Male"/>
    <n v="26.5703125"/>
    <s v="26_plus"/>
    <n v="4055"/>
    <s v="3500_plus"/>
    <n v="41"/>
    <n v="24.40234375"/>
    <s v="20_to_24"/>
    <x v="0"/>
    <x v="1"/>
    <s v="Other"/>
    <x v="0"/>
  </r>
  <r>
    <x v="1"/>
    <x v="1"/>
    <s v="Male"/>
    <n v="11.42773438"/>
    <s v="&lt;13"/>
    <n v="3320"/>
    <s v="3000_to_3499"/>
    <n v="41"/>
    <n v="33.375"/>
    <s v="30_plus"/>
    <x v="1"/>
    <x v="1"/>
    <s v="Side"/>
    <x v="0"/>
  </r>
  <r>
    <x v="1"/>
    <x v="0"/>
    <s v="Male"/>
    <n v="31"/>
    <s v="26_plus"/>
    <n v="2680"/>
    <s v="2500_to_2999"/>
    <n v="40"/>
    <n v="23.2265625"/>
    <s v="20_to_24"/>
    <x v="0"/>
    <x v="1"/>
    <s v="Side"/>
    <x v="0"/>
  </r>
  <r>
    <x v="1"/>
    <x v="1"/>
    <s v="Female"/>
    <n v="14.28515625"/>
    <s v="13_to_19"/>
    <n v="4120"/>
    <s v="3500_plus"/>
    <n v="39.7109375"/>
    <n v="20.3203125"/>
    <s v="20_to_24"/>
    <x v="0"/>
    <x v="1"/>
    <s v="Front_face_to_side"/>
    <x v="0"/>
  </r>
  <r>
    <x v="1"/>
    <x v="0"/>
    <s v="Male"/>
    <n v="15"/>
    <s v="13_to_19"/>
    <n v="3120"/>
    <s v="3000_to_3499"/>
    <n v="39"/>
    <n v="25.453125"/>
    <s v="25_to_29"/>
    <x v="2"/>
    <x v="1"/>
    <s v="Side"/>
    <x v="0"/>
  </r>
  <r>
    <x v="1"/>
    <x v="1"/>
    <s v="Male"/>
    <n v="42.140625"/>
    <s v="26_plus"/>
    <n v="2580"/>
    <s v="2500_to_2999"/>
    <n v="37"/>
    <n v="30.703125"/>
    <s v="30_plus"/>
    <x v="1"/>
    <x v="1"/>
    <s v="Front_face_to_side"/>
    <x v="1"/>
  </r>
  <r>
    <x v="1"/>
    <x v="1"/>
    <s v="Male"/>
    <n v="20.5703125"/>
    <s v="20_to_25"/>
    <n v="3640"/>
    <s v="3500_plus"/>
    <n v="40"/>
    <n v="29.875"/>
    <s v="25_to_29"/>
    <x v="2"/>
    <x v="1"/>
    <s v="Front_face_to_side"/>
    <x v="1"/>
  </r>
  <r>
    <x v="1"/>
    <x v="0"/>
    <s v="Male"/>
    <n v="18.28515625"/>
    <s v="13_to_19"/>
    <n v="3400"/>
    <s v="3000_to_3499"/>
    <n v="40"/>
    <n v="23.328125"/>
    <s v="20_to_24"/>
    <x v="0"/>
    <x v="1"/>
    <s v="Back"/>
    <x v="1"/>
  </r>
  <r>
    <x v="1"/>
    <x v="0"/>
    <s v="Female"/>
    <n v="39.140625"/>
    <s v="26_plus"/>
    <n v="3620"/>
    <s v="3500_plus"/>
    <n v="41"/>
    <n v="31.109375"/>
    <s v="30_plus"/>
    <x v="0"/>
    <x v="1"/>
    <s v="Side"/>
    <x v="0"/>
  </r>
  <r>
    <x v="1"/>
    <x v="1"/>
    <s v="Male"/>
    <n v="10.28515625"/>
    <s v="&lt;13"/>
    <n v="3400"/>
    <s v="3000_to_3499"/>
    <n v="39"/>
    <n v="31.13671875"/>
    <s v="30_plus"/>
    <x v="0"/>
    <x v="1"/>
    <s v="Side"/>
    <x v="1"/>
  </r>
  <r>
    <x v="1"/>
    <x v="1"/>
    <s v="Female"/>
    <n v="19.140625"/>
    <s v="13_to_19"/>
    <n v="3740"/>
    <s v="3500_plus"/>
    <n v="41"/>
    <n v="32.171875"/>
    <s v="30_plus"/>
    <x v="0"/>
    <x v="1"/>
    <s v="Back"/>
    <x v="0"/>
  </r>
  <r>
    <x v="1"/>
    <x v="1"/>
    <s v="Male"/>
    <n v="23.5703125"/>
    <s v="20_to_25"/>
    <n v="4060"/>
    <s v="3500_plus"/>
    <n v="40"/>
    <n v="28.67578125"/>
    <s v="25_to_29"/>
    <x v="0"/>
    <x v="1"/>
    <s v="Front_face_to_side"/>
    <x v="1"/>
  </r>
  <r>
    <x v="1"/>
    <x v="1"/>
    <s v="Female"/>
    <n v="16.140625"/>
    <s v="13_to_19"/>
    <n v="3540"/>
    <s v="3500_plus"/>
    <n v="41.421875"/>
    <n v="18.9921875"/>
    <s v="&lt;19"/>
    <x v="2"/>
    <x v="1"/>
    <s v="Side"/>
    <x v="1"/>
  </r>
  <r>
    <x v="1"/>
    <x v="0"/>
    <s v="Male"/>
    <n v="21.42578125"/>
    <s v="20_to_25"/>
    <n v="4490"/>
    <s v="3500_plus"/>
    <n v="41"/>
    <n v="26.38671875"/>
    <s v="25_to_29"/>
    <x v="0"/>
    <x v="1"/>
    <s v="Front_face_to_side"/>
    <x v="1"/>
  </r>
  <r>
    <x v="1"/>
    <x v="2"/>
    <s v="Male"/>
    <n v="19.5703125"/>
    <s v="13_to_19"/>
    <n v="3370"/>
    <s v="3000_to_3499"/>
    <n v="38"/>
    <n v="26.4609375"/>
    <s v="25_to_29"/>
    <x v="0"/>
    <x v="0"/>
    <s v="Back"/>
    <x v="0"/>
  </r>
  <r>
    <x v="1"/>
    <x v="1"/>
    <s v="Female"/>
    <n v="34.421875"/>
    <s v="26_plus"/>
    <n v="3310"/>
    <s v="3000_to_3499"/>
    <n v="39"/>
    <n v="25.31640625"/>
    <s v="25_to_29"/>
    <x v="1"/>
    <x v="1"/>
    <s v="Side"/>
    <x v="1"/>
  </r>
  <r>
    <x v="1"/>
    <x v="1"/>
    <s v="Female"/>
    <n v="16"/>
    <s v="13_to_19"/>
    <n v="3790"/>
    <s v="3500_plus"/>
    <n v="40"/>
    <n v="31.23046875"/>
    <s v="30_plus"/>
    <x v="0"/>
    <x v="0"/>
    <m/>
    <x v="1"/>
  </r>
  <r>
    <x v="1"/>
    <x v="1"/>
    <s v="Male"/>
    <n v="7.856445313"/>
    <s v="&lt;13"/>
    <n v="3710"/>
    <s v="3500_plus"/>
    <n v="40"/>
    <n v="28.703125"/>
    <s v="25_to_29"/>
    <x v="1"/>
    <x v="1"/>
    <s v="Side"/>
    <x v="1"/>
  </r>
  <r>
    <x v="1"/>
    <x v="1"/>
    <s v="Female"/>
    <n v="13.42773438"/>
    <s v="13_to_19"/>
    <n v="3630"/>
    <s v="3500_plus"/>
    <n v="40"/>
    <n v="33.125"/>
    <s v="30_plus"/>
    <x v="2"/>
    <x v="1"/>
    <s v="Side"/>
    <x v="1"/>
  </r>
  <r>
    <x v="1"/>
    <x v="1"/>
    <s v="Female"/>
    <n v="13.14257813"/>
    <s v="13_to_19"/>
    <n v="3600"/>
    <s v="3500_plus"/>
    <n v="40"/>
    <n v="37.7265625"/>
    <s v="30_plus"/>
    <x v="2"/>
    <x v="1"/>
    <s v="Other"/>
    <x v="0"/>
  </r>
  <r>
    <x v="1"/>
    <x v="0"/>
    <s v="Male"/>
    <n v="7.713867188"/>
    <s v="&lt;13"/>
    <n v="2900"/>
    <s v="2500_to_2999"/>
    <n v="40"/>
    <n v="21.2734375"/>
    <s v="20_to_24"/>
    <x v="0"/>
    <x v="1"/>
    <s v="Front_face_to_side"/>
    <x v="0"/>
  </r>
  <r>
    <x v="1"/>
    <x v="1"/>
    <s v="Male"/>
    <n v="23.5703125"/>
    <s v="20_to_25"/>
    <n v="4220"/>
    <s v="3500_plus"/>
    <n v="41"/>
    <n v="27.71484375"/>
    <s v="25_to_29"/>
    <x v="0"/>
    <x v="1"/>
    <s v="Side"/>
    <x v="1"/>
  </r>
  <r>
    <x v="1"/>
    <x v="1"/>
    <s v="Male"/>
    <n v="34.28125"/>
    <s v="26_plus"/>
    <n v="4060"/>
    <s v="3500_plus"/>
    <n v="40"/>
    <n v="26.4453125"/>
    <s v="25_to_29"/>
    <x v="0"/>
    <x v="1"/>
    <s v="Side"/>
    <x v="1"/>
  </r>
  <r>
    <x v="1"/>
    <x v="1"/>
    <s v="Female"/>
    <n v="34.421875"/>
    <s v="26_plus"/>
    <n v="1780"/>
    <s v="&lt;2500"/>
    <n v="36"/>
    <n v="30.1484375"/>
    <s v="30_plus"/>
    <x v="2"/>
    <x v="1"/>
    <s v="Side"/>
    <x v="1"/>
  </r>
  <r>
    <x v="1"/>
    <x v="1"/>
    <s v="Male"/>
    <n v="11"/>
    <s v="&lt;13"/>
    <n v="3140"/>
    <s v="3000_to_3499"/>
    <n v="39"/>
    <n v="19.35546875"/>
    <s v="&lt;19"/>
    <x v="2"/>
    <x v="1"/>
    <s v="Side"/>
    <x v="1"/>
  </r>
  <r>
    <x v="1"/>
    <x v="1"/>
    <s v="Male"/>
    <n v="17"/>
    <s v="13_to_19"/>
    <n v="2870"/>
    <s v="2500_to_2999"/>
    <n v="39"/>
    <n v="21.90234375"/>
    <s v="20_to_24"/>
    <x v="0"/>
    <x v="1"/>
    <s v="Front_face_to_side"/>
    <x v="1"/>
  </r>
  <r>
    <x v="1"/>
    <x v="0"/>
    <s v="Male"/>
    <n v="45.140625"/>
    <s v="26_plus"/>
    <n v="3480"/>
    <s v="3000_to_3499"/>
    <n v="38.5703125"/>
    <n v="23.578125"/>
    <s v="20_to_24"/>
    <x v="0"/>
    <x v="2"/>
    <s v="Side"/>
    <x v="1"/>
  </r>
  <r>
    <x v="1"/>
    <x v="0"/>
    <s v="Female"/>
    <n v="13.71289063"/>
    <s v="13_to_19"/>
    <n v="3530"/>
    <s v="3500_plus"/>
    <n v="38.421875"/>
    <n v="23.171875"/>
    <s v="20_to_24"/>
    <x v="1"/>
    <x v="0"/>
    <s v="Front_face_to_side"/>
    <x v="0"/>
  </r>
  <r>
    <x v="1"/>
    <x v="1"/>
    <s v="Male"/>
    <n v="16.5703125"/>
    <s v="13_to_19"/>
    <n v="3250"/>
    <s v="3000_to_3499"/>
    <n v="41.5703125"/>
    <n v="27.953125"/>
    <s v="25_to_29"/>
    <x v="1"/>
    <x v="1"/>
    <s v="Side"/>
    <x v="0"/>
  </r>
  <r>
    <x v="1"/>
    <x v="1"/>
    <s v="Female"/>
    <n v="12.85546875"/>
    <s v="&lt;13"/>
    <n v="1055"/>
    <s v="&lt;2500"/>
    <n v="28"/>
    <n v="22.234375"/>
    <s v="20_to_24"/>
    <x v="0"/>
    <x v="1"/>
    <s v="Front_face_to_side"/>
    <x v="1"/>
  </r>
  <r>
    <x v="1"/>
    <x v="1"/>
    <s v="Male"/>
    <n v="23"/>
    <s v="20_to_25"/>
    <n v="3630"/>
    <s v="3500_plus"/>
    <n v="40"/>
    <n v="35.7421875"/>
    <s v="30_plus"/>
    <x v="0"/>
    <x v="1"/>
    <s v="Back"/>
    <x v="1"/>
  </r>
  <r>
    <x v="1"/>
    <x v="0"/>
    <s v="Male"/>
    <n v="17.140625"/>
    <s v="13_to_19"/>
    <n v="3520"/>
    <s v="3500_plus"/>
    <n v="40"/>
    <n v="29.0859375"/>
    <s v="25_to_29"/>
    <x v="0"/>
    <x v="0"/>
    <s v="Back"/>
    <x v="0"/>
  </r>
  <r>
    <x v="1"/>
    <x v="1"/>
    <s v="Female"/>
    <n v="27.42578125"/>
    <s v="26_plus"/>
    <n v="3720"/>
    <s v="3500_plus"/>
    <n v="41.5703125"/>
    <n v="21.9765625"/>
    <s v="20_to_24"/>
    <x v="0"/>
    <x v="1"/>
    <s v="Back"/>
    <x v="0"/>
  </r>
  <r>
    <x v="1"/>
    <x v="1"/>
    <s v="Female"/>
    <n v="11"/>
    <s v="&lt;13"/>
    <n v="2550"/>
    <s v="2500_to_2999"/>
    <n v="37"/>
    <n v="24.04296875"/>
    <s v="20_to_24"/>
    <x v="0"/>
    <x v="1"/>
    <s v="Side"/>
    <x v="1"/>
  </r>
  <r>
    <x v="1"/>
    <x v="1"/>
    <s v="Male"/>
    <n v="9.85546875"/>
    <s v="&lt;13"/>
    <n v="3650"/>
    <s v="3500_plus"/>
    <n v="40"/>
    <n v="35.0703125"/>
    <s v="30_plus"/>
    <x v="1"/>
    <x v="1"/>
    <s v="Side"/>
    <x v="1"/>
  </r>
  <r>
    <x v="1"/>
    <x v="1"/>
    <s v="Male"/>
    <n v="25.42578125"/>
    <s v="20_to_25"/>
    <n v="3330"/>
    <s v="3000_to_3499"/>
    <n v="40"/>
    <n v="27.6640625"/>
    <s v="25_to_29"/>
    <x v="0"/>
    <x v="1"/>
    <s v="Back"/>
    <x v="1"/>
  </r>
  <r>
    <x v="1"/>
    <x v="1"/>
    <s v="Male"/>
    <n v="11.5703125"/>
    <s v="&lt;13"/>
    <n v="3950"/>
    <s v="3500_plus"/>
    <n v="40"/>
    <n v="34.6484375"/>
    <s v="30_plus"/>
    <x v="0"/>
    <x v="1"/>
    <s v="Side"/>
    <x v="1"/>
  </r>
  <r>
    <x v="1"/>
    <x v="1"/>
    <s v="Female"/>
    <n v="40.140625"/>
    <s v="26_plus"/>
    <n v="3600"/>
    <s v="3500_plus"/>
    <n v="39"/>
    <n v="32.6640625"/>
    <s v="30_plus"/>
    <x v="2"/>
    <x v="0"/>
    <s v="Side"/>
    <x v="1"/>
  </r>
  <r>
    <x v="1"/>
    <x v="1"/>
    <s v="Female"/>
    <n v="24.140625"/>
    <s v="20_to_25"/>
    <n v="3120"/>
    <s v="3000_to_3499"/>
    <n v="42"/>
    <n v="26.6875"/>
    <s v="25_to_29"/>
    <x v="2"/>
    <x v="1"/>
    <s v="Front_face_to_side"/>
    <x v="1"/>
  </r>
  <r>
    <x v="1"/>
    <x v="0"/>
    <s v="Male"/>
    <n v="11.71289063"/>
    <s v="&lt;13"/>
    <n v="3200"/>
    <s v="3000_to_3499"/>
    <n v="40"/>
    <n v="25.2734375"/>
    <s v="25_to_29"/>
    <x v="0"/>
    <x v="0"/>
    <s v="Front_face_to_side"/>
    <x v="1"/>
  </r>
  <r>
    <x v="1"/>
    <x v="1"/>
    <s v="Male"/>
    <n v="18.85546875"/>
    <s v="13_to_19"/>
    <n v="3130"/>
    <s v="3000_to_3499"/>
    <n v="40"/>
    <n v="23.83984375"/>
    <s v="20_to_24"/>
    <x v="1"/>
    <x v="1"/>
    <s v="Back"/>
    <x v="0"/>
  </r>
  <r>
    <x v="1"/>
    <x v="1"/>
    <s v="Female"/>
    <n v="34.421875"/>
    <s v="26_plus"/>
    <n v="3390"/>
    <s v="3000_to_3499"/>
    <n v="40"/>
    <n v="26.9375"/>
    <s v="25_to_29"/>
    <x v="0"/>
    <x v="1"/>
    <s v="Side"/>
    <x v="1"/>
  </r>
  <r>
    <x v="1"/>
    <x v="1"/>
    <s v="Male"/>
    <n v="9.5703125"/>
    <s v="&lt;13"/>
    <n v="3485"/>
    <s v="3000_to_3499"/>
    <n v="41"/>
    <n v="34.765625"/>
    <s v="30_plus"/>
    <x v="2"/>
    <x v="1"/>
    <s v="Side"/>
    <x v="1"/>
  </r>
  <r>
    <x v="1"/>
    <x v="1"/>
    <s v="Female"/>
    <n v="10"/>
    <s v="&lt;13"/>
    <n v="3010"/>
    <s v="3000_to_3499"/>
    <n v="41"/>
    <n v="28.7109375"/>
    <s v="25_to_29"/>
    <x v="2"/>
    <x v="1"/>
    <s v="Side"/>
    <x v="1"/>
  </r>
  <r>
    <x v="1"/>
    <x v="1"/>
    <s v="Female"/>
    <n v="11.71289063"/>
    <s v="&lt;13"/>
    <n v="3700"/>
    <s v="3500_plus"/>
    <n v="39"/>
    <n v="20.30078125"/>
    <s v="20_to_24"/>
    <x v="0"/>
    <x v="1"/>
    <s v="Front_face_to_side"/>
    <x v="0"/>
  </r>
  <r>
    <x v="1"/>
    <x v="0"/>
    <s v="Male"/>
    <n v="7"/>
    <s v="&lt;13"/>
    <n v="5110"/>
    <s v="3500_plus"/>
    <n v="41"/>
    <n v="21.78125"/>
    <s v="20_to_24"/>
    <x v="0"/>
    <x v="1"/>
    <s v="Side"/>
    <x v="1"/>
  </r>
  <r>
    <x v="1"/>
    <x v="1"/>
    <s v="Female"/>
    <n v="30"/>
    <s v="26_plus"/>
    <n v="2980"/>
    <s v="2500_to_2999"/>
    <n v="38"/>
    <n v="33.2265625"/>
    <s v="30_plus"/>
    <x v="1"/>
    <x v="1"/>
    <s v="Front_face_to_side"/>
    <x v="1"/>
  </r>
  <r>
    <x v="1"/>
    <x v="1"/>
    <s v="Female"/>
    <n v="10.5703125"/>
    <s v="&lt;13"/>
    <n v="4045"/>
    <s v="3500_plus"/>
    <n v="41.5703125"/>
    <n v="26.3046875"/>
    <s v="25_to_29"/>
    <x v="0"/>
    <x v="1"/>
    <s v="Front_face_to_side"/>
    <x v="1"/>
  </r>
  <r>
    <x v="1"/>
    <x v="1"/>
    <s v="Female"/>
    <n v="13.5703125"/>
    <s v="13_to_19"/>
    <n v="3510"/>
    <s v="3500_plus"/>
    <n v="42"/>
    <n v="18.95703125"/>
    <s v="&lt;19"/>
    <x v="0"/>
    <x v="1"/>
    <s v="Back"/>
    <x v="1"/>
  </r>
  <r>
    <x v="1"/>
    <x v="0"/>
    <s v="Female"/>
    <n v="25.85546875"/>
    <s v="20_to_25"/>
    <n v="3760"/>
    <s v="3500_plus"/>
    <n v="39"/>
    <n v="24.19140625"/>
    <s v="20_to_24"/>
    <x v="1"/>
    <x v="1"/>
    <s v="Back"/>
    <x v="1"/>
  </r>
  <r>
    <x v="1"/>
    <x v="1"/>
    <s v="Male"/>
    <n v="9"/>
    <s v="&lt;13"/>
    <n v="3750"/>
    <s v="3500_plus"/>
    <n v="42"/>
    <n v="29.43359375"/>
    <s v="25_to_29"/>
    <x v="1"/>
    <x v="1"/>
    <s v="Side"/>
    <x v="1"/>
  </r>
  <r>
    <x v="1"/>
    <x v="1"/>
    <s v="Male"/>
    <n v="50.7109375"/>
    <s v="26_plus"/>
    <n v="2780"/>
    <s v="2500_to_2999"/>
    <n v="36"/>
    <n v="22.6640625"/>
    <s v="20_to_24"/>
    <x v="2"/>
    <x v="1"/>
    <s v="Front_face_to_side"/>
    <x v="1"/>
  </r>
  <r>
    <x v="1"/>
    <x v="0"/>
    <s v="Male"/>
    <n v="8.85546875"/>
    <s v="&lt;13"/>
    <n v="3240"/>
    <s v="3000_to_3499"/>
    <n v="40"/>
    <n v="18.43359375"/>
    <s v="&lt;19"/>
    <x v="2"/>
    <x v="0"/>
    <s v="Front_face_to_side"/>
    <x v="1"/>
  </r>
  <r>
    <x v="1"/>
    <x v="0"/>
    <s v="Female"/>
    <n v="20.5703125"/>
    <s v="20_to_25"/>
    <n v="4325"/>
    <s v="3500_plus"/>
    <n v="39"/>
    <n v="27.08984375"/>
    <s v="25_to_29"/>
    <x v="1"/>
    <x v="1"/>
    <s v="Back"/>
    <x v="2"/>
  </r>
  <r>
    <x v="1"/>
    <x v="0"/>
    <s v="Male"/>
    <n v="13.28515625"/>
    <s v="13_to_19"/>
    <n v="4500"/>
    <s v="3500_plus"/>
    <n v="40"/>
    <n v="26.1875"/>
    <s v="25_to_29"/>
    <x v="1"/>
    <x v="1"/>
    <s v="Front_face_to_side"/>
    <x v="1"/>
  </r>
  <r>
    <x v="1"/>
    <x v="0"/>
    <s v="Female"/>
    <n v="36.5703125"/>
    <s v="26_plus"/>
    <n v="3120"/>
    <s v="3000_to_3499"/>
    <n v="40"/>
    <n v="28.67578125"/>
    <s v="25_to_29"/>
    <x v="0"/>
    <x v="0"/>
    <s v="Side"/>
    <x v="1"/>
  </r>
  <r>
    <x v="1"/>
    <x v="1"/>
    <s v="Female"/>
    <n v="9.5703125"/>
    <s v="&lt;13"/>
    <n v="3870"/>
    <s v="3500_plus"/>
    <n v="40.28125"/>
    <n v="27.1328125"/>
    <s v="25_to_29"/>
    <x v="0"/>
    <x v="1"/>
    <s v="Side"/>
    <x v="1"/>
  </r>
  <r>
    <x v="1"/>
    <x v="1"/>
    <s v="Male"/>
    <n v="9.712890625"/>
    <s v="&lt;13"/>
    <n v="3560"/>
    <s v="3500_plus"/>
    <n v="41"/>
    <n v="24.2265625"/>
    <s v="20_to_24"/>
    <x v="1"/>
    <x v="1"/>
    <s v="Side"/>
    <x v="1"/>
  </r>
  <r>
    <x v="1"/>
    <x v="1"/>
    <s v="Female"/>
    <n v="6.28515625"/>
    <s v="&lt;13"/>
    <n v="2600"/>
    <s v="2500_to_2999"/>
    <n v="40"/>
    <n v="27.56640625"/>
    <s v="25_to_29"/>
    <x v="2"/>
    <x v="1"/>
    <s v="Side"/>
    <x v="0"/>
  </r>
  <r>
    <x v="1"/>
    <x v="1"/>
    <s v="Female"/>
    <n v="43"/>
    <s v="26_plus"/>
    <n v="3200"/>
    <s v="3000_to_3499"/>
    <n v="40"/>
    <n v="23.81640625"/>
    <s v="20_to_24"/>
    <x v="1"/>
    <x v="1"/>
    <s v="Front_face_to_side"/>
    <x v="1"/>
  </r>
  <r>
    <x v="1"/>
    <x v="1"/>
    <s v="Male"/>
    <n v="16.85546875"/>
    <s v="13_to_19"/>
    <n v="3870"/>
    <s v="3500_plus"/>
    <n v="41.28125"/>
    <n v="25.28515625"/>
    <s v="25_to_29"/>
    <x v="2"/>
    <x v="1"/>
    <s v="Side"/>
    <x v="1"/>
  </r>
  <r>
    <x v="1"/>
    <x v="2"/>
    <s v="Male"/>
    <n v="7.427734375"/>
    <s v="&lt;13"/>
    <n v="3785"/>
    <s v="3500_plus"/>
    <n v="40"/>
    <n v="24.87890625"/>
    <s v="20_to_24"/>
    <x v="0"/>
    <x v="0"/>
    <s v="Front_face_to_side"/>
    <x v="1"/>
  </r>
  <r>
    <x v="1"/>
    <x v="1"/>
    <s v="Female"/>
    <n v="21"/>
    <s v="20_to_25"/>
    <n v="2950"/>
    <s v="2500_to_2999"/>
    <n v="40"/>
    <n v="30.12890625"/>
    <s v="30_plus"/>
    <x v="1"/>
    <x v="1"/>
    <s v="Side"/>
    <x v="0"/>
  </r>
  <r>
    <x v="1"/>
    <x v="1"/>
    <s v="Female"/>
    <n v="4"/>
    <s v="&lt;13"/>
    <n v="4120"/>
    <s v="3500_plus"/>
    <n v="41"/>
    <n v="28.47265625"/>
    <s v="25_to_29"/>
    <x v="0"/>
    <x v="1"/>
    <s v="Side"/>
    <x v="1"/>
  </r>
  <r>
    <x v="1"/>
    <x v="1"/>
    <s v="Male"/>
    <n v="15"/>
    <s v="13_to_19"/>
    <n v="3940"/>
    <s v="3500_plus"/>
    <n v="42"/>
    <n v="31.3203125"/>
    <s v="30_plus"/>
    <x v="0"/>
    <x v="1"/>
    <s v="Back"/>
    <x v="1"/>
  </r>
  <r>
    <x v="1"/>
    <x v="0"/>
    <s v="Female"/>
    <n v="7.856445313"/>
    <s v="&lt;13"/>
    <n v="3290"/>
    <s v="3000_to_3499"/>
    <n v="38"/>
    <n v="26.5234375"/>
    <s v="25_to_29"/>
    <x v="2"/>
    <x v="1"/>
    <s v="Side"/>
    <x v="0"/>
  </r>
  <r>
    <x v="1"/>
    <x v="1"/>
    <s v="Male"/>
    <n v="7.142578125"/>
    <s v="&lt;13"/>
    <n v="4010"/>
    <s v="3500_plus"/>
    <n v="42"/>
    <n v="34.9921875"/>
    <s v="30_plus"/>
    <x v="0"/>
    <x v="1"/>
    <s v="Other"/>
    <x v="1"/>
  </r>
  <r>
    <x v="1"/>
    <x v="1"/>
    <s v="Male"/>
    <n v="42.5703125"/>
    <s v="26_plus"/>
    <n v="4010"/>
    <s v="3500_plus"/>
    <n v="41"/>
    <n v="25.484375"/>
    <s v="25_to_29"/>
    <x v="2"/>
    <x v="1"/>
    <s v="Back"/>
    <x v="0"/>
  </r>
  <r>
    <x v="1"/>
    <x v="0"/>
    <s v="Male"/>
    <n v="15.5703125"/>
    <s v="13_to_19"/>
    <n v="4140"/>
    <s v="3500_plus"/>
    <n v="40"/>
    <n v="20.515625"/>
    <s v="20_to_24"/>
    <x v="0"/>
    <x v="1"/>
    <s v="Front_face_to_side"/>
    <x v="1"/>
  </r>
  <r>
    <x v="1"/>
    <x v="0"/>
    <s v="Male"/>
    <n v="8.142578125"/>
    <s v="&lt;13"/>
    <n v="3170"/>
    <s v="3000_to_3499"/>
    <n v="42"/>
    <n v="28.3515625"/>
    <s v="25_to_29"/>
    <x v="2"/>
    <x v="1"/>
    <s v="Front_face_to_side"/>
    <x v="0"/>
  </r>
  <r>
    <x v="1"/>
    <x v="1"/>
    <s v="Male"/>
    <n v="5.427734375"/>
    <s v="&lt;13"/>
    <n v="3520"/>
    <s v="3500_plus"/>
    <n v="40"/>
    <n v="29.140625"/>
    <s v="25_to_29"/>
    <x v="0"/>
    <x v="1"/>
    <s v="Side"/>
    <x v="1"/>
  </r>
  <r>
    <x v="1"/>
    <x v="1"/>
    <s v="Male"/>
    <n v="11.5703125"/>
    <s v="&lt;13"/>
    <n v="4100"/>
    <s v="3500_plus"/>
    <n v="39"/>
    <n v="26.6796875"/>
    <s v="25_to_29"/>
    <x v="2"/>
    <x v="1"/>
    <s v="Front_face_to_side"/>
    <x v="1"/>
  </r>
  <r>
    <x v="1"/>
    <x v="1"/>
    <s v="Female"/>
    <n v="21"/>
    <s v="20_to_25"/>
    <n v="3560"/>
    <s v="3500_plus"/>
    <n v="40"/>
    <n v="28.0625"/>
    <s v="25_to_29"/>
    <x v="2"/>
    <x v="1"/>
    <s v="Back"/>
    <x v="1"/>
  </r>
  <r>
    <x v="1"/>
    <x v="0"/>
    <s v="Female"/>
    <n v="5.142578125"/>
    <s v="&lt;13"/>
    <n v="3060"/>
    <s v="3000_to_3499"/>
    <n v="40"/>
    <n v="22.74609375"/>
    <s v="20_to_24"/>
    <x v="2"/>
    <x v="1"/>
    <s v="Side"/>
    <x v="2"/>
  </r>
  <r>
    <x v="1"/>
    <x v="1"/>
    <s v="Male"/>
    <n v="26.7109375"/>
    <s v="26_plus"/>
    <n v="3530"/>
    <s v="3500_plus"/>
    <n v="39.7109375"/>
    <n v="39.015625"/>
    <s v="30_plus"/>
    <x v="0"/>
    <x v="1"/>
    <s v="Back"/>
    <x v="0"/>
  </r>
  <r>
    <x v="1"/>
    <x v="1"/>
    <s v="Male"/>
    <n v="26.7109375"/>
    <s v="26_plus"/>
    <n v="3160"/>
    <s v="3000_to_3499"/>
    <n v="39"/>
    <n v="18.734375"/>
    <s v="&lt;19"/>
    <x v="0"/>
    <x v="1"/>
    <s v="Front_face_to_side"/>
    <x v="1"/>
  </r>
  <r>
    <x v="1"/>
    <x v="0"/>
    <s v="Male"/>
    <n v="13.28515625"/>
    <s v="13_to_19"/>
    <n v="2750"/>
    <s v="2500_to_2999"/>
    <n v="38"/>
    <n v="25.625"/>
    <s v="25_to_29"/>
    <x v="1"/>
    <x v="1"/>
    <s v="Front_face_to_side"/>
    <x v="0"/>
  </r>
  <r>
    <x v="1"/>
    <x v="2"/>
    <s v="Female"/>
    <n v="9.28515625"/>
    <s v="&lt;13"/>
    <n v="2486"/>
    <s v="&lt;2500"/>
    <n v="38"/>
    <n v="26.93359375"/>
    <s v="25_to_29"/>
    <x v="1"/>
    <x v="1"/>
    <s v="Side"/>
    <x v="2"/>
  </r>
  <r>
    <x v="1"/>
    <x v="1"/>
    <s v="Male"/>
    <n v="16"/>
    <s v="13_to_19"/>
    <n v="4230"/>
    <s v="3500_plus"/>
    <n v="41"/>
    <n v="25.26953125"/>
    <s v="25_to_29"/>
    <x v="0"/>
    <x v="1"/>
    <s v="Front_face_down"/>
    <x v="0"/>
  </r>
  <r>
    <x v="1"/>
    <x v="1"/>
    <s v="Female"/>
    <n v="17.85546875"/>
    <s v="13_to_19"/>
    <n v="3300"/>
    <s v="3000_to_3499"/>
    <n v="40"/>
    <n v="29.51953125"/>
    <s v="25_to_29"/>
    <x v="0"/>
    <x v="0"/>
    <s v="Side"/>
    <x v="2"/>
  </r>
  <r>
    <x v="1"/>
    <x v="1"/>
    <s v="Male"/>
    <n v="6.28515625"/>
    <s v="&lt;13"/>
    <n v="3850"/>
    <s v="3500_plus"/>
    <n v="41"/>
    <n v="39.6640625"/>
    <s v="30_plus"/>
    <x v="2"/>
    <x v="1"/>
    <s v="Front_face_to_side"/>
    <x v="0"/>
  </r>
  <r>
    <x v="1"/>
    <x v="0"/>
    <s v="Male"/>
    <n v="48.140625"/>
    <s v="26_plus"/>
    <n v="3400"/>
    <s v="3000_to_3499"/>
    <n v="40"/>
    <n v="21.9375"/>
    <s v="20_to_24"/>
    <x v="0"/>
    <x v="1"/>
    <s v="Front_face_to_side"/>
    <x v="0"/>
  </r>
  <r>
    <x v="1"/>
    <x v="0"/>
    <s v="Female"/>
    <n v="6.713867188"/>
    <s v="&lt;13"/>
    <n v="3750"/>
    <s v="3500_plus"/>
    <n v="40"/>
    <n v="21.45703125"/>
    <s v="20_to_24"/>
    <x v="0"/>
    <x v="1"/>
    <s v="Side"/>
    <x v="0"/>
  </r>
  <r>
    <x v="1"/>
    <x v="0"/>
    <s v="Male"/>
    <n v="6"/>
    <s v="&lt;13"/>
    <n v="3255"/>
    <s v="3000_to_3499"/>
    <n v="40"/>
    <n v="18.04296875"/>
    <s v="&lt;19"/>
    <x v="1"/>
    <x v="0"/>
    <s v="Front_face_to_side"/>
    <x v="0"/>
  </r>
  <r>
    <x v="1"/>
    <x v="1"/>
    <s v="Male"/>
    <n v="5"/>
    <s v="&lt;13"/>
    <n v="4180"/>
    <s v="3500_plus"/>
    <n v="41"/>
    <n v="17.3359375"/>
    <s v="&lt;19"/>
    <x v="0"/>
    <x v="1"/>
    <s v="Side"/>
    <x v="1"/>
  </r>
  <r>
    <x v="1"/>
    <x v="1"/>
    <s v="Male"/>
    <n v="9"/>
    <s v="&lt;13"/>
    <n v="3870"/>
    <s v="3500_plus"/>
    <n v="39.8515625"/>
    <n v="32.578125"/>
    <s v="30_plus"/>
    <x v="0"/>
    <x v="1"/>
    <s v="Side"/>
    <x v="1"/>
  </r>
  <r>
    <x v="1"/>
    <x v="0"/>
    <s v="Male"/>
    <n v="10.28515625"/>
    <s v="&lt;13"/>
    <n v="2650"/>
    <s v="2500_to_2999"/>
    <n v="40"/>
    <n v="21.51171875"/>
    <s v="20_to_24"/>
    <x v="2"/>
    <x v="1"/>
    <s v="Side"/>
    <x v="0"/>
  </r>
  <r>
    <x v="1"/>
    <x v="1"/>
    <s v="Male"/>
    <n v="12"/>
    <s v="&lt;13"/>
    <n v="3930"/>
    <s v="3500_plus"/>
    <n v="40"/>
    <n v="33.5859375"/>
    <s v="30_plus"/>
    <x v="1"/>
    <x v="1"/>
    <s v="Side"/>
    <x v="1"/>
  </r>
  <r>
    <x v="1"/>
    <x v="1"/>
    <s v="Female"/>
    <n v="46.421875"/>
    <s v="26_plus"/>
    <n v="4050"/>
    <s v="3500_plus"/>
    <n v="41"/>
    <n v="40.984375"/>
    <s v="30_plus"/>
    <x v="2"/>
    <x v="1"/>
    <s v="Side"/>
    <x v="1"/>
  </r>
  <r>
    <x v="1"/>
    <x v="1"/>
    <s v="Male"/>
    <n v="15.85546875"/>
    <s v="13_to_19"/>
    <n v="3740"/>
    <s v="3500_plus"/>
    <n v="40.5703125"/>
    <n v="30.41015625"/>
    <s v="30_plus"/>
    <x v="2"/>
    <x v="1"/>
    <s v="Side"/>
    <x v="1"/>
  </r>
  <r>
    <x v="1"/>
    <x v="1"/>
    <s v="Female"/>
    <n v="15.42773438"/>
    <s v="13_to_19"/>
    <n v="3270"/>
    <s v="3000_to_3499"/>
    <n v="40"/>
    <n v="28.3359375"/>
    <s v="25_to_29"/>
    <x v="2"/>
    <x v="1"/>
    <s v="Side"/>
    <x v="0"/>
  </r>
  <r>
    <x v="1"/>
    <x v="1"/>
    <s v="Female"/>
    <n v="13.71289063"/>
    <s v="13_to_19"/>
    <n v="3840"/>
    <s v="3500_plus"/>
    <n v="41"/>
    <n v="29.44140625"/>
    <s v="25_to_29"/>
    <x v="0"/>
    <x v="1"/>
    <s v="Side"/>
    <x v="1"/>
  </r>
  <r>
    <x v="1"/>
    <x v="1"/>
    <s v="Male"/>
    <n v="8.142578125"/>
    <s v="&lt;13"/>
    <n v="3330"/>
    <s v="3000_to_3499"/>
    <n v="39"/>
    <n v="22.88671875"/>
    <s v="20_to_24"/>
    <x v="0"/>
    <x v="1"/>
    <s v="Side"/>
    <x v="0"/>
  </r>
  <r>
    <x v="1"/>
    <x v="1"/>
    <s v="Male"/>
    <n v="6.142578125"/>
    <s v="&lt;13"/>
    <n v="3150"/>
    <s v="3000_to_3499"/>
    <n v="40"/>
    <n v="28.26171875"/>
    <s v="25_to_29"/>
    <x v="0"/>
    <x v="1"/>
    <s v="Side"/>
    <x v="0"/>
  </r>
  <r>
    <x v="1"/>
    <x v="1"/>
    <s v="Male"/>
    <n v="12.28515625"/>
    <s v="&lt;13"/>
    <n v="4180"/>
    <s v="3500_plus"/>
    <n v="42"/>
    <n v="30.84375"/>
    <s v="30_plus"/>
    <x v="0"/>
    <x v="1"/>
    <s v="Front_face_to_side"/>
    <x v="1"/>
  </r>
  <r>
    <x v="1"/>
    <x v="1"/>
    <s v="Female"/>
    <n v="24.28515625"/>
    <s v="20_to_25"/>
    <n v="3330"/>
    <s v="3000_to_3499"/>
    <n v="40.140625"/>
    <n v="29.0859375"/>
    <s v="25_to_29"/>
    <x v="2"/>
    <x v="1"/>
    <s v="Side"/>
    <x v="1"/>
  </r>
  <r>
    <x v="1"/>
    <x v="0"/>
    <s v="Male"/>
    <n v="27.42578125"/>
    <s v="26_plus"/>
    <n v="2980"/>
    <s v="2500_to_2999"/>
    <n v="41"/>
    <n v="28.8203125"/>
    <s v="25_to_29"/>
    <x v="0"/>
    <x v="1"/>
    <s v="Front_face_to_side"/>
    <x v="0"/>
  </r>
  <r>
    <x v="1"/>
    <x v="1"/>
    <s v="Male"/>
    <n v="32.28125"/>
    <s v="26_plus"/>
    <n v="3190"/>
    <s v="3000_to_3499"/>
    <n v="41"/>
    <n v="35.8359375"/>
    <s v="30_plus"/>
    <x v="0"/>
    <x v="1"/>
    <s v="Front_face_to_side"/>
    <x v="1"/>
  </r>
  <r>
    <x v="1"/>
    <x v="1"/>
    <s v="Male"/>
    <n v="6.571289063"/>
    <s v="&lt;13"/>
    <n v="3940"/>
    <s v="3500_plus"/>
    <n v="41"/>
    <n v="42.4609375"/>
    <s v="30_plus"/>
    <x v="0"/>
    <x v="1"/>
    <s v="Side"/>
    <x v="1"/>
  </r>
  <r>
    <x v="1"/>
    <x v="1"/>
    <s v="Female"/>
    <n v="20.28515625"/>
    <s v="20_to_25"/>
    <n v="3950"/>
    <s v="3500_plus"/>
    <n v="39"/>
    <n v="36.546875"/>
    <s v="30_plus"/>
    <x v="1"/>
    <x v="1"/>
    <s v="Side"/>
    <x v="1"/>
  </r>
  <r>
    <x v="1"/>
    <x v="1"/>
    <s v="Female"/>
    <n v="12"/>
    <s v="&lt;13"/>
    <n v="4550"/>
    <s v="3500_plus"/>
    <n v="41.8515625"/>
    <n v="28.2890625"/>
    <s v="25_to_29"/>
    <x v="2"/>
    <x v="1"/>
    <s v="Side"/>
    <x v="1"/>
  </r>
  <r>
    <x v="1"/>
    <x v="1"/>
    <s v="Male"/>
    <n v="8.427734375"/>
    <s v="&lt;13"/>
    <n v="3339"/>
    <s v="3000_to_3499"/>
    <n v="38"/>
    <n v="25.2265625"/>
    <s v="25_to_29"/>
    <x v="2"/>
    <x v="1"/>
    <s v="Side"/>
    <x v="1"/>
  </r>
  <r>
    <x v="1"/>
    <x v="1"/>
    <s v="Male"/>
    <n v="25"/>
    <s v="20_to_25"/>
    <n v="3500"/>
    <s v="3500_plus"/>
    <n v="39"/>
    <n v="31.61328125"/>
    <s v="30_plus"/>
    <x v="1"/>
    <x v="1"/>
    <s v="Back"/>
    <x v="0"/>
  </r>
  <r>
    <x v="1"/>
    <x v="1"/>
    <s v="Male"/>
    <n v="8.142578125"/>
    <s v="&lt;13"/>
    <n v="4050"/>
    <s v="3500_plus"/>
    <n v="41"/>
    <n v="27.0859375"/>
    <s v="25_to_29"/>
    <x v="0"/>
    <x v="1"/>
    <s v="Back"/>
    <x v="1"/>
  </r>
  <r>
    <x v="1"/>
    <x v="1"/>
    <s v="Male"/>
    <n v="19.5703125"/>
    <s v="13_to_19"/>
    <n v="2089"/>
    <s v="&lt;2500"/>
    <n v="33"/>
    <n v="20.28125"/>
    <s v="20_to_24"/>
    <x v="0"/>
    <x v="1"/>
    <s v="Side"/>
    <x v="0"/>
  </r>
  <r>
    <x v="1"/>
    <x v="0"/>
    <s v="Male"/>
    <n v="9"/>
    <s v="&lt;13"/>
    <n v="3630"/>
    <s v="3500_plus"/>
    <n v="40"/>
    <n v="26.66015625"/>
    <s v="25_to_29"/>
    <x v="1"/>
    <x v="0"/>
    <s v="Side"/>
    <x v="1"/>
  </r>
  <r>
    <x v="1"/>
    <x v="1"/>
    <s v="Male"/>
    <n v="9.85546875"/>
    <s v="&lt;13"/>
    <n v="4945"/>
    <s v="3500_plus"/>
    <n v="38"/>
    <n v="23.76953125"/>
    <s v="20_to_24"/>
    <x v="0"/>
    <x v="1"/>
    <s v="Side"/>
    <x v="1"/>
  </r>
  <r>
    <x v="0"/>
    <x v="0"/>
    <s v="Female"/>
    <n v="15.85546875"/>
    <s v="13_to_19"/>
    <n v="885"/>
    <s v="&lt;2500"/>
    <n v="32"/>
    <n v="29.71484375"/>
    <s v="25_to_29"/>
    <x v="0"/>
    <x v="1"/>
    <s v="Front_face_to_side"/>
    <x v="1"/>
  </r>
  <r>
    <x v="0"/>
    <x v="0"/>
    <s v="Male"/>
    <n v="24.5703125"/>
    <s v="20_to_25"/>
    <n v="930"/>
    <s v="&lt;2500"/>
    <n v="27"/>
    <n v="24.88671875"/>
    <s v="20_to_24"/>
    <x v="0"/>
    <x v="1"/>
    <s v="Front_face_to_side"/>
    <x v="0"/>
  </r>
  <r>
    <x v="0"/>
    <x v="0"/>
    <s v="Female"/>
    <n v="9.85546875"/>
    <s v="&lt;13"/>
    <n v="2930"/>
    <s v="2500_to_2999"/>
    <n v="39.140625"/>
    <n v="24.5390625"/>
    <s v="20_to_24"/>
    <x v="0"/>
    <x v="1"/>
    <s v="Side"/>
    <x v="0"/>
  </r>
  <r>
    <x v="0"/>
    <x v="0"/>
    <s v="Female"/>
    <n v="6.571289063"/>
    <s v="&lt;13"/>
    <n v="3080"/>
    <s v="3000_to_3499"/>
    <n v="39"/>
    <n v="20.7109375"/>
    <s v="20_to_24"/>
    <x v="1"/>
    <x v="0"/>
    <s v="Side"/>
    <x v="0"/>
  </r>
  <r>
    <x v="0"/>
    <x v="1"/>
    <s v="Female"/>
    <n v="8.85546875"/>
    <s v="&lt;13"/>
    <n v="2530"/>
    <s v="2500_to_2999"/>
    <n v="38"/>
    <n v="30.14453125"/>
    <s v="30_plus"/>
    <x v="2"/>
    <x v="1"/>
    <s v="Front_face_to_side"/>
    <x v="1"/>
  </r>
  <r>
    <x v="0"/>
    <x v="1"/>
    <s v="Male"/>
    <n v="28"/>
    <s v="26_plus"/>
    <n v="3820"/>
    <s v="3500_plus"/>
    <n v="39.5703125"/>
    <n v="30.12109375"/>
    <s v="30_plus"/>
    <x v="2"/>
    <x v="1"/>
    <s v="Side"/>
    <x v="0"/>
  </r>
  <r>
    <x v="0"/>
    <x v="1"/>
    <s v="Male"/>
    <n v="11.28515625"/>
    <s v="&lt;13"/>
    <n v="3390"/>
    <s v="3000_to_3499"/>
    <n v="42.28125"/>
    <n v="29.484375"/>
    <s v="25_to_29"/>
    <x v="1"/>
    <x v="1"/>
    <s v="Front_face_to_side"/>
    <x v="0"/>
  </r>
  <r>
    <x v="0"/>
    <x v="1"/>
    <s v="Male"/>
    <n v="12.71289063"/>
    <s v="&lt;13"/>
    <n v="1850"/>
    <s v="&lt;2500"/>
    <n v="31"/>
    <n v="30.94921875"/>
    <s v="30_plus"/>
    <x v="2"/>
    <x v="1"/>
    <s v="Front_face_to_side"/>
    <x v="1"/>
  </r>
  <r>
    <x v="0"/>
    <x v="0"/>
    <s v="Male"/>
    <n v="4.571289063"/>
    <s v="&lt;13"/>
    <n v="3290"/>
    <s v="3000_to_3499"/>
    <n v="40"/>
    <n v="26.91015625"/>
    <s v="25_to_29"/>
    <x v="2"/>
    <x v="0"/>
    <s v="Back"/>
    <x v="0"/>
  </r>
  <r>
    <x v="0"/>
    <x v="0"/>
    <s v="Female"/>
    <n v="15"/>
    <s v="13_to_19"/>
    <n v="2070"/>
    <s v="&lt;2500"/>
    <n v="37"/>
    <n v="18.01953125"/>
    <s v="&lt;19"/>
    <x v="1"/>
    <x v="0"/>
    <s v="Side"/>
    <x v="0"/>
  </r>
  <r>
    <x v="0"/>
    <x v="1"/>
    <s v="Male"/>
    <n v="37.8515625"/>
    <s v="26_plus"/>
    <n v="2740"/>
    <s v="2500_to_2999"/>
    <n v="38"/>
    <n v="29.59375"/>
    <s v="25_to_29"/>
    <x v="1"/>
    <x v="1"/>
    <s v="Front_face_to_side"/>
    <x v="1"/>
  </r>
  <r>
    <x v="0"/>
    <x v="0"/>
    <s v="Male"/>
    <n v="7.427734375"/>
    <s v="&lt;13"/>
    <n v="2530"/>
    <s v="2500_to_2999"/>
    <n v="36"/>
    <n v="21.37890625"/>
    <s v="20_to_24"/>
    <x v="2"/>
    <x v="1"/>
    <s v="Side"/>
    <x v="1"/>
  </r>
  <r>
    <x v="0"/>
    <x v="1"/>
    <s v="Female"/>
    <n v="13"/>
    <s v="13_to_19"/>
    <n v="3530"/>
    <s v="3500_plus"/>
    <n v="41"/>
    <n v="25.63671875"/>
    <s v="25_to_29"/>
    <x v="0"/>
    <x v="1"/>
    <s v="Side"/>
    <x v="1"/>
  </r>
  <r>
    <x v="0"/>
    <x v="0"/>
    <s v="Male"/>
    <n v="20.42578125"/>
    <s v="20_to_25"/>
    <n v="2365"/>
    <s v="&lt;2500"/>
    <n v="34"/>
    <n v="19.50390625"/>
    <s v="&lt;19"/>
    <x v="0"/>
    <x v="1"/>
    <s v="Side"/>
    <x v="0"/>
  </r>
  <r>
    <x v="0"/>
    <x v="0"/>
    <s v="Female"/>
    <n v="31.42578125"/>
    <s v="26_plus"/>
    <n v="3300"/>
    <s v="3000_to_3499"/>
    <n v="42"/>
    <n v="22.48828125"/>
    <s v="20_to_24"/>
    <x v="1"/>
    <x v="1"/>
    <s v="Front_face_to_side"/>
    <x v="1"/>
  </r>
  <r>
    <x v="0"/>
    <x v="1"/>
    <s v="Female"/>
    <n v="11.85546875"/>
    <s v="&lt;13"/>
    <n v="4000"/>
    <s v="3500_plus"/>
    <n v="40"/>
    <n v="26.72265625"/>
    <s v="25_to_29"/>
    <x v="0"/>
    <x v="1"/>
    <s v="Front_face_to_side"/>
    <x v="2"/>
  </r>
  <r>
    <x v="0"/>
    <x v="1"/>
    <s v="Male"/>
    <n v="10.5703125"/>
    <s v="&lt;13"/>
    <n v="3900"/>
    <s v="3500_plus"/>
    <n v="40"/>
    <n v="21.87890625"/>
    <s v="20_to_24"/>
    <x v="0"/>
    <x v="1"/>
    <s v="Front_face_to_side"/>
    <x v="1"/>
  </r>
  <r>
    <x v="0"/>
    <x v="0"/>
    <s v="Male"/>
    <n v="6.713867188"/>
    <s v="&lt;13"/>
    <n v="3440"/>
    <s v="3000_to_3499"/>
    <n v="37"/>
    <n v="19.73046875"/>
    <s v="&lt;19"/>
    <x v="0"/>
    <x v="0"/>
    <s v="Front_face_to_side"/>
    <x v="0"/>
  </r>
  <r>
    <x v="0"/>
    <x v="1"/>
    <s v="Female"/>
    <n v="9.5703125"/>
    <s v="&lt;13"/>
    <n v="3570"/>
    <s v="3500_plus"/>
    <n v="40.140625"/>
    <n v="24.15234375"/>
    <s v="20_to_24"/>
    <x v="0"/>
    <x v="1"/>
    <s v="Front_face_to_side"/>
    <x v="0"/>
  </r>
  <r>
    <x v="0"/>
    <x v="0"/>
    <s v="Female"/>
    <n v="14.14257813"/>
    <s v="13_to_19"/>
    <n v="3520"/>
    <s v="3500_plus"/>
    <n v="40"/>
    <n v="21.90234375"/>
    <s v="20_to_24"/>
    <x v="0"/>
    <x v="1"/>
    <s v="Front_face_to_side"/>
    <x v="0"/>
  </r>
  <r>
    <x v="0"/>
    <x v="0"/>
    <s v="Female"/>
    <n v="17.85546875"/>
    <s v="13_to_19"/>
    <n v="3920"/>
    <s v="3500_plus"/>
    <n v="40"/>
    <n v="26"/>
    <s v="25_to_29"/>
    <x v="1"/>
    <x v="0"/>
    <s v="Front_face_to_side"/>
    <x v="0"/>
  </r>
  <r>
    <x v="0"/>
    <x v="0"/>
    <s v="Male"/>
    <n v="4.427734375"/>
    <s v="&lt;13"/>
    <n v="3620"/>
    <s v="3500_plus"/>
    <n v="41.421875"/>
    <n v="25.56640625"/>
    <s v="25_to_29"/>
    <x v="0"/>
    <x v="0"/>
    <s v="Other"/>
    <x v="0"/>
  </r>
  <r>
    <x v="0"/>
    <x v="1"/>
    <s v="Female"/>
    <n v="25.85546875"/>
    <s v="20_to_25"/>
    <n v="2390"/>
    <s v="&lt;2500"/>
    <n v="34.5703125"/>
    <n v="29.9140625"/>
    <s v="25_to_29"/>
    <x v="1"/>
    <x v="1"/>
    <s v="Front_face_to_side"/>
    <x v="1"/>
  </r>
  <r>
    <x v="0"/>
    <x v="0"/>
    <s v="Female"/>
    <n v="21.7109375"/>
    <s v="20_to_25"/>
    <n v="860"/>
    <s v="&lt;2500"/>
    <n v="28"/>
    <n v="23.2109375"/>
    <s v="20_to_24"/>
    <x v="0"/>
    <x v="1"/>
    <s v="Front_face_to_side"/>
    <x v="0"/>
  </r>
  <r>
    <x v="0"/>
    <x v="0"/>
    <s v="Male"/>
    <n v="13.85546875"/>
    <s v="13_to_19"/>
    <n v="2780"/>
    <s v="2500_to_2999"/>
    <n v="35"/>
    <n v="26.2578125"/>
    <s v="25_to_29"/>
    <x v="2"/>
    <x v="1"/>
    <s v="Front_face_to_side"/>
    <x v="0"/>
  </r>
  <r>
    <x v="0"/>
    <x v="0"/>
    <s v="Female"/>
    <n v="4.856445313"/>
    <s v="&lt;13"/>
    <n v="3850"/>
    <s v="3500_plus"/>
    <n v="40"/>
    <n v="26.27734375"/>
    <s v="25_to_29"/>
    <x v="1"/>
    <x v="0"/>
    <s v="Other"/>
    <x v="0"/>
  </r>
  <r>
    <x v="0"/>
    <x v="1"/>
    <s v="Male"/>
    <n v="10.5703125"/>
    <s v="&lt;13"/>
    <n v="3950"/>
    <s v="3500_plus"/>
    <n v="38"/>
    <n v="32.515625"/>
    <s v="30_plus"/>
    <x v="0"/>
    <x v="1"/>
    <s v="Front_face_to_side"/>
    <x v="1"/>
  </r>
  <r>
    <x v="0"/>
    <x v="0"/>
    <s v="Male"/>
    <n v="14.85546875"/>
    <s v="13_to_19"/>
    <n v="3180"/>
    <s v="3000_to_3499"/>
    <n v="40"/>
    <n v="25.37890625"/>
    <s v="25_to_29"/>
    <x v="2"/>
    <x v="1"/>
    <s v="Front_face_to_side"/>
    <x v="0"/>
  </r>
  <r>
    <x v="0"/>
    <x v="0"/>
    <s v="Female"/>
    <n v="15.42773438"/>
    <s v="13_to_19"/>
    <n v="2820"/>
    <s v="2500_to_2999"/>
    <n v="40"/>
    <n v="21.41015625"/>
    <s v="20_to_24"/>
    <x v="2"/>
    <x v="2"/>
    <m/>
    <x v="0"/>
  </r>
  <r>
    <x v="0"/>
    <x v="1"/>
    <s v="Female"/>
    <n v="12.5703125"/>
    <s v="&lt;13"/>
    <n v="4740"/>
    <s v="3500_plus"/>
    <n v="41.28125"/>
    <n v="18.234375"/>
    <s v="&lt;19"/>
    <x v="1"/>
    <x v="1"/>
    <s v="Front_face_to_side"/>
    <x v="0"/>
  </r>
  <r>
    <x v="0"/>
    <x v="1"/>
    <s v="Female"/>
    <n v="12.71289063"/>
    <s v="&lt;13"/>
    <n v="1145"/>
    <s v="&lt;2500"/>
    <n v="32"/>
    <n v="20.72265625"/>
    <s v="20_to_24"/>
    <x v="0"/>
    <x v="1"/>
    <s v="Front_face_to_side"/>
    <x v="0"/>
  </r>
  <r>
    <x v="0"/>
    <x v="0"/>
    <s v="Male"/>
    <n v="5"/>
    <s v="&lt;13"/>
    <n v="2620"/>
    <s v="2500_to_2999"/>
    <n v="39"/>
    <n v="23.9140625"/>
    <s v="20_to_24"/>
    <x v="0"/>
    <x v="0"/>
    <s v="Side"/>
    <x v="0"/>
  </r>
  <r>
    <x v="0"/>
    <x v="0"/>
    <s v="Female"/>
    <n v="6.28515625"/>
    <s v="&lt;13"/>
    <n v="3300"/>
    <s v="3000_to_3499"/>
    <n v="41.421875"/>
    <n v="30.6015625"/>
    <s v="30_plus"/>
    <x v="0"/>
    <x v="1"/>
    <s v="Front_face_to_side"/>
    <x v="1"/>
  </r>
  <r>
    <x v="0"/>
    <x v="1"/>
    <s v="Male"/>
    <n v="35.8515625"/>
    <s v="26_plus"/>
    <n v="2730"/>
    <s v="2500_to_2999"/>
    <n v="38"/>
    <n v="20.53515625"/>
    <s v="20_to_24"/>
    <x v="0"/>
    <x v="1"/>
    <s v="Front_face_to_side"/>
    <x v="1"/>
  </r>
  <r>
    <x v="0"/>
    <x v="0"/>
    <s v="Male"/>
    <n v="12.14257813"/>
    <s v="&lt;13"/>
    <n v="3360"/>
    <s v="3000_to_3499"/>
    <n v="39"/>
    <n v="28.20703125"/>
    <s v="25_to_29"/>
    <x v="0"/>
    <x v="1"/>
    <s v="Front_face_down"/>
    <x v="1"/>
  </r>
  <r>
    <x v="0"/>
    <x v="0"/>
    <s v="Male"/>
    <n v="9.5703125"/>
    <s v="&lt;13"/>
    <n v="3520"/>
    <s v="3500_plus"/>
    <n v="40.8515625"/>
    <n v="27.125"/>
    <s v="25_to_29"/>
    <x v="1"/>
    <x v="0"/>
    <s v="Front_face_to_side"/>
    <x v="0"/>
  </r>
  <r>
    <x v="0"/>
    <x v="1"/>
    <s v="Male"/>
    <n v="27.7109375"/>
    <s v="26_plus"/>
    <n v="2940"/>
    <s v="2500_to_2999"/>
    <n v="38"/>
    <n v="28.5234375"/>
    <s v="25_to_29"/>
    <x v="1"/>
    <x v="1"/>
    <s v="Front_face_to_side"/>
    <x v="0"/>
  </r>
  <r>
    <x v="0"/>
    <x v="0"/>
    <s v="Male"/>
    <n v="13.42773438"/>
    <s v="13_to_19"/>
    <n v="3470"/>
    <s v="3000_to_3499"/>
    <n v="40"/>
    <n v="26.9453125"/>
    <s v="25_to_29"/>
    <x v="2"/>
    <x v="1"/>
    <s v="Side"/>
    <x v="0"/>
  </r>
  <r>
    <x v="0"/>
    <x v="1"/>
    <s v="Female"/>
    <n v="12"/>
    <s v="&lt;13"/>
    <n v="4000"/>
    <s v="3500_plus"/>
    <n v="41.421875"/>
    <n v="27.51953125"/>
    <s v="25_to_29"/>
    <x v="0"/>
    <x v="1"/>
    <s v="Front_face_to_side"/>
    <x v="1"/>
  </r>
  <r>
    <x v="0"/>
    <x v="2"/>
    <s v="Male"/>
    <n v="36.7109375"/>
    <s v="26_plus"/>
    <n v="3860"/>
    <s v="3500_plus"/>
    <n v="40"/>
    <n v="26.4375"/>
    <s v="25_to_29"/>
    <x v="2"/>
    <x v="1"/>
    <s v="Back"/>
    <x v="0"/>
  </r>
  <r>
    <x v="0"/>
    <x v="1"/>
    <s v="Male"/>
    <n v="4.713867188"/>
    <s v="&lt;13"/>
    <n v="3880"/>
    <s v="3500_plus"/>
    <n v="41"/>
    <n v="37.046875"/>
    <s v="30_plus"/>
    <x v="1"/>
    <x v="1"/>
    <s v="Front_face_to_side"/>
    <x v="1"/>
  </r>
  <r>
    <x v="0"/>
    <x v="0"/>
    <s v="Male"/>
    <n v="21.42578125"/>
    <s v="20_to_25"/>
    <n v="1870"/>
    <s v="&lt;2500"/>
    <n v="32.28125"/>
    <n v="20.49609375"/>
    <s v="20_to_24"/>
    <x v="2"/>
    <x v="1"/>
    <s v="Front_face_to_side"/>
    <x v="0"/>
  </r>
  <r>
    <x v="0"/>
    <x v="1"/>
    <s v="Male"/>
    <n v="10.28515625"/>
    <s v="&lt;13"/>
    <n v="2480"/>
    <s v="&lt;2500"/>
    <n v="39"/>
    <n v="27.3984375"/>
    <s v="25_to_29"/>
    <x v="1"/>
    <x v="1"/>
    <s v="Front_face_to_side"/>
    <x v="1"/>
  </r>
  <r>
    <x v="0"/>
    <x v="1"/>
    <s v="Male"/>
    <n v="17.140625"/>
    <s v="13_to_19"/>
    <n v="3890"/>
    <s v="3500_plus"/>
    <n v="39"/>
    <n v="27.9296875"/>
    <s v="25_to_29"/>
    <x v="0"/>
    <x v="1"/>
    <s v="Side"/>
    <x v="1"/>
  </r>
  <r>
    <x v="0"/>
    <x v="0"/>
    <s v="Male"/>
    <n v="9.427734375"/>
    <s v="&lt;13"/>
    <n v="3100"/>
    <s v="3000_to_3499"/>
    <n v="39"/>
    <n v="22.54296875"/>
    <s v="20_to_24"/>
    <x v="1"/>
    <x v="1"/>
    <s v="Side"/>
    <x v="0"/>
  </r>
  <r>
    <x v="0"/>
    <x v="0"/>
    <s v="Male"/>
    <n v="9.712890625"/>
    <s v="&lt;13"/>
    <n v="2810"/>
    <s v="2500_to_2999"/>
    <n v="40"/>
    <n v="30.6796875"/>
    <s v="30_plus"/>
    <x v="0"/>
    <x v="1"/>
    <s v="Side"/>
    <x v="0"/>
  </r>
  <r>
    <x v="0"/>
    <x v="1"/>
    <s v="Male"/>
    <n v="14.85546875"/>
    <s v="13_to_19"/>
    <n v="2580"/>
    <s v="2500_to_2999"/>
    <n v="38.28125"/>
    <n v="22.87890625"/>
    <s v="20_to_24"/>
    <x v="1"/>
    <x v="1"/>
    <s v="Side"/>
    <x v="0"/>
  </r>
  <r>
    <x v="0"/>
    <x v="1"/>
    <s v="Female"/>
    <n v="41.8515625"/>
    <s v="26_plus"/>
    <n v="3740"/>
    <s v="3500_plus"/>
    <n v="40"/>
    <n v="32.1640625"/>
    <s v="30_plus"/>
    <x v="0"/>
    <x v="1"/>
    <s v="Side"/>
    <x v="0"/>
  </r>
  <r>
    <x v="0"/>
    <x v="1"/>
    <s v="Male"/>
    <n v="9"/>
    <s v="&lt;13"/>
    <n v="3240"/>
    <s v="3000_to_3499"/>
    <n v="41"/>
    <n v="19.3359375"/>
    <s v="&lt;19"/>
    <x v="0"/>
    <x v="1"/>
    <s v="Side"/>
    <x v="1"/>
  </r>
  <r>
    <x v="0"/>
    <x v="1"/>
    <s v="Male"/>
    <n v="3.713867188"/>
    <s v="&lt;13"/>
    <n v="3700"/>
    <s v="3500_plus"/>
    <n v="38.421875"/>
    <n v="29.23046875"/>
    <s v="25_to_29"/>
    <x v="0"/>
    <x v="1"/>
    <s v="Side"/>
    <x v="1"/>
  </r>
  <r>
    <x v="1"/>
    <x v="1"/>
    <s v="Male"/>
    <n v="16"/>
    <s v="13_to_19"/>
    <n v="4295"/>
    <s v="3500_plus"/>
    <n v="39.5703125"/>
    <n v="34.1796875"/>
    <s v="30_plus"/>
    <x v="0"/>
    <x v="1"/>
    <s v="Front_face_to_side"/>
    <x v="1"/>
  </r>
  <r>
    <x v="1"/>
    <x v="1"/>
    <s v="Female"/>
    <n v="15.14257813"/>
    <s v="13_to_19"/>
    <n v="2800"/>
    <s v="2500_to_2999"/>
    <n v="37.421875"/>
    <n v="25.6953125"/>
    <s v="25_to_29"/>
    <x v="2"/>
    <x v="1"/>
    <s v="Side"/>
    <x v="2"/>
  </r>
  <r>
    <x v="1"/>
    <x v="1"/>
    <s v="Male"/>
    <n v="13.14257813"/>
    <s v="13_to_19"/>
    <n v="3350"/>
    <s v="3000_to_3499"/>
    <n v="42"/>
    <n v="27.17578125"/>
    <s v="25_to_29"/>
    <x v="0"/>
    <x v="1"/>
    <s v="Side"/>
    <x v="1"/>
  </r>
  <r>
    <x v="1"/>
    <x v="1"/>
    <s v="Female"/>
    <n v="29.85546875"/>
    <s v="26_plus"/>
    <n v="3610"/>
    <s v="3500_plus"/>
    <n v="41"/>
    <n v="36.0234375"/>
    <s v="30_plus"/>
    <x v="0"/>
    <x v="1"/>
    <s v="Side"/>
    <x v="0"/>
  </r>
  <r>
    <x v="1"/>
    <x v="1"/>
    <s v="Female"/>
    <n v="30.140625"/>
    <s v="26_plus"/>
    <n v="3470"/>
    <s v="3000_to_3499"/>
    <n v="40.28125"/>
    <n v="27.71484375"/>
    <s v="25_to_29"/>
    <x v="1"/>
    <x v="1"/>
    <s v="Front_face_to_side"/>
    <x v="1"/>
  </r>
  <r>
    <x v="1"/>
    <x v="1"/>
    <s v="Female"/>
    <n v="12.71289063"/>
    <s v="&lt;13"/>
    <n v="3240"/>
    <s v="3000_to_3499"/>
    <n v="38.5703125"/>
    <n v="33.34375"/>
    <s v="30_plus"/>
    <x v="2"/>
    <x v="1"/>
    <s v="Side"/>
    <x v="1"/>
  </r>
  <r>
    <x v="1"/>
    <x v="1"/>
    <s v="Female"/>
    <n v="10.85546875"/>
    <s v="&lt;13"/>
    <n v="3730"/>
    <s v="3500_plus"/>
    <n v="40.421875"/>
    <n v="30.06640625"/>
    <s v="30_plus"/>
    <x v="0"/>
    <x v="1"/>
    <s v="Side"/>
    <x v="1"/>
  </r>
  <r>
    <x v="1"/>
    <x v="0"/>
    <s v="Male"/>
    <n v="10.14257813"/>
    <s v="&lt;13"/>
    <n v="3570"/>
    <s v="3500_plus"/>
    <n v="40.140625"/>
    <n v="22.12890625"/>
    <s v="20_to_24"/>
    <x v="2"/>
    <x v="1"/>
    <s v="Side"/>
    <x v="0"/>
  </r>
  <r>
    <x v="1"/>
    <x v="1"/>
    <s v="Female"/>
    <n v="22"/>
    <s v="20_to_25"/>
    <n v="3610"/>
    <s v="3500_plus"/>
    <n v="41.28125"/>
    <n v="29.984375"/>
    <s v="25_to_29"/>
    <x v="0"/>
    <x v="1"/>
    <s v="Side"/>
    <x v="1"/>
  </r>
  <r>
    <x v="1"/>
    <x v="1"/>
    <s v="Female"/>
    <n v="9.427734375"/>
    <s v="&lt;13"/>
    <n v="3350"/>
    <s v="3000_to_3499"/>
    <n v="39"/>
    <n v="30.24609375"/>
    <s v="30_plus"/>
    <x v="2"/>
    <x v="1"/>
    <s v="Front_face_to_side"/>
    <x v="1"/>
  </r>
  <r>
    <x v="1"/>
    <x v="1"/>
    <s v="Female"/>
    <n v="33"/>
    <s v="26_plus"/>
    <n v="4270"/>
    <s v="3500_plus"/>
    <n v="40"/>
    <n v="24.62109375"/>
    <s v="20_to_24"/>
    <x v="0"/>
    <x v="1"/>
    <s v="Front_face_to_side"/>
    <x v="0"/>
  </r>
  <r>
    <x v="1"/>
    <x v="2"/>
    <s v="Male"/>
    <n v="8.5703125"/>
    <s v="&lt;13"/>
    <n v="4085"/>
    <s v="3500_plus"/>
    <n v="42"/>
    <n v="27.15625"/>
    <s v="25_to_29"/>
    <x v="0"/>
    <x v="1"/>
    <s v="Side"/>
    <x v="1"/>
  </r>
  <r>
    <x v="1"/>
    <x v="1"/>
    <s v="Male"/>
    <n v="9.5703125"/>
    <s v="&lt;13"/>
    <n v="3080"/>
    <s v="3000_to_3499"/>
    <n v="39"/>
    <n v="28.0703125"/>
    <s v="25_to_29"/>
    <x v="0"/>
    <x v="1"/>
    <s v="Side"/>
    <x v="0"/>
  </r>
  <r>
    <x v="1"/>
    <x v="1"/>
    <s v="Female"/>
    <n v="18.42578125"/>
    <s v="13_to_19"/>
    <n v="3070"/>
    <s v="3000_to_3499"/>
    <n v="39"/>
    <n v="26.421875"/>
    <s v="25_to_29"/>
    <x v="0"/>
    <x v="1"/>
    <s v="Side"/>
    <x v="0"/>
  </r>
  <r>
    <x v="1"/>
    <x v="1"/>
    <s v="Female"/>
    <n v="8.28515625"/>
    <s v="&lt;13"/>
    <n v="3940"/>
    <s v="3500_plus"/>
    <n v="39.140625"/>
    <n v="34.8359375"/>
    <s v="30_plus"/>
    <x v="0"/>
    <x v="1"/>
    <s v="Back"/>
    <x v="1"/>
  </r>
  <r>
    <x v="1"/>
    <x v="0"/>
    <s v="Female"/>
    <n v="39.421875"/>
    <s v="26_plus"/>
    <n v="3610"/>
    <s v="3500_plus"/>
    <n v="40.5"/>
    <n v="16.94140625"/>
    <s v="&lt;19"/>
    <x v="0"/>
    <x v="1"/>
    <s v="Front_face_to_side"/>
    <x v="0"/>
  </r>
  <r>
    <x v="1"/>
    <x v="1"/>
    <s v="Female"/>
    <n v="5.856445313"/>
    <s v="&lt;13"/>
    <n v="3320"/>
    <s v="3000_to_3499"/>
    <n v="39.5703125"/>
    <n v="28.4296875"/>
    <s v="25_to_29"/>
    <x v="1"/>
    <x v="1"/>
    <s v="Front_face_to_side"/>
    <x v="1"/>
  </r>
  <r>
    <x v="1"/>
    <x v="1"/>
    <s v="Female"/>
    <n v="11.85546875"/>
    <s v="&lt;13"/>
    <n v="3000"/>
    <s v="3000_to_3499"/>
    <n v="39.28125"/>
    <n v="26.8046875"/>
    <s v="25_to_29"/>
    <x v="2"/>
    <x v="1"/>
    <s v="Front_face_to_side"/>
    <x v="1"/>
  </r>
  <r>
    <x v="1"/>
    <x v="0"/>
    <s v="Male"/>
    <n v="10.71289063"/>
    <s v="&lt;13"/>
    <n v="3890"/>
    <s v="3500_plus"/>
    <n v="40.5703125"/>
    <n v="30.43359375"/>
    <s v="30_plus"/>
    <x v="0"/>
    <x v="1"/>
    <s v="Side"/>
    <x v="1"/>
  </r>
  <r>
    <x v="1"/>
    <x v="1"/>
    <s v="Male"/>
    <n v="10.42773438"/>
    <s v="&lt;13"/>
    <n v="3360"/>
    <s v="3000_to_3499"/>
    <n v="40"/>
    <n v="29.08203125"/>
    <s v="25_to_29"/>
    <x v="1"/>
    <x v="1"/>
    <s v="Front_face_down"/>
    <x v="1"/>
  </r>
  <r>
    <x v="1"/>
    <x v="0"/>
    <s v="Female"/>
    <n v="6.856445313"/>
    <s v="&lt;13"/>
    <n v="3090"/>
    <s v="3000_to_3499"/>
    <n v="42.421875"/>
    <n v="21.41796875"/>
    <s v="20_to_24"/>
    <x v="0"/>
    <x v="1"/>
    <s v="Side"/>
    <x v="1"/>
  </r>
  <r>
    <x v="1"/>
    <x v="1"/>
    <s v="Male"/>
    <n v="10.42773438"/>
    <s v="&lt;13"/>
    <n v="3750"/>
    <s v="3500_plus"/>
    <n v="40"/>
    <n v="28.67578125"/>
    <s v="25_to_29"/>
    <x v="0"/>
    <x v="1"/>
    <s v="Side"/>
    <x v="1"/>
  </r>
  <r>
    <x v="1"/>
    <x v="0"/>
    <s v="Male"/>
    <n v="12.71289063"/>
    <s v="&lt;13"/>
    <n v="3720"/>
    <s v="3500_plus"/>
    <n v="38"/>
    <n v="21.60546875"/>
    <s v="20_to_24"/>
    <x v="0"/>
    <x v="1"/>
    <s v="Front_face_down"/>
    <x v="0"/>
  </r>
  <r>
    <x v="1"/>
    <x v="1"/>
    <s v="Male"/>
    <n v="8.712890625"/>
    <s v="&lt;13"/>
    <n v="2510"/>
    <s v="2500_to_2999"/>
    <n v="36"/>
    <n v="29.22265625"/>
    <s v="25_to_29"/>
    <x v="0"/>
    <x v="1"/>
    <s v="Side"/>
    <x v="1"/>
  </r>
  <r>
    <x v="1"/>
    <x v="0"/>
    <s v="Male"/>
    <n v="4.427734375"/>
    <s v="&lt;13"/>
    <n v="3200"/>
    <s v="3000_to_3499"/>
    <n v="40"/>
    <n v="16.046875"/>
    <s v="&lt;19"/>
    <x v="2"/>
    <x v="0"/>
    <s v="Front_face_to_side"/>
    <x v="0"/>
  </r>
  <r>
    <x v="1"/>
    <x v="1"/>
    <s v="Male"/>
    <n v="15.71289063"/>
    <s v="13_to_19"/>
    <n v="3870"/>
    <s v="3500_plus"/>
    <n v="40"/>
    <n v="23.9609375"/>
    <s v="20_to_24"/>
    <x v="0"/>
    <x v="1"/>
    <s v="Front_face_to_side"/>
    <x v="1"/>
  </r>
  <r>
    <x v="1"/>
    <x v="1"/>
    <s v="Female"/>
    <n v="27.42578125"/>
    <s v="26_plus"/>
    <n v="3270"/>
    <s v="3000_to_3499"/>
    <n v="39.7109375"/>
    <n v="24.03125"/>
    <s v="20_to_24"/>
    <x v="0"/>
    <x v="1"/>
    <s v="Side"/>
    <x v="1"/>
  </r>
  <r>
    <x v="1"/>
    <x v="1"/>
    <s v="Male"/>
    <n v="44.7109375"/>
    <s v="26_plus"/>
    <n v="4030"/>
    <s v="3500_plus"/>
    <n v="40.28125"/>
    <n v="31.94140625"/>
    <s v="30_plus"/>
    <x v="0"/>
    <x v="1"/>
    <s v="Back"/>
    <x v="0"/>
  </r>
  <r>
    <x v="1"/>
    <x v="1"/>
    <s v="Male"/>
    <n v="13"/>
    <s v="13_to_19"/>
    <n v="3030"/>
    <s v="3000_to_3499"/>
    <n v="40.28125"/>
    <n v="25.9375"/>
    <s v="25_to_29"/>
    <x v="2"/>
    <x v="1"/>
    <s v="Front_face_to_side"/>
    <x v="0"/>
  </r>
  <r>
    <x v="1"/>
    <x v="1"/>
    <s v="Male"/>
    <n v="6.713867188"/>
    <s v="&lt;13"/>
    <n v="3780"/>
    <s v="3500_plus"/>
    <n v="40"/>
    <n v="32.234375"/>
    <s v="30_plus"/>
    <x v="0"/>
    <x v="1"/>
    <s v="Side"/>
    <x v="1"/>
  </r>
  <r>
    <x v="1"/>
    <x v="1"/>
    <s v="Male"/>
    <n v="9.712890625"/>
    <s v="&lt;13"/>
    <n v="3910"/>
    <s v="3500_plus"/>
    <n v="41.421875"/>
    <n v="30.7578125"/>
    <s v="30_plus"/>
    <x v="0"/>
    <x v="1"/>
    <s v="Side"/>
    <x v="1"/>
  </r>
  <r>
    <x v="1"/>
    <x v="2"/>
    <s v="Male"/>
    <n v="18.5703125"/>
    <s v="13_to_19"/>
    <n v="3930"/>
    <s v="3500_plus"/>
    <n v="40"/>
    <n v="30.2578125"/>
    <s v="30_plus"/>
    <x v="0"/>
    <x v="1"/>
    <s v="Side"/>
    <x v="1"/>
  </r>
  <r>
    <x v="1"/>
    <x v="1"/>
    <s v="Male"/>
    <n v="25.85546875"/>
    <s v="20_to_25"/>
    <n v="3510"/>
    <s v="3500_plus"/>
    <n v="41"/>
    <n v="36.5859375"/>
    <s v="30_plus"/>
    <x v="1"/>
    <x v="1"/>
    <s v="Front_face_to_side"/>
    <x v="1"/>
  </r>
  <r>
    <x v="1"/>
    <x v="0"/>
    <s v="Female"/>
    <n v="6"/>
    <s v="&lt;13"/>
    <n v="3160"/>
    <s v="3000_to_3499"/>
    <n v="39.7109375"/>
    <n v="33.46875"/>
    <s v="30_plus"/>
    <x v="2"/>
    <x v="0"/>
    <s v="Side"/>
    <x v="0"/>
  </r>
  <r>
    <x v="1"/>
    <x v="1"/>
    <s v="Female"/>
    <n v="17"/>
    <s v="13_to_19"/>
    <n v="3690"/>
    <s v="3500_plus"/>
    <n v="41"/>
    <n v="31.63671875"/>
    <s v="30_plus"/>
    <x v="0"/>
    <x v="1"/>
    <s v="Side"/>
    <x v="1"/>
  </r>
  <r>
    <x v="1"/>
    <x v="1"/>
    <s v="Male"/>
    <n v="13.5703125"/>
    <s v="13_to_19"/>
    <n v="3640"/>
    <s v="3500_plus"/>
    <n v="41.421875"/>
    <n v="30.953125"/>
    <s v="30_plus"/>
    <x v="2"/>
    <x v="1"/>
    <s v="Front_face_to_side"/>
    <x v="1"/>
  </r>
  <r>
    <x v="1"/>
    <x v="0"/>
    <s v="Male"/>
    <n v="14.85546875"/>
    <s v="13_to_19"/>
    <n v="2250"/>
    <s v="&lt;2500"/>
    <n v="33"/>
    <n v="23.33203125"/>
    <s v="20_to_24"/>
    <x v="0"/>
    <x v="1"/>
    <s v="Front_face_to_side"/>
    <x v="1"/>
  </r>
  <r>
    <x v="1"/>
    <x v="1"/>
    <s v="Male"/>
    <n v="14.28515625"/>
    <s v="13_to_19"/>
    <n v="3600"/>
    <s v="3500_plus"/>
    <n v="40"/>
    <n v="37.2421875"/>
    <s v="30_plus"/>
    <x v="1"/>
    <x v="1"/>
    <s v="Side"/>
    <x v="1"/>
  </r>
  <r>
    <x v="1"/>
    <x v="1"/>
    <s v="Female"/>
    <n v="14.14257813"/>
    <s v="13_to_19"/>
    <n v="3240"/>
    <s v="3000_to_3499"/>
    <n v="38"/>
    <n v="30.97265625"/>
    <s v="30_plus"/>
    <x v="0"/>
    <x v="0"/>
    <s v="Front_face_to_side"/>
    <x v="1"/>
  </r>
  <r>
    <x v="1"/>
    <x v="1"/>
    <s v="Male"/>
    <n v="15.5703125"/>
    <s v="13_to_19"/>
    <n v="4500"/>
    <s v="3500_plus"/>
    <n v="38.5703125"/>
    <n v="33.703125"/>
    <s v="30_plus"/>
    <x v="2"/>
    <x v="1"/>
    <s v="Front_face_to_side"/>
    <x v="1"/>
  </r>
  <r>
    <x v="1"/>
    <x v="1"/>
    <s v="Male"/>
    <n v="8.427734375"/>
    <s v="&lt;13"/>
    <n v="3390"/>
    <s v="3000_to_3499"/>
    <n v="39"/>
    <n v="36.1171875"/>
    <s v="30_plus"/>
    <x v="2"/>
    <x v="1"/>
    <s v="Side"/>
    <x v="1"/>
  </r>
  <r>
    <x v="1"/>
    <x v="2"/>
    <s v="Female"/>
    <n v="12.5703125"/>
    <s v="&lt;13"/>
    <n v="2930"/>
    <s v="2500_to_2999"/>
    <n v="40"/>
    <n v="26.23828125"/>
    <s v="25_to_29"/>
    <x v="2"/>
    <x v="1"/>
    <s v="Side"/>
    <x v="1"/>
  </r>
  <r>
    <x v="1"/>
    <x v="1"/>
    <s v="Male"/>
    <n v="5.856445313"/>
    <s v="&lt;13"/>
    <n v="3440"/>
    <s v="3000_to_3499"/>
    <n v="39"/>
    <n v="18.7734375"/>
    <s v="&lt;19"/>
    <x v="0"/>
    <x v="1"/>
    <s v="Side"/>
    <x v="1"/>
  </r>
  <r>
    <x v="1"/>
    <x v="1"/>
    <s v="Female"/>
    <n v="12.28515625"/>
    <s v="&lt;13"/>
    <n v="2970"/>
    <s v="2500_to_2999"/>
    <n v="40"/>
    <n v="39.7578125"/>
    <s v="30_plus"/>
    <x v="0"/>
    <x v="1"/>
    <s v="Side"/>
    <x v="1"/>
  </r>
  <r>
    <x v="1"/>
    <x v="1"/>
    <s v="Male"/>
    <n v="11.85546875"/>
    <s v="&lt;13"/>
    <n v="3360"/>
    <s v="3000_to_3499"/>
    <n v="42"/>
    <n v="33.890625"/>
    <s v="30_plus"/>
    <x v="2"/>
    <x v="1"/>
    <s v="Front_face_to_side"/>
    <x v="1"/>
  </r>
  <r>
    <x v="1"/>
    <x v="1"/>
    <s v="Male"/>
    <n v="39.140625"/>
    <s v="26_plus"/>
    <n v="3460"/>
    <s v="3000_to_3499"/>
    <n v="38.8515625"/>
    <n v="35.484375"/>
    <s v="30_plus"/>
    <x v="1"/>
    <x v="1"/>
    <s v="Front_face_down"/>
    <x v="1"/>
  </r>
  <r>
    <x v="1"/>
    <x v="0"/>
    <s v="Male"/>
    <n v="8.142578125"/>
    <s v="&lt;13"/>
    <n v="4420"/>
    <s v="3500_plus"/>
    <n v="40"/>
    <n v="18.76171875"/>
    <s v="&lt;19"/>
    <x v="2"/>
    <x v="1"/>
    <s v="Front_face_to_side"/>
    <x v="1"/>
  </r>
  <r>
    <x v="1"/>
    <x v="1"/>
    <s v="Female"/>
    <n v="4"/>
    <s v="&lt;13"/>
    <n v="3430"/>
    <s v="3000_to_3499"/>
    <n v="40"/>
    <n v="30.75"/>
    <s v="30_plus"/>
    <x v="1"/>
    <x v="1"/>
    <s v="Front_face_to_side"/>
    <x v="1"/>
  </r>
  <r>
    <x v="1"/>
    <x v="1"/>
    <s v="Male"/>
    <n v="10.42773438"/>
    <s v="&lt;13"/>
    <n v="1900"/>
    <s v="&lt;2500"/>
    <n v="38.5703125"/>
    <n v="20.546875"/>
    <s v="20_to_24"/>
    <x v="0"/>
    <x v="0"/>
    <s v="Side"/>
    <x v="0"/>
  </r>
  <r>
    <x v="1"/>
    <x v="2"/>
    <s v="Male"/>
    <n v="16"/>
    <s v="13_to_19"/>
    <n v="3725"/>
    <s v="3500_plus"/>
    <n v="42"/>
    <n v="32.390625"/>
    <s v="30_plus"/>
    <x v="0"/>
    <x v="1"/>
    <s v="Back"/>
    <x v="1"/>
  </r>
  <r>
    <x v="1"/>
    <x v="1"/>
    <s v="Male"/>
    <n v="24.42578125"/>
    <s v="20_to_25"/>
    <n v="3840"/>
    <s v="3500_plus"/>
    <n v="41.7109375"/>
    <n v="21.26953125"/>
    <s v="20_to_24"/>
    <x v="0"/>
    <x v="1"/>
    <s v="Back"/>
    <x v="1"/>
  </r>
  <r>
    <x v="1"/>
    <x v="1"/>
    <s v="Female"/>
    <n v="16.7109375"/>
    <s v="13_to_19"/>
    <n v="3200"/>
    <s v="3000_to_3499"/>
    <n v="42"/>
    <n v="28.55078125"/>
    <s v="25_to_29"/>
    <x v="0"/>
    <x v="1"/>
    <s v="Back"/>
    <x v="0"/>
  </r>
  <r>
    <x v="1"/>
    <x v="2"/>
    <s v="Male"/>
    <n v="20.28515625"/>
    <s v="20_to_25"/>
    <n v="3450"/>
    <s v="3000_to_3499"/>
    <n v="40"/>
    <n v="27.51953125"/>
    <s v="25_to_29"/>
    <x v="0"/>
    <x v="1"/>
    <s v="Front_face_to_side"/>
    <x v="1"/>
  </r>
  <r>
    <x v="1"/>
    <x v="0"/>
    <s v="Female"/>
    <n v="6"/>
    <s v="&lt;13"/>
    <n v="3190"/>
    <s v="3000_to_3499"/>
    <n v="40.5703125"/>
    <n v="31.7890625"/>
    <s v="30_plus"/>
    <x v="1"/>
    <x v="0"/>
    <s v="Side"/>
    <x v="1"/>
  </r>
  <r>
    <x v="1"/>
    <x v="1"/>
    <s v="Female"/>
    <n v="26.28515625"/>
    <s v="26_plus"/>
    <n v="3920"/>
    <s v="3500_plus"/>
    <n v="40"/>
    <n v="19.0703125"/>
    <s v="&lt;19"/>
    <x v="2"/>
    <x v="1"/>
    <s v="Side"/>
    <x v="2"/>
  </r>
  <r>
    <x v="1"/>
    <x v="1"/>
    <s v="Female"/>
    <n v="12.5703125"/>
    <s v="&lt;13"/>
    <n v="3040"/>
    <s v="3000_to_3499"/>
    <n v="38"/>
    <n v="24.4765625"/>
    <s v="20_to_24"/>
    <x v="0"/>
    <x v="1"/>
    <s v="Front_face_to_side"/>
    <x v="2"/>
  </r>
  <r>
    <x v="1"/>
    <x v="1"/>
    <s v="Male"/>
    <n v="5.571289063"/>
    <s v="&lt;13"/>
    <n v="3620"/>
    <s v="3500_plus"/>
    <n v="40"/>
    <n v="32.1875"/>
    <s v="30_plus"/>
    <x v="2"/>
    <x v="1"/>
    <s v="Side"/>
    <x v="0"/>
  </r>
  <r>
    <x v="1"/>
    <x v="1"/>
    <s v="Female"/>
    <n v="9.85546875"/>
    <s v="&lt;13"/>
    <n v="3160"/>
    <s v="3000_to_3499"/>
    <n v="39"/>
    <n v="27.4765625"/>
    <s v="25_to_29"/>
    <x v="0"/>
    <x v="1"/>
    <s v="Side"/>
    <x v="0"/>
  </r>
  <r>
    <x v="1"/>
    <x v="1"/>
    <s v="Female"/>
    <n v="39.28125"/>
    <s v="26_plus"/>
    <n v="3200"/>
    <s v="3000_to_3499"/>
    <n v="41"/>
    <n v="37.25"/>
    <s v="30_plus"/>
    <x v="2"/>
    <x v="0"/>
    <s v="Side"/>
    <x v="1"/>
  </r>
  <r>
    <x v="1"/>
    <x v="0"/>
    <s v="Male"/>
    <n v="17.42578125"/>
    <s v="13_to_19"/>
    <n v="3460"/>
    <s v="3000_to_3499"/>
    <n v="39.421875"/>
    <n v="22.48046875"/>
    <s v="20_to_24"/>
    <x v="2"/>
    <x v="1"/>
    <s v="Side"/>
    <x v="1"/>
  </r>
  <r>
    <x v="1"/>
    <x v="1"/>
    <s v="Female"/>
    <n v="33"/>
    <s v="26_plus"/>
    <n v="3870"/>
    <s v="3500_plus"/>
    <n v="40"/>
    <n v="31.55078125"/>
    <s v="30_plus"/>
    <x v="1"/>
    <x v="1"/>
    <s v="Side"/>
    <x v="1"/>
  </r>
  <r>
    <x v="1"/>
    <x v="1"/>
    <s v="Male"/>
    <n v="5.713867188"/>
    <s v="&lt;13"/>
    <n v="4770"/>
    <s v="3500_plus"/>
    <n v="40"/>
    <n v="30.12109375"/>
    <s v="30_plus"/>
    <x v="2"/>
    <x v="1"/>
    <s v="Front_face_to_side"/>
    <x v="1"/>
  </r>
  <r>
    <x v="1"/>
    <x v="0"/>
    <s v="Female"/>
    <n v="22.28515625"/>
    <s v="20_to_25"/>
    <n v="4080"/>
    <s v="3500_plus"/>
    <n v="41.421875"/>
    <n v="21.1484375"/>
    <s v="20_to_24"/>
    <x v="1"/>
    <x v="1"/>
    <s v="Side"/>
    <x v="0"/>
  </r>
  <r>
    <x v="1"/>
    <x v="1"/>
    <s v="Female"/>
    <n v="6.571289063"/>
    <s v="&lt;13"/>
    <n v="3500"/>
    <s v="3500_plus"/>
    <n v="38.7109375"/>
    <n v="26.1640625"/>
    <s v="25_to_29"/>
    <x v="0"/>
    <x v="1"/>
    <s v="Front_face_to_side"/>
    <x v="1"/>
  </r>
  <r>
    <x v="1"/>
    <x v="1"/>
    <s v="Male"/>
    <n v="38.421875"/>
    <s v="26_plus"/>
    <n v="3320"/>
    <s v="3000_to_3499"/>
    <n v="39.8515625"/>
    <n v="22.33203125"/>
    <s v="20_to_24"/>
    <x v="2"/>
    <x v="1"/>
    <m/>
    <x v="1"/>
  </r>
  <r>
    <x v="1"/>
    <x v="1"/>
    <s v="Female"/>
    <n v="10.14257813"/>
    <s v="&lt;13"/>
    <n v="3250"/>
    <s v="3000_to_3499"/>
    <n v="40.5703125"/>
    <n v="38.734375"/>
    <s v="30_plus"/>
    <x v="0"/>
    <x v="1"/>
    <s v="Side"/>
    <x v="0"/>
  </r>
  <r>
    <x v="1"/>
    <x v="1"/>
    <s v="Female"/>
    <n v="19.42578125"/>
    <s v="13_to_19"/>
    <n v="3350"/>
    <s v="3000_to_3499"/>
    <n v="40"/>
    <n v="28.1171875"/>
    <s v="25_to_29"/>
    <x v="0"/>
    <x v="1"/>
    <s v="Other"/>
    <x v="1"/>
  </r>
  <r>
    <x v="1"/>
    <x v="1"/>
    <s v="Female"/>
    <n v="5.427734375"/>
    <s v="&lt;13"/>
    <n v="3650"/>
    <s v="3500_plus"/>
    <n v="42"/>
    <n v="25.3828125"/>
    <s v="25_to_29"/>
    <x v="2"/>
    <x v="1"/>
    <s v="Side"/>
    <x v="0"/>
  </r>
  <r>
    <x v="1"/>
    <x v="1"/>
    <s v="Male"/>
    <n v="19.28515625"/>
    <s v="13_to_19"/>
    <n v="3060"/>
    <s v="3000_to_3499"/>
    <n v="40.5703125"/>
    <n v="18.4609375"/>
    <s v="&lt;19"/>
    <x v="0"/>
    <x v="1"/>
    <s v="Front_face_to_side"/>
    <x v="0"/>
  </r>
  <r>
    <x v="1"/>
    <x v="1"/>
    <s v="Female"/>
    <n v="43.5703125"/>
    <s v="26_plus"/>
    <n v="3020"/>
    <s v="3000_to_3499"/>
    <n v="40"/>
    <n v="31.38671875"/>
    <s v="30_plus"/>
    <x v="1"/>
    <x v="1"/>
    <s v="Front_face_to_side"/>
    <x v="1"/>
  </r>
  <r>
    <x v="1"/>
    <x v="1"/>
    <s v="Female"/>
    <n v="7.713867188"/>
    <s v="&lt;13"/>
    <n v="3970"/>
    <s v="3500_plus"/>
    <n v="41"/>
    <n v="32.1796875"/>
    <s v="30_plus"/>
    <x v="0"/>
    <x v="1"/>
    <s v="Side"/>
    <x v="1"/>
  </r>
  <r>
    <x v="1"/>
    <x v="0"/>
    <s v="Male"/>
    <n v="8.5703125"/>
    <s v="&lt;13"/>
    <n v="3900"/>
    <s v="3500_plus"/>
    <n v="41"/>
    <n v="20.67578125"/>
    <s v="20_to_24"/>
    <x v="2"/>
    <x v="1"/>
    <s v="Front_face_to_side"/>
    <x v="1"/>
  </r>
  <r>
    <x v="1"/>
    <x v="1"/>
    <s v="Male"/>
    <n v="28.28515625"/>
    <s v="26_plus"/>
    <n v="3280"/>
    <s v="3000_to_3499"/>
    <n v="38"/>
    <n v="20.50390625"/>
    <s v="20_to_24"/>
    <x v="0"/>
    <x v="1"/>
    <s v="Side"/>
    <x v="1"/>
  </r>
  <r>
    <x v="1"/>
    <x v="1"/>
    <s v="Male"/>
    <n v="11"/>
    <s v="&lt;13"/>
    <n v="3290"/>
    <s v="3000_to_3499"/>
    <n v="38.7109375"/>
    <n v="24.77734375"/>
    <s v="20_to_24"/>
    <x v="2"/>
    <x v="1"/>
    <s v="Side"/>
    <x v="1"/>
  </r>
  <r>
    <x v="1"/>
    <x v="0"/>
    <s v="Female"/>
    <n v="12.28515625"/>
    <s v="&lt;13"/>
    <n v="3000"/>
    <s v="3000_to_3499"/>
    <n v="37"/>
    <n v="24.5703125"/>
    <s v="20_to_24"/>
    <x v="1"/>
    <x v="1"/>
    <s v="Side"/>
    <x v="1"/>
  </r>
  <r>
    <x v="1"/>
    <x v="2"/>
    <s v="Female"/>
    <n v="31.5703125"/>
    <s v="26_plus"/>
    <n v="3600"/>
    <s v="3500_plus"/>
    <n v="39.7109375"/>
    <n v="29.8125"/>
    <s v="25_to_29"/>
    <x v="0"/>
    <x v="1"/>
    <s v="Side"/>
    <x v="1"/>
  </r>
  <r>
    <x v="1"/>
    <x v="1"/>
    <s v="Male"/>
    <n v="14.14257813"/>
    <s v="13_to_19"/>
    <n v="3350"/>
    <s v="3000_to_3499"/>
    <n v="40.8515625"/>
    <n v="25.078125"/>
    <s v="25_to_29"/>
    <x v="0"/>
    <x v="1"/>
    <s v="Side"/>
    <x v="1"/>
  </r>
  <r>
    <x v="1"/>
    <x v="1"/>
    <s v="Male"/>
    <n v="21.42578125"/>
    <s v="20_to_25"/>
    <n v="3060"/>
    <s v="3000_to_3499"/>
    <n v="38"/>
    <n v="34.7890625"/>
    <s v="30_plus"/>
    <x v="1"/>
    <x v="1"/>
    <s v="Side"/>
    <x v="1"/>
  </r>
  <r>
    <x v="1"/>
    <x v="0"/>
    <s v="Female"/>
    <n v="18.5703125"/>
    <s v="13_to_19"/>
    <n v="3700"/>
    <s v="3500_plus"/>
    <n v="40"/>
    <n v="22.07421875"/>
    <s v="20_to_24"/>
    <x v="2"/>
    <x v="1"/>
    <s v="Back"/>
    <x v="0"/>
  </r>
  <r>
    <x v="1"/>
    <x v="1"/>
    <s v="Male"/>
    <n v="48.421875"/>
    <s v="26_plus"/>
    <n v="3200"/>
    <s v="3000_to_3499"/>
    <n v="41"/>
    <n v="35.2890625"/>
    <s v="30_plus"/>
    <x v="1"/>
    <x v="1"/>
    <s v="Front_face_to_side"/>
    <x v="0"/>
  </r>
  <r>
    <x v="1"/>
    <x v="1"/>
    <s v="Female"/>
    <n v="19.7109375"/>
    <s v="13_to_19"/>
    <n v="3500"/>
    <s v="3500_plus"/>
    <n v="40.28125"/>
    <n v="30.24609375"/>
    <s v="30_plus"/>
    <x v="0"/>
    <x v="1"/>
    <s v="Front_face_to_side"/>
    <x v="1"/>
  </r>
  <r>
    <x v="1"/>
    <x v="1"/>
    <s v="Female"/>
    <n v="23.42578125"/>
    <s v="20_to_25"/>
    <n v="3830"/>
    <s v="3500_plus"/>
    <n v="40.8515625"/>
    <n v="18.515625"/>
    <s v="&lt;19"/>
    <x v="0"/>
    <x v="1"/>
    <s v="Side"/>
    <x v="1"/>
  </r>
  <r>
    <x v="1"/>
    <x v="1"/>
    <s v="Male"/>
    <n v="27.42578125"/>
    <s v="26_plus"/>
    <n v="3140"/>
    <s v="3000_to_3499"/>
    <n v="40"/>
    <n v="28.6953125"/>
    <s v="25_to_29"/>
    <x v="0"/>
    <x v="1"/>
    <s v="Back"/>
    <x v="1"/>
  </r>
  <r>
    <x v="1"/>
    <x v="1"/>
    <s v="Male"/>
    <n v="10"/>
    <s v="&lt;13"/>
    <n v="3620"/>
    <s v="3500_plus"/>
    <n v="41"/>
    <n v="41.3984375"/>
    <s v="30_plus"/>
    <x v="0"/>
    <x v="0"/>
    <s v="Side"/>
    <x v="1"/>
  </r>
  <r>
    <x v="1"/>
    <x v="1"/>
    <s v="Male"/>
    <n v="10.14257813"/>
    <s v="&lt;13"/>
    <n v="4340"/>
    <s v="3500_plus"/>
    <n v="40"/>
    <n v="31.30078125"/>
    <s v="30_plus"/>
    <x v="2"/>
    <x v="1"/>
    <s v="Front_face_to_side"/>
    <x v="1"/>
  </r>
  <r>
    <x v="1"/>
    <x v="1"/>
    <s v="Female"/>
    <n v="23.85546875"/>
    <s v="20_to_25"/>
    <n v="3880"/>
    <s v="3500_plus"/>
    <n v="40.7109375"/>
    <n v="28.94140625"/>
    <s v="25_to_29"/>
    <x v="2"/>
    <x v="1"/>
    <s v="Front_face_to_side"/>
    <x v="1"/>
  </r>
  <r>
    <x v="1"/>
    <x v="1"/>
    <s v="Female"/>
    <n v="14"/>
    <s v="13_to_19"/>
    <n v="4060"/>
    <s v="3500_plus"/>
    <n v="41"/>
    <n v="30.6171875"/>
    <s v="30_plus"/>
    <x v="2"/>
    <x v="1"/>
    <s v="Back"/>
    <x v="1"/>
  </r>
  <r>
    <x v="1"/>
    <x v="1"/>
    <s v="Male"/>
    <n v="27.140625"/>
    <s v="26_plus"/>
    <n v="4100"/>
    <s v="3500_plus"/>
    <n v="40"/>
    <n v="24.89453125"/>
    <s v="20_to_24"/>
    <x v="0"/>
    <x v="1"/>
    <s v="Side"/>
    <x v="1"/>
  </r>
  <r>
    <x v="1"/>
    <x v="2"/>
    <s v="Female"/>
    <n v="30.42578125"/>
    <s v="26_plus"/>
    <n v="3500"/>
    <s v="3500_plus"/>
    <n v="39.5703125"/>
    <n v="20.77734375"/>
    <s v="20_to_24"/>
    <x v="2"/>
    <x v="1"/>
    <s v="Side"/>
    <x v="0"/>
  </r>
  <r>
    <x v="1"/>
    <x v="1"/>
    <s v="Female"/>
    <n v="12.71289063"/>
    <s v="&lt;13"/>
    <n v="4140"/>
    <s v="3500_plus"/>
    <n v="41"/>
    <n v="30.828125"/>
    <s v="30_plus"/>
    <x v="0"/>
    <x v="1"/>
    <s v="Side"/>
    <x v="1"/>
  </r>
  <r>
    <x v="1"/>
    <x v="1"/>
    <s v="Male"/>
    <n v="17"/>
    <s v="13_to_19"/>
    <n v="2940"/>
    <s v="2500_to_2999"/>
    <n v="37.140625"/>
    <n v="30.515625"/>
    <s v="30_plus"/>
    <x v="2"/>
    <x v="1"/>
    <s v="Front_face_to_side"/>
    <x v="1"/>
  </r>
  <r>
    <x v="1"/>
    <x v="1"/>
    <s v="Male"/>
    <n v="12.28515625"/>
    <s v="&lt;13"/>
    <n v="3960"/>
    <s v="3500_plus"/>
    <n v="42"/>
    <n v="35.1875"/>
    <s v="30_plus"/>
    <x v="0"/>
    <x v="1"/>
    <s v="Side"/>
    <x v="1"/>
  </r>
  <r>
    <x v="1"/>
    <x v="1"/>
    <s v="Female"/>
    <n v="22.85546875"/>
    <s v="20_to_25"/>
    <n v="3850"/>
    <s v="3500_plus"/>
    <n v="39.7109375"/>
    <n v="29.55859375"/>
    <s v="25_to_29"/>
    <x v="1"/>
    <x v="1"/>
    <s v="Side"/>
    <x v="1"/>
  </r>
  <r>
    <x v="1"/>
    <x v="2"/>
    <s v="Male"/>
    <n v="12.42773438"/>
    <s v="&lt;13"/>
    <n v="3920"/>
    <s v="3500_plus"/>
    <n v="40"/>
    <n v="20.31640625"/>
    <s v="20_to_24"/>
    <x v="2"/>
    <x v="0"/>
    <s v="Back"/>
    <x v="0"/>
  </r>
  <r>
    <x v="1"/>
    <x v="1"/>
    <s v="Male"/>
    <n v="13"/>
    <s v="13_to_19"/>
    <n v="3710"/>
    <s v="3500_plus"/>
    <n v="39"/>
    <n v="27.49609375"/>
    <s v="25_to_29"/>
    <x v="2"/>
    <x v="1"/>
    <s v="Back"/>
    <x v="1"/>
  </r>
  <r>
    <x v="1"/>
    <x v="1"/>
    <s v="Male"/>
    <n v="13"/>
    <s v="13_to_19"/>
    <n v="3090"/>
    <s v="3000_to_3499"/>
    <n v="41.8515625"/>
    <n v="31.60546875"/>
    <s v="30_plus"/>
    <x v="0"/>
    <x v="1"/>
    <s v="Back"/>
    <x v="1"/>
  </r>
  <r>
    <x v="1"/>
    <x v="0"/>
    <s v="Male"/>
    <n v="28.5703125"/>
    <s v="26_plus"/>
    <n v="3270"/>
    <s v="3000_to_3499"/>
    <n v="40"/>
    <n v="26.10546875"/>
    <s v="25_to_29"/>
    <x v="2"/>
    <x v="1"/>
    <s v="Front_face_to_side"/>
    <x v="1"/>
  </r>
  <r>
    <x v="1"/>
    <x v="1"/>
    <s v="Male"/>
    <n v="20.7109375"/>
    <s v="20_to_25"/>
    <n v="2750"/>
    <s v="2500_to_2999"/>
    <n v="37.421875"/>
    <n v="23.6953125"/>
    <s v="20_to_24"/>
    <x v="2"/>
    <x v="1"/>
    <s v="Front_face_to_side"/>
    <x v="1"/>
  </r>
  <r>
    <x v="1"/>
    <x v="1"/>
    <s v="Female"/>
    <n v="39.8515625"/>
    <s v="26_plus"/>
    <n v="2745"/>
    <s v="2500_to_2999"/>
    <n v="39.8515625"/>
    <n v="25.0859375"/>
    <s v="25_to_29"/>
    <x v="0"/>
    <x v="1"/>
    <s v="Front_face_to_side"/>
    <x v="0"/>
  </r>
  <r>
    <x v="1"/>
    <x v="1"/>
    <s v="Female"/>
    <n v="14.85546875"/>
    <s v="13_to_19"/>
    <n v="3440"/>
    <s v="3000_to_3499"/>
    <n v="40"/>
    <n v="25.0859375"/>
    <s v="25_to_29"/>
    <x v="1"/>
    <x v="1"/>
    <s v="Back"/>
    <x v="1"/>
  </r>
  <r>
    <x v="1"/>
    <x v="1"/>
    <s v="Female"/>
    <n v="13.28515625"/>
    <s v="13_to_19"/>
    <n v="3700"/>
    <s v="3500_plus"/>
    <n v="41.28125"/>
    <n v="20.484375"/>
    <s v="20_to_24"/>
    <x v="2"/>
    <x v="0"/>
    <s v="Front_face_to_side"/>
    <x v="1"/>
  </r>
  <r>
    <x v="1"/>
    <x v="1"/>
    <s v="Female"/>
    <n v="14.28515625"/>
    <s v="13_to_19"/>
    <n v="4950"/>
    <s v="3500_plus"/>
    <n v="42"/>
    <n v="30.21484375"/>
    <s v="30_plus"/>
    <x v="0"/>
    <x v="0"/>
    <s v="Side"/>
    <x v="1"/>
  </r>
  <r>
    <x v="1"/>
    <x v="1"/>
    <s v="Female"/>
    <n v="17.28515625"/>
    <s v="13_to_19"/>
    <n v="2600"/>
    <s v="2500_to_2999"/>
    <n v="40"/>
    <n v="25.69140625"/>
    <s v="25_to_29"/>
    <x v="2"/>
    <x v="1"/>
    <s v="Back"/>
    <x v="1"/>
  </r>
  <r>
    <x v="1"/>
    <x v="1"/>
    <s v="Male"/>
    <n v="16.85546875"/>
    <s v="13_to_19"/>
    <n v="4100"/>
    <s v="3500_plus"/>
    <n v="40"/>
    <n v="28.72265625"/>
    <s v="25_to_29"/>
    <x v="0"/>
    <x v="1"/>
    <s v="Front_face_to_side"/>
    <x v="1"/>
  </r>
  <r>
    <x v="1"/>
    <x v="1"/>
    <s v="Male"/>
    <n v="15.42773438"/>
    <s v="13_to_19"/>
    <n v="3000"/>
    <s v="3000_to_3499"/>
    <n v="40"/>
    <n v="30.7421875"/>
    <s v="30_plus"/>
    <x v="0"/>
    <x v="1"/>
    <s v="Back"/>
    <x v="1"/>
  </r>
  <r>
    <x v="1"/>
    <x v="2"/>
    <s v="Female"/>
    <n v="18.28515625"/>
    <s v="13_to_19"/>
    <n v="3170"/>
    <s v="3000_to_3499"/>
    <n v="40"/>
    <n v="30.2421875"/>
    <s v="30_plus"/>
    <x v="1"/>
    <x v="0"/>
    <s v="Side"/>
    <x v="0"/>
  </r>
  <r>
    <x v="1"/>
    <x v="1"/>
    <s v="Female"/>
    <n v="17.42578125"/>
    <s v="13_to_19"/>
    <n v="3760"/>
    <s v="3500_plus"/>
    <n v="40"/>
    <n v="31.45703125"/>
    <s v="30_plus"/>
    <x v="0"/>
    <x v="1"/>
    <s v="Back"/>
    <x v="1"/>
  </r>
  <r>
    <x v="1"/>
    <x v="1"/>
    <s v="Female"/>
    <n v="34.28125"/>
    <s v="26_plus"/>
    <n v="3300"/>
    <s v="3000_to_3499"/>
    <n v="40"/>
    <n v="29.01171875"/>
    <s v="25_to_29"/>
    <x v="2"/>
    <x v="1"/>
    <s v="Back"/>
    <x v="0"/>
  </r>
  <r>
    <x v="1"/>
    <x v="1"/>
    <s v="Male"/>
    <n v="7"/>
    <s v="&lt;13"/>
    <n v="3900"/>
    <s v="3500_plus"/>
    <n v="40.8515625"/>
    <n v="27.890625"/>
    <s v="25_to_29"/>
    <x v="0"/>
    <x v="1"/>
    <s v="Side"/>
    <x v="1"/>
  </r>
  <r>
    <x v="1"/>
    <x v="0"/>
    <s v="Female"/>
    <n v="8"/>
    <s v="&lt;13"/>
    <n v="3400"/>
    <s v="3000_to_3499"/>
    <n v="39.421875"/>
    <n v="23.3125"/>
    <s v="20_to_24"/>
    <x v="2"/>
    <x v="1"/>
    <s v="Front_face_down"/>
    <x v="1"/>
  </r>
  <r>
    <x v="1"/>
    <x v="0"/>
    <s v="Male"/>
    <n v="10.28515625"/>
    <s v="&lt;13"/>
    <n v="3830"/>
    <s v="3500_plus"/>
    <n v="40.7109375"/>
    <n v="26.28125"/>
    <s v="25_to_29"/>
    <x v="0"/>
    <x v="0"/>
    <s v="Side"/>
    <x v="0"/>
  </r>
  <r>
    <x v="1"/>
    <x v="0"/>
    <s v="Male"/>
    <n v="29.28515625"/>
    <s v="26_plus"/>
    <n v="3670"/>
    <s v="3500_plus"/>
    <n v="40.28125"/>
    <n v="21.32421875"/>
    <s v="20_to_24"/>
    <x v="1"/>
    <x v="1"/>
    <s v="Back"/>
    <x v="0"/>
  </r>
  <r>
    <x v="1"/>
    <x v="1"/>
    <s v="Male"/>
    <n v="13.5703125"/>
    <s v="13_to_19"/>
    <n v="3480"/>
    <s v="3000_to_3499"/>
    <n v="41.28125"/>
    <n v="29.1328125"/>
    <s v="25_to_29"/>
    <x v="2"/>
    <x v="1"/>
    <s v="Front_face_to_side"/>
    <x v="1"/>
  </r>
  <r>
    <x v="1"/>
    <x v="2"/>
    <s v="Male"/>
    <n v="11.28515625"/>
    <s v="&lt;13"/>
    <n v="2950"/>
    <s v="2500_to_2999"/>
    <n v="40"/>
    <n v="26.734375"/>
    <s v="25_to_29"/>
    <x v="0"/>
    <x v="1"/>
    <s v="Front_face_to_side"/>
    <x v="1"/>
  </r>
  <r>
    <x v="1"/>
    <x v="1"/>
    <s v="Female"/>
    <n v="14.14257813"/>
    <s v="13_to_19"/>
    <n v="3330"/>
    <s v="3000_to_3499"/>
    <n v="39.8515625"/>
    <n v="26.7734375"/>
    <s v="25_to_29"/>
    <x v="1"/>
    <x v="1"/>
    <s v="Side"/>
    <x v="1"/>
  </r>
  <r>
    <x v="1"/>
    <x v="1"/>
    <s v="Male"/>
    <n v="25.42578125"/>
    <s v="20_to_25"/>
    <n v="3400"/>
    <s v="3000_to_3499"/>
    <n v="40.5703125"/>
    <n v="19.9453125"/>
    <s v="&lt;19"/>
    <x v="0"/>
    <x v="1"/>
    <s v="Front_face_to_side"/>
    <x v="0"/>
  </r>
  <r>
    <x v="1"/>
    <x v="1"/>
    <s v="Female"/>
    <n v="18.42578125"/>
    <s v="13_to_19"/>
    <n v="2680"/>
    <s v="2500_to_2999"/>
    <n v="40.7109375"/>
    <n v="30.6484375"/>
    <s v="30_plus"/>
    <x v="0"/>
    <x v="1"/>
    <s v="Front_face_to_side"/>
    <x v="0"/>
  </r>
  <r>
    <x v="1"/>
    <x v="2"/>
    <s v="Female"/>
    <n v="12"/>
    <s v="&lt;13"/>
    <n v="2956"/>
    <s v="2500_to_2999"/>
    <n v="39.28125"/>
    <n v="39.1640625"/>
    <s v="30_plus"/>
    <x v="2"/>
    <x v="1"/>
    <s v="Front_face_to_side"/>
    <x v="1"/>
  </r>
  <r>
    <x v="1"/>
    <x v="1"/>
    <s v="Female"/>
    <n v="36.5703125"/>
    <s v="26_plus"/>
    <n v="3400"/>
    <s v="3000_to_3499"/>
    <n v="40"/>
    <n v="30.12109375"/>
    <s v="30_plus"/>
    <x v="0"/>
    <x v="1"/>
    <s v="Front_face_to_side"/>
    <x v="0"/>
  </r>
  <r>
    <x v="1"/>
    <x v="2"/>
    <s v="Male"/>
    <n v="20.140625"/>
    <s v="20_to_25"/>
    <n v="4180"/>
    <s v="3500_plus"/>
    <n v="39.7109375"/>
    <n v="22.1953125"/>
    <s v="20_to_24"/>
    <x v="0"/>
    <x v="1"/>
    <s v="Side"/>
    <x v="1"/>
  </r>
  <r>
    <x v="1"/>
    <x v="0"/>
    <s v="Female"/>
    <n v="8.142578125"/>
    <s v="&lt;13"/>
    <n v="3180"/>
    <s v="3000_to_3499"/>
    <n v="40"/>
    <n v="36.5703125"/>
    <s v="30_plus"/>
    <x v="1"/>
    <x v="1"/>
    <s v="Side"/>
    <x v="1"/>
  </r>
  <r>
    <x v="1"/>
    <x v="1"/>
    <s v="Female"/>
    <n v="31.5703125"/>
    <s v="26_plus"/>
    <n v="3920"/>
    <s v="3500_plus"/>
    <n v="40"/>
    <n v="25.62890625"/>
    <s v="25_to_29"/>
    <x v="0"/>
    <x v="1"/>
    <s v="Front_face_to_side"/>
    <x v="1"/>
  </r>
  <r>
    <x v="1"/>
    <x v="2"/>
    <s v="Female"/>
    <n v="26"/>
    <s v="26_plus"/>
    <n v="3500"/>
    <s v="3500_plus"/>
    <n v="40.5703125"/>
    <n v="19.59375"/>
    <s v="&lt;19"/>
    <x v="0"/>
    <x v="1"/>
    <s v="Back"/>
    <x v="0"/>
  </r>
  <r>
    <x v="1"/>
    <x v="0"/>
    <s v="Male"/>
    <n v="9.5703125"/>
    <s v="&lt;13"/>
    <n v="3930"/>
    <s v="3500_plus"/>
    <n v="40"/>
    <n v="33.2890625"/>
    <s v="30_plus"/>
    <x v="0"/>
    <x v="1"/>
    <s v="Front_face_down"/>
    <x v="1"/>
  </r>
  <r>
    <x v="1"/>
    <x v="0"/>
    <s v="Male"/>
    <n v="12.71289063"/>
    <s v="&lt;13"/>
    <n v="3500"/>
    <s v="3500_plus"/>
    <n v="39.7109375"/>
    <n v="27.84375"/>
    <s v="25_to_29"/>
    <x v="1"/>
    <x v="1"/>
    <s v="Side"/>
    <x v="1"/>
  </r>
  <r>
    <x v="1"/>
    <x v="2"/>
    <s v="Female"/>
    <n v="8.85546875"/>
    <s v="&lt;13"/>
    <n v="4300"/>
    <s v="3500_plus"/>
    <n v="40.8515625"/>
    <n v="18.0078125"/>
    <s v="&lt;19"/>
    <x v="1"/>
    <x v="0"/>
    <s v="Side"/>
    <x v="1"/>
  </r>
  <r>
    <x v="1"/>
    <x v="1"/>
    <s v="Female"/>
    <n v="22.42578125"/>
    <s v="20_to_25"/>
    <n v="3090"/>
    <s v="3000_to_3499"/>
    <n v="38.5703125"/>
    <n v="29.51953125"/>
    <s v="25_to_29"/>
    <x v="0"/>
    <x v="1"/>
    <s v="Front_face_to_side"/>
    <x v="1"/>
  </r>
  <r>
    <x v="1"/>
    <x v="1"/>
    <s v="Female"/>
    <n v="18.85546875"/>
    <s v="13_to_19"/>
    <n v="3250"/>
    <s v="3000_to_3499"/>
    <n v="39"/>
    <n v="25.828125"/>
    <s v="25_to_29"/>
    <x v="2"/>
    <x v="1"/>
    <s v="Front_face_to_side"/>
    <x v="0"/>
  </r>
  <r>
    <x v="1"/>
    <x v="0"/>
    <s v="Male"/>
    <n v="43.421875"/>
    <s v="26_plus"/>
    <n v="3445"/>
    <s v="3000_to_3499"/>
    <n v="37.7109375"/>
    <n v="32.796875"/>
    <s v="30_plus"/>
    <x v="0"/>
    <x v="0"/>
    <s v="Side"/>
    <x v="0"/>
  </r>
  <r>
    <x v="1"/>
    <x v="1"/>
    <s v="Male"/>
    <n v="9"/>
    <s v="&lt;13"/>
    <n v="4020"/>
    <s v="3500_plus"/>
    <n v="39.7109375"/>
    <n v="29.8515625"/>
    <s v="25_to_29"/>
    <x v="2"/>
    <x v="1"/>
    <s v="Side"/>
    <x v="1"/>
  </r>
  <r>
    <x v="1"/>
    <x v="1"/>
    <s v="Male"/>
    <n v="20.28515625"/>
    <s v="20_to_25"/>
    <n v="4320"/>
    <s v="3500_plus"/>
    <n v="40.28125"/>
    <n v="31.1796875"/>
    <s v="30_plus"/>
    <x v="2"/>
    <x v="1"/>
    <s v="Front_face_to_side"/>
    <x v="1"/>
  </r>
  <r>
    <x v="1"/>
    <x v="1"/>
    <s v="Female"/>
    <n v="14.42773438"/>
    <s v="13_to_19"/>
    <n v="3350"/>
    <s v="3000_to_3499"/>
    <n v="41"/>
    <n v="33.9375"/>
    <s v="30_plus"/>
    <x v="0"/>
    <x v="1"/>
    <s v="Front_face_to_side"/>
    <x v="0"/>
  </r>
  <r>
    <x v="1"/>
    <x v="1"/>
    <s v="Male"/>
    <n v="34.421875"/>
    <s v="26_plus"/>
    <n v="3620"/>
    <s v="3500_plus"/>
    <n v="41.140625"/>
    <n v="33.734375"/>
    <s v="30_plus"/>
    <x v="0"/>
    <x v="1"/>
    <s v="Side"/>
    <x v="1"/>
  </r>
  <r>
    <x v="1"/>
    <x v="1"/>
    <s v="Female"/>
    <n v="27.28515625"/>
    <s v="26_plus"/>
    <n v="3240"/>
    <s v="3000_to_3499"/>
    <n v="39"/>
    <n v="25.625"/>
    <s v="25_to_29"/>
    <x v="2"/>
    <x v="1"/>
    <s v="Back"/>
    <x v="1"/>
  </r>
  <r>
    <x v="1"/>
    <x v="0"/>
    <s v="Female"/>
    <n v="18"/>
    <s v="13_to_19"/>
    <n v="2750"/>
    <s v="2500_to_2999"/>
    <n v="38.8515625"/>
    <n v="24.43359375"/>
    <s v="20_to_24"/>
    <x v="0"/>
    <x v="1"/>
    <s v="Side"/>
    <x v="0"/>
  </r>
  <r>
    <x v="1"/>
    <x v="0"/>
    <s v="Female"/>
    <n v="11.5703125"/>
    <s v="&lt;13"/>
    <n v="3510"/>
    <s v="3500_plus"/>
    <n v="39.421875"/>
    <n v="22.15625"/>
    <s v="20_to_24"/>
    <x v="0"/>
    <x v="1"/>
    <s v="Front_face_to_side"/>
    <x v="1"/>
  </r>
  <r>
    <x v="1"/>
    <x v="1"/>
    <s v="Male"/>
    <n v="6"/>
    <s v="&lt;13"/>
    <n v="3980"/>
    <s v="3500_plus"/>
    <n v="39.8515625"/>
    <n v="22.39453125"/>
    <s v="20_to_24"/>
    <x v="2"/>
    <x v="1"/>
    <s v="Side"/>
    <x v="0"/>
  </r>
  <r>
    <x v="1"/>
    <x v="0"/>
    <s v="Male"/>
    <n v="10.42773438"/>
    <s v="&lt;13"/>
    <n v="3600"/>
    <s v="3500_plus"/>
    <n v="40"/>
    <n v="27.046875"/>
    <s v="25_to_29"/>
    <x v="1"/>
    <x v="1"/>
    <s v="Side"/>
    <x v="0"/>
  </r>
  <r>
    <x v="1"/>
    <x v="1"/>
    <s v="Male"/>
    <n v="20.85546875"/>
    <s v="20_to_25"/>
    <n v="4000"/>
    <s v="3500_plus"/>
    <n v="40"/>
    <n v="19.16015625"/>
    <s v="&lt;19"/>
    <x v="0"/>
    <x v="0"/>
    <s v="Front_face_to_side"/>
    <x v="1"/>
  </r>
  <r>
    <x v="1"/>
    <x v="1"/>
    <s v="Female"/>
    <n v="44.28125"/>
    <s v="26_plus"/>
    <n v="3000"/>
    <s v="3000_to_3499"/>
    <n v="37"/>
    <n v="32.3671875"/>
    <s v="30_plus"/>
    <x v="0"/>
    <x v="1"/>
    <s v="Front_face_to_side"/>
    <x v="1"/>
  </r>
  <r>
    <x v="1"/>
    <x v="1"/>
    <s v="Male"/>
    <n v="13"/>
    <s v="13_to_19"/>
    <n v="4000"/>
    <s v="3500_plus"/>
    <n v="40"/>
    <n v="23.32421875"/>
    <s v="20_to_24"/>
    <x v="2"/>
    <x v="1"/>
    <s v="Front_face_to_side"/>
    <x v="1"/>
  </r>
  <r>
    <x v="1"/>
    <x v="1"/>
    <s v="Male"/>
    <n v="23.42578125"/>
    <s v="20_to_25"/>
    <n v="4020"/>
    <s v="3500_plus"/>
    <n v="41"/>
    <n v="28.5625"/>
    <s v="25_to_29"/>
    <x v="0"/>
    <x v="1"/>
    <s v="Front_face_to_side"/>
    <x v="0"/>
  </r>
  <r>
    <x v="1"/>
    <x v="1"/>
    <s v="Male"/>
    <n v="11.5703125"/>
    <s v="&lt;13"/>
    <n v="3410"/>
    <s v="3000_to_3499"/>
    <n v="39"/>
    <n v="36.1796875"/>
    <s v="30_plus"/>
    <x v="0"/>
    <x v="1"/>
    <s v="Front_face_to_side"/>
    <x v="0"/>
  </r>
  <r>
    <x v="1"/>
    <x v="1"/>
    <s v="Female"/>
    <n v="17.85546875"/>
    <s v="13_to_19"/>
    <n v="3590"/>
    <s v="3500_plus"/>
    <n v="38"/>
    <n v="30.671875"/>
    <s v="30_plus"/>
    <x v="2"/>
    <x v="1"/>
    <s v="Side"/>
    <x v="1"/>
  </r>
  <r>
    <x v="1"/>
    <x v="1"/>
    <s v="Male"/>
    <n v="5"/>
    <s v="&lt;13"/>
    <n v="3520"/>
    <s v="3500_plus"/>
    <n v="41.421875"/>
    <n v="26.0625"/>
    <s v="25_to_29"/>
    <x v="1"/>
    <x v="1"/>
    <s v="Side"/>
    <x v="1"/>
  </r>
  <r>
    <x v="1"/>
    <x v="2"/>
    <s v="Female"/>
    <n v="9.85546875"/>
    <s v="&lt;13"/>
    <n v="3490"/>
    <s v="3000_to_3499"/>
    <n v="38"/>
    <n v="24.234375"/>
    <s v="20_to_24"/>
    <x v="2"/>
    <x v="0"/>
    <s v="Side"/>
    <x v="0"/>
  </r>
  <r>
    <x v="1"/>
    <x v="0"/>
    <s v="Male"/>
    <n v="14"/>
    <s v="13_to_19"/>
    <n v="4320"/>
    <s v="3500_plus"/>
    <n v="40.140625"/>
    <n v="22.2265625"/>
    <s v="20_to_24"/>
    <x v="1"/>
    <x v="1"/>
    <s v="Back"/>
    <x v="1"/>
  </r>
  <r>
    <x v="1"/>
    <x v="2"/>
    <s v="Female"/>
    <n v="13.14257813"/>
    <s v="13_to_19"/>
    <n v="3410"/>
    <s v="3000_to_3499"/>
    <n v="38"/>
    <n v="19.50390625"/>
    <s v="&lt;19"/>
    <x v="0"/>
    <x v="1"/>
    <s v="Side"/>
    <x v="1"/>
  </r>
  <r>
    <x v="1"/>
    <x v="1"/>
    <s v="Male"/>
    <n v="8.712890625"/>
    <s v="&lt;13"/>
    <n v="1770"/>
    <s v="&lt;2500"/>
    <n v="39.7109375"/>
    <n v="31.12109375"/>
    <s v="30_plus"/>
    <x v="0"/>
    <x v="1"/>
    <s v="Front_face_to_side"/>
    <x v="1"/>
  </r>
  <r>
    <x v="1"/>
    <x v="1"/>
    <s v="Female"/>
    <n v="13.85546875"/>
    <s v="13_to_19"/>
    <n v="3340"/>
    <s v="3000_to_3499"/>
    <n v="40"/>
    <n v="27.09765625"/>
    <s v="25_to_29"/>
    <x v="2"/>
    <x v="1"/>
    <s v="Front_face_to_side"/>
    <x v="1"/>
  </r>
  <r>
    <x v="1"/>
    <x v="1"/>
    <s v="Female"/>
    <n v="16.85546875"/>
    <s v="13_to_19"/>
    <n v="4570"/>
    <s v="3500_plus"/>
    <n v="43"/>
    <n v="32.2578125"/>
    <s v="30_plus"/>
    <x v="0"/>
    <x v="1"/>
    <s v="Side"/>
    <x v="1"/>
  </r>
  <r>
    <x v="1"/>
    <x v="1"/>
    <s v="Male"/>
    <n v="25"/>
    <s v="20_to_25"/>
    <n v="3820"/>
    <s v="3500_plus"/>
    <n v="38"/>
    <n v="27.6796875"/>
    <s v="25_to_29"/>
    <x v="2"/>
    <x v="1"/>
    <s v="Back"/>
    <x v="0"/>
  </r>
  <r>
    <x v="1"/>
    <x v="0"/>
    <s v="Female"/>
    <n v="23.7109375"/>
    <s v="20_to_25"/>
    <n v="3350"/>
    <s v="3000_to_3499"/>
    <n v="38.7109375"/>
    <n v="17.9609375"/>
    <s v="&lt;19"/>
    <x v="0"/>
    <x v="1"/>
    <s v="Side"/>
    <x v="1"/>
  </r>
  <r>
    <x v="1"/>
    <x v="1"/>
    <s v="Male"/>
    <n v="42.5703125"/>
    <s v="26_plus"/>
    <n v="4290"/>
    <s v="3500_plus"/>
    <n v="41.8515625"/>
    <n v="35.3984375"/>
    <s v="30_plus"/>
    <x v="2"/>
    <x v="1"/>
    <s v="Front_face_down"/>
    <x v="1"/>
  </r>
  <r>
    <x v="1"/>
    <x v="1"/>
    <s v="Female"/>
    <n v="10.5703125"/>
    <s v="&lt;13"/>
    <n v="3500"/>
    <s v="3500_plus"/>
    <n v="41.140625"/>
    <n v="29.9609375"/>
    <s v="25_to_29"/>
    <x v="2"/>
    <x v="1"/>
    <s v="Side"/>
    <x v="1"/>
  </r>
  <r>
    <x v="1"/>
    <x v="1"/>
    <s v="Male"/>
    <n v="36.5703125"/>
    <s v="26_plus"/>
    <n v="1860"/>
    <s v="&lt;2500"/>
    <n v="34"/>
    <n v="19.86328125"/>
    <s v="&lt;19"/>
    <x v="2"/>
    <x v="1"/>
    <s v="Front_face_to_side"/>
    <x v="1"/>
  </r>
  <r>
    <x v="1"/>
    <x v="0"/>
    <s v="Male"/>
    <n v="9.28515625"/>
    <s v="&lt;13"/>
    <n v="3070"/>
    <s v="3000_to_3499"/>
    <n v="39.8515625"/>
    <n v="32.0234375"/>
    <s v="30_plus"/>
    <x v="0"/>
    <x v="0"/>
    <s v="Side"/>
    <x v="0"/>
  </r>
  <r>
    <x v="1"/>
    <x v="1"/>
    <s v="Female"/>
    <n v="13"/>
    <s v="13_to_19"/>
    <n v="4480"/>
    <s v="3500_plus"/>
    <n v="42"/>
    <n v="22.39453125"/>
    <s v="20_to_24"/>
    <x v="1"/>
    <x v="1"/>
    <s v="Side"/>
    <x v="1"/>
  </r>
  <r>
    <x v="1"/>
    <x v="1"/>
    <s v="Male"/>
    <n v="41.421875"/>
    <s v="26_plus"/>
    <n v="3670"/>
    <s v="3500_plus"/>
    <n v="41.5703125"/>
    <n v="26.9140625"/>
    <s v="25_to_29"/>
    <x v="1"/>
    <x v="1"/>
    <s v="Side"/>
    <x v="1"/>
  </r>
  <r>
    <x v="1"/>
    <x v="1"/>
    <s v="Male"/>
    <n v="12.71289063"/>
    <s v="&lt;13"/>
    <n v="2480"/>
    <s v="&lt;2500"/>
    <n v="34"/>
    <n v="33.9140625"/>
    <s v="30_plus"/>
    <x v="2"/>
    <x v="1"/>
    <s v="Side"/>
    <x v="1"/>
  </r>
  <r>
    <x v="1"/>
    <x v="1"/>
    <s v="Female"/>
    <n v="18.5703125"/>
    <s v="13_to_19"/>
    <n v="3920"/>
    <s v="3500_plus"/>
    <n v="40"/>
    <n v="24.421875"/>
    <s v="20_to_24"/>
    <x v="2"/>
    <x v="1"/>
    <s v="Side"/>
    <x v="2"/>
  </r>
  <r>
    <x v="1"/>
    <x v="2"/>
    <s v="Male"/>
    <n v="9.85546875"/>
    <s v="&lt;13"/>
    <n v="3410"/>
    <s v="3000_to_3499"/>
    <n v="38"/>
    <n v="28.328125"/>
    <s v="25_to_29"/>
    <x v="0"/>
    <x v="0"/>
    <s v="Side"/>
    <x v="1"/>
  </r>
  <r>
    <x v="1"/>
    <x v="1"/>
    <s v="Female"/>
    <n v="12.28515625"/>
    <s v="&lt;13"/>
    <n v="3740"/>
    <s v="3500_plus"/>
    <n v="40"/>
    <n v="28.1484375"/>
    <s v="25_to_29"/>
    <x v="0"/>
    <x v="1"/>
    <s v="Front_face_to_side"/>
    <x v="1"/>
  </r>
  <r>
    <x v="1"/>
    <x v="1"/>
    <s v="Male"/>
    <n v="7.571289063"/>
    <s v="&lt;13"/>
    <n v="2940"/>
    <s v="2500_to_2999"/>
    <n v="38.5703125"/>
    <n v="20.40234375"/>
    <s v="20_to_24"/>
    <x v="2"/>
    <x v="1"/>
    <s v="Side"/>
    <x v="1"/>
  </r>
  <r>
    <x v="1"/>
    <x v="1"/>
    <s v="Female"/>
    <n v="26.28515625"/>
    <s v="26_plus"/>
    <n v="3690"/>
    <s v="3500_plus"/>
    <n v="41"/>
    <n v="34.1953125"/>
    <s v="30_plus"/>
    <x v="0"/>
    <x v="1"/>
    <s v="Front_face_to_side"/>
    <x v="0"/>
  </r>
  <r>
    <x v="1"/>
    <x v="1"/>
    <s v="Female"/>
    <n v="8"/>
    <s v="&lt;13"/>
    <n v="4140"/>
    <s v="3500_plus"/>
    <n v="39.8515625"/>
    <n v="33.453125"/>
    <s v="30_plus"/>
    <x v="2"/>
    <x v="1"/>
    <s v="Side"/>
    <x v="1"/>
  </r>
  <r>
    <x v="1"/>
    <x v="2"/>
    <s v="Male"/>
    <n v="4.427734375"/>
    <s v="&lt;13"/>
    <n v="3480"/>
    <s v="3000_to_3499"/>
    <n v="40"/>
    <n v="38.5546875"/>
    <s v="30_plus"/>
    <x v="2"/>
    <x v="1"/>
    <s v="Side"/>
    <x v="0"/>
  </r>
  <r>
    <x v="1"/>
    <x v="1"/>
    <s v="Female"/>
    <n v="5.427734375"/>
    <s v="&lt;13"/>
    <n v="4220"/>
    <s v="3500_plus"/>
    <n v="39"/>
    <n v="34.328125"/>
    <s v="30_plus"/>
    <x v="0"/>
    <x v="1"/>
    <s v="Side"/>
    <x v="1"/>
  </r>
  <r>
    <x v="1"/>
    <x v="0"/>
    <s v="Male"/>
    <n v="18.42578125"/>
    <s v="13_to_19"/>
    <n v="3050"/>
    <s v="3000_to_3499"/>
    <n v="38"/>
    <n v="30.6796875"/>
    <s v="30_plus"/>
    <x v="2"/>
    <x v="1"/>
    <s v="Side"/>
    <x v="0"/>
  </r>
  <r>
    <x v="1"/>
    <x v="0"/>
    <s v="Female"/>
    <n v="32.28125"/>
    <s v="26_plus"/>
    <n v="3600"/>
    <s v="3500_plus"/>
    <n v="40.140625"/>
    <n v="22.09375"/>
    <s v="20_to_24"/>
    <x v="0"/>
    <x v="1"/>
    <s v="Back"/>
    <x v="1"/>
  </r>
  <r>
    <x v="1"/>
    <x v="1"/>
    <s v="Female"/>
    <n v="15"/>
    <s v="13_to_19"/>
    <n v="2670"/>
    <s v="2500_to_2999"/>
    <n v="39.421875"/>
    <n v="23.69921875"/>
    <s v="20_to_24"/>
    <x v="0"/>
    <x v="1"/>
    <s v="Side"/>
    <x v="1"/>
  </r>
  <r>
    <x v="1"/>
    <x v="1"/>
    <s v="Female"/>
    <n v="17.7109375"/>
    <s v="13_to_19"/>
    <n v="3480"/>
    <s v="3000_to_3499"/>
    <n v="39.421875"/>
    <n v="19.1484375"/>
    <s v="&lt;19"/>
    <x v="2"/>
    <x v="1"/>
    <s v="Back"/>
    <x v="1"/>
  </r>
  <r>
    <x v="1"/>
    <x v="1"/>
    <s v="Female"/>
    <n v="14.28515625"/>
    <s v="13_to_19"/>
    <n v="3490"/>
    <s v="3000_to_3499"/>
    <n v="38"/>
    <n v="22.234375"/>
    <s v="20_to_24"/>
    <x v="0"/>
    <x v="1"/>
    <s v="Side"/>
    <x v="1"/>
  </r>
  <r>
    <x v="1"/>
    <x v="2"/>
    <s v="Male"/>
    <n v="18.28515625"/>
    <s v="13_to_19"/>
    <n v="3230"/>
    <s v="3000_to_3499"/>
    <n v="40.140625"/>
    <n v="24.19140625"/>
    <s v="20_to_24"/>
    <x v="0"/>
    <x v="1"/>
    <s v="Side"/>
    <x v="0"/>
  </r>
  <r>
    <x v="1"/>
    <x v="0"/>
    <s v="Female"/>
    <n v="28.7109375"/>
    <s v="26_plus"/>
    <n v="4150"/>
    <s v="3500_plus"/>
    <n v="40"/>
    <n v="26.24609375"/>
    <s v="25_to_29"/>
    <x v="0"/>
    <x v="1"/>
    <s v="Side"/>
    <x v="1"/>
  </r>
  <r>
    <x v="1"/>
    <x v="1"/>
    <s v="Female"/>
    <n v="4.427734375"/>
    <s v="&lt;13"/>
    <n v="3770"/>
    <s v="3500_plus"/>
    <n v="40.8515625"/>
    <n v="32.3671875"/>
    <s v="30_plus"/>
    <x v="2"/>
    <x v="1"/>
    <s v="Side"/>
    <x v="1"/>
  </r>
  <r>
    <x v="1"/>
    <x v="1"/>
    <s v="Male"/>
    <n v="47.421875"/>
    <s v="26_plus"/>
    <n v="4390"/>
    <s v="3500_plus"/>
    <n v="41"/>
    <n v="21.19140625"/>
    <s v="20_to_24"/>
    <x v="2"/>
    <x v="1"/>
    <s v="Back"/>
    <x v="1"/>
  </r>
  <r>
    <x v="1"/>
    <x v="1"/>
    <s v="Female"/>
    <n v="13.14257813"/>
    <s v="13_to_19"/>
    <n v="3040"/>
    <s v="3000_to_3499"/>
    <n v="40"/>
    <n v="22.609375"/>
    <s v="20_to_24"/>
    <x v="0"/>
    <x v="1"/>
    <s v="Side"/>
    <x v="0"/>
  </r>
  <r>
    <x v="1"/>
    <x v="0"/>
    <s v="Female"/>
    <n v="8.427734375"/>
    <s v="&lt;13"/>
    <n v="3420"/>
    <s v="3000_to_3499"/>
    <n v="41.421875"/>
    <n v="29.66796875"/>
    <s v="25_to_29"/>
    <x v="0"/>
    <x v="1"/>
    <s v="Side"/>
    <x v="0"/>
  </r>
  <r>
    <x v="1"/>
    <x v="1"/>
    <s v="Female"/>
    <n v="6.571289063"/>
    <s v="&lt;13"/>
    <n v="3000"/>
    <s v="3000_to_3499"/>
    <n v="40.421875"/>
    <n v="26.421875"/>
    <s v="25_to_29"/>
    <x v="0"/>
    <x v="1"/>
    <s v="Back"/>
    <x v="1"/>
  </r>
  <r>
    <x v="1"/>
    <x v="1"/>
    <s v="Male"/>
    <n v="6.856445313"/>
    <s v="&lt;13"/>
    <n v="3680"/>
    <s v="3500_plus"/>
    <n v="39.28125"/>
    <n v="28.07421875"/>
    <s v="25_to_29"/>
    <x v="0"/>
    <x v="1"/>
    <s v="Side"/>
    <x v="1"/>
  </r>
  <r>
    <x v="1"/>
    <x v="0"/>
    <s v="Female"/>
    <n v="23"/>
    <s v="20_to_25"/>
    <n v="4770"/>
    <s v="3500_plus"/>
    <n v="38.5703125"/>
    <n v="29.17578125"/>
    <s v="25_to_29"/>
    <x v="2"/>
    <x v="1"/>
    <s v="Side"/>
    <x v="1"/>
  </r>
  <r>
    <x v="1"/>
    <x v="1"/>
    <s v="Female"/>
    <n v="11.85546875"/>
    <s v="&lt;13"/>
    <n v="3500"/>
    <s v="3500_plus"/>
    <n v="38"/>
    <n v="31.0390625"/>
    <s v="30_plus"/>
    <x v="2"/>
    <x v="1"/>
    <s v="Front_face_to_side"/>
    <x v="1"/>
  </r>
  <r>
    <x v="1"/>
    <x v="1"/>
    <s v="Male"/>
    <n v="17.5703125"/>
    <s v="13_to_19"/>
    <n v="2330"/>
    <s v="&lt;2500"/>
    <n v="34.421875"/>
    <n v="37.8671875"/>
    <s v="30_plus"/>
    <x v="0"/>
    <x v="1"/>
    <s v="Side"/>
    <x v="1"/>
  </r>
  <r>
    <x v="1"/>
    <x v="1"/>
    <s v="Male"/>
    <n v="27.28515625"/>
    <s v="26_plus"/>
    <n v="3620"/>
    <s v="3500_plus"/>
    <n v="38"/>
    <n v="35.3984375"/>
    <s v="30_plus"/>
    <x v="2"/>
    <x v="1"/>
    <s v="Back"/>
    <x v="1"/>
  </r>
  <r>
    <x v="1"/>
    <x v="1"/>
    <s v="Female"/>
    <n v="10.42773438"/>
    <s v="&lt;13"/>
    <n v="2850"/>
    <s v="2500_to_2999"/>
    <n v="40"/>
    <n v="24.0390625"/>
    <s v="20_to_24"/>
    <x v="2"/>
    <x v="1"/>
    <s v="Side"/>
    <x v="0"/>
  </r>
  <r>
    <x v="1"/>
    <x v="1"/>
    <s v="Female"/>
    <n v="8.427734375"/>
    <s v="&lt;13"/>
    <n v="3440"/>
    <s v="3000_to_3499"/>
    <n v="40"/>
    <n v="33.5078125"/>
    <s v="30_plus"/>
    <x v="0"/>
    <x v="1"/>
    <s v="Front_face_to_side"/>
    <x v="1"/>
  </r>
  <r>
    <x v="1"/>
    <x v="1"/>
    <s v="Male"/>
    <n v="10.14257813"/>
    <s v="&lt;13"/>
    <n v="2750"/>
    <s v="2500_to_2999"/>
    <n v="36"/>
    <n v="29.80859375"/>
    <s v="25_to_29"/>
    <x v="2"/>
    <x v="1"/>
    <s v="Side"/>
    <x v="0"/>
  </r>
  <r>
    <x v="1"/>
    <x v="1"/>
    <s v="Male"/>
    <n v="16"/>
    <s v="13_to_19"/>
    <n v="4060"/>
    <s v="3500_plus"/>
    <n v="40.5703125"/>
    <n v="30.60546875"/>
    <s v="30_plus"/>
    <x v="0"/>
    <x v="1"/>
    <s v="Front_face_down"/>
    <x v="1"/>
  </r>
  <r>
    <x v="1"/>
    <x v="1"/>
    <s v="Male"/>
    <n v="23"/>
    <s v="20_to_25"/>
    <n v="3870"/>
    <s v="3500_plus"/>
    <n v="42"/>
    <n v="26.44140625"/>
    <s v="25_to_29"/>
    <x v="2"/>
    <x v="1"/>
    <s v="Side"/>
    <x v="1"/>
  </r>
  <r>
    <x v="1"/>
    <x v="1"/>
    <s v="Male"/>
    <n v="12.14257813"/>
    <s v="&lt;13"/>
    <n v="2740"/>
    <s v="2500_to_2999"/>
    <n v="37.8515625"/>
    <n v="35.453125"/>
    <s v="30_plus"/>
    <x v="2"/>
    <x v="1"/>
    <s v="Side"/>
    <x v="1"/>
  </r>
  <r>
    <x v="1"/>
    <x v="1"/>
    <s v="Male"/>
    <n v="13.71289063"/>
    <s v="13_to_19"/>
    <n v="2710"/>
    <s v="2500_to_2999"/>
    <n v="37"/>
    <n v="28.58984375"/>
    <s v="25_to_29"/>
    <x v="2"/>
    <x v="1"/>
    <s v="Side"/>
    <x v="1"/>
  </r>
  <r>
    <x v="1"/>
    <x v="0"/>
    <s v="Male"/>
    <n v="42.7109375"/>
    <s v="26_plus"/>
    <n v="3950"/>
    <s v="3500_plus"/>
    <n v="41.8515625"/>
    <n v="26.3515625"/>
    <s v="25_to_29"/>
    <x v="1"/>
    <x v="1"/>
    <s v="Side"/>
    <x v="1"/>
  </r>
  <r>
    <x v="1"/>
    <x v="1"/>
    <s v="Female"/>
    <n v="11"/>
    <s v="&lt;13"/>
    <n v="4240"/>
    <s v="3500_plus"/>
    <n v="40.28125"/>
    <n v="30.109375"/>
    <s v="30_plus"/>
    <x v="0"/>
    <x v="1"/>
    <s v="Front_face_to_side"/>
    <x v="1"/>
  </r>
  <r>
    <x v="1"/>
    <x v="1"/>
    <s v="Female"/>
    <n v="23.42578125"/>
    <s v="20_to_25"/>
    <n v="3615"/>
    <s v="3500_plus"/>
    <n v="41.7109375"/>
    <n v="21.69140625"/>
    <s v="20_to_24"/>
    <x v="2"/>
    <x v="1"/>
    <s v="Front_face_to_side"/>
    <x v="1"/>
  </r>
  <r>
    <x v="1"/>
    <x v="0"/>
    <s v="Male"/>
    <n v="23.42578125"/>
    <s v="20_to_25"/>
    <n v="3950"/>
    <s v="3500_plus"/>
    <n v="42"/>
    <n v="28.734375"/>
    <s v="25_to_29"/>
    <x v="1"/>
    <x v="1"/>
    <s v="Side"/>
    <x v="0"/>
  </r>
  <r>
    <x v="1"/>
    <x v="2"/>
    <s v="Female"/>
    <n v="13.14257813"/>
    <s v="13_to_19"/>
    <n v="3380"/>
    <s v="3000_to_3499"/>
    <n v="39"/>
    <n v="25.8828125"/>
    <s v="25_to_29"/>
    <x v="1"/>
    <x v="1"/>
    <s v="Side"/>
    <x v="1"/>
  </r>
  <r>
    <x v="1"/>
    <x v="1"/>
    <s v="Male"/>
    <n v="12.42773438"/>
    <s v="&lt;13"/>
    <n v="4420"/>
    <s v="3500_plus"/>
    <n v="40.7109375"/>
    <n v="17.5390625"/>
    <s v="&lt;19"/>
    <x v="1"/>
    <x v="2"/>
    <s v="Side"/>
    <x v="0"/>
  </r>
  <r>
    <x v="1"/>
    <x v="1"/>
    <s v="Female"/>
    <n v="12.5703125"/>
    <s v="&lt;13"/>
    <n v="3630"/>
    <s v="3500_plus"/>
    <n v="38"/>
    <n v="23.62109375"/>
    <s v="20_to_24"/>
    <x v="0"/>
    <x v="1"/>
    <s v="Side"/>
    <x v="1"/>
  </r>
  <r>
    <x v="1"/>
    <x v="1"/>
    <s v="Female"/>
    <n v="11.71289063"/>
    <s v="&lt;13"/>
    <n v="3670"/>
    <s v="3500_plus"/>
    <n v="39.421875"/>
    <n v="17.9765625"/>
    <s v="&lt;19"/>
    <x v="0"/>
    <x v="1"/>
    <s v="Side"/>
    <x v="0"/>
  </r>
  <r>
    <x v="1"/>
    <x v="1"/>
    <s v="Female"/>
    <n v="28.140625"/>
    <s v="26_plus"/>
    <n v="4200"/>
    <s v="3500_plus"/>
    <n v="41.421875"/>
    <n v="38.8046875"/>
    <s v="30_plus"/>
    <x v="1"/>
    <x v="1"/>
    <s v="Back"/>
    <x v="0"/>
  </r>
  <r>
    <x v="1"/>
    <x v="1"/>
    <s v="Female"/>
    <n v="25.42578125"/>
    <s v="20_to_25"/>
    <n v="3405"/>
    <s v="3000_to_3499"/>
    <n v="39"/>
    <n v="30.6796875"/>
    <s v="30_plus"/>
    <x v="0"/>
    <x v="1"/>
    <s v="Back"/>
    <x v="1"/>
  </r>
  <r>
    <x v="1"/>
    <x v="2"/>
    <s v="Female"/>
    <n v="9.712890625"/>
    <s v="&lt;13"/>
    <n v="2490"/>
    <s v="&lt;2500"/>
    <n v="38"/>
    <n v="28.01171875"/>
    <s v="25_to_29"/>
    <x v="2"/>
    <x v="1"/>
    <s v="Side"/>
    <x v="0"/>
  </r>
  <r>
    <x v="1"/>
    <x v="1"/>
    <s v="Male"/>
    <n v="25.5703125"/>
    <s v="20_to_25"/>
    <n v="3560"/>
    <s v="3500_plus"/>
    <n v="40"/>
    <n v="24.3359375"/>
    <s v="20_to_24"/>
    <x v="0"/>
    <x v="1"/>
    <s v="Back"/>
    <x v="1"/>
  </r>
  <r>
    <x v="1"/>
    <x v="1"/>
    <s v="Male"/>
    <n v="13.28515625"/>
    <s v="13_to_19"/>
    <n v="4130"/>
    <s v="3500_plus"/>
    <n v="40.28125"/>
    <n v="32.734375"/>
    <s v="30_plus"/>
    <x v="0"/>
    <x v="1"/>
    <s v="Front_face_to_side"/>
    <x v="1"/>
  </r>
  <r>
    <x v="1"/>
    <x v="1"/>
    <s v="Male"/>
    <n v="35.140625"/>
    <s v="26_plus"/>
    <n v="2790"/>
    <s v="2500_to_2999"/>
    <n v="38"/>
    <n v="17.76953125"/>
    <s v="&lt;19"/>
    <x v="1"/>
    <x v="0"/>
    <s v="Front_face_to_side"/>
    <x v="1"/>
  </r>
  <r>
    <x v="1"/>
    <x v="1"/>
    <s v="Female"/>
    <n v="21.7109375"/>
    <s v="20_to_25"/>
    <n v="3600"/>
    <s v="3500_plus"/>
    <n v="40"/>
    <n v="24.04296875"/>
    <s v="20_to_24"/>
    <x v="0"/>
    <x v="1"/>
    <s v="Side"/>
    <x v="1"/>
  </r>
  <r>
    <x v="1"/>
    <x v="1"/>
    <s v="Male"/>
    <n v="11.42773438"/>
    <s v="&lt;13"/>
    <n v="3880"/>
    <s v="3500_plus"/>
    <n v="40"/>
    <n v="45.3671875"/>
    <s v="30_plus"/>
    <x v="2"/>
    <x v="1"/>
    <s v="Side"/>
    <x v="1"/>
  </r>
  <r>
    <x v="1"/>
    <x v="1"/>
    <s v="Male"/>
    <n v="29.28515625"/>
    <s v="26_plus"/>
    <n v="2950"/>
    <s v="2500_to_2999"/>
    <n v="37.28125"/>
    <n v="39.9296875"/>
    <s v="30_plus"/>
    <x v="2"/>
    <x v="1"/>
    <s v="Side"/>
    <x v="1"/>
  </r>
  <r>
    <x v="1"/>
    <x v="0"/>
    <s v="Male"/>
    <n v="6.856445313"/>
    <s v="&lt;13"/>
    <n v="3320"/>
    <s v="3000_to_3499"/>
    <n v="39.7109375"/>
    <n v="22.73828125"/>
    <s v="20_to_24"/>
    <x v="2"/>
    <x v="1"/>
    <s v="Side"/>
    <x v="0"/>
  </r>
  <r>
    <x v="1"/>
    <x v="1"/>
    <s v="Female"/>
    <n v="26.42578125"/>
    <s v="26_plus"/>
    <n v="3400"/>
    <s v="3000_to_3499"/>
    <n v="40"/>
    <n v="28.75"/>
    <s v="25_to_29"/>
    <x v="1"/>
    <x v="1"/>
    <s v="Front_face_to_side"/>
    <x v="1"/>
  </r>
  <r>
    <x v="1"/>
    <x v="1"/>
    <s v="Male"/>
    <n v="17.7109375"/>
    <s v="13_to_19"/>
    <n v="4100"/>
    <s v="3500_plus"/>
    <n v="41"/>
    <n v="30.23046875"/>
    <s v="30_plus"/>
    <x v="2"/>
    <x v="1"/>
    <s v="Side"/>
    <x v="1"/>
  </r>
  <r>
    <x v="1"/>
    <x v="1"/>
    <s v="Female"/>
    <n v="12.28515625"/>
    <s v="&lt;13"/>
    <n v="3565"/>
    <s v="3500_plus"/>
    <n v="40"/>
    <n v="30.40625"/>
    <s v="30_plus"/>
    <x v="0"/>
    <x v="1"/>
    <s v="Side"/>
    <x v="1"/>
  </r>
  <r>
    <x v="1"/>
    <x v="1"/>
    <s v="Male"/>
    <n v="6.713867188"/>
    <s v="&lt;13"/>
    <n v="3810"/>
    <s v="3500_plus"/>
    <n v="42"/>
    <n v="37.5546875"/>
    <s v="30_plus"/>
    <x v="1"/>
    <x v="1"/>
    <s v="Side"/>
    <x v="1"/>
  </r>
  <r>
    <x v="1"/>
    <x v="1"/>
    <s v="Male"/>
    <n v="51.7109375"/>
    <s v="26_plus"/>
    <n v="3600"/>
    <s v="3500_plus"/>
    <n v="40"/>
    <n v="28.0078125"/>
    <s v="25_to_29"/>
    <x v="2"/>
    <x v="1"/>
    <s v="Front_face_to_side"/>
    <x v="0"/>
  </r>
  <r>
    <x v="1"/>
    <x v="2"/>
    <s v="Female"/>
    <n v="14.71289063"/>
    <s v="13_to_19"/>
    <n v="1285"/>
    <s v="&lt;2500"/>
    <n v="34"/>
    <n v="22.8125"/>
    <s v="20_to_24"/>
    <x v="2"/>
    <x v="1"/>
    <s v="Side"/>
    <x v="0"/>
  </r>
  <r>
    <x v="1"/>
    <x v="1"/>
    <s v="Male"/>
    <n v="12.71289063"/>
    <s v="&lt;13"/>
    <n v="3330"/>
    <s v="3000_to_3499"/>
    <n v="41.7109375"/>
    <n v="34.2734375"/>
    <s v="30_plus"/>
    <x v="1"/>
    <x v="1"/>
    <s v="Side"/>
    <x v="1"/>
  </r>
  <r>
    <x v="1"/>
    <x v="0"/>
    <s v="Female"/>
    <n v="17.42578125"/>
    <s v="13_to_19"/>
    <n v="3200"/>
    <s v="3000_to_3499"/>
    <n v="40.7109375"/>
    <n v="23.04296875"/>
    <s v="20_to_24"/>
    <x v="2"/>
    <x v="1"/>
    <s v="Front_face_to_side"/>
    <x v="0"/>
  </r>
  <r>
    <x v="1"/>
    <x v="1"/>
    <s v="Female"/>
    <n v="26.7109375"/>
    <s v="26_plus"/>
    <n v="3320"/>
    <s v="3000_to_3499"/>
    <n v="40"/>
    <n v="27.625"/>
    <s v="25_to_29"/>
    <x v="1"/>
    <x v="1"/>
    <s v="Back"/>
    <x v="0"/>
  </r>
  <r>
    <x v="1"/>
    <x v="1"/>
    <s v="Female"/>
    <n v="8"/>
    <s v="&lt;13"/>
    <n v="3050"/>
    <s v="3000_to_3499"/>
    <n v="40"/>
    <n v="31.1484375"/>
    <s v="30_plus"/>
    <x v="1"/>
    <x v="1"/>
    <s v="Side"/>
    <x v="1"/>
  </r>
  <r>
    <x v="1"/>
    <x v="1"/>
    <s v="Female"/>
    <n v="17.5703125"/>
    <s v="13_to_19"/>
    <n v="4100"/>
    <s v="3500_plus"/>
    <n v="36"/>
    <n v="29.6875"/>
    <s v="25_to_29"/>
    <x v="2"/>
    <x v="1"/>
    <s v="Front_face_to_side"/>
    <x v="1"/>
  </r>
  <r>
    <x v="1"/>
    <x v="1"/>
    <s v="Male"/>
    <n v="26.7109375"/>
    <s v="26_plus"/>
    <n v="4060"/>
    <s v="3500_plus"/>
    <n v="40"/>
    <n v="25.34765625"/>
    <s v="25_to_29"/>
    <x v="2"/>
    <x v="1"/>
    <s v="Back"/>
    <x v="1"/>
  </r>
  <r>
    <x v="1"/>
    <x v="1"/>
    <s v="Male"/>
    <n v="18.42578125"/>
    <s v="13_to_19"/>
    <n v="3770"/>
    <s v="3500_plus"/>
    <n v="40.5703125"/>
    <n v="31.15625"/>
    <s v="30_plus"/>
    <x v="2"/>
    <x v="1"/>
    <s v="Back"/>
    <x v="1"/>
  </r>
  <r>
    <x v="1"/>
    <x v="1"/>
    <s v="Male"/>
    <n v="20.7109375"/>
    <s v="20_to_25"/>
    <n v="3420"/>
    <s v="3000_to_3499"/>
    <n v="40.421875"/>
    <n v="32.96875"/>
    <s v="30_plus"/>
    <x v="2"/>
    <x v="1"/>
    <s v="Back"/>
    <x v="1"/>
  </r>
  <r>
    <x v="1"/>
    <x v="1"/>
    <s v="Female"/>
    <n v="4.571289063"/>
    <s v="&lt;13"/>
    <n v="3520"/>
    <s v="3500_plus"/>
    <n v="38"/>
    <n v="29.99609375"/>
    <s v="25_to_29"/>
    <x v="0"/>
    <x v="1"/>
    <s v="Side"/>
    <x v="1"/>
  </r>
  <r>
    <x v="1"/>
    <x v="1"/>
    <s v="Female"/>
    <n v="20.42578125"/>
    <s v="20_to_25"/>
    <n v="3290"/>
    <s v="3000_to_3499"/>
    <n v="39"/>
    <n v="28.6484375"/>
    <s v="25_to_29"/>
    <x v="0"/>
    <x v="1"/>
    <s v="Side"/>
    <x v="1"/>
  </r>
  <r>
    <x v="1"/>
    <x v="1"/>
    <s v="Male"/>
    <n v="17.42578125"/>
    <s v="13_to_19"/>
    <n v="3420"/>
    <s v="3000_to_3499"/>
    <n v="40"/>
    <n v="37.390625"/>
    <s v="30_plus"/>
    <x v="0"/>
    <x v="1"/>
    <s v="Side"/>
    <x v="1"/>
  </r>
  <r>
    <x v="1"/>
    <x v="1"/>
    <s v="Male"/>
    <n v="19.28515625"/>
    <s v="13_to_19"/>
    <n v="2560"/>
    <s v="2500_to_2999"/>
    <n v="39"/>
    <n v="23.7890625"/>
    <s v="20_to_24"/>
    <x v="2"/>
    <x v="1"/>
    <s v="Side"/>
    <x v="0"/>
  </r>
  <r>
    <x v="1"/>
    <x v="0"/>
    <s v="Female"/>
    <n v="11.71289063"/>
    <s v="&lt;13"/>
    <n v="3180"/>
    <s v="3000_to_3499"/>
    <n v="38"/>
    <n v="17.5546875"/>
    <s v="&lt;19"/>
    <x v="0"/>
    <x v="1"/>
    <s v="Side"/>
    <x v="0"/>
  </r>
  <r>
    <x v="1"/>
    <x v="1"/>
    <s v="Male"/>
    <n v="22.5703125"/>
    <s v="20_to_25"/>
    <n v="3560"/>
    <s v="3500_plus"/>
    <n v="40"/>
    <n v="32.8828125"/>
    <s v="30_plus"/>
    <x v="1"/>
    <x v="1"/>
    <s v="Front_face_to_side"/>
    <x v="0"/>
  </r>
  <r>
    <x v="1"/>
    <x v="2"/>
    <s v="Male"/>
    <n v="12.71289063"/>
    <s v="&lt;13"/>
    <n v="3590"/>
    <s v="3500_plus"/>
    <n v="40.5703125"/>
    <n v="23.69921875"/>
    <s v="20_to_24"/>
    <x v="0"/>
    <x v="0"/>
    <s v="Side"/>
    <x v="1"/>
  </r>
  <r>
    <x v="1"/>
    <x v="1"/>
    <s v="Female"/>
    <n v="8.85546875"/>
    <s v="&lt;13"/>
    <n v="2770"/>
    <s v="2500_to_2999"/>
    <n v="39"/>
    <n v="19.78125"/>
    <s v="&lt;19"/>
    <x v="0"/>
    <x v="1"/>
    <s v="Side"/>
    <x v="1"/>
  </r>
  <r>
    <x v="1"/>
    <x v="1"/>
    <s v="Male"/>
    <n v="8.85546875"/>
    <s v="&lt;13"/>
    <n v="3740"/>
    <s v="3500_plus"/>
    <n v="40"/>
    <n v="29.25390625"/>
    <s v="25_to_29"/>
    <x v="1"/>
    <x v="1"/>
    <s v="Side"/>
    <x v="1"/>
  </r>
  <r>
    <x v="1"/>
    <x v="1"/>
    <s v="Male"/>
    <n v="40.140625"/>
    <s v="26_plus"/>
    <n v="3740"/>
    <s v="3500_plus"/>
    <n v="42"/>
    <n v="32.7109375"/>
    <s v="30_plus"/>
    <x v="2"/>
    <x v="1"/>
    <s v="Back"/>
    <x v="1"/>
  </r>
  <r>
    <x v="1"/>
    <x v="1"/>
    <s v="Male"/>
    <n v="14.5703125"/>
    <s v="13_to_19"/>
    <n v="4315"/>
    <s v="3500_plus"/>
    <n v="41"/>
    <n v="30.88671875"/>
    <s v="30_plus"/>
    <x v="2"/>
    <x v="1"/>
    <s v="Back"/>
    <x v="1"/>
  </r>
  <r>
    <x v="1"/>
    <x v="0"/>
    <s v="Male"/>
    <n v="6.427734375"/>
    <s v="&lt;13"/>
    <n v="2280"/>
    <s v="&lt;2500"/>
    <n v="33"/>
    <n v="29.7890625"/>
    <s v="25_to_29"/>
    <x v="0"/>
    <x v="1"/>
    <s v="Side"/>
    <x v="1"/>
  </r>
  <r>
    <x v="1"/>
    <x v="1"/>
    <s v="Female"/>
    <n v="25.28515625"/>
    <s v="20_to_25"/>
    <n v="3200"/>
    <s v="3000_to_3499"/>
    <n v="39"/>
    <n v="35.1015625"/>
    <s v="30_plus"/>
    <x v="0"/>
    <x v="1"/>
    <s v="Side"/>
    <x v="1"/>
  </r>
  <r>
    <x v="1"/>
    <x v="1"/>
    <s v="Male"/>
    <n v="10.14257813"/>
    <s v="&lt;13"/>
    <n v="3820"/>
    <s v="3500_plus"/>
    <n v="39"/>
    <n v="31.3828125"/>
    <s v="30_plus"/>
    <x v="0"/>
    <x v="1"/>
    <s v="Back"/>
    <x v="1"/>
  </r>
  <r>
    <x v="1"/>
    <x v="1"/>
    <s v="Female"/>
    <n v="11.14257813"/>
    <s v="&lt;13"/>
    <n v="3050"/>
    <s v="3000_to_3499"/>
    <n v="40"/>
    <n v="30.640625"/>
    <s v="30_plus"/>
    <x v="2"/>
    <x v="1"/>
    <s v="Side"/>
    <x v="0"/>
  </r>
  <r>
    <x v="0"/>
    <x v="1"/>
    <s v="Female"/>
    <n v="7.28515625"/>
    <s v="&lt;13"/>
    <n v="4560"/>
    <s v="3500_plus"/>
    <n v="40"/>
    <n v="31.72265625"/>
    <s v="30_plus"/>
    <x v="0"/>
    <x v="1"/>
    <s v="Front_face_to_side"/>
    <x v="1"/>
  </r>
  <r>
    <x v="0"/>
    <x v="1"/>
    <s v="Male"/>
    <n v="6.427734375"/>
    <s v="&lt;13"/>
    <n v="3810"/>
    <s v="3500_plus"/>
    <n v="41.7109375"/>
    <n v="34.6015625"/>
    <s v="30_plus"/>
    <x v="2"/>
    <x v="1"/>
    <s v="Front_face_to_side"/>
    <x v="1"/>
  </r>
  <r>
    <x v="0"/>
    <x v="1"/>
    <s v="Male"/>
    <n v="12"/>
    <s v="&lt;13"/>
    <n v="4100"/>
    <s v="3500_plus"/>
    <n v="40"/>
    <n v="29.37890625"/>
    <s v="25_to_29"/>
    <x v="2"/>
    <x v="1"/>
    <s v="Front_face_to_side"/>
    <x v="1"/>
  </r>
  <r>
    <x v="0"/>
    <x v="1"/>
    <s v="Male"/>
    <n v="8.712890625"/>
    <s v="&lt;13"/>
    <n v="3400"/>
    <s v="3000_to_3499"/>
    <n v="40"/>
    <n v="22.06640625"/>
    <s v="20_to_24"/>
    <x v="0"/>
    <x v="1"/>
    <s v="Front_face_to_side"/>
    <x v="1"/>
  </r>
  <r>
    <x v="0"/>
    <x v="1"/>
    <s v="Female"/>
    <n v="10.5703125"/>
    <s v="&lt;13"/>
    <n v="3710"/>
    <s v="3500_plus"/>
    <n v="39"/>
    <n v="22.10546875"/>
    <s v="20_to_24"/>
    <x v="2"/>
    <x v="1"/>
    <s v="Front_face_to_side"/>
    <x v="1"/>
  </r>
  <r>
    <x v="0"/>
    <x v="1"/>
    <s v="Male"/>
    <n v="10.71289063"/>
    <s v="&lt;13"/>
    <n v="3940"/>
    <s v="3500_plus"/>
    <n v="39"/>
    <n v="28.015625"/>
    <s v="25_to_29"/>
    <x v="0"/>
    <x v="1"/>
    <s v="Front_face_to_side"/>
    <x v="1"/>
  </r>
  <r>
    <x v="0"/>
    <x v="1"/>
    <s v="Male"/>
    <n v="23.5703125"/>
    <s v="20_to_25"/>
    <n v="3080"/>
    <s v="3000_to_3499"/>
    <n v="39"/>
    <n v="26.3671875"/>
    <s v="25_to_29"/>
    <x v="1"/>
    <x v="1"/>
    <s v="Front_face_to_side"/>
    <x v="1"/>
  </r>
  <r>
    <x v="0"/>
    <x v="1"/>
    <s v="Male"/>
    <n v="9.28515625"/>
    <s v="&lt;13"/>
    <n v="4160"/>
    <s v="3500_plus"/>
    <n v="39.7109375"/>
    <n v="27.25390625"/>
    <s v="25_to_29"/>
    <x v="0"/>
    <x v="1"/>
    <s v="Front_face_to_side"/>
    <x v="1"/>
  </r>
  <r>
    <x v="0"/>
    <x v="1"/>
    <s v="Female"/>
    <n v="23.7109375"/>
    <s v="20_to_25"/>
    <n v="3180"/>
    <s v="3000_to_3499"/>
    <n v="42"/>
    <n v="30.046875"/>
    <s v="30_plus"/>
    <x v="0"/>
    <x v="1"/>
    <s v="Front_face_to_side"/>
    <x v="1"/>
  </r>
  <r>
    <x v="0"/>
    <x v="1"/>
    <s v="Male"/>
    <n v="15"/>
    <s v="13_to_19"/>
    <n v="3220"/>
    <s v="3000_to_3499"/>
    <n v="41"/>
    <n v="27.15625"/>
    <s v="25_to_29"/>
    <x v="0"/>
    <x v="1"/>
    <s v="Front_face_down"/>
    <x v="0"/>
  </r>
  <r>
    <x v="0"/>
    <x v="1"/>
    <s v="Female"/>
    <n v="17.85546875"/>
    <s v="13_to_19"/>
    <n v="2710"/>
    <s v="2500_to_2999"/>
    <n v="39"/>
    <n v="20.2890625"/>
    <s v="20_to_24"/>
    <x v="0"/>
    <x v="0"/>
    <s v="Front_face_to_side"/>
    <x v="0"/>
  </r>
  <r>
    <x v="0"/>
    <x v="1"/>
    <s v="Female"/>
    <n v="14.28515625"/>
    <s v="13_to_19"/>
    <n v="2020"/>
    <s v="&lt;2500"/>
    <n v="35.28125"/>
    <n v="27.19140625"/>
    <s v="25_to_29"/>
    <x v="0"/>
    <x v="1"/>
    <s v="Front_face_to_side"/>
    <x v="1"/>
  </r>
  <r>
    <x v="0"/>
    <x v="1"/>
    <s v="Male"/>
    <n v="21.28515625"/>
    <s v="20_to_25"/>
    <n v="3210"/>
    <s v="3000_to_3499"/>
    <n v="39"/>
    <n v="19.02734375"/>
    <s v="&lt;19"/>
    <x v="0"/>
    <x v="1"/>
    <s v="Front_face_to_side"/>
    <x v="0"/>
  </r>
  <r>
    <x v="0"/>
    <x v="1"/>
    <s v="Male"/>
    <n v="6.571289063"/>
    <s v="&lt;13"/>
    <n v="3910"/>
    <s v="3500_plus"/>
    <n v="41"/>
    <n v="33.0859375"/>
    <s v="30_plus"/>
    <x v="2"/>
    <x v="1"/>
    <s v="Front_face_to_side"/>
    <x v="0"/>
  </r>
  <r>
    <x v="0"/>
    <x v="0"/>
    <s v="Male"/>
    <n v="23"/>
    <s v="20_to_25"/>
    <n v="2670"/>
    <s v="2500_to_2999"/>
    <n v="37"/>
    <n v="28.4296875"/>
    <s v="25_to_29"/>
    <x v="0"/>
    <x v="1"/>
    <s v="Front_face_to_side"/>
    <x v="1"/>
  </r>
  <r>
    <x v="0"/>
    <x v="1"/>
    <s v="Female"/>
    <n v="21.42578125"/>
    <s v="20_to_25"/>
    <n v="3020"/>
    <s v="3000_to_3499"/>
    <n v="40"/>
    <n v="30.5625"/>
    <s v="30_plus"/>
    <x v="0"/>
    <x v="1"/>
    <s v="Front_face_to_side"/>
    <x v="0"/>
  </r>
  <r>
    <x v="0"/>
    <x v="1"/>
    <s v="Male"/>
    <n v="25"/>
    <s v="20_to_25"/>
    <n v="3500"/>
    <s v="3500_plus"/>
    <n v="40"/>
    <n v="26.27734375"/>
    <s v="25_to_29"/>
    <x v="1"/>
    <x v="1"/>
    <s v="Front_face_to_side"/>
    <x v="0"/>
  </r>
  <r>
    <x v="0"/>
    <x v="0"/>
    <s v="Female"/>
    <n v="10.14257813"/>
    <s v="&lt;13"/>
    <n v="2550"/>
    <s v="2500_to_2999"/>
    <n v="38"/>
    <n v="20.6171875"/>
    <s v="20_to_24"/>
    <x v="1"/>
    <x v="0"/>
    <s v="Back"/>
    <x v="0"/>
  </r>
  <r>
    <x v="0"/>
    <x v="1"/>
    <s v="Female"/>
    <n v="8.427734375"/>
    <s v="&lt;13"/>
    <n v="3490"/>
    <s v="3000_to_3499"/>
    <n v="40"/>
    <n v="19.10546875"/>
    <s v="&lt;19"/>
    <x v="1"/>
    <x v="1"/>
    <s v="Front_face_to_side"/>
    <x v="0"/>
  </r>
  <r>
    <x v="0"/>
    <x v="1"/>
    <s v="Male"/>
    <n v="39.5703125"/>
    <s v="26_plus"/>
    <n v="1690"/>
    <s v="&lt;2500"/>
    <n v="30"/>
    <n v="24.375"/>
    <s v="20_to_24"/>
    <x v="1"/>
    <x v="1"/>
    <s v="Front_face_to_side"/>
    <x v="0"/>
  </r>
  <r>
    <x v="0"/>
    <x v="0"/>
    <s v="Male"/>
    <n v="14.14257813"/>
    <s v="13_to_19"/>
    <n v="3400"/>
    <s v="3000_to_3499"/>
    <n v="37"/>
    <n v="16.72265625"/>
    <s v="&lt;19"/>
    <x v="2"/>
    <x v="1"/>
    <s v="Front_face_to_side"/>
    <x v="0"/>
  </r>
  <r>
    <x v="0"/>
    <x v="1"/>
    <s v="Male"/>
    <n v="9"/>
    <s v="&lt;13"/>
    <n v="3400"/>
    <s v="3000_to_3499"/>
    <n v="40"/>
    <n v="21.1328125"/>
    <s v="20_to_24"/>
    <x v="1"/>
    <x v="1"/>
    <s v="Front_face_to_side"/>
    <x v="0"/>
  </r>
  <r>
    <x v="0"/>
    <x v="2"/>
    <s v="Male"/>
    <n v="14.28515625"/>
    <s v="13_to_19"/>
    <n v="3140"/>
    <s v="3000_to_3499"/>
    <n v="40"/>
    <n v="26.38671875"/>
    <s v="25_to_29"/>
    <x v="1"/>
    <x v="1"/>
    <s v="Front_face_to_side"/>
    <x v="0"/>
  </r>
  <r>
    <x v="0"/>
    <x v="1"/>
    <s v="Female"/>
    <n v="9"/>
    <s v="&lt;13"/>
    <n v="3760"/>
    <s v="3500_plus"/>
    <n v="42"/>
    <n v="22.3046875"/>
    <s v="20_to_24"/>
    <x v="1"/>
    <x v="1"/>
    <s v="Front_face_to_side"/>
    <x v="2"/>
  </r>
  <r>
    <x v="0"/>
    <x v="1"/>
    <s v="Female"/>
    <n v="46.5703125"/>
    <s v="26_plus"/>
    <n v="2900"/>
    <s v="2500_to_2999"/>
    <n v="40"/>
    <n v="19.6015625"/>
    <s v="&lt;19"/>
    <x v="0"/>
    <x v="1"/>
    <s v="Front_face_to_side"/>
    <x v="0"/>
  </r>
  <r>
    <x v="0"/>
    <x v="1"/>
    <s v="Female"/>
    <n v="15.14257813"/>
    <s v="13_to_19"/>
    <n v="3530"/>
    <s v="3500_plus"/>
    <n v="40"/>
    <n v="23.67578125"/>
    <s v="20_to_24"/>
    <x v="1"/>
    <x v="1"/>
    <s v="Front_face_to_side"/>
    <x v="1"/>
  </r>
  <r>
    <x v="0"/>
    <x v="1"/>
    <s v="Female"/>
    <n v="5.856445313"/>
    <s v="&lt;13"/>
    <n v="2300"/>
    <s v="&lt;2500"/>
    <n v="38"/>
    <n v="25.828125"/>
    <s v="25_to_29"/>
    <x v="0"/>
    <x v="1"/>
    <s v="Front_face_to_side"/>
    <x v="1"/>
  </r>
  <r>
    <x v="0"/>
    <x v="0"/>
    <s v="Female"/>
    <n v="8.142578125"/>
    <s v="&lt;13"/>
    <n v="2940"/>
    <s v="2500_to_2999"/>
    <n v="37"/>
    <n v="21.046875"/>
    <s v="20_to_24"/>
    <x v="0"/>
    <x v="1"/>
    <s v="Front_face_to_side"/>
    <x v="1"/>
  </r>
  <r>
    <x v="0"/>
    <x v="1"/>
    <s v="Female"/>
    <n v="5.427734375"/>
    <s v="&lt;13"/>
    <n v="3270"/>
    <s v="3000_to_3499"/>
    <n v="40"/>
    <n v="34.53125"/>
    <s v="30_plus"/>
    <x v="1"/>
    <x v="1"/>
    <s v="Front_face_to_side"/>
    <x v="1"/>
  </r>
  <r>
    <x v="0"/>
    <x v="1"/>
    <s v="Male"/>
    <n v="26.85546875"/>
    <s v="26_plus"/>
    <n v="3890"/>
    <s v="3500_plus"/>
    <n v="42"/>
    <n v="21.89453125"/>
    <s v="20_to_24"/>
    <x v="0"/>
    <x v="1"/>
    <s v="Side"/>
    <x v="1"/>
  </r>
  <r>
    <x v="0"/>
    <x v="1"/>
    <s v="Female"/>
    <n v="43.140625"/>
    <s v="26_plus"/>
    <n v="2930"/>
    <s v="2500_to_2999"/>
    <n v="39"/>
    <n v="28.25390625"/>
    <s v="25_to_29"/>
    <x v="1"/>
    <x v="1"/>
    <s v="Side"/>
    <x v="1"/>
  </r>
  <r>
    <x v="0"/>
    <x v="1"/>
    <s v="Male"/>
    <n v="16.140625"/>
    <s v="13_to_19"/>
    <n v="3200"/>
    <s v="3000_to_3499"/>
    <n v="40"/>
    <n v="27.30078125"/>
    <s v="25_to_29"/>
    <x v="2"/>
    <x v="1"/>
    <s v="Side"/>
    <x v="1"/>
  </r>
  <r>
    <x v="0"/>
    <x v="1"/>
    <s v="Male"/>
    <n v="11.28515625"/>
    <s v="&lt;13"/>
    <n v="3890"/>
    <s v="3500_plus"/>
    <n v="40"/>
    <n v="25.2265625"/>
    <s v="25_to_29"/>
    <x v="2"/>
    <x v="1"/>
    <s v="Front_face_to_side"/>
    <x v="1"/>
  </r>
  <r>
    <x v="0"/>
    <x v="0"/>
    <s v="Female"/>
    <n v="9.142578125"/>
    <s v="&lt;13"/>
    <n v="3410"/>
    <s v="3000_to_3499"/>
    <n v="40"/>
    <n v="19.29296875"/>
    <s v="&lt;19"/>
    <x v="0"/>
    <x v="1"/>
    <s v="Front_face_to_side"/>
    <x v="1"/>
  </r>
  <r>
    <x v="0"/>
    <x v="1"/>
    <s v="Male"/>
    <n v="14.14257813"/>
    <s v="13_to_19"/>
    <n v="2670"/>
    <s v="2500_to_2999"/>
    <n v="42"/>
    <n v="20.1171875"/>
    <s v="20_to_24"/>
    <x v="1"/>
    <x v="1"/>
    <s v="Front_face_to_side"/>
    <x v="0"/>
  </r>
  <r>
    <x v="0"/>
    <x v="1"/>
    <s v="Female"/>
    <n v="18.7109375"/>
    <s v="13_to_19"/>
    <n v="2380"/>
    <s v="&lt;2500"/>
    <n v="34"/>
    <n v="21.3359375"/>
    <s v="20_to_24"/>
    <x v="1"/>
    <x v="1"/>
    <s v="Front_face_to_side"/>
    <x v="0"/>
  </r>
  <r>
    <x v="0"/>
    <x v="0"/>
    <s v="Female"/>
    <n v="15.5703125"/>
    <s v="13_to_19"/>
    <n v="2420"/>
    <s v="&lt;2500"/>
    <n v="38"/>
    <n v="29.29296875"/>
    <s v="25_to_29"/>
    <x v="0"/>
    <x v="1"/>
    <s v="Front_face_to_side"/>
    <x v="0"/>
  </r>
  <r>
    <x v="0"/>
    <x v="1"/>
    <s v="Female"/>
    <n v="12"/>
    <s v="&lt;13"/>
    <n v="3460"/>
    <s v="3000_to_3499"/>
    <n v="40"/>
    <n v="22.1875"/>
    <s v="20_to_24"/>
    <x v="0"/>
    <x v="1"/>
    <s v="Front_face_to_side"/>
    <x v="0"/>
  </r>
  <r>
    <x v="0"/>
    <x v="1"/>
    <s v="Female"/>
    <n v="4"/>
    <s v="&lt;13"/>
    <n v="3780"/>
    <s v="3500_plus"/>
    <n v="40"/>
    <n v="32.8125"/>
    <s v="30_plus"/>
    <x v="0"/>
    <x v="1"/>
    <s v="Front_face_to_side"/>
    <x v="1"/>
  </r>
  <r>
    <x v="0"/>
    <x v="1"/>
    <s v="Male"/>
    <n v="7.571289063"/>
    <s v="&lt;13"/>
    <n v="2930"/>
    <s v="2500_to_2999"/>
    <n v="40"/>
    <n v="17.7578125"/>
    <s v="&lt;19"/>
    <x v="2"/>
    <x v="1"/>
    <s v="Side"/>
    <x v="0"/>
  </r>
  <r>
    <x v="0"/>
    <x v="0"/>
    <s v="Male"/>
    <n v="7.28515625"/>
    <s v="&lt;13"/>
    <n v="2650"/>
    <s v="2500_to_2999"/>
    <n v="40"/>
    <n v="29.66015625"/>
    <s v="25_to_29"/>
    <x v="0"/>
    <x v="1"/>
    <s v="Front_face_to_side"/>
    <x v="0"/>
  </r>
  <r>
    <x v="0"/>
    <x v="0"/>
    <s v="Male"/>
    <n v="5.142578125"/>
    <s v="&lt;13"/>
    <n v="2870"/>
    <s v="2500_to_2999"/>
    <n v="39"/>
    <n v="16.58984375"/>
    <s v="&lt;19"/>
    <x v="1"/>
    <x v="1"/>
    <s v="Front_face_to_side"/>
    <x v="0"/>
  </r>
  <r>
    <x v="0"/>
    <x v="1"/>
    <s v="Male"/>
    <n v="22.28515625"/>
    <s v="20_to_25"/>
    <n v="2250"/>
    <s v="&lt;2500"/>
    <n v="35"/>
    <n v="30.03125"/>
    <s v="30_plus"/>
    <x v="0"/>
    <x v="1"/>
    <s v="Side"/>
    <x v="0"/>
  </r>
  <r>
    <x v="0"/>
    <x v="2"/>
    <s v="Female"/>
    <n v="17.5703125"/>
    <s v="13_to_19"/>
    <n v="1740"/>
    <s v="&lt;2500"/>
    <n v="36"/>
    <n v="27.5390625"/>
    <s v="25_to_29"/>
    <x v="0"/>
    <x v="1"/>
    <s v="Front_face_to_side"/>
    <x v="1"/>
  </r>
  <r>
    <x v="0"/>
    <x v="1"/>
    <s v="Female"/>
    <n v="24.85546875"/>
    <s v="20_to_25"/>
    <n v="2840"/>
    <s v="2500_to_2999"/>
    <n v="40"/>
    <n v="30.63671875"/>
    <s v="30_plus"/>
    <x v="0"/>
    <x v="1"/>
    <s v="Front_face_to_side"/>
    <x v="0"/>
  </r>
  <r>
    <x v="0"/>
    <x v="1"/>
    <s v="Female"/>
    <n v="9.5703125"/>
    <s v="&lt;13"/>
    <n v="2270"/>
    <s v="&lt;2500"/>
    <n v="35"/>
    <n v="19.09765625"/>
    <s v="&lt;19"/>
    <x v="2"/>
    <x v="1"/>
    <s v="Side"/>
    <x v="0"/>
  </r>
  <r>
    <x v="0"/>
    <x v="1"/>
    <s v="Male"/>
    <n v="5.427734375"/>
    <s v="&lt;13"/>
    <n v="3950"/>
    <s v="3500_plus"/>
    <n v="40"/>
    <n v="17.08203125"/>
    <s v="&lt;19"/>
    <x v="0"/>
    <x v="1"/>
    <s v="Side"/>
    <x v="0"/>
  </r>
  <r>
    <x v="0"/>
    <x v="1"/>
    <s v="Female"/>
    <n v="35.8515625"/>
    <s v="26_plus"/>
    <n v="3140"/>
    <s v="3000_to_3499"/>
    <n v="40"/>
    <n v="37.359375"/>
    <s v="30_plus"/>
    <x v="1"/>
    <x v="1"/>
    <s v="Back"/>
    <x v="1"/>
  </r>
  <r>
    <x v="0"/>
    <x v="1"/>
    <s v="Female"/>
    <n v="10.28515625"/>
    <s v="&lt;13"/>
    <n v="3290"/>
    <s v="3000_to_3499"/>
    <n v="38"/>
    <n v="22.4609375"/>
    <s v="20_to_24"/>
    <x v="0"/>
    <x v="1"/>
    <s v="Front_face_to_side"/>
    <x v="0"/>
  </r>
  <r>
    <x v="0"/>
    <x v="1"/>
    <s v="Male"/>
    <n v="28.85546875"/>
    <s v="26_plus"/>
    <n v="2730"/>
    <s v="2500_to_2999"/>
    <n v="37"/>
    <n v="31.82421875"/>
    <s v="30_plus"/>
    <x v="0"/>
    <x v="1"/>
    <s v="Front_face_to_side"/>
    <x v="1"/>
  </r>
  <r>
    <x v="1"/>
    <x v="1"/>
    <s v="Male"/>
    <n v="10.85546875"/>
    <s v="&lt;13"/>
    <n v="3190"/>
    <s v="3000_to_3499"/>
    <n v="40"/>
    <n v="28.96875"/>
    <s v="25_to_29"/>
    <x v="2"/>
    <x v="1"/>
    <s v="Front_face_to_side"/>
    <x v="1"/>
  </r>
  <r>
    <x v="1"/>
    <x v="1"/>
    <s v="Male"/>
    <n v="15.28515625"/>
    <s v="13_to_19"/>
    <n v="3870"/>
    <s v="3500_plus"/>
    <n v="40"/>
    <n v="24.6484375"/>
    <s v="20_to_24"/>
    <x v="1"/>
    <x v="1"/>
    <s v="Side"/>
    <x v="0"/>
  </r>
  <r>
    <x v="1"/>
    <x v="1"/>
    <s v="Female"/>
    <n v="32.140625"/>
    <s v="26_plus"/>
    <n v="3730"/>
    <s v="3500_plus"/>
    <n v="40"/>
    <n v="24.921875"/>
    <s v="20_to_24"/>
    <x v="0"/>
    <x v="1"/>
    <s v="Front_face_to_side"/>
    <x v="1"/>
  </r>
  <r>
    <x v="1"/>
    <x v="1"/>
    <s v="Female"/>
    <n v="27.28515625"/>
    <s v="26_plus"/>
    <n v="3090"/>
    <s v="3000_to_3499"/>
    <n v="35"/>
    <n v="23.65625"/>
    <s v="20_to_24"/>
    <x v="2"/>
    <x v="1"/>
    <s v="Front_face_to_side"/>
    <x v="1"/>
  </r>
  <r>
    <x v="1"/>
    <x v="1"/>
    <s v="Male"/>
    <n v="8.5703125"/>
    <s v="&lt;13"/>
    <n v="2170"/>
    <s v="&lt;2500"/>
    <n v="32"/>
    <n v="24.75"/>
    <s v="20_to_24"/>
    <x v="0"/>
    <x v="1"/>
    <s v="Side"/>
    <x v="0"/>
  </r>
  <r>
    <x v="1"/>
    <x v="1"/>
    <s v="Female"/>
    <n v="6.856445313"/>
    <s v="&lt;13"/>
    <n v="3160"/>
    <s v="3000_to_3499"/>
    <n v="40"/>
    <n v="32.1328125"/>
    <s v="30_plus"/>
    <x v="2"/>
    <x v="0"/>
    <s v="Side"/>
    <x v="1"/>
  </r>
  <r>
    <x v="1"/>
    <x v="0"/>
    <s v="Male"/>
    <n v="15.71289063"/>
    <s v="13_to_19"/>
    <n v="3710"/>
    <s v="3500_plus"/>
    <n v="39"/>
    <n v="23.68359375"/>
    <s v="20_to_24"/>
    <x v="2"/>
    <x v="1"/>
    <s v="Front_face_to_side"/>
    <x v="0"/>
  </r>
  <r>
    <x v="1"/>
    <x v="1"/>
    <s v="Female"/>
    <n v="12.28515625"/>
    <s v="&lt;13"/>
    <n v="3120"/>
    <s v="3000_to_3499"/>
    <n v="41"/>
    <n v="31.59375"/>
    <s v="30_plus"/>
    <x v="1"/>
    <x v="1"/>
    <s v="Front_face_to_side"/>
    <x v="1"/>
  </r>
  <r>
    <x v="1"/>
    <x v="1"/>
    <s v="Male"/>
    <n v="22.28515625"/>
    <s v="20_to_25"/>
    <n v="3710"/>
    <s v="3500_plus"/>
    <n v="41"/>
    <n v="25.3515625"/>
    <s v="25_to_29"/>
    <x v="2"/>
    <x v="1"/>
    <s v="Side"/>
    <x v="1"/>
  </r>
  <r>
    <x v="1"/>
    <x v="1"/>
    <s v="Female"/>
    <n v="9.142578125"/>
    <s v="&lt;13"/>
    <n v="3450"/>
    <s v="3000_to_3499"/>
    <n v="41"/>
    <n v="30.9140625"/>
    <s v="30_plus"/>
    <x v="0"/>
    <x v="1"/>
    <s v="Front_face_to_side"/>
    <x v="1"/>
  </r>
  <r>
    <x v="1"/>
    <x v="1"/>
    <s v="Male"/>
    <n v="15.85546875"/>
    <s v="13_to_19"/>
    <n v="3120"/>
    <s v="3000_to_3499"/>
    <n v="38"/>
    <n v="23.24609375"/>
    <s v="20_to_24"/>
    <x v="2"/>
    <x v="1"/>
    <s v="Side"/>
    <x v="1"/>
  </r>
  <r>
    <x v="1"/>
    <x v="1"/>
    <s v="Male"/>
    <n v="28.140625"/>
    <s v="26_plus"/>
    <n v="3680"/>
    <s v="3500_plus"/>
    <n v="40"/>
    <n v="25.98046875"/>
    <s v="25_to_29"/>
    <x v="2"/>
    <x v="1"/>
    <s v="Front_face_to_side"/>
    <x v="1"/>
  </r>
  <r>
    <x v="1"/>
    <x v="1"/>
    <s v="Male"/>
    <n v="27.42578125"/>
    <s v="26_plus"/>
    <n v="3470"/>
    <s v="3000_to_3499"/>
    <n v="41"/>
    <n v="25.25"/>
    <s v="25_to_29"/>
    <x v="0"/>
    <x v="1"/>
    <s v="Front_face_to_side"/>
    <x v="1"/>
  </r>
  <r>
    <x v="1"/>
    <x v="1"/>
    <s v="Female"/>
    <n v="34.28125"/>
    <s v="26_plus"/>
    <n v="4320"/>
    <s v="3500_plus"/>
    <n v="41"/>
    <n v="36.0078125"/>
    <s v="30_plus"/>
    <x v="2"/>
    <x v="1"/>
    <s v="Side"/>
    <x v="0"/>
  </r>
  <r>
    <x v="1"/>
    <x v="1"/>
    <s v="Female"/>
    <n v="23"/>
    <s v="20_to_25"/>
    <n v="3240"/>
    <s v="3000_to_3499"/>
    <n v="40"/>
    <n v="21.2109375"/>
    <s v="20_to_24"/>
    <x v="2"/>
    <x v="1"/>
    <s v="Back"/>
    <x v="1"/>
  </r>
  <r>
    <x v="1"/>
    <x v="1"/>
    <s v="Male"/>
    <n v="49.421875"/>
    <s v="26_plus"/>
    <n v="4050"/>
    <s v="3500_plus"/>
    <n v="40"/>
    <n v="39.59375"/>
    <s v="30_plus"/>
    <x v="2"/>
    <x v="1"/>
    <s v="Back"/>
    <x v="1"/>
  </r>
  <r>
    <x v="1"/>
    <x v="0"/>
    <s v="Male"/>
    <n v="26.5703125"/>
    <s v="26_plus"/>
    <n v="3210"/>
    <s v="3000_to_3499"/>
    <n v="40"/>
    <n v="29.515625"/>
    <s v="25_to_29"/>
    <x v="0"/>
    <x v="1"/>
    <s v="Front_face_to_side"/>
    <x v="0"/>
  </r>
  <r>
    <x v="1"/>
    <x v="1"/>
    <s v="Male"/>
    <n v="19.5703125"/>
    <s v="13_to_19"/>
    <n v="3700"/>
    <s v="3500_plus"/>
    <n v="40"/>
    <n v="26.1171875"/>
    <s v="25_to_29"/>
    <x v="0"/>
    <x v="1"/>
    <s v="Side"/>
    <x v="1"/>
  </r>
  <r>
    <x v="1"/>
    <x v="1"/>
    <s v="Female"/>
    <n v="10.28515625"/>
    <s v="&lt;13"/>
    <n v="2970"/>
    <s v="2500_to_2999"/>
    <n v="37"/>
    <n v="29.12890625"/>
    <s v="25_to_29"/>
    <x v="0"/>
    <x v="1"/>
    <s v="Side"/>
    <x v="1"/>
  </r>
  <r>
    <x v="1"/>
    <x v="1"/>
    <s v="Female"/>
    <n v="20.42578125"/>
    <s v="20_to_25"/>
    <n v="3310"/>
    <s v="3000_to_3499"/>
    <n v="39.5703125"/>
    <n v="23.05859375"/>
    <s v="20_to_24"/>
    <x v="2"/>
    <x v="1"/>
    <s v="Front_face_down"/>
    <x v="1"/>
  </r>
  <r>
    <x v="1"/>
    <x v="1"/>
    <s v="Female"/>
    <n v="42.421875"/>
    <s v="26_plus"/>
    <n v="3440"/>
    <s v="3000_to_3499"/>
    <n v="40"/>
    <n v="29.3359375"/>
    <s v="25_to_29"/>
    <x v="0"/>
    <x v="1"/>
    <s v="Back"/>
    <x v="1"/>
  </r>
  <r>
    <x v="1"/>
    <x v="1"/>
    <s v="Male"/>
    <n v="11.71289063"/>
    <s v="&lt;13"/>
    <n v="3380"/>
    <s v="3000_to_3499"/>
    <n v="40"/>
    <n v="31.10546875"/>
    <s v="30_plus"/>
    <x v="2"/>
    <x v="1"/>
    <s v="Side"/>
    <x v="1"/>
  </r>
  <r>
    <x v="1"/>
    <x v="1"/>
    <s v="Male"/>
    <n v="12.42773438"/>
    <s v="&lt;13"/>
    <n v="2430"/>
    <s v="&lt;2500"/>
    <n v="32"/>
    <n v="22.546875"/>
    <s v="20_to_24"/>
    <x v="2"/>
    <x v="1"/>
    <s v="Side"/>
    <x v="0"/>
  </r>
  <r>
    <x v="1"/>
    <x v="1"/>
    <s v="Female"/>
    <n v="38.421875"/>
    <s v="26_plus"/>
    <n v="3340"/>
    <s v="3000_to_3499"/>
    <n v="40"/>
    <n v="34.4375"/>
    <s v="30_plus"/>
    <x v="2"/>
    <x v="1"/>
    <s v="Front_face_down"/>
    <x v="1"/>
  </r>
  <r>
    <x v="1"/>
    <x v="1"/>
    <s v="Male"/>
    <n v="18.5703125"/>
    <s v="13_to_19"/>
    <n v="3290"/>
    <s v="3000_to_3499"/>
    <n v="38"/>
    <n v="38.9765625"/>
    <s v="30_plus"/>
    <x v="1"/>
    <x v="2"/>
    <m/>
    <x v="3"/>
  </r>
  <r>
    <x v="1"/>
    <x v="1"/>
    <s v="Male"/>
    <n v="13.14257813"/>
    <s v="13_to_19"/>
    <n v="4240"/>
    <s v="3500_plus"/>
    <n v="41"/>
    <n v="34.1484375"/>
    <s v="30_plus"/>
    <x v="2"/>
    <x v="1"/>
    <s v="Front_face_to_side"/>
    <x v="1"/>
  </r>
  <r>
    <x v="1"/>
    <x v="0"/>
    <s v="Male"/>
    <n v="9.142578125"/>
    <s v="&lt;13"/>
    <n v="3370"/>
    <s v="3000_to_3499"/>
    <n v="39"/>
    <n v="31.51171875"/>
    <s v="30_plus"/>
    <x v="2"/>
    <x v="1"/>
    <s v="Front_face_to_side"/>
    <x v="0"/>
  </r>
  <r>
    <x v="1"/>
    <x v="1"/>
    <s v="Female"/>
    <n v="23.5703125"/>
    <s v="20_to_25"/>
    <n v="3540"/>
    <s v="3500_plus"/>
    <n v="39"/>
    <n v="25.1328125"/>
    <s v="25_to_29"/>
    <x v="0"/>
    <x v="1"/>
    <s v="Front_face_to_side"/>
    <x v="1"/>
  </r>
  <r>
    <x v="1"/>
    <x v="1"/>
    <s v="Male"/>
    <n v="11.28515625"/>
    <s v="&lt;13"/>
    <n v="3770"/>
    <s v="3500_plus"/>
    <n v="40"/>
    <n v="34.0078125"/>
    <s v="30_plus"/>
    <x v="0"/>
    <x v="1"/>
    <s v="Front_face_down"/>
    <x v="1"/>
  </r>
  <r>
    <x v="1"/>
    <x v="1"/>
    <s v="Male"/>
    <n v="19.42578125"/>
    <s v="13_to_19"/>
    <n v="2900"/>
    <s v="2500_to_2999"/>
    <n v="39"/>
    <n v="27.86328125"/>
    <s v="25_to_29"/>
    <x v="0"/>
    <x v="1"/>
    <s v="Front_face_to_side"/>
    <x v="1"/>
  </r>
  <r>
    <x v="1"/>
    <x v="1"/>
    <s v="Male"/>
    <n v="12.5703125"/>
    <s v="&lt;13"/>
    <n v="4480"/>
    <s v="3500_plus"/>
    <n v="39"/>
    <n v="26.51953125"/>
    <s v="25_to_29"/>
    <x v="0"/>
    <x v="1"/>
    <s v="Front_face_down"/>
    <x v="1"/>
  </r>
  <r>
    <x v="1"/>
    <x v="1"/>
    <s v="Male"/>
    <n v="8.5703125"/>
    <s v="&lt;13"/>
    <n v="4060"/>
    <s v="3500_plus"/>
    <n v="41.421875"/>
    <n v="23.65625"/>
    <s v="20_to_24"/>
    <x v="0"/>
    <x v="0"/>
    <s v="Side"/>
    <x v="1"/>
  </r>
  <r>
    <x v="1"/>
    <x v="1"/>
    <s v="Male"/>
    <n v="20.28515625"/>
    <s v="20_to_25"/>
    <n v="3740"/>
    <s v="3500_plus"/>
    <n v="40"/>
    <n v="25.9375"/>
    <s v="25_to_29"/>
    <x v="2"/>
    <x v="1"/>
    <s v="Front_face_to_side"/>
    <x v="1"/>
  </r>
  <r>
    <x v="1"/>
    <x v="2"/>
    <s v="Female"/>
    <n v="8.427734375"/>
    <s v="&lt;13"/>
    <n v="2910"/>
    <s v="2500_to_2999"/>
    <n v="40"/>
    <n v="21.73046875"/>
    <s v="20_to_24"/>
    <x v="0"/>
    <x v="1"/>
    <s v="Side"/>
    <x v="1"/>
  </r>
  <r>
    <x v="1"/>
    <x v="1"/>
    <s v="Female"/>
    <n v="4.427734375"/>
    <s v="&lt;13"/>
    <n v="4030"/>
    <s v="3500_plus"/>
    <n v="39"/>
    <n v="33.359375"/>
    <s v="30_plus"/>
    <x v="1"/>
    <x v="1"/>
    <s v="Front_face_to_side"/>
    <x v="1"/>
  </r>
  <r>
    <x v="1"/>
    <x v="1"/>
    <s v="Male"/>
    <n v="21.42578125"/>
    <s v="20_to_25"/>
    <n v="4200"/>
    <s v="3500_plus"/>
    <n v="41"/>
    <n v="30.20703125"/>
    <s v="30_plus"/>
    <x v="2"/>
    <x v="1"/>
    <s v="Side"/>
    <x v="0"/>
  </r>
  <r>
    <x v="1"/>
    <x v="1"/>
    <s v="Male"/>
    <n v="8.142578125"/>
    <s v="&lt;13"/>
    <n v="3830"/>
    <s v="3500_plus"/>
    <n v="40"/>
    <n v="29.80859375"/>
    <s v="25_to_29"/>
    <x v="1"/>
    <x v="1"/>
    <s v="Side"/>
    <x v="1"/>
  </r>
  <r>
    <x v="1"/>
    <x v="1"/>
    <s v="Male"/>
    <n v="5.28515625"/>
    <s v="&lt;13"/>
    <n v="3840"/>
    <s v="3500_plus"/>
    <n v="40"/>
    <n v="25.8984375"/>
    <s v="25_to_29"/>
    <x v="0"/>
    <x v="1"/>
    <s v="Front_face_to_side"/>
    <x v="0"/>
  </r>
  <r>
    <x v="1"/>
    <x v="1"/>
    <s v="Male"/>
    <n v="15.5703125"/>
    <s v="13_to_19"/>
    <n v="2710"/>
    <s v="2500_to_2999"/>
    <n v="35.421875"/>
    <n v="25.6171875"/>
    <s v="25_to_29"/>
    <x v="0"/>
    <x v="1"/>
    <s v="Side"/>
    <x v="1"/>
  </r>
  <r>
    <x v="1"/>
    <x v="1"/>
    <s v="Female"/>
    <n v="9.5703125"/>
    <s v="&lt;13"/>
    <n v="3680"/>
    <s v="3500_plus"/>
    <n v="41"/>
    <n v="24.7421875"/>
    <s v="20_to_24"/>
    <x v="0"/>
    <x v="1"/>
    <s v="Front_face_to_side"/>
    <x v="1"/>
  </r>
  <r>
    <x v="1"/>
    <x v="1"/>
    <s v="Male"/>
    <n v="26.28515625"/>
    <s v="26_plus"/>
    <n v="3660"/>
    <s v="3500_plus"/>
    <n v="40"/>
    <n v="35.546875"/>
    <s v="30_plus"/>
    <x v="2"/>
    <x v="1"/>
    <s v="Side"/>
    <x v="1"/>
  </r>
  <r>
    <x v="1"/>
    <x v="1"/>
    <s v="Female"/>
    <n v="7.142578125"/>
    <s v="&lt;13"/>
    <n v="3050"/>
    <s v="3000_to_3499"/>
    <n v="40"/>
    <n v="24.0546875"/>
    <s v="20_to_24"/>
    <x v="2"/>
    <x v="1"/>
    <s v="Side"/>
    <x v="0"/>
  </r>
  <r>
    <x v="1"/>
    <x v="1"/>
    <s v="Female"/>
    <n v="6.28515625"/>
    <s v="&lt;13"/>
    <n v="3450"/>
    <s v="3000_to_3499"/>
    <n v="40"/>
    <n v="29.859375"/>
    <s v="25_to_29"/>
    <x v="0"/>
    <x v="1"/>
    <s v="Front_face_to_side"/>
    <x v="1"/>
  </r>
  <r>
    <x v="1"/>
    <x v="1"/>
    <s v="Female"/>
    <n v="44.28125"/>
    <s v="26_plus"/>
    <n v="3850"/>
    <s v="3500_plus"/>
    <n v="40.421875"/>
    <n v="30.078125"/>
    <s v="30_plus"/>
    <x v="0"/>
    <x v="1"/>
    <s v="Front_face_to_side"/>
    <x v="1"/>
  </r>
  <r>
    <x v="1"/>
    <x v="1"/>
    <s v="Female"/>
    <n v="6.427734375"/>
    <s v="&lt;13"/>
    <n v="3200"/>
    <s v="3000_to_3499"/>
    <n v="38"/>
    <n v="36.9921875"/>
    <s v="30_plus"/>
    <x v="2"/>
    <x v="1"/>
    <s v="Side"/>
    <x v="1"/>
  </r>
  <r>
    <x v="1"/>
    <x v="1"/>
    <s v="Male"/>
    <n v="4.427734375"/>
    <s v="&lt;13"/>
    <n v="3880"/>
    <s v="3500_plus"/>
    <n v="40"/>
    <n v="31.5"/>
    <s v="30_plus"/>
    <x v="2"/>
    <x v="1"/>
    <s v="Front_face_to_side"/>
    <x v="1"/>
  </r>
  <r>
    <x v="1"/>
    <x v="1"/>
    <s v="Male"/>
    <n v="22.42578125"/>
    <s v="20_to_25"/>
    <n v="3690"/>
    <s v="3500_plus"/>
    <n v="40"/>
    <n v="26.3046875"/>
    <s v="25_to_29"/>
    <x v="2"/>
    <x v="1"/>
    <s v="Back"/>
    <x v="1"/>
  </r>
  <r>
    <x v="1"/>
    <x v="1"/>
    <s v="Male"/>
    <n v="6.142578125"/>
    <s v="&lt;13"/>
    <n v="3960"/>
    <s v="3500_plus"/>
    <n v="38"/>
    <n v="38.4609375"/>
    <s v="30_plus"/>
    <x v="2"/>
    <x v="1"/>
    <s v="Side"/>
    <x v="1"/>
  </r>
  <r>
    <x v="1"/>
    <x v="1"/>
    <s v="Female"/>
    <n v="10"/>
    <s v="&lt;13"/>
    <n v="4060"/>
    <s v="3500_plus"/>
    <n v="41"/>
    <n v="30.9453125"/>
    <s v="30_plus"/>
    <x v="0"/>
    <x v="1"/>
    <s v="Side"/>
    <x v="1"/>
  </r>
  <r>
    <x v="1"/>
    <x v="1"/>
    <s v="Male"/>
    <n v="21"/>
    <s v="20_to_25"/>
    <n v="3080"/>
    <s v="3000_to_3499"/>
    <n v="37"/>
    <n v="26.58984375"/>
    <s v="25_to_29"/>
    <x v="2"/>
    <x v="0"/>
    <s v="Back"/>
    <x v="1"/>
  </r>
  <r>
    <x v="1"/>
    <x v="0"/>
    <s v="Male"/>
    <n v="14.14257813"/>
    <s v="13_to_19"/>
    <n v="3340"/>
    <s v="3000_to_3499"/>
    <n v="41"/>
    <n v="21.89453125"/>
    <s v="20_to_24"/>
    <x v="0"/>
    <x v="1"/>
    <s v="Front_face_to_side"/>
    <x v="0"/>
  </r>
  <r>
    <x v="1"/>
    <x v="1"/>
    <s v="Female"/>
    <n v="15.42773438"/>
    <s v="13_to_19"/>
    <n v="3740"/>
    <s v="3500_plus"/>
    <n v="40"/>
    <n v="32.1875"/>
    <s v="30_plus"/>
    <x v="0"/>
    <x v="1"/>
    <s v="Front_face_to_side"/>
    <x v="1"/>
  </r>
  <r>
    <x v="1"/>
    <x v="1"/>
    <s v="Male"/>
    <n v="10.14257813"/>
    <s v="&lt;13"/>
    <n v="3530"/>
    <s v="3500_plus"/>
    <n v="40.8515625"/>
    <n v="22.67578125"/>
    <s v="20_to_24"/>
    <x v="1"/>
    <x v="1"/>
    <s v="Front_face_to_side"/>
    <x v="2"/>
  </r>
  <r>
    <x v="1"/>
    <x v="1"/>
    <s v="Male"/>
    <n v="26.7109375"/>
    <s v="26_plus"/>
    <n v="2690"/>
    <s v="2500_to_2999"/>
    <n v="40"/>
    <n v="31.94140625"/>
    <s v="30_plus"/>
    <x v="1"/>
    <x v="1"/>
    <s v="Front_face_to_side"/>
    <x v="0"/>
  </r>
  <r>
    <x v="1"/>
    <x v="1"/>
    <s v="Female"/>
    <n v="9.427734375"/>
    <s v="&lt;13"/>
    <n v="2950"/>
    <s v="2500_to_2999"/>
    <n v="40"/>
    <n v="31.6953125"/>
    <s v="30_plus"/>
    <x v="1"/>
    <x v="1"/>
    <s v="Side"/>
    <x v="1"/>
  </r>
  <r>
    <x v="1"/>
    <x v="1"/>
    <s v="Male"/>
    <n v="26.140625"/>
    <s v="26_plus"/>
    <n v="3380"/>
    <s v="3000_to_3499"/>
    <n v="38"/>
    <n v="24.90234375"/>
    <s v="20_to_24"/>
    <x v="2"/>
    <x v="1"/>
    <s v="Side"/>
    <x v="1"/>
  </r>
  <r>
    <x v="1"/>
    <x v="1"/>
    <s v="Female"/>
    <n v="9.5703125"/>
    <s v="&lt;13"/>
    <n v="2850"/>
    <s v="2500_to_2999"/>
    <n v="38"/>
    <n v="28.64453125"/>
    <s v="25_to_29"/>
    <x v="0"/>
    <x v="1"/>
    <s v="Side"/>
    <x v="1"/>
  </r>
  <r>
    <x v="1"/>
    <x v="1"/>
    <s v="Female"/>
    <n v="23"/>
    <s v="20_to_25"/>
    <n v="3410"/>
    <s v="3000_to_3499"/>
    <n v="39"/>
    <n v="28.703125"/>
    <s v="25_to_29"/>
    <x v="2"/>
    <x v="1"/>
    <s v="Side"/>
    <x v="0"/>
  </r>
  <r>
    <x v="1"/>
    <x v="1"/>
    <s v="Female"/>
    <n v="8"/>
    <s v="&lt;13"/>
    <n v="3170"/>
    <s v="3000_to_3499"/>
    <n v="40"/>
    <n v="31.99609375"/>
    <s v="30_plus"/>
    <x v="1"/>
    <x v="1"/>
    <s v="Side"/>
    <x v="1"/>
  </r>
  <r>
    <x v="1"/>
    <x v="1"/>
    <s v="Female"/>
    <n v="6.571289063"/>
    <s v="&lt;13"/>
    <n v="2680"/>
    <s v="2500_to_2999"/>
    <n v="38"/>
    <n v="31.68359375"/>
    <s v="30_plus"/>
    <x v="0"/>
    <x v="1"/>
    <s v="Front_face_to_side"/>
    <x v="2"/>
  </r>
  <r>
    <x v="1"/>
    <x v="1"/>
    <s v="Male"/>
    <n v="10.5703125"/>
    <s v="&lt;13"/>
    <n v="3670"/>
    <s v="3500_plus"/>
    <n v="40"/>
    <n v="24.5078125"/>
    <s v="20_to_24"/>
    <x v="0"/>
    <x v="1"/>
    <s v="Side"/>
    <x v="1"/>
  </r>
  <r>
    <x v="1"/>
    <x v="1"/>
    <s v="Female"/>
    <n v="25.5703125"/>
    <s v="20_to_25"/>
    <n v="4080"/>
    <s v="3500_plus"/>
    <n v="40.8515625"/>
    <n v="41.15625"/>
    <s v="30_plus"/>
    <x v="2"/>
    <x v="1"/>
    <s v="Side"/>
    <x v="1"/>
  </r>
  <r>
    <x v="1"/>
    <x v="1"/>
    <s v="Male"/>
    <n v="17.5703125"/>
    <s v="13_to_19"/>
    <n v="2990"/>
    <s v="2500_to_2999"/>
    <n v="37"/>
    <n v="30.2578125"/>
    <s v="30_plus"/>
    <x v="2"/>
    <x v="1"/>
    <s v="Front_face_to_side"/>
    <x v="1"/>
  </r>
  <r>
    <x v="1"/>
    <x v="1"/>
    <s v="Female"/>
    <n v="49"/>
    <s v="26_plus"/>
    <n v="3660"/>
    <s v="3500_plus"/>
    <n v="40"/>
    <n v="22.87109375"/>
    <s v="20_to_24"/>
    <x v="0"/>
    <x v="1"/>
    <s v="Front_face_to_side"/>
    <x v="1"/>
  </r>
  <r>
    <x v="1"/>
    <x v="1"/>
    <s v="Male"/>
    <n v="22"/>
    <s v="20_to_25"/>
    <n v="3000"/>
    <s v="3000_to_3499"/>
    <n v="40"/>
    <n v="24.9140625"/>
    <s v="20_to_24"/>
    <x v="2"/>
    <x v="1"/>
    <s v="Front_face_to_side"/>
    <x v="1"/>
  </r>
  <r>
    <x v="1"/>
    <x v="1"/>
    <s v="Male"/>
    <n v="19.140625"/>
    <s v="13_to_19"/>
    <n v="2030"/>
    <s v="&lt;2500"/>
    <n v="34"/>
    <n v="27.1484375"/>
    <s v="25_to_29"/>
    <x v="0"/>
    <x v="1"/>
    <s v="Side"/>
    <x v="0"/>
  </r>
  <r>
    <x v="1"/>
    <x v="1"/>
    <s v="Female"/>
    <n v="9.142578125"/>
    <s v="&lt;13"/>
    <n v="2080"/>
    <s v="&lt;2500"/>
    <n v="36"/>
    <n v="28.73046875"/>
    <s v="25_to_29"/>
    <x v="0"/>
    <x v="1"/>
    <s v="Front_face_to_side"/>
    <x v="0"/>
  </r>
  <r>
    <x v="1"/>
    <x v="1"/>
    <s v="Male"/>
    <n v="13"/>
    <s v="13_to_19"/>
    <n v="4080"/>
    <s v="3500_plus"/>
    <n v="41"/>
    <n v="25.7890625"/>
    <s v="25_to_29"/>
    <x v="0"/>
    <x v="1"/>
    <s v="Front_face_to_side"/>
    <x v="1"/>
  </r>
  <r>
    <x v="1"/>
    <x v="0"/>
    <s v="Female"/>
    <n v="12"/>
    <s v="&lt;13"/>
    <n v="3720"/>
    <s v="3500_plus"/>
    <n v="40"/>
    <n v="25.05859375"/>
    <s v="25_to_29"/>
    <x v="0"/>
    <x v="1"/>
    <s v="Front_face_to_side"/>
    <x v="0"/>
  </r>
  <r>
    <x v="1"/>
    <x v="1"/>
    <s v="Male"/>
    <n v="16.28515625"/>
    <s v="13_to_19"/>
    <n v="3580"/>
    <s v="3500_plus"/>
    <n v="41"/>
    <n v="30.2734375"/>
    <s v="30_plus"/>
    <x v="0"/>
    <x v="1"/>
    <s v="Front_face_to_side"/>
    <x v="0"/>
  </r>
  <r>
    <x v="1"/>
    <x v="1"/>
    <s v="Female"/>
    <n v="9"/>
    <s v="&lt;13"/>
    <n v="4230"/>
    <s v="3500_plus"/>
    <n v="39"/>
    <n v="22.203125"/>
    <s v="20_to_24"/>
    <x v="0"/>
    <x v="1"/>
    <s v="Front_face_to_side"/>
    <x v="1"/>
  </r>
  <r>
    <x v="1"/>
    <x v="1"/>
    <s v="Female"/>
    <n v="9.5703125"/>
    <s v="&lt;13"/>
    <n v="3220"/>
    <s v="3000_to_3499"/>
    <n v="40"/>
    <n v="34.7421875"/>
    <s v="30_plus"/>
    <x v="0"/>
    <x v="1"/>
    <s v="Front_face_to_side"/>
    <x v="1"/>
  </r>
  <r>
    <x v="1"/>
    <x v="1"/>
    <s v="Female"/>
    <n v="6"/>
    <s v="&lt;13"/>
    <n v="3180"/>
    <s v="3000_to_3499"/>
    <n v="39"/>
    <n v="17.12109375"/>
    <s v="&lt;19"/>
    <x v="2"/>
    <x v="1"/>
    <s v="Side"/>
    <x v="0"/>
  </r>
  <r>
    <x v="1"/>
    <x v="1"/>
    <s v="Female"/>
    <n v="6.427734375"/>
    <s v="&lt;13"/>
    <n v="3380"/>
    <s v="3000_to_3499"/>
    <n v="40"/>
    <n v="28.83984375"/>
    <s v="25_to_29"/>
    <x v="0"/>
    <x v="1"/>
    <s v="Front_face_to_side"/>
    <x v="1"/>
  </r>
  <r>
    <x v="1"/>
    <x v="1"/>
    <s v="Male"/>
    <n v="9.85546875"/>
    <s v="&lt;13"/>
    <n v="3790"/>
    <s v="3500_plus"/>
    <n v="41"/>
    <n v="31.2734375"/>
    <s v="30_plus"/>
    <x v="2"/>
    <x v="1"/>
    <s v="Side"/>
    <x v="1"/>
  </r>
  <r>
    <x v="1"/>
    <x v="1"/>
    <s v="Male"/>
    <n v="16.85546875"/>
    <s v="13_to_19"/>
    <n v="3340"/>
    <s v="3000_to_3499"/>
    <n v="40"/>
    <n v="33.2890625"/>
    <s v="30_plus"/>
    <x v="2"/>
    <x v="1"/>
    <s v="Front_face_to_side"/>
    <x v="1"/>
  </r>
  <r>
    <x v="1"/>
    <x v="1"/>
    <s v="Female"/>
    <n v="33.421875"/>
    <s v="26_plus"/>
    <n v="3340"/>
    <s v="3000_to_3499"/>
    <n v="39"/>
    <n v="25.52734375"/>
    <s v="25_to_29"/>
    <x v="2"/>
    <x v="1"/>
    <s v="Back"/>
    <x v="1"/>
  </r>
  <r>
    <x v="1"/>
    <x v="1"/>
    <s v="Male"/>
    <n v="11.28515625"/>
    <s v="&lt;13"/>
    <n v="3390"/>
    <s v="3000_to_3499"/>
    <n v="36"/>
    <n v="29.8203125"/>
    <s v="25_to_29"/>
    <x v="0"/>
    <x v="1"/>
    <s v="Side"/>
    <x v="1"/>
  </r>
  <r>
    <x v="1"/>
    <x v="1"/>
    <s v="Male"/>
    <n v="5"/>
    <s v="&lt;13"/>
    <n v="3380"/>
    <s v="3000_to_3499"/>
    <n v="41"/>
    <n v="28.765625"/>
    <s v="25_to_29"/>
    <x v="0"/>
    <x v="1"/>
    <s v="Front_face_to_side"/>
    <x v="1"/>
  </r>
  <r>
    <x v="1"/>
    <x v="2"/>
    <s v="Male"/>
    <n v="27.85546875"/>
    <s v="26_plus"/>
    <n v="3200"/>
    <s v="3000_to_3499"/>
    <n v="36"/>
    <n v="27.67578125"/>
    <s v="25_to_29"/>
    <x v="2"/>
    <x v="1"/>
    <s v="Front_face_to_side"/>
    <x v="1"/>
  </r>
  <r>
    <x v="1"/>
    <x v="0"/>
    <s v="Male"/>
    <n v="12.42773438"/>
    <s v="&lt;13"/>
    <n v="2860"/>
    <s v="2500_to_2999"/>
    <n v="39"/>
    <n v="28.99609375"/>
    <s v="25_to_29"/>
    <x v="1"/>
    <x v="1"/>
    <s v="Front_face_to_side"/>
    <x v="0"/>
  </r>
  <r>
    <x v="1"/>
    <x v="1"/>
    <s v="Male"/>
    <n v="10.85546875"/>
    <s v="&lt;13"/>
    <n v="3380"/>
    <s v="3000_to_3499"/>
    <n v="37"/>
    <n v="28.77734375"/>
    <s v="25_to_29"/>
    <x v="0"/>
    <x v="1"/>
    <s v="Side"/>
    <x v="1"/>
  </r>
  <r>
    <x v="1"/>
    <x v="1"/>
    <s v="Female"/>
    <n v="48.5703125"/>
    <s v="26_plus"/>
    <n v="3562"/>
    <s v="3500_plus"/>
    <n v="39"/>
    <n v="39.1484375"/>
    <s v="30_plus"/>
    <x v="1"/>
    <x v="1"/>
    <s v="Back"/>
    <x v="1"/>
  </r>
  <r>
    <x v="1"/>
    <x v="1"/>
    <s v="Female"/>
    <n v="4.571289063"/>
    <s v="&lt;13"/>
    <n v="3810"/>
    <s v="3500_plus"/>
    <n v="40"/>
    <n v="38.7734375"/>
    <s v="30_plus"/>
    <x v="2"/>
    <x v="1"/>
    <s v="Side"/>
    <x v="1"/>
  </r>
  <r>
    <x v="1"/>
    <x v="1"/>
    <s v="Male"/>
    <n v="19.5703125"/>
    <s v="13_to_19"/>
    <n v="2430"/>
    <s v="&lt;2500"/>
    <n v="34.5703125"/>
    <n v="24.29296875"/>
    <s v="20_to_24"/>
    <x v="2"/>
    <x v="1"/>
    <s v="Front_face_to_side"/>
    <x v="1"/>
  </r>
  <r>
    <x v="1"/>
    <x v="0"/>
    <s v="Male"/>
    <n v="14.14257813"/>
    <s v="13_to_19"/>
    <n v="3550"/>
    <s v="3500_plus"/>
    <n v="40"/>
    <n v="18.90234375"/>
    <s v="&lt;19"/>
    <x v="0"/>
    <x v="1"/>
    <s v="Side"/>
    <x v="0"/>
  </r>
  <r>
    <x v="1"/>
    <x v="1"/>
    <s v="Female"/>
    <n v="6.713867188"/>
    <s v="&lt;13"/>
    <n v="3138"/>
    <s v="3000_to_3499"/>
    <n v="39"/>
    <n v="39.75"/>
    <s v="30_plus"/>
    <x v="0"/>
    <x v="1"/>
    <s v="Side"/>
    <x v="1"/>
  </r>
  <r>
    <x v="1"/>
    <x v="1"/>
    <s v="Female"/>
    <n v="19"/>
    <s v="13_to_19"/>
    <n v="2930"/>
    <s v="2500_to_2999"/>
    <n v="40"/>
    <n v="30.0390625"/>
    <s v="30_plus"/>
    <x v="0"/>
    <x v="1"/>
    <s v="Side"/>
    <x v="1"/>
  </r>
  <r>
    <x v="1"/>
    <x v="1"/>
    <s v="Female"/>
    <n v="8.5703125"/>
    <s v="&lt;13"/>
    <n v="2970"/>
    <s v="2500_to_2999"/>
    <n v="38"/>
    <n v="25.2578125"/>
    <s v="25_to_29"/>
    <x v="0"/>
    <x v="1"/>
    <s v="Front_face_to_side"/>
    <x v="0"/>
  </r>
  <r>
    <x v="1"/>
    <x v="1"/>
    <s v="Male"/>
    <n v="4.427734375"/>
    <s v="&lt;13"/>
    <n v="3600"/>
    <s v="3500_plus"/>
    <n v="40"/>
    <n v="22.5625"/>
    <s v="20_to_24"/>
    <x v="0"/>
    <x v="1"/>
    <s v="Front_face_to_side"/>
    <x v="0"/>
  </r>
  <r>
    <x v="1"/>
    <x v="1"/>
    <s v="Female"/>
    <n v="11.85546875"/>
    <s v="&lt;13"/>
    <n v="3000"/>
    <s v="3000_to_3499"/>
    <n v="37.8515625"/>
    <n v="25.59765625"/>
    <s v="25_to_29"/>
    <x v="2"/>
    <x v="1"/>
    <s v="Front_face_to_side"/>
    <x v="0"/>
  </r>
  <r>
    <x v="1"/>
    <x v="1"/>
    <s v="Male"/>
    <n v="11.28515625"/>
    <s v="&lt;13"/>
    <n v="4000"/>
    <s v="3500_plus"/>
    <n v="41"/>
    <n v="28.9453125"/>
    <s v="25_to_29"/>
    <x v="0"/>
    <x v="1"/>
    <s v="Side"/>
    <x v="1"/>
  </r>
  <r>
    <x v="1"/>
    <x v="0"/>
    <s v="Male"/>
    <n v="5.856445313"/>
    <s v="&lt;13"/>
    <n v="4150"/>
    <s v="3500_plus"/>
    <n v="38"/>
    <n v="27.046875"/>
    <s v="25_to_29"/>
    <x v="2"/>
    <x v="1"/>
    <s v="Front_face_to_side"/>
    <x v="1"/>
  </r>
  <r>
    <x v="1"/>
    <x v="1"/>
    <s v="Male"/>
    <n v="9.85546875"/>
    <s v="&lt;13"/>
    <n v="3520"/>
    <s v="3500_plus"/>
    <n v="41"/>
    <n v="33.71875"/>
    <s v="30_plus"/>
    <x v="0"/>
    <x v="1"/>
    <s v="Side"/>
    <x v="1"/>
  </r>
  <r>
    <x v="1"/>
    <x v="1"/>
    <s v="Male"/>
    <n v="8.28515625"/>
    <s v="&lt;13"/>
    <n v="3530"/>
    <s v="3500_plus"/>
    <n v="40"/>
    <n v="36.171875"/>
    <s v="30_plus"/>
    <x v="0"/>
    <x v="1"/>
    <s v="Front_face_to_side"/>
    <x v="1"/>
  </r>
  <r>
    <x v="1"/>
    <x v="1"/>
    <s v="Male"/>
    <n v="16.28515625"/>
    <s v="13_to_19"/>
    <n v="2960"/>
    <s v="2500_to_2999"/>
    <n v="42"/>
    <n v="24.640625"/>
    <s v="20_to_24"/>
    <x v="0"/>
    <x v="1"/>
    <s v="Front_face_to_side"/>
    <x v="1"/>
  </r>
  <r>
    <x v="1"/>
    <x v="1"/>
    <s v="Female"/>
    <n v="21.85546875"/>
    <s v="20_to_25"/>
    <n v="3330"/>
    <s v="3000_to_3499"/>
    <n v="40"/>
    <n v="24.15234375"/>
    <s v="20_to_24"/>
    <x v="0"/>
    <x v="1"/>
    <s v="Front_face_down"/>
    <x v="1"/>
  </r>
  <r>
    <x v="1"/>
    <x v="1"/>
    <s v="Male"/>
    <n v="46.5703125"/>
    <s v="26_plus"/>
    <n v="3710"/>
    <s v="3500_plus"/>
    <n v="40"/>
    <n v="23.875"/>
    <s v="20_to_24"/>
    <x v="0"/>
    <x v="1"/>
    <s v="Side"/>
    <x v="1"/>
  </r>
  <r>
    <x v="1"/>
    <x v="1"/>
    <s v="Male"/>
    <n v="9.142578125"/>
    <s v="&lt;13"/>
    <n v="1440"/>
    <s v="&lt;2500"/>
    <n v="30"/>
    <n v="30.9921875"/>
    <s v="30_plus"/>
    <x v="0"/>
    <x v="1"/>
    <s v="Side"/>
    <x v="1"/>
  </r>
  <r>
    <x v="1"/>
    <x v="1"/>
    <s v="Female"/>
    <n v="15.42773438"/>
    <s v="13_to_19"/>
    <n v="3480"/>
    <s v="3000_to_3499"/>
    <n v="40"/>
    <n v="21.65234375"/>
    <s v="20_to_24"/>
    <x v="2"/>
    <x v="1"/>
    <s v="Back"/>
    <x v="1"/>
  </r>
  <r>
    <x v="1"/>
    <x v="1"/>
    <s v="Female"/>
    <n v="12.71289063"/>
    <s v="&lt;13"/>
    <n v="3850"/>
    <s v="3500_plus"/>
    <n v="41"/>
    <n v="32.109375"/>
    <s v="30_plus"/>
    <x v="2"/>
    <x v="1"/>
    <s v="Side"/>
    <x v="1"/>
  </r>
  <r>
    <x v="1"/>
    <x v="1"/>
    <s v="Female"/>
    <n v="17.42578125"/>
    <s v="13_to_19"/>
    <n v="3440"/>
    <s v="3000_to_3499"/>
    <n v="39"/>
    <n v="39.5234375"/>
    <s v="30_plus"/>
    <x v="2"/>
    <x v="1"/>
    <s v="Side"/>
    <x v="1"/>
  </r>
  <r>
    <x v="1"/>
    <x v="1"/>
    <s v="Female"/>
    <n v="7.427734375"/>
    <s v="&lt;13"/>
    <n v="3280"/>
    <s v="3000_to_3499"/>
    <n v="41"/>
    <n v="21.171875"/>
    <s v="20_to_24"/>
    <x v="2"/>
    <x v="1"/>
    <s v="Side"/>
    <x v="1"/>
  </r>
  <r>
    <x v="1"/>
    <x v="1"/>
    <s v="Male"/>
    <n v="4.713867188"/>
    <s v="&lt;13"/>
    <n v="3250"/>
    <s v="3000_to_3499"/>
    <n v="41"/>
    <n v="29.2109375"/>
    <s v="25_to_29"/>
    <x v="0"/>
    <x v="1"/>
    <s v="Side"/>
    <x v="1"/>
  </r>
  <r>
    <x v="1"/>
    <x v="1"/>
    <s v="Female"/>
    <n v="9.85546875"/>
    <s v="&lt;13"/>
    <n v="3680"/>
    <s v="3500_plus"/>
    <n v="38"/>
    <n v="33.3984375"/>
    <s v="30_plus"/>
    <x v="2"/>
    <x v="1"/>
    <s v="Side"/>
    <x v="1"/>
  </r>
  <r>
    <x v="1"/>
    <x v="1"/>
    <s v="Female"/>
    <n v="32"/>
    <s v="26_plus"/>
    <n v="3390"/>
    <s v="3000_to_3499"/>
    <n v="40"/>
    <n v="28.7109375"/>
    <s v="25_to_29"/>
    <x v="0"/>
    <x v="1"/>
    <s v="Front_face_to_side"/>
    <x v="1"/>
  </r>
  <r>
    <x v="1"/>
    <x v="1"/>
    <s v="Male"/>
    <n v="5"/>
    <s v="&lt;13"/>
    <n v="3510"/>
    <s v="3500_plus"/>
    <n v="40"/>
    <n v="32.40625"/>
    <s v="30_plus"/>
    <x v="1"/>
    <x v="1"/>
    <s v="Side"/>
    <x v="1"/>
  </r>
  <r>
    <x v="1"/>
    <x v="0"/>
    <s v="Male"/>
    <n v="6.142578125"/>
    <s v="&lt;13"/>
    <n v="3380"/>
    <s v="3000_to_3499"/>
    <n v="40"/>
    <n v="22.10546875"/>
    <s v="20_to_24"/>
    <x v="2"/>
    <x v="1"/>
    <s v="Side"/>
    <x v="0"/>
  </r>
  <r>
    <x v="1"/>
    <x v="1"/>
    <s v="Male"/>
    <n v="51.7109375"/>
    <s v="26_plus"/>
    <n v="3280"/>
    <s v="3000_to_3499"/>
    <n v="40"/>
    <n v="25.640625"/>
    <s v="25_to_29"/>
    <x v="2"/>
    <x v="1"/>
    <s v="Side"/>
    <x v="1"/>
  </r>
  <r>
    <x v="1"/>
    <x v="1"/>
    <s v="Male"/>
    <n v="27.5703125"/>
    <s v="26_plus"/>
    <n v="3680"/>
    <s v="3500_plus"/>
    <n v="40"/>
    <n v="30.921875"/>
    <s v="30_plus"/>
    <x v="2"/>
    <x v="1"/>
    <s v="Front_face_to_side"/>
    <x v="1"/>
  </r>
  <r>
    <x v="1"/>
    <x v="1"/>
    <s v="Female"/>
    <n v="17"/>
    <s v="13_to_19"/>
    <n v="4080"/>
    <s v="3500_plus"/>
    <n v="40"/>
    <n v="32.640625"/>
    <s v="30_plus"/>
    <x v="2"/>
    <x v="1"/>
    <s v="Front_face_to_side"/>
    <x v="1"/>
  </r>
  <r>
    <x v="1"/>
    <x v="1"/>
    <s v="Male"/>
    <n v="10.28515625"/>
    <s v="&lt;13"/>
    <n v="2470"/>
    <s v="&lt;2500"/>
    <n v="35"/>
    <n v="25.78515625"/>
    <s v="25_to_29"/>
    <x v="2"/>
    <x v="1"/>
    <s v="Side"/>
    <x v="1"/>
  </r>
  <r>
    <x v="1"/>
    <x v="1"/>
    <s v="Female"/>
    <n v="9.142578125"/>
    <s v="&lt;13"/>
    <n v="3520"/>
    <s v="3500_plus"/>
    <n v="41"/>
    <n v="31.66796875"/>
    <s v="30_plus"/>
    <x v="0"/>
    <x v="1"/>
    <s v="Side"/>
    <x v="1"/>
  </r>
  <r>
    <x v="1"/>
    <x v="1"/>
    <s v="Female"/>
    <n v="13.5703125"/>
    <s v="13_to_19"/>
    <n v="3350"/>
    <s v="3000_to_3499"/>
    <n v="42"/>
    <n v="32.53125"/>
    <s v="30_plus"/>
    <x v="2"/>
    <x v="1"/>
    <s v="Side"/>
    <x v="1"/>
  </r>
  <r>
    <x v="1"/>
    <x v="0"/>
    <s v="Female"/>
    <n v="19.42578125"/>
    <s v="13_to_19"/>
    <n v="2930"/>
    <s v="2500_to_2999"/>
    <n v="41"/>
    <n v="27.61328125"/>
    <s v="25_to_29"/>
    <x v="0"/>
    <x v="1"/>
    <s v="Side"/>
    <x v="1"/>
  </r>
  <r>
    <x v="1"/>
    <x v="1"/>
    <s v="Female"/>
    <n v="9.427734375"/>
    <s v="&lt;13"/>
    <n v="3000"/>
    <s v="3000_to_3499"/>
    <n v="38"/>
    <n v="28.7265625"/>
    <s v="25_to_29"/>
    <x v="0"/>
    <x v="1"/>
    <s v="Side"/>
    <x v="1"/>
  </r>
  <r>
    <x v="1"/>
    <x v="1"/>
    <s v="Female"/>
    <n v="13.42773438"/>
    <s v="13_to_19"/>
    <n v="4220"/>
    <s v="3500_plus"/>
    <n v="41"/>
    <n v="27.578125"/>
    <s v="25_to_29"/>
    <x v="2"/>
    <x v="1"/>
    <s v="Front_face_to_side"/>
    <x v="1"/>
  </r>
  <r>
    <x v="1"/>
    <x v="1"/>
    <s v="Female"/>
    <n v="46.5703125"/>
    <s v="26_plus"/>
    <n v="3370"/>
    <s v="3000_to_3499"/>
    <n v="40"/>
    <n v="24.06640625"/>
    <s v="20_to_24"/>
    <x v="0"/>
    <x v="1"/>
    <s v="Back"/>
    <x v="1"/>
  </r>
  <r>
    <x v="1"/>
    <x v="1"/>
    <s v="Female"/>
    <n v="10.85546875"/>
    <s v="&lt;13"/>
    <n v="2860"/>
    <s v="2500_to_2999"/>
    <n v="41"/>
    <n v="23.2109375"/>
    <s v="20_to_24"/>
    <x v="1"/>
    <x v="1"/>
    <s v="Back"/>
    <x v="1"/>
  </r>
  <r>
    <x v="1"/>
    <x v="1"/>
    <s v="Male"/>
    <n v="26.7109375"/>
    <s v="26_plus"/>
    <n v="3320"/>
    <s v="3000_to_3499"/>
    <n v="38"/>
    <n v="26.3125"/>
    <s v="25_to_29"/>
    <x v="0"/>
    <x v="1"/>
    <s v="Back"/>
    <x v="1"/>
  </r>
  <r>
    <x v="1"/>
    <x v="1"/>
    <s v="Male"/>
    <n v="31"/>
    <s v="26_plus"/>
    <n v="3600"/>
    <s v="3500_plus"/>
    <n v="40"/>
    <n v="22.2578125"/>
    <s v="20_to_24"/>
    <x v="0"/>
    <x v="1"/>
    <s v="Back"/>
    <x v="0"/>
  </r>
  <r>
    <x v="1"/>
    <x v="1"/>
    <s v="Female"/>
    <n v="6.713867188"/>
    <s v="&lt;13"/>
    <n v="2940"/>
    <s v="2500_to_2999"/>
    <n v="40"/>
    <n v="27.57421875"/>
    <s v="25_to_29"/>
    <x v="2"/>
    <x v="1"/>
    <s v="Side"/>
    <x v="1"/>
  </r>
  <r>
    <x v="1"/>
    <x v="1"/>
    <s v="Female"/>
    <n v="4.427734375"/>
    <s v="&lt;13"/>
    <n v="2830"/>
    <s v="2500_to_2999"/>
    <n v="36"/>
    <n v="28.6484375"/>
    <s v="25_to_29"/>
    <x v="2"/>
    <x v="1"/>
    <s v="Side"/>
    <x v="0"/>
  </r>
  <r>
    <x v="1"/>
    <x v="1"/>
    <s v="Male"/>
    <n v="9"/>
    <s v="&lt;13"/>
    <n v="4260"/>
    <s v="3500_plus"/>
    <n v="40"/>
    <n v="34.9375"/>
    <s v="30_plus"/>
    <x v="0"/>
    <x v="1"/>
    <s v="Side"/>
    <x v="1"/>
  </r>
  <r>
    <x v="1"/>
    <x v="2"/>
    <s v="Female"/>
    <n v="9.142578125"/>
    <s v="&lt;13"/>
    <n v="3860"/>
    <s v="3500_plus"/>
    <n v="40"/>
    <n v="33.265625"/>
    <s v="30_plus"/>
    <x v="2"/>
    <x v="1"/>
    <s v="Front_face_to_side"/>
    <x v="1"/>
  </r>
  <r>
    <x v="1"/>
    <x v="1"/>
    <s v="Female"/>
    <n v="19"/>
    <s v="13_to_19"/>
    <n v="3950"/>
    <s v="3500_plus"/>
    <n v="40"/>
    <n v="31.109375"/>
    <s v="30_plus"/>
    <x v="0"/>
    <x v="1"/>
    <s v="Side"/>
    <x v="1"/>
  </r>
  <r>
    <x v="1"/>
    <x v="1"/>
    <s v="Female"/>
    <n v="8.427734375"/>
    <s v="&lt;13"/>
    <n v="3380"/>
    <s v="3000_to_3499"/>
    <n v="41"/>
    <n v="27.66015625"/>
    <s v="25_to_29"/>
    <x v="0"/>
    <x v="1"/>
    <s v="Side"/>
    <x v="0"/>
  </r>
  <r>
    <x v="1"/>
    <x v="1"/>
    <s v="Male"/>
    <n v="19.5703125"/>
    <s v="13_to_19"/>
    <n v="3060"/>
    <s v="3000_to_3499"/>
    <n v="40"/>
    <n v="29.63671875"/>
    <s v="25_to_29"/>
    <x v="0"/>
    <x v="1"/>
    <s v="Front_face_to_side"/>
    <x v="0"/>
  </r>
  <r>
    <x v="1"/>
    <x v="1"/>
    <s v="Male"/>
    <n v="13.5703125"/>
    <s v="13_to_19"/>
    <n v="2800"/>
    <s v="2500_to_2999"/>
    <n v="40"/>
    <n v="21.75390625"/>
    <s v="20_to_24"/>
    <x v="0"/>
    <x v="1"/>
    <s v="Side"/>
    <x v="0"/>
  </r>
  <r>
    <x v="1"/>
    <x v="1"/>
    <s v="Male"/>
    <n v="9.28515625"/>
    <s v="&lt;13"/>
    <n v="3390"/>
    <s v="3000_to_3499"/>
    <n v="38"/>
    <n v="26.03125"/>
    <s v="25_to_29"/>
    <x v="0"/>
    <x v="1"/>
    <s v="Front_face_to_side"/>
    <x v="0"/>
  </r>
  <r>
    <x v="1"/>
    <x v="1"/>
    <s v="Female"/>
    <n v="6"/>
    <s v="&lt;13"/>
    <n v="2550"/>
    <s v="2500_to_2999"/>
    <n v="36"/>
    <n v="32.4609375"/>
    <s v="30_plus"/>
    <x v="0"/>
    <x v="1"/>
    <s v="Side"/>
    <x v="1"/>
  </r>
  <r>
    <x v="1"/>
    <x v="1"/>
    <s v="Male"/>
    <n v="7"/>
    <s v="&lt;13"/>
    <n v="3350"/>
    <s v="3000_to_3499"/>
    <n v="38"/>
    <n v="32.3984375"/>
    <s v="30_plus"/>
    <x v="2"/>
    <x v="1"/>
    <s v="Front_face_to_side"/>
    <x v="1"/>
  </r>
  <r>
    <x v="1"/>
    <x v="1"/>
    <s v="Male"/>
    <n v="4.856445313"/>
    <s v="&lt;13"/>
    <n v="3610"/>
    <s v="3500_plus"/>
    <n v="39"/>
    <n v="32.1015625"/>
    <s v="30_plus"/>
    <x v="2"/>
    <x v="1"/>
    <s v="Side"/>
    <x v="1"/>
  </r>
  <r>
    <x v="1"/>
    <x v="1"/>
    <s v="Female"/>
    <n v="28"/>
    <s v="26_plus"/>
    <n v="3700"/>
    <s v="3500_plus"/>
    <n v="38"/>
    <n v="30.58203125"/>
    <s v="30_plus"/>
    <x v="1"/>
    <x v="1"/>
    <s v="Side"/>
    <x v="0"/>
  </r>
  <r>
    <x v="1"/>
    <x v="1"/>
    <s v="Male"/>
    <n v="12"/>
    <s v="&lt;13"/>
    <n v="4110"/>
    <s v="3500_plus"/>
    <n v="40"/>
    <n v="27.70703125"/>
    <s v="25_to_29"/>
    <x v="2"/>
    <x v="1"/>
    <s v="Front_face_to_side"/>
    <x v="1"/>
  </r>
  <r>
    <x v="1"/>
    <x v="1"/>
    <s v="Female"/>
    <n v="6.571289063"/>
    <s v="&lt;13"/>
    <n v="3420"/>
    <s v="3000_to_3499"/>
    <n v="38"/>
    <n v="29.65234375"/>
    <s v="25_to_29"/>
    <x v="2"/>
    <x v="1"/>
    <s v="Side"/>
    <x v="1"/>
  </r>
  <r>
    <x v="1"/>
    <x v="1"/>
    <s v="Male"/>
    <n v="4.856445313"/>
    <s v="&lt;13"/>
    <n v="3500"/>
    <s v="3500_plus"/>
    <n v="40"/>
    <n v="27.5234375"/>
    <s v="25_to_29"/>
    <x v="0"/>
    <x v="0"/>
    <s v="Side"/>
    <x v="1"/>
  </r>
  <r>
    <x v="1"/>
    <x v="1"/>
    <s v="Female"/>
    <n v="21.42578125"/>
    <s v="20_to_25"/>
    <n v="3620"/>
    <s v="3500_plus"/>
    <n v="40"/>
    <n v="28.19921875"/>
    <s v="25_to_29"/>
    <x v="2"/>
    <x v="1"/>
    <s v="Back"/>
    <x v="0"/>
  </r>
  <r>
    <x v="1"/>
    <x v="1"/>
    <s v="Female"/>
    <n v="20.85546875"/>
    <s v="20_to_25"/>
    <n v="3000"/>
    <s v="3000_to_3499"/>
    <n v="40"/>
    <n v="27.55859375"/>
    <s v="25_to_29"/>
    <x v="1"/>
    <x v="1"/>
    <s v="Side"/>
    <x v="1"/>
  </r>
  <r>
    <x v="1"/>
    <x v="1"/>
    <s v="Male"/>
    <n v="44.7109375"/>
    <s v="26_plus"/>
    <n v="4020"/>
    <s v="3500_plus"/>
    <n v="41"/>
    <n v="34.734375"/>
    <s v="30_plus"/>
    <x v="2"/>
    <x v="0"/>
    <s v="Side"/>
    <x v="1"/>
  </r>
  <r>
    <x v="1"/>
    <x v="1"/>
    <s v="Female"/>
    <n v="7.856445313"/>
    <s v="&lt;13"/>
    <n v="3320"/>
    <s v="3000_to_3499"/>
    <n v="38"/>
    <n v="33.5546875"/>
    <s v="30_plus"/>
    <x v="2"/>
    <x v="1"/>
    <s v="Side"/>
    <x v="1"/>
  </r>
  <r>
    <x v="1"/>
    <x v="0"/>
    <s v="Male"/>
    <n v="13.85546875"/>
    <s v="13_to_19"/>
    <n v="3590"/>
    <s v="3500_plus"/>
    <n v="40"/>
    <n v="17.16796875"/>
    <s v="&lt;19"/>
    <x v="2"/>
    <x v="1"/>
    <s v="Front_face_to_side"/>
    <x v="0"/>
  </r>
  <r>
    <x v="1"/>
    <x v="1"/>
    <s v="Female"/>
    <n v="6.427734375"/>
    <s v="&lt;13"/>
    <n v="3790"/>
    <s v="3500_plus"/>
    <n v="40"/>
    <n v="24.640625"/>
    <s v="20_to_24"/>
    <x v="1"/>
    <x v="1"/>
    <s v="Side"/>
    <x v="1"/>
  </r>
  <r>
    <x v="1"/>
    <x v="1"/>
    <s v="Male"/>
    <n v="11.42773438"/>
    <s v="&lt;13"/>
    <n v="3750"/>
    <s v="3500_plus"/>
    <n v="40"/>
    <n v="32.1640625"/>
    <s v="30_plus"/>
    <x v="2"/>
    <x v="1"/>
    <s v="Side"/>
    <x v="1"/>
  </r>
  <r>
    <x v="1"/>
    <x v="1"/>
    <s v="Male"/>
    <n v="18.85546875"/>
    <s v="13_to_19"/>
    <n v="3780"/>
    <s v="3500_plus"/>
    <n v="40"/>
    <n v="36.0546875"/>
    <s v="30_plus"/>
    <x v="2"/>
    <x v="1"/>
    <s v="Front_face_to_side"/>
    <x v="1"/>
  </r>
  <r>
    <x v="1"/>
    <x v="1"/>
    <s v="Female"/>
    <n v="22.5703125"/>
    <s v="20_to_25"/>
    <n v="3300"/>
    <s v="3000_to_3499"/>
    <n v="40"/>
    <n v="29.359375"/>
    <s v="25_to_29"/>
    <x v="2"/>
    <x v="1"/>
    <s v="Side"/>
    <x v="1"/>
  </r>
  <r>
    <x v="1"/>
    <x v="1"/>
    <s v="Male"/>
    <n v="6.856445313"/>
    <s v="&lt;13"/>
    <n v="2640"/>
    <s v="2500_to_2999"/>
    <n v="38"/>
    <n v="31.953125"/>
    <s v="30_plus"/>
    <x v="2"/>
    <x v="0"/>
    <s v="Front_face_to_side"/>
    <x v="2"/>
  </r>
  <r>
    <x v="1"/>
    <x v="1"/>
    <s v="Male"/>
    <n v="6.28515625"/>
    <s v="&lt;13"/>
    <n v="2570"/>
    <s v="2500_to_2999"/>
    <n v="37"/>
    <n v="26.76171875"/>
    <s v="25_to_29"/>
    <x v="2"/>
    <x v="1"/>
    <s v="Front_face_to_side"/>
    <x v="0"/>
  </r>
  <r>
    <x v="1"/>
    <x v="1"/>
    <s v="Female"/>
    <n v="12.85546875"/>
    <s v="&lt;13"/>
    <n v="3490"/>
    <s v="3000_to_3499"/>
    <n v="40"/>
    <n v="24.4921875"/>
    <s v="20_to_24"/>
    <x v="1"/>
    <x v="1"/>
    <s v="Side"/>
    <x v="1"/>
  </r>
  <r>
    <x v="1"/>
    <x v="1"/>
    <s v="Male"/>
    <n v="17"/>
    <s v="13_to_19"/>
    <n v="3760"/>
    <s v="3500_plus"/>
    <n v="41"/>
    <n v="28.234375"/>
    <s v="25_to_29"/>
    <x v="0"/>
    <x v="1"/>
    <s v="Front_face_to_side"/>
    <x v="0"/>
  </r>
  <r>
    <x v="1"/>
    <x v="1"/>
    <s v="Male"/>
    <n v="12.28515625"/>
    <s v="&lt;13"/>
    <n v="3640"/>
    <s v="3500_plus"/>
    <n v="40"/>
    <n v="27.40625"/>
    <s v="25_to_29"/>
    <x v="0"/>
    <x v="1"/>
    <s v="Side"/>
    <x v="1"/>
  </r>
  <r>
    <x v="1"/>
    <x v="1"/>
    <s v="Female"/>
    <n v="10.28515625"/>
    <s v="&lt;13"/>
    <n v="2960"/>
    <s v="2500_to_2999"/>
    <n v="38"/>
    <n v="23.2734375"/>
    <s v="20_to_24"/>
    <x v="0"/>
    <x v="1"/>
    <s v="Side"/>
    <x v="0"/>
  </r>
  <r>
    <x v="1"/>
    <x v="1"/>
    <s v="Male"/>
    <n v="9"/>
    <s v="&lt;13"/>
    <n v="3050"/>
    <s v="3000_to_3499"/>
    <n v="41"/>
    <n v="21.71875"/>
    <s v="20_to_24"/>
    <x v="0"/>
    <x v="1"/>
    <s v="Side"/>
    <x v="1"/>
  </r>
  <r>
    <x v="1"/>
    <x v="1"/>
    <s v="Female"/>
    <n v="11.42773438"/>
    <s v="&lt;13"/>
    <n v="3190"/>
    <s v="3000_to_3499"/>
    <n v="41"/>
    <n v="41.03125"/>
    <s v="30_plus"/>
    <x v="0"/>
    <x v="1"/>
    <s v="Front_face_to_side"/>
    <x v="1"/>
  </r>
  <r>
    <x v="1"/>
    <x v="1"/>
    <s v="Male"/>
    <n v="31.5703125"/>
    <s v="26_plus"/>
    <n v="3510"/>
    <s v="3500_plus"/>
    <n v="40.421875"/>
    <n v="33.8828125"/>
    <s v="30_plus"/>
    <x v="2"/>
    <x v="1"/>
    <s v="Other"/>
    <x v="1"/>
  </r>
  <r>
    <x v="1"/>
    <x v="1"/>
    <s v="Male"/>
    <n v="16"/>
    <s v="13_to_19"/>
    <n v="4090"/>
    <s v="3500_plus"/>
    <n v="40"/>
    <n v="33.4921875"/>
    <s v="30_plus"/>
    <x v="1"/>
    <x v="1"/>
    <s v="Side"/>
    <x v="1"/>
  </r>
  <r>
    <x v="1"/>
    <x v="1"/>
    <s v="Male"/>
    <n v="11.85546875"/>
    <s v="&lt;13"/>
    <n v="4200"/>
    <s v="3500_plus"/>
    <n v="40"/>
    <n v="33.2265625"/>
    <s v="30_plus"/>
    <x v="2"/>
    <x v="1"/>
    <s v="Back"/>
    <x v="1"/>
  </r>
  <r>
    <x v="1"/>
    <x v="1"/>
    <s v="Female"/>
    <n v="10.28515625"/>
    <s v="&lt;13"/>
    <n v="3430"/>
    <s v="3000_to_3499"/>
    <n v="39.5703125"/>
    <n v="32.671875"/>
    <s v="30_plus"/>
    <x v="2"/>
    <x v="1"/>
    <s v="Front_face_to_side"/>
    <x v="1"/>
  </r>
  <r>
    <x v="1"/>
    <x v="1"/>
    <s v="Male"/>
    <n v="12"/>
    <s v="&lt;13"/>
    <n v="4000"/>
    <s v="3500_plus"/>
    <n v="40"/>
    <n v="28.3125"/>
    <s v="25_to_29"/>
    <x v="2"/>
    <x v="1"/>
    <s v="Side"/>
    <x v="1"/>
  </r>
  <r>
    <x v="1"/>
    <x v="1"/>
    <s v="Male"/>
    <n v="10.42773438"/>
    <s v="&lt;13"/>
    <n v="3730"/>
    <s v="3500_plus"/>
    <n v="41"/>
    <n v="29.6640625"/>
    <s v="25_to_29"/>
    <x v="2"/>
    <x v="1"/>
    <s v="Side"/>
    <x v="1"/>
  </r>
  <r>
    <x v="1"/>
    <x v="1"/>
    <s v="Male"/>
    <n v="4.427734375"/>
    <s v="&lt;13"/>
    <m/>
    <m/>
    <m/>
    <m/>
    <m/>
    <x v="2"/>
    <x v="0"/>
    <s v="Front_face_to_side"/>
    <x v="1"/>
  </r>
  <r>
    <x v="1"/>
    <x v="1"/>
    <s v="Female"/>
    <n v="11.71289063"/>
    <s v="&lt;13"/>
    <n v="3870"/>
    <s v="3500_plus"/>
    <n v="39"/>
    <n v="33.96875"/>
    <s v="30_plus"/>
    <x v="2"/>
    <x v="1"/>
    <s v="Side"/>
    <x v="1"/>
  </r>
  <r>
    <x v="1"/>
    <x v="1"/>
    <s v="Male"/>
    <n v="12.5703125"/>
    <s v="&lt;13"/>
    <n v="3650"/>
    <s v="3500_plus"/>
    <n v="42"/>
    <n v="27.81640625"/>
    <s v="25_to_29"/>
    <x v="0"/>
    <x v="1"/>
    <s v="Side"/>
    <x v="1"/>
  </r>
  <r>
    <x v="1"/>
    <x v="1"/>
    <s v="Female"/>
    <n v="12.85546875"/>
    <s v="&lt;13"/>
    <n v="3380"/>
    <s v="3000_to_3499"/>
    <n v="40"/>
    <n v="30.05078125"/>
    <s v="30_plus"/>
    <x v="0"/>
    <x v="1"/>
    <s v="Front_face_to_side"/>
    <x v="1"/>
  </r>
  <r>
    <x v="1"/>
    <x v="1"/>
    <s v="Male"/>
    <n v="19"/>
    <s v="13_to_19"/>
    <n v="3560"/>
    <s v="3500_plus"/>
    <n v="40"/>
    <n v="26.26953125"/>
    <s v="25_to_29"/>
    <x v="0"/>
    <x v="1"/>
    <s v="Side"/>
    <x v="1"/>
  </r>
  <r>
    <x v="1"/>
    <x v="1"/>
    <s v="Female"/>
    <n v="4.856445313"/>
    <s v="&lt;13"/>
    <n v="3900"/>
    <s v="3500_plus"/>
    <n v="40"/>
    <n v="25.7109375"/>
    <s v="25_to_29"/>
    <x v="2"/>
    <x v="1"/>
    <s v="Side"/>
    <x v="1"/>
  </r>
  <r>
    <x v="1"/>
    <x v="1"/>
    <s v="Female"/>
    <n v="19.5703125"/>
    <s v="13_to_19"/>
    <n v="3500"/>
    <s v="3500_plus"/>
    <n v="41"/>
    <n v="27.421875"/>
    <s v="25_to_29"/>
    <x v="0"/>
    <x v="1"/>
    <s v="Side"/>
    <x v="1"/>
  </r>
  <r>
    <x v="1"/>
    <x v="1"/>
    <s v="Male"/>
    <n v="17.42578125"/>
    <s v="13_to_19"/>
    <n v="4080"/>
    <s v="3500_plus"/>
    <n v="40"/>
    <n v="25.83203125"/>
    <s v="25_to_29"/>
    <x v="2"/>
    <x v="1"/>
    <s v="Side"/>
    <x v="1"/>
  </r>
  <r>
    <x v="1"/>
    <x v="0"/>
    <s v="Female"/>
    <n v="9.712890625"/>
    <s v="&lt;13"/>
    <n v="3280"/>
    <s v="3000_to_3499"/>
    <n v="38"/>
    <n v="31.37109375"/>
    <s v="30_plus"/>
    <x v="0"/>
    <x v="1"/>
    <s v="Back"/>
    <x v="0"/>
  </r>
  <r>
    <x v="1"/>
    <x v="1"/>
    <s v="Male"/>
    <n v="10"/>
    <s v="&lt;13"/>
    <n v="3930"/>
    <s v="3500_plus"/>
    <n v="38"/>
    <n v="28.09375"/>
    <s v="25_to_29"/>
    <x v="0"/>
    <x v="1"/>
    <s v="Side"/>
    <x v="1"/>
  </r>
  <r>
    <x v="1"/>
    <x v="1"/>
    <s v="Male"/>
    <n v="16.7109375"/>
    <s v="13_to_19"/>
    <n v="3910"/>
    <s v="3500_plus"/>
    <n v="40"/>
    <n v="22.140625"/>
    <s v="20_to_24"/>
    <x v="0"/>
    <x v="1"/>
    <s v="Side"/>
    <x v="1"/>
  </r>
  <r>
    <x v="1"/>
    <x v="1"/>
    <s v="Male"/>
    <n v="16.85546875"/>
    <s v="13_to_19"/>
    <n v="3780"/>
    <s v="3500_plus"/>
    <n v="40"/>
    <n v="32.171875"/>
    <s v="30_plus"/>
    <x v="0"/>
    <x v="1"/>
    <s v="Back"/>
    <x v="1"/>
  </r>
  <r>
    <x v="1"/>
    <x v="1"/>
    <s v="Male"/>
    <n v="9"/>
    <s v="&lt;13"/>
    <n v="3510"/>
    <s v="3500_plus"/>
    <n v="40"/>
    <n v="23.40625"/>
    <s v="20_to_24"/>
    <x v="2"/>
    <x v="1"/>
    <s v="Side"/>
    <x v="1"/>
  </r>
  <r>
    <x v="1"/>
    <x v="1"/>
    <s v="Female"/>
    <n v="26.5703125"/>
    <s v="26_plus"/>
    <n v="4040"/>
    <s v="3500_plus"/>
    <n v="41"/>
    <n v="28.69140625"/>
    <s v="25_to_29"/>
    <x v="0"/>
    <x v="1"/>
    <s v="Side"/>
    <x v="1"/>
  </r>
  <r>
    <x v="1"/>
    <x v="1"/>
    <s v="Male"/>
    <n v="18.28515625"/>
    <s v="13_to_19"/>
    <n v="3900"/>
    <s v="3500_plus"/>
    <n v="40"/>
    <n v="27.8046875"/>
    <s v="25_to_29"/>
    <x v="0"/>
    <x v="1"/>
    <s v="Side"/>
    <x v="1"/>
  </r>
  <r>
    <x v="1"/>
    <x v="1"/>
    <s v="Female"/>
    <n v="5.427734375"/>
    <s v="&lt;13"/>
    <n v="3870"/>
    <s v="3500_plus"/>
    <n v="40"/>
    <n v="31.67578125"/>
    <s v="30_plus"/>
    <x v="2"/>
    <x v="1"/>
    <s v="Side"/>
    <x v="1"/>
  </r>
  <r>
    <x v="0"/>
    <x v="0"/>
    <s v="Male"/>
    <n v="8.85546875"/>
    <s v="&lt;13"/>
    <n v="3420"/>
    <s v="3000_to_3499"/>
    <n v="41.28125"/>
    <n v="27.95703125"/>
    <s v="25_to_29"/>
    <x v="0"/>
    <x v="1"/>
    <s v="Front_face_to_side"/>
    <x v="1"/>
  </r>
  <r>
    <x v="0"/>
    <x v="0"/>
    <s v="Male"/>
    <n v="11.42773438"/>
    <s v="&lt;13"/>
    <n v="3220"/>
    <s v="3000_to_3499"/>
    <n v="39"/>
    <n v="24.2734375"/>
    <s v="20_to_24"/>
    <x v="1"/>
    <x v="1"/>
    <s v="Front_face_to_side"/>
    <x v="0"/>
  </r>
  <r>
    <x v="0"/>
    <x v="1"/>
    <s v="Male"/>
    <n v="34"/>
    <s v="26_plus"/>
    <n v="1250"/>
    <s v="&lt;2500"/>
    <n v="30"/>
    <n v="32.0546875"/>
    <s v="30_plus"/>
    <x v="0"/>
    <x v="1"/>
    <s v="Front_face_to_side"/>
    <x v="1"/>
  </r>
  <r>
    <x v="0"/>
    <x v="0"/>
    <s v="Male"/>
    <n v="8.427734375"/>
    <s v="&lt;13"/>
    <n v="3640"/>
    <s v="3500_plus"/>
    <n v="41.421875"/>
    <n v="37.0234375"/>
    <s v="30_plus"/>
    <x v="2"/>
    <x v="1"/>
    <s v="Front_face_to_side"/>
    <x v="1"/>
  </r>
  <r>
    <x v="0"/>
    <x v="2"/>
    <s v="Female"/>
    <n v="34.7109375"/>
    <s v="26_plus"/>
    <n v="2830"/>
    <s v="2500_to_2999"/>
    <n v="38.5"/>
    <n v="23.171875"/>
    <s v="20_to_24"/>
    <x v="1"/>
    <x v="0"/>
    <s v="Front_face_to_side"/>
    <x v="0"/>
  </r>
  <r>
    <x v="0"/>
    <x v="0"/>
    <s v="Male"/>
    <n v="9.28515625"/>
    <s v="&lt;13"/>
    <n v="3680"/>
    <s v="3500_plus"/>
    <n v="39.7109375"/>
    <n v="21.765625"/>
    <s v="20_to_24"/>
    <x v="0"/>
    <x v="1"/>
    <s v="Front_face_to_side"/>
    <x v="0"/>
  </r>
  <r>
    <x v="0"/>
    <x v="1"/>
    <s v="Male"/>
    <n v="10.85546875"/>
    <s v="&lt;13"/>
    <n v="3620"/>
    <s v="3500_plus"/>
    <n v="41"/>
    <n v="29.63671875"/>
    <s v="25_to_29"/>
    <x v="0"/>
    <x v="1"/>
    <s v="Front_face_to_side"/>
    <x v="0"/>
  </r>
  <r>
    <x v="0"/>
    <x v="1"/>
    <s v="Female"/>
    <n v="15.5703125"/>
    <s v="13_to_19"/>
    <n v="2950"/>
    <s v="2500_to_2999"/>
    <n v="39"/>
    <n v="30.15234375"/>
    <s v="30_plus"/>
    <x v="0"/>
    <x v="1"/>
    <s v="Front_face_to_side"/>
    <x v="0"/>
  </r>
  <r>
    <x v="0"/>
    <x v="1"/>
    <s v="Male"/>
    <n v="11"/>
    <s v="&lt;13"/>
    <n v="3550"/>
    <s v="3500_plus"/>
    <n v="40"/>
    <n v="34.890625"/>
    <s v="30_plus"/>
    <x v="2"/>
    <x v="1"/>
    <s v="Front_face_to_side"/>
    <x v="0"/>
  </r>
  <r>
    <x v="0"/>
    <x v="2"/>
    <s v="Male"/>
    <n v="9.85546875"/>
    <s v="&lt;13"/>
    <n v="3220"/>
    <s v="3000_to_3499"/>
    <n v="40.7109375"/>
    <n v="21.90234375"/>
    <s v="20_to_24"/>
    <x v="0"/>
    <x v="1"/>
    <s v="Front_face_to_side"/>
    <x v="0"/>
  </r>
  <r>
    <x v="0"/>
    <x v="1"/>
    <s v="Male"/>
    <n v="15.14257813"/>
    <s v="13_to_19"/>
    <n v="3040"/>
    <s v="3000_to_3499"/>
    <n v="39"/>
    <n v="26.56640625"/>
    <s v="25_to_29"/>
    <x v="1"/>
    <x v="1"/>
    <s v="Front_face_to_side"/>
    <x v="1"/>
  </r>
  <r>
    <x v="0"/>
    <x v="1"/>
    <s v="Female"/>
    <n v="8.427734375"/>
    <s v="&lt;13"/>
    <n v="2600"/>
    <s v="2500_to_2999"/>
    <n v="42"/>
    <n v="31.50390625"/>
    <s v="30_plus"/>
    <x v="2"/>
    <x v="1"/>
    <s v="Front_face_to_side"/>
    <x v="0"/>
  </r>
  <r>
    <x v="0"/>
    <x v="0"/>
    <s v="Male"/>
    <n v="15.71289063"/>
    <s v="13_to_19"/>
    <n v="3070"/>
    <s v="3000_to_3499"/>
    <n v="40.140625"/>
    <n v="21.015625"/>
    <s v="20_to_24"/>
    <x v="1"/>
    <x v="1"/>
    <s v="Front_face_to_side"/>
    <x v="0"/>
  </r>
  <r>
    <x v="0"/>
    <x v="0"/>
    <s v="Male"/>
    <n v="9"/>
    <s v="&lt;13"/>
    <n v="2760"/>
    <s v="2500_to_2999"/>
    <n v="38"/>
    <n v="23.34765625"/>
    <s v="20_to_24"/>
    <x v="0"/>
    <x v="1"/>
    <s v="Front_face_to_side"/>
    <x v="0"/>
  </r>
  <r>
    <x v="0"/>
    <x v="1"/>
    <s v="Female"/>
    <n v="9.5703125"/>
    <s v="&lt;13"/>
    <n v="3146"/>
    <s v="3000_to_3499"/>
    <n v="35"/>
    <n v="26.4375"/>
    <s v="25_to_29"/>
    <x v="2"/>
    <x v="1"/>
    <s v="Front_face_to_side"/>
    <x v="1"/>
  </r>
  <r>
    <x v="0"/>
    <x v="1"/>
    <s v="Male"/>
    <n v="16.7109375"/>
    <s v="13_to_19"/>
    <n v="2880"/>
    <s v="2500_to_2999"/>
    <n v="39.28125"/>
    <n v="30"/>
    <s v="30_plus"/>
    <x v="1"/>
    <x v="1"/>
    <s v="Front_face_to_side"/>
    <x v="1"/>
  </r>
  <r>
    <x v="0"/>
    <x v="1"/>
    <s v="Female"/>
    <n v="12.85546875"/>
    <s v="&lt;13"/>
    <n v="2180"/>
    <s v="&lt;2500"/>
    <n v="36.5703125"/>
    <n v="23.640625"/>
    <s v="20_to_24"/>
    <x v="1"/>
    <x v="1"/>
    <s v="Front_face_to_side"/>
    <x v="0"/>
  </r>
  <r>
    <x v="0"/>
    <x v="1"/>
    <s v="Female"/>
    <n v="13.28515625"/>
    <s v="13_to_19"/>
    <n v="4440"/>
    <s v="3500_plus"/>
    <n v="36"/>
    <n v="30.8828125"/>
    <s v="30_plus"/>
    <x v="0"/>
    <x v="1"/>
    <s v="Side"/>
    <x v="1"/>
  </r>
  <r>
    <x v="0"/>
    <x v="1"/>
    <s v="Female"/>
    <n v="17.140625"/>
    <s v="13_to_19"/>
    <n v="3170"/>
    <s v="3000_to_3499"/>
    <n v="39.140625"/>
    <n v="27.55859375"/>
    <s v="25_to_29"/>
    <x v="1"/>
    <x v="1"/>
    <s v="Front_face_to_side"/>
    <x v="0"/>
  </r>
  <r>
    <x v="0"/>
    <x v="1"/>
    <s v="Female"/>
    <n v="17.28515625"/>
    <s v="13_to_19"/>
    <n v="2640"/>
    <s v="2500_to_2999"/>
    <n v="38"/>
    <n v="18.33984375"/>
    <s v="&lt;19"/>
    <x v="0"/>
    <x v="1"/>
    <s v="Front_face_to_side"/>
    <x v="0"/>
  </r>
  <r>
    <x v="0"/>
    <x v="1"/>
    <s v="Male"/>
    <n v="10.85546875"/>
    <s v="&lt;13"/>
    <n v="3130"/>
    <s v="3000_to_3499"/>
    <n v="39"/>
    <n v="18.53515625"/>
    <s v="&lt;19"/>
    <x v="1"/>
    <x v="1"/>
    <s v="Front_face_to_side"/>
    <x v="1"/>
  </r>
  <r>
    <x v="0"/>
    <x v="1"/>
    <s v="Male"/>
    <n v="9.28515625"/>
    <s v="&lt;13"/>
    <n v="2935"/>
    <s v="2500_to_2999"/>
    <n v="40"/>
    <n v="23.72265625"/>
    <s v="20_to_24"/>
    <x v="2"/>
    <x v="1"/>
    <s v="Front_face_to_side"/>
    <x v="0"/>
  </r>
  <r>
    <x v="0"/>
    <x v="1"/>
    <s v="Female"/>
    <n v="11.85546875"/>
    <s v="&lt;13"/>
    <n v="2755"/>
    <s v="2500_to_2999"/>
    <n v="39.28125"/>
    <n v="20.83203125"/>
    <s v="20_to_24"/>
    <x v="0"/>
    <x v="1"/>
    <s v="Side"/>
    <x v="0"/>
  </r>
  <r>
    <x v="0"/>
    <x v="1"/>
    <s v="Male"/>
    <n v="20.42578125"/>
    <s v="20_to_25"/>
    <n v="4225"/>
    <s v="3500_plus"/>
    <n v="39"/>
    <n v="30.4140625"/>
    <s v="30_plus"/>
    <x v="1"/>
    <x v="1"/>
    <s v="Side"/>
    <x v="1"/>
  </r>
  <r>
    <x v="0"/>
    <x v="1"/>
    <s v="Female"/>
    <n v="7"/>
    <s v="&lt;13"/>
    <n v="2775"/>
    <s v="2500_to_2999"/>
    <n v="40"/>
    <n v="30.23046875"/>
    <s v="30_plus"/>
    <x v="1"/>
    <x v="1"/>
    <s v="Front_face_to_side"/>
    <x v="0"/>
  </r>
  <r>
    <x v="0"/>
    <x v="1"/>
    <s v="Male"/>
    <n v="4.571289063"/>
    <s v="&lt;13"/>
    <n v="3670"/>
    <s v="3500_plus"/>
    <n v="40.5703125"/>
    <n v="36.7109375"/>
    <s v="30_plus"/>
    <x v="0"/>
    <x v="1"/>
    <s v="Front_face_to_side"/>
    <x v="1"/>
  </r>
  <r>
    <x v="0"/>
    <x v="1"/>
    <s v="Male"/>
    <n v="5.142578125"/>
    <s v="&lt;13"/>
    <n v="3970"/>
    <s v="3500_plus"/>
    <n v="39"/>
    <n v="24.8984375"/>
    <s v="20_to_24"/>
    <x v="2"/>
    <x v="1"/>
    <s v="Front_face_to_side"/>
    <x v="1"/>
  </r>
  <r>
    <x v="0"/>
    <x v="1"/>
    <s v="Female"/>
    <n v="40.421875"/>
    <s v="26_plus"/>
    <n v="3670"/>
    <s v="3500_plus"/>
    <n v="40"/>
    <n v="35.203125"/>
    <s v="30_plus"/>
    <x v="0"/>
    <x v="1"/>
    <s v="Front_face_to_side"/>
    <x v="1"/>
  </r>
  <r>
    <x v="0"/>
    <x v="1"/>
    <s v="Male"/>
    <n v="13.42773438"/>
    <s v="13_to_19"/>
    <n v="2820"/>
    <s v="2500_to_2999"/>
    <n v="39"/>
    <n v="26.16015625"/>
    <s v="25_to_29"/>
    <x v="2"/>
    <x v="1"/>
    <s v="Side"/>
    <x v="0"/>
  </r>
  <r>
    <x v="0"/>
    <x v="1"/>
    <s v="Male"/>
    <n v="8"/>
    <s v="&lt;13"/>
    <n v="3040"/>
    <s v="3000_to_3499"/>
    <n v="40"/>
    <n v="27.3671875"/>
    <s v="25_to_29"/>
    <x v="0"/>
    <x v="1"/>
    <s v="Side"/>
    <x v="1"/>
  </r>
  <r>
    <x v="0"/>
    <x v="1"/>
    <s v="Male"/>
    <n v="11.28515625"/>
    <s v="&lt;13"/>
    <n v="3380"/>
    <s v="3000_to_3499"/>
    <n v="40"/>
    <n v="28.25390625"/>
    <s v="25_to_29"/>
    <x v="0"/>
    <x v="1"/>
    <s v="Front_face_to_side"/>
    <x v="0"/>
  </r>
  <r>
    <x v="0"/>
    <x v="1"/>
    <s v="Male"/>
    <n v="12.85546875"/>
    <s v="&lt;13"/>
    <n v="3525"/>
    <s v="3500_plus"/>
    <n v="39.7109375"/>
    <n v="24.9921875"/>
    <s v="20_to_24"/>
    <x v="2"/>
    <x v="0"/>
    <s v="Front_face_to_side"/>
    <x v="1"/>
  </r>
  <r>
    <x v="0"/>
    <x v="1"/>
    <s v="Female"/>
    <n v="6.713867188"/>
    <s v="&lt;13"/>
    <n v="3210"/>
    <s v="3000_to_3499"/>
    <n v="39.7109375"/>
    <n v="24.6484375"/>
    <s v="20_to_24"/>
    <x v="1"/>
    <x v="1"/>
    <s v="Front_face_to_side"/>
    <x v="0"/>
  </r>
  <r>
    <x v="0"/>
    <x v="1"/>
    <s v="Female"/>
    <n v="11.14257813"/>
    <s v="&lt;13"/>
    <n v="3395"/>
    <s v="3000_to_3499"/>
    <n v="39"/>
    <n v="26.2578125"/>
    <s v="25_to_29"/>
    <x v="0"/>
    <x v="1"/>
    <s v="Front_face_to_side"/>
    <x v="1"/>
  </r>
  <r>
    <x v="0"/>
    <x v="1"/>
    <s v="Female"/>
    <n v="16"/>
    <s v="13_to_19"/>
    <n v="2910"/>
    <s v="2500_to_2999"/>
    <n v="39"/>
    <n v="27.94140625"/>
    <s v="25_to_29"/>
    <x v="1"/>
    <x v="1"/>
    <s v="Front_face_to_side"/>
    <x v="1"/>
  </r>
  <r>
    <x v="0"/>
    <x v="1"/>
    <s v="Male"/>
    <n v="16"/>
    <s v="13_to_19"/>
    <n v="3080"/>
    <s v="3000_to_3499"/>
    <n v="38"/>
    <n v="17.515625"/>
    <s v="&lt;19"/>
    <x v="2"/>
    <x v="1"/>
    <s v="Side"/>
    <x v="1"/>
  </r>
  <r>
    <x v="0"/>
    <x v="1"/>
    <s v="Male"/>
    <n v="15.71289063"/>
    <s v="13_to_19"/>
    <n v="3040"/>
    <s v="3000_to_3499"/>
    <n v="38"/>
    <n v="30.8984375"/>
    <s v="30_plus"/>
    <x v="0"/>
    <x v="1"/>
    <s v="Front_face_down"/>
    <x v="2"/>
  </r>
  <r>
    <x v="0"/>
    <x v="1"/>
    <s v="Male"/>
    <n v="13.14257813"/>
    <s v="13_to_19"/>
    <n v="3325"/>
    <s v="3000_to_3499"/>
    <n v="40"/>
    <n v="24.47265625"/>
    <s v="20_to_24"/>
    <x v="0"/>
    <x v="1"/>
    <s v="Side"/>
    <x v="1"/>
  </r>
  <r>
    <x v="0"/>
    <x v="0"/>
    <s v="Female"/>
    <n v="5.856445313"/>
    <s v="&lt;13"/>
    <n v="2860"/>
    <s v="2500_to_2999"/>
    <n v="39.421875"/>
    <n v="24.4296875"/>
    <s v="20_to_24"/>
    <x v="0"/>
    <x v="1"/>
    <s v="Front_face_down"/>
    <x v="0"/>
  </r>
  <r>
    <x v="0"/>
    <x v="1"/>
    <s v="Male"/>
    <n v="7.142578125"/>
    <s v="&lt;13"/>
    <n v="3565"/>
    <s v="3500_plus"/>
    <n v="38.7109375"/>
    <n v="30.671875"/>
    <s v="30_plus"/>
    <x v="1"/>
    <x v="1"/>
    <s v="Front_face_to_side"/>
    <x v="0"/>
  </r>
  <r>
    <x v="0"/>
    <x v="1"/>
    <s v="Male"/>
    <n v="30.5703125"/>
    <s v="26_plus"/>
    <n v="1360"/>
    <s v="&lt;2500"/>
    <n v="35.7109375"/>
    <n v="28.96484375"/>
    <s v="25_to_29"/>
    <x v="0"/>
    <x v="1"/>
    <s v="Back"/>
    <x v="0"/>
  </r>
  <r>
    <x v="0"/>
    <x v="2"/>
    <s v="Female"/>
    <n v="13.5703125"/>
    <s v="13_to_19"/>
    <n v="3200"/>
    <s v="3000_to_3499"/>
    <n v="38.8515625"/>
    <n v="16.76171875"/>
    <s v="&lt;19"/>
    <x v="0"/>
    <x v="1"/>
    <s v="Front_face_to_side"/>
    <x v="1"/>
  </r>
  <r>
    <x v="0"/>
    <x v="2"/>
    <s v="Female"/>
    <n v="4"/>
    <s v="&lt;13"/>
    <n v="2330"/>
    <s v="&lt;2500"/>
    <n v="36"/>
    <n v="23.796875"/>
    <s v="20_to_24"/>
    <x v="0"/>
    <x v="0"/>
    <s v="Side"/>
    <x v="0"/>
  </r>
  <r>
    <x v="0"/>
    <x v="1"/>
    <s v="Male"/>
    <n v="24.85546875"/>
    <s v="20_to_25"/>
    <n v="3525"/>
    <s v="3500_plus"/>
    <n v="39"/>
    <n v="21.328125"/>
    <s v="20_to_24"/>
    <x v="1"/>
    <x v="1"/>
    <s v="Front_face_to_side"/>
    <x v="0"/>
  </r>
  <r>
    <x v="0"/>
    <x v="1"/>
    <s v="Female"/>
    <n v="14.28515625"/>
    <s v="13_to_19"/>
    <n v="2780"/>
    <s v="2500_to_2999"/>
    <n v="40.140625"/>
    <n v="23.77734375"/>
    <s v="20_to_24"/>
    <x v="0"/>
    <x v="1"/>
    <s v="Side"/>
    <x v="0"/>
  </r>
  <r>
    <x v="0"/>
    <x v="0"/>
    <s v="Female"/>
    <n v="14.28515625"/>
    <s v="13_to_19"/>
    <n v="2780"/>
    <s v="2500_to_2999"/>
    <n v="40.140625"/>
    <n v="23.64453125"/>
    <s v="20_to_24"/>
    <x v="1"/>
    <x v="1"/>
    <s v="Front_face_to_side"/>
    <x v="0"/>
  </r>
  <r>
    <x v="0"/>
    <x v="0"/>
    <s v="Female"/>
    <n v="21.28515625"/>
    <s v="20_to_25"/>
    <n v="3000"/>
    <s v="3000_to_3499"/>
    <n v="40"/>
    <n v="19.3203125"/>
    <s v="&lt;19"/>
    <x v="0"/>
    <x v="1"/>
    <s v="Side"/>
    <x v="0"/>
  </r>
  <r>
    <x v="0"/>
    <x v="1"/>
    <s v="Male"/>
    <n v="24.7109375"/>
    <s v="20_to_25"/>
    <n v="2350"/>
    <s v="&lt;2500"/>
    <n v="35"/>
    <n v="39.9296875"/>
    <s v="30_plus"/>
    <x v="0"/>
    <x v="1"/>
    <s v="Back"/>
    <x v="0"/>
  </r>
  <r>
    <x v="0"/>
    <x v="2"/>
    <s v="Male"/>
    <n v="5.142578125"/>
    <s v="&lt;13"/>
    <n v="3250"/>
    <s v="3000_to_3499"/>
    <n v="40"/>
    <n v="27.28125"/>
    <s v="25_to_29"/>
    <x v="2"/>
    <x v="0"/>
    <s v="Side"/>
    <x v="0"/>
  </r>
  <r>
    <x v="0"/>
    <x v="1"/>
    <s v="Female"/>
    <n v="6.571289063"/>
    <s v="&lt;13"/>
    <n v="3200"/>
    <s v="3000_to_3499"/>
    <n v="40"/>
    <n v="13.890625"/>
    <s v="&lt;19"/>
    <x v="2"/>
    <x v="0"/>
    <s v="Front_face_to_side"/>
    <x v="1"/>
  </r>
  <r>
    <x v="1"/>
    <x v="1"/>
    <s v="Female"/>
    <n v="6.713867188"/>
    <s v="&lt;13"/>
    <n v="3450"/>
    <s v="3000_to_3499"/>
    <n v="41"/>
    <n v="18.1171875"/>
    <s v="&lt;19"/>
    <x v="1"/>
    <x v="1"/>
    <s v="Side"/>
    <x v="0"/>
  </r>
  <r>
    <x v="1"/>
    <x v="1"/>
    <s v="Male"/>
    <n v="25.7109375"/>
    <s v="20_to_25"/>
    <n v="3210"/>
    <s v="3000_to_3499"/>
    <n v="38"/>
    <n v="29.6875"/>
    <s v="25_to_29"/>
    <x v="1"/>
    <x v="1"/>
    <s v="Back"/>
    <x v="0"/>
  </r>
  <r>
    <x v="1"/>
    <x v="1"/>
    <s v="Female"/>
    <n v="18.85546875"/>
    <s v="13_to_19"/>
    <n v="3070"/>
    <s v="3000_to_3499"/>
    <n v="40"/>
    <n v="23.18359375"/>
    <s v="20_to_24"/>
    <x v="1"/>
    <x v="1"/>
    <s v="Front_face_to_side"/>
    <x v="0"/>
  </r>
  <r>
    <x v="1"/>
    <x v="1"/>
    <s v="Male"/>
    <n v="20.7109375"/>
    <s v="20_to_25"/>
    <n v="3470"/>
    <s v="3000_to_3499"/>
    <n v="39"/>
    <n v="40.296875"/>
    <s v="30_plus"/>
    <x v="1"/>
    <x v="1"/>
    <s v="Side"/>
    <x v="0"/>
  </r>
  <r>
    <x v="1"/>
    <x v="2"/>
    <s v="Female"/>
    <n v="14.42773438"/>
    <s v="13_to_19"/>
    <n v="3510"/>
    <s v="3500_plus"/>
    <n v="39"/>
    <n v="32.7734375"/>
    <s v="30_plus"/>
    <x v="0"/>
    <x v="1"/>
    <s v="Front_face_to_side"/>
    <x v="0"/>
  </r>
  <r>
    <x v="1"/>
    <x v="1"/>
    <s v="Male"/>
    <n v="6.142578125"/>
    <s v="&lt;13"/>
    <n v="4635"/>
    <s v="3500_plus"/>
    <n v="42.28125"/>
    <n v="20.640625"/>
    <s v="20_to_24"/>
    <x v="0"/>
    <x v="1"/>
    <s v="Side"/>
    <x v="1"/>
  </r>
  <r>
    <x v="1"/>
    <x v="1"/>
    <s v="Female"/>
    <n v="12.5703125"/>
    <s v="&lt;13"/>
    <n v="3520"/>
    <s v="3500_plus"/>
    <n v="40"/>
    <n v="22.546875"/>
    <s v="20_to_24"/>
    <x v="0"/>
    <x v="1"/>
    <s v="Side"/>
    <x v="0"/>
  </r>
  <r>
    <x v="1"/>
    <x v="1"/>
    <s v="Female"/>
    <n v="21"/>
    <s v="20_to_25"/>
    <n v="2180"/>
    <s v="&lt;2500"/>
    <n v="41"/>
    <n v="31.5859375"/>
    <s v="30_plus"/>
    <x v="1"/>
    <x v="1"/>
    <s v="Front_face_to_side"/>
    <x v="1"/>
  </r>
  <r>
    <x v="1"/>
    <x v="1"/>
    <s v="Female"/>
    <n v="10.71289063"/>
    <s v="&lt;13"/>
    <n v="3450"/>
    <s v="3000_to_3499"/>
    <n v="39"/>
    <n v="31.87109375"/>
    <s v="30_plus"/>
    <x v="0"/>
    <x v="1"/>
    <s v="Front_face_to_side"/>
    <x v="1"/>
  </r>
  <r>
    <x v="1"/>
    <x v="1"/>
    <s v="Female"/>
    <n v="34.8515625"/>
    <s v="26_plus"/>
    <n v="3560"/>
    <s v="3500_plus"/>
    <n v="39"/>
    <n v="27.140625"/>
    <s v="25_to_29"/>
    <x v="2"/>
    <x v="1"/>
    <s v="Front_face_down"/>
    <x v="1"/>
  </r>
  <r>
    <x v="1"/>
    <x v="1"/>
    <s v="Male"/>
    <n v="25.7109375"/>
    <s v="20_to_25"/>
    <n v="3290"/>
    <s v="3000_to_3499"/>
    <n v="38"/>
    <n v="26.98828125"/>
    <s v="25_to_29"/>
    <x v="2"/>
    <x v="1"/>
    <s v="Back"/>
    <x v="1"/>
  </r>
  <r>
    <x v="1"/>
    <x v="1"/>
    <s v="Female"/>
    <n v="11"/>
    <s v="&lt;13"/>
    <n v="3820"/>
    <s v="3500_plus"/>
    <n v="39"/>
    <n v="24.4453125"/>
    <s v="20_to_24"/>
    <x v="2"/>
    <x v="1"/>
    <s v="Front_face_down"/>
    <x v="1"/>
  </r>
  <r>
    <x v="1"/>
    <x v="1"/>
    <s v="Female"/>
    <n v="18.42578125"/>
    <s v="13_to_19"/>
    <n v="2570"/>
    <s v="2500_to_2999"/>
    <n v="37"/>
    <n v="29.53515625"/>
    <s v="25_to_29"/>
    <x v="1"/>
    <x v="1"/>
    <s v="Front_face_to_side"/>
    <x v="1"/>
  </r>
  <r>
    <x v="1"/>
    <x v="1"/>
    <s v="Male"/>
    <n v="24.7109375"/>
    <s v="20_to_25"/>
    <n v="3330"/>
    <s v="3000_to_3499"/>
    <n v="38"/>
    <n v="30.02734375"/>
    <s v="30_plus"/>
    <x v="2"/>
    <x v="1"/>
    <s v="Side"/>
    <x v="1"/>
  </r>
  <r>
    <x v="1"/>
    <x v="1"/>
    <s v="Male"/>
    <n v="6.856445313"/>
    <s v="&lt;13"/>
    <n v="5140"/>
    <s v="3500_plus"/>
    <n v="39"/>
    <n v="21.8046875"/>
    <s v="20_to_24"/>
    <x v="0"/>
    <x v="1"/>
    <s v="Front_face_down"/>
    <x v="1"/>
  </r>
  <r>
    <x v="1"/>
    <x v="1"/>
    <s v="Female"/>
    <n v="7.571289063"/>
    <s v="&lt;13"/>
    <n v="3840"/>
    <s v="3500_plus"/>
    <n v="41"/>
    <n v="33.078125"/>
    <s v="30_plus"/>
    <x v="0"/>
    <x v="1"/>
    <s v="Front_face_down"/>
    <x v="1"/>
  </r>
  <r>
    <x v="1"/>
    <x v="1"/>
    <s v="Female"/>
    <n v="11.28515625"/>
    <s v="&lt;13"/>
    <n v="3040"/>
    <s v="3000_to_3499"/>
    <n v="38.140625"/>
    <n v="31.06640625"/>
    <s v="30_plus"/>
    <x v="0"/>
    <x v="1"/>
    <s v="Side"/>
    <x v="0"/>
  </r>
  <r>
    <x v="1"/>
    <x v="1"/>
    <s v="Female"/>
    <n v="18.28515625"/>
    <s v="13_to_19"/>
    <n v="3090"/>
    <s v="3000_to_3499"/>
    <n v="39.5"/>
    <n v="30.32421875"/>
    <s v="30_plus"/>
    <x v="0"/>
    <x v="1"/>
    <s v="Side"/>
    <x v="1"/>
  </r>
  <r>
    <x v="1"/>
    <x v="1"/>
    <s v="Female"/>
    <n v="8.427734375"/>
    <s v="&lt;13"/>
    <n v="4020"/>
    <s v="3500_plus"/>
    <n v="40.421875"/>
    <n v="29.5234375"/>
    <s v="25_to_29"/>
    <x v="0"/>
    <x v="1"/>
    <s v="Side"/>
    <x v="1"/>
  </r>
  <r>
    <x v="1"/>
    <x v="1"/>
    <s v="Male"/>
    <n v="13"/>
    <s v="13_to_19"/>
    <n v="3930"/>
    <s v="3500_plus"/>
    <n v="40"/>
    <n v="33.671875"/>
    <s v="30_plus"/>
    <x v="2"/>
    <x v="1"/>
    <s v="Side"/>
    <x v="0"/>
  </r>
  <r>
    <x v="1"/>
    <x v="1"/>
    <s v="Female"/>
    <n v="10.5703125"/>
    <s v="&lt;13"/>
    <n v="3580"/>
    <s v="3500_plus"/>
    <n v="41.28125"/>
    <n v="19.34765625"/>
    <s v="&lt;19"/>
    <x v="2"/>
    <x v="1"/>
    <s v="Front_face_to_side"/>
    <x v="0"/>
  </r>
  <r>
    <x v="1"/>
    <x v="1"/>
    <s v="Male"/>
    <n v="32"/>
    <s v="26_plus"/>
    <n v="2460"/>
    <s v="&lt;2500"/>
    <n v="39"/>
    <n v="23.6796875"/>
    <s v="20_to_24"/>
    <x v="0"/>
    <x v="1"/>
    <s v="Back"/>
    <x v="1"/>
  </r>
  <r>
    <x v="1"/>
    <x v="1"/>
    <s v="Male"/>
    <n v="15"/>
    <s v="13_to_19"/>
    <n v="3440"/>
    <s v="3000_to_3499"/>
    <n v="42"/>
    <n v="41.0390625"/>
    <s v="30_plus"/>
    <x v="0"/>
    <x v="1"/>
    <s v="Side"/>
    <x v="1"/>
  </r>
  <r>
    <x v="1"/>
    <x v="1"/>
    <s v="Male"/>
    <n v="48.421875"/>
    <s v="26_plus"/>
    <n v="3930"/>
    <s v="3500_plus"/>
    <n v="40"/>
    <n v="30.61328125"/>
    <s v="30_plus"/>
    <x v="2"/>
    <x v="1"/>
    <s v="Back"/>
    <x v="1"/>
  </r>
  <r>
    <x v="1"/>
    <x v="1"/>
    <s v="Female"/>
    <n v="17.140625"/>
    <s v="13_to_19"/>
    <n v="2960"/>
    <s v="2500_to_2999"/>
    <n v="40"/>
    <n v="29.69921875"/>
    <s v="25_to_29"/>
    <x v="1"/>
    <x v="1"/>
    <s v="Front_face_to_side"/>
    <x v="1"/>
  </r>
  <r>
    <x v="1"/>
    <x v="1"/>
    <s v="Male"/>
    <n v="12.14257813"/>
    <s v="&lt;13"/>
    <n v="2505"/>
    <s v="2500_to_2999"/>
    <n v="39"/>
    <n v="24.46484375"/>
    <s v="20_to_24"/>
    <x v="2"/>
    <x v="1"/>
    <s v="Side"/>
    <x v="0"/>
  </r>
  <r>
    <x v="1"/>
    <x v="1"/>
    <s v="Female"/>
    <n v="11.85546875"/>
    <s v="&lt;13"/>
    <n v="2570"/>
    <s v="2500_to_2999"/>
    <n v="37"/>
    <n v="18.2578125"/>
    <s v="&lt;19"/>
    <x v="2"/>
    <x v="1"/>
    <s v="Side"/>
    <x v="0"/>
  </r>
  <r>
    <x v="1"/>
    <x v="1"/>
    <s v="Male"/>
    <n v="9.85546875"/>
    <s v="&lt;13"/>
    <n v="3356"/>
    <s v="3000_to_3499"/>
    <n v="38"/>
    <n v="26.64453125"/>
    <s v="25_to_29"/>
    <x v="0"/>
    <x v="1"/>
    <s v="Front_face_to_side"/>
    <x v="1"/>
  </r>
  <r>
    <x v="1"/>
    <x v="1"/>
    <s v="Male"/>
    <n v="49.421875"/>
    <s v="26_plus"/>
    <n v="2720"/>
    <s v="2500_to_2999"/>
    <n v="40"/>
    <n v="33.5546875"/>
    <s v="30_plus"/>
    <x v="2"/>
    <x v="0"/>
    <s v="Side"/>
    <x v="0"/>
  </r>
  <r>
    <x v="1"/>
    <x v="1"/>
    <s v="Male"/>
    <n v="4.142578125"/>
    <s v="&lt;13"/>
    <n v="4240"/>
    <s v="3500_plus"/>
    <n v="41.140625"/>
    <n v="22.921875"/>
    <s v="20_to_24"/>
    <x v="2"/>
    <x v="1"/>
    <s v="Side"/>
    <x v="1"/>
  </r>
  <r>
    <x v="1"/>
    <x v="1"/>
    <s v="Female"/>
    <n v="4.427734375"/>
    <s v="&lt;13"/>
    <n v="3195"/>
    <s v="3000_to_3499"/>
    <n v="37.140625"/>
    <n v="26.1953125"/>
    <s v="25_to_29"/>
    <x v="0"/>
    <x v="1"/>
    <s v="Side"/>
    <x v="1"/>
  </r>
  <r>
    <x v="1"/>
    <x v="1"/>
    <s v="Male"/>
    <n v="8.427734375"/>
    <s v="&lt;13"/>
    <n v="3960"/>
    <s v="3500_plus"/>
    <n v="40"/>
    <n v="21.42578125"/>
    <s v="20_to_24"/>
    <x v="0"/>
    <x v="1"/>
    <s v="Side"/>
    <x v="1"/>
  </r>
  <r>
    <x v="1"/>
    <x v="1"/>
    <s v="Female"/>
    <n v="14.28515625"/>
    <s v="13_to_19"/>
    <n v="3050"/>
    <s v="3000_to_3499"/>
    <n v="39.140625"/>
    <n v="24.64453125"/>
    <s v="20_to_24"/>
    <x v="1"/>
    <x v="1"/>
    <s v="Side"/>
    <x v="1"/>
  </r>
  <r>
    <x v="1"/>
    <x v="1"/>
    <s v="Female"/>
    <n v="7"/>
    <s v="&lt;13"/>
    <n v="3470"/>
    <s v="3000_to_3499"/>
    <n v="41"/>
    <n v="27.55859375"/>
    <s v="25_to_29"/>
    <x v="1"/>
    <x v="0"/>
    <s v="Front_face_to_side"/>
    <x v="0"/>
  </r>
  <r>
    <x v="1"/>
    <x v="0"/>
    <s v="Male"/>
    <n v="9.712890625"/>
    <s v="&lt;13"/>
    <n v="3260"/>
    <s v="3000_to_3499"/>
    <n v="39"/>
    <n v="25.88671875"/>
    <s v="25_to_29"/>
    <x v="0"/>
    <x v="1"/>
    <s v="Side"/>
    <x v="0"/>
  </r>
  <r>
    <x v="1"/>
    <x v="1"/>
    <s v="Male"/>
    <n v="10.28515625"/>
    <s v="&lt;13"/>
    <n v="3890"/>
    <s v="3500_plus"/>
    <n v="41.140625"/>
    <n v="27.62109375"/>
    <s v="25_to_29"/>
    <x v="1"/>
    <x v="1"/>
    <s v="Side"/>
    <x v="1"/>
  </r>
  <r>
    <x v="1"/>
    <x v="1"/>
    <s v="Male"/>
    <n v="11.42773438"/>
    <s v="&lt;13"/>
    <n v="3130"/>
    <s v="3000_to_3499"/>
    <n v="40"/>
    <n v="22.77734375"/>
    <s v="20_to_24"/>
    <x v="1"/>
    <x v="1"/>
    <m/>
    <x v="0"/>
  </r>
  <r>
    <x v="1"/>
    <x v="1"/>
    <s v="Male"/>
    <n v="20.42578125"/>
    <s v="20_to_25"/>
    <n v="4330"/>
    <s v="3500_plus"/>
    <n v="42.28125"/>
    <n v="35.6171875"/>
    <s v="30_plus"/>
    <x v="0"/>
    <x v="1"/>
    <s v="Front_face_to_side"/>
    <x v="1"/>
  </r>
  <r>
    <x v="1"/>
    <x v="1"/>
    <s v="Male"/>
    <n v="26.7109375"/>
    <s v="26_plus"/>
    <n v="3100"/>
    <s v="3000_to_3499"/>
    <n v="38"/>
    <n v="30.66796875"/>
    <s v="30_plus"/>
    <x v="0"/>
    <x v="1"/>
    <s v="Side"/>
    <x v="1"/>
  </r>
  <r>
    <x v="1"/>
    <x v="1"/>
    <s v="Male"/>
    <n v="15"/>
    <s v="13_to_19"/>
    <n v="4365"/>
    <s v="3500_plus"/>
    <n v="42"/>
    <n v="28"/>
    <s v="25_to_29"/>
    <x v="0"/>
    <x v="1"/>
    <s v="Side"/>
    <x v="2"/>
  </r>
  <r>
    <x v="1"/>
    <x v="1"/>
    <s v="Male"/>
    <n v="15.14257813"/>
    <s v="13_to_19"/>
    <n v="3345"/>
    <s v="3000_to_3499"/>
    <n v="38"/>
    <n v="32.2109375"/>
    <s v="30_plus"/>
    <x v="0"/>
    <x v="1"/>
    <s v="Side"/>
    <x v="1"/>
  </r>
  <r>
    <x v="1"/>
    <x v="1"/>
    <s v="Female"/>
    <n v="9"/>
    <s v="&lt;13"/>
    <n v="3070"/>
    <s v="3000_to_3499"/>
    <n v="39.5703125"/>
    <n v="25.4609375"/>
    <s v="25_to_29"/>
    <x v="2"/>
    <x v="1"/>
    <s v="Side"/>
    <x v="0"/>
  </r>
  <r>
    <x v="1"/>
    <x v="1"/>
    <s v="Female"/>
    <n v="6.142578125"/>
    <s v="&lt;13"/>
    <n v="3830"/>
    <s v="3500_plus"/>
    <n v="40"/>
    <n v="23.58203125"/>
    <s v="20_to_24"/>
    <x v="0"/>
    <x v="1"/>
    <s v="Side"/>
    <x v="1"/>
  </r>
  <r>
    <x v="1"/>
    <x v="1"/>
    <s v="Female"/>
    <n v="34.28125"/>
    <s v="26_plus"/>
    <n v="3845"/>
    <s v="3500_plus"/>
    <n v="39"/>
    <n v="29.6015625"/>
    <s v="25_to_29"/>
    <x v="0"/>
    <x v="1"/>
    <s v="Front_face_to_side"/>
    <x v="1"/>
  </r>
  <r>
    <x v="1"/>
    <x v="1"/>
    <s v="Female"/>
    <n v="12"/>
    <s v="&lt;13"/>
    <n v="3560"/>
    <s v="3500_plus"/>
    <n v="39.5703125"/>
    <n v="19.3671875"/>
    <s v="&lt;19"/>
    <x v="2"/>
    <x v="1"/>
    <s v="Front_face_to_side"/>
    <x v="0"/>
  </r>
  <r>
    <x v="1"/>
    <x v="1"/>
    <s v="Male"/>
    <n v="7.142578125"/>
    <s v="&lt;13"/>
    <n v="3320"/>
    <s v="3000_to_3499"/>
    <n v="40"/>
    <n v="30.01953125"/>
    <s v="30_plus"/>
    <x v="0"/>
    <x v="1"/>
    <s v="Front_face_to_side"/>
    <x v="0"/>
  </r>
  <r>
    <x v="1"/>
    <x v="1"/>
    <s v="Male"/>
    <n v="15.5703125"/>
    <s v="13_to_19"/>
    <n v="3810"/>
    <s v="3500_plus"/>
    <n v="39"/>
    <n v="30.046875"/>
    <s v="30_plus"/>
    <x v="0"/>
    <x v="1"/>
    <s v="Front_face_down"/>
    <x v="1"/>
  </r>
  <r>
    <x v="1"/>
    <x v="1"/>
    <s v="Female"/>
    <n v="12"/>
    <s v="&lt;13"/>
    <n v="2875"/>
    <s v="2500_to_2999"/>
    <n v="42"/>
    <n v="41.046875"/>
    <s v="30_plus"/>
    <x v="2"/>
    <x v="1"/>
    <s v="Side"/>
    <x v="1"/>
  </r>
  <r>
    <x v="1"/>
    <x v="1"/>
    <s v="Female"/>
    <n v="25.5703125"/>
    <s v="20_to_25"/>
    <n v="2930"/>
    <s v="2500_to_2999"/>
    <n v="37"/>
    <n v="37.2421875"/>
    <s v="30_plus"/>
    <x v="2"/>
    <x v="0"/>
    <s v="Side"/>
    <x v="1"/>
  </r>
  <r>
    <x v="1"/>
    <x v="0"/>
    <s v="Male"/>
    <n v="5.571289063"/>
    <s v="&lt;13"/>
    <n v="2720"/>
    <s v="2500_to_2999"/>
    <n v="38"/>
    <n v="16.94921875"/>
    <s v="&lt;19"/>
    <x v="2"/>
    <x v="1"/>
    <s v="Side"/>
    <x v="0"/>
  </r>
  <r>
    <x v="1"/>
    <x v="0"/>
    <s v="Male"/>
    <n v="22.7109375"/>
    <s v="20_to_25"/>
    <n v="3270"/>
    <s v="3000_to_3499"/>
    <n v="38"/>
    <n v="26.796875"/>
    <s v="25_to_29"/>
    <x v="2"/>
    <x v="1"/>
    <s v="Front_face_to_side"/>
    <x v="0"/>
  </r>
  <r>
    <x v="1"/>
    <x v="1"/>
    <s v="Male"/>
    <n v="10.14257813"/>
    <s v="&lt;13"/>
    <n v="4290"/>
    <s v="3500_plus"/>
    <n v="41"/>
    <n v="26.72265625"/>
    <s v="25_to_29"/>
    <x v="0"/>
    <x v="1"/>
    <s v="Front_face_to_side"/>
    <x v="1"/>
  </r>
  <r>
    <x v="1"/>
    <x v="1"/>
    <s v="Female"/>
    <n v="15.5703125"/>
    <s v="13_to_19"/>
    <n v="3280"/>
    <s v="3000_to_3499"/>
    <n v="41.140625"/>
    <n v="23.0859375"/>
    <s v="20_to_24"/>
    <x v="2"/>
    <x v="1"/>
    <s v="Side"/>
    <x v="1"/>
  </r>
  <r>
    <x v="1"/>
    <x v="1"/>
    <s v="Female"/>
    <n v="8"/>
    <s v="&lt;13"/>
    <n v="3160"/>
    <s v="3000_to_3499"/>
    <n v="41.140625"/>
    <n v="17.3359375"/>
    <s v="&lt;19"/>
    <x v="2"/>
    <x v="1"/>
    <s v="Side"/>
    <x v="0"/>
  </r>
  <r>
    <x v="1"/>
    <x v="1"/>
    <s v="Male"/>
    <n v="8.712890625"/>
    <s v="&lt;13"/>
    <n v="3520"/>
    <s v="3500_plus"/>
    <n v="39.28125"/>
    <n v="26.28515625"/>
    <s v="25_to_29"/>
    <x v="0"/>
    <x v="1"/>
    <s v="Side"/>
    <x v="1"/>
  </r>
  <r>
    <x v="1"/>
    <x v="1"/>
    <s v="Male"/>
    <n v="10.71289063"/>
    <s v="&lt;13"/>
    <n v="2920"/>
    <s v="2500_to_2999"/>
    <n v="40"/>
    <n v="29.99609375"/>
    <s v="25_to_29"/>
    <x v="2"/>
    <x v="1"/>
    <s v="Front_face_to_side"/>
    <x v="1"/>
  </r>
  <r>
    <x v="1"/>
    <x v="1"/>
    <s v="Female"/>
    <n v="4.28515625"/>
    <s v="&lt;13"/>
    <n v="3630"/>
    <s v="3500_plus"/>
    <n v="39"/>
    <n v="27.82421875"/>
    <s v="25_to_29"/>
    <x v="0"/>
    <x v="1"/>
    <s v="Side"/>
    <x v="0"/>
  </r>
  <r>
    <x v="1"/>
    <x v="1"/>
    <s v="Male"/>
    <n v="13.71289063"/>
    <s v="13_to_19"/>
    <n v="3490"/>
    <s v="3000_to_3499"/>
    <n v="40"/>
    <n v="25.55859375"/>
    <s v="25_to_29"/>
    <x v="0"/>
    <x v="1"/>
    <s v="Side"/>
    <x v="0"/>
  </r>
  <r>
    <x v="1"/>
    <x v="2"/>
    <s v="Male"/>
    <n v="29.28515625"/>
    <s v="26_plus"/>
    <n v="2920"/>
    <s v="2500_to_2999"/>
    <n v="40.140625"/>
    <n v="25.55078125"/>
    <s v="25_to_29"/>
    <x v="0"/>
    <x v="1"/>
    <s v="Front_face_to_side"/>
    <x v="0"/>
  </r>
  <r>
    <x v="1"/>
    <x v="1"/>
    <s v="Male"/>
    <n v="12.5703125"/>
    <s v="&lt;13"/>
    <n v="3640"/>
    <s v="3500_plus"/>
    <n v="41"/>
    <n v="19.88671875"/>
    <s v="&lt;19"/>
    <x v="0"/>
    <x v="1"/>
    <s v="Side"/>
    <x v="1"/>
  </r>
  <r>
    <x v="1"/>
    <x v="1"/>
    <s v="Female"/>
    <n v="33"/>
    <s v="26_plus"/>
    <n v="3290"/>
    <s v="3000_to_3499"/>
    <n v="40"/>
    <n v="24.8125"/>
    <s v="20_to_24"/>
    <x v="1"/>
    <x v="1"/>
    <s v="Back"/>
    <x v="0"/>
  </r>
  <r>
    <x v="1"/>
    <x v="0"/>
    <s v="Female"/>
    <n v="11.14257813"/>
    <s v="&lt;13"/>
    <n v="2770"/>
    <s v="2500_to_2999"/>
    <n v="38.421875"/>
    <n v="20.70703125"/>
    <s v="20_to_24"/>
    <x v="0"/>
    <x v="1"/>
    <s v="Front_face_to_side"/>
    <x v="0"/>
  </r>
  <r>
    <x v="1"/>
    <x v="1"/>
    <s v="Male"/>
    <n v="14.14257813"/>
    <s v="13_to_19"/>
    <n v="4095"/>
    <s v="3500_plus"/>
    <n v="40"/>
    <n v="25.25390625"/>
    <s v="25_to_29"/>
    <x v="1"/>
    <x v="1"/>
    <s v="Back"/>
    <x v="0"/>
  </r>
  <r>
    <x v="1"/>
    <x v="1"/>
    <s v="Female"/>
    <n v="27"/>
    <s v="26_plus"/>
    <n v="2510"/>
    <s v="2500_to_2999"/>
    <n v="36"/>
    <n v="41.6796875"/>
    <s v="30_plus"/>
    <x v="1"/>
    <x v="1"/>
    <s v="Side"/>
    <x v="1"/>
  </r>
  <r>
    <x v="1"/>
    <x v="1"/>
    <s v="Female"/>
    <n v="17.140625"/>
    <s v="13_to_19"/>
    <n v="2840"/>
    <s v="2500_to_2999"/>
    <n v="37"/>
    <n v="39.90625"/>
    <s v="30_plus"/>
    <x v="2"/>
    <x v="1"/>
    <s v="Side"/>
    <x v="1"/>
  </r>
  <r>
    <x v="1"/>
    <x v="1"/>
    <s v="Male"/>
    <n v="12"/>
    <s v="&lt;13"/>
    <n v="3890"/>
    <s v="3500_plus"/>
    <n v="40"/>
    <n v="22.26953125"/>
    <s v="20_to_24"/>
    <x v="2"/>
    <x v="1"/>
    <s v="Front_face_to_side"/>
    <x v="1"/>
  </r>
  <r>
    <x v="1"/>
    <x v="0"/>
    <s v="Male"/>
    <n v="14.85546875"/>
    <s v="13_to_19"/>
    <n v="2040"/>
    <s v="&lt;2500"/>
    <n v="39"/>
    <n v="23.83203125"/>
    <s v="20_to_24"/>
    <x v="2"/>
    <x v="1"/>
    <s v="Front_face_to_side"/>
    <x v="0"/>
  </r>
  <r>
    <x v="1"/>
    <x v="1"/>
    <s v="Male"/>
    <n v="14.14257813"/>
    <s v="13_to_19"/>
    <n v="3230"/>
    <s v="3000_to_3499"/>
    <n v="37"/>
    <n v="24.8984375"/>
    <s v="20_to_24"/>
    <x v="0"/>
    <x v="1"/>
    <s v="Side"/>
    <x v="1"/>
  </r>
  <r>
    <x v="1"/>
    <x v="1"/>
    <s v="Male"/>
    <n v="17.140625"/>
    <s v="13_to_19"/>
    <n v="3970"/>
    <s v="3500_plus"/>
    <n v="39"/>
    <n v="28.3828125"/>
    <s v="25_to_29"/>
    <x v="2"/>
    <x v="1"/>
    <s v="Front_face_to_side"/>
    <x v="0"/>
  </r>
  <r>
    <x v="1"/>
    <x v="1"/>
    <s v="Male"/>
    <n v="15"/>
    <s v="13_to_19"/>
    <n v="2920"/>
    <s v="2500_to_2999"/>
    <n v="37"/>
    <n v="23.0390625"/>
    <s v="20_to_24"/>
    <x v="0"/>
    <x v="1"/>
    <s v="Front_face_to_side"/>
    <x v="0"/>
  </r>
  <r>
    <x v="1"/>
    <x v="1"/>
    <s v="Female"/>
    <n v="11.28515625"/>
    <s v="&lt;13"/>
    <n v="2900"/>
    <s v="2500_to_2999"/>
    <n v="39"/>
    <n v="30.17578125"/>
    <s v="30_plus"/>
    <x v="1"/>
    <x v="1"/>
    <s v="Side"/>
    <x v="1"/>
  </r>
  <r>
    <x v="1"/>
    <x v="1"/>
    <s v="Male"/>
    <n v="21.28515625"/>
    <s v="20_to_25"/>
    <n v="3060"/>
    <s v="3000_to_3499"/>
    <n v="39"/>
    <n v="33.078125"/>
    <s v="30_plus"/>
    <x v="0"/>
    <x v="1"/>
    <s v="Front_face_to_side"/>
    <x v="1"/>
  </r>
  <r>
    <x v="1"/>
    <x v="1"/>
    <s v="Male"/>
    <n v="6.427734375"/>
    <s v="&lt;13"/>
    <n v="4250"/>
    <s v="3500_plus"/>
    <n v="40"/>
    <n v="26.22265625"/>
    <s v="25_to_29"/>
    <x v="2"/>
    <x v="1"/>
    <s v="Back"/>
    <x v="0"/>
  </r>
  <r>
    <x v="1"/>
    <x v="1"/>
    <s v="Male"/>
    <n v="20"/>
    <s v="20_to_25"/>
    <n v="3810"/>
    <s v="3500_plus"/>
    <n v="40"/>
    <n v="25.51171875"/>
    <s v="25_to_29"/>
    <x v="0"/>
    <x v="1"/>
    <s v="Back"/>
    <x v="1"/>
  </r>
  <r>
    <x v="1"/>
    <x v="1"/>
    <s v="Female"/>
    <n v="14"/>
    <s v="13_to_19"/>
    <n v="4540"/>
    <s v="3500_plus"/>
    <n v="41"/>
    <n v="31.08203125"/>
    <s v="30_plus"/>
    <x v="0"/>
    <x v="1"/>
    <s v="Front_face_to_side"/>
    <x v="1"/>
  </r>
  <r>
    <x v="1"/>
    <x v="1"/>
    <s v="Male"/>
    <n v="4.28515625"/>
    <s v="&lt;13"/>
    <n v="3290"/>
    <s v="3000_to_3499"/>
    <n v="39"/>
    <n v="26.78125"/>
    <s v="25_to_29"/>
    <x v="2"/>
    <x v="1"/>
    <s v="Side"/>
    <x v="1"/>
  </r>
  <r>
    <x v="1"/>
    <x v="1"/>
    <s v="Female"/>
    <n v="11.14257813"/>
    <s v="&lt;13"/>
    <n v="3385"/>
    <s v="3000_to_3499"/>
    <n v="38"/>
    <n v="27.11328125"/>
    <s v="25_to_29"/>
    <x v="2"/>
    <x v="1"/>
    <s v="Side"/>
    <x v="1"/>
  </r>
  <r>
    <x v="1"/>
    <x v="1"/>
    <s v="Female"/>
    <n v="9.5703125"/>
    <s v="&lt;13"/>
    <n v="2985"/>
    <s v="2500_to_2999"/>
    <n v="38"/>
    <n v="35.046875"/>
    <s v="30_plus"/>
    <x v="0"/>
    <x v="1"/>
    <s v="Side"/>
    <x v="1"/>
  </r>
  <r>
    <x v="1"/>
    <x v="1"/>
    <s v="Female"/>
    <n v="6.571289063"/>
    <s v="&lt;13"/>
    <n v="3930"/>
    <s v="3500_plus"/>
    <n v="38"/>
    <n v="24.5859375"/>
    <s v="20_to_24"/>
    <x v="2"/>
    <x v="1"/>
    <s v="Side"/>
    <x v="1"/>
  </r>
  <r>
    <x v="1"/>
    <x v="1"/>
    <s v="Male"/>
    <n v="5"/>
    <s v="&lt;13"/>
    <n v="3830"/>
    <s v="3500_plus"/>
    <n v="39.28125"/>
    <n v="26.78125"/>
    <s v="25_to_29"/>
    <x v="0"/>
    <x v="1"/>
    <s v="Side"/>
    <x v="1"/>
  </r>
  <r>
    <x v="1"/>
    <x v="1"/>
    <s v="Male"/>
    <n v="6"/>
    <s v="&lt;13"/>
    <n v="2505"/>
    <s v="2500_to_2999"/>
    <n v="39"/>
    <n v="38.7734375"/>
    <s v="30_plus"/>
    <x v="2"/>
    <x v="1"/>
    <s v="Side"/>
    <x v="1"/>
  </r>
  <r>
    <x v="1"/>
    <x v="1"/>
    <s v="Female"/>
    <n v="8.142578125"/>
    <s v="&lt;13"/>
    <n v="4070"/>
    <s v="3500_plus"/>
    <n v="41.28125"/>
    <n v="31.921875"/>
    <s v="30_plus"/>
    <x v="2"/>
    <x v="1"/>
    <s v="Front_face_to_side"/>
    <x v="1"/>
  </r>
  <r>
    <x v="1"/>
    <x v="0"/>
    <s v="Male"/>
    <n v="10.71289063"/>
    <s v="&lt;13"/>
    <n v="3350"/>
    <s v="3000_to_3499"/>
    <n v="40.28125"/>
    <n v="28.25390625"/>
    <s v="25_to_29"/>
    <x v="0"/>
    <x v="1"/>
    <s v="Back"/>
    <x v="1"/>
  </r>
  <r>
    <x v="1"/>
    <x v="2"/>
    <s v="Male"/>
    <n v="23.28515625"/>
    <s v="20_to_25"/>
    <n v="4940"/>
    <s v="3500_plus"/>
    <n v="42"/>
    <n v="23.9921875"/>
    <s v="20_to_24"/>
    <x v="2"/>
    <x v="1"/>
    <s v="Side"/>
    <x v="0"/>
  </r>
  <r>
    <x v="1"/>
    <x v="1"/>
    <s v="Male"/>
    <n v="18.42578125"/>
    <s v="13_to_19"/>
    <n v="3205"/>
    <s v="3000_to_3499"/>
    <n v="40"/>
    <n v="26.37109375"/>
    <s v="25_to_29"/>
    <x v="0"/>
    <x v="1"/>
    <s v="Back"/>
    <x v="1"/>
  </r>
  <r>
    <x v="1"/>
    <x v="1"/>
    <s v="Male"/>
    <n v="14.14257813"/>
    <s v="13_to_19"/>
    <n v="4060"/>
    <s v="3500_plus"/>
    <n v="41"/>
    <n v="29.35546875"/>
    <s v="25_to_29"/>
    <x v="0"/>
    <x v="1"/>
    <s v="Side"/>
    <x v="1"/>
  </r>
  <r>
    <x v="1"/>
    <x v="1"/>
    <s v="Male"/>
    <n v="3.571289063"/>
    <s v="&lt;13"/>
    <n v="3760"/>
    <s v="3500_plus"/>
    <n v="41.7109375"/>
    <n v="27.3515625"/>
    <s v="25_to_29"/>
    <x v="0"/>
    <x v="1"/>
    <s v="Side"/>
    <x v="1"/>
  </r>
  <r>
    <x v="1"/>
    <x v="1"/>
    <s v="Female"/>
    <n v="7.713867188"/>
    <s v="&lt;13"/>
    <n v="3240"/>
    <s v="3000_to_3499"/>
    <n v="40.421875"/>
    <n v="27.0625"/>
    <s v="25_to_29"/>
    <x v="2"/>
    <x v="1"/>
    <s v="Side"/>
    <x v="1"/>
  </r>
  <r>
    <x v="1"/>
    <x v="1"/>
    <s v="Female"/>
    <n v="12.14257813"/>
    <s v="&lt;13"/>
    <n v="3635"/>
    <s v="3500_plus"/>
    <n v="39"/>
    <n v="26.91796875"/>
    <s v="25_to_29"/>
    <x v="2"/>
    <x v="1"/>
    <s v="Side"/>
    <x v="0"/>
  </r>
  <r>
    <x v="1"/>
    <x v="0"/>
    <s v="Female"/>
    <n v="14.42773438"/>
    <s v="13_to_19"/>
    <n v="4060"/>
    <s v="3500_plus"/>
    <n v="40"/>
    <n v="23.52734375"/>
    <s v="20_to_24"/>
    <x v="0"/>
    <x v="1"/>
    <s v="Front_face_to_side"/>
    <x v="1"/>
  </r>
  <r>
    <x v="1"/>
    <x v="0"/>
    <s v="Female"/>
    <n v="8.712890625"/>
    <s v="&lt;13"/>
    <n v="3895"/>
    <s v="3500_plus"/>
    <n v="40"/>
    <n v="17.1640625"/>
    <s v="&lt;19"/>
    <x v="1"/>
    <x v="1"/>
    <s v="Side"/>
    <x v="0"/>
  </r>
  <r>
    <x v="1"/>
    <x v="1"/>
    <s v="Male"/>
    <n v="7.142578125"/>
    <s v="&lt;13"/>
    <n v="3910"/>
    <s v="3500_plus"/>
    <n v="38"/>
    <n v="28.9609375"/>
    <s v="25_to_29"/>
    <x v="0"/>
    <x v="1"/>
    <s v="Side"/>
    <x v="1"/>
  </r>
  <r>
    <x v="1"/>
    <x v="1"/>
    <s v="Female"/>
    <n v="16"/>
    <s v="13_to_19"/>
    <n v="3130"/>
    <s v="3000_to_3499"/>
    <n v="41"/>
    <n v="19.75"/>
    <s v="&lt;19"/>
    <x v="0"/>
    <x v="1"/>
    <s v="Side"/>
    <x v="0"/>
  </r>
  <r>
    <x v="1"/>
    <x v="1"/>
    <s v="Male"/>
    <n v="8.5703125"/>
    <s v="&lt;13"/>
    <n v="3300"/>
    <s v="3000_to_3499"/>
    <n v="38.8515625"/>
    <n v="23.375"/>
    <s v="20_to_24"/>
    <x v="2"/>
    <x v="1"/>
    <s v="Side"/>
    <x v="1"/>
  </r>
  <r>
    <x v="1"/>
    <x v="1"/>
    <s v="Female"/>
    <n v="7"/>
    <s v="&lt;13"/>
    <n v="2970"/>
    <s v="2500_to_2999"/>
    <n v="36"/>
    <n v="36.515625"/>
    <s v="30_plus"/>
    <x v="2"/>
    <x v="1"/>
    <s v="Side"/>
    <x v="1"/>
  </r>
  <r>
    <x v="1"/>
    <x v="1"/>
    <s v="Male"/>
    <n v="41.140625"/>
    <s v="26_plus"/>
    <n v="3470"/>
    <s v="3000_to_3499"/>
    <n v="41"/>
    <n v="34.3515625"/>
    <s v="30_plus"/>
    <x v="2"/>
    <x v="1"/>
    <s v="Front_face_to_side"/>
    <x v="1"/>
  </r>
  <r>
    <x v="1"/>
    <x v="0"/>
    <s v="Female"/>
    <n v="27"/>
    <s v="26_plus"/>
    <n v="3150"/>
    <s v="3000_to_3499"/>
    <n v="39.421875"/>
    <n v="35.7734375"/>
    <s v="30_plus"/>
    <x v="2"/>
    <x v="1"/>
    <s v="Back"/>
    <x v="0"/>
  </r>
  <r>
    <x v="1"/>
    <x v="1"/>
    <s v="Male"/>
    <n v="26.5703125"/>
    <s v="26_plus"/>
    <n v="3510"/>
    <s v="3500_plus"/>
    <n v="41"/>
    <n v="25.40234375"/>
    <s v="25_to_29"/>
    <x v="0"/>
    <x v="1"/>
    <s v="Front_face_to_side"/>
    <x v="0"/>
  </r>
  <r>
    <x v="1"/>
    <x v="1"/>
    <s v="Female"/>
    <n v="48.140625"/>
    <s v="26_plus"/>
    <n v="3030"/>
    <s v="3000_to_3499"/>
    <n v="31"/>
    <n v="27.0078125"/>
    <s v="25_to_29"/>
    <x v="0"/>
    <x v="1"/>
    <s v="Front_face_to_side"/>
    <x v="0"/>
  </r>
  <r>
    <x v="1"/>
    <x v="0"/>
    <s v="Male"/>
    <n v="16"/>
    <s v="13_to_19"/>
    <n v="3250"/>
    <s v="3000_to_3499"/>
    <n v="39"/>
    <n v="19.9921875"/>
    <s v="&lt;19"/>
    <x v="1"/>
    <x v="1"/>
    <s v="Side"/>
    <x v="0"/>
  </r>
  <r>
    <x v="1"/>
    <x v="1"/>
    <s v="Male"/>
    <n v="45.28125"/>
    <s v="26_plus"/>
    <n v="4030"/>
    <s v="3500_plus"/>
    <n v="42"/>
    <n v="29.40625"/>
    <s v="25_to_29"/>
    <x v="2"/>
    <x v="1"/>
    <s v="Back"/>
    <x v="1"/>
  </r>
  <r>
    <x v="1"/>
    <x v="1"/>
    <s v="Female"/>
    <n v="13"/>
    <s v="13_to_19"/>
    <n v="3340"/>
    <s v="3000_to_3499"/>
    <n v="38"/>
    <n v="29.59375"/>
    <s v="25_to_29"/>
    <x v="0"/>
    <x v="1"/>
    <s v="Side"/>
    <x v="1"/>
  </r>
  <r>
    <x v="1"/>
    <x v="1"/>
    <s v="Male"/>
    <n v="12.85546875"/>
    <s v="&lt;13"/>
    <n v="3650"/>
    <s v="3500_plus"/>
    <n v="39"/>
    <n v="28.51171875"/>
    <s v="25_to_29"/>
    <x v="2"/>
    <x v="1"/>
    <s v="Side"/>
    <x v="0"/>
  </r>
  <r>
    <x v="1"/>
    <x v="1"/>
    <s v="Male"/>
    <n v="4.427734375"/>
    <s v="&lt;13"/>
    <n v="2415"/>
    <s v="&lt;2500"/>
    <n v="37"/>
    <n v="29.37109375"/>
    <s v="25_to_29"/>
    <x v="0"/>
    <x v="1"/>
    <s v="Side"/>
    <x v="1"/>
  </r>
  <r>
    <x v="1"/>
    <x v="1"/>
    <s v="Male"/>
    <n v="21.85546875"/>
    <s v="20_to_25"/>
    <n v="3260"/>
    <s v="3000_to_3499"/>
    <n v="40.140625"/>
    <n v="32.9921875"/>
    <s v="30_plus"/>
    <x v="0"/>
    <x v="1"/>
    <s v="Front_face_to_side"/>
    <x v="1"/>
  </r>
  <r>
    <x v="1"/>
    <x v="1"/>
    <s v="Female"/>
    <n v="42.5703125"/>
    <s v="26_plus"/>
    <n v="3400"/>
    <s v="3000_to_3499"/>
    <n v="41"/>
    <n v="29.53515625"/>
    <s v="25_to_29"/>
    <x v="2"/>
    <x v="1"/>
    <s v="Back"/>
    <x v="1"/>
  </r>
  <r>
    <x v="1"/>
    <x v="0"/>
    <s v="Male"/>
    <n v="27.28515625"/>
    <s v="26_plus"/>
    <n v="3320"/>
    <s v="3000_to_3499"/>
    <n v="40.8515625"/>
    <n v="25.9375"/>
    <s v="25_to_29"/>
    <x v="0"/>
    <x v="0"/>
    <s v="Side"/>
    <x v="0"/>
  </r>
  <r>
    <x v="1"/>
    <x v="1"/>
    <s v="Female"/>
    <n v="19.5703125"/>
    <s v="13_to_19"/>
    <n v="4280"/>
    <s v="3500_plus"/>
    <n v="40"/>
    <n v="23.69140625"/>
    <s v="20_to_24"/>
    <x v="2"/>
    <x v="1"/>
    <s v="Front_face_to_side"/>
    <x v="0"/>
  </r>
  <r>
    <x v="1"/>
    <x v="1"/>
    <s v="Female"/>
    <n v="16.7109375"/>
    <s v="13_to_19"/>
    <n v="2810"/>
    <s v="2500_to_2999"/>
    <n v="40"/>
    <n v="15.73632813"/>
    <s v="&lt;19"/>
    <x v="2"/>
    <x v="1"/>
    <s v="Side"/>
    <x v="0"/>
  </r>
  <r>
    <x v="1"/>
    <x v="1"/>
    <s v="Female"/>
    <n v="10.28515625"/>
    <s v="&lt;13"/>
    <n v="3530"/>
    <s v="3500_plus"/>
    <n v="38"/>
    <n v="33.1171875"/>
    <s v="30_plus"/>
    <x v="1"/>
    <x v="1"/>
    <s v="Side"/>
    <x v="1"/>
  </r>
  <r>
    <x v="1"/>
    <x v="1"/>
    <s v="Female"/>
    <n v="16.85546875"/>
    <s v="13_to_19"/>
    <n v="4310"/>
    <s v="3500_plus"/>
    <n v="40"/>
    <n v="32.484375"/>
    <s v="30_plus"/>
    <x v="1"/>
    <x v="1"/>
    <s v="Side"/>
    <x v="1"/>
  </r>
  <r>
    <x v="1"/>
    <x v="1"/>
    <s v="Female"/>
    <n v="4.427734375"/>
    <s v="&lt;13"/>
    <n v="2980"/>
    <s v="2500_to_2999"/>
    <n v="38.5703125"/>
    <n v="32.5"/>
    <s v="30_plus"/>
    <x v="0"/>
    <x v="1"/>
    <s v="Front_face_to_side"/>
    <x v="1"/>
  </r>
  <r>
    <x v="1"/>
    <x v="1"/>
    <s v="Female"/>
    <n v="8.142578125"/>
    <s v="&lt;13"/>
    <n v="4095"/>
    <s v="3500_plus"/>
    <n v="41.28125"/>
    <n v="22.30078125"/>
    <s v="20_to_24"/>
    <x v="1"/>
    <x v="1"/>
    <s v="Side"/>
    <x v="0"/>
  </r>
  <r>
    <x v="1"/>
    <x v="1"/>
    <s v="Female"/>
    <n v="6.713867188"/>
    <s v="&lt;13"/>
    <n v="3020"/>
    <s v="3000_to_3499"/>
    <n v="39.8515625"/>
    <n v="26.65234375"/>
    <s v="25_to_29"/>
    <x v="1"/>
    <x v="1"/>
    <s v="Side"/>
    <x v="1"/>
  </r>
  <r>
    <x v="1"/>
    <x v="1"/>
    <s v="Female"/>
    <n v="6.142578125"/>
    <s v="&lt;13"/>
    <n v="3740"/>
    <s v="3500_plus"/>
    <n v="40"/>
    <n v="36.59375"/>
    <s v="30_plus"/>
    <x v="0"/>
    <x v="1"/>
    <s v="Side"/>
    <x v="1"/>
  </r>
  <r>
    <x v="1"/>
    <x v="1"/>
    <s v="Male"/>
    <n v="5.571289063"/>
    <s v="&lt;13"/>
    <n v="4280"/>
    <s v="3500_plus"/>
    <n v="39.8515625"/>
    <n v="29.51171875"/>
    <s v="25_to_29"/>
    <x v="0"/>
    <x v="1"/>
    <s v="Front_face_to_side"/>
    <x v="0"/>
  </r>
  <r>
    <x v="1"/>
    <x v="1"/>
    <s v="Female"/>
    <n v="4.28515625"/>
    <s v="&lt;13"/>
    <n v="2880"/>
    <s v="2500_to_2999"/>
    <n v="39"/>
    <n v="25.7421875"/>
    <s v="25_to_29"/>
    <x v="0"/>
    <x v="1"/>
    <s v="Back"/>
    <x v="1"/>
  </r>
  <r>
    <x v="1"/>
    <x v="1"/>
    <s v="Male"/>
    <n v="8.427734375"/>
    <s v="&lt;13"/>
    <n v="3700"/>
    <s v="3500_plus"/>
    <n v="40"/>
    <n v="28.671875"/>
    <s v="25_to_29"/>
    <x v="0"/>
    <x v="1"/>
    <s v="Side"/>
    <x v="1"/>
  </r>
  <r>
    <x v="1"/>
    <x v="1"/>
    <s v="Female"/>
    <n v="9.85546875"/>
    <s v="&lt;13"/>
    <n v="2640"/>
    <s v="2500_to_2999"/>
    <n v="38"/>
    <n v="28.65625"/>
    <s v="25_to_29"/>
    <x v="2"/>
    <x v="1"/>
    <s v="Side"/>
    <x v="1"/>
  </r>
  <r>
    <x v="1"/>
    <x v="0"/>
    <s v="Female"/>
    <n v="10.85546875"/>
    <s v="&lt;13"/>
    <n v="2800"/>
    <s v="2500_to_2999"/>
    <n v="39"/>
    <n v="22.84375"/>
    <s v="20_to_24"/>
    <x v="2"/>
    <x v="1"/>
    <s v="Side"/>
    <x v="1"/>
  </r>
  <r>
    <x v="1"/>
    <x v="1"/>
    <s v="Female"/>
    <n v="24.42578125"/>
    <s v="20_to_25"/>
    <n v="3380"/>
    <s v="3000_to_3499"/>
    <n v="40"/>
    <n v="24.2890625"/>
    <s v="20_to_24"/>
    <x v="2"/>
    <x v="1"/>
    <s v="Side"/>
    <x v="0"/>
  </r>
  <r>
    <x v="1"/>
    <x v="1"/>
    <s v="Female"/>
    <n v="23.7109375"/>
    <s v="20_to_25"/>
    <n v="3170"/>
    <s v="3000_to_3499"/>
    <n v="39"/>
    <n v="23.0625"/>
    <s v="20_to_24"/>
    <x v="0"/>
    <x v="1"/>
    <s v="Back"/>
    <x v="1"/>
  </r>
  <r>
    <x v="1"/>
    <x v="1"/>
    <s v="Female"/>
    <n v="10.42773438"/>
    <s v="&lt;13"/>
    <n v="3450"/>
    <s v="3000_to_3499"/>
    <n v="41.28125"/>
    <n v="30.81640625"/>
    <s v="30_plus"/>
    <x v="0"/>
    <x v="1"/>
    <s v="Side"/>
    <x v="1"/>
  </r>
  <r>
    <x v="1"/>
    <x v="1"/>
    <s v="Male"/>
    <n v="13.28515625"/>
    <s v="13_to_19"/>
    <n v="2440"/>
    <s v="&lt;2500"/>
    <n v="40"/>
    <n v="27.40234375"/>
    <s v="25_to_29"/>
    <x v="1"/>
    <x v="1"/>
    <s v="Front_face_to_side"/>
    <x v="0"/>
  </r>
  <r>
    <x v="1"/>
    <x v="1"/>
    <s v="Male"/>
    <n v="7.142578125"/>
    <s v="&lt;13"/>
    <n v="3620"/>
    <s v="3500_plus"/>
    <n v="38"/>
    <n v="34.015625"/>
    <s v="30_plus"/>
    <x v="0"/>
    <x v="1"/>
    <s v="Side"/>
    <x v="0"/>
  </r>
  <r>
    <x v="1"/>
    <x v="0"/>
    <s v="Male"/>
    <n v="7.427734375"/>
    <s v="&lt;13"/>
    <n v="3470"/>
    <s v="3000_to_3499"/>
    <n v="40"/>
    <n v="23"/>
    <s v="20_to_24"/>
    <x v="0"/>
    <x v="1"/>
    <s v="Side"/>
    <x v="0"/>
  </r>
  <r>
    <x v="1"/>
    <x v="1"/>
    <s v="Female"/>
    <n v="17.5703125"/>
    <s v="13_to_19"/>
    <n v="3770"/>
    <s v="3500_plus"/>
    <n v="40"/>
    <n v="27.421875"/>
    <s v="25_to_29"/>
    <x v="1"/>
    <x v="0"/>
    <s v="Back"/>
    <x v="1"/>
  </r>
  <r>
    <x v="1"/>
    <x v="2"/>
    <s v="Male"/>
    <n v="20.42578125"/>
    <s v="20_to_25"/>
    <n v="3180"/>
    <s v="3000_to_3499"/>
    <n v="40"/>
    <n v="29.13671875"/>
    <s v="25_to_29"/>
    <x v="0"/>
    <x v="1"/>
    <s v="Side"/>
    <x v="1"/>
  </r>
  <r>
    <x v="1"/>
    <x v="1"/>
    <s v="Male"/>
    <n v="10.42773438"/>
    <s v="&lt;13"/>
    <n v="2555"/>
    <s v="2500_to_2999"/>
    <n v="40"/>
    <n v="23.0078125"/>
    <s v="20_to_24"/>
    <x v="0"/>
    <x v="1"/>
    <s v="Front_face_to_side"/>
    <x v="0"/>
  </r>
  <r>
    <x v="1"/>
    <x v="1"/>
    <s v="Female"/>
    <n v="20.42578125"/>
    <s v="20_to_25"/>
    <n v="2120"/>
    <s v="&lt;2500"/>
    <n v="35"/>
    <n v="24.03515625"/>
    <s v="20_to_24"/>
    <x v="0"/>
    <x v="1"/>
    <s v="Side"/>
    <x v="0"/>
  </r>
  <r>
    <x v="1"/>
    <x v="1"/>
    <s v="Male"/>
    <n v="42.7109375"/>
    <s v="26_plus"/>
    <n v="3680"/>
    <s v="3500_plus"/>
    <n v="38"/>
    <n v="24.47265625"/>
    <s v="20_to_24"/>
    <x v="0"/>
    <x v="1"/>
    <s v="Back"/>
    <x v="0"/>
  </r>
  <r>
    <x v="1"/>
    <x v="1"/>
    <s v="Female"/>
    <n v="11.5703125"/>
    <s v="&lt;13"/>
    <n v="3675"/>
    <s v="3500_plus"/>
    <n v="40"/>
    <n v="35.7109375"/>
    <s v="30_plus"/>
    <x v="1"/>
    <x v="1"/>
    <s v="Side"/>
    <x v="1"/>
  </r>
  <r>
    <x v="1"/>
    <x v="1"/>
    <s v="Male"/>
    <n v="19.42578125"/>
    <s v="13_to_19"/>
    <n v="3070"/>
    <s v="3000_to_3499"/>
    <n v="37"/>
    <n v="22.046875"/>
    <s v="20_to_24"/>
    <x v="2"/>
    <x v="0"/>
    <s v="Back"/>
    <x v="1"/>
  </r>
  <r>
    <x v="1"/>
    <x v="1"/>
    <s v="Female"/>
    <n v="23.5703125"/>
    <s v="20_to_25"/>
    <n v="3090"/>
    <s v="3000_to_3499"/>
    <n v="40"/>
    <n v="20.56640625"/>
    <s v="20_to_24"/>
    <x v="2"/>
    <x v="1"/>
    <s v="Side"/>
    <x v="0"/>
  </r>
  <r>
    <x v="1"/>
    <x v="0"/>
    <s v="Male"/>
    <n v="19.5703125"/>
    <s v="13_to_19"/>
    <n v="3960"/>
    <s v="3500_plus"/>
    <n v="40"/>
    <n v="28.3203125"/>
    <s v="25_to_29"/>
    <x v="2"/>
    <x v="1"/>
    <s v="Side"/>
    <x v="0"/>
  </r>
  <r>
    <x v="1"/>
    <x v="1"/>
    <s v="Female"/>
    <n v="5.856445313"/>
    <s v="&lt;13"/>
    <n v="3630"/>
    <s v="3500_plus"/>
    <n v="40.5703125"/>
    <n v="27.61328125"/>
    <s v="25_to_29"/>
    <x v="2"/>
    <x v="1"/>
    <s v="Side"/>
    <x v="1"/>
  </r>
  <r>
    <x v="1"/>
    <x v="1"/>
    <s v="Male"/>
    <n v="13.28515625"/>
    <s v="13_to_19"/>
    <n v="3380"/>
    <s v="3000_to_3499"/>
    <n v="41"/>
    <n v="22.1796875"/>
    <s v="20_to_24"/>
    <x v="0"/>
    <x v="1"/>
    <s v="Side"/>
    <x v="0"/>
  </r>
  <r>
    <x v="1"/>
    <x v="1"/>
    <s v="Female"/>
    <n v="44"/>
    <s v="26_plus"/>
    <n v="4220"/>
    <s v="3500_plus"/>
    <n v="39"/>
    <n v="26.06640625"/>
    <s v="25_to_29"/>
    <x v="2"/>
    <x v="1"/>
    <s v="Back"/>
    <x v="1"/>
  </r>
  <r>
    <x v="1"/>
    <x v="1"/>
    <s v="Male"/>
    <n v="10.14257813"/>
    <s v="&lt;13"/>
    <n v="3760"/>
    <s v="3500_plus"/>
    <n v="39"/>
    <n v="21.2421875"/>
    <s v="20_to_24"/>
    <x v="2"/>
    <x v="0"/>
    <s v="Side"/>
    <x v="0"/>
  </r>
  <r>
    <x v="1"/>
    <x v="1"/>
    <s v="Male"/>
    <n v="8.85546875"/>
    <s v="&lt;13"/>
    <n v="2845"/>
    <s v="2500_to_2999"/>
    <n v="38"/>
    <n v="30.75390625"/>
    <s v="30_plus"/>
    <x v="1"/>
    <x v="1"/>
    <s v="Side"/>
    <x v="0"/>
  </r>
  <r>
    <x v="1"/>
    <x v="1"/>
    <s v="Female"/>
    <n v="9.5703125"/>
    <s v="&lt;13"/>
    <n v="3625"/>
    <s v="3500_plus"/>
    <n v="41.140625"/>
    <n v="34.75"/>
    <s v="30_plus"/>
    <x v="0"/>
    <x v="1"/>
    <s v="Side"/>
    <x v="1"/>
  </r>
  <r>
    <x v="1"/>
    <x v="1"/>
    <s v="Female"/>
    <n v="17.28515625"/>
    <s v="13_to_19"/>
    <n v="3370"/>
    <s v="3000_to_3499"/>
    <n v="40"/>
    <n v="26.46875"/>
    <s v="25_to_29"/>
    <x v="2"/>
    <x v="1"/>
    <s v="Front_face_to_side"/>
    <x v="0"/>
  </r>
  <r>
    <x v="1"/>
    <x v="1"/>
    <s v="Male"/>
    <n v="28.7109375"/>
    <s v="26_plus"/>
    <n v="3810"/>
    <s v="3500_plus"/>
    <n v="41"/>
    <n v="20.5546875"/>
    <s v="20_to_24"/>
    <x v="0"/>
    <x v="1"/>
    <s v="Back"/>
    <x v="0"/>
  </r>
  <r>
    <x v="1"/>
    <x v="1"/>
    <s v="Male"/>
    <n v="11.85546875"/>
    <s v="&lt;13"/>
    <n v="3190"/>
    <s v="3000_to_3499"/>
    <n v="40.5703125"/>
    <n v="29.49609375"/>
    <s v="25_to_29"/>
    <x v="0"/>
    <x v="1"/>
    <s v="Front_face_to_side"/>
    <x v="0"/>
  </r>
  <r>
    <x v="1"/>
    <x v="1"/>
    <s v="Male"/>
    <n v="37.7109375"/>
    <s v="26_plus"/>
    <n v="4330"/>
    <s v="3500_plus"/>
    <n v="40"/>
    <n v="19.98046875"/>
    <s v="&lt;19"/>
    <x v="0"/>
    <x v="1"/>
    <s v="Side"/>
    <x v="0"/>
  </r>
  <r>
    <x v="1"/>
    <x v="1"/>
    <s v="Female"/>
    <n v="26.140625"/>
    <s v="26_plus"/>
    <n v="2970"/>
    <s v="2500_to_2999"/>
    <n v="40"/>
    <n v="22.421875"/>
    <s v="20_to_24"/>
    <x v="0"/>
    <x v="1"/>
    <s v="Back"/>
    <x v="0"/>
  </r>
  <r>
    <x v="1"/>
    <x v="1"/>
    <s v="Female"/>
    <n v="15.5703125"/>
    <s v="13_to_19"/>
    <n v="3170"/>
    <s v="3000_to_3499"/>
    <n v="40"/>
    <n v="30.64453125"/>
    <s v="30_plus"/>
    <x v="1"/>
    <x v="1"/>
    <s v="Side"/>
    <x v="1"/>
  </r>
  <r>
    <x v="1"/>
    <x v="1"/>
    <s v="Male"/>
    <n v="36"/>
    <s v="26_plus"/>
    <n v="4540"/>
    <s v="3500_plus"/>
    <n v="41"/>
    <n v="30.28125"/>
    <s v="30_plus"/>
    <x v="2"/>
    <x v="1"/>
    <s v="Side"/>
    <x v="1"/>
  </r>
  <r>
    <x v="1"/>
    <x v="1"/>
    <s v="Female"/>
    <n v="21"/>
    <s v="20_to_25"/>
    <n v="2880"/>
    <s v="2500_to_2999"/>
    <n v="41"/>
    <n v="21.6328125"/>
    <s v="20_to_24"/>
    <x v="2"/>
    <x v="1"/>
    <s v="Back"/>
    <x v="1"/>
  </r>
  <r>
    <x v="1"/>
    <x v="1"/>
    <s v="Male"/>
    <n v="12.42773438"/>
    <s v="&lt;13"/>
    <n v="4260"/>
    <s v="3500_plus"/>
    <n v="40"/>
    <n v="31.2890625"/>
    <s v="30_plus"/>
    <x v="0"/>
    <x v="1"/>
    <s v="Front_face_to_side"/>
    <x v="1"/>
  </r>
  <r>
    <x v="1"/>
    <x v="1"/>
    <s v="Male"/>
    <n v="19.42578125"/>
    <s v="13_to_19"/>
    <n v="3110"/>
    <s v="3000_to_3499"/>
    <n v="38"/>
    <n v="26.65625"/>
    <s v="25_to_29"/>
    <x v="2"/>
    <x v="1"/>
    <s v="Back"/>
    <x v="1"/>
  </r>
  <r>
    <x v="1"/>
    <x v="1"/>
    <s v="Male"/>
    <n v="11.71289063"/>
    <s v="&lt;13"/>
    <n v="4950"/>
    <s v="3500_plus"/>
    <n v="40.421875"/>
    <n v="27.84375"/>
    <s v="25_to_29"/>
    <x v="0"/>
    <x v="1"/>
    <s v="Front_face_to_side"/>
    <x v="1"/>
  </r>
  <r>
    <x v="1"/>
    <x v="1"/>
    <s v="Male"/>
    <n v="47"/>
    <s v="26_plus"/>
    <n v="3660"/>
    <s v="3500_plus"/>
    <n v="40"/>
    <n v="33.921875"/>
    <s v="30_plus"/>
    <x v="2"/>
    <x v="1"/>
    <s v="Side"/>
    <x v="1"/>
  </r>
  <r>
    <x v="1"/>
    <x v="1"/>
    <s v="Female"/>
    <n v="22.42578125"/>
    <s v="20_to_25"/>
    <n v="3375"/>
    <s v="3000_to_3499"/>
    <n v="41"/>
    <n v="23.4765625"/>
    <s v="20_to_24"/>
    <x v="0"/>
    <x v="1"/>
    <s v="Side"/>
    <x v="1"/>
  </r>
  <r>
    <x v="1"/>
    <x v="1"/>
    <s v="Male"/>
    <n v="12.28515625"/>
    <s v="&lt;13"/>
    <n v="4360"/>
    <s v="3500_plus"/>
    <n v="43.28125"/>
    <n v="34.6953125"/>
    <s v="30_plus"/>
    <x v="0"/>
    <x v="1"/>
    <s v="Side"/>
    <x v="1"/>
  </r>
  <r>
    <x v="1"/>
    <x v="1"/>
    <s v="Male"/>
    <n v="16.42578125"/>
    <s v="13_to_19"/>
    <n v="3530"/>
    <s v="3500_plus"/>
    <n v="41"/>
    <n v="18.6171875"/>
    <s v="&lt;19"/>
    <x v="0"/>
    <x v="0"/>
    <s v="Side"/>
    <x v="0"/>
  </r>
  <r>
    <x v="1"/>
    <x v="1"/>
    <s v="Female"/>
    <n v="9.28515625"/>
    <s v="&lt;13"/>
    <n v="3360"/>
    <s v="3000_to_3499"/>
    <n v="39"/>
    <n v="34.6875"/>
    <s v="30_plus"/>
    <x v="0"/>
    <x v="1"/>
    <s v="Side"/>
    <x v="1"/>
  </r>
  <r>
    <x v="1"/>
    <x v="1"/>
    <s v="Female"/>
    <n v="7.142578125"/>
    <s v="&lt;13"/>
    <n v="3530"/>
    <s v="3500_plus"/>
    <n v="40"/>
    <n v="31.296875"/>
    <s v="30_plus"/>
    <x v="2"/>
    <x v="1"/>
    <s v="Side"/>
    <x v="1"/>
  </r>
  <r>
    <x v="1"/>
    <x v="1"/>
    <s v="Female"/>
    <n v="11.85546875"/>
    <s v="&lt;13"/>
    <n v="2970"/>
    <s v="2500_to_2999"/>
    <n v="39.28125"/>
    <n v="19.6953125"/>
    <s v="&lt;19"/>
    <x v="2"/>
    <x v="1"/>
    <s v="Front_face_to_side"/>
    <x v="0"/>
  </r>
  <r>
    <x v="1"/>
    <x v="0"/>
    <s v="Female"/>
    <n v="20.7109375"/>
    <s v="20_to_25"/>
    <n v="3520"/>
    <s v="3500_plus"/>
    <n v="41.5703125"/>
    <n v="28.703125"/>
    <s v="25_to_29"/>
    <x v="0"/>
    <x v="1"/>
    <s v="Side"/>
    <x v="0"/>
  </r>
  <r>
    <x v="1"/>
    <x v="1"/>
    <s v="Female"/>
    <n v="12"/>
    <s v="&lt;13"/>
    <n v="3780"/>
    <s v="3500_plus"/>
    <n v="39"/>
    <n v="19.8046875"/>
    <s v="&lt;19"/>
    <x v="0"/>
    <x v="1"/>
    <s v="Side"/>
    <x v="1"/>
  </r>
  <r>
    <x v="1"/>
    <x v="1"/>
    <s v="Female"/>
    <n v="9"/>
    <s v="&lt;13"/>
    <n v="2770"/>
    <s v="2500_to_2999"/>
    <n v="38"/>
    <n v="32.1796875"/>
    <s v="30_plus"/>
    <x v="0"/>
    <x v="1"/>
    <s v="Side"/>
    <x v="1"/>
  </r>
  <r>
    <x v="1"/>
    <x v="1"/>
    <s v="Female"/>
    <n v="18.28515625"/>
    <s v="13_to_19"/>
    <n v="2490"/>
    <s v="&lt;2500"/>
    <n v="41.5703125"/>
    <n v="25.05859375"/>
    <s v="25_to_29"/>
    <x v="0"/>
    <x v="1"/>
    <s v="Side"/>
    <x v="0"/>
  </r>
  <r>
    <x v="1"/>
    <x v="1"/>
    <s v="Female"/>
    <n v="34.421875"/>
    <s v="26_plus"/>
    <n v="2780"/>
    <s v="2500_to_2999"/>
    <n v="40"/>
    <n v="22.6875"/>
    <s v="20_to_24"/>
    <x v="0"/>
    <x v="1"/>
    <s v="Back"/>
    <x v="1"/>
  </r>
  <r>
    <x v="1"/>
    <x v="1"/>
    <s v="Female"/>
    <n v="15"/>
    <s v="13_to_19"/>
    <n v="3700"/>
    <s v="3500_plus"/>
    <n v="40"/>
    <n v="28.46484375"/>
    <s v="25_to_29"/>
    <x v="0"/>
    <x v="1"/>
    <s v="Side"/>
    <x v="0"/>
  </r>
  <r>
    <x v="1"/>
    <x v="1"/>
    <s v="Male"/>
    <n v="14.28515625"/>
    <s v="13_to_19"/>
    <n v="3545"/>
    <s v="3500_plus"/>
    <n v="40"/>
    <n v="25.3203125"/>
    <s v="25_to_29"/>
    <x v="1"/>
    <x v="1"/>
    <s v="Side"/>
    <x v="1"/>
  </r>
</pivotCacheRecords>
</file>

<file path=xl/pivotCache/pivotCacheRecords2.xml><?xml version="1.0" encoding="utf-8"?>
<pivotCacheRecords xmlns="http://schemas.openxmlformats.org/spreadsheetml/2006/main" xmlns:r="http://schemas.openxmlformats.org/officeDocument/2006/relationships" count="1824">
  <r>
    <x v="0"/>
    <x v="0"/>
    <s v="Female"/>
    <n v="4"/>
    <s v="&lt;13"/>
    <n v="3780"/>
    <s v="3500_plus"/>
    <n v="40"/>
    <n v="32.8125"/>
    <s v="30_plus"/>
    <x v="0"/>
    <x v="0"/>
    <s v="Front_face_to_side"/>
    <s v="No"/>
    <s v="No"/>
  </r>
  <r>
    <x v="0"/>
    <x v="0"/>
    <s v="Female"/>
    <n v="5.427734375"/>
    <s v="&lt;13"/>
    <n v="3150"/>
    <s v="3000_to_3499"/>
    <n v="40"/>
    <n v="34.1640625"/>
    <s v="30_plus"/>
    <x v="1"/>
    <x v="0"/>
    <s v="Front_face_to_side"/>
    <s v="No"/>
    <s v="No"/>
  </r>
  <r>
    <x v="0"/>
    <x v="0"/>
    <s v="Female"/>
    <n v="5.427734375"/>
    <s v="&lt;13"/>
    <n v="3270"/>
    <s v="3000_to_3499"/>
    <n v="40"/>
    <n v="34.53125"/>
    <s v="30_plus"/>
    <x v="2"/>
    <x v="0"/>
    <s v="Front_face_to_side"/>
    <s v="No"/>
    <s v="No"/>
  </r>
  <r>
    <x v="0"/>
    <x v="0"/>
    <s v="Female"/>
    <n v="5.427734375"/>
    <s v="&lt;13"/>
    <n v="3650"/>
    <s v="3500_plus"/>
    <n v="40"/>
    <n v="28.30859375"/>
    <s v="25_to_29"/>
    <x v="0"/>
    <x v="0"/>
    <s v="Front_face_to_side"/>
    <s v="No"/>
    <s v="No"/>
  </r>
  <r>
    <x v="0"/>
    <x v="0"/>
    <s v="Female"/>
    <n v="5.856445313"/>
    <s v="&lt;13"/>
    <n v="2300"/>
    <s v="&lt;2500"/>
    <n v="38"/>
    <n v="25.828125"/>
    <s v="25_to_29"/>
    <x v="0"/>
    <x v="0"/>
    <s v="Front_face_to_side"/>
    <s v="No"/>
    <s v="No"/>
  </r>
  <r>
    <x v="0"/>
    <x v="0"/>
    <s v="Female"/>
    <n v="6.571289063"/>
    <s v="&lt;13"/>
    <n v="3200"/>
    <s v="3000_to_3499"/>
    <n v="40"/>
    <n v="13.890625"/>
    <s v="&lt;19"/>
    <x v="1"/>
    <x v="1"/>
    <s v="Front_face_to_side"/>
    <s v="No"/>
    <s v="No"/>
  </r>
  <r>
    <x v="0"/>
    <x v="0"/>
    <s v="Female"/>
    <n v="6.713867188"/>
    <s v="&lt;13"/>
    <n v="3210"/>
    <s v="3000_to_3499"/>
    <n v="39.7109375"/>
    <n v="24.6484375"/>
    <s v="20_to_24"/>
    <x v="2"/>
    <x v="0"/>
    <s v="Front_face_to_side"/>
    <s v="_Yes"/>
    <s v="_Yes"/>
  </r>
  <r>
    <x v="0"/>
    <x v="0"/>
    <s v="Female"/>
    <n v="6.713867188"/>
    <s v="&lt;13"/>
    <n v="3550"/>
    <s v="3500_plus"/>
    <n v="39"/>
    <n v="29.625"/>
    <s v="25_to_29"/>
    <x v="2"/>
    <x v="1"/>
    <s v="Back"/>
    <s v="_Yes"/>
    <s v="_Yes"/>
  </r>
  <r>
    <x v="0"/>
    <x v="0"/>
    <s v="Female"/>
    <n v="7"/>
    <s v="&lt;13"/>
    <n v="2775"/>
    <s v="2500_to_2999"/>
    <n v="40"/>
    <n v="30.23046875"/>
    <s v="30_plus"/>
    <x v="2"/>
    <x v="0"/>
    <s v="Front_face_to_side"/>
    <s v="_Yes"/>
    <s v="_Yes"/>
  </r>
  <r>
    <x v="0"/>
    <x v="0"/>
    <s v="Female"/>
    <n v="7.142578125"/>
    <s v="&lt;13"/>
    <n v="3380"/>
    <s v="3000_to_3499"/>
    <n v="40.421875"/>
    <n v="29.4609375"/>
    <s v="25_to_29"/>
    <x v="1"/>
    <x v="0"/>
    <s v="Front_face_down"/>
    <s v="_Yes"/>
    <s v="_Yes"/>
  </r>
  <r>
    <x v="0"/>
    <x v="0"/>
    <s v="Female"/>
    <n v="7.28515625"/>
    <s v="&lt;13"/>
    <n v="3480"/>
    <s v="3000_to_3499"/>
    <n v="39.421875"/>
    <n v="29.55859375"/>
    <s v="25_to_29"/>
    <x v="2"/>
    <x v="0"/>
    <s v="Side"/>
    <s v="No"/>
    <s v="No"/>
  </r>
  <r>
    <x v="0"/>
    <x v="0"/>
    <s v="Female"/>
    <n v="7.28515625"/>
    <s v="&lt;13"/>
    <n v="3670"/>
    <s v="3500_plus"/>
    <n v="41"/>
    <n v="33.9296875"/>
    <s v="30_plus"/>
    <x v="1"/>
    <x v="0"/>
    <s v="Front_face_to_side"/>
    <s v="Occasional"/>
    <s v="_Yes"/>
  </r>
  <r>
    <x v="0"/>
    <x v="0"/>
    <s v="Female"/>
    <n v="7.28515625"/>
    <s v="&lt;13"/>
    <n v="4560"/>
    <s v="3500_plus"/>
    <n v="40"/>
    <n v="31.72265625"/>
    <s v="30_plus"/>
    <x v="0"/>
    <x v="0"/>
    <s v="Front_face_to_side"/>
    <s v="No"/>
    <s v="No"/>
  </r>
  <r>
    <x v="0"/>
    <x v="0"/>
    <s v="Female"/>
    <n v="7.427734375"/>
    <s v="&lt;13"/>
    <n v="3635"/>
    <s v="3500_plus"/>
    <n v="40.28125"/>
    <n v="27.53125"/>
    <s v="25_to_29"/>
    <x v="0"/>
    <x v="0"/>
    <s v="Front_face_to_side"/>
    <s v="No"/>
    <s v="No"/>
  </r>
  <r>
    <x v="0"/>
    <x v="0"/>
    <s v="Female"/>
    <n v="8.427734375"/>
    <s v="&lt;13"/>
    <n v="2600"/>
    <s v="2500_to_2999"/>
    <n v="42"/>
    <n v="31.50390625"/>
    <s v="30_plus"/>
    <x v="1"/>
    <x v="0"/>
    <s v="Front_face_to_side"/>
    <s v="_Yes"/>
    <s v="_Yes"/>
  </r>
  <r>
    <x v="0"/>
    <x v="0"/>
    <s v="Female"/>
    <n v="8.427734375"/>
    <s v="&lt;13"/>
    <n v="3490"/>
    <s v="3000_to_3499"/>
    <n v="40"/>
    <n v="19.10546875"/>
    <s v="&lt;19"/>
    <x v="2"/>
    <x v="0"/>
    <s v="Front_face_to_side"/>
    <s v="_Yes"/>
    <s v="_Yes"/>
  </r>
  <r>
    <x v="0"/>
    <x v="0"/>
    <s v="Female"/>
    <n v="8.85546875"/>
    <s v="&lt;13"/>
    <n v="2530"/>
    <s v="2500_to_2999"/>
    <n v="38"/>
    <n v="30.14453125"/>
    <s v="30_plus"/>
    <x v="1"/>
    <x v="0"/>
    <s v="Front_face_to_side"/>
    <s v="No"/>
    <s v="No"/>
  </r>
  <r>
    <x v="0"/>
    <x v="0"/>
    <s v="Female"/>
    <n v="8.85546875"/>
    <s v="&lt;13"/>
    <n v="3670"/>
    <s v="3500_plus"/>
    <n v="41"/>
    <n v="25.015625"/>
    <s v="25_to_29"/>
    <x v="1"/>
    <x v="0"/>
    <s v="Front_face_to_side"/>
    <s v="No"/>
    <s v="No"/>
  </r>
  <r>
    <x v="0"/>
    <x v="0"/>
    <s v="Female"/>
    <n v="9"/>
    <s v="&lt;13"/>
    <n v="3760"/>
    <s v="3500_plus"/>
    <n v="42"/>
    <n v="22.3046875"/>
    <s v="20_to_24"/>
    <x v="2"/>
    <x v="0"/>
    <s v="Front_face_to_side"/>
    <s v="Occasional"/>
    <s v="_Yes"/>
  </r>
  <r>
    <x v="0"/>
    <x v="0"/>
    <s v="Female"/>
    <n v="9.5703125"/>
    <s v="&lt;13"/>
    <n v="2270"/>
    <s v="&lt;2500"/>
    <n v="35"/>
    <n v="19.09765625"/>
    <s v="&lt;19"/>
    <x v="1"/>
    <x v="0"/>
    <s v="Side"/>
    <s v="_Yes"/>
    <s v="_Yes"/>
  </r>
  <r>
    <x v="0"/>
    <x v="0"/>
    <s v="Female"/>
    <n v="9.5703125"/>
    <s v="&lt;13"/>
    <n v="3146"/>
    <s v="3000_to_3499"/>
    <n v="35"/>
    <n v="26.4375"/>
    <s v="25_to_29"/>
    <x v="1"/>
    <x v="0"/>
    <s v="Front_face_to_side"/>
    <s v="No"/>
    <s v="No"/>
  </r>
  <r>
    <x v="0"/>
    <x v="0"/>
    <s v="Female"/>
    <n v="9.5703125"/>
    <s v="&lt;13"/>
    <n v="3570"/>
    <s v="3500_plus"/>
    <n v="40.140625"/>
    <n v="24.15234375"/>
    <s v="20_to_24"/>
    <x v="0"/>
    <x v="0"/>
    <s v="Front_face_to_side"/>
    <s v="_Yes"/>
    <s v="_Yes"/>
  </r>
  <r>
    <x v="0"/>
    <x v="0"/>
    <s v="Female"/>
    <n v="9.85546875"/>
    <s v="&lt;13"/>
    <n v="2310"/>
    <s v="&lt;2500"/>
    <n v="35"/>
    <n v="24.16015625"/>
    <s v="20_to_24"/>
    <x v="0"/>
    <x v="1"/>
    <s v="Front_face_to_side"/>
    <s v="_Yes"/>
    <s v="_Yes"/>
  </r>
  <r>
    <x v="0"/>
    <x v="0"/>
    <s v="Female"/>
    <n v="9.85546875"/>
    <s v="&lt;13"/>
    <n v="3530"/>
    <s v="3500_plus"/>
    <n v="40"/>
    <n v="27.43359375"/>
    <s v="25_to_29"/>
    <x v="0"/>
    <x v="0"/>
    <s v="Front_face_to_side"/>
    <s v="No"/>
    <s v="No"/>
  </r>
  <r>
    <x v="0"/>
    <x v="0"/>
    <s v="Female"/>
    <n v="9.85546875"/>
    <s v="&lt;13"/>
    <n v="3810"/>
    <s v="3500_plus"/>
    <n v="39"/>
    <n v="28.6171875"/>
    <s v="25_to_29"/>
    <x v="1"/>
    <x v="0"/>
    <s v="Front_face_to_side"/>
    <s v="No"/>
    <s v="No"/>
  </r>
  <r>
    <x v="0"/>
    <x v="0"/>
    <s v="Female"/>
    <n v="10.14257813"/>
    <s v="&lt;13"/>
    <n v="1890"/>
    <s v="&lt;2500"/>
    <n v="35.7109375"/>
    <n v="19.578125"/>
    <s v="&lt;19"/>
    <x v="0"/>
    <x v="1"/>
    <s v="Side"/>
    <s v="_Yes"/>
    <s v="_Yes"/>
  </r>
  <r>
    <x v="0"/>
    <x v="0"/>
    <s v="Female"/>
    <n v="10.14257813"/>
    <s v="&lt;13"/>
    <n v="2800"/>
    <s v="2500_to_2999"/>
    <n v="39"/>
    <n v="26.859375"/>
    <s v="25_to_29"/>
    <x v="2"/>
    <x v="0"/>
    <s v="Front_face_to_side"/>
    <s v="_Yes"/>
    <s v="_Yes"/>
  </r>
  <r>
    <x v="0"/>
    <x v="0"/>
    <s v="Female"/>
    <n v="10.28515625"/>
    <s v="&lt;13"/>
    <n v="3290"/>
    <s v="3000_to_3499"/>
    <n v="38"/>
    <n v="22.4609375"/>
    <s v="20_to_24"/>
    <x v="0"/>
    <x v="0"/>
    <s v="Front_face_to_side"/>
    <s v="_Yes"/>
    <s v="_Yes"/>
  </r>
  <r>
    <x v="0"/>
    <x v="0"/>
    <s v="Female"/>
    <n v="10.5703125"/>
    <s v="&lt;13"/>
    <n v="3710"/>
    <s v="3500_plus"/>
    <n v="39"/>
    <n v="22.10546875"/>
    <s v="20_to_24"/>
    <x v="1"/>
    <x v="0"/>
    <s v="Front_face_to_side"/>
    <s v="No"/>
    <s v="No"/>
  </r>
  <r>
    <x v="0"/>
    <x v="0"/>
    <s v="Female"/>
    <n v="10.85546875"/>
    <s v="&lt;13"/>
    <n v="1075"/>
    <s v="&lt;2500"/>
    <n v="29"/>
    <n v="17.03125"/>
    <s v="&lt;19"/>
    <x v="0"/>
    <x v="0"/>
    <s v="Front_face_to_side"/>
    <s v="_Yes"/>
    <s v="_Yes"/>
  </r>
  <r>
    <x v="0"/>
    <x v="0"/>
    <s v="Female"/>
    <n v="11.14257813"/>
    <s v="&lt;13"/>
    <n v="3395"/>
    <s v="3000_to_3499"/>
    <n v="39"/>
    <n v="26.2578125"/>
    <s v="25_to_29"/>
    <x v="0"/>
    <x v="0"/>
    <s v="Front_face_to_side"/>
    <s v="No"/>
    <s v="No"/>
  </r>
  <r>
    <x v="0"/>
    <x v="0"/>
    <s v="Female"/>
    <n v="11.85546875"/>
    <s v="&lt;13"/>
    <n v="2755"/>
    <s v="2500_to_2999"/>
    <n v="39.28125"/>
    <n v="20.83203125"/>
    <s v="20_to_24"/>
    <x v="0"/>
    <x v="0"/>
    <s v="Side"/>
    <s v="_Yes"/>
    <s v="_Yes"/>
  </r>
  <r>
    <x v="0"/>
    <x v="0"/>
    <s v="Female"/>
    <n v="11.85546875"/>
    <s v="&lt;13"/>
    <n v="4000"/>
    <s v="3500_plus"/>
    <n v="40"/>
    <n v="26.72265625"/>
    <s v="25_to_29"/>
    <x v="0"/>
    <x v="0"/>
    <s v="Front_face_to_side"/>
    <s v="Occasional"/>
    <s v="_Yes"/>
  </r>
  <r>
    <x v="0"/>
    <x v="0"/>
    <s v="Female"/>
    <n v="12"/>
    <s v="&lt;13"/>
    <n v="3460"/>
    <s v="3000_to_3499"/>
    <n v="40"/>
    <n v="22.1875"/>
    <s v="20_to_24"/>
    <x v="0"/>
    <x v="0"/>
    <s v="Front_face_to_side"/>
    <s v="_Yes"/>
    <s v="_Yes"/>
  </r>
  <r>
    <x v="0"/>
    <x v="0"/>
    <s v="Female"/>
    <n v="12"/>
    <s v="&lt;13"/>
    <n v="4000"/>
    <s v="3500_plus"/>
    <n v="41.421875"/>
    <n v="27.51953125"/>
    <s v="25_to_29"/>
    <x v="0"/>
    <x v="0"/>
    <s v="Front_face_to_side"/>
    <s v="No"/>
    <s v="No"/>
  </r>
  <r>
    <x v="0"/>
    <x v="0"/>
    <s v="Female"/>
    <n v="12.14257813"/>
    <s v="&lt;13"/>
    <n v="2300"/>
    <s v="&lt;2500"/>
    <n v="35"/>
    <n v="34.421875"/>
    <s v="30_plus"/>
    <x v="2"/>
    <x v="0"/>
    <s v="Front_face_to_side"/>
    <s v="_Yes"/>
    <s v="_Yes"/>
  </r>
  <r>
    <x v="0"/>
    <x v="0"/>
    <s v="Female"/>
    <n v="12.5703125"/>
    <s v="&lt;13"/>
    <n v="4740"/>
    <s v="3500_plus"/>
    <n v="41.28125"/>
    <n v="18.234375"/>
    <s v="&lt;19"/>
    <x v="2"/>
    <x v="0"/>
    <s v="Front_face_to_side"/>
    <s v="_Yes"/>
    <s v="_Yes"/>
  </r>
  <r>
    <x v="0"/>
    <x v="0"/>
    <s v="Female"/>
    <n v="12.71289063"/>
    <s v="&lt;13"/>
    <n v="1145"/>
    <s v="&lt;2500"/>
    <n v="32"/>
    <n v="20.72265625"/>
    <s v="20_to_24"/>
    <x v="0"/>
    <x v="0"/>
    <s v="Front_face_to_side"/>
    <s v="_Yes"/>
    <s v="_Yes"/>
  </r>
  <r>
    <x v="0"/>
    <x v="0"/>
    <s v="Female"/>
    <n v="12.85546875"/>
    <s v="&lt;13"/>
    <n v="2180"/>
    <s v="&lt;2500"/>
    <n v="36.5703125"/>
    <n v="23.640625"/>
    <s v="20_to_24"/>
    <x v="2"/>
    <x v="0"/>
    <s v="Front_face_to_side"/>
    <s v="_Yes"/>
    <s v="_Yes"/>
  </r>
  <r>
    <x v="0"/>
    <x v="0"/>
    <s v="Female"/>
    <n v="13"/>
    <s v="13_to_19"/>
    <n v="3250"/>
    <s v="3000_to_3499"/>
    <n v="36.8515625"/>
    <n v="22.72265625"/>
    <s v="20_to_24"/>
    <x v="2"/>
    <x v="0"/>
    <s v="Side"/>
    <s v="_Yes"/>
    <s v="_Yes"/>
  </r>
  <r>
    <x v="0"/>
    <x v="0"/>
    <s v="Female"/>
    <n v="13"/>
    <s v="13_to_19"/>
    <n v="3280"/>
    <s v="3000_to_3499"/>
    <n v="40"/>
    <n v="34.6953125"/>
    <s v="30_plus"/>
    <x v="2"/>
    <x v="0"/>
    <s v="Side"/>
    <s v="Occasional"/>
    <s v="_Yes"/>
  </r>
  <r>
    <x v="0"/>
    <x v="0"/>
    <s v="Female"/>
    <n v="13"/>
    <s v="13_to_19"/>
    <n v="3530"/>
    <s v="3500_plus"/>
    <n v="41"/>
    <n v="25.63671875"/>
    <s v="25_to_29"/>
    <x v="0"/>
    <x v="0"/>
    <s v="Side"/>
    <s v="No"/>
    <s v="No"/>
  </r>
  <r>
    <x v="0"/>
    <x v="0"/>
    <s v="Female"/>
    <n v="13.28515625"/>
    <s v="13_to_19"/>
    <n v="4440"/>
    <s v="3500_plus"/>
    <n v="36"/>
    <n v="30.8828125"/>
    <s v="30_plus"/>
    <x v="0"/>
    <x v="0"/>
    <s v="Side"/>
    <s v="No"/>
    <s v="No"/>
  </r>
  <r>
    <x v="0"/>
    <x v="0"/>
    <s v="Female"/>
    <n v="13.42773438"/>
    <s v="13_to_19"/>
    <n v="2330"/>
    <s v="&lt;2500"/>
    <n v="37.140625"/>
    <n v="17.66015625"/>
    <s v="&lt;19"/>
    <x v="1"/>
    <x v="0"/>
    <s v="Front_face_to_side"/>
    <s v="_Yes"/>
    <s v="_Yes"/>
  </r>
  <r>
    <x v="0"/>
    <x v="0"/>
    <s v="Female"/>
    <n v="14"/>
    <s v="13_to_19"/>
    <n v="2720"/>
    <s v="2500_to_2999"/>
    <n v="37.28125"/>
    <n v="19.58203125"/>
    <s v="&lt;19"/>
    <x v="2"/>
    <x v="0"/>
    <s v="Front_face_to_side"/>
    <s v="_Yes"/>
    <s v="_Yes"/>
  </r>
  <r>
    <x v="0"/>
    <x v="0"/>
    <s v="Female"/>
    <n v="14.28515625"/>
    <s v="13_to_19"/>
    <n v="2020"/>
    <s v="&lt;2500"/>
    <n v="35.28125"/>
    <n v="27.19140625"/>
    <s v="25_to_29"/>
    <x v="0"/>
    <x v="0"/>
    <s v="Front_face_to_side"/>
    <s v="No"/>
    <s v="No"/>
  </r>
  <r>
    <x v="0"/>
    <x v="0"/>
    <s v="Female"/>
    <n v="14.28515625"/>
    <s v="13_to_19"/>
    <n v="2780"/>
    <s v="2500_to_2999"/>
    <n v="40.140625"/>
    <n v="23.77734375"/>
    <s v="20_to_24"/>
    <x v="0"/>
    <x v="0"/>
    <s v="Side"/>
    <s v="_Yes"/>
    <s v="_Yes"/>
  </r>
  <r>
    <x v="0"/>
    <x v="0"/>
    <s v="Female"/>
    <n v="14.5703125"/>
    <s v="13_to_19"/>
    <n v="2640"/>
    <s v="2500_to_2999"/>
    <n v="37"/>
    <n v="24.1796875"/>
    <s v="20_to_24"/>
    <x v="0"/>
    <x v="0"/>
    <s v="Side"/>
    <s v="No"/>
    <s v="No"/>
  </r>
  <r>
    <x v="0"/>
    <x v="0"/>
    <s v="Female"/>
    <n v="14.71289063"/>
    <s v="13_to_19"/>
    <n v="2300"/>
    <s v="&lt;2500"/>
    <n v="33"/>
    <n v="32.4765625"/>
    <s v="30_plus"/>
    <x v="2"/>
    <x v="0"/>
    <s v="Side"/>
    <s v="No"/>
    <s v="No"/>
  </r>
  <r>
    <x v="0"/>
    <x v="0"/>
    <s v="Female"/>
    <n v="14.71289063"/>
    <s v="13_to_19"/>
    <n v="3615"/>
    <s v="3500_plus"/>
    <n v="38"/>
    <n v="25.6484375"/>
    <s v="25_to_29"/>
    <x v="2"/>
    <x v="0"/>
    <s v="Front_face_to_side"/>
    <s v="_Yes"/>
    <s v="_Yes"/>
  </r>
  <r>
    <x v="0"/>
    <x v="0"/>
    <s v="Female"/>
    <n v="15"/>
    <s v="13_to_19"/>
    <n v="4100"/>
    <s v="3500_plus"/>
    <n v="41"/>
    <n v="22.91015625"/>
    <s v="20_to_24"/>
    <x v="0"/>
    <x v="0"/>
    <s v="Front_face_to_side"/>
    <s v="_Yes"/>
    <s v="_Yes"/>
  </r>
  <r>
    <x v="0"/>
    <x v="0"/>
    <s v="Female"/>
    <n v="15.14257813"/>
    <s v="13_to_19"/>
    <n v="3530"/>
    <s v="3500_plus"/>
    <n v="40"/>
    <n v="23.67578125"/>
    <s v="20_to_24"/>
    <x v="2"/>
    <x v="0"/>
    <s v="Front_face_to_side"/>
    <s v="No"/>
    <s v="No"/>
  </r>
  <r>
    <x v="0"/>
    <x v="0"/>
    <s v="Female"/>
    <n v="15.5703125"/>
    <s v="13_to_19"/>
    <n v="2950"/>
    <s v="2500_to_2999"/>
    <n v="39"/>
    <n v="30.15234375"/>
    <s v="30_plus"/>
    <x v="0"/>
    <x v="0"/>
    <s v="Front_face_to_side"/>
    <s v="_Yes"/>
    <s v="_Yes"/>
  </r>
  <r>
    <x v="0"/>
    <x v="0"/>
    <s v="Female"/>
    <n v="16"/>
    <s v="13_to_19"/>
    <n v="2910"/>
    <s v="2500_to_2999"/>
    <n v="39"/>
    <n v="27.94140625"/>
    <s v="25_to_29"/>
    <x v="2"/>
    <x v="0"/>
    <s v="Front_face_to_side"/>
    <s v="No"/>
    <s v="No"/>
  </r>
  <r>
    <x v="0"/>
    <x v="0"/>
    <s v="Female"/>
    <n v="16.42578125"/>
    <s v="13_to_19"/>
    <n v="2143"/>
    <s v="&lt;2500"/>
    <n v="33"/>
    <n v="23.42578125"/>
    <s v="20_to_24"/>
    <x v="2"/>
    <x v="0"/>
    <s v="Side"/>
    <s v="_Yes"/>
    <s v="_Yes"/>
  </r>
  <r>
    <x v="0"/>
    <x v="0"/>
    <s v="Female"/>
    <n v="17.140625"/>
    <s v="13_to_19"/>
    <n v="3170"/>
    <s v="3000_to_3499"/>
    <n v="39.140625"/>
    <n v="27.55859375"/>
    <s v="25_to_29"/>
    <x v="2"/>
    <x v="0"/>
    <s v="Front_face_to_side"/>
    <s v="_Yes"/>
    <s v="_Yes"/>
  </r>
  <r>
    <x v="0"/>
    <x v="0"/>
    <s v="Female"/>
    <n v="17.28515625"/>
    <s v="13_to_19"/>
    <n v="2640"/>
    <s v="2500_to_2999"/>
    <n v="38"/>
    <n v="18.33984375"/>
    <s v="&lt;19"/>
    <x v="0"/>
    <x v="0"/>
    <s v="Front_face_to_side"/>
    <s v="_Yes"/>
    <s v="_Yes"/>
  </r>
  <r>
    <x v="0"/>
    <x v="0"/>
    <s v="Female"/>
    <n v="17.5703125"/>
    <s v="13_to_19"/>
    <n v="3607"/>
    <s v="3500_plus"/>
    <n v="40"/>
    <n v="18.70703125"/>
    <s v="&lt;19"/>
    <x v="2"/>
    <x v="0"/>
    <s v="Side"/>
    <s v="_Yes"/>
    <s v="_Yes"/>
  </r>
  <r>
    <x v="0"/>
    <x v="0"/>
    <s v="Female"/>
    <n v="17.85546875"/>
    <s v="13_to_19"/>
    <n v="2710"/>
    <s v="2500_to_2999"/>
    <n v="39"/>
    <n v="20.2890625"/>
    <s v="20_to_24"/>
    <x v="0"/>
    <x v="1"/>
    <s v="Front_face_to_side"/>
    <s v="_Yes"/>
    <s v="_Yes"/>
  </r>
  <r>
    <x v="0"/>
    <x v="0"/>
    <s v="Female"/>
    <n v="17.85546875"/>
    <s v="13_to_19"/>
    <n v="4031"/>
    <s v="3500_plus"/>
    <n v="40"/>
    <n v="24.390625"/>
    <s v="20_to_24"/>
    <x v="1"/>
    <x v="0"/>
    <s v="Front_face_to_side"/>
    <s v="No"/>
    <s v="No"/>
  </r>
  <r>
    <x v="0"/>
    <x v="0"/>
    <s v="Female"/>
    <n v="18.5703125"/>
    <s v="13_to_19"/>
    <n v="3570"/>
    <s v="3500_plus"/>
    <n v="40"/>
    <n v="35.5546875"/>
    <s v="30_plus"/>
    <x v="2"/>
    <x v="0"/>
    <s v="Front_face_to_side"/>
    <s v="_Yes"/>
    <s v="_Yes"/>
  </r>
  <r>
    <x v="0"/>
    <x v="0"/>
    <s v="Female"/>
    <n v="18.7109375"/>
    <s v="13_to_19"/>
    <n v="2380"/>
    <s v="&lt;2500"/>
    <n v="34"/>
    <n v="21.3359375"/>
    <s v="20_to_24"/>
    <x v="2"/>
    <x v="0"/>
    <s v="Front_face_to_side"/>
    <s v="_Yes"/>
    <s v="_Yes"/>
  </r>
  <r>
    <x v="0"/>
    <x v="0"/>
    <s v="Female"/>
    <n v="21.42578125"/>
    <s v="20_to_25"/>
    <n v="3020"/>
    <s v="3000_to_3499"/>
    <n v="40"/>
    <n v="30.5625"/>
    <s v="30_plus"/>
    <x v="0"/>
    <x v="0"/>
    <s v="Front_face_to_side"/>
    <s v="_Yes"/>
    <s v="_Yes"/>
  </r>
  <r>
    <x v="0"/>
    <x v="0"/>
    <s v="Female"/>
    <n v="23.7109375"/>
    <s v="20_to_25"/>
    <n v="3180"/>
    <s v="3000_to_3499"/>
    <n v="42"/>
    <n v="30.046875"/>
    <s v="30_plus"/>
    <x v="0"/>
    <x v="0"/>
    <s v="Front_face_to_side"/>
    <s v="No"/>
    <s v="No"/>
  </r>
  <r>
    <x v="0"/>
    <x v="0"/>
    <s v="Female"/>
    <n v="24.85546875"/>
    <s v="20_to_25"/>
    <n v="2840"/>
    <s v="2500_to_2999"/>
    <n v="40"/>
    <n v="30.63671875"/>
    <s v="30_plus"/>
    <x v="0"/>
    <x v="0"/>
    <s v="Front_face_to_side"/>
    <s v="_Yes"/>
    <s v="_Yes"/>
  </r>
  <r>
    <x v="0"/>
    <x v="0"/>
    <s v="Female"/>
    <n v="25.85546875"/>
    <s v="20_to_25"/>
    <n v="2390"/>
    <s v="&lt;2500"/>
    <n v="34.5703125"/>
    <n v="29.9140625"/>
    <s v="25_to_29"/>
    <x v="2"/>
    <x v="0"/>
    <s v="Front_face_to_side"/>
    <s v="No"/>
    <s v="No"/>
  </r>
  <r>
    <x v="0"/>
    <x v="0"/>
    <s v="Female"/>
    <n v="35.8515625"/>
    <s v="26_plus"/>
    <n v="3140"/>
    <s v="3000_to_3499"/>
    <n v="40"/>
    <n v="37.359375"/>
    <s v="30_plus"/>
    <x v="2"/>
    <x v="0"/>
    <s v="Back"/>
    <s v="No"/>
    <s v="No"/>
  </r>
  <r>
    <x v="0"/>
    <x v="0"/>
    <s v="Female"/>
    <n v="36.28125"/>
    <s v="26_plus"/>
    <n v="3630"/>
    <s v="3500_plus"/>
    <n v="41"/>
    <n v="31.61328125"/>
    <s v="30_plus"/>
    <x v="0"/>
    <x v="0"/>
    <s v="Side"/>
    <s v="No"/>
    <s v="No"/>
  </r>
  <r>
    <x v="0"/>
    <x v="0"/>
    <s v="Female"/>
    <n v="40.421875"/>
    <s v="26_plus"/>
    <n v="3670"/>
    <s v="3500_plus"/>
    <n v="40"/>
    <n v="35.203125"/>
    <s v="30_plus"/>
    <x v="0"/>
    <x v="0"/>
    <s v="Front_face_to_side"/>
    <s v="No"/>
    <s v="No"/>
  </r>
  <r>
    <x v="0"/>
    <x v="0"/>
    <s v="Female"/>
    <n v="41.8515625"/>
    <s v="26_plus"/>
    <n v="3740"/>
    <s v="3500_plus"/>
    <n v="40"/>
    <n v="32.1640625"/>
    <s v="30_plus"/>
    <x v="0"/>
    <x v="0"/>
    <s v="Side"/>
    <s v="_Yes"/>
    <s v="_Yes"/>
  </r>
  <r>
    <x v="0"/>
    <x v="0"/>
    <s v="Female"/>
    <n v="43.140625"/>
    <s v="26_plus"/>
    <n v="2930"/>
    <s v="2500_to_2999"/>
    <n v="39"/>
    <n v="28.25390625"/>
    <s v="25_to_29"/>
    <x v="2"/>
    <x v="0"/>
    <s v="Side"/>
    <s v="No"/>
    <s v="No"/>
  </r>
  <r>
    <x v="0"/>
    <x v="0"/>
    <s v="Female"/>
    <n v="46.5703125"/>
    <s v="26_plus"/>
    <n v="2900"/>
    <s v="2500_to_2999"/>
    <n v="40"/>
    <n v="19.6015625"/>
    <s v="&lt;19"/>
    <x v="0"/>
    <x v="0"/>
    <s v="Front_face_to_side"/>
    <s v="_Yes"/>
    <s v="_Yes"/>
  </r>
  <r>
    <x v="0"/>
    <x v="0"/>
    <s v="Male"/>
    <n v="3.713867188"/>
    <s v="&lt;13"/>
    <n v="3700"/>
    <s v="3500_plus"/>
    <n v="38.421875"/>
    <n v="29.23046875"/>
    <s v="25_to_29"/>
    <x v="0"/>
    <x v="0"/>
    <s v="Side"/>
    <s v="No"/>
    <s v="No"/>
  </r>
  <r>
    <x v="0"/>
    <x v="0"/>
    <s v="Male"/>
    <n v="4.427734375"/>
    <s v="&lt;13"/>
    <n v="3090"/>
    <s v="3000_to_3499"/>
    <n v="38"/>
    <n v="16.33984375"/>
    <s v="&lt;19"/>
    <x v="0"/>
    <x v="0"/>
    <s v="Front_face_to_side"/>
    <s v="_Yes"/>
    <s v="_Yes"/>
  </r>
  <r>
    <x v="0"/>
    <x v="0"/>
    <s v="Male"/>
    <n v="4.571289063"/>
    <s v="&lt;13"/>
    <n v="3670"/>
    <s v="3500_plus"/>
    <n v="40.5703125"/>
    <n v="36.7109375"/>
    <s v="30_plus"/>
    <x v="0"/>
    <x v="0"/>
    <s v="Front_face_to_side"/>
    <s v="No"/>
    <s v="No"/>
  </r>
  <r>
    <x v="0"/>
    <x v="0"/>
    <s v="Male"/>
    <n v="4.571289063"/>
    <s v="&lt;13"/>
    <n v="3900"/>
    <s v="3500_plus"/>
    <n v="38.5703125"/>
    <n v="34.09375"/>
    <s v="30_plus"/>
    <x v="2"/>
    <x v="0"/>
    <s v="Front_face_to_side"/>
    <s v="No"/>
    <s v="No"/>
  </r>
  <r>
    <x v="0"/>
    <x v="0"/>
    <s v="Male"/>
    <n v="4.713867188"/>
    <s v="&lt;13"/>
    <n v="3880"/>
    <s v="3500_plus"/>
    <n v="41"/>
    <n v="37.046875"/>
    <s v="30_plus"/>
    <x v="2"/>
    <x v="0"/>
    <s v="Front_face_to_side"/>
    <s v="No"/>
    <s v="No"/>
  </r>
  <r>
    <x v="0"/>
    <x v="0"/>
    <s v="Male"/>
    <n v="4.856445313"/>
    <s v="&lt;13"/>
    <n v="3690"/>
    <s v="3500_plus"/>
    <n v="43"/>
    <n v="28.76953125"/>
    <s v="25_to_29"/>
    <x v="0"/>
    <x v="0"/>
    <s v="Side"/>
    <s v="No"/>
    <s v="No"/>
  </r>
  <r>
    <x v="0"/>
    <x v="0"/>
    <s v="Male"/>
    <n v="5"/>
    <s v="&lt;13"/>
    <n v="4440"/>
    <s v="3500_plus"/>
    <n v="42"/>
    <n v="26.625"/>
    <s v="25_to_29"/>
    <x v="2"/>
    <x v="0"/>
    <s v="Side"/>
    <s v="No"/>
    <s v="No"/>
  </r>
  <r>
    <x v="0"/>
    <x v="0"/>
    <s v="Male"/>
    <n v="5.142578125"/>
    <s v="&lt;13"/>
    <n v="3970"/>
    <s v="3500_plus"/>
    <n v="39"/>
    <n v="24.8984375"/>
    <s v="20_to_24"/>
    <x v="1"/>
    <x v="0"/>
    <s v="Front_face_to_side"/>
    <s v="No"/>
    <s v="No"/>
  </r>
  <r>
    <x v="0"/>
    <x v="0"/>
    <s v="Male"/>
    <n v="5.427734375"/>
    <s v="&lt;13"/>
    <n v="3950"/>
    <s v="3500_plus"/>
    <n v="40"/>
    <n v="17.08203125"/>
    <s v="&lt;19"/>
    <x v="0"/>
    <x v="0"/>
    <s v="Side"/>
    <s v="_Yes"/>
    <s v="_Yes"/>
  </r>
  <r>
    <x v="0"/>
    <x v="0"/>
    <s v="Male"/>
    <n v="5.571289063"/>
    <s v="&lt;13"/>
    <n v="2610"/>
    <s v="2500_to_2999"/>
    <n v="40"/>
    <n v="20.58203125"/>
    <s v="20_to_24"/>
    <x v="0"/>
    <x v="0"/>
    <s v="Side"/>
    <s v="No"/>
    <s v="No"/>
  </r>
  <r>
    <x v="0"/>
    <x v="0"/>
    <s v="Male"/>
    <n v="5.571289063"/>
    <s v="&lt;13"/>
    <n v="2670"/>
    <s v="2500_to_2999"/>
    <n v="41"/>
    <n v="22.90625"/>
    <s v="20_to_24"/>
    <x v="2"/>
    <x v="0"/>
    <s v="Front_face_to_side"/>
    <s v="_Yes"/>
    <s v="_Yes"/>
  </r>
  <r>
    <x v="0"/>
    <x v="0"/>
    <s v="Male"/>
    <n v="6.142578125"/>
    <s v="&lt;13"/>
    <n v="3035"/>
    <s v="3000_to_3499"/>
    <n v="40"/>
    <n v="25.75"/>
    <s v="25_to_29"/>
    <x v="0"/>
    <x v="0"/>
    <s v="Front_face_to_side"/>
    <s v="No"/>
    <s v="No"/>
  </r>
  <r>
    <x v="0"/>
    <x v="0"/>
    <s v="Male"/>
    <n v="6.427734375"/>
    <s v="&lt;13"/>
    <n v="3810"/>
    <s v="3500_plus"/>
    <n v="41.7109375"/>
    <n v="34.6015625"/>
    <s v="30_plus"/>
    <x v="1"/>
    <x v="0"/>
    <s v="Front_face_to_side"/>
    <s v="No"/>
    <s v="No"/>
  </r>
  <r>
    <x v="0"/>
    <x v="0"/>
    <s v="Male"/>
    <n v="6.571289063"/>
    <s v="&lt;13"/>
    <n v="3910"/>
    <s v="3500_plus"/>
    <n v="41"/>
    <n v="33.0859375"/>
    <s v="30_plus"/>
    <x v="1"/>
    <x v="0"/>
    <s v="Front_face_to_side"/>
    <s v="_Yes"/>
    <s v="_Yes"/>
  </r>
  <r>
    <x v="0"/>
    <x v="0"/>
    <s v="Male"/>
    <n v="7.142578125"/>
    <s v="&lt;13"/>
    <n v="3565"/>
    <s v="3500_plus"/>
    <n v="38.7109375"/>
    <n v="30.671875"/>
    <s v="30_plus"/>
    <x v="2"/>
    <x v="0"/>
    <s v="Front_face_to_side"/>
    <s v="_Yes"/>
    <s v="_Yes"/>
  </r>
  <r>
    <x v="0"/>
    <x v="0"/>
    <s v="Male"/>
    <n v="7.28515625"/>
    <s v="&lt;13"/>
    <n v="1535"/>
    <s v="&lt;2500"/>
    <n v="31"/>
    <n v="28.25390625"/>
    <s v="25_to_29"/>
    <x v="2"/>
    <x v="1"/>
    <s v="Side"/>
    <s v="_Yes"/>
    <s v="_Yes"/>
  </r>
  <r>
    <x v="0"/>
    <x v="0"/>
    <s v="Male"/>
    <n v="7.571289063"/>
    <s v="&lt;13"/>
    <n v="2930"/>
    <s v="2500_to_2999"/>
    <n v="40"/>
    <n v="17.7578125"/>
    <s v="&lt;19"/>
    <x v="1"/>
    <x v="0"/>
    <s v="Side"/>
    <s v="_Yes"/>
    <s v="_Yes"/>
  </r>
  <r>
    <x v="0"/>
    <x v="0"/>
    <s v="Male"/>
    <n v="8"/>
    <s v="&lt;13"/>
    <n v="3040"/>
    <s v="3000_to_3499"/>
    <n v="40"/>
    <n v="27.3671875"/>
    <s v="25_to_29"/>
    <x v="0"/>
    <x v="0"/>
    <s v="Side"/>
    <s v="No"/>
    <s v="No"/>
  </r>
  <r>
    <x v="0"/>
    <x v="0"/>
    <s v="Male"/>
    <n v="8.427734375"/>
    <s v="&lt;13"/>
    <n v="3640"/>
    <s v="3500_plus"/>
    <n v="40.5703125"/>
    <n v="23.89453125"/>
    <s v="20_to_24"/>
    <x v="2"/>
    <x v="0"/>
    <s v="Front_face_to_side"/>
    <s v="No"/>
    <s v="No"/>
  </r>
  <r>
    <x v="0"/>
    <x v="0"/>
    <s v="Male"/>
    <n v="8.5703125"/>
    <s v="&lt;13"/>
    <n v="3910"/>
    <s v="3500_plus"/>
    <n v="41"/>
    <n v="30.640625"/>
    <s v="30_plus"/>
    <x v="0"/>
    <x v="0"/>
    <s v="Front_face_to_side"/>
    <s v="No"/>
    <s v="No"/>
  </r>
  <r>
    <x v="0"/>
    <x v="0"/>
    <s v="Male"/>
    <n v="8.712890625"/>
    <s v="&lt;13"/>
    <n v="3400"/>
    <s v="3000_to_3499"/>
    <n v="40"/>
    <n v="22.06640625"/>
    <s v="20_to_24"/>
    <x v="0"/>
    <x v="0"/>
    <s v="Front_face_to_side"/>
    <s v="No"/>
    <s v="No"/>
  </r>
  <r>
    <x v="0"/>
    <x v="0"/>
    <s v="Male"/>
    <n v="8.712890625"/>
    <s v="&lt;13"/>
    <n v="3460"/>
    <s v="3000_to_3499"/>
    <n v="39"/>
    <n v="30.40625"/>
    <s v="30_plus"/>
    <x v="0"/>
    <x v="0"/>
    <s v="Front_face_down"/>
    <s v="No"/>
    <s v="No"/>
  </r>
  <r>
    <x v="0"/>
    <x v="0"/>
    <s v="Male"/>
    <n v="9"/>
    <s v="&lt;13"/>
    <n v="3240"/>
    <s v="3000_to_3499"/>
    <n v="41"/>
    <n v="19.3359375"/>
    <s v="&lt;19"/>
    <x v="0"/>
    <x v="0"/>
    <s v="Side"/>
    <s v="No"/>
    <s v="No"/>
  </r>
  <r>
    <x v="0"/>
    <x v="0"/>
    <s v="Male"/>
    <n v="9"/>
    <s v="&lt;13"/>
    <n v="3400"/>
    <s v="3000_to_3499"/>
    <n v="40"/>
    <n v="21.1328125"/>
    <s v="20_to_24"/>
    <x v="2"/>
    <x v="0"/>
    <s v="Front_face_to_side"/>
    <s v="_Yes"/>
    <s v="_Yes"/>
  </r>
  <r>
    <x v="0"/>
    <x v="0"/>
    <s v="Male"/>
    <n v="9.142578125"/>
    <s v="&lt;13"/>
    <n v="3630"/>
    <s v="3500_plus"/>
    <n v="39"/>
    <n v="22.671875"/>
    <s v="20_to_24"/>
    <x v="0"/>
    <x v="0"/>
    <s v="Side"/>
    <s v="_Yes"/>
    <s v="_Yes"/>
  </r>
  <r>
    <x v="0"/>
    <x v="0"/>
    <s v="Male"/>
    <n v="9.28515625"/>
    <s v="&lt;13"/>
    <n v="2935"/>
    <s v="2500_to_2999"/>
    <n v="40"/>
    <n v="23.72265625"/>
    <s v="20_to_24"/>
    <x v="1"/>
    <x v="0"/>
    <s v="Front_face_to_side"/>
    <s v="_Yes"/>
    <s v="_Yes"/>
  </r>
  <r>
    <x v="0"/>
    <x v="0"/>
    <s v="Male"/>
    <n v="9.28515625"/>
    <s v="&lt;13"/>
    <n v="4160"/>
    <s v="3500_plus"/>
    <n v="39.7109375"/>
    <n v="27.25390625"/>
    <s v="25_to_29"/>
    <x v="0"/>
    <x v="0"/>
    <s v="Front_face_to_side"/>
    <s v="No"/>
    <s v="No"/>
  </r>
  <r>
    <x v="0"/>
    <x v="0"/>
    <s v="Male"/>
    <n v="9.427734375"/>
    <s v="&lt;13"/>
    <n v="3320"/>
    <s v="3000_to_3499"/>
    <n v="39"/>
    <n v="17.58984375"/>
    <s v="&lt;19"/>
    <x v="1"/>
    <x v="0"/>
    <s v="Front_face_to_side"/>
    <s v="_Yes"/>
    <s v="_Yes"/>
  </r>
  <r>
    <x v="0"/>
    <x v="0"/>
    <s v="Male"/>
    <n v="10.28515625"/>
    <s v="&lt;13"/>
    <n v="2480"/>
    <s v="&lt;2500"/>
    <n v="39"/>
    <n v="27.3984375"/>
    <s v="25_to_29"/>
    <x v="2"/>
    <x v="0"/>
    <s v="Front_face_to_side"/>
    <s v="No"/>
    <s v="No"/>
  </r>
  <r>
    <x v="0"/>
    <x v="0"/>
    <s v="Male"/>
    <n v="10.5703125"/>
    <s v="&lt;13"/>
    <n v="2800"/>
    <s v="2500_to_2999"/>
    <n v="38"/>
    <n v="26.79296875"/>
    <s v="25_to_29"/>
    <x v="1"/>
    <x v="0"/>
    <s v="Front_face_to_side"/>
    <s v="_Yes"/>
    <s v="_Yes"/>
  </r>
  <r>
    <x v="0"/>
    <x v="0"/>
    <s v="Male"/>
    <n v="10.5703125"/>
    <s v="&lt;13"/>
    <n v="3900"/>
    <s v="3500_plus"/>
    <n v="40"/>
    <n v="21.87890625"/>
    <s v="20_to_24"/>
    <x v="0"/>
    <x v="0"/>
    <s v="Front_face_to_side"/>
    <s v="No"/>
    <s v="No"/>
  </r>
  <r>
    <x v="0"/>
    <x v="0"/>
    <s v="Male"/>
    <n v="10.5703125"/>
    <s v="&lt;13"/>
    <n v="3950"/>
    <s v="3500_plus"/>
    <n v="38"/>
    <n v="32.515625"/>
    <s v="30_plus"/>
    <x v="0"/>
    <x v="0"/>
    <s v="Front_face_to_side"/>
    <s v="No"/>
    <s v="No"/>
  </r>
  <r>
    <x v="0"/>
    <x v="0"/>
    <s v="Male"/>
    <n v="10.71289063"/>
    <s v="&lt;13"/>
    <n v="3940"/>
    <s v="3500_plus"/>
    <n v="39"/>
    <n v="28.015625"/>
    <s v="25_to_29"/>
    <x v="0"/>
    <x v="0"/>
    <s v="Front_face_to_side"/>
    <s v="No"/>
    <s v="No"/>
  </r>
  <r>
    <x v="0"/>
    <x v="0"/>
    <s v="Male"/>
    <n v="10.85546875"/>
    <s v="&lt;13"/>
    <n v="3130"/>
    <s v="3000_to_3499"/>
    <n v="39"/>
    <n v="18.53515625"/>
    <s v="&lt;19"/>
    <x v="2"/>
    <x v="0"/>
    <s v="Front_face_to_side"/>
    <s v="No"/>
    <s v="No"/>
  </r>
  <r>
    <x v="0"/>
    <x v="0"/>
    <s v="Male"/>
    <n v="10.85546875"/>
    <s v="&lt;13"/>
    <n v="3200"/>
    <s v="3000_to_3499"/>
    <n v="40"/>
    <n v="25.2109375"/>
    <s v="25_to_29"/>
    <x v="0"/>
    <x v="0"/>
    <s v="Front_face_to_side"/>
    <s v="No"/>
    <s v="No"/>
  </r>
  <r>
    <x v="0"/>
    <x v="0"/>
    <s v="Male"/>
    <n v="10.85546875"/>
    <s v="&lt;13"/>
    <n v="3620"/>
    <s v="3500_plus"/>
    <n v="41"/>
    <n v="29.63671875"/>
    <s v="25_to_29"/>
    <x v="0"/>
    <x v="0"/>
    <s v="Front_face_to_side"/>
    <s v="_Yes"/>
    <s v="_Yes"/>
  </r>
  <r>
    <x v="0"/>
    <x v="0"/>
    <s v="Male"/>
    <n v="11"/>
    <s v="&lt;13"/>
    <n v="3550"/>
    <s v="3500_plus"/>
    <n v="40"/>
    <n v="34.890625"/>
    <s v="30_plus"/>
    <x v="1"/>
    <x v="0"/>
    <s v="Front_face_to_side"/>
    <s v="_Yes"/>
    <s v="_Yes"/>
  </r>
  <r>
    <x v="0"/>
    <x v="0"/>
    <s v="Male"/>
    <n v="11.28515625"/>
    <s v="&lt;13"/>
    <n v="3380"/>
    <s v="3000_to_3499"/>
    <n v="40"/>
    <n v="28.25390625"/>
    <s v="25_to_29"/>
    <x v="0"/>
    <x v="0"/>
    <s v="Front_face_to_side"/>
    <s v="_Yes"/>
    <s v="_Yes"/>
  </r>
  <r>
    <x v="0"/>
    <x v="0"/>
    <s v="Male"/>
    <n v="11.28515625"/>
    <s v="&lt;13"/>
    <n v="3390"/>
    <s v="3000_to_3499"/>
    <n v="42.28125"/>
    <n v="29.484375"/>
    <s v="25_to_29"/>
    <x v="2"/>
    <x v="0"/>
    <s v="Front_face_to_side"/>
    <s v="_Yes"/>
    <s v="_Yes"/>
  </r>
  <r>
    <x v="0"/>
    <x v="0"/>
    <s v="Male"/>
    <n v="11.28515625"/>
    <s v="&lt;13"/>
    <n v="3890"/>
    <s v="3500_plus"/>
    <n v="40"/>
    <n v="25.2265625"/>
    <s v="25_to_29"/>
    <x v="1"/>
    <x v="0"/>
    <s v="Front_face_to_side"/>
    <s v="No"/>
    <s v="No"/>
  </r>
  <r>
    <x v="0"/>
    <x v="0"/>
    <s v="Male"/>
    <n v="11.28515625"/>
    <s v="&lt;13"/>
    <n v="4200"/>
    <s v="3500_plus"/>
    <n v="39"/>
    <n v="20.39453125"/>
    <s v="20_to_24"/>
    <x v="2"/>
    <x v="0"/>
    <s v="Front_face_to_side"/>
    <s v="_Yes"/>
    <s v="_Yes"/>
  </r>
  <r>
    <x v="0"/>
    <x v="0"/>
    <s v="Male"/>
    <n v="11.28515625"/>
    <s v="&lt;13"/>
    <n v="4235"/>
    <s v="3500_plus"/>
    <n v="41"/>
    <n v="26.46875"/>
    <s v="25_to_29"/>
    <x v="0"/>
    <x v="0"/>
    <s v="Side"/>
    <s v="_Yes"/>
    <s v="_Yes"/>
  </r>
  <r>
    <x v="0"/>
    <x v="0"/>
    <s v="Male"/>
    <n v="11.71289063"/>
    <s v="&lt;13"/>
    <n v="3140"/>
    <s v="3000_to_3499"/>
    <n v="41"/>
    <n v="16.77734375"/>
    <s v="&lt;19"/>
    <x v="0"/>
    <x v="1"/>
    <s v="Back"/>
    <s v="_Yes"/>
    <s v="_Yes"/>
  </r>
  <r>
    <x v="0"/>
    <x v="0"/>
    <s v="Male"/>
    <n v="11.85546875"/>
    <s v="&lt;13"/>
    <n v="2020"/>
    <s v="&lt;2500"/>
    <n v="33"/>
    <n v="21.015625"/>
    <s v="20_to_24"/>
    <x v="0"/>
    <x v="0"/>
    <s v="Front_face_to_side"/>
    <s v="_Yes"/>
    <s v="_Yes"/>
  </r>
  <r>
    <x v="0"/>
    <x v="0"/>
    <s v="Male"/>
    <n v="12"/>
    <s v="&lt;13"/>
    <n v="4100"/>
    <s v="3500_plus"/>
    <n v="40"/>
    <n v="29.37890625"/>
    <s v="25_to_29"/>
    <x v="1"/>
    <x v="0"/>
    <s v="Front_face_to_side"/>
    <s v="No"/>
    <s v="No"/>
  </r>
  <r>
    <x v="0"/>
    <x v="0"/>
    <s v="Male"/>
    <n v="12.5703125"/>
    <s v="&lt;13"/>
    <n v="3800"/>
    <s v="3500_plus"/>
    <n v="39"/>
    <n v="31.1484375"/>
    <s v="30_plus"/>
    <x v="1"/>
    <x v="0"/>
    <s v="Front_face_to_side"/>
    <s v="No"/>
    <s v="No"/>
  </r>
  <r>
    <x v="0"/>
    <x v="0"/>
    <s v="Male"/>
    <n v="12.71289063"/>
    <s v="&lt;13"/>
    <n v="1850"/>
    <s v="&lt;2500"/>
    <n v="31"/>
    <n v="30.94921875"/>
    <s v="30_plus"/>
    <x v="1"/>
    <x v="0"/>
    <s v="Front_face_to_side"/>
    <s v="No"/>
    <s v="No"/>
  </r>
  <r>
    <x v="0"/>
    <x v="0"/>
    <s v="Male"/>
    <n v="12.71289063"/>
    <s v="&lt;13"/>
    <n v="3280"/>
    <s v="3000_to_3499"/>
    <n v="39"/>
    <n v="35.4453125"/>
    <s v="30_plus"/>
    <x v="2"/>
    <x v="0"/>
    <s v="Front_face_down"/>
    <s v="_Yes"/>
    <s v="_Yes"/>
  </r>
  <r>
    <x v="0"/>
    <x v="0"/>
    <s v="Male"/>
    <n v="12.85546875"/>
    <s v="&lt;13"/>
    <n v="3525"/>
    <s v="3500_plus"/>
    <n v="39.7109375"/>
    <n v="24.9921875"/>
    <s v="20_to_24"/>
    <x v="1"/>
    <x v="1"/>
    <s v="Front_face_to_side"/>
    <s v="No"/>
    <s v="No"/>
  </r>
  <r>
    <x v="0"/>
    <x v="0"/>
    <s v="Male"/>
    <n v="13"/>
    <s v="13_to_19"/>
    <n v="4070"/>
    <s v="3500_plus"/>
    <n v="39"/>
    <n v="21.71875"/>
    <s v="20_to_24"/>
    <x v="0"/>
    <x v="0"/>
    <s v="Front_face_to_side"/>
    <s v="Occasional"/>
    <s v="_Yes"/>
  </r>
  <r>
    <x v="0"/>
    <x v="0"/>
    <s v="Male"/>
    <n v="13.14257813"/>
    <s v="13_to_19"/>
    <n v="3325"/>
    <s v="3000_to_3499"/>
    <n v="40"/>
    <n v="24.47265625"/>
    <s v="20_to_24"/>
    <x v="0"/>
    <x v="0"/>
    <s v="Side"/>
    <s v="No"/>
    <s v="No"/>
  </r>
  <r>
    <x v="0"/>
    <x v="0"/>
    <s v="Male"/>
    <n v="13.14257813"/>
    <s v="13_to_19"/>
    <n v="3660"/>
    <s v="3500_plus"/>
    <n v="40"/>
    <n v="35.921875"/>
    <s v="30_plus"/>
    <x v="1"/>
    <x v="0"/>
    <s v="Front_face_to_side"/>
    <s v="No"/>
    <s v="No"/>
  </r>
  <r>
    <x v="0"/>
    <x v="0"/>
    <s v="Male"/>
    <n v="13.28515625"/>
    <s v="13_to_19"/>
    <n v="2990"/>
    <s v="2500_to_2999"/>
    <n v="38"/>
    <n v="22.5234375"/>
    <s v="20_to_24"/>
    <x v="2"/>
    <x v="0"/>
    <s v="Front_face_to_side"/>
    <s v="_Yes"/>
    <s v="_Yes"/>
  </r>
  <r>
    <x v="0"/>
    <x v="0"/>
    <s v="Male"/>
    <n v="13.42773438"/>
    <s v="13_to_19"/>
    <n v="2820"/>
    <s v="2500_to_2999"/>
    <n v="39"/>
    <n v="26.16015625"/>
    <s v="25_to_29"/>
    <x v="1"/>
    <x v="0"/>
    <s v="Side"/>
    <s v="_Yes"/>
    <s v="_Yes"/>
  </r>
  <r>
    <x v="0"/>
    <x v="0"/>
    <s v="Male"/>
    <n v="13.42773438"/>
    <s v="13_to_19"/>
    <n v="2870"/>
    <s v="2500_to_2999"/>
    <n v="38"/>
    <n v="25.73828125"/>
    <s v="25_to_29"/>
    <x v="2"/>
    <x v="0"/>
    <s v="Front_face_to_side"/>
    <s v="_Yes"/>
    <s v="_Yes"/>
  </r>
  <r>
    <x v="0"/>
    <x v="0"/>
    <s v="Male"/>
    <n v="13.71289063"/>
    <s v="13_to_19"/>
    <n v="3440"/>
    <s v="3000_to_3499"/>
    <n v="41"/>
    <n v="23.125"/>
    <s v="20_to_24"/>
    <x v="0"/>
    <x v="0"/>
    <s v="Front_face_to_side"/>
    <s v="_Yes"/>
    <s v="_Yes"/>
  </r>
  <r>
    <x v="0"/>
    <x v="0"/>
    <s v="Male"/>
    <n v="13.85546875"/>
    <s v="13_to_19"/>
    <n v="3440"/>
    <s v="3000_to_3499"/>
    <n v="38"/>
    <n v="24.3515625"/>
    <s v="20_to_24"/>
    <x v="2"/>
    <x v="0"/>
    <s v="Side"/>
    <s v="_Yes"/>
    <s v="_Yes"/>
  </r>
  <r>
    <x v="0"/>
    <x v="0"/>
    <s v="Male"/>
    <n v="13.85546875"/>
    <s v="13_to_19"/>
    <n v="4100"/>
    <s v="3500_plus"/>
    <n v="41"/>
    <n v="31.45703125"/>
    <s v="30_plus"/>
    <x v="1"/>
    <x v="0"/>
    <s v="Front_face_to_side"/>
    <s v="No"/>
    <s v="No"/>
  </r>
  <r>
    <x v="0"/>
    <x v="0"/>
    <s v="Male"/>
    <n v="14.14257813"/>
    <s v="13_to_19"/>
    <n v="2420"/>
    <s v="&lt;2500"/>
    <n v="35.421875"/>
    <n v="28.62109375"/>
    <s v="25_to_29"/>
    <x v="0"/>
    <x v="0"/>
    <s v="Front_face_to_side"/>
    <s v="_Yes"/>
    <s v="_Yes"/>
  </r>
  <r>
    <x v="0"/>
    <x v="0"/>
    <s v="Male"/>
    <n v="14.14257813"/>
    <s v="13_to_19"/>
    <n v="2670"/>
    <s v="2500_to_2999"/>
    <n v="42"/>
    <n v="20.1171875"/>
    <s v="20_to_24"/>
    <x v="2"/>
    <x v="0"/>
    <s v="Front_face_to_side"/>
    <s v="_Yes"/>
    <s v="_Yes"/>
  </r>
  <r>
    <x v="0"/>
    <x v="0"/>
    <s v="Male"/>
    <n v="14.5703125"/>
    <s v="13_to_19"/>
    <n v="2775"/>
    <s v="2500_to_2999"/>
    <n v="39"/>
    <n v="28.30078125"/>
    <s v="25_to_29"/>
    <x v="2"/>
    <x v="0"/>
    <s v="Front_face_to_side"/>
    <s v="_Yes"/>
    <s v="_Yes"/>
  </r>
  <r>
    <x v="0"/>
    <x v="0"/>
    <s v="Male"/>
    <n v="14.85546875"/>
    <s v="13_to_19"/>
    <n v="2580"/>
    <s v="2500_to_2999"/>
    <n v="38.28125"/>
    <n v="22.87890625"/>
    <s v="20_to_24"/>
    <x v="2"/>
    <x v="0"/>
    <s v="Side"/>
    <s v="_Yes"/>
    <s v="_Yes"/>
  </r>
  <r>
    <x v="0"/>
    <x v="0"/>
    <s v="Male"/>
    <n v="15"/>
    <s v="13_to_19"/>
    <n v="3220"/>
    <s v="3000_to_3499"/>
    <n v="41"/>
    <n v="27.15625"/>
    <s v="25_to_29"/>
    <x v="0"/>
    <x v="0"/>
    <s v="Front_face_down"/>
    <s v="_Yes"/>
    <s v="_Yes"/>
  </r>
  <r>
    <x v="0"/>
    <x v="0"/>
    <s v="Male"/>
    <n v="15.14257813"/>
    <s v="13_to_19"/>
    <n v="3040"/>
    <s v="3000_to_3499"/>
    <n v="39"/>
    <n v="26.56640625"/>
    <s v="25_to_29"/>
    <x v="2"/>
    <x v="0"/>
    <s v="Front_face_to_side"/>
    <s v="No"/>
    <s v="No"/>
  </r>
  <r>
    <x v="0"/>
    <x v="0"/>
    <s v="Male"/>
    <n v="15.71289063"/>
    <s v="13_to_19"/>
    <n v="3040"/>
    <s v="3000_to_3499"/>
    <n v="38"/>
    <n v="30.8984375"/>
    <s v="30_plus"/>
    <x v="0"/>
    <x v="0"/>
    <s v="Front_face_down"/>
    <s v="Occasional"/>
    <s v="_Yes"/>
  </r>
  <r>
    <x v="0"/>
    <x v="0"/>
    <s v="Male"/>
    <n v="16"/>
    <s v="13_to_19"/>
    <n v="3080"/>
    <s v="3000_to_3499"/>
    <n v="38"/>
    <n v="17.515625"/>
    <s v="&lt;19"/>
    <x v="1"/>
    <x v="0"/>
    <s v="Side"/>
    <s v="No"/>
    <s v="No"/>
  </r>
  <r>
    <x v="0"/>
    <x v="0"/>
    <s v="Male"/>
    <n v="16.140625"/>
    <s v="13_to_19"/>
    <n v="3200"/>
    <s v="3000_to_3499"/>
    <n v="40"/>
    <n v="27.30078125"/>
    <s v="25_to_29"/>
    <x v="1"/>
    <x v="0"/>
    <s v="Side"/>
    <s v="No"/>
    <s v="No"/>
  </r>
  <r>
    <x v="0"/>
    <x v="0"/>
    <s v="Male"/>
    <n v="16.7109375"/>
    <s v="13_to_19"/>
    <n v="2880"/>
    <s v="2500_to_2999"/>
    <n v="39.28125"/>
    <n v="30"/>
    <s v="30_plus"/>
    <x v="2"/>
    <x v="0"/>
    <s v="Front_face_to_side"/>
    <s v="No"/>
    <s v="No"/>
  </r>
  <r>
    <x v="0"/>
    <x v="0"/>
    <s v="Male"/>
    <n v="17.140625"/>
    <s v="13_to_19"/>
    <n v="3890"/>
    <s v="3500_plus"/>
    <n v="39"/>
    <n v="27.9296875"/>
    <s v="25_to_29"/>
    <x v="0"/>
    <x v="0"/>
    <s v="Side"/>
    <s v="No"/>
    <s v="No"/>
  </r>
  <r>
    <x v="0"/>
    <x v="0"/>
    <s v="Male"/>
    <n v="17.140625"/>
    <s v="13_to_19"/>
    <n v="3950"/>
    <s v="3500_plus"/>
    <n v="42.421875"/>
    <n v="21.95703125"/>
    <s v="20_to_24"/>
    <x v="0"/>
    <x v="0"/>
    <s v="Side"/>
    <s v="No"/>
    <s v="No"/>
  </r>
  <r>
    <x v="0"/>
    <x v="0"/>
    <s v="Male"/>
    <n v="17.42578125"/>
    <s v="13_to_19"/>
    <n v="1940"/>
    <s v="&lt;2500"/>
    <n v="36.421875"/>
    <n v="24.62109375"/>
    <s v="20_to_24"/>
    <x v="2"/>
    <x v="0"/>
    <s v="Front_face_to_side"/>
    <s v="_Yes"/>
    <s v="_Yes"/>
  </r>
  <r>
    <x v="0"/>
    <x v="0"/>
    <s v="Male"/>
    <n v="17.42578125"/>
    <s v="13_to_19"/>
    <n v="3500"/>
    <s v="3500_plus"/>
    <n v="40"/>
    <n v="34.2265625"/>
    <s v="30_plus"/>
    <x v="2"/>
    <x v="0"/>
    <s v="Front_face_to_side"/>
    <s v="_Yes"/>
    <s v="_Yes"/>
  </r>
  <r>
    <x v="0"/>
    <x v="0"/>
    <s v="Male"/>
    <n v="17.5703125"/>
    <s v="13_to_19"/>
    <n v="3990"/>
    <s v="3500_plus"/>
    <n v="40"/>
    <n v="28.6796875"/>
    <s v="25_to_29"/>
    <x v="0"/>
    <x v="0"/>
    <s v="Front_face_to_side"/>
    <s v="No"/>
    <s v="No"/>
  </r>
  <r>
    <x v="0"/>
    <x v="0"/>
    <s v="Male"/>
    <n v="19.140625"/>
    <s v="13_to_19"/>
    <n v="3070"/>
    <s v="3000_to_3499"/>
    <n v="36"/>
    <n v="18.390625"/>
    <s v="&lt;19"/>
    <x v="1"/>
    <x v="0"/>
    <s v="Front_face_to_side"/>
    <s v="No"/>
    <s v="No"/>
  </r>
  <r>
    <x v="0"/>
    <x v="0"/>
    <s v="Male"/>
    <n v="19.42578125"/>
    <s v="13_to_19"/>
    <n v="3340"/>
    <s v="3000_to_3499"/>
    <n v="39"/>
    <n v="27.91796875"/>
    <s v="25_to_29"/>
    <x v="0"/>
    <x v="0"/>
    <s v="Front_face_to_side"/>
    <s v="No"/>
    <s v="No"/>
  </r>
  <r>
    <x v="0"/>
    <x v="0"/>
    <s v="Male"/>
    <n v="19.5703125"/>
    <s v="13_to_19"/>
    <n v="3900"/>
    <s v="3500_plus"/>
    <n v="40.8515625"/>
    <n v="25.796875"/>
    <s v="25_to_29"/>
    <x v="2"/>
    <x v="0"/>
    <s v="Back"/>
    <s v="No"/>
    <s v="No"/>
  </r>
  <r>
    <x v="0"/>
    <x v="0"/>
    <s v="Male"/>
    <n v="19.85546875"/>
    <s v="13_to_19"/>
    <n v="2830"/>
    <s v="2500_to_2999"/>
    <n v="40"/>
    <n v="27.3828125"/>
    <s v="25_to_29"/>
    <x v="1"/>
    <x v="0"/>
    <s v="Side"/>
    <s v="_Yes"/>
    <s v="_Yes"/>
  </r>
  <r>
    <x v="0"/>
    <x v="0"/>
    <s v="Male"/>
    <n v="19.85546875"/>
    <s v="13_to_19"/>
    <n v="3530"/>
    <s v="3500_plus"/>
    <n v="41"/>
    <n v="26.2890625"/>
    <s v="25_to_29"/>
    <x v="0"/>
    <x v="0"/>
    <s v="Front_face_down"/>
    <s v="No"/>
    <s v="No"/>
  </r>
  <r>
    <x v="0"/>
    <x v="0"/>
    <s v="Male"/>
    <n v="20.42578125"/>
    <s v="20_to_25"/>
    <n v="1160"/>
    <s v="&lt;2500"/>
    <n v="32"/>
    <n v="23.12890625"/>
    <s v="20_to_24"/>
    <x v="1"/>
    <x v="0"/>
    <s v="Side"/>
    <s v="_Yes"/>
    <s v="_Yes"/>
  </r>
  <r>
    <x v="0"/>
    <x v="0"/>
    <s v="Male"/>
    <n v="20.42578125"/>
    <s v="20_to_25"/>
    <n v="1820"/>
    <s v="&lt;2500"/>
    <n v="31"/>
    <n v="17.00390625"/>
    <s v="&lt;19"/>
    <x v="0"/>
    <x v="0"/>
    <s v="Side"/>
    <s v="_Yes"/>
    <s v="_Yes"/>
  </r>
  <r>
    <x v="0"/>
    <x v="0"/>
    <s v="Male"/>
    <n v="20.42578125"/>
    <s v="20_to_25"/>
    <n v="4225"/>
    <s v="3500_plus"/>
    <n v="39"/>
    <n v="30.4140625"/>
    <s v="30_plus"/>
    <x v="2"/>
    <x v="0"/>
    <s v="Side"/>
    <s v="No"/>
    <s v="No"/>
  </r>
  <r>
    <x v="0"/>
    <x v="0"/>
    <s v="Male"/>
    <n v="21.28515625"/>
    <s v="20_to_25"/>
    <n v="3210"/>
    <s v="3000_to_3499"/>
    <n v="39"/>
    <n v="19.02734375"/>
    <s v="&lt;19"/>
    <x v="0"/>
    <x v="0"/>
    <s v="Front_face_to_side"/>
    <s v="_Yes"/>
    <s v="_Yes"/>
  </r>
  <r>
    <x v="0"/>
    <x v="0"/>
    <s v="Male"/>
    <n v="22.28515625"/>
    <s v="20_to_25"/>
    <n v="2250"/>
    <s v="&lt;2500"/>
    <n v="35"/>
    <n v="30.03125"/>
    <s v="30_plus"/>
    <x v="0"/>
    <x v="0"/>
    <s v="Side"/>
    <s v="_Yes"/>
    <s v="_Yes"/>
  </r>
  <r>
    <x v="0"/>
    <x v="0"/>
    <s v="Male"/>
    <n v="22.7109375"/>
    <s v="20_to_25"/>
    <n v="2960"/>
    <s v="2500_to_2999"/>
    <n v="38"/>
    <n v="26.73828125"/>
    <s v="25_to_29"/>
    <x v="0"/>
    <x v="0"/>
    <s v="Front_face_to_side"/>
    <s v="No"/>
    <s v="No"/>
  </r>
  <r>
    <x v="0"/>
    <x v="0"/>
    <s v="Male"/>
    <n v="23.42578125"/>
    <s v="20_to_25"/>
    <n v="3100"/>
    <s v="3000_to_3499"/>
    <n v="36"/>
    <n v="26.83984375"/>
    <s v="25_to_29"/>
    <x v="0"/>
    <x v="0"/>
    <s v="Front_face_to_side"/>
    <s v="No"/>
    <s v="No"/>
  </r>
  <r>
    <x v="0"/>
    <x v="0"/>
    <s v="Male"/>
    <n v="23.5703125"/>
    <s v="20_to_25"/>
    <n v="3080"/>
    <s v="3000_to_3499"/>
    <n v="39"/>
    <n v="26.3671875"/>
    <s v="25_to_29"/>
    <x v="2"/>
    <x v="0"/>
    <s v="Front_face_to_side"/>
    <s v="No"/>
    <s v="No"/>
  </r>
  <r>
    <x v="0"/>
    <x v="0"/>
    <s v="Male"/>
    <n v="23.85546875"/>
    <s v="20_to_25"/>
    <n v="3710"/>
    <s v="3500_plus"/>
    <n v="41"/>
    <n v="30.46875"/>
    <s v="30_plus"/>
    <x v="0"/>
    <x v="0"/>
    <s v="Side"/>
    <s v="No"/>
    <s v="No"/>
  </r>
  <r>
    <x v="0"/>
    <x v="0"/>
    <s v="Male"/>
    <n v="24.7109375"/>
    <s v="20_to_25"/>
    <n v="2350"/>
    <s v="&lt;2500"/>
    <n v="35"/>
    <n v="39.9296875"/>
    <s v="30_plus"/>
    <x v="0"/>
    <x v="0"/>
    <s v="Back"/>
    <s v="_Yes"/>
    <s v="_Yes"/>
  </r>
  <r>
    <x v="0"/>
    <x v="0"/>
    <s v="Male"/>
    <n v="24.85546875"/>
    <s v="20_to_25"/>
    <n v="3525"/>
    <s v="3500_plus"/>
    <n v="39"/>
    <n v="21.328125"/>
    <s v="20_to_24"/>
    <x v="2"/>
    <x v="0"/>
    <s v="Front_face_to_side"/>
    <s v="_Yes"/>
    <s v="_Yes"/>
  </r>
  <r>
    <x v="0"/>
    <x v="0"/>
    <s v="Male"/>
    <n v="25"/>
    <s v="20_to_25"/>
    <n v="3500"/>
    <s v="3500_plus"/>
    <n v="40"/>
    <n v="26.27734375"/>
    <s v="25_to_29"/>
    <x v="2"/>
    <x v="0"/>
    <s v="Front_face_to_side"/>
    <s v="_Yes"/>
    <s v="_Yes"/>
  </r>
  <r>
    <x v="0"/>
    <x v="0"/>
    <s v="Male"/>
    <n v="25"/>
    <s v="20_to_25"/>
    <n v="3520"/>
    <s v="3500_plus"/>
    <n v="40"/>
    <n v="28.62109375"/>
    <s v="25_to_29"/>
    <x v="1"/>
    <x v="0"/>
    <s v="Front_face_to_side"/>
    <s v="_Yes"/>
    <s v="_Yes"/>
  </r>
  <r>
    <x v="0"/>
    <x v="0"/>
    <s v="Male"/>
    <n v="26.7109375"/>
    <s v="26_plus"/>
    <n v="3150"/>
    <s v="3000_to_3499"/>
    <n v="38"/>
    <n v="21.609375"/>
    <s v="20_to_24"/>
    <x v="0"/>
    <x v="0"/>
    <s v="Front_face_to_side"/>
    <s v="_Yes"/>
    <s v="_Yes"/>
  </r>
  <r>
    <x v="0"/>
    <x v="0"/>
    <s v="Male"/>
    <n v="26.85546875"/>
    <s v="26_plus"/>
    <n v="970"/>
    <s v="&lt;2500"/>
    <n v="28.7109375"/>
    <n v="24.85546875"/>
    <s v="20_to_24"/>
    <x v="0"/>
    <x v="0"/>
    <s v="Front_face_to_side"/>
    <s v="No"/>
    <s v="No"/>
  </r>
  <r>
    <x v="0"/>
    <x v="0"/>
    <s v="Male"/>
    <n v="26.85546875"/>
    <s v="26_plus"/>
    <n v="3890"/>
    <s v="3500_plus"/>
    <n v="42"/>
    <n v="21.89453125"/>
    <s v="20_to_24"/>
    <x v="0"/>
    <x v="0"/>
    <s v="Side"/>
    <s v="No"/>
    <s v="No"/>
  </r>
  <r>
    <x v="0"/>
    <x v="0"/>
    <s v="Male"/>
    <n v="27.7109375"/>
    <s v="26_plus"/>
    <n v="2940"/>
    <s v="2500_to_2999"/>
    <n v="38"/>
    <n v="28.5234375"/>
    <s v="25_to_29"/>
    <x v="2"/>
    <x v="0"/>
    <s v="Front_face_to_side"/>
    <s v="_Yes"/>
    <s v="_Yes"/>
  </r>
  <r>
    <x v="0"/>
    <x v="0"/>
    <s v="Male"/>
    <n v="28"/>
    <s v="26_plus"/>
    <n v="3820"/>
    <s v="3500_plus"/>
    <n v="39.5703125"/>
    <n v="30.12109375"/>
    <s v="30_plus"/>
    <x v="1"/>
    <x v="0"/>
    <s v="Side"/>
    <s v="_Yes"/>
    <s v="_Yes"/>
  </r>
  <r>
    <x v="0"/>
    <x v="0"/>
    <s v="Male"/>
    <n v="28.7109375"/>
    <s v="26_plus"/>
    <n v="1255"/>
    <s v="&lt;2500"/>
    <n v="28"/>
    <n v="20.19140625"/>
    <s v="20_to_24"/>
    <x v="2"/>
    <x v="0"/>
    <s v="Front_face_to_side"/>
    <s v="_Yes"/>
    <s v="_Yes"/>
  </r>
  <r>
    <x v="0"/>
    <x v="0"/>
    <s v="Male"/>
    <n v="28.85546875"/>
    <s v="26_plus"/>
    <n v="2730"/>
    <s v="2500_to_2999"/>
    <n v="37"/>
    <n v="31.82421875"/>
    <s v="30_plus"/>
    <x v="0"/>
    <x v="0"/>
    <s v="Front_face_to_side"/>
    <s v="No"/>
    <s v="No"/>
  </r>
  <r>
    <x v="0"/>
    <x v="0"/>
    <s v="Male"/>
    <n v="30.5703125"/>
    <s v="26_plus"/>
    <n v="1360"/>
    <s v="&lt;2500"/>
    <n v="35.7109375"/>
    <n v="28.96484375"/>
    <s v="25_to_29"/>
    <x v="0"/>
    <x v="0"/>
    <s v="Back"/>
    <s v="_Yes"/>
    <s v="_Yes"/>
  </r>
  <r>
    <x v="0"/>
    <x v="0"/>
    <s v="Male"/>
    <n v="33"/>
    <s v="26_plus"/>
    <n v="3560"/>
    <s v="3500_plus"/>
    <n v="40"/>
    <n v="18.75390625"/>
    <s v="&lt;19"/>
    <x v="0"/>
    <x v="0"/>
    <s v="Front_face_to_side"/>
    <s v="_Yes"/>
    <s v="_Yes"/>
  </r>
  <r>
    <x v="0"/>
    <x v="0"/>
    <s v="Male"/>
    <n v="34"/>
    <s v="26_plus"/>
    <n v="1250"/>
    <s v="&lt;2500"/>
    <n v="30"/>
    <n v="32.0546875"/>
    <s v="30_plus"/>
    <x v="0"/>
    <x v="0"/>
    <s v="Front_face_to_side"/>
    <s v="No"/>
    <s v="No"/>
  </r>
  <r>
    <x v="0"/>
    <x v="0"/>
    <s v="Male"/>
    <n v="35.7109375"/>
    <s v="26_plus"/>
    <n v="1780"/>
    <s v="&lt;2500"/>
    <n v="32"/>
    <n v="35.8359375"/>
    <s v="30_plus"/>
    <x v="2"/>
    <x v="0"/>
    <s v="Front_face_to_side"/>
    <s v="No"/>
    <s v="No"/>
  </r>
  <r>
    <x v="0"/>
    <x v="0"/>
    <s v="Male"/>
    <n v="35.8515625"/>
    <s v="26_plus"/>
    <n v="2730"/>
    <s v="2500_to_2999"/>
    <n v="38"/>
    <n v="20.53515625"/>
    <s v="20_to_24"/>
    <x v="0"/>
    <x v="0"/>
    <s v="Front_face_to_side"/>
    <s v="No"/>
    <s v="No"/>
  </r>
  <r>
    <x v="0"/>
    <x v="0"/>
    <s v="Male"/>
    <n v="37.8515625"/>
    <s v="26_plus"/>
    <n v="2740"/>
    <s v="2500_to_2999"/>
    <n v="38"/>
    <n v="29.59375"/>
    <s v="25_to_29"/>
    <x v="2"/>
    <x v="0"/>
    <s v="Front_face_to_side"/>
    <s v="No"/>
    <s v="No"/>
  </r>
  <r>
    <x v="0"/>
    <x v="0"/>
    <s v="Male"/>
    <n v="39.5703125"/>
    <s v="26_plus"/>
    <n v="1690"/>
    <s v="&lt;2500"/>
    <n v="30"/>
    <n v="24.375"/>
    <s v="20_to_24"/>
    <x v="2"/>
    <x v="0"/>
    <s v="Front_face_to_side"/>
    <s v="_Yes"/>
    <s v="_Yes"/>
  </r>
  <r>
    <x v="0"/>
    <x v="0"/>
    <s v="Male"/>
    <n v="42.421875"/>
    <s v="26_plus"/>
    <n v="3830"/>
    <s v="3500_plus"/>
    <n v="38"/>
    <n v="31.88671875"/>
    <s v="30_plus"/>
    <x v="0"/>
    <x v="0"/>
    <s v="Front_face_to_side"/>
    <s v="No"/>
    <s v="No"/>
  </r>
  <r>
    <x v="0"/>
    <x v="0"/>
    <s v="Male"/>
    <n v="45.140625"/>
    <s v="26_plus"/>
    <n v="3920"/>
    <s v="3500_plus"/>
    <n v="40"/>
    <n v="20.03515625"/>
    <s v="20_to_24"/>
    <x v="0"/>
    <x v="0"/>
    <s v="Side"/>
    <s v="No"/>
    <s v="No"/>
  </r>
  <r>
    <x v="0"/>
    <x v="1"/>
    <s v="Female"/>
    <n v="4.142578125"/>
    <s v="&lt;13"/>
    <n v="3650"/>
    <s v="3500_plus"/>
    <n v="40"/>
    <n v="27"/>
    <s v="25_to_29"/>
    <x v="2"/>
    <x v="0"/>
    <s v="Front_face_to_side"/>
    <s v="No"/>
    <s v="No"/>
  </r>
  <r>
    <x v="0"/>
    <x v="1"/>
    <s v="Female"/>
    <n v="4.28515625"/>
    <s v="&lt;13"/>
    <n v="3620"/>
    <s v="3500_plus"/>
    <n v="40"/>
    <n v="23.24609375"/>
    <s v="20_to_24"/>
    <x v="2"/>
    <x v="0"/>
    <s v="Side"/>
    <s v="_Yes"/>
    <s v="_Yes"/>
  </r>
  <r>
    <x v="0"/>
    <x v="1"/>
    <s v="Female"/>
    <n v="4.427734375"/>
    <s v="&lt;13"/>
    <n v="2740"/>
    <s v="2500_to_2999"/>
    <n v="40"/>
    <n v="16.3125"/>
    <s v="&lt;19"/>
    <x v="0"/>
    <x v="1"/>
    <s v="Side"/>
    <s v="_Yes"/>
    <s v="_Yes"/>
  </r>
  <r>
    <x v="0"/>
    <x v="1"/>
    <s v="Female"/>
    <n v="4.427734375"/>
    <s v="&lt;13"/>
    <n v="3005"/>
    <s v="3000_to_3499"/>
    <n v="40"/>
    <n v="21.52734375"/>
    <s v="20_to_24"/>
    <x v="1"/>
    <x v="1"/>
    <s v="Front_face_to_side"/>
    <s v="_Yes"/>
    <s v="_Yes"/>
  </r>
  <r>
    <x v="0"/>
    <x v="1"/>
    <s v="Female"/>
    <n v="4.427734375"/>
    <s v="&lt;13"/>
    <n v="3060"/>
    <s v="3000_to_3499"/>
    <n v="37"/>
    <n v="24.09765625"/>
    <s v="20_to_24"/>
    <x v="2"/>
    <x v="1"/>
    <s v="Side"/>
    <s v="_Yes"/>
    <s v="_Yes"/>
  </r>
  <r>
    <x v="0"/>
    <x v="1"/>
    <s v="Female"/>
    <n v="4.856445313"/>
    <s v="&lt;13"/>
    <n v="2720"/>
    <s v="2500_to_2999"/>
    <n v="40"/>
    <n v="26.00390625"/>
    <s v="25_to_29"/>
    <x v="0"/>
    <x v="1"/>
    <s v="Front_face_to_side"/>
    <s v="_Yes"/>
    <s v="_Yes"/>
  </r>
  <r>
    <x v="0"/>
    <x v="1"/>
    <s v="Female"/>
    <n v="4.856445313"/>
    <s v="&lt;13"/>
    <n v="3850"/>
    <s v="3500_plus"/>
    <n v="40"/>
    <n v="26.27734375"/>
    <s v="25_to_29"/>
    <x v="2"/>
    <x v="1"/>
    <s v="Other"/>
    <s v="_Yes"/>
    <s v="_Yes"/>
  </r>
  <r>
    <x v="0"/>
    <x v="1"/>
    <s v="Female"/>
    <n v="5"/>
    <s v="&lt;13"/>
    <n v="2810"/>
    <s v="2500_to_2999"/>
    <n v="38"/>
    <n v="23.9609375"/>
    <s v="20_to_24"/>
    <x v="0"/>
    <x v="0"/>
    <s v="Front_face_to_side"/>
    <s v="_Yes"/>
    <s v="_Yes"/>
  </r>
  <r>
    <x v="0"/>
    <x v="1"/>
    <s v="Female"/>
    <n v="5.28515625"/>
    <s v="&lt;13"/>
    <n v="2660"/>
    <s v="2500_to_2999"/>
    <n v="40"/>
    <n v="24.1640625"/>
    <s v="20_to_24"/>
    <x v="2"/>
    <x v="1"/>
    <s v="Side"/>
    <s v="No"/>
    <s v="No"/>
  </r>
  <r>
    <x v="0"/>
    <x v="1"/>
    <s v="Female"/>
    <n v="5.856445313"/>
    <s v="&lt;13"/>
    <n v="2860"/>
    <s v="2500_to_2999"/>
    <n v="39.421875"/>
    <n v="24.4296875"/>
    <s v="20_to_24"/>
    <x v="0"/>
    <x v="0"/>
    <s v="Front_face_down"/>
    <s v="_Yes"/>
    <s v="_Yes"/>
  </r>
  <r>
    <x v="0"/>
    <x v="1"/>
    <s v="Female"/>
    <n v="6.28515625"/>
    <s v="&lt;13"/>
    <n v="3300"/>
    <s v="3000_to_3499"/>
    <n v="41.421875"/>
    <n v="30.6015625"/>
    <s v="30_plus"/>
    <x v="0"/>
    <x v="0"/>
    <s v="Front_face_to_side"/>
    <s v="No"/>
    <s v="No"/>
  </r>
  <r>
    <x v="0"/>
    <x v="1"/>
    <s v="Female"/>
    <n v="6.427734375"/>
    <s v="&lt;13"/>
    <n v="2700"/>
    <s v="2500_to_2999"/>
    <n v="42"/>
    <n v="27.07421875"/>
    <s v="25_to_29"/>
    <x v="1"/>
    <x v="1"/>
    <s v="Side"/>
    <s v="_Yes"/>
    <s v="_Yes"/>
  </r>
  <r>
    <x v="0"/>
    <x v="1"/>
    <s v="Female"/>
    <n v="6.571289063"/>
    <s v="&lt;13"/>
    <n v="3080"/>
    <s v="3000_to_3499"/>
    <n v="39"/>
    <n v="20.7109375"/>
    <s v="20_to_24"/>
    <x v="2"/>
    <x v="1"/>
    <s v="Side"/>
    <s v="_Yes"/>
    <s v="_Yes"/>
  </r>
  <r>
    <x v="0"/>
    <x v="1"/>
    <s v="Female"/>
    <n v="7"/>
    <s v="&lt;13"/>
    <n v="2205"/>
    <s v="&lt;2500"/>
    <n v="35.421875"/>
    <n v="18.66015625"/>
    <s v="&lt;19"/>
    <x v="0"/>
    <x v="1"/>
    <s v="Front_face_down"/>
    <s v="_Yes"/>
    <s v="_Yes"/>
  </r>
  <r>
    <x v="0"/>
    <x v="1"/>
    <s v="Female"/>
    <n v="7"/>
    <s v="&lt;13"/>
    <n v="2640"/>
    <s v="2500_to_2999"/>
    <n v="40"/>
    <n v="21.98046875"/>
    <s v="20_to_24"/>
    <x v="0"/>
    <x v="1"/>
    <s v="Side"/>
    <s v="_Yes"/>
    <s v="_Yes"/>
  </r>
  <r>
    <x v="0"/>
    <x v="1"/>
    <s v="Female"/>
    <n v="7.713867188"/>
    <s v="&lt;13"/>
    <n v="3500"/>
    <s v="3500_plus"/>
    <n v="40"/>
    <n v="23.98828125"/>
    <s v="20_to_24"/>
    <x v="1"/>
    <x v="1"/>
    <s v="Side"/>
    <s v="_Yes"/>
    <s v="_Yes"/>
  </r>
  <r>
    <x v="0"/>
    <x v="1"/>
    <s v="Female"/>
    <n v="8"/>
    <s v="&lt;13"/>
    <n v="2600"/>
    <s v="2500_to_2999"/>
    <n v="40"/>
    <n v="30.0625"/>
    <s v="30_plus"/>
    <x v="2"/>
    <x v="0"/>
    <s v="Side"/>
    <s v="_Yes"/>
    <s v="_Yes"/>
  </r>
  <r>
    <x v="0"/>
    <x v="1"/>
    <s v="Female"/>
    <n v="8.142578125"/>
    <s v="&lt;13"/>
    <n v="2940"/>
    <s v="2500_to_2999"/>
    <n v="37"/>
    <n v="21.046875"/>
    <s v="20_to_24"/>
    <x v="0"/>
    <x v="0"/>
    <s v="Front_face_to_side"/>
    <s v="No"/>
    <s v="No"/>
  </r>
  <r>
    <x v="0"/>
    <x v="1"/>
    <s v="Female"/>
    <n v="8.5703125"/>
    <s v="&lt;13"/>
    <n v="2240"/>
    <s v="&lt;2500"/>
    <n v="40"/>
    <n v="29.72265625"/>
    <s v="25_to_29"/>
    <x v="2"/>
    <x v="0"/>
    <s v="Side"/>
    <s v="_Yes"/>
    <s v="_Yes"/>
  </r>
  <r>
    <x v="0"/>
    <x v="1"/>
    <s v="Female"/>
    <n v="8.5703125"/>
    <s v="&lt;13"/>
    <n v="2910"/>
    <s v="2500_to_2999"/>
    <n v="39"/>
    <n v="29.73828125"/>
    <s v="25_to_29"/>
    <x v="0"/>
    <x v="0"/>
    <s v="Front_face_to_side"/>
    <s v="_Yes"/>
    <s v="_Yes"/>
  </r>
  <r>
    <x v="0"/>
    <x v="1"/>
    <s v="Female"/>
    <n v="8.712890625"/>
    <s v="&lt;13"/>
    <n v="2490"/>
    <s v="&lt;2500"/>
    <n v="40"/>
    <n v="22.92578125"/>
    <s v="20_to_24"/>
    <x v="0"/>
    <x v="1"/>
    <s v="Back"/>
    <s v="_Yes"/>
    <s v="_Yes"/>
  </r>
  <r>
    <x v="0"/>
    <x v="1"/>
    <s v="Female"/>
    <n v="8.712890625"/>
    <s v="&lt;13"/>
    <n v="2730"/>
    <s v="2500_to_2999"/>
    <n v="39"/>
    <n v="22.50390625"/>
    <s v="20_to_24"/>
    <x v="0"/>
    <x v="0"/>
    <s v="Front_face_to_side"/>
    <s v="_Yes"/>
    <s v="_Yes"/>
  </r>
  <r>
    <x v="0"/>
    <x v="1"/>
    <s v="Female"/>
    <n v="9.142578125"/>
    <s v="&lt;13"/>
    <n v="3410"/>
    <s v="3000_to_3499"/>
    <n v="40"/>
    <n v="19.29296875"/>
    <s v="&lt;19"/>
    <x v="0"/>
    <x v="0"/>
    <s v="Front_face_to_side"/>
    <s v="No"/>
    <s v="No"/>
  </r>
  <r>
    <x v="0"/>
    <x v="1"/>
    <s v="Female"/>
    <n v="9.85546875"/>
    <s v="&lt;13"/>
    <n v="2930"/>
    <s v="2500_to_2999"/>
    <n v="39.140625"/>
    <n v="24.5390625"/>
    <s v="20_to_24"/>
    <x v="0"/>
    <x v="0"/>
    <s v="Side"/>
    <s v="_Yes"/>
    <s v="_Yes"/>
  </r>
  <r>
    <x v="0"/>
    <x v="1"/>
    <s v="Female"/>
    <n v="10.14257813"/>
    <s v="&lt;13"/>
    <n v="1710"/>
    <s v="&lt;2500"/>
    <n v="35"/>
    <n v="18.3203125"/>
    <s v="&lt;19"/>
    <x v="2"/>
    <x v="1"/>
    <s v="Side"/>
    <s v="_Yes"/>
    <s v="_Yes"/>
  </r>
  <r>
    <x v="0"/>
    <x v="1"/>
    <s v="Female"/>
    <n v="10.14257813"/>
    <s v="&lt;13"/>
    <n v="2550"/>
    <s v="2500_to_2999"/>
    <n v="38"/>
    <n v="20.6171875"/>
    <s v="20_to_24"/>
    <x v="2"/>
    <x v="1"/>
    <s v="Back"/>
    <s v="_Yes"/>
    <s v="_Yes"/>
  </r>
  <r>
    <x v="0"/>
    <x v="1"/>
    <s v="Female"/>
    <n v="10.71289063"/>
    <s v="&lt;13"/>
    <n v="2650"/>
    <s v="2500_to_2999"/>
    <n v="40"/>
    <n v="36.421875"/>
    <s v="30_plus"/>
    <x v="2"/>
    <x v="1"/>
    <s v="Front_face_to_side"/>
    <s v="_Yes"/>
    <s v="_Yes"/>
  </r>
  <r>
    <x v="0"/>
    <x v="1"/>
    <s v="Female"/>
    <n v="11"/>
    <s v="&lt;13"/>
    <n v="3620"/>
    <s v="3500_plus"/>
    <n v="38"/>
    <n v="25.69921875"/>
    <s v="25_to_29"/>
    <x v="0"/>
    <x v="1"/>
    <s v="Side"/>
    <s v="No"/>
    <s v="No"/>
  </r>
  <r>
    <x v="0"/>
    <x v="1"/>
    <s v="Female"/>
    <n v="11.14257813"/>
    <s v="&lt;13"/>
    <n v="3690"/>
    <s v="3500_plus"/>
    <n v="42"/>
    <n v="27.8515625"/>
    <s v="25_to_29"/>
    <x v="2"/>
    <x v="0"/>
    <s v="Front_face_to_side"/>
    <s v="_Yes"/>
    <s v="_Yes"/>
  </r>
  <r>
    <x v="0"/>
    <x v="1"/>
    <s v="Female"/>
    <n v="13.14257813"/>
    <s v="13_to_19"/>
    <n v="3160"/>
    <s v="3000_to_3499"/>
    <n v="40"/>
    <n v="18.8828125"/>
    <s v="&lt;19"/>
    <x v="0"/>
    <x v="1"/>
    <s v="Side"/>
    <s v="_Yes"/>
    <s v="_Yes"/>
  </r>
  <r>
    <x v="0"/>
    <x v="1"/>
    <s v="Female"/>
    <n v="14.14257813"/>
    <s v="13_to_19"/>
    <n v="3520"/>
    <s v="3500_plus"/>
    <n v="40"/>
    <n v="21.90234375"/>
    <s v="20_to_24"/>
    <x v="0"/>
    <x v="0"/>
    <s v="Front_face_to_side"/>
    <s v="_Yes"/>
    <s v="_Yes"/>
  </r>
  <r>
    <x v="0"/>
    <x v="1"/>
    <s v="Female"/>
    <n v="14.28515625"/>
    <s v="13_to_19"/>
    <n v="1840"/>
    <s v="&lt;2500"/>
    <n v="38.7109375"/>
    <n v="19.66015625"/>
    <s v="&lt;19"/>
    <x v="1"/>
    <x v="1"/>
    <s v="Side"/>
    <s v="_Yes"/>
    <s v="_Yes"/>
  </r>
  <r>
    <x v="0"/>
    <x v="1"/>
    <s v="Female"/>
    <n v="14.28515625"/>
    <s v="13_to_19"/>
    <n v="2780"/>
    <s v="2500_to_2999"/>
    <n v="40.140625"/>
    <n v="23.64453125"/>
    <s v="20_to_24"/>
    <x v="2"/>
    <x v="0"/>
    <s v="Front_face_to_side"/>
    <s v="_Yes"/>
    <s v="_Yes"/>
  </r>
  <r>
    <x v="0"/>
    <x v="1"/>
    <s v="Female"/>
    <n v="14.42773438"/>
    <s v="13_to_19"/>
    <n v="2185"/>
    <s v="&lt;2500"/>
    <n v="37"/>
    <n v="19.76953125"/>
    <s v="&lt;19"/>
    <x v="1"/>
    <x v="0"/>
    <s v="Side"/>
    <s v="_Yes"/>
    <s v="_Yes"/>
  </r>
  <r>
    <x v="0"/>
    <x v="1"/>
    <s v="Female"/>
    <n v="14.5703125"/>
    <s v="13_to_19"/>
    <n v="1275"/>
    <s v="&lt;2500"/>
    <n v="30"/>
    <n v="32.4609375"/>
    <s v="30_plus"/>
    <x v="0"/>
    <x v="0"/>
    <s v="Front_face_to_side"/>
    <s v="_Yes"/>
    <s v="_Yes"/>
  </r>
  <r>
    <x v="0"/>
    <x v="1"/>
    <s v="Female"/>
    <n v="15"/>
    <s v="13_to_19"/>
    <n v="2070"/>
    <s v="&lt;2500"/>
    <n v="37"/>
    <n v="18.01953125"/>
    <s v="&lt;19"/>
    <x v="2"/>
    <x v="1"/>
    <s v="Side"/>
    <s v="_Yes"/>
    <s v="_Yes"/>
  </r>
  <r>
    <x v="0"/>
    <x v="1"/>
    <s v="Female"/>
    <n v="15.5703125"/>
    <s v="13_to_19"/>
    <n v="2420"/>
    <s v="&lt;2500"/>
    <n v="38"/>
    <n v="29.29296875"/>
    <s v="25_to_29"/>
    <x v="0"/>
    <x v="0"/>
    <s v="Front_face_to_side"/>
    <s v="_Yes"/>
    <s v="_Yes"/>
  </r>
  <r>
    <x v="0"/>
    <x v="1"/>
    <s v="Female"/>
    <n v="15.85546875"/>
    <s v="13_to_19"/>
    <n v="885"/>
    <s v="&lt;2500"/>
    <n v="32"/>
    <n v="29.71484375"/>
    <s v="25_to_29"/>
    <x v="0"/>
    <x v="0"/>
    <s v="Front_face_to_side"/>
    <s v="No"/>
    <s v="No"/>
  </r>
  <r>
    <x v="0"/>
    <x v="1"/>
    <s v="Female"/>
    <n v="16.28515625"/>
    <s v="13_to_19"/>
    <n v="3000"/>
    <s v="3000_to_3499"/>
    <n v="38"/>
    <n v="27.37109375"/>
    <s v="25_to_29"/>
    <x v="1"/>
    <x v="0"/>
    <s v="Side"/>
    <s v="_Yes"/>
    <s v="_Yes"/>
  </r>
  <r>
    <x v="0"/>
    <x v="1"/>
    <s v="Female"/>
    <n v="16.42578125"/>
    <s v="13_to_19"/>
    <n v="2840"/>
    <s v="2500_to_2999"/>
    <n v="40"/>
    <n v="22.953125"/>
    <s v="20_to_24"/>
    <x v="2"/>
    <x v="1"/>
    <s v="Front_face_to_side"/>
    <s v="_Yes"/>
    <s v="_Yes"/>
  </r>
  <r>
    <x v="0"/>
    <x v="1"/>
    <s v="Female"/>
    <n v="16.7109375"/>
    <s v="13_to_19"/>
    <n v="3555"/>
    <s v="3500_plus"/>
    <n v="40"/>
    <n v="34.265625"/>
    <s v="30_plus"/>
    <x v="2"/>
    <x v="1"/>
    <s v="Front_face_to_side"/>
    <s v="_Yes"/>
    <s v="_Yes"/>
  </r>
  <r>
    <x v="0"/>
    <x v="1"/>
    <s v="Female"/>
    <n v="17.140625"/>
    <s v="13_to_19"/>
    <n v="3640"/>
    <s v="3500_plus"/>
    <n v="39"/>
    <n v="20.81640625"/>
    <s v="20_to_24"/>
    <x v="0"/>
    <x v="1"/>
    <s v="Side"/>
    <s v="No"/>
    <s v="No"/>
  </r>
  <r>
    <x v="0"/>
    <x v="1"/>
    <s v="Female"/>
    <n v="17.28515625"/>
    <s v="13_to_19"/>
    <n v="3520"/>
    <s v="3500_plus"/>
    <n v="39"/>
    <n v="17.66796875"/>
    <s v="&lt;19"/>
    <x v="0"/>
    <x v="0"/>
    <s v="Front_face_to_side"/>
    <s v="_Yes"/>
    <s v="_Yes"/>
  </r>
  <r>
    <x v="0"/>
    <x v="1"/>
    <s v="Female"/>
    <n v="17.7109375"/>
    <s v="13_to_19"/>
    <n v="2880"/>
    <s v="2500_to_2999"/>
    <n v="40"/>
    <n v="28.8046875"/>
    <s v="25_to_29"/>
    <x v="0"/>
    <x v="1"/>
    <s v="Back"/>
    <s v="_Yes"/>
    <s v="_Yes"/>
  </r>
  <r>
    <x v="0"/>
    <x v="1"/>
    <s v="Female"/>
    <n v="17.85546875"/>
    <s v="13_to_19"/>
    <n v="3920"/>
    <s v="3500_plus"/>
    <n v="40"/>
    <n v="26"/>
    <s v="25_to_29"/>
    <x v="2"/>
    <x v="1"/>
    <s v="Front_face_to_side"/>
    <s v="_Yes"/>
    <s v="_Yes"/>
  </r>
  <r>
    <x v="0"/>
    <x v="1"/>
    <s v="Female"/>
    <n v="18.5703125"/>
    <s v="13_to_19"/>
    <n v="2590"/>
    <s v="2500_to_2999"/>
    <n v="36"/>
    <n v="21.57421875"/>
    <s v="20_to_24"/>
    <x v="0"/>
    <x v="1"/>
    <s v="Front_face_to_side"/>
    <s v="_Yes"/>
    <s v="_Yes"/>
  </r>
  <r>
    <x v="0"/>
    <x v="1"/>
    <s v="Female"/>
    <n v="20"/>
    <s v="20_to_25"/>
    <n v="3200"/>
    <s v="3000_to_3499"/>
    <n v="41"/>
    <n v="30.359375"/>
    <s v="30_plus"/>
    <x v="0"/>
    <x v="0"/>
    <s v="Front_face_to_side"/>
    <s v="No"/>
    <s v="No"/>
  </r>
  <r>
    <x v="0"/>
    <x v="1"/>
    <s v="Female"/>
    <n v="20.140625"/>
    <s v="20_to_25"/>
    <n v="3730"/>
    <s v="3500_plus"/>
    <n v="40"/>
    <n v="24.27734375"/>
    <s v="20_to_24"/>
    <x v="2"/>
    <x v="0"/>
    <s v="Front_face_to_side"/>
    <s v="_Yes"/>
    <s v="_Yes"/>
  </r>
  <r>
    <x v="0"/>
    <x v="1"/>
    <s v="Female"/>
    <n v="20.7109375"/>
    <s v="20_to_25"/>
    <n v="2620"/>
    <s v="2500_to_2999"/>
    <n v="38.421875"/>
    <n v="24.71875"/>
    <s v="20_to_24"/>
    <x v="0"/>
    <x v="0"/>
    <s v="Back"/>
    <s v="_Yes"/>
    <s v="_Yes"/>
  </r>
  <r>
    <x v="0"/>
    <x v="1"/>
    <s v="Female"/>
    <n v="21.28515625"/>
    <s v="20_to_25"/>
    <n v="3000"/>
    <s v="3000_to_3499"/>
    <n v="40"/>
    <n v="19.3203125"/>
    <s v="&lt;19"/>
    <x v="0"/>
    <x v="0"/>
    <s v="Side"/>
    <s v="_Yes"/>
    <s v="_Yes"/>
  </r>
  <r>
    <x v="0"/>
    <x v="1"/>
    <s v="Female"/>
    <n v="21.42578125"/>
    <s v="20_to_25"/>
    <n v="3600"/>
    <s v="3500_plus"/>
    <n v="41"/>
    <n v="24.171875"/>
    <s v="20_to_24"/>
    <x v="0"/>
    <x v="1"/>
    <s v="Front_face_to_side"/>
    <s v="_Yes"/>
    <s v="_Yes"/>
  </r>
  <r>
    <x v="0"/>
    <x v="1"/>
    <s v="Female"/>
    <n v="21.7109375"/>
    <s v="20_to_25"/>
    <n v="860"/>
    <s v="&lt;2500"/>
    <n v="28"/>
    <n v="23.2109375"/>
    <s v="20_to_24"/>
    <x v="0"/>
    <x v="0"/>
    <s v="Front_face_to_side"/>
    <s v="_Yes"/>
    <s v="_Yes"/>
  </r>
  <r>
    <x v="0"/>
    <x v="1"/>
    <s v="Female"/>
    <n v="26.28515625"/>
    <s v="26_plus"/>
    <n v="3720"/>
    <s v="3500_plus"/>
    <n v="41"/>
    <n v="25.90234375"/>
    <s v="25_to_29"/>
    <x v="2"/>
    <x v="0"/>
    <s v="Front_face_to_side"/>
    <s v="_Yes"/>
    <s v="_Yes"/>
  </r>
  <r>
    <x v="0"/>
    <x v="1"/>
    <s v="Female"/>
    <n v="29"/>
    <s v="26_plus"/>
    <n v="2735"/>
    <s v="2500_to_2999"/>
    <n v="36"/>
    <n v="30.328125"/>
    <s v="30_plus"/>
    <x v="1"/>
    <x v="0"/>
    <s v="Front_face_to_side"/>
    <s v="_Yes"/>
    <s v="_Yes"/>
  </r>
  <r>
    <x v="0"/>
    <x v="1"/>
    <s v="Female"/>
    <n v="31.140625"/>
    <s v="26_plus"/>
    <n v="3120"/>
    <s v="3000_to_3499"/>
    <n v="40"/>
    <n v="19.9140625"/>
    <s v="&lt;19"/>
    <x v="1"/>
    <x v="1"/>
    <s v="Front_face_to_side"/>
    <s v="_Yes"/>
    <s v="_Yes"/>
  </r>
  <r>
    <x v="0"/>
    <x v="1"/>
    <s v="Female"/>
    <n v="31.42578125"/>
    <s v="26_plus"/>
    <n v="3300"/>
    <s v="3000_to_3499"/>
    <n v="42"/>
    <n v="22.48828125"/>
    <s v="20_to_24"/>
    <x v="2"/>
    <x v="0"/>
    <s v="Front_face_to_side"/>
    <s v="No"/>
    <s v="No"/>
  </r>
  <r>
    <x v="0"/>
    <x v="1"/>
    <s v="Female"/>
    <n v="31.85546875"/>
    <s v="26_plus"/>
    <n v="1692"/>
    <s v="&lt;2500"/>
    <n v="31"/>
    <n v="19.8671875"/>
    <s v="&lt;19"/>
    <x v="1"/>
    <x v="1"/>
    <s v="Front_face_to_side"/>
    <s v="_Yes"/>
    <s v="_Yes"/>
  </r>
  <r>
    <x v="0"/>
    <x v="1"/>
    <s v="Female"/>
    <n v="34.140625"/>
    <s v="26_plus"/>
    <n v="3230"/>
    <s v="3000_to_3499"/>
    <n v="40"/>
    <n v="27.6328125"/>
    <s v="25_to_29"/>
    <x v="1"/>
    <x v="1"/>
    <s v="Back"/>
    <s v="_Yes"/>
    <s v="_Yes"/>
  </r>
  <r>
    <x v="0"/>
    <x v="1"/>
    <s v="Female"/>
    <n v="44.7109375"/>
    <s v="26_plus"/>
    <n v="3560"/>
    <s v="3500_plus"/>
    <n v="37"/>
    <n v="30.75390625"/>
    <s v="30_plus"/>
    <x v="0"/>
    <x v="0"/>
    <s v="Front_face_to_side"/>
    <s v="_Yes"/>
    <s v="_Yes"/>
  </r>
  <r>
    <x v="0"/>
    <x v="1"/>
    <s v="Male"/>
    <n v="4"/>
    <s v="&lt;13"/>
    <n v="3220"/>
    <s v="3000_to_3499"/>
    <n v="38"/>
    <n v="19.0546875"/>
    <s v="&lt;19"/>
    <x v="2"/>
    <x v="1"/>
    <s v="Side"/>
    <s v="_Yes"/>
    <s v="_Yes"/>
  </r>
  <r>
    <x v="0"/>
    <x v="1"/>
    <s v="Male"/>
    <n v="4.28515625"/>
    <s v="&lt;13"/>
    <n v="3040"/>
    <s v="3000_to_3499"/>
    <n v="38"/>
    <n v="23.1796875"/>
    <s v="20_to_24"/>
    <x v="2"/>
    <x v="1"/>
    <s v="Front_face_to_side"/>
    <s v="_Yes"/>
    <s v="_Yes"/>
  </r>
  <r>
    <x v="0"/>
    <x v="1"/>
    <s v="Male"/>
    <n v="4.427734375"/>
    <s v="&lt;13"/>
    <n v="3620"/>
    <s v="3500_plus"/>
    <n v="41.421875"/>
    <n v="25.56640625"/>
    <s v="25_to_29"/>
    <x v="0"/>
    <x v="1"/>
    <s v="Other"/>
    <s v="_Yes"/>
    <s v="_Yes"/>
  </r>
  <r>
    <x v="0"/>
    <x v="1"/>
    <s v="Male"/>
    <n v="4.571289063"/>
    <s v="&lt;13"/>
    <n v="3290"/>
    <s v="3000_to_3499"/>
    <n v="40"/>
    <n v="26.91015625"/>
    <s v="25_to_29"/>
    <x v="1"/>
    <x v="1"/>
    <s v="Back"/>
    <s v="_Yes"/>
    <s v="_Yes"/>
  </r>
  <r>
    <x v="0"/>
    <x v="1"/>
    <s v="Male"/>
    <n v="5"/>
    <s v="&lt;13"/>
    <n v="2620"/>
    <s v="2500_to_2999"/>
    <n v="39"/>
    <n v="23.9140625"/>
    <s v="20_to_24"/>
    <x v="0"/>
    <x v="1"/>
    <s v="Side"/>
    <s v="_Yes"/>
    <s v="_Yes"/>
  </r>
  <r>
    <x v="0"/>
    <x v="1"/>
    <s v="Male"/>
    <n v="5"/>
    <s v="&lt;13"/>
    <n v="3680"/>
    <s v="3500_plus"/>
    <n v="39.5703125"/>
    <n v="18.41796875"/>
    <s v="&lt;19"/>
    <x v="2"/>
    <x v="0"/>
    <s v="Front_face_to_side"/>
    <s v="_Yes"/>
    <s v="_Yes"/>
  </r>
  <r>
    <x v="0"/>
    <x v="1"/>
    <s v="Male"/>
    <n v="5.142578125"/>
    <s v="&lt;13"/>
    <n v="2820"/>
    <s v="2500_to_2999"/>
    <n v="38"/>
    <n v="27.421875"/>
    <s v="25_to_29"/>
    <x v="2"/>
    <x v="1"/>
    <s v="Side"/>
    <s v="_Yes"/>
    <s v="_Yes"/>
  </r>
  <r>
    <x v="0"/>
    <x v="1"/>
    <s v="Male"/>
    <n v="5.142578125"/>
    <s v="&lt;13"/>
    <n v="2870"/>
    <s v="2500_to_2999"/>
    <n v="39"/>
    <n v="16.58984375"/>
    <s v="&lt;19"/>
    <x v="2"/>
    <x v="0"/>
    <s v="Front_face_to_side"/>
    <s v="_Yes"/>
    <s v="_Yes"/>
  </r>
  <r>
    <x v="0"/>
    <x v="1"/>
    <s v="Male"/>
    <n v="5.427734375"/>
    <s v="&lt;13"/>
    <n v="3140"/>
    <s v="3000_to_3499"/>
    <n v="36"/>
    <n v="36.1171875"/>
    <s v="30_plus"/>
    <x v="0"/>
    <x v="1"/>
    <s v="Side"/>
    <s v="_Yes"/>
    <s v="_Yes"/>
  </r>
  <r>
    <x v="0"/>
    <x v="1"/>
    <s v="Male"/>
    <n v="5.713867188"/>
    <s v="&lt;13"/>
    <n v="2885"/>
    <s v="2500_to_2999"/>
    <n v="38"/>
    <n v="26.17578125"/>
    <s v="25_to_29"/>
    <x v="0"/>
    <x v="1"/>
    <s v="Front_face_to_side"/>
    <s v="_Yes"/>
    <s v="_Yes"/>
  </r>
  <r>
    <x v="0"/>
    <x v="1"/>
    <s v="Male"/>
    <n v="5.856445313"/>
    <s v="&lt;13"/>
    <n v="3300"/>
    <s v="3000_to_3499"/>
    <n v="39"/>
    <n v="19.4609375"/>
    <s v="&lt;19"/>
    <x v="1"/>
    <x v="1"/>
    <s v="Side"/>
    <s v="_Yes"/>
    <s v="_Yes"/>
  </r>
  <r>
    <x v="0"/>
    <x v="1"/>
    <s v="Male"/>
    <n v="5.856445313"/>
    <s v="&lt;13"/>
    <n v="4140"/>
    <s v="3500_plus"/>
    <n v="40"/>
    <n v="32.3984375"/>
    <s v="30_plus"/>
    <x v="2"/>
    <x v="0"/>
    <s v="Front_face_to_side"/>
    <s v="No"/>
    <s v="No"/>
  </r>
  <r>
    <x v="0"/>
    <x v="1"/>
    <s v="Male"/>
    <n v="6.427734375"/>
    <s v="&lt;13"/>
    <n v="1719"/>
    <s v="&lt;2500"/>
    <n v="32"/>
    <n v="36.65625"/>
    <s v="30_plus"/>
    <x v="0"/>
    <x v="1"/>
    <s v="Side"/>
    <s v="_Yes"/>
    <s v="_Yes"/>
  </r>
  <r>
    <x v="0"/>
    <x v="1"/>
    <s v="Male"/>
    <n v="6.427734375"/>
    <s v="&lt;13"/>
    <n v="2040"/>
    <s v="&lt;2500"/>
    <n v="39.5703125"/>
    <n v="22.17578125"/>
    <s v="20_to_24"/>
    <x v="2"/>
    <x v="0"/>
    <s v="Side"/>
    <s v="No"/>
    <s v="No"/>
  </r>
  <r>
    <x v="0"/>
    <x v="1"/>
    <s v="Male"/>
    <n v="6.713867188"/>
    <s v="&lt;13"/>
    <n v="3440"/>
    <s v="3000_to_3499"/>
    <n v="37"/>
    <n v="19.73046875"/>
    <s v="&lt;19"/>
    <x v="0"/>
    <x v="1"/>
    <s v="Front_face_to_side"/>
    <s v="_Yes"/>
    <s v="_Yes"/>
  </r>
  <r>
    <x v="0"/>
    <x v="1"/>
    <s v="Male"/>
    <n v="7.142578125"/>
    <s v="&lt;13"/>
    <n v="2800"/>
    <s v="2500_to_2999"/>
    <n v="37"/>
    <n v="26.01953125"/>
    <s v="25_to_29"/>
    <x v="2"/>
    <x v="1"/>
    <s v="Front_face_to_side"/>
    <s v="_Yes"/>
    <s v="_Yes"/>
  </r>
  <r>
    <x v="0"/>
    <x v="1"/>
    <s v="Male"/>
    <n v="7.28515625"/>
    <s v="&lt;13"/>
    <n v="2650"/>
    <s v="2500_to_2999"/>
    <n v="40"/>
    <n v="29.66015625"/>
    <s v="25_to_29"/>
    <x v="0"/>
    <x v="0"/>
    <s v="Front_face_to_side"/>
    <s v="_Yes"/>
    <s v="_Yes"/>
  </r>
  <r>
    <x v="0"/>
    <x v="1"/>
    <s v="Male"/>
    <n v="7.427734375"/>
    <s v="&lt;13"/>
    <n v="2530"/>
    <s v="2500_to_2999"/>
    <n v="36"/>
    <n v="21.37890625"/>
    <s v="20_to_24"/>
    <x v="1"/>
    <x v="0"/>
    <s v="Side"/>
    <s v="No"/>
    <s v="No"/>
  </r>
  <r>
    <x v="0"/>
    <x v="1"/>
    <s v="Male"/>
    <n v="7.571289063"/>
    <s v="&lt;13"/>
    <n v="3875"/>
    <s v="3500_plus"/>
    <n v="40"/>
    <n v="17.2421875"/>
    <s v="&lt;19"/>
    <x v="2"/>
    <x v="0"/>
    <s v="Front_face_to_side"/>
    <s v="_Yes"/>
    <s v="_Yes"/>
  </r>
  <r>
    <x v="0"/>
    <x v="1"/>
    <s v="Male"/>
    <n v="7.856445313"/>
    <s v="&lt;13"/>
    <n v="2330"/>
    <s v="&lt;2500"/>
    <n v="36"/>
    <n v="21.77734375"/>
    <s v="20_to_24"/>
    <x v="0"/>
    <x v="0"/>
    <s v="Side"/>
    <s v="_Yes"/>
    <s v="_Yes"/>
  </r>
  <r>
    <x v="0"/>
    <x v="1"/>
    <s v="Male"/>
    <n v="8"/>
    <s v="&lt;13"/>
    <n v="3190"/>
    <s v="3000_to_3499"/>
    <n v="39"/>
    <n v="33.4296875"/>
    <s v="30_plus"/>
    <x v="0"/>
    <x v="0"/>
    <s v="Front_face_to_side"/>
    <s v="_Yes"/>
    <s v="_Yes"/>
  </r>
  <r>
    <x v="0"/>
    <x v="1"/>
    <s v="Male"/>
    <n v="8"/>
    <s v="&lt;13"/>
    <n v="3700"/>
    <s v="3500_plus"/>
    <n v="40"/>
    <n v="26.0625"/>
    <s v="25_to_29"/>
    <x v="2"/>
    <x v="0"/>
    <s v="Front_face_to_side"/>
    <s v="_Yes"/>
    <s v="_Yes"/>
  </r>
  <r>
    <x v="0"/>
    <x v="1"/>
    <s v="Male"/>
    <n v="8.142578125"/>
    <s v="&lt;13"/>
    <n v="3340"/>
    <s v="3000_to_3499"/>
    <n v="40"/>
    <n v="19.73828125"/>
    <s v="&lt;19"/>
    <x v="2"/>
    <x v="1"/>
    <s v="Front_face_down"/>
    <s v="_Yes"/>
    <s v="_Yes"/>
  </r>
  <r>
    <x v="0"/>
    <x v="1"/>
    <s v="Male"/>
    <n v="8.427734375"/>
    <s v="&lt;13"/>
    <n v="2520"/>
    <s v="2500_to_2999"/>
    <n v="36"/>
    <n v="18.02734375"/>
    <s v="&lt;19"/>
    <x v="2"/>
    <x v="1"/>
    <s v="Front_face_to_side"/>
    <s v="_Yes"/>
    <s v="_Yes"/>
  </r>
  <r>
    <x v="0"/>
    <x v="1"/>
    <s v="Male"/>
    <n v="8.427734375"/>
    <s v="&lt;13"/>
    <n v="3640"/>
    <s v="3500_plus"/>
    <n v="41.421875"/>
    <n v="37.0234375"/>
    <s v="30_plus"/>
    <x v="1"/>
    <x v="0"/>
    <s v="Front_face_to_side"/>
    <s v="No"/>
    <s v="No"/>
  </r>
  <r>
    <x v="0"/>
    <x v="1"/>
    <s v="Male"/>
    <n v="8.712890625"/>
    <s v="&lt;13"/>
    <n v="2380"/>
    <s v="&lt;2500"/>
    <n v="37"/>
    <n v="24.51171875"/>
    <s v="20_to_24"/>
    <x v="2"/>
    <x v="0"/>
    <s v="Side"/>
    <s v="_Yes"/>
    <s v="_Yes"/>
  </r>
  <r>
    <x v="0"/>
    <x v="1"/>
    <s v="Male"/>
    <n v="8.712890625"/>
    <s v="&lt;13"/>
    <n v="2820"/>
    <s v="2500_to_2999"/>
    <n v="41"/>
    <n v="18.5625"/>
    <s v="&lt;19"/>
    <x v="2"/>
    <x v="1"/>
    <s v="Side"/>
    <s v="_Yes"/>
    <s v="_Yes"/>
  </r>
  <r>
    <x v="0"/>
    <x v="1"/>
    <s v="Male"/>
    <n v="8.712890625"/>
    <s v="&lt;13"/>
    <n v="3620"/>
    <s v="3500_plus"/>
    <n v="40"/>
    <n v="29.96484375"/>
    <s v="25_to_29"/>
    <x v="2"/>
    <x v="0"/>
    <s v="Side"/>
    <s v="_Yes"/>
    <s v="_Yes"/>
  </r>
  <r>
    <x v="0"/>
    <x v="1"/>
    <s v="Male"/>
    <n v="8.85546875"/>
    <s v="&lt;13"/>
    <n v="3420"/>
    <s v="3000_to_3499"/>
    <n v="41.28125"/>
    <n v="27.95703125"/>
    <s v="25_to_29"/>
    <x v="0"/>
    <x v="0"/>
    <s v="Front_face_to_side"/>
    <s v="No"/>
    <s v="No"/>
  </r>
  <r>
    <x v="0"/>
    <x v="1"/>
    <s v="Male"/>
    <n v="9"/>
    <s v="&lt;13"/>
    <n v="2760"/>
    <s v="2500_to_2999"/>
    <n v="38"/>
    <n v="23.34765625"/>
    <s v="20_to_24"/>
    <x v="0"/>
    <x v="0"/>
    <s v="Front_face_to_side"/>
    <s v="_Yes"/>
    <s v="_Yes"/>
  </r>
  <r>
    <x v="0"/>
    <x v="1"/>
    <s v="Male"/>
    <n v="9"/>
    <s v="&lt;13"/>
    <n v="3030"/>
    <s v="3000_to_3499"/>
    <n v="40"/>
    <n v="19.953125"/>
    <s v="&lt;19"/>
    <x v="2"/>
    <x v="1"/>
    <s v="Side"/>
    <s v="_Yes"/>
    <s v="_Yes"/>
  </r>
  <r>
    <x v="0"/>
    <x v="1"/>
    <s v="Male"/>
    <n v="9.142578125"/>
    <s v="&lt;13"/>
    <n v="3720"/>
    <s v="3500_plus"/>
    <n v="41"/>
    <n v="21.16796875"/>
    <s v="20_to_24"/>
    <x v="0"/>
    <x v="0"/>
    <s v="Side"/>
    <s v="_Yes"/>
    <s v="_Yes"/>
  </r>
  <r>
    <x v="0"/>
    <x v="1"/>
    <s v="Male"/>
    <n v="9.28515625"/>
    <s v="&lt;13"/>
    <n v="3680"/>
    <s v="3500_plus"/>
    <n v="39.7109375"/>
    <n v="21.765625"/>
    <s v="20_to_24"/>
    <x v="0"/>
    <x v="0"/>
    <s v="Front_face_to_side"/>
    <s v="_Yes"/>
    <s v="_Yes"/>
  </r>
  <r>
    <x v="0"/>
    <x v="1"/>
    <s v="Male"/>
    <n v="9.427734375"/>
    <s v="&lt;13"/>
    <n v="3100"/>
    <s v="3000_to_3499"/>
    <n v="39"/>
    <n v="22.54296875"/>
    <s v="20_to_24"/>
    <x v="2"/>
    <x v="0"/>
    <s v="Side"/>
    <s v="_Yes"/>
    <s v="_Yes"/>
  </r>
  <r>
    <x v="0"/>
    <x v="1"/>
    <s v="Male"/>
    <n v="9.427734375"/>
    <s v="&lt;13"/>
    <n v="3270"/>
    <s v="3000_to_3499"/>
    <n v="40.28125"/>
    <n v="20.81640625"/>
    <s v="20_to_24"/>
    <x v="2"/>
    <x v="0"/>
    <s v="Front_face_to_side"/>
    <s v="No"/>
    <s v="No"/>
  </r>
  <r>
    <x v="0"/>
    <x v="1"/>
    <s v="Male"/>
    <n v="9.427734375"/>
    <s v="&lt;13"/>
    <n v="3335"/>
    <s v="3000_to_3499"/>
    <n v="41"/>
    <n v="21.3125"/>
    <s v="20_to_24"/>
    <x v="2"/>
    <x v="1"/>
    <s v="Front_face_to_side"/>
    <s v="_Yes"/>
    <s v="_Yes"/>
  </r>
  <r>
    <x v="0"/>
    <x v="1"/>
    <s v="Male"/>
    <n v="9.427734375"/>
    <s v="&lt;13"/>
    <n v="3600"/>
    <s v="3500_plus"/>
    <n v="41"/>
    <n v="19.484375"/>
    <s v="&lt;19"/>
    <x v="0"/>
    <x v="0"/>
    <s v="Front_face_down"/>
    <s v="No"/>
    <s v="No"/>
  </r>
  <r>
    <x v="0"/>
    <x v="1"/>
    <s v="Male"/>
    <n v="9.5703125"/>
    <s v="&lt;13"/>
    <n v="3520"/>
    <s v="3500_plus"/>
    <n v="40.8515625"/>
    <n v="27.125"/>
    <s v="25_to_29"/>
    <x v="2"/>
    <x v="1"/>
    <s v="Front_face_to_side"/>
    <s v="_Yes"/>
    <s v="_Yes"/>
  </r>
  <r>
    <x v="0"/>
    <x v="1"/>
    <s v="Male"/>
    <n v="9.712890625"/>
    <s v="&lt;13"/>
    <n v="2810"/>
    <s v="2500_to_2999"/>
    <n v="40"/>
    <n v="30.6796875"/>
    <s v="30_plus"/>
    <x v="0"/>
    <x v="0"/>
    <s v="Side"/>
    <s v="_Yes"/>
    <s v="_Yes"/>
  </r>
  <r>
    <x v="0"/>
    <x v="1"/>
    <s v="Male"/>
    <n v="9.712890625"/>
    <s v="&lt;13"/>
    <n v="4140"/>
    <s v="3500_plus"/>
    <n v="40"/>
    <n v="31.3515625"/>
    <s v="30_plus"/>
    <x v="0"/>
    <x v="0"/>
    <s v="Front_face_to_side"/>
    <s v="_Yes"/>
    <s v="_Yes"/>
  </r>
  <r>
    <x v="0"/>
    <x v="1"/>
    <s v="Male"/>
    <n v="9.85546875"/>
    <s v="&lt;13"/>
    <n v="1580"/>
    <s v="&lt;2500"/>
    <n v="32"/>
    <n v="20.91796875"/>
    <s v="20_to_24"/>
    <x v="0"/>
    <x v="1"/>
    <s v="Side"/>
    <s v="_Yes"/>
    <s v="_Yes"/>
  </r>
  <r>
    <x v="0"/>
    <x v="1"/>
    <s v="Male"/>
    <n v="10.14257813"/>
    <s v="&lt;13"/>
    <n v="2740"/>
    <s v="2500_to_2999"/>
    <n v="39.5703125"/>
    <n v="21.59765625"/>
    <s v="20_to_24"/>
    <x v="2"/>
    <x v="1"/>
    <s v="Side"/>
    <s v="_Yes"/>
    <s v="_Yes"/>
  </r>
  <r>
    <x v="0"/>
    <x v="1"/>
    <s v="Male"/>
    <n v="10.14257813"/>
    <s v="&lt;13"/>
    <n v="3465"/>
    <s v="3000_to_3499"/>
    <n v="40"/>
    <n v="24.31640625"/>
    <s v="20_to_24"/>
    <x v="2"/>
    <x v="0"/>
    <s v="Front_face_to_side"/>
    <s v="No"/>
    <s v="No"/>
  </r>
  <r>
    <x v="0"/>
    <x v="1"/>
    <s v="Male"/>
    <n v="10.71289063"/>
    <s v="&lt;13"/>
    <n v="3750"/>
    <s v="3500_plus"/>
    <n v="38"/>
    <n v="33.953125"/>
    <s v="30_plus"/>
    <x v="2"/>
    <x v="0"/>
    <s v="Side"/>
    <s v="_Yes"/>
    <s v="_Yes"/>
  </r>
  <r>
    <x v="0"/>
    <x v="1"/>
    <s v="Male"/>
    <n v="10.85546875"/>
    <s v="&lt;13"/>
    <n v="2900"/>
    <s v="2500_to_2999"/>
    <n v="38"/>
    <n v="31.38671875"/>
    <s v="30_plus"/>
    <x v="2"/>
    <x v="0"/>
    <s v="Front_face_to_side"/>
    <s v="_Yes"/>
    <s v="_Yes"/>
  </r>
  <r>
    <x v="0"/>
    <x v="1"/>
    <s v="Male"/>
    <n v="11.28515625"/>
    <s v="&lt;13"/>
    <n v="3330"/>
    <s v="3000_to_3499"/>
    <n v="40"/>
    <n v="25.28125"/>
    <s v="25_to_29"/>
    <x v="0"/>
    <x v="0"/>
    <s v="Front_face_down"/>
    <s v="_Yes"/>
    <s v="_Yes"/>
  </r>
  <r>
    <x v="0"/>
    <x v="1"/>
    <s v="Male"/>
    <n v="11.42773438"/>
    <s v="&lt;13"/>
    <n v="3220"/>
    <s v="3000_to_3499"/>
    <n v="39"/>
    <n v="24.2734375"/>
    <s v="20_to_24"/>
    <x v="2"/>
    <x v="0"/>
    <s v="Front_face_to_side"/>
    <s v="_Yes"/>
    <s v="_Yes"/>
  </r>
  <r>
    <x v="0"/>
    <x v="1"/>
    <s v="Male"/>
    <n v="11.71289063"/>
    <s v="&lt;13"/>
    <n v="2865"/>
    <s v="2500_to_2999"/>
    <n v="39"/>
    <n v="17.453125"/>
    <s v="&lt;19"/>
    <x v="0"/>
    <x v="0"/>
    <s v="Back"/>
    <s v="No"/>
    <s v="No"/>
  </r>
  <r>
    <x v="0"/>
    <x v="1"/>
    <s v="Male"/>
    <n v="12"/>
    <s v="&lt;13"/>
    <n v="2740"/>
    <s v="2500_to_2999"/>
    <n v="38"/>
    <n v="30.78125"/>
    <s v="30_plus"/>
    <x v="2"/>
    <x v="0"/>
    <s v="Front_face_to_side"/>
    <s v="No"/>
    <s v="No"/>
  </r>
  <r>
    <x v="0"/>
    <x v="1"/>
    <s v="Male"/>
    <n v="12"/>
    <s v="&lt;13"/>
    <n v="3520"/>
    <s v="3500_plus"/>
    <n v="40"/>
    <n v="17.8984375"/>
    <s v="&lt;19"/>
    <x v="0"/>
    <x v="1"/>
    <s v="Side"/>
    <s v="_Yes"/>
    <s v="_Yes"/>
  </r>
  <r>
    <x v="0"/>
    <x v="1"/>
    <s v="Male"/>
    <n v="12.14257813"/>
    <s v="&lt;13"/>
    <n v="3360"/>
    <s v="3000_to_3499"/>
    <n v="39"/>
    <n v="28.20703125"/>
    <s v="25_to_29"/>
    <x v="0"/>
    <x v="0"/>
    <s v="Front_face_down"/>
    <s v="No"/>
    <s v="No"/>
  </r>
  <r>
    <x v="0"/>
    <x v="1"/>
    <s v="Male"/>
    <n v="12.14257813"/>
    <s v="&lt;13"/>
    <n v="3420"/>
    <s v="3000_to_3499"/>
    <n v="40"/>
    <n v="23.5859375"/>
    <s v="20_to_24"/>
    <x v="0"/>
    <x v="0"/>
    <s v="Front_face_to_side"/>
    <s v="_Yes"/>
    <s v="_Yes"/>
  </r>
  <r>
    <x v="0"/>
    <x v="1"/>
    <s v="Male"/>
    <n v="12.14257813"/>
    <s v="&lt;13"/>
    <n v="3630"/>
    <s v="3500_plus"/>
    <n v="40"/>
    <n v="21.64453125"/>
    <s v="20_to_24"/>
    <x v="0"/>
    <x v="1"/>
    <s v="Back"/>
    <s v="_Yes"/>
    <s v="_Yes"/>
  </r>
  <r>
    <x v="0"/>
    <x v="1"/>
    <s v="Male"/>
    <n v="13"/>
    <s v="13_to_19"/>
    <n v="2260"/>
    <s v="&lt;2500"/>
    <n v="38"/>
    <n v="25.78515625"/>
    <s v="25_to_29"/>
    <x v="2"/>
    <x v="1"/>
    <s v="Front_face_to_side"/>
    <s v="_Yes"/>
    <s v="_Yes"/>
  </r>
  <r>
    <x v="0"/>
    <x v="1"/>
    <s v="Male"/>
    <n v="13.42773438"/>
    <s v="13_to_19"/>
    <n v="3470"/>
    <s v="3000_to_3499"/>
    <n v="40"/>
    <n v="26.9453125"/>
    <s v="25_to_29"/>
    <x v="1"/>
    <x v="0"/>
    <s v="Side"/>
    <s v="_Yes"/>
    <s v="_Yes"/>
  </r>
  <r>
    <x v="0"/>
    <x v="1"/>
    <s v="Male"/>
    <n v="13.85546875"/>
    <s v="13_to_19"/>
    <n v="2760"/>
    <s v="2500_to_2999"/>
    <n v="38"/>
    <n v="24.89453125"/>
    <s v="20_to_24"/>
    <x v="2"/>
    <x v="0"/>
    <s v="Side"/>
    <s v="_Yes"/>
    <s v="_Yes"/>
  </r>
  <r>
    <x v="0"/>
    <x v="1"/>
    <s v="Male"/>
    <n v="13.85546875"/>
    <s v="13_to_19"/>
    <n v="2780"/>
    <s v="2500_to_2999"/>
    <n v="35"/>
    <n v="26.2578125"/>
    <s v="25_to_29"/>
    <x v="1"/>
    <x v="0"/>
    <s v="Front_face_to_side"/>
    <s v="_Yes"/>
    <s v="_Yes"/>
  </r>
  <r>
    <x v="0"/>
    <x v="1"/>
    <s v="Male"/>
    <n v="13.85546875"/>
    <s v="13_to_19"/>
    <n v="2855"/>
    <s v="2500_to_2999"/>
    <n v="37"/>
    <n v="22.4140625"/>
    <s v="20_to_24"/>
    <x v="0"/>
    <x v="0"/>
    <s v="Front_face_to_side"/>
    <s v="_Yes"/>
    <s v="_Yes"/>
  </r>
  <r>
    <x v="0"/>
    <x v="1"/>
    <s v="Male"/>
    <n v="14.14257813"/>
    <s v="13_to_19"/>
    <n v="3400"/>
    <s v="3000_to_3499"/>
    <n v="37"/>
    <n v="16.72265625"/>
    <s v="&lt;19"/>
    <x v="1"/>
    <x v="0"/>
    <s v="Front_face_to_side"/>
    <s v="_Yes"/>
    <s v="_Yes"/>
  </r>
  <r>
    <x v="0"/>
    <x v="1"/>
    <s v="Male"/>
    <n v="14.85546875"/>
    <s v="13_to_19"/>
    <n v="3180"/>
    <s v="3000_to_3499"/>
    <n v="40"/>
    <n v="25.37890625"/>
    <s v="25_to_29"/>
    <x v="1"/>
    <x v="0"/>
    <s v="Front_face_to_side"/>
    <s v="_Yes"/>
    <s v="_Yes"/>
  </r>
  <r>
    <x v="0"/>
    <x v="1"/>
    <s v="Male"/>
    <n v="15"/>
    <s v="13_to_19"/>
    <n v="3520"/>
    <s v="3500_plus"/>
    <n v="38.421875"/>
    <n v="29.1171875"/>
    <s v="25_to_29"/>
    <x v="2"/>
    <x v="0"/>
    <s v="Front_face_to_side"/>
    <s v="No"/>
    <s v="No"/>
  </r>
  <r>
    <x v="0"/>
    <x v="1"/>
    <s v="Male"/>
    <n v="15.28515625"/>
    <s v="13_to_19"/>
    <n v="2385"/>
    <s v="&lt;2500"/>
    <n v="34"/>
    <n v="24.66796875"/>
    <s v="20_to_24"/>
    <x v="0"/>
    <x v="0"/>
    <s v="Front_face_to_side"/>
    <s v="No"/>
    <s v="No"/>
  </r>
  <r>
    <x v="0"/>
    <x v="1"/>
    <s v="Male"/>
    <n v="15.5703125"/>
    <s v="13_to_19"/>
    <n v="2130"/>
    <s v="&lt;2500"/>
    <n v="34"/>
    <n v="26.0390625"/>
    <s v="25_to_29"/>
    <x v="2"/>
    <x v="1"/>
    <s v="Side"/>
    <s v="_Yes"/>
    <s v="_Yes"/>
  </r>
  <r>
    <x v="0"/>
    <x v="1"/>
    <s v="Male"/>
    <n v="15.5703125"/>
    <s v="13_to_19"/>
    <n v="2840"/>
    <s v="2500_to_2999"/>
    <n v="37"/>
    <n v="19.03125"/>
    <s v="&lt;19"/>
    <x v="0"/>
    <x v="0"/>
    <s v="Front_face_to_side"/>
    <s v="_Yes"/>
    <s v="_Yes"/>
  </r>
  <r>
    <x v="0"/>
    <x v="1"/>
    <s v="Male"/>
    <n v="15.5703125"/>
    <s v="13_to_19"/>
    <n v="3280"/>
    <s v="3000_to_3499"/>
    <n v="40"/>
    <n v="23.4921875"/>
    <s v="20_to_24"/>
    <x v="1"/>
    <x v="1"/>
    <s v="Side"/>
    <s v="_Yes"/>
    <s v="_Yes"/>
  </r>
  <r>
    <x v="0"/>
    <x v="1"/>
    <s v="Male"/>
    <n v="15.71289063"/>
    <s v="13_to_19"/>
    <n v="1735"/>
    <s v="&lt;2500"/>
    <n v="30"/>
    <n v="18.17578125"/>
    <s v="&lt;19"/>
    <x v="1"/>
    <x v="1"/>
    <s v="Front_face_to_side"/>
    <s v="_Yes"/>
    <s v="_Yes"/>
  </r>
  <r>
    <x v="0"/>
    <x v="1"/>
    <s v="Male"/>
    <n v="15.71289063"/>
    <s v="13_to_19"/>
    <n v="3070"/>
    <s v="3000_to_3499"/>
    <n v="40.140625"/>
    <n v="21.015625"/>
    <s v="20_to_24"/>
    <x v="2"/>
    <x v="0"/>
    <s v="Front_face_to_side"/>
    <s v="_Yes"/>
    <s v="_Yes"/>
  </r>
  <r>
    <x v="0"/>
    <x v="1"/>
    <s v="Male"/>
    <n v="15.85546875"/>
    <s v="13_to_19"/>
    <n v="3730"/>
    <s v="3500_plus"/>
    <n v="40"/>
    <n v="23.97265625"/>
    <s v="20_to_24"/>
    <x v="2"/>
    <x v="0"/>
    <s v="Front_face_to_side"/>
    <s v="No"/>
    <s v="No"/>
  </r>
  <r>
    <x v="0"/>
    <x v="1"/>
    <s v="Male"/>
    <n v="16"/>
    <s v="13_to_19"/>
    <n v="2330"/>
    <s v="&lt;2500"/>
    <n v="34"/>
    <n v="25.26171875"/>
    <s v="25_to_29"/>
    <x v="2"/>
    <x v="0"/>
    <s v="Front_face_to_side"/>
    <s v="_Yes"/>
    <s v="_Yes"/>
  </r>
  <r>
    <x v="0"/>
    <x v="1"/>
    <s v="Male"/>
    <n v="16.140625"/>
    <s v="13_to_19"/>
    <n v="2500"/>
    <s v="2500_to_2999"/>
    <n v="41"/>
    <n v="21.2578125"/>
    <s v="20_to_24"/>
    <x v="0"/>
    <x v="0"/>
    <s v="Front_face_to_side"/>
    <s v="_Yes"/>
    <s v="_Yes"/>
  </r>
  <r>
    <x v="0"/>
    <x v="1"/>
    <s v="Male"/>
    <n v="16.28515625"/>
    <s v="13_to_19"/>
    <n v="2610"/>
    <s v="2500_to_2999"/>
    <n v="36"/>
    <n v="23.5859375"/>
    <s v="20_to_24"/>
    <x v="1"/>
    <x v="0"/>
    <s v="Front_face_to_side"/>
    <s v="_Yes"/>
    <s v="_Yes"/>
  </r>
  <r>
    <x v="0"/>
    <x v="1"/>
    <s v="Male"/>
    <n v="17"/>
    <s v="13_to_19"/>
    <n v="1045"/>
    <s v="&lt;2500"/>
    <n v="33"/>
    <n v="28.48828125"/>
    <s v="25_to_29"/>
    <x v="2"/>
    <x v="1"/>
    <s v="Front_face_to_side"/>
    <s v="_Yes"/>
    <s v="_Yes"/>
  </r>
  <r>
    <x v="0"/>
    <x v="1"/>
    <s v="Male"/>
    <n v="17.28515625"/>
    <s v="13_to_19"/>
    <n v="3385"/>
    <s v="3000_to_3499"/>
    <n v="40"/>
    <n v="24.25"/>
    <s v="20_to_24"/>
    <x v="0"/>
    <x v="0"/>
    <s v="Side"/>
    <s v="_Yes"/>
    <s v="_Yes"/>
  </r>
  <r>
    <x v="0"/>
    <x v="1"/>
    <s v="Male"/>
    <n v="17.5703125"/>
    <s v="13_to_19"/>
    <n v="2400"/>
    <s v="&lt;2500"/>
    <n v="36"/>
    <n v="23"/>
    <s v="20_to_24"/>
    <x v="2"/>
    <x v="1"/>
    <s v="Front_face_to_side"/>
    <s v="_Yes"/>
    <s v="_Yes"/>
  </r>
  <r>
    <x v="0"/>
    <x v="1"/>
    <s v="Male"/>
    <n v="18.42578125"/>
    <s v="13_to_19"/>
    <n v="3060"/>
    <s v="3000_to_3499"/>
    <n v="39"/>
    <n v="23.3515625"/>
    <s v="20_to_24"/>
    <x v="0"/>
    <x v="1"/>
    <s v="Front_face_to_side"/>
    <s v="_Yes"/>
    <s v="_Yes"/>
  </r>
  <r>
    <x v="0"/>
    <x v="1"/>
    <s v="Male"/>
    <n v="19.28515625"/>
    <s v="13_to_19"/>
    <n v="2800"/>
    <s v="2500_to_2999"/>
    <n v="40"/>
    <n v="24.19140625"/>
    <s v="20_to_24"/>
    <x v="0"/>
    <x v="0"/>
    <s v="Front_face_to_side"/>
    <s v="_Yes"/>
    <s v="_Yes"/>
  </r>
  <r>
    <x v="0"/>
    <x v="1"/>
    <s v="Male"/>
    <n v="19.42578125"/>
    <s v="13_to_19"/>
    <n v="3630"/>
    <s v="3500_plus"/>
    <n v="40.7109375"/>
    <n v="21.64453125"/>
    <s v="20_to_24"/>
    <x v="1"/>
    <x v="0"/>
    <s v="Front_face_to_side"/>
    <s v="_Yes"/>
    <s v="_Yes"/>
  </r>
  <r>
    <x v="0"/>
    <x v="1"/>
    <s v="Male"/>
    <n v="20.42578125"/>
    <s v="20_to_25"/>
    <n v="2365"/>
    <s v="&lt;2500"/>
    <n v="34"/>
    <n v="19.50390625"/>
    <s v="&lt;19"/>
    <x v="0"/>
    <x v="0"/>
    <s v="Side"/>
    <s v="_Yes"/>
    <s v="_Yes"/>
  </r>
  <r>
    <x v="0"/>
    <x v="1"/>
    <s v="Male"/>
    <n v="21.42578125"/>
    <s v="20_to_25"/>
    <n v="1870"/>
    <s v="&lt;2500"/>
    <n v="32.28125"/>
    <n v="20.49609375"/>
    <s v="20_to_24"/>
    <x v="1"/>
    <x v="0"/>
    <s v="Front_face_to_side"/>
    <s v="_Yes"/>
    <s v="_Yes"/>
  </r>
  <r>
    <x v="0"/>
    <x v="1"/>
    <s v="Male"/>
    <n v="22.140625"/>
    <s v="20_to_25"/>
    <n v="2580"/>
    <s v="2500_to_2999"/>
    <n v="36"/>
    <n v="27.05859375"/>
    <s v="25_to_29"/>
    <x v="0"/>
    <x v="0"/>
    <s v="Front_face_to_side"/>
    <s v="_Yes"/>
    <s v="_Yes"/>
  </r>
  <r>
    <x v="0"/>
    <x v="1"/>
    <s v="Male"/>
    <n v="22.140625"/>
    <s v="20_to_25"/>
    <n v="3600"/>
    <s v="3500_plus"/>
    <n v="38.421875"/>
    <n v="16.50390625"/>
    <s v="&lt;19"/>
    <x v="2"/>
    <x v="0"/>
    <s v="Front_face_to_side"/>
    <s v="_Yes"/>
    <s v="_Yes"/>
  </r>
  <r>
    <x v="0"/>
    <x v="1"/>
    <s v="Male"/>
    <n v="22.28515625"/>
    <s v="20_to_25"/>
    <n v="2800"/>
    <s v="2500_to_2999"/>
    <n v="40"/>
    <n v="25.01171875"/>
    <s v="25_to_29"/>
    <x v="0"/>
    <x v="0"/>
    <s v="Front_face_to_side"/>
    <s v="_Yes"/>
    <s v="_Yes"/>
  </r>
  <r>
    <x v="0"/>
    <x v="1"/>
    <s v="Male"/>
    <n v="23"/>
    <s v="20_to_25"/>
    <n v="1810"/>
    <s v="&lt;2500"/>
    <n v="32"/>
    <n v="17.015625"/>
    <s v="&lt;19"/>
    <x v="2"/>
    <x v="1"/>
    <s v="Side"/>
    <s v="No"/>
    <s v="No"/>
  </r>
  <r>
    <x v="0"/>
    <x v="1"/>
    <s v="Male"/>
    <n v="23"/>
    <s v="20_to_25"/>
    <n v="2670"/>
    <s v="2500_to_2999"/>
    <n v="37"/>
    <n v="28.4296875"/>
    <s v="25_to_29"/>
    <x v="0"/>
    <x v="0"/>
    <s v="Front_face_to_side"/>
    <s v="No"/>
    <s v="No"/>
  </r>
  <r>
    <x v="0"/>
    <x v="1"/>
    <s v="Male"/>
    <n v="24.5703125"/>
    <s v="20_to_25"/>
    <n v="930"/>
    <s v="&lt;2500"/>
    <n v="27"/>
    <n v="24.88671875"/>
    <s v="20_to_24"/>
    <x v="0"/>
    <x v="0"/>
    <s v="Front_face_to_side"/>
    <s v="_Yes"/>
    <s v="_Yes"/>
  </r>
  <r>
    <x v="0"/>
    <x v="1"/>
    <s v="Male"/>
    <n v="24.85546875"/>
    <s v="20_to_25"/>
    <n v="2640"/>
    <s v="2500_to_2999"/>
    <n v="38"/>
    <n v="24.92578125"/>
    <s v="20_to_24"/>
    <x v="0"/>
    <x v="1"/>
    <s v="Front_face_to_side"/>
    <s v="_Yes"/>
    <s v="_Yes"/>
  </r>
  <r>
    <x v="0"/>
    <x v="1"/>
    <s v="Male"/>
    <n v="26.140625"/>
    <s v="26_plus"/>
    <n v="3000"/>
    <s v="3000_to_3499"/>
    <n v="36"/>
    <n v="33.4140625"/>
    <s v="30_plus"/>
    <x v="0"/>
    <x v="0"/>
    <s v="Front_face_to_side"/>
    <s v="No"/>
    <s v="No"/>
  </r>
  <r>
    <x v="0"/>
    <x v="1"/>
    <s v="Male"/>
    <n v="27.42578125"/>
    <s v="26_plus"/>
    <n v="2950"/>
    <s v="2500_to_2999"/>
    <n v="40"/>
    <n v="27.22265625"/>
    <s v="25_to_29"/>
    <x v="2"/>
    <x v="1"/>
    <s v="Side"/>
    <s v="_Yes"/>
    <s v="_Yes"/>
  </r>
  <r>
    <x v="0"/>
    <x v="1"/>
    <s v="Male"/>
    <n v="29.42578125"/>
    <s v="26_plus"/>
    <n v="3300"/>
    <s v="3000_to_3499"/>
    <n v="40"/>
    <n v="20.55859375"/>
    <s v="20_to_24"/>
    <x v="2"/>
    <x v="0"/>
    <s v="Front_face_to_side"/>
    <s v="_Yes"/>
    <s v="_Yes"/>
  </r>
  <r>
    <x v="0"/>
    <x v="1"/>
    <s v="Male"/>
    <n v="31"/>
    <s v="26_plus"/>
    <n v="3470"/>
    <s v="3000_to_3499"/>
    <n v="38"/>
    <n v="23.6796875"/>
    <s v="20_to_24"/>
    <x v="2"/>
    <x v="1"/>
    <s v="Front_face_to_side"/>
    <s v="_Yes"/>
    <s v="_Yes"/>
  </r>
  <r>
    <x v="0"/>
    <x v="1"/>
    <s v="Male"/>
    <n v="31.7109375"/>
    <s v="26_plus"/>
    <n v="2600"/>
    <s v="2500_to_2999"/>
    <n v="36"/>
    <n v="22.94140625"/>
    <s v="20_to_24"/>
    <x v="0"/>
    <x v="1"/>
    <s v="Front_face_to_side"/>
    <s v="_Yes"/>
    <s v="_Yes"/>
  </r>
  <r>
    <x v="0"/>
    <x v="1"/>
    <s v="Male"/>
    <n v="32.421875"/>
    <s v="26_plus"/>
    <n v="3120"/>
    <s v="3000_to_3499"/>
    <n v="40"/>
    <n v="29.3359375"/>
    <s v="25_to_29"/>
    <x v="2"/>
    <x v="0"/>
    <s v="Back"/>
    <s v="_Yes"/>
    <s v="_Yes"/>
  </r>
  <r>
    <x v="0"/>
    <x v="1"/>
    <s v="Male"/>
    <n v="37.28125"/>
    <s v="26_plus"/>
    <n v="1910"/>
    <s v="&lt;2500"/>
    <n v="34"/>
    <n v="23.53515625"/>
    <s v="20_to_24"/>
    <x v="0"/>
    <x v="1"/>
    <s v="Side"/>
    <s v="_Yes"/>
    <s v="_Yes"/>
  </r>
  <r>
    <x v="0"/>
    <x v="1"/>
    <s v="Male"/>
    <n v="39.28125"/>
    <s v="26_plus"/>
    <n v="2840"/>
    <s v="2500_to_2999"/>
    <n v="40"/>
    <n v="18.53515625"/>
    <s v="&lt;19"/>
    <x v="2"/>
    <x v="0"/>
    <s v="Front_face_to_side"/>
    <s v="_Yes"/>
    <s v="_Yes"/>
  </r>
  <r>
    <x v="0"/>
    <x v="1"/>
    <s v="Male"/>
    <n v="43.140625"/>
    <s v="26_plus"/>
    <n v="2520"/>
    <s v="2500_to_2999"/>
    <n v="41.421875"/>
    <n v="30.98046875"/>
    <s v="30_plus"/>
    <x v="0"/>
    <x v="0"/>
    <s v="Front_face_down"/>
    <s v="_Yes"/>
    <s v="_Yes"/>
  </r>
  <r>
    <x v="0"/>
    <x v="1"/>
    <s v="Male"/>
    <n v="43.140625"/>
    <s v="26_plus"/>
    <n v="3010"/>
    <s v="3000_to_3499"/>
    <n v="40"/>
    <n v="21.1015625"/>
    <s v="20_to_24"/>
    <x v="2"/>
    <x v="0"/>
    <s v="Back"/>
    <s v="No"/>
    <s v="No"/>
  </r>
  <r>
    <x v="0"/>
    <x v="1"/>
    <s v="Male"/>
    <n v="44.28125"/>
    <s v="26_plus"/>
    <n v="3550"/>
    <s v="3500_plus"/>
    <n v="40"/>
    <n v="17.84765625"/>
    <s v="&lt;19"/>
    <x v="0"/>
    <x v="1"/>
    <s v="Back"/>
    <s v="_Yes"/>
    <s v="_Yes"/>
  </r>
  <r>
    <x v="0"/>
    <x v="1"/>
    <s v="Male"/>
    <n v="45.5703125"/>
    <s v="26_plus"/>
    <n v="3200"/>
    <s v="3000_to_3499"/>
    <n v="39"/>
    <n v="33.125"/>
    <s v="30_plus"/>
    <x v="0"/>
    <x v="1"/>
    <s v="Front_face_to_side"/>
    <s v="_Yes"/>
    <s v="_Yes"/>
  </r>
  <r>
    <x v="0"/>
    <x v="2"/>
    <s v="Female"/>
    <n v="4"/>
    <s v="&lt;13"/>
    <n v="2330"/>
    <s v="&lt;2500"/>
    <n v="36"/>
    <n v="23.796875"/>
    <s v="20_to_24"/>
    <x v="0"/>
    <x v="1"/>
    <s v="Side"/>
    <s v="_Yes"/>
    <s v="_Yes"/>
  </r>
  <r>
    <x v="0"/>
    <x v="2"/>
    <s v="Female"/>
    <n v="6.142578125"/>
    <s v="&lt;13"/>
    <n v="3510"/>
    <s v="3500_plus"/>
    <n v="40"/>
    <n v="24.08984375"/>
    <s v="20_to_24"/>
    <x v="0"/>
    <x v="1"/>
    <s v="Side"/>
    <s v="_Yes"/>
    <s v="_Yes"/>
  </r>
  <r>
    <x v="0"/>
    <x v="2"/>
    <s v="Female"/>
    <n v="7"/>
    <s v="&lt;13"/>
    <n v="3420"/>
    <s v="3000_to_3499"/>
    <n v="40"/>
    <n v="26.0390625"/>
    <s v="25_to_29"/>
    <x v="2"/>
    <x v="1"/>
    <s v="Side"/>
    <s v="No"/>
    <s v="No"/>
  </r>
  <r>
    <x v="0"/>
    <x v="2"/>
    <s v="Female"/>
    <n v="8.712890625"/>
    <s v="&lt;13"/>
    <n v="3450"/>
    <s v="3000_to_3499"/>
    <n v="40"/>
    <n v="22.6953125"/>
    <s v="20_to_24"/>
    <x v="2"/>
    <x v="0"/>
    <s v="Side"/>
    <s v="No"/>
    <s v="No"/>
  </r>
  <r>
    <x v="0"/>
    <x v="2"/>
    <s v="Female"/>
    <n v="9.5703125"/>
    <s v="&lt;13"/>
    <n v="3000"/>
    <s v="3000_to_3499"/>
    <n v="40"/>
    <n v="21.46484375"/>
    <s v="20_to_24"/>
    <x v="2"/>
    <x v="0"/>
    <s v="Front_face_to_side"/>
    <s v="_Yes"/>
    <s v="_Yes"/>
  </r>
  <r>
    <x v="0"/>
    <x v="2"/>
    <s v="Female"/>
    <n v="13.5703125"/>
    <s v="13_to_19"/>
    <n v="3200"/>
    <s v="3000_to_3499"/>
    <n v="38.8515625"/>
    <n v="16.76171875"/>
    <s v="&lt;19"/>
    <x v="0"/>
    <x v="0"/>
    <s v="Front_face_to_side"/>
    <s v="No"/>
    <s v="No"/>
  </r>
  <r>
    <x v="0"/>
    <x v="2"/>
    <s v="Female"/>
    <n v="15.14257813"/>
    <s v="13_to_19"/>
    <n v="3080"/>
    <s v="3000_to_3499"/>
    <n v="40"/>
    <n v="31.87890625"/>
    <s v="30_plus"/>
    <x v="1"/>
    <x v="0"/>
    <s v="Front_face_to_side"/>
    <s v="_Yes"/>
    <s v="_Yes"/>
  </r>
  <r>
    <x v="0"/>
    <x v="2"/>
    <s v="Female"/>
    <n v="15.85546875"/>
    <s v="13_to_19"/>
    <n v="2380"/>
    <s v="&lt;2500"/>
    <n v="35"/>
    <n v="22"/>
    <s v="20_to_24"/>
    <x v="0"/>
    <x v="0"/>
    <s v="Front_face_to_side"/>
    <s v="_Yes"/>
    <s v="_Yes"/>
  </r>
  <r>
    <x v="0"/>
    <x v="2"/>
    <s v="Female"/>
    <n v="17.5703125"/>
    <s v="13_to_19"/>
    <n v="1740"/>
    <s v="&lt;2500"/>
    <n v="36"/>
    <n v="27.5390625"/>
    <s v="25_to_29"/>
    <x v="0"/>
    <x v="0"/>
    <s v="Front_face_to_side"/>
    <s v="No"/>
    <s v="No"/>
  </r>
  <r>
    <x v="0"/>
    <x v="2"/>
    <s v="Female"/>
    <n v="19.140625"/>
    <s v="13_to_19"/>
    <n v="3970"/>
    <s v="3500_plus"/>
    <n v="41"/>
    <n v="19.36328125"/>
    <s v="&lt;19"/>
    <x v="1"/>
    <x v="1"/>
    <s v="Side"/>
    <s v="No"/>
    <s v="No"/>
  </r>
  <r>
    <x v="0"/>
    <x v="2"/>
    <s v="Female"/>
    <n v="34.7109375"/>
    <s v="26_plus"/>
    <n v="2830"/>
    <s v="2500_to_2999"/>
    <n v="38.5"/>
    <n v="23.171875"/>
    <s v="20_to_24"/>
    <x v="2"/>
    <x v="1"/>
    <s v="Front_face_to_side"/>
    <s v="_Yes"/>
    <s v="_Yes"/>
  </r>
  <r>
    <x v="0"/>
    <x v="2"/>
    <s v="Male"/>
    <n v="5.142578125"/>
    <s v="&lt;13"/>
    <n v="3250"/>
    <s v="3000_to_3499"/>
    <n v="40"/>
    <n v="27.28125"/>
    <s v="25_to_29"/>
    <x v="1"/>
    <x v="1"/>
    <s v="Side"/>
    <s v="_Yes"/>
    <s v="_Yes"/>
  </r>
  <r>
    <x v="0"/>
    <x v="2"/>
    <s v="Male"/>
    <n v="5.856445313"/>
    <s v="&lt;13"/>
    <n v="3650"/>
    <s v="3500_plus"/>
    <n v="37"/>
    <n v="32.296875"/>
    <s v="30_plus"/>
    <x v="2"/>
    <x v="1"/>
    <s v="Side"/>
    <s v="No"/>
    <s v="No"/>
  </r>
  <r>
    <x v="0"/>
    <x v="2"/>
    <s v="Male"/>
    <n v="6.28515625"/>
    <s v="&lt;13"/>
    <n v="3430"/>
    <s v="3000_to_3499"/>
    <n v="38"/>
    <n v="27.078125"/>
    <s v="25_to_29"/>
    <x v="1"/>
    <x v="0"/>
    <s v="Side"/>
    <s v="No"/>
    <s v="No"/>
  </r>
  <r>
    <x v="0"/>
    <x v="2"/>
    <s v="Male"/>
    <n v="9.85546875"/>
    <s v="&lt;13"/>
    <n v="3220"/>
    <s v="3000_to_3499"/>
    <n v="40.7109375"/>
    <n v="21.90234375"/>
    <s v="20_to_24"/>
    <x v="0"/>
    <x v="0"/>
    <s v="Front_face_to_side"/>
    <s v="_Yes"/>
    <s v="_Yes"/>
  </r>
  <r>
    <x v="0"/>
    <x v="2"/>
    <s v="Male"/>
    <n v="9.85546875"/>
    <s v="&lt;13"/>
    <n v="3300"/>
    <s v="3000_to_3499"/>
    <n v="38.5703125"/>
    <n v="29.81640625"/>
    <s v="25_to_29"/>
    <x v="2"/>
    <x v="0"/>
    <s v="Front_face_to_side"/>
    <s v="_Yes"/>
    <s v="_Yes"/>
  </r>
  <r>
    <x v="0"/>
    <x v="2"/>
    <s v="Male"/>
    <n v="12"/>
    <s v="&lt;13"/>
    <n v="3700"/>
    <s v="3500_plus"/>
    <n v="42.140625"/>
    <n v="23.1484375"/>
    <s v="20_to_24"/>
    <x v="0"/>
    <x v="0"/>
    <s v="Side"/>
    <s v="_Yes"/>
    <s v="_Yes"/>
  </r>
  <r>
    <x v="0"/>
    <x v="2"/>
    <s v="Male"/>
    <n v="14.28515625"/>
    <s v="13_to_19"/>
    <n v="3140"/>
    <s v="3000_to_3499"/>
    <n v="40"/>
    <n v="26.38671875"/>
    <s v="25_to_29"/>
    <x v="2"/>
    <x v="0"/>
    <s v="Front_face_to_side"/>
    <s v="_Yes"/>
    <s v="_Yes"/>
  </r>
  <r>
    <x v="0"/>
    <x v="2"/>
    <s v="Male"/>
    <n v="16.7109375"/>
    <s v="13_to_19"/>
    <n v="4050"/>
    <s v="3500_plus"/>
    <n v="39"/>
    <n v="25.1484375"/>
    <s v="25_to_29"/>
    <x v="0"/>
    <x v="0"/>
    <s v="Front_face_to_side"/>
    <s v="No"/>
    <s v="No"/>
  </r>
  <r>
    <x v="0"/>
    <x v="2"/>
    <s v="Male"/>
    <n v="17.7109375"/>
    <s v="13_to_19"/>
    <n v="1425"/>
    <s v="&lt;2500"/>
    <n v="30"/>
    <n v="30.40625"/>
    <s v="30_plus"/>
    <x v="0"/>
    <x v="1"/>
    <s v="Side"/>
    <s v="_Yes"/>
    <s v="_Yes"/>
  </r>
  <r>
    <x v="0"/>
    <x v="2"/>
    <s v="Male"/>
    <n v="32.140625"/>
    <s v="26_plus"/>
    <n v="1435"/>
    <s v="&lt;2500"/>
    <n v="31"/>
    <n v="18.5390625"/>
    <s v="&lt;19"/>
    <x v="0"/>
    <x v="0"/>
    <s v="Side"/>
    <s v="_Yes"/>
    <s v="_Yes"/>
  </r>
  <r>
    <x v="0"/>
    <x v="2"/>
    <s v="Male"/>
    <n v="36.7109375"/>
    <s v="26_plus"/>
    <n v="3860"/>
    <s v="3500_plus"/>
    <n v="40"/>
    <n v="26.4375"/>
    <s v="25_to_29"/>
    <x v="1"/>
    <x v="0"/>
    <s v="Back"/>
    <s v="_Yes"/>
    <s v="_Yes"/>
  </r>
  <r>
    <x v="1"/>
    <x v="0"/>
    <s v="Female"/>
    <n v="3.856933594"/>
    <s v="&lt;13"/>
    <n v="3260"/>
    <s v="3000_to_3499"/>
    <n v="38"/>
    <n v="30.1015625"/>
    <s v="30_plus"/>
    <x v="0"/>
    <x v="0"/>
    <s v="Side"/>
    <s v="No"/>
    <s v="No"/>
  </r>
  <r>
    <x v="1"/>
    <x v="0"/>
    <s v="Female"/>
    <n v="4"/>
    <s v="&lt;13"/>
    <n v="3430"/>
    <s v="3000_to_3499"/>
    <n v="40"/>
    <n v="30.75"/>
    <s v="30_plus"/>
    <x v="2"/>
    <x v="0"/>
    <s v="Front_face_to_side"/>
    <s v="No"/>
    <s v="No"/>
  </r>
  <r>
    <x v="1"/>
    <x v="0"/>
    <s v="Female"/>
    <n v="4"/>
    <s v="&lt;13"/>
    <n v="4120"/>
    <s v="3500_plus"/>
    <n v="41"/>
    <n v="28.47265625"/>
    <s v="25_to_29"/>
    <x v="0"/>
    <x v="0"/>
    <s v="Side"/>
    <s v="No"/>
    <s v="No"/>
  </r>
  <r>
    <x v="1"/>
    <x v="0"/>
    <s v="Female"/>
    <n v="4.142578125"/>
    <s v="&lt;13"/>
    <n v="4020"/>
    <s v="3500_plus"/>
    <n v="40.5703125"/>
    <n v="24.88671875"/>
    <s v="20_to_24"/>
    <x v="0"/>
    <x v="0"/>
    <s v="Side"/>
    <s v="No"/>
    <s v="No"/>
  </r>
  <r>
    <x v="1"/>
    <x v="0"/>
    <s v="Female"/>
    <n v="4.28515625"/>
    <s v="&lt;13"/>
    <n v="2580"/>
    <s v="2500_to_2999"/>
    <n v="39"/>
    <n v="18.67578125"/>
    <s v="&lt;19"/>
    <x v="0"/>
    <x v="0"/>
    <s v="Side"/>
    <s v="_Yes"/>
    <s v="_Yes"/>
  </r>
  <r>
    <x v="1"/>
    <x v="0"/>
    <s v="Female"/>
    <n v="4.28515625"/>
    <s v="&lt;13"/>
    <n v="2880"/>
    <s v="2500_to_2999"/>
    <n v="39"/>
    <n v="25.7421875"/>
    <s v="25_to_29"/>
    <x v="0"/>
    <x v="0"/>
    <s v="Back"/>
    <s v="No"/>
    <s v="No"/>
  </r>
  <r>
    <x v="1"/>
    <x v="0"/>
    <s v="Female"/>
    <n v="4.28515625"/>
    <s v="&lt;13"/>
    <n v="3010"/>
    <s v="3000_to_3499"/>
    <n v="38.7109375"/>
    <n v="24.3828125"/>
    <s v="20_to_24"/>
    <x v="1"/>
    <x v="0"/>
    <s v="Side"/>
    <s v="No"/>
    <s v="No"/>
  </r>
  <r>
    <x v="1"/>
    <x v="0"/>
    <s v="Female"/>
    <n v="4.28515625"/>
    <s v="&lt;13"/>
    <n v="3630"/>
    <s v="3500_plus"/>
    <n v="39"/>
    <n v="27.82421875"/>
    <s v="25_to_29"/>
    <x v="0"/>
    <x v="0"/>
    <s v="Side"/>
    <s v="_Yes"/>
    <s v="_Yes"/>
  </r>
  <r>
    <x v="1"/>
    <x v="0"/>
    <s v="Female"/>
    <n v="4.28515625"/>
    <s v="&lt;13"/>
    <n v="3760"/>
    <s v="3500_plus"/>
    <n v="40.8515625"/>
    <n v="27.484375"/>
    <s v="25_to_29"/>
    <x v="2"/>
    <x v="0"/>
    <s v="Side"/>
    <s v="No"/>
    <s v="No"/>
  </r>
  <r>
    <x v="1"/>
    <x v="0"/>
    <s v="Female"/>
    <n v="4.28515625"/>
    <s v="&lt;13"/>
    <n v="3810"/>
    <s v="3500_plus"/>
    <n v="40"/>
    <n v="32.5"/>
    <s v="30_plus"/>
    <x v="2"/>
    <x v="0"/>
    <s v="Side"/>
    <s v="No"/>
    <s v="No"/>
  </r>
  <r>
    <x v="1"/>
    <x v="0"/>
    <s v="Female"/>
    <n v="4.427734375"/>
    <s v="&lt;13"/>
    <n v="2830"/>
    <s v="2500_to_2999"/>
    <n v="36"/>
    <n v="28.6484375"/>
    <s v="25_to_29"/>
    <x v="1"/>
    <x v="0"/>
    <s v="Side"/>
    <s v="_Yes"/>
    <s v="_Yes"/>
  </r>
  <r>
    <x v="1"/>
    <x v="0"/>
    <s v="Female"/>
    <n v="4.427734375"/>
    <s v="&lt;13"/>
    <n v="2945"/>
    <s v="2500_to_2999"/>
    <n v="40"/>
    <n v="24.2421875"/>
    <s v="20_to_24"/>
    <x v="0"/>
    <x v="0"/>
    <s v="Front_face_to_side"/>
    <s v="No"/>
    <s v="No"/>
  </r>
  <r>
    <x v="1"/>
    <x v="0"/>
    <s v="Female"/>
    <n v="4.427734375"/>
    <s v="&lt;13"/>
    <n v="2980"/>
    <s v="2500_to_2999"/>
    <n v="38.5703125"/>
    <n v="32.5"/>
    <s v="30_plus"/>
    <x v="0"/>
    <x v="0"/>
    <s v="Front_face_to_side"/>
    <s v="No"/>
    <s v="No"/>
  </r>
  <r>
    <x v="1"/>
    <x v="0"/>
    <s v="Female"/>
    <n v="4.427734375"/>
    <s v="&lt;13"/>
    <n v="3060"/>
    <s v="3000_to_3499"/>
    <n v="41"/>
    <n v="30.421875"/>
    <s v="30_plus"/>
    <x v="2"/>
    <x v="0"/>
    <s v="Other"/>
    <s v="No"/>
    <s v="No"/>
  </r>
  <r>
    <x v="1"/>
    <x v="0"/>
    <s v="Female"/>
    <n v="4.427734375"/>
    <s v="&lt;13"/>
    <n v="3195"/>
    <s v="3000_to_3499"/>
    <n v="37.140625"/>
    <n v="26.1953125"/>
    <s v="25_to_29"/>
    <x v="0"/>
    <x v="0"/>
    <s v="Side"/>
    <s v="No"/>
    <s v="No"/>
  </r>
  <r>
    <x v="1"/>
    <x v="0"/>
    <s v="Female"/>
    <n v="4.427734375"/>
    <s v="&lt;13"/>
    <n v="3480"/>
    <s v="3000_to_3499"/>
    <n v="38"/>
    <n v="22.26953125"/>
    <s v="20_to_24"/>
    <x v="0"/>
    <x v="0"/>
    <s v="Side"/>
    <s v="No"/>
    <s v="No"/>
  </r>
  <r>
    <x v="1"/>
    <x v="0"/>
    <s v="Female"/>
    <n v="4.427734375"/>
    <s v="&lt;13"/>
    <n v="3570"/>
    <s v="3500_plus"/>
    <n v="40"/>
    <n v="33.453125"/>
    <s v="30_plus"/>
    <x v="1"/>
    <x v="0"/>
    <s v="Front_face_to_side"/>
    <s v="No"/>
    <s v="No"/>
  </r>
  <r>
    <x v="1"/>
    <x v="0"/>
    <s v="Female"/>
    <n v="4.427734375"/>
    <s v="&lt;13"/>
    <n v="3770"/>
    <s v="3500_plus"/>
    <n v="40.8515625"/>
    <n v="32.3671875"/>
    <s v="30_plus"/>
    <x v="1"/>
    <x v="0"/>
    <s v="Side"/>
    <s v="No"/>
    <s v="No"/>
  </r>
  <r>
    <x v="1"/>
    <x v="0"/>
    <s v="Female"/>
    <n v="4.427734375"/>
    <s v="&lt;13"/>
    <n v="4030"/>
    <s v="3500_plus"/>
    <n v="39"/>
    <n v="33.359375"/>
    <s v="30_plus"/>
    <x v="2"/>
    <x v="0"/>
    <s v="Front_face_to_side"/>
    <s v="No"/>
    <s v="No"/>
  </r>
  <r>
    <x v="1"/>
    <x v="0"/>
    <s v="Female"/>
    <n v="4.571289063"/>
    <s v="&lt;13"/>
    <n v="2750"/>
    <s v="2500_to_2999"/>
    <n v="41"/>
    <n v="22.12109375"/>
    <s v="20_to_24"/>
    <x v="0"/>
    <x v="0"/>
    <s v="Side"/>
    <s v="No"/>
    <s v="No"/>
  </r>
  <r>
    <x v="1"/>
    <x v="0"/>
    <s v="Female"/>
    <n v="4.571289063"/>
    <s v="&lt;13"/>
    <n v="3220"/>
    <s v="3000_to_3499"/>
    <n v="38"/>
    <n v="35.2421875"/>
    <s v="30_plus"/>
    <x v="2"/>
    <x v="0"/>
    <s v="Side"/>
    <s v="No"/>
    <s v="No"/>
  </r>
  <r>
    <x v="1"/>
    <x v="0"/>
    <s v="Female"/>
    <n v="4.571289063"/>
    <s v="&lt;13"/>
    <n v="3400"/>
    <s v="3000_to_3499"/>
    <n v="40"/>
    <n v="29.80859375"/>
    <s v="25_to_29"/>
    <x v="1"/>
    <x v="0"/>
    <s v="Side"/>
    <s v="No"/>
    <s v="No"/>
  </r>
  <r>
    <x v="1"/>
    <x v="0"/>
    <s v="Female"/>
    <n v="4.571289063"/>
    <s v="&lt;13"/>
    <n v="3520"/>
    <s v="3500_plus"/>
    <n v="38"/>
    <n v="29.99609375"/>
    <s v="25_to_29"/>
    <x v="0"/>
    <x v="0"/>
    <s v="Side"/>
    <s v="No"/>
    <s v="No"/>
  </r>
  <r>
    <x v="1"/>
    <x v="0"/>
    <s v="Female"/>
    <n v="4.571289063"/>
    <s v="&lt;13"/>
    <n v="3810"/>
    <s v="3500_plus"/>
    <n v="40"/>
    <n v="38.7734375"/>
    <s v="30_plus"/>
    <x v="1"/>
    <x v="0"/>
    <s v="Side"/>
    <s v="No"/>
    <s v="No"/>
  </r>
  <r>
    <x v="1"/>
    <x v="0"/>
    <s v="Female"/>
    <n v="4.713867188"/>
    <s v="&lt;13"/>
    <n v="2830"/>
    <s v="2500_to_2999"/>
    <n v="40"/>
    <n v="25.7734375"/>
    <s v="25_to_29"/>
    <x v="0"/>
    <x v="1"/>
    <s v="Front_face_to_side"/>
    <s v="No"/>
    <s v="No"/>
  </r>
  <r>
    <x v="1"/>
    <x v="0"/>
    <s v="Female"/>
    <n v="4.856445313"/>
    <s v="&lt;13"/>
    <n v="3150"/>
    <s v="3000_to_3499"/>
    <n v="39.7109375"/>
    <n v="24.5"/>
    <s v="20_to_24"/>
    <x v="2"/>
    <x v="0"/>
    <s v="Side"/>
    <s v="_Yes"/>
    <s v="_Yes"/>
  </r>
  <r>
    <x v="1"/>
    <x v="0"/>
    <s v="Female"/>
    <n v="4.856445313"/>
    <s v="&lt;13"/>
    <n v="3900"/>
    <s v="3500_plus"/>
    <n v="40"/>
    <n v="25.7109375"/>
    <s v="25_to_29"/>
    <x v="1"/>
    <x v="0"/>
    <s v="Side"/>
    <s v="No"/>
    <s v="No"/>
  </r>
  <r>
    <x v="1"/>
    <x v="0"/>
    <s v="Female"/>
    <n v="5"/>
    <s v="&lt;13"/>
    <n v="3760"/>
    <s v="3500_plus"/>
    <n v="41"/>
    <n v="31.87890625"/>
    <s v="30_plus"/>
    <x v="2"/>
    <x v="0"/>
    <s v="Side"/>
    <s v="No"/>
    <s v="No"/>
  </r>
  <r>
    <x v="1"/>
    <x v="0"/>
    <s v="Female"/>
    <n v="5.142578125"/>
    <s v="&lt;13"/>
    <n v="2800"/>
    <s v="2500_to_2999"/>
    <n v="38"/>
    <n v="29.6328125"/>
    <s v="25_to_29"/>
    <x v="2"/>
    <x v="0"/>
    <s v="Side"/>
    <s v="No"/>
    <s v="No"/>
  </r>
  <r>
    <x v="1"/>
    <x v="0"/>
    <s v="Female"/>
    <n v="5.28515625"/>
    <s v="&lt;13"/>
    <n v="2810"/>
    <s v="2500_to_2999"/>
    <n v="40"/>
    <n v="26.4609375"/>
    <s v="25_to_29"/>
    <x v="1"/>
    <x v="0"/>
    <s v="Side"/>
    <s v="No"/>
    <s v="No"/>
  </r>
  <r>
    <x v="1"/>
    <x v="0"/>
    <s v="Female"/>
    <n v="5.427734375"/>
    <s v="&lt;13"/>
    <n v="3600"/>
    <s v="3500_plus"/>
    <n v="39"/>
    <n v="23.28125"/>
    <s v="20_to_24"/>
    <x v="1"/>
    <x v="0"/>
    <s v="Front_face_to_side"/>
    <s v="No"/>
    <s v="No"/>
  </r>
  <r>
    <x v="1"/>
    <x v="0"/>
    <s v="Female"/>
    <n v="5.427734375"/>
    <s v="&lt;13"/>
    <n v="3650"/>
    <s v="3500_plus"/>
    <n v="42"/>
    <n v="25.3828125"/>
    <s v="25_to_29"/>
    <x v="1"/>
    <x v="0"/>
    <s v="Side"/>
    <s v="_Yes"/>
    <s v="_Yes"/>
  </r>
  <r>
    <x v="1"/>
    <x v="0"/>
    <s v="Female"/>
    <n v="5.427734375"/>
    <s v="&lt;13"/>
    <n v="3870"/>
    <s v="3500_plus"/>
    <n v="40"/>
    <n v="31.67578125"/>
    <s v="30_plus"/>
    <x v="1"/>
    <x v="0"/>
    <s v="Side"/>
    <s v="No"/>
    <s v="No"/>
  </r>
  <r>
    <x v="1"/>
    <x v="0"/>
    <s v="Female"/>
    <n v="5.427734375"/>
    <s v="&lt;13"/>
    <n v="4220"/>
    <s v="3500_plus"/>
    <n v="39"/>
    <n v="34.328125"/>
    <s v="30_plus"/>
    <x v="0"/>
    <x v="0"/>
    <s v="Side"/>
    <s v="No"/>
    <s v="No"/>
  </r>
  <r>
    <x v="1"/>
    <x v="0"/>
    <s v="Female"/>
    <n v="5.571289063"/>
    <s v="&lt;13"/>
    <n v="3280"/>
    <s v="3000_to_3499"/>
    <n v="39"/>
    <n v="28.9453125"/>
    <s v="25_to_29"/>
    <x v="2"/>
    <x v="0"/>
    <s v="Front_face_to_side"/>
    <s v="_Yes"/>
    <s v="_Yes"/>
  </r>
  <r>
    <x v="1"/>
    <x v="0"/>
    <s v="Female"/>
    <n v="5.571289063"/>
    <s v="&lt;13"/>
    <n v="3950"/>
    <s v="3500_plus"/>
    <n v="40"/>
    <n v="37.765625"/>
    <s v="30_plus"/>
    <x v="0"/>
    <x v="0"/>
    <s v="Side"/>
    <s v="No"/>
    <s v="No"/>
  </r>
  <r>
    <x v="1"/>
    <x v="0"/>
    <s v="Female"/>
    <n v="5.713867188"/>
    <s v="&lt;13"/>
    <n v="3080"/>
    <s v="3000_to_3499"/>
    <n v="41"/>
    <n v="16.93359375"/>
    <s v="&lt;19"/>
    <x v="0"/>
    <x v="0"/>
    <s v="Side"/>
    <s v="_Yes"/>
    <s v="_Yes"/>
  </r>
  <r>
    <x v="1"/>
    <x v="0"/>
    <s v="Female"/>
    <n v="5.713867188"/>
    <s v="&lt;13"/>
    <n v="3160"/>
    <s v="3000_to_3499"/>
    <n v="39"/>
    <n v="31.46875"/>
    <s v="30_plus"/>
    <x v="2"/>
    <x v="0"/>
    <s v="Side"/>
    <s v="No"/>
    <s v="No"/>
  </r>
  <r>
    <x v="1"/>
    <x v="0"/>
    <s v="Female"/>
    <n v="5.856445313"/>
    <s v="&lt;13"/>
    <n v="2980"/>
    <s v="2500_to_2999"/>
    <n v="39"/>
    <n v="32.7265625"/>
    <s v="30_plus"/>
    <x v="0"/>
    <x v="0"/>
    <s v="Front_face_to_side"/>
    <s v="No"/>
    <s v="No"/>
  </r>
  <r>
    <x v="1"/>
    <x v="0"/>
    <s v="Female"/>
    <n v="5.856445313"/>
    <s v="&lt;13"/>
    <n v="3010"/>
    <s v="3000_to_3499"/>
    <n v="39"/>
    <n v="33.5703125"/>
    <s v="30_plus"/>
    <x v="1"/>
    <x v="0"/>
    <s v="Side"/>
    <s v="No"/>
    <s v="No"/>
  </r>
  <r>
    <x v="1"/>
    <x v="0"/>
    <s v="Female"/>
    <n v="5.856445313"/>
    <s v="&lt;13"/>
    <n v="3320"/>
    <s v="3000_to_3499"/>
    <n v="39.5703125"/>
    <n v="28.4296875"/>
    <s v="25_to_29"/>
    <x v="2"/>
    <x v="0"/>
    <s v="Front_face_to_side"/>
    <s v="No"/>
    <s v="No"/>
  </r>
  <r>
    <x v="1"/>
    <x v="0"/>
    <s v="Female"/>
    <n v="5.856445313"/>
    <s v="&lt;13"/>
    <n v="3620"/>
    <s v="3500_plus"/>
    <n v="40"/>
    <n v="23.0234375"/>
    <s v="20_to_24"/>
    <x v="0"/>
    <x v="0"/>
    <s v="Side"/>
    <s v="No"/>
    <s v="No"/>
  </r>
  <r>
    <x v="1"/>
    <x v="0"/>
    <s v="Female"/>
    <n v="5.856445313"/>
    <s v="&lt;13"/>
    <n v="3630"/>
    <s v="3500_plus"/>
    <n v="40.5703125"/>
    <n v="27.61328125"/>
    <s v="25_to_29"/>
    <x v="1"/>
    <x v="0"/>
    <s v="Side"/>
    <s v="No"/>
    <s v="No"/>
  </r>
  <r>
    <x v="1"/>
    <x v="0"/>
    <s v="Female"/>
    <n v="5.856445313"/>
    <s v="&lt;13"/>
    <n v="3870"/>
    <s v="3500_plus"/>
    <n v="41"/>
    <n v="28.15234375"/>
    <s v="25_to_29"/>
    <x v="0"/>
    <x v="0"/>
    <s v="Side"/>
    <s v="_Yes"/>
    <s v="_Yes"/>
  </r>
  <r>
    <x v="1"/>
    <x v="0"/>
    <s v="Female"/>
    <n v="5.856445313"/>
    <s v="&lt;13"/>
    <n v="4780"/>
    <s v="3500_plus"/>
    <n v="42.28125"/>
    <n v="26.53125"/>
    <s v="25_to_29"/>
    <x v="1"/>
    <x v="0"/>
    <s v="Side"/>
    <s v="No"/>
    <s v="No"/>
  </r>
  <r>
    <x v="1"/>
    <x v="0"/>
    <s v="Female"/>
    <n v="6"/>
    <s v="&lt;13"/>
    <n v="2550"/>
    <s v="2500_to_2999"/>
    <n v="36"/>
    <n v="32.4609375"/>
    <s v="30_plus"/>
    <x v="0"/>
    <x v="0"/>
    <s v="Side"/>
    <s v="No"/>
    <s v="No"/>
  </r>
  <r>
    <x v="1"/>
    <x v="0"/>
    <s v="Female"/>
    <n v="6"/>
    <s v="&lt;13"/>
    <n v="3180"/>
    <s v="3000_to_3499"/>
    <n v="39"/>
    <n v="17.12109375"/>
    <s v="&lt;19"/>
    <x v="1"/>
    <x v="0"/>
    <s v="Side"/>
    <s v="_Yes"/>
    <s v="_Yes"/>
  </r>
  <r>
    <x v="1"/>
    <x v="0"/>
    <s v="Female"/>
    <n v="6"/>
    <s v="&lt;13"/>
    <n v="3800"/>
    <s v="3500_plus"/>
    <n v="39.7109375"/>
    <n v="27.01953125"/>
    <s v="25_to_29"/>
    <x v="0"/>
    <x v="0"/>
    <s v="Front_face_to_side"/>
    <s v="No"/>
    <s v="No"/>
  </r>
  <r>
    <x v="1"/>
    <x v="0"/>
    <s v="Female"/>
    <n v="6.142578125"/>
    <s v="&lt;13"/>
    <n v="2850"/>
    <s v="2500_to_2999"/>
    <n v="40"/>
    <n v="25.80078125"/>
    <s v="25_to_29"/>
    <x v="1"/>
    <x v="1"/>
    <s v="Side"/>
    <s v="No"/>
    <s v="No"/>
  </r>
  <r>
    <x v="1"/>
    <x v="0"/>
    <s v="Female"/>
    <n v="6.142578125"/>
    <s v="&lt;13"/>
    <n v="3020"/>
    <s v="3000_to_3499"/>
    <n v="40"/>
    <n v="25.11328125"/>
    <s v="25_to_29"/>
    <x v="2"/>
    <x v="0"/>
    <s v="Side"/>
    <s v="No"/>
    <s v="No"/>
  </r>
  <r>
    <x v="1"/>
    <x v="0"/>
    <s v="Female"/>
    <n v="6.142578125"/>
    <s v="&lt;13"/>
    <n v="3740"/>
    <s v="3500_plus"/>
    <n v="40"/>
    <n v="36.59375"/>
    <s v="30_plus"/>
    <x v="0"/>
    <x v="0"/>
    <s v="Side"/>
    <s v="No"/>
    <s v="No"/>
  </r>
  <r>
    <x v="1"/>
    <x v="0"/>
    <s v="Female"/>
    <n v="6.142578125"/>
    <s v="&lt;13"/>
    <n v="3830"/>
    <s v="3500_plus"/>
    <n v="40"/>
    <n v="23.58203125"/>
    <s v="20_to_24"/>
    <x v="0"/>
    <x v="0"/>
    <s v="Side"/>
    <s v="No"/>
    <s v="No"/>
  </r>
  <r>
    <x v="1"/>
    <x v="0"/>
    <s v="Female"/>
    <n v="6.28515625"/>
    <s v="&lt;13"/>
    <n v="2600"/>
    <s v="2500_to_2999"/>
    <n v="40"/>
    <n v="27.56640625"/>
    <s v="25_to_29"/>
    <x v="1"/>
    <x v="0"/>
    <s v="Side"/>
    <s v="_Yes"/>
    <s v="_Yes"/>
  </r>
  <r>
    <x v="1"/>
    <x v="0"/>
    <s v="Female"/>
    <n v="6.28515625"/>
    <s v="&lt;13"/>
    <n v="3320"/>
    <s v="3000_to_3499"/>
    <n v="38.5703125"/>
    <n v="25.04296875"/>
    <s v="25_to_29"/>
    <x v="0"/>
    <x v="0"/>
    <s v="Side"/>
    <s v="No"/>
    <s v="No"/>
  </r>
  <r>
    <x v="1"/>
    <x v="0"/>
    <s v="Female"/>
    <n v="6.28515625"/>
    <s v="&lt;13"/>
    <n v="3320"/>
    <s v="3000_to_3499"/>
    <n v="40"/>
    <n v="32.7109375"/>
    <s v="30_plus"/>
    <x v="0"/>
    <x v="0"/>
    <s v="Side"/>
    <s v="No"/>
    <s v="No"/>
  </r>
  <r>
    <x v="1"/>
    <x v="0"/>
    <s v="Female"/>
    <n v="6.28515625"/>
    <s v="&lt;13"/>
    <n v="3450"/>
    <s v="3000_to_3499"/>
    <n v="40"/>
    <n v="29.859375"/>
    <s v="25_to_29"/>
    <x v="0"/>
    <x v="0"/>
    <s v="Front_face_to_side"/>
    <s v="No"/>
    <s v="No"/>
  </r>
  <r>
    <x v="1"/>
    <x v="0"/>
    <s v="Female"/>
    <n v="6.427734375"/>
    <s v="&lt;13"/>
    <n v="2780"/>
    <s v="2500_to_2999"/>
    <n v="40"/>
    <n v="30.65234375"/>
    <s v="30_plus"/>
    <x v="1"/>
    <x v="0"/>
    <s v="Side"/>
    <s v="No"/>
    <s v="No"/>
  </r>
  <r>
    <x v="1"/>
    <x v="0"/>
    <s v="Female"/>
    <n v="6.427734375"/>
    <s v="&lt;13"/>
    <n v="3200"/>
    <s v="3000_to_3499"/>
    <n v="38"/>
    <n v="36.9921875"/>
    <s v="30_plus"/>
    <x v="1"/>
    <x v="0"/>
    <s v="Side"/>
    <s v="No"/>
    <s v="No"/>
  </r>
  <r>
    <x v="1"/>
    <x v="0"/>
    <s v="Female"/>
    <n v="6.427734375"/>
    <s v="&lt;13"/>
    <n v="3380"/>
    <s v="3000_to_3499"/>
    <n v="40"/>
    <n v="28.83984375"/>
    <s v="25_to_29"/>
    <x v="0"/>
    <x v="0"/>
    <s v="Front_face_to_side"/>
    <s v="No"/>
    <s v="No"/>
  </r>
  <r>
    <x v="1"/>
    <x v="0"/>
    <s v="Female"/>
    <n v="6.427734375"/>
    <s v="&lt;13"/>
    <n v="3730"/>
    <s v="3500_plus"/>
    <n v="40"/>
    <n v="29.80859375"/>
    <s v="25_to_29"/>
    <x v="0"/>
    <x v="0"/>
    <s v="Side"/>
    <s v="No"/>
    <s v="No"/>
  </r>
  <r>
    <x v="1"/>
    <x v="0"/>
    <s v="Female"/>
    <n v="6.427734375"/>
    <s v="&lt;13"/>
    <n v="3790"/>
    <s v="3500_plus"/>
    <n v="40"/>
    <n v="24.640625"/>
    <s v="20_to_24"/>
    <x v="2"/>
    <x v="0"/>
    <s v="Side"/>
    <s v="No"/>
    <s v="No"/>
  </r>
  <r>
    <x v="1"/>
    <x v="0"/>
    <s v="Female"/>
    <n v="6.571289063"/>
    <s v="&lt;13"/>
    <n v="2680"/>
    <s v="2500_to_2999"/>
    <n v="38"/>
    <n v="31.68359375"/>
    <s v="30_plus"/>
    <x v="0"/>
    <x v="0"/>
    <s v="Front_face_to_side"/>
    <s v="Occasional"/>
    <s v="_Yes"/>
  </r>
  <r>
    <x v="1"/>
    <x v="0"/>
    <s v="Female"/>
    <n v="6.571289063"/>
    <s v="&lt;13"/>
    <n v="2840"/>
    <s v="2500_to_2999"/>
    <n v="39"/>
    <n v="34.6796875"/>
    <s v="30_plus"/>
    <x v="1"/>
    <x v="0"/>
    <s v="Front_face_to_side"/>
    <s v="No"/>
    <s v="No"/>
  </r>
  <r>
    <x v="1"/>
    <x v="0"/>
    <s v="Female"/>
    <n v="6.571289063"/>
    <s v="&lt;13"/>
    <n v="3000"/>
    <s v="3000_to_3499"/>
    <n v="40.421875"/>
    <n v="26.421875"/>
    <s v="25_to_29"/>
    <x v="0"/>
    <x v="0"/>
    <s v="Back"/>
    <s v="No"/>
    <s v="No"/>
  </r>
  <r>
    <x v="1"/>
    <x v="0"/>
    <s v="Female"/>
    <n v="6.571289063"/>
    <s v="&lt;13"/>
    <n v="3420"/>
    <s v="3000_to_3499"/>
    <n v="38"/>
    <n v="29.65234375"/>
    <s v="25_to_29"/>
    <x v="1"/>
    <x v="0"/>
    <s v="Side"/>
    <s v="No"/>
    <s v="No"/>
  </r>
  <r>
    <x v="1"/>
    <x v="0"/>
    <s v="Female"/>
    <n v="6.571289063"/>
    <s v="&lt;13"/>
    <n v="3500"/>
    <s v="3500_plus"/>
    <n v="38.7109375"/>
    <n v="26.1640625"/>
    <s v="25_to_29"/>
    <x v="0"/>
    <x v="0"/>
    <s v="Front_face_to_side"/>
    <s v="No"/>
    <s v="No"/>
  </r>
  <r>
    <x v="1"/>
    <x v="0"/>
    <s v="Female"/>
    <n v="6.571289063"/>
    <s v="&lt;13"/>
    <n v="3930"/>
    <s v="3500_plus"/>
    <n v="38"/>
    <n v="24.5859375"/>
    <s v="20_to_24"/>
    <x v="1"/>
    <x v="0"/>
    <s v="Side"/>
    <s v="No"/>
    <s v="No"/>
  </r>
  <r>
    <x v="1"/>
    <x v="0"/>
    <s v="Female"/>
    <n v="6.713867188"/>
    <s v="&lt;13"/>
    <n v="2940"/>
    <s v="2500_to_2999"/>
    <n v="40"/>
    <n v="27.57421875"/>
    <s v="25_to_29"/>
    <x v="1"/>
    <x v="0"/>
    <s v="Side"/>
    <s v="No"/>
    <s v="No"/>
  </r>
  <r>
    <x v="1"/>
    <x v="0"/>
    <s v="Female"/>
    <n v="6.713867188"/>
    <s v="&lt;13"/>
    <n v="3000"/>
    <s v="3000_to_3499"/>
    <n v="39"/>
    <n v="30.74609375"/>
    <s v="30_plus"/>
    <x v="0"/>
    <x v="0"/>
    <s v="Front_face_to_side"/>
    <s v="No"/>
    <s v="No"/>
  </r>
  <r>
    <x v="1"/>
    <x v="0"/>
    <s v="Female"/>
    <n v="6.713867188"/>
    <s v="&lt;13"/>
    <n v="3020"/>
    <s v="3000_to_3499"/>
    <n v="39.8515625"/>
    <n v="26.65234375"/>
    <s v="25_to_29"/>
    <x v="2"/>
    <x v="0"/>
    <s v="Side"/>
    <s v="No"/>
    <s v="No"/>
  </r>
  <r>
    <x v="1"/>
    <x v="0"/>
    <s v="Female"/>
    <n v="6.713867188"/>
    <s v="&lt;13"/>
    <n v="3060"/>
    <s v="3000_to_3499"/>
    <n v="40"/>
    <n v="24.19921875"/>
    <s v="20_to_24"/>
    <x v="0"/>
    <x v="0"/>
    <s v="Side"/>
    <s v="_Yes"/>
    <s v="_Yes"/>
  </r>
  <r>
    <x v="1"/>
    <x v="0"/>
    <s v="Female"/>
    <n v="6.713867188"/>
    <s v="&lt;13"/>
    <n v="3138"/>
    <s v="3000_to_3499"/>
    <n v="39"/>
    <n v="39.75"/>
    <s v="30_plus"/>
    <x v="0"/>
    <x v="0"/>
    <s v="Side"/>
    <s v="No"/>
    <s v="No"/>
  </r>
  <r>
    <x v="1"/>
    <x v="0"/>
    <s v="Female"/>
    <n v="6.713867188"/>
    <s v="&lt;13"/>
    <n v="3450"/>
    <s v="3000_to_3499"/>
    <n v="41"/>
    <n v="18.1171875"/>
    <s v="&lt;19"/>
    <x v="2"/>
    <x v="0"/>
    <s v="Side"/>
    <s v="_Yes"/>
    <s v="_Yes"/>
  </r>
  <r>
    <x v="1"/>
    <x v="0"/>
    <s v="Female"/>
    <n v="6.856445313"/>
    <s v="&lt;13"/>
    <n v="3160"/>
    <s v="3000_to_3499"/>
    <n v="40"/>
    <n v="32.1328125"/>
    <s v="30_plus"/>
    <x v="1"/>
    <x v="1"/>
    <s v="Side"/>
    <s v="No"/>
    <s v="No"/>
  </r>
  <r>
    <x v="1"/>
    <x v="0"/>
    <s v="Female"/>
    <n v="6.856445313"/>
    <s v="&lt;13"/>
    <n v="3635"/>
    <s v="3500_plus"/>
    <n v="41"/>
    <n v="25.39453125"/>
    <s v="25_to_29"/>
    <x v="0"/>
    <x v="0"/>
    <s v="Side"/>
    <s v="No"/>
    <s v="No"/>
  </r>
  <r>
    <x v="1"/>
    <x v="0"/>
    <s v="Female"/>
    <n v="7"/>
    <s v="&lt;13"/>
    <n v="2970"/>
    <s v="2500_to_2999"/>
    <n v="36"/>
    <n v="36.515625"/>
    <s v="30_plus"/>
    <x v="1"/>
    <x v="0"/>
    <s v="Side"/>
    <s v="No"/>
    <s v="No"/>
  </r>
  <r>
    <x v="1"/>
    <x v="0"/>
    <s v="Female"/>
    <n v="7"/>
    <s v="&lt;13"/>
    <n v="3470"/>
    <s v="3000_to_3499"/>
    <n v="41"/>
    <n v="27.55859375"/>
    <s v="25_to_29"/>
    <x v="2"/>
    <x v="1"/>
    <s v="Front_face_to_side"/>
    <s v="_Yes"/>
    <s v="_Yes"/>
  </r>
  <r>
    <x v="1"/>
    <x v="0"/>
    <s v="Female"/>
    <n v="7.142578125"/>
    <s v="&lt;13"/>
    <n v="3050"/>
    <s v="3000_to_3499"/>
    <n v="40"/>
    <n v="24.0546875"/>
    <s v="20_to_24"/>
    <x v="1"/>
    <x v="0"/>
    <s v="Side"/>
    <s v="_Yes"/>
    <s v="_Yes"/>
  </r>
  <r>
    <x v="1"/>
    <x v="0"/>
    <s v="Female"/>
    <n v="7.142578125"/>
    <s v="&lt;13"/>
    <n v="3370"/>
    <s v="3000_to_3499"/>
    <n v="41"/>
    <n v="32.328125"/>
    <s v="30_plus"/>
    <x v="1"/>
    <x v="0"/>
    <s v="Side"/>
    <s v="Occasional"/>
    <s v="_Yes"/>
  </r>
  <r>
    <x v="1"/>
    <x v="0"/>
    <s v="Female"/>
    <n v="7.142578125"/>
    <s v="&lt;13"/>
    <n v="3530"/>
    <s v="3500_plus"/>
    <n v="40"/>
    <n v="31.296875"/>
    <s v="30_plus"/>
    <x v="1"/>
    <x v="0"/>
    <s v="Side"/>
    <s v="No"/>
    <s v="No"/>
  </r>
  <r>
    <x v="1"/>
    <x v="0"/>
    <s v="Female"/>
    <n v="7.28515625"/>
    <s v="&lt;13"/>
    <n v="3335"/>
    <s v="3000_to_3499"/>
    <n v="39"/>
    <n v="28.70703125"/>
    <s v="25_to_29"/>
    <x v="2"/>
    <x v="0"/>
    <s v="Front_face_to_side"/>
    <s v="No"/>
    <s v="No"/>
  </r>
  <r>
    <x v="1"/>
    <x v="0"/>
    <s v="Female"/>
    <n v="7.28515625"/>
    <s v="&lt;13"/>
    <n v="4320"/>
    <s v="3500_plus"/>
    <n v="39"/>
    <n v="18.515625"/>
    <s v="&lt;19"/>
    <x v="1"/>
    <x v="0"/>
    <s v="Side"/>
    <s v="No"/>
    <s v="No"/>
  </r>
  <r>
    <x v="1"/>
    <x v="0"/>
    <s v="Female"/>
    <n v="7.427734375"/>
    <s v="&lt;13"/>
    <n v="3280"/>
    <s v="3000_to_3499"/>
    <n v="41"/>
    <n v="21.171875"/>
    <s v="20_to_24"/>
    <x v="1"/>
    <x v="0"/>
    <s v="Side"/>
    <s v="No"/>
    <s v="No"/>
  </r>
  <r>
    <x v="1"/>
    <x v="0"/>
    <s v="Female"/>
    <n v="7.571289063"/>
    <s v="&lt;13"/>
    <n v="2420"/>
    <s v="&lt;2500"/>
    <n v="40"/>
    <n v="31.7890625"/>
    <s v="30_plus"/>
    <x v="2"/>
    <x v="0"/>
    <s v="Side"/>
    <s v="_Yes"/>
    <s v="_Yes"/>
  </r>
  <r>
    <x v="1"/>
    <x v="0"/>
    <s v="Female"/>
    <n v="7.571289063"/>
    <s v="&lt;13"/>
    <n v="2960"/>
    <s v="2500_to_2999"/>
    <n v="41"/>
    <n v="30.64453125"/>
    <s v="30_plus"/>
    <x v="0"/>
    <x v="0"/>
    <s v="Front_face_to_side"/>
    <s v="No"/>
    <s v="No"/>
  </r>
  <r>
    <x v="1"/>
    <x v="0"/>
    <s v="Female"/>
    <n v="7.571289063"/>
    <s v="&lt;13"/>
    <n v="3840"/>
    <s v="3500_plus"/>
    <n v="41"/>
    <n v="33.078125"/>
    <s v="30_plus"/>
    <x v="0"/>
    <x v="0"/>
    <s v="Front_face_down"/>
    <s v="No"/>
    <s v="No"/>
  </r>
  <r>
    <x v="1"/>
    <x v="0"/>
    <s v="Female"/>
    <n v="7.713867188"/>
    <s v="&lt;13"/>
    <n v="3220"/>
    <s v="3000_to_3499"/>
    <n v="40"/>
    <n v="25.890625"/>
    <s v="25_to_29"/>
    <x v="0"/>
    <x v="0"/>
    <s v="Side"/>
    <s v="No"/>
    <s v="No"/>
  </r>
  <r>
    <x v="1"/>
    <x v="0"/>
    <s v="Female"/>
    <n v="7.713867188"/>
    <s v="&lt;13"/>
    <n v="3240"/>
    <s v="3000_to_3499"/>
    <n v="40.421875"/>
    <n v="27.0625"/>
    <s v="25_to_29"/>
    <x v="1"/>
    <x v="0"/>
    <s v="Side"/>
    <s v="No"/>
    <s v="No"/>
  </r>
  <r>
    <x v="1"/>
    <x v="0"/>
    <s v="Female"/>
    <n v="7.713867188"/>
    <s v="&lt;13"/>
    <n v="3970"/>
    <s v="3500_plus"/>
    <n v="41"/>
    <n v="32.1796875"/>
    <s v="30_plus"/>
    <x v="0"/>
    <x v="0"/>
    <s v="Side"/>
    <s v="No"/>
    <s v="No"/>
  </r>
  <r>
    <x v="1"/>
    <x v="0"/>
    <s v="Female"/>
    <n v="7.856445313"/>
    <s v="&lt;13"/>
    <n v="3320"/>
    <s v="3000_to_3499"/>
    <n v="38"/>
    <n v="33.5546875"/>
    <s v="30_plus"/>
    <x v="1"/>
    <x v="0"/>
    <s v="Side"/>
    <s v="No"/>
    <s v="No"/>
  </r>
  <r>
    <x v="1"/>
    <x v="0"/>
    <s v="Female"/>
    <n v="7.856445313"/>
    <s v="&lt;13"/>
    <n v="4220"/>
    <s v="3500_plus"/>
    <n v="40.421875"/>
    <n v="30.7890625"/>
    <s v="30_plus"/>
    <x v="2"/>
    <x v="0"/>
    <s v="Front_face_to_side"/>
    <s v="No"/>
    <s v="No"/>
  </r>
  <r>
    <x v="1"/>
    <x v="0"/>
    <s v="Female"/>
    <n v="8"/>
    <s v="&lt;13"/>
    <n v="2810"/>
    <s v="2500_to_2999"/>
    <n v="39"/>
    <n v="26.6328125"/>
    <s v="25_to_29"/>
    <x v="2"/>
    <x v="0"/>
    <s v="Side"/>
    <s v="_Yes"/>
    <s v="_Yes"/>
  </r>
  <r>
    <x v="1"/>
    <x v="0"/>
    <s v="Female"/>
    <n v="8"/>
    <s v="&lt;13"/>
    <n v="3050"/>
    <s v="3000_to_3499"/>
    <n v="40"/>
    <n v="31.1484375"/>
    <s v="30_plus"/>
    <x v="2"/>
    <x v="0"/>
    <s v="Side"/>
    <s v="No"/>
    <s v="No"/>
  </r>
  <r>
    <x v="1"/>
    <x v="0"/>
    <s v="Female"/>
    <n v="8"/>
    <s v="&lt;13"/>
    <n v="3160"/>
    <s v="3000_to_3499"/>
    <n v="41.140625"/>
    <n v="17.3359375"/>
    <s v="&lt;19"/>
    <x v="1"/>
    <x v="0"/>
    <s v="Side"/>
    <s v="_Yes"/>
    <s v="_Yes"/>
  </r>
  <r>
    <x v="1"/>
    <x v="0"/>
    <s v="Female"/>
    <n v="8"/>
    <s v="&lt;13"/>
    <n v="3170"/>
    <s v="3000_to_3499"/>
    <n v="40"/>
    <n v="31.99609375"/>
    <s v="30_plus"/>
    <x v="2"/>
    <x v="0"/>
    <s v="Side"/>
    <s v="No"/>
    <s v="No"/>
  </r>
  <r>
    <x v="1"/>
    <x v="0"/>
    <s v="Female"/>
    <n v="8"/>
    <s v="&lt;13"/>
    <n v="3180"/>
    <s v="3000_to_3499"/>
    <n v="39"/>
    <n v="20.2109375"/>
    <s v="20_to_24"/>
    <x v="0"/>
    <x v="0"/>
    <s v="Front_face_to_side"/>
    <s v="_Yes"/>
    <s v="_Yes"/>
  </r>
  <r>
    <x v="1"/>
    <x v="0"/>
    <s v="Female"/>
    <n v="8"/>
    <s v="&lt;13"/>
    <n v="4140"/>
    <s v="3500_plus"/>
    <n v="39.8515625"/>
    <n v="33.453125"/>
    <s v="30_plus"/>
    <x v="1"/>
    <x v="0"/>
    <s v="Side"/>
    <s v="No"/>
    <s v="No"/>
  </r>
  <r>
    <x v="1"/>
    <x v="0"/>
    <s v="Female"/>
    <n v="8.142578125"/>
    <s v="&lt;13"/>
    <n v="3800"/>
    <s v="3500_plus"/>
    <n v="42"/>
    <n v="31.203125"/>
    <s v="30_plus"/>
    <x v="1"/>
    <x v="0"/>
    <s v="Side"/>
    <s v="No"/>
    <s v="No"/>
  </r>
  <r>
    <x v="1"/>
    <x v="0"/>
    <s v="Female"/>
    <n v="8.142578125"/>
    <s v="&lt;13"/>
    <n v="3840"/>
    <s v="3500_plus"/>
    <n v="38"/>
    <n v="18.97265625"/>
    <s v="&lt;19"/>
    <x v="0"/>
    <x v="1"/>
    <s v="Side"/>
    <s v="No"/>
    <s v="No"/>
  </r>
  <r>
    <x v="1"/>
    <x v="0"/>
    <s v="Female"/>
    <n v="8.142578125"/>
    <s v="&lt;13"/>
    <n v="4000"/>
    <s v="3500_plus"/>
    <n v="39"/>
    <n v="30.7421875"/>
    <s v="30_plus"/>
    <x v="1"/>
    <x v="0"/>
    <s v="Side"/>
    <s v="No"/>
    <s v="No"/>
  </r>
  <r>
    <x v="1"/>
    <x v="0"/>
    <s v="Female"/>
    <n v="8.142578125"/>
    <s v="&lt;13"/>
    <n v="4070"/>
    <s v="3500_plus"/>
    <n v="41.28125"/>
    <n v="31.921875"/>
    <s v="30_plus"/>
    <x v="1"/>
    <x v="0"/>
    <s v="Front_face_to_side"/>
    <s v="No"/>
    <s v="No"/>
  </r>
  <r>
    <x v="1"/>
    <x v="0"/>
    <s v="Female"/>
    <n v="8.142578125"/>
    <s v="&lt;13"/>
    <n v="4095"/>
    <s v="3500_plus"/>
    <n v="41.28125"/>
    <n v="22.30078125"/>
    <s v="20_to_24"/>
    <x v="2"/>
    <x v="0"/>
    <s v="Side"/>
    <s v="_Yes"/>
    <s v="_Yes"/>
  </r>
  <r>
    <x v="1"/>
    <x v="0"/>
    <s v="Female"/>
    <n v="8.28515625"/>
    <s v="&lt;13"/>
    <n v="3310"/>
    <s v="3000_to_3499"/>
    <n v="40.5703125"/>
    <n v="20.94921875"/>
    <s v="20_to_24"/>
    <x v="1"/>
    <x v="1"/>
    <s v="Side"/>
    <s v="_Yes"/>
    <s v="_Yes"/>
  </r>
  <r>
    <x v="1"/>
    <x v="0"/>
    <s v="Female"/>
    <n v="8.28515625"/>
    <s v="&lt;13"/>
    <n v="3940"/>
    <s v="3500_plus"/>
    <n v="39.140625"/>
    <n v="34.8359375"/>
    <s v="30_plus"/>
    <x v="0"/>
    <x v="0"/>
    <s v="Back"/>
    <s v="No"/>
    <s v="No"/>
  </r>
  <r>
    <x v="1"/>
    <x v="0"/>
    <s v="Female"/>
    <n v="8.427734375"/>
    <s v="&lt;13"/>
    <n v="3370"/>
    <s v="3000_to_3499"/>
    <n v="40"/>
    <n v="25.15234375"/>
    <s v="25_to_29"/>
    <x v="0"/>
    <x v="0"/>
    <s v="Front_face_to_side"/>
    <s v="No"/>
    <s v="No"/>
  </r>
  <r>
    <x v="1"/>
    <x v="0"/>
    <s v="Female"/>
    <n v="8.427734375"/>
    <s v="&lt;13"/>
    <n v="3380"/>
    <s v="3000_to_3499"/>
    <n v="41"/>
    <n v="27.66015625"/>
    <s v="25_to_29"/>
    <x v="0"/>
    <x v="0"/>
    <s v="Side"/>
    <s v="_Yes"/>
    <s v="_Yes"/>
  </r>
  <r>
    <x v="1"/>
    <x v="0"/>
    <s v="Female"/>
    <n v="8.427734375"/>
    <s v="&lt;13"/>
    <n v="3440"/>
    <s v="3000_to_3499"/>
    <n v="40"/>
    <n v="33.5078125"/>
    <s v="30_plus"/>
    <x v="0"/>
    <x v="0"/>
    <s v="Front_face_to_side"/>
    <s v="No"/>
    <s v="No"/>
  </r>
  <r>
    <x v="1"/>
    <x v="0"/>
    <s v="Female"/>
    <n v="8.427734375"/>
    <s v="&lt;13"/>
    <n v="4020"/>
    <s v="3500_plus"/>
    <n v="40.421875"/>
    <n v="29.5234375"/>
    <s v="25_to_29"/>
    <x v="0"/>
    <x v="0"/>
    <s v="Side"/>
    <s v="No"/>
    <s v="No"/>
  </r>
  <r>
    <x v="1"/>
    <x v="0"/>
    <s v="Female"/>
    <n v="8.5703125"/>
    <s v="&lt;13"/>
    <n v="2470"/>
    <s v="&lt;2500"/>
    <n v="37.7109375"/>
    <n v="28.99609375"/>
    <s v="25_to_29"/>
    <x v="1"/>
    <x v="0"/>
    <s v="Side"/>
    <s v="No"/>
    <s v="No"/>
  </r>
  <r>
    <x v="1"/>
    <x v="0"/>
    <s v="Female"/>
    <n v="8.5703125"/>
    <s v="&lt;13"/>
    <n v="2970"/>
    <s v="2500_to_2999"/>
    <n v="38"/>
    <n v="25.2578125"/>
    <s v="25_to_29"/>
    <x v="0"/>
    <x v="0"/>
    <s v="Front_face_to_side"/>
    <s v="_Yes"/>
    <s v="_Yes"/>
  </r>
  <r>
    <x v="1"/>
    <x v="0"/>
    <s v="Female"/>
    <n v="8.5703125"/>
    <s v="&lt;13"/>
    <n v="3220"/>
    <s v="3000_to_3499"/>
    <n v="40"/>
    <n v="27.51953125"/>
    <s v="25_to_29"/>
    <x v="1"/>
    <x v="0"/>
    <s v="Front_face_to_side"/>
    <s v="_Yes"/>
    <s v="_Yes"/>
  </r>
  <r>
    <x v="1"/>
    <x v="0"/>
    <s v="Female"/>
    <n v="8.5703125"/>
    <s v="&lt;13"/>
    <n v="3380"/>
    <s v="3000_to_3499"/>
    <n v="41.421875"/>
    <n v="16.55078125"/>
    <s v="&lt;19"/>
    <x v="1"/>
    <x v="0"/>
    <s v="Side"/>
    <s v="No"/>
    <s v="No"/>
  </r>
  <r>
    <x v="1"/>
    <x v="0"/>
    <s v="Female"/>
    <n v="8.5703125"/>
    <s v="&lt;13"/>
    <n v="3740"/>
    <s v="3500_plus"/>
    <n v="40.421875"/>
    <n v="36.8046875"/>
    <s v="30_plus"/>
    <x v="1"/>
    <x v="0"/>
    <s v="Side"/>
    <s v="No"/>
    <s v="No"/>
  </r>
  <r>
    <x v="1"/>
    <x v="0"/>
    <s v="Female"/>
    <n v="8.5703125"/>
    <s v="&lt;13"/>
    <n v="4560"/>
    <s v="3500_plus"/>
    <n v="40"/>
    <n v="37.9609375"/>
    <s v="30_plus"/>
    <x v="2"/>
    <x v="0"/>
    <s v="Front_face_to_side"/>
    <s v="No"/>
    <s v="No"/>
  </r>
  <r>
    <x v="1"/>
    <x v="0"/>
    <s v="Female"/>
    <n v="8.5703125"/>
    <s v="&lt;13"/>
    <n v="4650"/>
    <s v="3500_plus"/>
    <n v="41.140625"/>
    <n v="25.234375"/>
    <s v="25_to_29"/>
    <x v="0"/>
    <x v="1"/>
    <s v="Side"/>
    <s v="No"/>
    <s v="No"/>
  </r>
  <r>
    <x v="1"/>
    <x v="0"/>
    <s v="Female"/>
    <n v="8.712890625"/>
    <s v="&lt;13"/>
    <n v="2540"/>
    <s v="2500_to_2999"/>
    <n v="39"/>
    <n v="29.36328125"/>
    <s v="25_to_29"/>
    <x v="0"/>
    <x v="0"/>
    <s v="Back"/>
    <s v="No"/>
    <s v="No"/>
  </r>
  <r>
    <x v="1"/>
    <x v="0"/>
    <s v="Female"/>
    <n v="8.712890625"/>
    <s v="&lt;13"/>
    <n v="4030"/>
    <s v="3500_plus"/>
    <n v="41"/>
    <n v="24.84375"/>
    <s v="20_to_24"/>
    <x v="0"/>
    <x v="0"/>
    <s v="Front_face_to_side"/>
    <s v="No"/>
    <s v="No"/>
  </r>
  <r>
    <x v="1"/>
    <x v="0"/>
    <s v="Female"/>
    <n v="8.712890625"/>
    <s v="&lt;13"/>
    <n v="4080"/>
    <s v="3500_plus"/>
    <n v="40.140625"/>
    <n v="31.7890625"/>
    <s v="30_plus"/>
    <x v="0"/>
    <x v="0"/>
    <s v="Back"/>
    <s v="No"/>
    <s v="No"/>
  </r>
  <r>
    <x v="1"/>
    <x v="0"/>
    <s v="Female"/>
    <n v="8.85546875"/>
    <s v="&lt;13"/>
    <n v="2640"/>
    <s v="2500_to_2999"/>
    <n v="39"/>
    <n v="33.3828125"/>
    <s v="30_plus"/>
    <x v="2"/>
    <x v="0"/>
    <s v="Side"/>
    <s v="_Yes"/>
    <s v="_Yes"/>
  </r>
  <r>
    <x v="1"/>
    <x v="0"/>
    <s v="Female"/>
    <n v="8.85546875"/>
    <s v="&lt;13"/>
    <n v="2770"/>
    <s v="2500_to_2999"/>
    <n v="39"/>
    <n v="19.78125"/>
    <s v="&lt;19"/>
    <x v="0"/>
    <x v="0"/>
    <s v="Side"/>
    <s v="No"/>
    <s v="No"/>
  </r>
  <r>
    <x v="1"/>
    <x v="0"/>
    <s v="Female"/>
    <n v="8.85546875"/>
    <s v="&lt;13"/>
    <n v="2960"/>
    <s v="2500_to_2999"/>
    <n v="39"/>
    <n v="33.9921875"/>
    <s v="30_plus"/>
    <x v="0"/>
    <x v="0"/>
    <s v="Side"/>
    <s v="_Yes"/>
    <s v="_Yes"/>
  </r>
  <r>
    <x v="1"/>
    <x v="0"/>
    <s v="Female"/>
    <n v="8.85546875"/>
    <s v="&lt;13"/>
    <n v="3850"/>
    <s v="3500_plus"/>
    <n v="40"/>
    <n v="23.78515625"/>
    <s v="20_to_24"/>
    <x v="0"/>
    <x v="0"/>
    <s v="Side"/>
    <s v="No"/>
    <s v="No"/>
  </r>
  <r>
    <x v="1"/>
    <x v="0"/>
    <s v="Female"/>
    <n v="9"/>
    <s v="&lt;13"/>
    <n v="2770"/>
    <s v="2500_to_2999"/>
    <n v="38"/>
    <n v="32.1796875"/>
    <s v="30_plus"/>
    <x v="0"/>
    <x v="0"/>
    <s v="Side"/>
    <s v="No"/>
    <s v="No"/>
  </r>
  <r>
    <x v="1"/>
    <x v="0"/>
    <s v="Female"/>
    <n v="9"/>
    <s v="&lt;13"/>
    <n v="3070"/>
    <s v="3000_to_3499"/>
    <n v="39.5703125"/>
    <n v="25.4609375"/>
    <s v="25_to_29"/>
    <x v="1"/>
    <x v="0"/>
    <s v="Side"/>
    <s v="_Yes"/>
    <s v="_Yes"/>
  </r>
  <r>
    <x v="1"/>
    <x v="0"/>
    <s v="Female"/>
    <n v="9"/>
    <s v="&lt;13"/>
    <n v="3320"/>
    <s v="3000_to_3499"/>
    <n v="40"/>
    <n v="23.4921875"/>
    <s v="20_to_24"/>
    <x v="0"/>
    <x v="0"/>
    <s v="Side"/>
    <s v="No"/>
    <s v="No"/>
  </r>
  <r>
    <x v="1"/>
    <x v="0"/>
    <s v="Female"/>
    <n v="9"/>
    <s v="&lt;13"/>
    <n v="4230"/>
    <s v="3500_plus"/>
    <n v="39"/>
    <n v="22.203125"/>
    <s v="20_to_24"/>
    <x v="0"/>
    <x v="0"/>
    <s v="Front_face_to_side"/>
    <s v="No"/>
    <s v="No"/>
  </r>
  <r>
    <x v="1"/>
    <x v="0"/>
    <s v="Female"/>
    <n v="9.142578125"/>
    <s v="&lt;13"/>
    <n v="2080"/>
    <s v="&lt;2500"/>
    <n v="36"/>
    <n v="28.73046875"/>
    <s v="25_to_29"/>
    <x v="0"/>
    <x v="0"/>
    <s v="Front_face_to_side"/>
    <s v="_Yes"/>
    <s v="_Yes"/>
  </r>
  <r>
    <x v="1"/>
    <x v="0"/>
    <s v="Female"/>
    <n v="9.142578125"/>
    <s v="&lt;13"/>
    <n v="2850"/>
    <s v="2500_to_2999"/>
    <n v="42"/>
    <n v="29.828125"/>
    <s v="25_to_29"/>
    <x v="0"/>
    <x v="0"/>
    <s v="Side"/>
    <s v="No"/>
    <s v="No"/>
  </r>
  <r>
    <x v="1"/>
    <x v="0"/>
    <s v="Female"/>
    <n v="9.142578125"/>
    <s v="&lt;13"/>
    <n v="3320"/>
    <s v="3000_to_3499"/>
    <n v="39"/>
    <n v="26.27734375"/>
    <s v="25_to_29"/>
    <x v="0"/>
    <x v="0"/>
    <s v="Front_face_to_side"/>
    <s v="No"/>
    <s v="No"/>
  </r>
  <r>
    <x v="1"/>
    <x v="0"/>
    <s v="Female"/>
    <n v="9.142578125"/>
    <s v="&lt;13"/>
    <n v="3450"/>
    <s v="3000_to_3499"/>
    <n v="41"/>
    <n v="30.9140625"/>
    <s v="30_plus"/>
    <x v="0"/>
    <x v="0"/>
    <s v="Front_face_to_side"/>
    <s v="No"/>
    <s v="No"/>
  </r>
  <r>
    <x v="1"/>
    <x v="0"/>
    <s v="Female"/>
    <n v="9.142578125"/>
    <s v="&lt;13"/>
    <n v="3520"/>
    <s v="3500_plus"/>
    <n v="41"/>
    <n v="31.66796875"/>
    <s v="30_plus"/>
    <x v="0"/>
    <x v="0"/>
    <s v="Side"/>
    <s v="No"/>
    <s v="No"/>
  </r>
  <r>
    <x v="1"/>
    <x v="0"/>
    <s v="Female"/>
    <n v="9.142578125"/>
    <s v="&lt;13"/>
    <n v="3590"/>
    <s v="3500_plus"/>
    <n v="40"/>
    <n v="26.6484375"/>
    <s v="25_to_29"/>
    <x v="1"/>
    <x v="0"/>
    <s v="Side"/>
    <s v="No"/>
    <s v="No"/>
  </r>
  <r>
    <x v="1"/>
    <x v="0"/>
    <s v="Female"/>
    <n v="9.28515625"/>
    <s v="&lt;13"/>
    <n v="2990"/>
    <s v="2500_to_2999"/>
    <n v="35"/>
    <n v="40.8828125"/>
    <s v="30_plus"/>
    <x v="0"/>
    <x v="0"/>
    <s v="Front_face_to_side"/>
    <s v="No"/>
    <s v="No"/>
  </r>
  <r>
    <x v="1"/>
    <x v="0"/>
    <s v="Female"/>
    <n v="9.28515625"/>
    <s v="&lt;13"/>
    <n v="3000"/>
    <s v="3000_to_3499"/>
    <n v="39"/>
    <n v="36.484375"/>
    <s v="30_plus"/>
    <x v="2"/>
    <x v="0"/>
    <s v="Side"/>
    <s v="No"/>
    <s v="No"/>
  </r>
  <r>
    <x v="1"/>
    <x v="0"/>
    <s v="Female"/>
    <n v="9.28515625"/>
    <s v="&lt;13"/>
    <n v="3180"/>
    <s v="3000_to_3499"/>
    <n v="40"/>
    <n v="25"/>
    <s v="25_to_29"/>
    <x v="0"/>
    <x v="0"/>
    <s v="Side"/>
    <s v="No"/>
    <s v="No"/>
  </r>
  <r>
    <x v="1"/>
    <x v="0"/>
    <s v="Female"/>
    <n v="9.28515625"/>
    <s v="&lt;13"/>
    <n v="3360"/>
    <s v="3000_to_3499"/>
    <n v="39"/>
    <n v="34.6875"/>
    <s v="30_plus"/>
    <x v="0"/>
    <x v="0"/>
    <s v="Side"/>
    <s v="No"/>
    <s v="No"/>
  </r>
  <r>
    <x v="1"/>
    <x v="0"/>
    <s v="Female"/>
    <n v="9.28515625"/>
    <s v="&lt;13"/>
    <n v="3380"/>
    <s v="3000_to_3499"/>
    <n v="41"/>
    <n v="30.99609375"/>
    <s v="30_plus"/>
    <x v="0"/>
    <x v="0"/>
    <s v="Side"/>
    <s v="No"/>
    <s v="No"/>
  </r>
  <r>
    <x v="1"/>
    <x v="0"/>
    <s v="Female"/>
    <n v="9.28515625"/>
    <s v="&lt;13"/>
    <n v="3420"/>
    <s v="3000_to_3499"/>
    <n v="41"/>
    <n v="29.13671875"/>
    <s v="25_to_29"/>
    <x v="1"/>
    <x v="0"/>
    <s v="Side"/>
    <s v="Occasional"/>
    <s v="_Yes"/>
  </r>
  <r>
    <x v="1"/>
    <x v="0"/>
    <s v="Female"/>
    <n v="9.28515625"/>
    <s v="&lt;13"/>
    <n v="4470"/>
    <s v="3500_plus"/>
    <n v="42"/>
    <n v="28.09765625"/>
    <s v="25_to_29"/>
    <x v="0"/>
    <x v="0"/>
    <s v="Front_face_down"/>
    <s v="No"/>
    <s v="No"/>
  </r>
  <r>
    <x v="1"/>
    <x v="0"/>
    <s v="Female"/>
    <n v="9.427734375"/>
    <s v="&lt;13"/>
    <n v="2950"/>
    <s v="2500_to_2999"/>
    <n v="40"/>
    <n v="31.6953125"/>
    <s v="30_plus"/>
    <x v="2"/>
    <x v="0"/>
    <s v="Side"/>
    <s v="No"/>
    <s v="No"/>
  </r>
  <r>
    <x v="1"/>
    <x v="0"/>
    <s v="Female"/>
    <n v="9.427734375"/>
    <s v="&lt;13"/>
    <n v="3000"/>
    <s v="3000_to_3499"/>
    <n v="38"/>
    <n v="28.7265625"/>
    <s v="25_to_29"/>
    <x v="0"/>
    <x v="0"/>
    <s v="Side"/>
    <s v="No"/>
    <s v="No"/>
  </r>
  <r>
    <x v="1"/>
    <x v="0"/>
    <s v="Female"/>
    <n v="9.427734375"/>
    <s v="&lt;13"/>
    <n v="3350"/>
    <s v="3000_to_3499"/>
    <n v="39"/>
    <n v="30.24609375"/>
    <s v="30_plus"/>
    <x v="1"/>
    <x v="0"/>
    <s v="Front_face_to_side"/>
    <s v="No"/>
    <s v="No"/>
  </r>
  <r>
    <x v="1"/>
    <x v="0"/>
    <s v="Female"/>
    <n v="9.427734375"/>
    <s v="&lt;13"/>
    <n v="3700"/>
    <s v="3500_plus"/>
    <n v="39"/>
    <n v="37.2109375"/>
    <s v="30_plus"/>
    <x v="2"/>
    <x v="0"/>
    <s v="Other"/>
    <s v="No"/>
    <s v="No"/>
  </r>
  <r>
    <x v="1"/>
    <x v="0"/>
    <s v="Female"/>
    <n v="9.5703125"/>
    <s v="&lt;13"/>
    <n v="2850"/>
    <s v="2500_to_2999"/>
    <n v="38"/>
    <n v="28.64453125"/>
    <s v="25_to_29"/>
    <x v="0"/>
    <x v="0"/>
    <s v="Side"/>
    <s v="No"/>
    <s v="No"/>
  </r>
  <r>
    <x v="1"/>
    <x v="0"/>
    <s v="Female"/>
    <n v="9.5703125"/>
    <s v="&lt;13"/>
    <n v="2985"/>
    <s v="2500_to_2999"/>
    <n v="38"/>
    <n v="35.046875"/>
    <s v="30_plus"/>
    <x v="0"/>
    <x v="0"/>
    <s v="Side"/>
    <s v="No"/>
    <s v="No"/>
  </r>
  <r>
    <x v="1"/>
    <x v="0"/>
    <s v="Female"/>
    <n v="9.5703125"/>
    <s v="&lt;13"/>
    <n v="3220"/>
    <s v="3000_to_3499"/>
    <n v="40"/>
    <n v="34.7421875"/>
    <s v="30_plus"/>
    <x v="0"/>
    <x v="0"/>
    <s v="Front_face_to_side"/>
    <s v="No"/>
    <s v="No"/>
  </r>
  <r>
    <x v="1"/>
    <x v="0"/>
    <s v="Female"/>
    <n v="9.5703125"/>
    <s v="&lt;13"/>
    <n v="3625"/>
    <s v="3500_plus"/>
    <n v="41.140625"/>
    <n v="34.75"/>
    <s v="30_plus"/>
    <x v="0"/>
    <x v="0"/>
    <s v="Side"/>
    <s v="No"/>
    <s v="No"/>
  </r>
  <r>
    <x v="1"/>
    <x v="0"/>
    <s v="Female"/>
    <n v="9.5703125"/>
    <s v="&lt;13"/>
    <n v="3680"/>
    <s v="3500_plus"/>
    <n v="41"/>
    <n v="24.7421875"/>
    <s v="20_to_24"/>
    <x v="0"/>
    <x v="0"/>
    <s v="Front_face_to_side"/>
    <s v="No"/>
    <s v="No"/>
  </r>
  <r>
    <x v="1"/>
    <x v="0"/>
    <s v="Female"/>
    <n v="9.5703125"/>
    <s v="&lt;13"/>
    <n v="3870"/>
    <s v="3500_plus"/>
    <n v="40.28125"/>
    <n v="27.1328125"/>
    <s v="25_to_29"/>
    <x v="0"/>
    <x v="0"/>
    <s v="Side"/>
    <s v="No"/>
    <s v="No"/>
  </r>
  <r>
    <x v="1"/>
    <x v="0"/>
    <s v="Female"/>
    <n v="9.712890625"/>
    <s v="&lt;13"/>
    <n v="2840"/>
    <s v="2500_to_2999"/>
    <n v="37"/>
    <n v="27.92578125"/>
    <s v="25_to_29"/>
    <x v="2"/>
    <x v="0"/>
    <s v="Front_face_to_side"/>
    <s v="No"/>
    <s v="No"/>
  </r>
  <r>
    <x v="1"/>
    <x v="0"/>
    <s v="Female"/>
    <n v="9.85546875"/>
    <s v="&lt;13"/>
    <n v="2640"/>
    <s v="2500_to_2999"/>
    <n v="38"/>
    <n v="28.65625"/>
    <s v="25_to_29"/>
    <x v="1"/>
    <x v="0"/>
    <s v="Side"/>
    <s v="No"/>
    <s v="No"/>
  </r>
  <r>
    <x v="1"/>
    <x v="0"/>
    <s v="Female"/>
    <n v="9.85546875"/>
    <s v="&lt;13"/>
    <n v="3160"/>
    <s v="3000_to_3499"/>
    <n v="39"/>
    <n v="27.4765625"/>
    <s v="25_to_29"/>
    <x v="0"/>
    <x v="0"/>
    <s v="Side"/>
    <s v="_Yes"/>
    <s v="_Yes"/>
  </r>
  <r>
    <x v="1"/>
    <x v="0"/>
    <s v="Female"/>
    <n v="9.85546875"/>
    <s v="&lt;13"/>
    <n v="3680"/>
    <s v="3500_plus"/>
    <n v="38"/>
    <n v="33.3984375"/>
    <s v="30_plus"/>
    <x v="1"/>
    <x v="0"/>
    <s v="Side"/>
    <s v="No"/>
    <s v="No"/>
  </r>
  <r>
    <x v="1"/>
    <x v="0"/>
    <s v="Female"/>
    <n v="9.85546875"/>
    <s v="&lt;13"/>
    <n v="4150"/>
    <s v="3500_plus"/>
    <n v="41"/>
    <n v="25.1875"/>
    <s v="25_to_29"/>
    <x v="0"/>
    <x v="0"/>
    <s v="Side"/>
    <s v="No"/>
    <s v="No"/>
  </r>
  <r>
    <x v="1"/>
    <x v="0"/>
    <s v="Female"/>
    <n v="9.85546875"/>
    <s v="&lt;13"/>
    <n v="4160"/>
    <s v="3500_plus"/>
    <n v="40"/>
    <n v="37.7109375"/>
    <s v="30_plus"/>
    <x v="1"/>
    <x v="0"/>
    <s v="Front_face_to_side"/>
    <s v="No"/>
    <s v="No"/>
  </r>
  <r>
    <x v="1"/>
    <x v="0"/>
    <s v="Female"/>
    <n v="10"/>
    <s v="&lt;13"/>
    <n v="2175"/>
    <s v="&lt;2500"/>
    <n v="36"/>
    <n v="21.90234375"/>
    <s v="20_to_24"/>
    <x v="1"/>
    <x v="0"/>
    <s v="Side"/>
    <s v="_Yes"/>
    <s v="_Yes"/>
  </r>
  <r>
    <x v="1"/>
    <x v="0"/>
    <s v="Female"/>
    <n v="10"/>
    <s v="&lt;13"/>
    <n v="3010"/>
    <s v="3000_to_3499"/>
    <n v="41"/>
    <n v="28.7109375"/>
    <s v="25_to_29"/>
    <x v="1"/>
    <x v="0"/>
    <s v="Side"/>
    <s v="No"/>
    <s v="No"/>
  </r>
  <r>
    <x v="1"/>
    <x v="0"/>
    <s v="Female"/>
    <n v="10"/>
    <s v="&lt;13"/>
    <n v="3120"/>
    <s v="3000_to_3499"/>
    <n v="37"/>
    <n v="24.2421875"/>
    <s v="20_to_24"/>
    <x v="0"/>
    <x v="0"/>
    <s v="Front_face_to_side"/>
    <s v="No"/>
    <s v="No"/>
  </r>
  <r>
    <x v="1"/>
    <x v="0"/>
    <s v="Female"/>
    <n v="10"/>
    <s v="&lt;13"/>
    <n v="3940"/>
    <s v="3500_plus"/>
    <n v="40"/>
    <n v="27.734375"/>
    <s v="25_to_29"/>
    <x v="0"/>
    <x v="0"/>
    <s v="Front_face_to_side"/>
    <s v="No"/>
    <s v="No"/>
  </r>
  <r>
    <x v="1"/>
    <x v="0"/>
    <s v="Female"/>
    <n v="10"/>
    <s v="&lt;13"/>
    <n v="4060"/>
    <s v="3500_plus"/>
    <n v="41"/>
    <n v="30.9453125"/>
    <s v="30_plus"/>
    <x v="0"/>
    <x v="0"/>
    <s v="Side"/>
    <s v="No"/>
    <s v="No"/>
  </r>
  <r>
    <x v="1"/>
    <x v="0"/>
    <s v="Female"/>
    <n v="10.14257813"/>
    <s v="&lt;13"/>
    <n v="1395"/>
    <s v="&lt;2500"/>
    <n v="30"/>
    <n v="26.66796875"/>
    <s v="25_to_29"/>
    <x v="0"/>
    <x v="0"/>
    <s v="Side"/>
    <s v="No"/>
    <s v="No"/>
  </r>
  <r>
    <x v="1"/>
    <x v="0"/>
    <s v="Female"/>
    <n v="10.14257813"/>
    <s v="&lt;13"/>
    <n v="3250"/>
    <s v="3000_to_3499"/>
    <n v="40.5703125"/>
    <n v="38.734375"/>
    <s v="30_plus"/>
    <x v="0"/>
    <x v="0"/>
    <s v="Side"/>
    <s v="_Yes"/>
    <s v="_Yes"/>
  </r>
  <r>
    <x v="1"/>
    <x v="0"/>
    <s v="Female"/>
    <n v="10.14257813"/>
    <s v="&lt;13"/>
    <n v="4070"/>
    <s v="3500_plus"/>
    <n v="40"/>
    <n v="24.16015625"/>
    <s v="20_to_24"/>
    <x v="1"/>
    <x v="0"/>
    <s v="Side"/>
    <s v="No"/>
    <s v="No"/>
  </r>
  <r>
    <x v="1"/>
    <x v="0"/>
    <s v="Female"/>
    <n v="10.28515625"/>
    <s v="&lt;13"/>
    <n v="2960"/>
    <s v="2500_to_2999"/>
    <n v="38"/>
    <n v="23.2734375"/>
    <s v="20_to_24"/>
    <x v="0"/>
    <x v="0"/>
    <s v="Side"/>
    <s v="_Yes"/>
    <s v="_Yes"/>
  </r>
  <r>
    <x v="1"/>
    <x v="0"/>
    <s v="Female"/>
    <n v="10.28515625"/>
    <s v="&lt;13"/>
    <n v="2970"/>
    <s v="2500_to_2999"/>
    <n v="37"/>
    <n v="29.12890625"/>
    <s v="25_to_29"/>
    <x v="0"/>
    <x v="0"/>
    <s v="Side"/>
    <s v="No"/>
    <s v="No"/>
  </r>
  <r>
    <x v="1"/>
    <x v="0"/>
    <s v="Female"/>
    <n v="10.28515625"/>
    <s v="&lt;13"/>
    <n v="3430"/>
    <s v="3000_to_3499"/>
    <n v="39.5703125"/>
    <n v="32.671875"/>
    <s v="30_plus"/>
    <x v="1"/>
    <x v="0"/>
    <s v="Front_face_to_side"/>
    <s v="No"/>
    <s v="No"/>
  </r>
  <r>
    <x v="1"/>
    <x v="0"/>
    <s v="Female"/>
    <n v="10.28515625"/>
    <s v="&lt;13"/>
    <n v="3530"/>
    <s v="3500_plus"/>
    <n v="38"/>
    <n v="33.1171875"/>
    <s v="30_plus"/>
    <x v="2"/>
    <x v="0"/>
    <s v="Side"/>
    <s v="No"/>
    <s v="No"/>
  </r>
  <r>
    <x v="1"/>
    <x v="0"/>
    <s v="Female"/>
    <n v="10.42773438"/>
    <s v="&lt;13"/>
    <n v="2850"/>
    <s v="2500_to_2999"/>
    <n v="40"/>
    <n v="24.0390625"/>
    <s v="20_to_24"/>
    <x v="1"/>
    <x v="0"/>
    <s v="Side"/>
    <s v="_Yes"/>
    <s v="_Yes"/>
  </r>
  <r>
    <x v="1"/>
    <x v="0"/>
    <s v="Female"/>
    <n v="10.42773438"/>
    <s v="&lt;13"/>
    <n v="3450"/>
    <s v="3000_to_3499"/>
    <n v="41.28125"/>
    <n v="30.81640625"/>
    <s v="30_plus"/>
    <x v="0"/>
    <x v="0"/>
    <s v="Side"/>
    <s v="No"/>
    <s v="No"/>
  </r>
  <r>
    <x v="1"/>
    <x v="0"/>
    <s v="Female"/>
    <n v="10.42773438"/>
    <s v="&lt;13"/>
    <n v="3550"/>
    <s v="3500_plus"/>
    <n v="41"/>
    <n v="29.15234375"/>
    <s v="25_to_29"/>
    <x v="2"/>
    <x v="0"/>
    <s v="Front_face_to_side"/>
    <s v="No"/>
    <s v="No"/>
  </r>
  <r>
    <x v="1"/>
    <x v="0"/>
    <s v="Female"/>
    <n v="10.5703125"/>
    <s v="&lt;13"/>
    <n v="2810"/>
    <s v="2500_to_2999"/>
    <n v="39"/>
    <n v="26.22265625"/>
    <s v="25_to_29"/>
    <x v="0"/>
    <x v="0"/>
    <s v="Front_face_to_side"/>
    <s v="No"/>
    <s v="No"/>
  </r>
  <r>
    <x v="1"/>
    <x v="0"/>
    <s v="Female"/>
    <n v="10.5703125"/>
    <s v="&lt;13"/>
    <n v="3500"/>
    <s v="3500_plus"/>
    <n v="41.140625"/>
    <n v="29.9609375"/>
    <s v="25_to_29"/>
    <x v="1"/>
    <x v="0"/>
    <s v="Side"/>
    <s v="No"/>
    <s v="No"/>
  </r>
  <r>
    <x v="1"/>
    <x v="0"/>
    <s v="Female"/>
    <n v="10.5703125"/>
    <s v="&lt;13"/>
    <n v="3580"/>
    <s v="3500_plus"/>
    <n v="41.28125"/>
    <n v="19.34765625"/>
    <s v="&lt;19"/>
    <x v="1"/>
    <x v="0"/>
    <s v="Front_face_to_side"/>
    <s v="_Yes"/>
    <s v="_Yes"/>
  </r>
  <r>
    <x v="1"/>
    <x v="0"/>
    <s v="Female"/>
    <n v="10.5703125"/>
    <s v="&lt;13"/>
    <n v="3650"/>
    <s v="3500_plus"/>
    <n v="40"/>
    <n v="17.9140625"/>
    <s v="&lt;19"/>
    <x v="2"/>
    <x v="0"/>
    <s v="Side"/>
    <s v="_Yes"/>
    <s v="_Yes"/>
  </r>
  <r>
    <x v="1"/>
    <x v="0"/>
    <s v="Female"/>
    <n v="10.5703125"/>
    <s v="&lt;13"/>
    <n v="4045"/>
    <s v="3500_plus"/>
    <n v="41.5703125"/>
    <n v="26.3046875"/>
    <s v="25_to_29"/>
    <x v="0"/>
    <x v="0"/>
    <s v="Front_face_to_side"/>
    <s v="No"/>
    <s v="No"/>
  </r>
  <r>
    <x v="1"/>
    <x v="0"/>
    <s v="Female"/>
    <n v="10.71289063"/>
    <s v="&lt;13"/>
    <n v="3130"/>
    <s v="3000_to_3499"/>
    <n v="39"/>
    <n v="27.4453125"/>
    <s v="25_to_29"/>
    <x v="0"/>
    <x v="0"/>
    <s v="Front_face_to_side"/>
    <s v="No"/>
    <s v="No"/>
  </r>
  <r>
    <x v="1"/>
    <x v="0"/>
    <s v="Female"/>
    <n v="10.71289063"/>
    <s v="&lt;13"/>
    <n v="3450"/>
    <s v="3000_to_3499"/>
    <n v="39"/>
    <n v="31.87109375"/>
    <s v="30_plus"/>
    <x v="0"/>
    <x v="0"/>
    <s v="Front_face_to_side"/>
    <s v="No"/>
    <s v="No"/>
  </r>
  <r>
    <x v="1"/>
    <x v="0"/>
    <s v="Female"/>
    <n v="10.71289063"/>
    <s v="&lt;13"/>
    <n v="3570"/>
    <s v="3500_plus"/>
    <n v="40"/>
    <n v="35.1640625"/>
    <s v="30_plus"/>
    <x v="1"/>
    <x v="0"/>
    <s v="Side"/>
    <s v="No"/>
    <s v="No"/>
  </r>
  <r>
    <x v="1"/>
    <x v="0"/>
    <s v="Female"/>
    <n v="10.71289063"/>
    <s v="&lt;13"/>
    <n v="3660"/>
    <s v="3500_plus"/>
    <n v="40"/>
    <n v="35.1640625"/>
    <s v="30_plus"/>
    <x v="0"/>
    <x v="0"/>
    <s v="Side"/>
    <s v="No"/>
    <s v="No"/>
  </r>
  <r>
    <x v="1"/>
    <x v="0"/>
    <s v="Female"/>
    <n v="10.85546875"/>
    <s v="&lt;13"/>
    <n v="2860"/>
    <s v="2500_to_2999"/>
    <n v="41"/>
    <n v="23.2109375"/>
    <s v="20_to_24"/>
    <x v="2"/>
    <x v="0"/>
    <s v="Back"/>
    <s v="No"/>
    <s v="No"/>
  </r>
  <r>
    <x v="1"/>
    <x v="0"/>
    <s v="Female"/>
    <n v="10.85546875"/>
    <s v="&lt;13"/>
    <n v="3730"/>
    <s v="3500_plus"/>
    <n v="40.421875"/>
    <n v="30.06640625"/>
    <s v="30_plus"/>
    <x v="0"/>
    <x v="0"/>
    <s v="Side"/>
    <s v="No"/>
    <s v="No"/>
  </r>
  <r>
    <x v="1"/>
    <x v="0"/>
    <s v="Female"/>
    <n v="11"/>
    <s v="&lt;13"/>
    <n v="2550"/>
    <s v="2500_to_2999"/>
    <n v="37"/>
    <n v="24.04296875"/>
    <s v="20_to_24"/>
    <x v="0"/>
    <x v="0"/>
    <s v="Side"/>
    <s v="No"/>
    <s v="No"/>
  </r>
  <r>
    <x v="1"/>
    <x v="0"/>
    <s v="Female"/>
    <n v="11"/>
    <s v="&lt;13"/>
    <n v="3625"/>
    <s v="3500_plus"/>
    <n v="38"/>
    <n v="29.3984375"/>
    <s v="25_to_29"/>
    <x v="1"/>
    <x v="0"/>
    <s v="Side"/>
    <s v="No"/>
    <s v="No"/>
  </r>
  <r>
    <x v="1"/>
    <x v="0"/>
    <s v="Female"/>
    <n v="11"/>
    <s v="&lt;13"/>
    <n v="3820"/>
    <s v="3500_plus"/>
    <n v="39"/>
    <n v="24.4453125"/>
    <s v="20_to_24"/>
    <x v="1"/>
    <x v="0"/>
    <s v="Front_face_down"/>
    <s v="No"/>
    <s v="No"/>
  </r>
  <r>
    <x v="1"/>
    <x v="0"/>
    <s v="Female"/>
    <n v="11"/>
    <s v="&lt;13"/>
    <n v="3920"/>
    <s v="3500_plus"/>
    <n v="39"/>
    <n v="29.1875"/>
    <s v="25_to_29"/>
    <x v="0"/>
    <x v="0"/>
    <s v="Front_face_to_side"/>
    <s v="_Yes"/>
    <s v="_Yes"/>
  </r>
  <r>
    <x v="1"/>
    <x v="0"/>
    <s v="Female"/>
    <n v="11"/>
    <s v="&lt;13"/>
    <n v="4240"/>
    <s v="3500_plus"/>
    <n v="40.28125"/>
    <n v="30.109375"/>
    <s v="30_plus"/>
    <x v="0"/>
    <x v="0"/>
    <s v="Front_face_to_side"/>
    <s v="No"/>
    <s v="No"/>
  </r>
  <r>
    <x v="1"/>
    <x v="0"/>
    <s v="Female"/>
    <n v="11.14257813"/>
    <s v="&lt;13"/>
    <n v="2980"/>
    <s v="2500_to_2999"/>
    <n v="39"/>
    <n v="21.984375"/>
    <s v="20_to_24"/>
    <x v="0"/>
    <x v="0"/>
    <s v="Side"/>
    <s v="No"/>
    <s v="No"/>
  </r>
  <r>
    <x v="1"/>
    <x v="0"/>
    <s v="Female"/>
    <n v="11.14257813"/>
    <s v="&lt;13"/>
    <n v="3050"/>
    <s v="3000_to_3499"/>
    <n v="40"/>
    <n v="30.640625"/>
    <s v="30_plus"/>
    <x v="1"/>
    <x v="0"/>
    <s v="Side"/>
    <s v="_Yes"/>
    <s v="_Yes"/>
  </r>
  <r>
    <x v="1"/>
    <x v="0"/>
    <s v="Female"/>
    <n v="11.14257813"/>
    <s v="&lt;13"/>
    <n v="3385"/>
    <s v="3000_to_3499"/>
    <n v="38"/>
    <n v="27.11328125"/>
    <s v="25_to_29"/>
    <x v="1"/>
    <x v="0"/>
    <s v="Side"/>
    <s v="No"/>
    <s v="No"/>
  </r>
  <r>
    <x v="1"/>
    <x v="0"/>
    <s v="Female"/>
    <n v="11.14257813"/>
    <s v="&lt;13"/>
    <n v="4030"/>
    <s v="3500_plus"/>
    <n v="43"/>
    <n v="37.453125"/>
    <s v="30_plus"/>
    <x v="0"/>
    <x v="1"/>
    <s v="Side"/>
    <s v="No"/>
    <s v="No"/>
  </r>
  <r>
    <x v="1"/>
    <x v="0"/>
    <s v="Female"/>
    <n v="11.28515625"/>
    <s v="&lt;13"/>
    <n v="2900"/>
    <s v="2500_to_2999"/>
    <n v="39"/>
    <n v="30.17578125"/>
    <s v="30_plus"/>
    <x v="2"/>
    <x v="0"/>
    <s v="Side"/>
    <s v="No"/>
    <s v="No"/>
  </r>
  <r>
    <x v="1"/>
    <x v="0"/>
    <s v="Female"/>
    <n v="11.28515625"/>
    <s v="&lt;13"/>
    <n v="3040"/>
    <s v="3000_to_3499"/>
    <n v="38.140625"/>
    <n v="31.06640625"/>
    <s v="30_plus"/>
    <x v="0"/>
    <x v="0"/>
    <s v="Side"/>
    <s v="_Yes"/>
    <s v="_Yes"/>
  </r>
  <r>
    <x v="1"/>
    <x v="0"/>
    <s v="Female"/>
    <n v="11.42773438"/>
    <s v="&lt;13"/>
    <n v="1830"/>
    <s v="&lt;2500"/>
    <n v="32"/>
    <n v="30.76171875"/>
    <s v="30_plus"/>
    <x v="1"/>
    <x v="0"/>
    <s v="Side"/>
    <s v="No"/>
    <s v="No"/>
  </r>
  <r>
    <x v="1"/>
    <x v="0"/>
    <s v="Female"/>
    <n v="11.42773438"/>
    <s v="&lt;13"/>
    <n v="3190"/>
    <s v="3000_to_3499"/>
    <n v="41"/>
    <n v="41.03125"/>
    <s v="30_plus"/>
    <x v="0"/>
    <x v="0"/>
    <s v="Front_face_to_side"/>
    <s v="No"/>
    <s v="No"/>
  </r>
  <r>
    <x v="1"/>
    <x v="0"/>
    <s v="Female"/>
    <n v="11.42773438"/>
    <s v="&lt;13"/>
    <n v="3200"/>
    <s v="3000_to_3499"/>
    <n v="41"/>
    <n v="39.71875"/>
    <s v="30_plus"/>
    <x v="0"/>
    <x v="0"/>
    <s v="Front_face_to_side"/>
    <s v="_Yes"/>
    <s v="_Yes"/>
  </r>
  <r>
    <x v="1"/>
    <x v="0"/>
    <s v="Female"/>
    <n v="11.42773438"/>
    <s v="&lt;13"/>
    <n v="3360"/>
    <s v="3000_to_3499"/>
    <n v="41"/>
    <n v="31.76171875"/>
    <s v="30_plus"/>
    <x v="0"/>
    <x v="0"/>
    <s v="Side"/>
    <s v="No"/>
    <s v="No"/>
  </r>
  <r>
    <x v="1"/>
    <x v="0"/>
    <s v="Female"/>
    <n v="11.42773438"/>
    <s v="&lt;13"/>
    <n v="3520"/>
    <s v="3500_plus"/>
    <n v="42"/>
    <n v="37.828125"/>
    <s v="30_plus"/>
    <x v="1"/>
    <x v="0"/>
    <s v="Side"/>
    <s v="No"/>
    <s v="No"/>
  </r>
  <r>
    <x v="1"/>
    <x v="0"/>
    <s v="Female"/>
    <n v="11.5703125"/>
    <s v="&lt;13"/>
    <n v="3675"/>
    <s v="3500_plus"/>
    <n v="40"/>
    <n v="35.7109375"/>
    <s v="30_plus"/>
    <x v="2"/>
    <x v="0"/>
    <s v="Side"/>
    <s v="No"/>
    <s v="No"/>
  </r>
  <r>
    <x v="1"/>
    <x v="0"/>
    <s v="Female"/>
    <n v="11.71289063"/>
    <s v="&lt;13"/>
    <n v="2640"/>
    <s v="2500_to_2999"/>
    <n v="39"/>
    <n v="34.5078125"/>
    <s v="30_plus"/>
    <x v="2"/>
    <x v="0"/>
    <s v="Side"/>
    <s v="No"/>
    <s v="No"/>
  </r>
  <r>
    <x v="1"/>
    <x v="0"/>
    <s v="Female"/>
    <n v="11.71289063"/>
    <s v="&lt;13"/>
    <n v="3400"/>
    <s v="3000_to_3499"/>
    <n v="40"/>
    <n v="21.078125"/>
    <s v="20_to_24"/>
    <x v="2"/>
    <x v="0"/>
    <s v="Side"/>
    <s v="Occasional"/>
    <s v="_Yes"/>
  </r>
  <r>
    <x v="1"/>
    <x v="0"/>
    <s v="Female"/>
    <n v="11.71289063"/>
    <s v="&lt;13"/>
    <n v="3670"/>
    <s v="3500_plus"/>
    <n v="39.421875"/>
    <n v="17.9765625"/>
    <s v="&lt;19"/>
    <x v="0"/>
    <x v="0"/>
    <s v="Side"/>
    <s v="_Yes"/>
    <s v="_Yes"/>
  </r>
  <r>
    <x v="1"/>
    <x v="0"/>
    <s v="Female"/>
    <n v="11.71289063"/>
    <s v="&lt;13"/>
    <n v="3700"/>
    <s v="3500_plus"/>
    <n v="39"/>
    <n v="20.30078125"/>
    <s v="20_to_24"/>
    <x v="0"/>
    <x v="0"/>
    <s v="Front_face_to_side"/>
    <s v="_Yes"/>
    <s v="_Yes"/>
  </r>
  <r>
    <x v="1"/>
    <x v="0"/>
    <s v="Female"/>
    <n v="11.71289063"/>
    <s v="&lt;13"/>
    <n v="3870"/>
    <s v="3500_plus"/>
    <n v="39"/>
    <n v="33.96875"/>
    <s v="30_plus"/>
    <x v="1"/>
    <x v="0"/>
    <s v="Side"/>
    <s v="No"/>
    <s v="No"/>
  </r>
  <r>
    <x v="1"/>
    <x v="0"/>
    <s v="Female"/>
    <n v="11.71289063"/>
    <s v="&lt;13"/>
    <n v="4240"/>
    <s v="3500_plus"/>
    <n v="41.5703125"/>
    <n v="41.0859375"/>
    <s v="30_plus"/>
    <x v="1"/>
    <x v="0"/>
    <s v="Front_face_to_side"/>
    <s v="No"/>
    <s v="No"/>
  </r>
  <r>
    <x v="1"/>
    <x v="0"/>
    <s v="Female"/>
    <n v="11.85546875"/>
    <s v="&lt;13"/>
    <n v="2570"/>
    <s v="2500_to_2999"/>
    <n v="37"/>
    <n v="18.2578125"/>
    <s v="&lt;19"/>
    <x v="1"/>
    <x v="0"/>
    <s v="Side"/>
    <s v="_Yes"/>
    <s v="_Yes"/>
  </r>
  <r>
    <x v="1"/>
    <x v="0"/>
    <s v="Female"/>
    <n v="11.85546875"/>
    <s v="&lt;13"/>
    <n v="2970"/>
    <s v="2500_to_2999"/>
    <n v="39.28125"/>
    <n v="19.6953125"/>
    <s v="&lt;19"/>
    <x v="1"/>
    <x v="0"/>
    <s v="Front_face_to_side"/>
    <s v="_Yes"/>
    <s v="_Yes"/>
  </r>
  <r>
    <x v="1"/>
    <x v="0"/>
    <s v="Female"/>
    <n v="11.85546875"/>
    <s v="&lt;13"/>
    <n v="3000"/>
    <s v="3000_to_3499"/>
    <n v="37.8515625"/>
    <n v="25.59765625"/>
    <s v="25_to_29"/>
    <x v="1"/>
    <x v="0"/>
    <s v="Front_face_to_side"/>
    <s v="_Yes"/>
    <s v="_Yes"/>
  </r>
  <r>
    <x v="1"/>
    <x v="0"/>
    <s v="Female"/>
    <n v="11.85546875"/>
    <s v="&lt;13"/>
    <n v="3000"/>
    <s v="3000_to_3499"/>
    <n v="39.28125"/>
    <n v="26.8046875"/>
    <s v="25_to_29"/>
    <x v="1"/>
    <x v="0"/>
    <s v="Front_face_to_side"/>
    <s v="No"/>
    <s v="No"/>
  </r>
  <r>
    <x v="1"/>
    <x v="0"/>
    <s v="Female"/>
    <n v="11.85546875"/>
    <s v="&lt;13"/>
    <n v="3260"/>
    <s v="3000_to_3499"/>
    <n v="40"/>
    <n v="33.2578125"/>
    <s v="30_plus"/>
    <x v="1"/>
    <x v="0"/>
    <s v="Side"/>
    <s v="No"/>
    <s v="No"/>
  </r>
  <r>
    <x v="1"/>
    <x v="0"/>
    <s v="Female"/>
    <n v="11.85546875"/>
    <s v="&lt;13"/>
    <n v="3330"/>
    <s v="3000_to_3499"/>
    <n v="42"/>
    <n v="30.796875"/>
    <s v="30_plus"/>
    <x v="1"/>
    <x v="0"/>
    <s v="Front_face_to_side"/>
    <s v="_Yes"/>
    <s v="_Yes"/>
  </r>
  <r>
    <x v="1"/>
    <x v="0"/>
    <s v="Female"/>
    <n v="11.85546875"/>
    <s v="&lt;13"/>
    <n v="3500"/>
    <s v="3500_plus"/>
    <n v="38"/>
    <n v="31.0390625"/>
    <s v="30_plus"/>
    <x v="1"/>
    <x v="0"/>
    <s v="Front_face_to_side"/>
    <s v="No"/>
    <s v="No"/>
  </r>
  <r>
    <x v="1"/>
    <x v="0"/>
    <s v="Female"/>
    <n v="12"/>
    <s v="&lt;13"/>
    <n v="2875"/>
    <s v="2500_to_2999"/>
    <n v="42"/>
    <n v="41.046875"/>
    <s v="30_plus"/>
    <x v="1"/>
    <x v="0"/>
    <s v="Side"/>
    <s v="No"/>
    <s v="No"/>
  </r>
  <r>
    <x v="1"/>
    <x v="0"/>
    <s v="Female"/>
    <n v="12"/>
    <s v="&lt;13"/>
    <n v="3560"/>
    <s v="3500_plus"/>
    <n v="39.5703125"/>
    <n v="19.3671875"/>
    <s v="&lt;19"/>
    <x v="1"/>
    <x v="0"/>
    <s v="Front_face_to_side"/>
    <s v="_Yes"/>
    <s v="_Yes"/>
  </r>
  <r>
    <x v="1"/>
    <x v="0"/>
    <s v="Female"/>
    <n v="12"/>
    <s v="&lt;13"/>
    <n v="3780"/>
    <s v="3500_plus"/>
    <n v="39"/>
    <n v="19.8046875"/>
    <s v="&lt;19"/>
    <x v="0"/>
    <x v="0"/>
    <s v="Side"/>
    <s v="No"/>
    <s v="No"/>
  </r>
  <r>
    <x v="1"/>
    <x v="0"/>
    <s v="Female"/>
    <n v="12"/>
    <s v="&lt;13"/>
    <n v="4550"/>
    <s v="3500_plus"/>
    <n v="41.8515625"/>
    <n v="28.2890625"/>
    <s v="25_to_29"/>
    <x v="1"/>
    <x v="0"/>
    <s v="Side"/>
    <s v="No"/>
    <s v="No"/>
  </r>
  <r>
    <x v="1"/>
    <x v="0"/>
    <s v="Female"/>
    <n v="12.14257813"/>
    <s v="&lt;13"/>
    <n v="2860"/>
    <s v="2500_to_2999"/>
    <n v="40"/>
    <n v="29.41796875"/>
    <s v="25_to_29"/>
    <x v="0"/>
    <x v="0"/>
    <s v="Side"/>
    <s v="No"/>
    <s v="No"/>
  </r>
  <r>
    <x v="1"/>
    <x v="0"/>
    <s v="Female"/>
    <n v="12.14257813"/>
    <s v="&lt;13"/>
    <n v="3560"/>
    <s v="3500_plus"/>
    <n v="40"/>
    <n v="21.21484375"/>
    <s v="20_to_24"/>
    <x v="0"/>
    <x v="0"/>
    <s v="Front_face_to_side"/>
    <s v="No"/>
    <s v="No"/>
  </r>
  <r>
    <x v="1"/>
    <x v="0"/>
    <s v="Female"/>
    <n v="12.14257813"/>
    <s v="&lt;13"/>
    <n v="3635"/>
    <s v="3500_plus"/>
    <n v="39"/>
    <n v="26.91796875"/>
    <s v="25_to_29"/>
    <x v="1"/>
    <x v="0"/>
    <s v="Side"/>
    <s v="_Yes"/>
    <s v="_Yes"/>
  </r>
  <r>
    <x v="1"/>
    <x v="0"/>
    <s v="Female"/>
    <n v="12.28515625"/>
    <s v="&lt;13"/>
    <n v="2970"/>
    <s v="2500_to_2999"/>
    <n v="40"/>
    <n v="39.7578125"/>
    <s v="30_plus"/>
    <x v="0"/>
    <x v="0"/>
    <s v="Side"/>
    <s v="No"/>
    <s v="No"/>
  </r>
  <r>
    <x v="1"/>
    <x v="0"/>
    <s v="Female"/>
    <n v="12.28515625"/>
    <s v="&lt;13"/>
    <n v="3120"/>
    <s v="3000_to_3499"/>
    <n v="41"/>
    <n v="31.59375"/>
    <s v="30_plus"/>
    <x v="2"/>
    <x v="0"/>
    <s v="Front_face_to_side"/>
    <s v="No"/>
    <s v="No"/>
  </r>
  <r>
    <x v="1"/>
    <x v="0"/>
    <s v="Female"/>
    <n v="12.28515625"/>
    <s v="&lt;13"/>
    <n v="3120"/>
    <s v="3000_to_3499"/>
    <n v="42"/>
    <n v="25.9921875"/>
    <s v="25_to_29"/>
    <x v="0"/>
    <x v="0"/>
    <s v="Side"/>
    <s v="No"/>
    <s v="No"/>
  </r>
  <r>
    <x v="1"/>
    <x v="0"/>
    <s v="Female"/>
    <n v="12.28515625"/>
    <s v="&lt;13"/>
    <n v="3565"/>
    <s v="3500_plus"/>
    <n v="40"/>
    <n v="30.40625"/>
    <s v="30_plus"/>
    <x v="0"/>
    <x v="0"/>
    <s v="Side"/>
    <s v="No"/>
    <s v="No"/>
  </r>
  <r>
    <x v="1"/>
    <x v="0"/>
    <s v="Female"/>
    <n v="12.28515625"/>
    <s v="&lt;13"/>
    <n v="3740"/>
    <s v="3500_plus"/>
    <n v="40"/>
    <n v="28.1484375"/>
    <s v="25_to_29"/>
    <x v="0"/>
    <x v="0"/>
    <s v="Front_face_to_side"/>
    <s v="No"/>
    <s v="No"/>
  </r>
  <r>
    <x v="1"/>
    <x v="0"/>
    <s v="Female"/>
    <n v="12.28515625"/>
    <s v="&lt;13"/>
    <n v="3820"/>
    <s v="3500_plus"/>
    <n v="40"/>
    <n v="19.1171875"/>
    <s v="&lt;19"/>
    <x v="1"/>
    <x v="1"/>
    <s v="Side"/>
    <s v="No"/>
    <s v="No"/>
  </r>
  <r>
    <x v="1"/>
    <x v="0"/>
    <s v="Female"/>
    <n v="12.42773438"/>
    <s v="&lt;13"/>
    <n v="2400"/>
    <s v="&lt;2500"/>
    <n v="38"/>
    <n v="17.3515625"/>
    <s v="&lt;19"/>
    <x v="1"/>
    <x v="0"/>
    <s v="Front_face_to_side"/>
    <s v="_Yes"/>
    <s v="_Yes"/>
  </r>
  <r>
    <x v="1"/>
    <x v="0"/>
    <s v="Female"/>
    <n v="12.5703125"/>
    <s v="&lt;13"/>
    <n v="3040"/>
    <s v="3000_to_3499"/>
    <n v="38"/>
    <n v="24.4765625"/>
    <s v="20_to_24"/>
    <x v="0"/>
    <x v="0"/>
    <s v="Front_face_to_side"/>
    <s v="Occasional"/>
    <s v="_Yes"/>
  </r>
  <r>
    <x v="1"/>
    <x v="0"/>
    <s v="Female"/>
    <n v="12.5703125"/>
    <s v="&lt;13"/>
    <n v="3520"/>
    <s v="3500_plus"/>
    <n v="40"/>
    <n v="22.546875"/>
    <s v="20_to_24"/>
    <x v="0"/>
    <x v="0"/>
    <s v="Side"/>
    <s v="_Yes"/>
    <s v="_Yes"/>
  </r>
  <r>
    <x v="1"/>
    <x v="0"/>
    <s v="Female"/>
    <n v="12.5703125"/>
    <s v="&lt;13"/>
    <n v="3630"/>
    <s v="3500_plus"/>
    <n v="38"/>
    <n v="23.62109375"/>
    <s v="20_to_24"/>
    <x v="0"/>
    <x v="0"/>
    <s v="Side"/>
    <s v="No"/>
    <s v="No"/>
  </r>
  <r>
    <x v="1"/>
    <x v="0"/>
    <s v="Female"/>
    <n v="12.71289063"/>
    <s v="&lt;13"/>
    <n v="3240"/>
    <s v="3000_to_3499"/>
    <n v="38.5703125"/>
    <n v="33.34375"/>
    <s v="30_plus"/>
    <x v="1"/>
    <x v="0"/>
    <s v="Side"/>
    <s v="No"/>
    <s v="No"/>
  </r>
  <r>
    <x v="1"/>
    <x v="0"/>
    <s v="Female"/>
    <n v="12.71289063"/>
    <s v="&lt;13"/>
    <n v="3850"/>
    <s v="3500_plus"/>
    <n v="41"/>
    <n v="32.109375"/>
    <s v="30_plus"/>
    <x v="1"/>
    <x v="0"/>
    <s v="Side"/>
    <s v="No"/>
    <s v="No"/>
  </r>
  <r>
    <x v="1"/>
    <x v="0"/>
    <s v="Female"/>
    <n v="12.71289063"/>
    <s v="&lt;13"/>
    <n v="4140"/>
    <s v="3500_plus"/>
    <n v="41"/>
    <n v="30.828125"/>
    <s v="30_plus"/>
    <x v="0"/>
    <x v="0"/>
    <s v="Side"/>
    <s v="No"/>
    <s v="No"/>
  </r>
  <r>
    <x v="1"/>
    <x v="0"/>
    <s v="Female"/>
    <n v="12.85546875"/>
    <s v="&lt;13"/>
    <n v="1055"/>
    <s v="&lt;2500"/>
    <n v="28"/>
    <n v="22.234375"/>
    <s v="20_to_24"/>
    <x v="0"/>
    <x v="0"/>
    <s v="Front_face_to_side"/>
    <s v="No"/>
    <s v="No"/>
  </r>
  <r>
    <x v="1"/>
    <x v="0"/>
    <s v="Female"/>
    <n v="12.85546875"/>
    <s v="&lt;13"/>
    <n v="2710"/>
    <s v="2500_to_2999"/>
    <n v="40"/>
    <n v="26.859375"/>
    <s v="25_to_29"/>
    <x v="0"/>
    <x v="0"/>
    <s v="Back"/>
    <s v="No"/>
    <s v="No"/>
  </r>
  <r>
    <x v="1"/>
    <x v="0"/>
    <s v="Female"/>
    <n v="12.85546875"/>
    <s v="&lt;13"/>
    <n v="2980"/>
    <s v="2500_to_2999"/>
    <n v="39"/>
    <n v="30.8984375"/>
    <s v="30_plus"/>
    <x v="1"/>
    <x v="1"/>
    <s v="Side"/>
    <s v="No"/>
    <s v="No"/>
  </r>
  <r>
    <x v="1"/>
    <x v="0"/>
    <s v="Female"/>
    <n v="12.85546875"/>
    <s v="&lt;13"/>
    <n v="3080"/>
    <s v="3000_to_3499"/>
    <n v="40.421875"/>
    <n v="19.109375"/>
    <s v="&lt;19"/>
    <x v="0"/>
    <x v="0"/>
    <s v="Front_face_to_side"/>
    <s v="No"/>
    <s v="No"/>
  </r>
  <r>
    <x v="1"/>
    <x v="0"/>
    <s v="Female"/>
    <n v="12.85546875"/>
    <s v="&lt;13"/>
    <n v="3220"/>
    <s v="3000_to_3499"/>
    <n v="40"/>
    <n v="29.76171875"/>
    <s v="25_to_29"/>
    <x v="0"/>
    <x v="0"/>
    <s v="Front_face_to_side"/>
    <s v="No"/>
    <s v="No"/>
  </r>
  <r>
    <x v="1"/>
    <x v="0"/>
    <s v="Female"/>
    <n v="12.85546875"/>
    <s v="&lt;13"/>
    <n v="3350"/>
    <s v="3000_to_3499"/>
    <n v="40"/>
    <n v="30.6484375"/>
    <s v="30_plus"/>
    <x v="2"/>
    <x v="0"/>
    <s v="Other"/>
    <s v="_Yes"/>
    <s v="_Yes"/>
  </r>
  <r>
    <x v="1"/>
    <x v="0"/>
    <s v="Female"/>
    <n v="12.85546875"/>
    <s v="&lt;13"/>
    <n v="3380"/>
    <s v="3000_to_3499"/>
    <n v="40"/>
    <n v="30.05078125"/>
    <s v="30_plus"/>
    <x v="0"/>
    <x v="0"/>
    <s v="Front_face_to_side"/>
    <s v="No"/>
    <s v="No"/>
  </r>
  <r>
    <x v="1"/>
    <x v="0"/>
    <s v="Female"/>
    <n v="12.85546875"/>
    <s v="&lt;13"/>
    <n v="3490"/>
    <s v="3000_to_3499"/>
    <n v="40"/>
    <n v="24.4921875"/>
    <s v="20_to_24"/>
    <x v="2"/>
    <x v="0"/>
    <s v="Side"/>
    <s v="No"/>
    <s v="No"/>
  </r>
  <r>
    <x v="1"/>
    <x v="0"/>
    <s v="Female"/>
    <n v="12.85546875"/>
    <s v="&lt;13"/>
    <n v="3920"/>
    <s v="3500_plus"/>
    <n v="38"/>
    <n v="32.4375"/>
    <s v="30_plus"/>
    <x v="1"/>
    <x v="0"/>
    <s v="Side"/>
    <s v="No"/>
    <s v="No"/>
  </r>
  <r>
    <x v="1"/>
    <x v="0"/>
    <s v="Female"/>
    <n v="13"/>
    <s v="13_to_19"/>
    <n v="3340"/>
    <s v="3000_to_3499"/>
    <n v="38"/>
    <n v="29.59375"/>
    <s v="25_to_29"/>
    <x v="0"/>
    <x v="0"/>
    <s v="Side"/>
    <s v="No"/>
    <s v="No"/>
  </r>
  <r>
    <x v="1"/>
    <x v="0"/>
    <s v="Female"/>
    <n v="13"/>
    <s v="13_to_19"/>
    <n v="4480"/>
    <s v="3500_plus"/>
    <n v="42"/>
    <n v="22.39453125"/>
    <s v="20_to_24"/>
    <x v="2"/>
    <x v="0"/>
    <s v="Side"/>
    <s v="No"/>
    <s v="No"/>
  </r>
  <r>
    <x v="1"/>
    <x v="0"/>
    <s v="Female"/>
    <n v="13.14257813"/>
    <s v="13_to_19"/>
    <n v="3040"/>
    <s v="3000_to_3499"/>
    <n v="40"/>
    <n v="22.609375"/>
    <s v="20_to_24"/>
    <x v="0"/>
    <x v="0"/>
    <s v="Side"/>
    <s v="_Yes"/>
    <s v="_Yes"/>
  </r>
  <r>
    <x v="1"/>
    <x v="0"/>
    <s v="Female"/>
    <n v="13.14257813"/>
    <s v="13_to_19"/>
    <n v="3200"/>
    <s v="3000_to_3499"/>
    <n v="37.421875"/>
    <n v="28.49609375"/>
    <s v="25_to_29"/>
    <x v="0"/>
    <x v="0"/>
    <s v="Back"/>
    <s v="_Yes"/>
    <s v="_Yes"/>
  </r>
  <r>
    <x v="1"/>
    <x v="0"/>
    <s v="Female"/>
    <n v="13.14257813"/>
    <s v="13_to_19"/>
    <n v="3600"/>
    <s v="3500_plus"/>
    <n v="40"/>
    <n v="37.7265625"/>
    <s v="30_plus"/>
    <x v="1"/>
    <x v="0"/>
    <s v="Other"/>
    <s v="_Yes"/>
    <s v="_Yes"/>
  </r>
  <r>
    <x v="1"/>
    <x v="0"/>
    <s v="Female"/>
    <n v="13.28515625"/>
    <s v="13_to_19"/>
    <n v="3500"/>
    <s v="3500_plus"/>
    <n v="40"/>
    <n v="33.6015625"/>
    <s v="30_plus"/>
    <x v="1"/>
    <x v="0"/>
    <s v="Side"/>
    <s v="No"/>
    <s v="No"/>
  </r>
  <r>
    <x v="1"/>
    <x v="0"/>
    <s v="Female"/>
    <n v="13.28515625"/>
    <s v="13_to_19"/>
    <n v="3700"/>
    <s v="3500_plus"/>
    <n v="41.28125"/>
    <n v="20.484375"/>
    <s v="20_to_24"/>
    <x v="1"/>
    <x v="1"/>
    <s v="Front_face_to_side"/>
    <s v="No"/>
    <s v="No"/>
  </r>
  <r>
    <x v="1"/>
    <x v="0"/>
    <s v="Female"/>
    <n v="13.28515625"/>
    <s v="13_to_19"/>
    <n v="3760"/>
    <s v="3500_plus"/>
    <n v="39.5703125"/>
    <n v="34.5703125"/>
    <s v="30_plus"/>
    <x v="1"/>
    <x v="0"/>
    <s v="Front_face_to_side"/>
    <s v="No"/>
    <s v="No"/>
  </r>
  <r>
    <x v="1"/>
    <x v="0"/>
    <s v="Female"/>
    <n v="13.28515625"/>
    <s v="13_to_19"/>
    <n v="3980"/>
    <s v="3500_plus"/>
    <n v="40"/>
    <n v="31.62890625"/>
    <s v="30_plus"/>
    <x v="1"/>
    <x v="0"/>
    <s v="Side"/>
    <s v="No"/>
    <s v="No"/>
  </r>
  <r>
    <x v="1"/>
    <x v="0"/>
    <s v="Female"/>
    <n v="13.42773438"/>
    <s v="13_to_19"/>
    <n v="3630"/>
    <s v="3500_plus"/>
    <n v="40"/>
    <n v="33.125"/>
    <s v="30_plus"/>
    <x v="1"/>
    <x v="0"/>
    <s v="Side"/>
    <s v="No"/>
    <s v="No"/>
  </r>
  <r>
    <x v="1"/>
    <x v="0"/>
    <s v="Female"/>
    <n v="13.42773438"/>
    <s v="13_to_19"/>
    <n v="4220"/>
    <s v="3500_plus"/>
    <n v="41"/>
    <n v="27.578125"/>
    <s v="25_to_29"/>
    <x v="1"/>
    <x v="0"/>
    <s v="Front_face_to_side"/>
    <s v="No"/>
    <s v="No"/>
  </r>
  <r>
    <x v="1"/>
    <x v="0"/>
    <s v="Female"/>
    <n v="13.5703125"/>
    <s v="13_to_19"/>
    <n v="2960"/>
    <s v="2500_to_2999"/>
    <n v="40"/>
    <n v="26.81640625"/>
    <s v="25_to_29"/>
    <x v="0"/>
    <x v="0"/>
    <s v="Side"/>
    <s v="No"/>
    <s v="No"/>
  </r>
  <r>
    <x v="1"/>
    <x v="0"/>
    <s v="Female"/>
    <n v="13.5703125"/>
    <s v="13_to_19"/>
    <n v="2990"/>
    <s v="2500_to_2999"/>
    <n v="41.28125"/>
    <n v="24.8515625"/>
    <s v="20_to_24"/>
    <x v="2"/>
    <x v="0"/>
    <s v="Front_face_to_side"/>
    <s v="No"/>
    <s v="No"/>
  </r>
  <r>
    <x v="1"/>
    <x v="0"/>
    <s v="Female"/>
    <n v="13.5703125"/>
    <s v="13_to_19"/>
    <n v="3020"/>
    <s v="3000_to_3499"/>
    <n v="38"/>
    <n v="24.03125"/>
    <s v="20_to_24"/>
    <x v="1"/>
    <x v="0"/>
    <s v="Front_face_to_side"/>
    <s v="No"/>
    <s v="No"/>
  </r>
  <r>
    <x v="1"/>
    <x v="0"/>
    <s v="Female"/>
    <n v="13.5703125"/>
    <s v="13_to_19"/>
    <n v="3350"/>
    <s v="3000_to_3499"/>
    <n v="42"/>
    <n v="32.53125"/>
    <s v="30_plus"/>
    <x v="1"/>
    <x v="0"/>
    <s v="Side"/>
    <s v="No"/>
    <s v="No"/>
  </r>
  <r>
    <x v="1"/>
    <x v="0"/>
    <s v="Female"/>
    <n v="13.5703125"/>
    <s v="13_to_19"/>
    <n v="3510"/>
    <s v="3500_plus"/>
    <n v="42"/>
    <n v="18.95703125"/>
    <s v="&lt;19"/>
    <x v="0"/>
    <x v="0"/>
    <s v="Back"/>
    <s v="No"/>
    <s v="No"/>
  </r>
  <r>
    <x v="1"/>
    <x v="0"/>
    <s v="Female"/>
    <n v="13.5703125"/>
    <s v="13_to_19"/>
    <n v="4060"/>
    <s v="3500_plus"/>
    <n v="41.8515625"/>
    <n v="28.83203125"/>
    <s v="25_to_29"/>
    <x v="1"/>
    <x v="0"/>
    <s v="Side"/>
    <s v="_Yes"/>
    <s v="_Yes"/>
  </r>
  <r>
    <x v="1"/>
    <x v="0"/>
    <s v="Female"/>
    <n v="13.5703125"/>
    <s v="13_to_19"/>
    <n v="4110"/>
    <s v="3500_plus"/>
    <n v="40.421875"/>
    <n v="32.421875"/>
    <s v="30_plus"/>
    <x v="1"/>
    <x v="0"/>
    <s v="Side"/>
    <s v="No"/>
    <s v="No"/>
  </r>
  <r>
    <x v="1"/>
    <x v="0"/>
    <s v="Female"/>
    <n v="13.5703125"/>
    <s v="13_to_19"/>
    <n v="4300"/>
    <s v="3500_plus"/>
    <n v="41"/>
    <n v="25.4609375"/>
    <s v="25_to_29"/>
    <x v="1"/>
    <x v="0"/>
    <s v="Front_face_to_side"/>
    <s v="No"/>
    <s v="No"/>
  </r>
  <r>
    <x v="1"/>
    <x v="0"/>
    <s v="Female"/>
    <n v="13.71289063"/>
    <s v="13_to_19"/>
    <n v="2220"/>
    <s v="&lt;2500"/>
    <n v="36"/>
    <n v="27.2578125"/>
    <s v="25_to_29"/>
    <x v="2"/>
    <x v="0"/>
    <s v="Side"/>
    <s v="_Yes"/>
    <s v="_Yes"/>
  </r>
  <r>
    <x v="1"/>
    <x v="0"/>
    <s v="Female"/>
    <n v="13.71289063"/>
    <s v="13_to_19"/>
    <n v="2840"/>
    <s v="2500_to_2999"/>
    <n v="40"/>
    <n v="33.84375"/>
    <s v="30_plus"/>
    <x v="0"/>
    <x v="0"/>
    <s v="Side"/>
    <s v="No"/>
    <s v="No"/>
  </r>
  <r>
    <x v="1"/>
    <x v="0"/>
    <s v="Female"/>
    <n v="13.71289063"/>
    <s v="13_to_19"/>
    <n v="3330"/>
    <s v="3000_to_3499"/>
    <n v="38"/>
    <n v="21.296875"/>
    <s v="20_to_24"/>
    <x v="1"/>
    <x v="0"/>
    <s v="Side"/>
    <s v="_Yes"/>
    <s v="_Yes"/>
  </r>
  <r>
    <x v="1"/>
    <x v="0"/>
    <s v="Female"/>
    <n v="13.71289063"/>
    <s v="13_to_19"/>
    <n v="3340"/>
    <s v="3000_to_3499"/>
    <n v="40"/>
    <n v="25.90234375"/>
    <s v="25_to_29"/>
    <x v="0"/>
    <x v="0"/>
    <s v="Side"/>
    <s v="No"/>
    <s v="No"/>
  </r>
  <r>
    <x v="1"/>
    <x v="0"/>
    <s v="Female"/>
    <n v="13.71289063"/>
    <s v="13_to_19"/>
    <n v="3840"/>
    <s v="3500_plus"/>
    <n v="41"/>
    <n v="29.44140625"/>
    <s v="25_to_29"/>
    <x v="0"/>
    <x v="0"/>
    <s v="Side"/>
    <s v="No"/>
    <s v="No"/>
  </r>
  <r>
    <x v="1"/>
    <x v="0"/>
    <s v="Female"/>
    <n v="13.85546875"/>
    <s v="13_to_19"/>
    <n v="3340"/>
    <s v="3000_to_3499"/>
    <n v="40"/>
    <n v="27.09765625"/>
    <s v="25_to_29"/>
    <x v="1"/>
    <x v="0"/>
    <s v="Front_face_to_side"/>
    <s v="No"/>
    <s v="No"/>
  </r>
  <r>
    <x v="1"/>
    <x v="0"/>
    <s v="Female"/>
    <n v="13.85546875"/>
    <s v="13_to_19"/>
    <n v="3350"/>
    <s v="3000_to_3499"/>
    <n v="39"/>
    <n v="27.43359375"/>
    <s v="25_to_29"/>
    <x v="0"/>
    <x v="0"/>
    <s v="Side"/>
    <s v="No"/>
    <s v="No"/>
  </r>
  <r>
    <x v="1"/>
    <x v="0"/>
    <s v="Female"/>
    <n v="13.85546875"/>
    <s v="13_to_19"/>
    <n v="3770"/>
    <s v="3500_plus"/>
    <n v="41"/>
    <n v="36.4453125"/>
    <s v="30_plus"/>
    <x v="2"/>
    <x v="0"/>
    <s v="Front_face_to_side"/>
    <s v="No"/>
    <s v="No"/>
  </r>
  <r>
    <x v="1"/>
    <x v="0"/>
    <s v="Female"/>
    <n v="14"/>
    <s v="13_to_19"/>
    <n v="4060"/>
    <s v="3500_plus"/>
    <n v="41"/>
    <n v="30.6171875"/>
    <s v="30_plus"/>
    <x v="1"/>
    <x v="0"/>
    <s v="Back"/>
    <s v="No"/>
    <s v="No"/>
  </r>
  <r>
    <x v="1"/>
    <x v="0"/>
    <s v="Female"/>
    <n v="14"/>
    <s v="13_to_19"/>
    <n v="4540"/>
    <s v="3500_plus"/>
    <n v="41"/>
    <n v="31.08203125"/>
    <s v="30_plus"/>
    <x v="0"/>
    <x v="0"/>
    <s v="Front_face_to_side"/>
    <s v="No"/>
    <s v="No"/>
  </r>
  <r>
    <x v="1"/>
    <x v="0"/>
    <s v="Female"/>
    <n v="14.14257813"/>
    <s v="13_to_19"/>
    <n v="3240"/>
    <s v="3000_to_3499"/>
    <n v="38"/>
    <n v="30.97265625"/>
    <s v="30_plus"/>
    <x v="0"/>
    <x v="1"/>
    <s v="Front_face_to_side"/>
    <s v="No"/>
    <s v="No"/>
  </r>
  <r>
    <x v="1"/>
    <x v="0"/>
    <s v="Female"/>
    <n v="14.14257813"/>
    <s v="13_to_19"/>
    <n v="3330"/>
    <s v="3000_to_3499"/>
    <n v="39.8515625"/>
    <n v="26.7734375"/>
    <s v="25_to_29"/>
    <x v="2"/>
    <x v="0"/>
    <s v="Side"/>
    <s v="No"/>
    <s v="No"/>
  </r>
  <r>
    <x v="1"/>
    <x v="0"/>
    <s v="Female"/>
    <n v="14.28515625"/>
    <s v="13_to_19"/>
    <n v="3050"/>
    <s v="3000_to_3499"/>
    <n v="39.140625"/>
    <n v="24.64453125"/>
    <s v="20_to_24"/>
    <x v="2"/>
    <x v="0"/>
    <s v="Side"/>
    <s v="No"/>
    <s v="No"/>
  </r>
  <r>
    <x v="1"/>
    <x v="0"/>
    <s v="Female"/>
    <n v="14.28515625"/>
    <s v="13_to_19"/>
    <n v="3490"/>
    <s v="3000_to_3499"/>
    <n v="38"/>
    <n v="22.234375"/>
    <s v="20_to_24"/>
    <x v="0"/>
    <x v="0"/>
    <s v="Side"/>
    <s v="No"/>
    <s v="No"/>
  </r>
  <r>
    <x v="1"/>
    <x v="0"/>
    <s v="Female"/>
    <n v="14.28515625"/>
    <s v="13_to_19"/>
    <n v="4120"/>
    <s v="3500_plus"/>
    <n v="39.7109375"/>
    <n v="20.3203125"/>
    <s v="20_to_24"/>
    <x v="0"/>
    <x v="0"/>
    <s v="Front_face_to_side"/>
    <s v="_Yes"/>
    <s v="_Yes"/>
  </r>
  <r>
    <x v="1"/>
    <x v="0"/>
    <s v="Female"/>
    <n v="14.28515625"/>
    <s v="13_to_19"/>
    <n v="4950"/>
    <s v="3500_plus"/>
    <n v="42"/>
    <n v="30.21484375"/>
    <s v="30_plus"/>
    <x v="0"/>
    <x v="1"/>
    <s v="Side"/>
    <s v="No"/>
    <s v="No"/>
  </r>
  <r>
    <x v="1"/>
    <x v="0"/>
    <s v="Female"/>
    <n v="14.42773438"/>
    <s v="13_to_19"/>
    <n v="3350"/>
    <s v="3000_to_3499"/>
    <n v="41"/>
    <n v="33.9375"/>
    <s v="30_plus"/>
    <x v="0"/>
    <x v="0"/>
    <s v="Front_face_to_side"/>
    <s v="_Yes"/>
    <s v="_Yes"/>
  </r>
  <r>
    <x v="1"/>
    <x v="0"/>
    <s v="Female"/>
    <n v="14.5703125"/>
    <s v="13_to_19"/>
    <n v="3700"/>
    <s v="3500_plus"/>
    <n v="40"/>
    <n v="31.0078125"/>
    <s v="30_plus"/>
    <x v="2"/>
    <x v="0"/>
    <s v="Front_face_to_side"/>
    <s v="_Yes"/>
    <s v="_Yes"/>
  </r>
  <r>
    <x v="1"/>
    <x v="0"/>
    <s v="Female"/>
    <n v="14.71289063"/>
    <s v="13_to_19"/>
    <n v="3200"/>
    <s v="3000_to_3499"/>
    <n v="41"/>
    <n v="29.09765625"/>
    <s v="25_to_29"/>
    <x v="1"/>
    <x v="0"/>
    <s v="Side"/>
    <s v="_Yes"/>
    <s v="_Yes"/>
  </r>
  <r>
    <x v="1"/>
    <x v="0"/>
    <s v="Female"/>
    <n v="14.71289063"/>
    <s v="13_to_19"/>
    <n v="3290"/>
    <s v="3000_to_3499"/>
    <n v="39.28125"/>
    <n v="35.3984375"/>
    <s v="30_plus"/>
    <x v="2"/>
    <x v="0"/>
    <s v="Side"/>
    <s v="No"/>
    <s v="No"/>
  </r>
  <r>
    <x v="1"/>
    <x v="0"/>
    <s v="Female"/>
    <n v="14.71289063"/>
    <s v="13_to_19"/>
    <n v="3400"/>
    <s v="3000_to_3499"/>
    <n v="40"/>
    <n v="27.51953125"/>
    <s v="25_to_29"/>
    <x v="1"/>
    <x v="0"/>
    <s v="Side"/>
    <s v="No"/>
    <s v="No"/>
  </r>
  <r>
    <x v="1"/>
    <x v="0"/>
    <s v="Female"/>
    <n v="14.85546875"/>
    <s v="13_to_19"/>
    <n v="2720"/>
    <s v="2500_to_2999"/>
    <n v="36"/>
    <n v="27.5703125"/>
    <s v="25_to_29"/>
    <x v="0"/>
    <x v="0"/>
    <s v="Side"/>
    <s v="_Yes"/>
    <s v="_Yes"/>
  </r>
  <r>
    <x v="1"/>
    <x v="0"/>
    <s v="Female"/>
    <n v="14.85546875"/>
    <s v="13_to_19"/>
    <n v="3388"/>
    <s v="3000_to_3499"/>
    <n v="39"/>
    <n v="29.03125"/>
    <s v="25_to_29"/>
    <x v="0"/>
    <x v="0"/>
    <s v="Front_face_to_side"/>
    <s v="No"/>
    <s v="No"/>
  </r>
  <r>
    <x v="1"/>
    <x v="0"/>
    <s v="Female"/>
    <n v="14.85546875"/>
    <s v="13_to_19"/>
    <n v="3440"/>
    <s v="3000_to_3499"/>
    <n v="40"/>
    <n v="25.0859375"/>
    <s v="25_to_29"/>
    <x v="2"/>
    <x v="0"/>
    <s v="Back"/>
    <s v="No"/>
    <s v="No"/>
  </r>
  <r>
    <x v="1"/>
    <x v="0"/>
    <s v="Female"/>
    <n v="14.85546875"/>
    <s v="13_to_19"/>
    <n v="3600"/>
    <s v="3500_plus"/>
    <n v="39"/>
    <n v="37.1328125"/>
    <s v="30_plus"/>
    <x v="2"/>
    <x v="0"/>
    <s v="Side"/>
    <s v="No"/>
    <s v="No"/>
  </r>
  <r>
    <x v="1"/>
    <x v="0"/>
    <s v="Female"/>
    <n v="15"/>
    <s v="13_to_19"/>
    <n v="2670"/>
    <s v="2500_to_2999"/>
    <n v="39.421875"/>
    <n v="23.69921875"/>
    <s v="20_to_24"/>
    <x v="0"/>
    <x v="0"/>
    <s v="Side"/>
    <s v="No"/>
    <s v="No"/>
  </r>
  <r>
    <x v="1"/>
    <x v="0"/>
    <s v="Female"/>
    <n v="15"/>
    <s v="13_to_19"/>
    <n v="3700"/>
    <s v="3500_plus"/>
    <n v="40"/>
    <n v="28.46484375"/>
    <s v="25_to_29"/>
    <x v="0"/>
    <x v="0"/>
    <s v="Side"/>
    <s v="_Yes"/>
    <s v="_Yes"/>
  </r>
  <r>
    <x v="1"/>
    <x v="0"/>
    <s v="Female"/>
    <n v="15.14257813"/>
    <s v="13_to_19"/>
    <n v="2180"/>
    <s v="&lt;2500"/>
    <n v="40"/>
    <n v="27.58203125"/>
    <s v="25_to_29"/>
    <x v="0"/>
    <x v="1"/>
    <s v="Back"/>
    <s v="No"/>
    <s v="No"/>
  </r>
  <r>
    <x v="1"/>
    <x v="0"/>
    <s v="Female"/>
    <n v="15.14257813"/>
    <s v="13_to_19"/>
    <n v="2800"/>
    <s v="2500_to_2999"/>
    <n v="37.421875"/>
    <n v="25.6953125"/>
    <s v="25_to_29"/>
    <x v="1"/>
    <x v="0"/>
    <s v="Side"/>
    <s v="Occasional"/>
    <s v="_Yes"/>
  </r>
  <r>
    <x v="1"/>
    <x v="0"/>
    <s v="Female"/>
    <n v="15.42773438"/>
    <s v="13_to_19"/>
    <n v="3270"/>
    <s v="3000_to_3499"/>
    <n v="40"/>
    <n v="28.3359375"/>
    <s v="25_to_29"/>
    <x v="1"/>
    <x v="0"/>
    <s v="Side"/>
    <s v="_Yes"/>
    <s v="_Yes"/>
  </r>
  <r>
    <x v="1"/>
    <x v="0"/>
    <s v="Female"/>
    <n v="15.42773438"/>
    <s v="13_to_19"/>
    <n v="3380"/>
    <s v="3000_to_3499"/>
    <n v="38.421875"/>
    <n v="25.0703125"/>
    <s v="25_to_29"/>
    <x v="1"/>
    <x v="0"/>
    <s v="Front_face_to_side"/>
    <s v="No"/>
    <s v="No"/>
  </r>
  <r>
    <x v="1"/>
    <x v="0"/>
    <s v="Female"/>
    <n v="15.42773438"/>
    <s v="13_to_19"/>
    <n v="3480"/>
    <s v="3000_to_3499"/>
    <n v="40"/>
    <n v="21.65234375"/>
    <s v="20_to_24"/>
    <x v="1"/>
    <x v="0"/>
    <s v="Back"/>
    <s v="No"/>
    <s v="No"/>
  </r>
  <r>
    <x v="1"/>
    <x v="0"/>
    <s v="Female"/>
    <n v="15.42773438"/>
    <s v="13_to_19"/>
    <n v="3740"/>
    <s v="3500_plus"/>
    <n v="40"/>
    <n v="32.1875"/>
    <s v="30_plus"/>
    <x v="0"/>
    <x v="0"/>
    <s v="Front_face_to_side"/>
    <s v="No"/>
    <s v="No"/>
  </r>
  <r>
    <x v="1"/>
    <x v="0"/>
    <s v="Female"/>
    <n v="15.5703125"/>
    <s v="13_to_19"/>
    <n v="3040"/>
    <s v="3000_to_3499"/>
    <n v="39"/>
    <n v="29.37890625"/>
    <s v="25_to_29"/>
    <x v="0"/>
    <x v="0"/>
    <s v="Side"/>
    <s v="No"/>
    <s v="No"/>
  </r>
  <r>
    <x v="1"/>
    <x v="0"/>
    <s v="Female"/>
    <n v="15.5703125"/>
    <s v="13_to_19"/>
    <n v="3170"/>
    <s v="3000_to_3499"/>
    <n v="40"/>
    <n v="30.64453125"/>
    <s v="30_plus"/>
    <x v="2"/>
    <x v="0"/>
    <s v="Side"/>
    <s v="No"/>
    <s v="No"/>
  </r>
  <r>
    <x v="1"/>
    <x v="0"/>
    <s v="Female"/>
    <n v="15.5703125"/>
    <s v="13_to_19"/>
    <n v="3220"/>
    <s v="3000_to_3499"/>
    <n v="41"/>
    <n v="23.515625"/>
    <s v="20_to_24"/>
    <x v="0"/>
    <x v="0"/>
    <s v="Front_face_to_side"/>
    <s v="No"/>
    <s v="No"/>
  </r>
  <r>
    <x v="1"/>
    <x v="0"/>
    <s v="Female"/>
    <n v="15.5703125"/>
    <s v="13_to_19"/>
    <n v="3280"/>
    <s v="3000_to_3499"/>
    <n v="39"/>
    <n v="29.484375"/>
    <s v="25_to_29"/>
    <x v="0"/>
    <x v="0"/>
    <s v="Front_face_to_side"/>
    <s v="No"/>
    <s v="No"/>
  </r>
  <r>
    <x v="1"/>
    <x v="0"/>
    <s v="Female"/>
    <n v="15.5703125"/>
    <s v="13_to_19"/>
    <n v="3280"/>
    <s v="3000_to_3499"/>
    <n v="41.140625"/>
    <n v="23.0859375"/>
    <s v="20_to_24"/>
    <x v="1"/>
    <x v="0"/>
    <s v="Side"/>
    <s v="No"/>
    <s v="No"/>
  </r>
  <r>
    <x v="1"/>
    <x v="0"/>
    <s v="Female"/>
    <n v="15.71289063"/>
    <s v="13_to_19"/>
    <n v="3140"/>
    <s v="3000_to_3499"/>
    <n v="39"/>
    <n v="30.28125"/>
    <s v="30_plus"/>
    <x v="0"/>
    <x v="0"/>
    <s v="Front_face_down"/>
    <s v="No"/>
    <s v="No"/>
  </r>
  <r>
    <x v="1"/>
    <x v="0"/>
    <s v="Female"/>
    <n v="16"/>
    <s v="13_to_19"/>
    <n v="3130"/>
    <s v="3000_to_3499"/>
    <n v="41"/>
    <n v="19.75"/>
    <s v="&lt;19"/>
    <x v="0"/>
    <x v="0"/>
    <s v="Side"/>
    <s v="_Yes"/>
    <s v="_Yes"/>
  </r>
  <r>
    <x v="1"/>
    <x v="0"/>
    <s v="Female"/>
    <n v="16"/>
    <s v="13_to_19"/>
    <n v="3600"/>
    <s v="3500_plus"/>
    <n v="40"/>
    <n v="33.7265625"/>
    <s v="30_plus"/>
    <x v="0"/>
    <x v="0"/>
    <s v="Front_face_to_side"/>
    <s v="No"/>
    <s v="No"/>
  </r>
  <r>
    <x v="1"/>
    <x v="0"/>
    <s v="Female"/>
    <n v="16.140625"/>
    <s v="13_to_19"/>
    <n v="3540"/>
    <s v="3500_plus"/>
    <n v="41.421875"/>
    <n v="18.9921875"/>
    <s v="&lt;19"/>
    <x v="1"/>
    <x v="0"/>
    <s v="Side"/>
    <s v="No"/>
    <s v="No"/>
  </r>
  <r>
    <x v="1"/>
    <x v="0"/>
    <s v="Female"/>
    <n v="16.140625"/>
    <s v="13_to_19"/>
    <n v="3840"/>
    <s v="3500_plus"/>
    <n v="40"/>
    <n v="31.5546875"/>
    <s v="30_plus"/>
    <x v="0"/>
    <x v="0"/>
    <s v="Back"/>
    <s v="No"/>
    <s v="No"/>
  </r>
  <r>
    <x v="1"/>
    <x v="0"/>
    <s v="Female"/>
    <n v="16.28515625"/>
    <s v="13_to_19"/>
    <n v="2200"/>
    <s v="&lt;2500"/>
    <n v="32"/>
    <n v="21.5"/>
    <s v="20_to_24"/>
    <x v="1"/>
    <x v="0"/>
    <s v="Front_face_to_side"/>
    <s v="_Yes"/>
    <s v="_Yes"/>
  </r>
  <r>
    <x v="1"/>
    <x v="0"/>
    <s v="Female"/>
    <n v="16.42578125"/>
    <s v="13_to_19"/>
    <n v="2830"/>
    <s v="2500_to_2999"/>
    <n v="40"/>
    <n v="26.12890625"/>
    <s v="25_to_29"/>
    <x v="0"/>
    <x v="0"/>
    <s v="Front_face_to_side"/>
    <s v="Occasional"/>
    <s v="_Yes"/>
  </r>
  <r>
    <x v="1"/>
    <x v="0"/>
    <s v="Female"/>
    <n v="16.42578125"/>
    <s v="13_to_19"/>
    <n v="4240"/>
    <s v="3500_plus"/>
    <n v="40"/>
    <n v="31.0078125"/>
    <s v="30_plus"/>
    <x v="2"/>
    <x v="0"/>
    <s v="Side"/>
    <s v="No"/>
    <s v="No"/>
  </r>
  <r>
    <x v="1"/>
    <x v="0"/>
    <s v="Female"/>
    <n v="16.5703125"/>
    <s v="13_to_19"/>
    <n v="3430"/>
    <s v="3000_to_3499"/>
    <n v="40"/>
    <n v="28.765625"/>
    <s v="25_to_29"/>
    <x v="2"/>
    <x v="0"/>
    <s v="Back"/>
    <s v="No"/>
    <s v="No"/>
  </r>
  <r>
    <x v="1"/>
    <x v="0"/>
    <s v="Female"/>
    <n v="16.7109375"/>
    <s v="13_to_19"/>
    <n v="2810"/>
    <s v="2500_to_2999"/>
    <n v="40"/>
    <n v="15.73632813"/>
    <s v="&lt;19"/>
    <x v="1"/>
    <x v="0"/>
    <s v="Side"/>
    <s v="_Yes"/>
    <s v="_Yes"/>
  </r>
  <r>
    <x v="1"/>
    <x v="0"/>
    <s v="Female"/>
    <n v="16.7109375"/>
    <s v="13_to_19"/>
    <n v="3100"/>
    <s v="3000_to_3499"/>
    <n v="39.7109375"/>
    <n v="29.28125"/>
    <s v="25_to_29"/>
    <x v="0"/>
    <x v="0"/>
    <s v="Side"/>
    <s v="No"/>
    <s v="No"/>
  </r>
  <r>
    <x v="1"/>
    <x v="0"/>
    <s v="Female"/>
    <n v="16.7109375"/>
    <s v="13_to_19"/>
    <n v="3200"/>
    <s v="3000_to_3499"/>
    <n v="42"/>
    <n v="28.55078125"/>
    <s v="25_to_29"/>
    <x v="0"/>
    <x v="0"/>
    <s v="Back"/>
    <s v="_Yes"/>
    <s v="_Yes"/>
  </r>
  <r>
    <x v="1"/>
    <x v="0"/>
    <s v="Female"/>
    <n v="16.7109375"/>
    <s v="13_to_19"/>
    <n v="3250"/>
    <s v="3000_to_3499"/>
    <n v="40"/>
    <n v="18.25"/>
    <s v="&lt;19"/>
    <x v="1"/>
    <x v="1"/>
    <s v="Side"/>
    <s v="_Yes"/>
    <s v="_Yes"/>
  </r>
  <r>
    <x v="1"/>
    <x v="0"/>
    <s v="Female"/>
    <n v="16.7109375"/>
    <s v="13_to_19"/>
    <n v="3600"/>
    <s v="3500_plus"/>
    <n v="40"/>
    <n v="28.45703125"/>
    <s v="25_to_29"/>
    <x v="2"/>
    <x v="0"/>
    <s v="Front_face_to_side"/>
    <s v="Occasional"/>
    <s v="_Yes"/>
  </r>
  <r>
    <x v="1"/>
    <x v="0"/>
    <s v="Female"/>
    <n v="16.85546875"/>
    <s v="13_to_19"/>
    <n v="2690"/>
    <s v="2500_to_2999"/>
    <n v="38.28125"/>
    <n v="30.91015625"/>
    <s v="30_plus"/>
    <x v="0"/>
    <x v="0"/>
    <s v="Side"/>
    <s v="No"/>
    <s v="No"/>
  </r>
  <r>
    <x v="1"/>
    <x v="0"/>
    <s v="Female"/>
    <n v="16.85546875"/>
    <s v="13_to_19"/>
    <n v="2840"/>
    <s v="2500_to_2999"/>
    <n v="40"/>
    <n v="34.734375"/>
    <s v="30_plus"/>
    <x v="2"/>
    <x v="0"/>
    <s v="Back"/>
    <s v="No"/>
    <s v="No"/>
  </r>
  <r>
    <x v="1"/>
    <x v="0"/>
    <s v="Female"/>
    <n v="16.85546875"/>
    <s v="13_to_19"/>
    <n v="4310"/>
    <s v="3500_plus"/>
    <n v="40"/>
    <n v="32.484375"/>
    <s v="30_plus"/>
    <x v="2"/>
    <x v="0"/>
    <s v="Side"/>
    <s v="No"/>
    <s v="No"/>
  </r>
  <r>
    <x v="1"/>
    <x v="0"/>
    <s v="Female"/>
    <n v="16.85546875"/>
    <s v="13_to_19"/>
    <n v="4570"/>
    <s v="3500_plus"/>
    <n v="43"/>
    <n v="32.2578125"/>
    <s v="30_plus"/>
    <x v="0"/>
    <x v="0"/>
    <s v="Side"/>
    <s v="No"/>
    <s v="No"/>
  </r>
  <r>
    <x v="1"/>
    <x v="0"/>
    <s v="Female"/>
    <n v="17"/>
    <s v="13_to_19"/>
    <n v="3230"/>
    <s v="3000_to_3499"/>
    <n v="38.421875"/>
    <n v="30.296875"/>
    <s v="30_plus"/>
    <x v="1"/>
    <x v="0"/>
    <s v="Side"/>
    <s v="_Yes"/>
    <s v="_Yes"/>
  </r>
  <r>
    <x v="1"/>
    <x v="0"/>
    <s v="Female"/>
    <n v="17"/>
    <s v="13_to_19"/>
    <n v="3690"/>
    <s v="3500_plus"/>
    <n v="41"/>
    <n v="31.63671875"/>
    <s v="30_plus"/>
    <x v="0"/>
    <x v="0"/>
    <s v="Side"/>
    <s v="No"/>
    <s v="No"/>
  </r>
  <r>
    <x v="1"/>
    <x v="0"/>
    <s v="Female"/>
    <n v="17"/>
    <s v="13_to_19"/>
    <n v="4080"/>
    <s v="3500_plus"/>
    <n v="40"/>
    <n v="32.640625"/>
    <s v="30_plus"/>
    <x v="1"/>
    <x v="0"/>
    <s v="Front_face_to_side"/>
    <s v="No"/>
    <s v="No"/>
  </r>
  <r>
    <x v="1"/>
    <x v="0"/>
    <s v="Female"/>
    <n v="17.140625"/>
    <s v="13_to_19"/>
    <n v="2840"/>
    <s v="2500_to_2999"/>
    <n v="37"/>
    <n v="39.90625"/>
    <s v="30_plus"/>
    <x v="1"/>
    <x v="0"/>
    <s v="Side"/>
    <s v="No"/>
    <s v="No"/>
  </r>
  <r>
    <x v="1"/>
    <x v="0"/>
    <s v="Female"/>
    <n v="17.140625"/>
    <s v="13_to_19"/>
    <n v="2960"/>
    <s v="2500_to_2999"/>
    <n v="40"/>
    <n v="29.69921875"/>
    <s v="25_to_29"/>
    <x v="2"/>
    <x v="0"/>
    <s v="Front_face_to_side"/>
    <s v="No"/>
    <s v="No"/>
  </r>
  <r>
    <x v="1"/>
    <x v="0"/>
    <s v="Female"/>
    <n v="17.28515625"/>
    <s v="13_to_19"/>
    <n v="2600"/>
    <s v="2500_to_2999"/>
    <n v="40"/>
    <n v="25.69140625"/>
    <s v="25_to_29"/>
    <x v="1"/>
    <x v="0"/>
    <s v="Back"/>
    <s v="No"/>
    <s v="No"/>
  </r>
  <r>
    <x v="1"/>
    <x v="0"/>
    <s v="Female"/>
    <n v="17.28515625"/>
    <s v="13_to_19"/>
    <n v="3020"/>
    <s v="3000_to_3499"/>
    <n v="40"/>
    <n v="30.2421875"/>
    <s v="30_plus"/>
    <x v="0"/>
    <x v="0"/>
    <s v="Front_face_to_side"/>
    <s v="No"/>
    <s v="No"/>
  </r>
  <r>
    <x v="1"/>
    <x v="0"/>
    <s v="Female"/>
    <n v="17.28515625"/>
    <s v="13_to_19"/>
    <n v="3370"/>
    <s v="3000_to_3499"/>
    <n v="40"/>
    <n v="26.46875"/>
    <s v="25_to_29"/>
    <x v="1"/>
    <x v="0"/>
    <s v="Front_face_to_side"/>
    <s v="_Yes"/>
    <s v="_Yes"/>
  </r>
  <r>
    <x v="1"/>
    <x v="0"/>
    <s v="Female"/>
    <n v="17.28515625"/>
    <s v="13_to_19"/>
    <n v="3690"/>
    <s v="3500_plus"/>
    <n v="41"/>
    <n v="28.953125"/>
    <s v="25_to_29"/>
    <x v="1"/>
    <x v="0"/>
    <s v="Front_face_to_side"/>
    <s v="No"/>
    <s v="No"/>
  </r>
  <r>
    <x v="1"/>
    <x v="0"/>
    <s v="Female"/>
    <n v="17.42578125"/>
    <s v="13_to_19"/>
    <n v="2640"/>
    <s v="2500_to_2999"/>
    <n v="41.5703125"/>
    <n v="24.609375"/>
    <s v="20_to_24"/>
    <x v="2"/>
    <x v="0"/>
    <s v="Back"/>
    <s v="_Yes"/>
    <s v="_Yes"/>
  </r>
  <r>
    <x v="1"/>
    <x v="0"/>
    <s v="Female"/>
    <n v="17.42578125"/>
    <s v="13_to_19"/>
    <n v="3150"/>
    <s v="3000_to_3499"/>
    <n v="40.421875"/>
    <n v="27.140625"/>
    <s v="25_to_29"/>
    <x v="1"/>
    <x v="0"/>
    <s v="Back"/>
    <s v="No"/>
    <s v="No"/>
  </r>
  <r>
    <x v="1"/>
    <x v="0"/>
    <s v="Female"/>
    <n v="17.42578125"/>
    <s v="13_to_19"/>
    <n v="3440"/>
    <s v="3000_to_3499"/>
    <n v="39"/>
    <n v="39.5234375"/>
    <s v="30_plus"/>
    <x v="1"/>
    <x v="0"/>
    <s v="Side"/>
    <s v="No"/>
    <s v="No"/>
  </r>
  <r>
    <x v="1"/>
    <x v="0"/>
    <s v="Female"/>
    <n v="17.42578125"/>
    <s v="13_to_19"/>
    <n v="3640"/>
    <s v="3500_plus"/>
    <n v="43"/>
    <n v="27.76171875"/>
    <s v="25_to_29"/>
    <x v="1"/>
    <x v="0"/>
    <s v="Front_face_to_side"/>
    <s v="No"/>
    <s v="No"/>
  </r>
  <r>
    <x v="1"/>
    <x v="0"/>
    <s v="Female"/>
    <n v="17.42578125"/>
    <s v="13_to_19"/>
    <n v="3760"/>
    <s v="3500_plus"/>
    <n v="40"/>
    <n v="31.45703125"/>
    <s v="30_plus"/>
    <x v="0"/>
    <x v="0"/>
    <s v="Back"/>
    <s v="No"/>
    <s v="No"/>
  </r>
  <r>
    <x v="1"/>
    <x v="0"/>
    <s v="Female"/>
    <n v="17.42578125"/>
    <s v="13_to_19"/>
    <n v="3860"/>
    <s v="3500_plus"/>
    <n v="38"/>
    <n v="33.6875"/>
    <s v="30_plus"/>
    <x v="0"/>
    <x v="0"/>
    <s v="Back"/>
    <s v="No"/>
    <s v="No"/>
  </r>
  <r>
    <x v="1"/>
    <x v="0"/>
    <s v="Female"/>
    <n v="17.5703125"/>
    <s v="13_to_19"/>
    <n v="2620"/>
    <s v="2500_to_2999"/>
    <n v="35"/>
    <n v="29.96875"/>
    <s v="25_to_29"/>
    <x v="1"/>
    <x v="0"/>
    <s v="Side"/>
    <s v="_Yes"/>
    <s v="_Yes"/>
  </r>
  <r>
    <x v="1"/>
    <x v="0"/>
    <s v="Female"/>
    <n v="17.5703125"/>
    <s v="13_to_19"/>
    <n v="3420"/>
    <s v="3000_to_3499"/>
    <n v="39.7109375"/>
    <n v="26.81640625"/>
    <s v="25_to_29"/>
    <x v="0"/>
    <x v="0"/>
    <s v="Side"/>
    <s v="Occasional"/>
    <s v="_Yes"/>
  </r>
  <r>
    <x v="1"/>
    <x v="0"/>
    <s v="Female"/>
    <n v="17.5703125"/>
    <s v="13_to_19"/>
    <n v="3770"/>
    <s v="3500_plus"/>
    <n v="40"/>
    <n v="27.421875"/>
    <s v="25_to_29"/>
    <x v="2"/>
    <x v="1"/>
    <s v="Back"/>
    <s v="No"/>
    <s v="No"/>
  </r>
  <r>
    <x v="1"/>
    <x v="0"/>
    <s v="Female"/>
    <n v="17.5703125"/>
    <s v="13_to_19"/>
    <n v="4100"/>
    <s v="3500_plus"/>
    <n v="36"/>
    <n v="29.6875"/>
    <s v="25_to_29"/>
    <x v="1"/>
    <x v="0"/>
    <s v="Front_face_to_side"/>
    <s v="No"/>
    <s v="No"/>
  </r>
  <r>
    <x v="1"/>
    <x v="0"/>
    <s v="Female"/>
    <n v="17.7109375"/>
    <s v="13_to_19"/>
    <n v="3480"/>
    <s v="3000_to_3499"/>
    <n v="39.421875"/>
    <n v="19.1484375"/>
    <s v="&lt;19"/>
    <x v="1"/>
    <x v="0"/>
    <s v="Back"/>
    <s v="No"/>
    <s v="No"/>
  </r>
  <r>
    <x v="1"/>
    <x v="0"/>
    <s v="Female"/>
    <n v="17.7109375"/>
    <s v="13_to_19"/>
    <n v="3820"/>
    <s v="3500_plus"/>
    <n v="40"/>
    <n v="34.0625"/>
    <s v="30_plus"/>
    <x v="2"/>
    <x v="1"/>
    <s v="Side"/>
    <s v="Occasional"/>
    <s v="_Yes"/>
  </r>
  <r>
    <x v="1"/>
    <x v="0"/>
    <s v="Female"/>
    <n v="17.85546875"/>
    <s v="13_to_19"/>
    <n v="3060"/>
    <s v="3000_to_3499"/>
    <n v="40"/>
    <n v="34.3046875"/>
    <s v="30_plus"/>
    <x v="0"/>
    <x v="0"/>
    <s v="Side"/>
    <s v="No"/>
    <s v="No"/>
  </r>
  <r>
    <x v="1"/>
    <x v="0"/>
    <s v="Female"/>
    <n v="17.85546875"/>
    <s v="13_to_19"/>
    <n v="3300"/>
    <s v="3000_to_3499"/>
    <n v="40"/>
    <n v="29.51953125"/>
    <s v="25_to_29"/>
    <x v="0"/>
    <x v="1"/>
    <s v="Side"/>
    <s v="Occasional"/>
    <s v="_Yes"/>
  </r>
  <r>
    <x v="1"/>
    <x v="0"/>
    <s v="Female"/>
    <n v="17.85546875"/>
    <s v="13_to_19"/>
    <n v="3590"/>
    <s v="3500_plus"/>
    <n v="38"/>
    <n v="30.671875"/>
    <s v="30_plus"/>
    <x v="1"/>
    <x v="0"/>
    <s v="Side"/>
    <s v="No"/>
    <s v="No"/>
  </r>
  <r>
    <x v="1"/>
    <x v="0"/>
    <s v="Female"/>
    <n v="18"/>
    <s v="13_to_19"/>
    <n v="2080"/>
    <s v="&lt;2500"/>
    <n v="37"/>
    <n v="26.44140625"/>
    <s v="25_to_29"/>
    <x v="0"/>
    <x v="0"/>
    <s v="Side"/>
    <s v="No"/>
    <s v="No"/>
  </r>
  <r>
    <x v="1"/>
    <x v="0"/>
    <s v="Female"/>
    <n v="18"/>
    <s v="13_to_19"/>
    <n v="2980"/>
    <s v="2500_to_2999"/>
    <n v="40"/>
    <n v="23.2578125"/>
    <s v="20_to_24"/>
    <x v="0"/>
    <x v="0"/>
    <s v="Front_face_to_side"/>
    <s v="_Yes"/>
    <s v="_Yes"/>
  </r>
  <r>
    <x v="1"/>
    <x v="0"/>
    <s v="Female"/>
    <n v="18.140625"/>
    <s v="13_to_19"/>
    <n v="3380"/>
    <s v="3000_to_3499"/>
    <n v="40"/>
    <n v="27.71484375"/>
    <s v="25_to_29"/>
    <x v="1"/>
    <x v="0"/>
    <s v="Side"/>
    <s v="No"/>
    <s v="No"/>
  </r>
  <r>
    <x v="1"/>
    <x v="0"/>
    <s v="Female"/>
    <n v="18.140625"/>
    <s v="13_to_19"/>
    <n v="4300"/>
    <s v="3500_plus"/>
    <n v="40"/>
    <n v="37.3984375"/>
    <s v="30_plus"/>
    <x v="1"/>
    <x v="0"/>
    <s v="Back"/>
    <s v="No"/>
    <s v="No"/>
  </r>
  <r>
    <x v="1"/>
    <x v="0"/>
    <s v="Female"/>
    <n v="18.28515625"/>
    <s v="13_to_19"/>
    <n v="2490"/>
    <s v="&lt;2500"/>
    <n v="41.5703125"/>
    <n v="25.05859375"/>
    <s v="25_to_29"/>
    <x v="0"/>
    <x v="0"/>
    <s v="Side"/>
    <s v="_Yes"/>
    <s v="_Yes"/>
  </r>
  <r>
    <x v="1"/>
    <x v="0"/>
    <s v="Female"/>
    <n v="18.28515625"/>
    <s v="13_to_19"/>
    <n v="3090"/>
    <s v="3000_to_3499"/>
    <n v="39.5"/>
    <n v="30.32421875"/>
    <s v="30_plus"/>
    <x v="0"/>
    <x v="0"/>
    <s v="Side"/>
    <s v="No"/>
    <s v="No"/>
  </r>
  <r>
    <x v="1"/>
    <x v="0"/>
    <s v="Female"/>
    <n v="18.42578125"/>
    <s v="13_to_19"/>
    <n v="1880"/>
    <s v="&lt;2500"/>
    <n v="32"/>
    <n v="19.41796875"/>
    <s v="&lt;19"/>
    <x v="1"/>
    <x v="0"/>
    <s v="Front_face_to_side"/>
    <s v="No"/>
    <s v="No"/>
  </r>
  <r>
    <x v="1"/>
    <x v="0"/>
    <s v="Female"/>
    <n v="18.42578125"/>
    <s v="13_to_19"/>
    <n v="2460"/>
    <s v="&lt;2500"/>
    <n v="40"/>
    <n v="28.39453125"/>
    <s v="25_to_29"/>
    <x v="1"/>
    <x v="0"/>
    <s v="Side"/>
    <s v="No"/>
    <s v="No"/>
  </r>
  <r>
    <x v="1"/>
    <x v="0"/>
    <s v="Female"/>
    <n v="18.42578125"/>
    <s v="13_to_19"/>
    <n v="2570"/>
    <s v="2500_to_2999"/>
    <n v="37"/>
    <n v="29.53515625"/>
    <s v="25_to_29"/>
    <x v="2"/>
    <x v="0"/>
    <s v="Front_face_to_side"/>
    <s v="No"/>
    <s v="No"/>
  </r>
  <r>
    <x v="1"/>
    <x v="0"/>
    <s v="Female"/>
    <n v="18.42578125"/>
    <s v="13_to_19"/>
    <n v="2680"/>
    <s v="2500_to_2999"/>
    <n v="40.7109375"/>
    <n v="30.6484375"/>
    <s v="30_plus"/>
    <x v="0"/>
    <x v="0"/>
    <s v="Front_face_to_side"/>
    <s v="_Yes"/>
    <s v="_Yes"/>
  </r>
  <r>
    <x v="1"/>
    <x v="0"/>
    <s v="Female"/>
    <n v="18.42578125"/>
    <s v="13_to_19"/>
    <n v="3070"/>
    <s v="3000_to_3499"/>
    <n v="39"/>
    <n v="26.421875"/>
    <s v="25_to_29"/>
    <x v="0"/>
    <x v="0"/>
    <s v="Side"/>
    <s v="_Yes"/>
    <s v="_Yes"/>
  </r>
  <r>
    <x v="1"/>
    <x v="0"/>
    <s v="Female"/>
    <n v="18.5703125"/>
    <s v="13_to_19"/>
    <n v="3920"/>
    <s v="3500_plus"/>
    <n v="40"/>
    <n v="24.421875"/>
    <s v="20_to_24"/>
    <x v="1"/>
    <x v="0"/>
    <s v="Side"/>
    <s v="Occasional"/>
    <s v="_Yes"/>
  </r>
  <r>
    <x v="1"/>
    <x v="0"/>
    <s v="Female"/>
    <n v="18.85546875"/>
    <s v="13_to_19"/>
    <n v="3070"/>
    <s v="3000_to_3499"/>
    <n v="40"/>
    <n v="23.18359375"/>
    <s v="20_to_24"/>
    <x v="2"/>
    <x v="0"/>
    <s v="Front_face_to_side"/>
    <s v="_Yes"/>
    <s v="_Yes"/>
  </r>
  <r>
    <x v="1"/>
    <x v="0"/>
    <s v="Female"/>
    <n v="18.85546875"/>
    <s v="13_to_19"/>
    <n v="3200"/>
    <s v="3000_to_3499"/>
    <n v="40"/>
    <n v="28.8203125"/>
    <s v="25_to_29"/>
    <x v="1"/>
    <x v="0"/>
    <s v="Back"/>
    <s v="No"/>
    <s v="No"/>
  </r>
  <r>
    <x v="1"/>
    <x v="0"/>
    <s v="Female"/>
    <n v="18.85546875"/>
    <s v="13_to_19"/>
    <n v="3250"/>
    <s v="3000_to_3499"/>
    <n v="39"/>
    <n v="25.828125"/>
    <s v="25_to_29"/>
    <x v="1"/>
    <x v="0"/>
    <s v="Front_face_to_side"/>
    <s v="_Yes"/>
    <s v="_Yes"/>
  </r>
  <r>
    <x v="1"/>
    <x v="0"/>
    <s v="Female"/>
    <n v="18.85546875"/>
    <s v="13_to_19"/>
    <n v="3330"/>
    <s v="3000_to_3499"/>
    <n v="38"/>
    <n v="24.8671875"/>
    <s v="20_to_24"/>
    <x v="0"/>
    <x v="0"/>
    <s v="Side"/>
    <s v="No"/>
    <s v="No"/>
  </r>
  <r>
    <x v="1"/>
    <x v="0"/>
    <s v="Female"/>
    <n v="18.85546875"/>
    <s v="13_to_19"/>
    <n v="3350"/>
    <s v="3000_to_3499"/>
    <n v="38.140625"/>
    <n v="27.421875"/>
    <s v="25_to_29"/>
    <x v="1"/>
    <x v="0"/>
    <s v="Front_face_to_side"/>
    <s v="No"/>
    <s v="No"/>
  </r>
  <r>
    <x v="1"/>
    <x v="0"/>
    <s v="Female"/>
    <n v="19"/>
    <s v="13_to_19"/>
    <n v="2930"/>
    <s v="2500_to_2999"/>
    <n v="40"/>
    <n v="30.0390625"/>
    <s v="30_plus"/>
    <x v="0"/>
    <x v="0"/>
    <s v="Side"/>
    <s v="No"/>
    <s v="No"/>
  </r>
  <r>
    <x v="1"/>
    <x v="0"/>
    <s v="Female"/>
    <n v="19"/>
    <s v="13_to_19"/>
    <n v="3745"/>
    <s v="3500_plus"/>
    <n v="41"/>
    <n v="25.51953125"/>
    <s v="25_to_29"/>
    <x v="0"/>
    <x v="0"/>
    <s v="Side"/>
    <s v="No"/>
    <s v="No"/>
  </r>
  <r>
    <x v="1"/>
    <x v="0"/>
    <s v="Female"/>
    <n v="19"/>
    <s v="13_to_19"/>
    <n v="3950"/>
    <s v="3500_plus"/>
    <n v="40"/>
    <n v="31.109375"/>
    <s v="30_plus"/>
    <x v="0"/>
    <x v="0"/>
    <s v="Side"/>
    <s v="No"/>
    <s v="No"/>
  </r>
  <r>
    <x v="1"/>
    <x v="0"/>
    <s v="Female"/>
    <n v="19.140625"/>
    <s v="13_to_19"/>
    <n v="3740"/>
    <s v="3500_plus"/>
    <n v="41"/>
    <n v="32.171875"/>
    <s v="30_plus"/>
    <x v="0"/>
    <x v="0"/>
    <s v="Back"/>
    <s v="_Yes"/>
    <s v="_Yes"/>
  </r>
  <r>
    <x v="1"/>
    <x v="0"/>
    <s v="Female"/>
    <n v="19.42578125"/>
    <s v="13_to_19"/>
    <n v="3020"/>
    <s v="3000_to_3499"/>
    <n v="41"/>
    <n v="28"/>
    <s v="25_to_29"/>
    <x v="1"/>
    <x v="0"/>
    <s v="Front_face_to_side"/>
    <s v="_Yes"/>
    <s v="_Yes"/>
  </r>
  <r>
    <x v="1"/>
    <x v="0"/>
    <s v="Female"/>
    <n v="19.42578125"/>
    <s v="13_to_19"/>
    <n v="3120"/>
    <s v="3000_to_3499"/>
    <n v="41"/>
    <n v="23.1640625"/>
    <s v="20_to_24"/>
    <x v="1"/>
    <x v="0"/>
    <s v="Side"/>
    <s v="_Yes"/>
    <s v="_Yes"/>
  </r>
  <r>
    <x v="1"/>
    <x v="0"/>
    <s v="Female"/>
    <n v="19.42578125"/>
    <s v="13_to_19"/>
    <n v="3350"/>
    <s v="3000_to_3499"/>
    <n v="40"/>
    <n v="28.1171875"/>
    <s v="25_to_29"/>
    <x v="0"/>
    <x v="0"/>
    <s v="Other"/>
    <s v="No"/>
    <s v="No"/>
  </r>
  <r>
    <x v="1"/>
    <x v="0"/>
    <s v="Female"/>
    <n v="19.42578125"/>
    <s v="13_to_19"/>
    <n v="4005"/>
    <s v="3500_plus"/>
    <n v="40"/>
    <n v="32.0078125"/>
    <s v="30_plus"/>
    <x v="0"/>
    <x v="0"/>
    <s v="Front_face_to_side"/>
    <s v="No"/>
    <s v="No"/>
  </r>
  <r>
    <x v="1"/>
    <x v="0"/>
    <s v="Female"/>
    <n v="19.5703125"/>
    <s v="13_to_19"/>
    <n v="2760"/>
    <s v="2500_to_2999"/>
    <n v="38.7109375"/>
    <n v="22.65625"/>
    <s v="20_to_24"/>
    <x v="0"/>
    <x v="0"/>
    <s v="Side"/>
    <s v="No"/>
    <s v="No"/>
  </r>
  <r>
    <x v="1"/>
    <x v="0"/>
    <s v="Female"/>
    <n v="19.5703125"/>
    <s v="13_to_19"/>
    <n v="3500"/>
    <s v="3500_plus"/>
    <n v="41"/>
    <n v="27.421875"/>
    <s v="25_to_29"/>
    <x v="0"/>
    <x v="0"/>
    <s v="Side"/>
    <s v="No"/>
    <s v="No"/>
  </r>
  <r>
    <x v="1"/>
    <x v="0"/>
    <s v="Female"/>
    <n v="19.5703125"/>
    <s v="13_to_19"/>
    <n v="4280"/>
    <s v="3500_plus"/>
    <n v="40"/>
    <n v="23.69140625"/>
    <s v="20_to_24"/>
    <x v="1"/>
    <x v="0"/>
    <s v="Front_face_to_side"/>
    <s v="_Yes"/>
    <s v="_Yes"/>
  </r>
  <r>
    <x v="1"/>
    <x v="0"/>
    <s v="Female"/>
    <n v="19.7109375"/>
    <s v="13_to_19"/>
    <n v="3500"/>
    <s v="3500_plus"/>
    <n v="40.28125"/>
    <n v="30.24609375"/>
    <s v="30_plus"/>
    <x v="0"/>
    <x v="0"/>
    <s v="Front_face_to_side"/>
    <s v="No"/>
    <s v="No"/>
  </r>
  <r>
    <x v="1"/>
    <x v="0"/>
    <s v="Female"/>
    <n v="20"/>
    <s v="20_to_25"/>
    <n v="3330"/>
    <s v="3000_to_3499"/>
    <n v="41"/>
    <n v="17.11328125"/>
    <s v="&lt;19"/>
    <x v="0"/>
    <x v="0"/>
    <s v="Back"/>
    <s v="No"/>
    <s v="No"/>
  </r>
  <r>
    <x v="1"/>
    <x v="0"/>
    <s v="Female"/>
    <n v="20"/>
    <s v="20_to_25"/>
    <n v="3620"/>
    <s v="3500_plus"/>
    <n v="40.8515625"/>
    <n v="35.3984375"/>
    <s v="30_plus"/>
    <x v="1"/>
    <x v="0"/>
    <s v="Side"/>
    <s v="No"/>
    <s v="No"/>
  </r>
  <r>
    <x v="1"/>
    <x v="0"/>
    <s v="Female"/>
    <n v="20.28515625"/>
    <s v="20_to_25"/>
    <n v="2540"/>
    <s v="2500_to_2999"/>
    <n v="40"/>
    <n v="38.2109375"/>
    <s v="30_plus"/>
    <x v="1"/>
    <x v="0"/>
    <s v="Side"/>
    <s v="_Yes"/>
    <s v="_Yes"/>
  </r>
  <r>
    <x v="1"/>
    <x v="0"/>
    <s v="Female"/>
    <n v="20.28515625"/>
    <s v="20_to_25"/>
    <n v="3950"/>
    <s v="3500_plus"/>
    <n v="39"/>
    <n v="36.546875"/>
    <s v="30_plus"/>
    <x v="2"/>
    <x v="0"/>
    <s v="Side"/>
    <s v="No"/>
    <s v="No"/>
  </r>
  <r>
    <x v="1"/>
    <x v="0"/>
    <s v="Female"/>
    <n v="20.42578125"/>
    <s v="20_to_25"/>
    <n v="2120"/>
    <s v="&lt;2500"/>
    <n v="35"/>
    <n v="24.03515625"/>
    <s v="20_to_24"/>
    <x v="0"/>
    <x v="0"/>
    <s v="Side"/>
    <s v="_Yes"/>
    <s v="_Yes"/>
  </r>
  <r>
    <x v="1"/>
    <x v="0"/>
    <s v="Female"/>
    <n v="20.42578125"/>
    <s v="20_to_25"/>
    <n v="3290"/>
    <s v="3000_to_3499"/>
    <n v="39"/>
    <n v="28.6484375"/>
    <s v="25_to_29"/>
    <x v="0"/>
    <x v="0"/>
    <s v="Side"/>
    <s v="No"/>
    <s v="No"/>
  </r>
  <r>
    <x v="1"/>
    <x v="0"/>
    <s v="Female"/>
    <n v="20.42578125"/>
    <s v="20_to_25"/>
    <n v="3310"/>
    <s v="3000_to_3499"/>
    <n v="39.5703125"/>
    <n v="23.05859375"/>
    <s v="20_to_24"/>
    <x v="1"/>
    <x v="0"/>
    <s v="Front_face_down"/>
    <s v="No"/>
    <s v="No"/>
  </r>
  <r>
    <x v="1"/>
    <x v="0"/>
    <s v="Female"/>
    <n v="20.5703125"/>
    <s v="20_to_25"/>
    <n v="3430"/>
    <s v="3000_to_3499"/>
    <n v="40"/>
    <n v="34.046875"/>
    <s v="30_plus"/>
    <x v="0"/>
    <x v="0"/>
    <s v="Side"/>
    <s v="_Yes"/>
    <s v="_Yes"/>
  </r>
  <r>
    <x v="1"/>
    <x v="0"/>
    <s v="Female"/>
    <n v="20.85546875"/>
    <s v="20_to_25"/>
    <n v="3000"/>
    <s v="3000_to_3499"/>
    <n v="40"/>
    <n v="27.55859375"/>
    <s v="25_to_29"/>
    <x v="2"/>
    <x v="0"/>
    <s v="Side"/>
    <s v="No"/>
    <s v="No"/>
  </r>
  <r>
    <x v="1"/>
    <x v="0"/>
    <s v="Female"/>
    <n v="20.85546875"/>
    <s v="20_to_25"/>
    <n v="4000"/>
    <s v="3500_plus"/>
    <n v="42"/>
    <n v="25.4609375"/>
    <s v="25_to_29"/>
    <x v="0"/>
    <x v="0"/>
    <s v="Front_face_to_side"/>
    <s v="No"/>
    <s v="No"/>
  </r>
  <r>
    <x v="1"/>
    <x v="0"/>
    <s v="Female"/>
    <n v="21"/>
    <s v="20_to_25"/>
    <n v="2180"/>
    <s v="&lt;2500"/>
    <n v="41"/>
    <n v="31.5859375"/>
    <s v="30_plus"/>
    <x v="2"/>
    <x v="0"/>
    <s v="Front_face_to_side"/>
    <s v="No"/>
    <s v="No"/>
  </r>
  <r>
    <x v="1"/>
    <x v="0"/>
    <s v="Female"/>
    <n v="21"/>
    <s v="20_to_25"/>
    <n v="2880"/>
    <s v="2500_to_2999"/>
    <n v="41"/>
    <n v="21.6328125"/>
    <s v="20_to_24"/>
    <x v="1"/>
    <x v="0"/>
    <s v="Back"/>
    <s v="No"/>
    <s v="No"/>
  </r>
  <r>
    <x v="1"/>
    <x v="0"/>
    <s v="Female"/>
    <n v="21"/>
    <s v="20_to_25"/>
    <n v="2950"/>
    <s v="2500_to_2999"/>
    <n v="40"/>
    <n v="30.12890625"/>
    <s v="30_plus"/>
    <x v="2"/>
    <x v="0"/>
    <s v="Side"/>
    <s v="_Yes"/>
    <s v="_Yes"/>
  </r>
  <r>
    <x v="1"/>
    <x v="0"/>
    <s v="Female"/>
    <n v="21"/>
    <s v="20_to_25"/>
    <n v="3560"/>
    <s v="3500_plus"/>
    <n v="40"/>
    <n v="28.0625"/>
    <s v="25_to_29"/>
    <x v="1"/>
    <x v="0"/>
    <s v="Back"/>
    <s v="No"/>
    <s v="No"/>
  </r>
  <r>
    <x v="1"/>
    <x v="0"/>
    <s v="Female"/>
    <n v="21.28515625"/>
    <s v="20_to_25"/>
    <n v="2830"/>
    <s v="2500_to_2999"/>
    <n v="38"/>
    <n v="30.3046875"/>
    <s v="30_plus"/>
    <x v="0"/>
    <x v="0"/>
    <s v="Front_face_to_side"/>
    <s v="No"/>
    <s v="No"/>
  </r>
  <r>
    <x v="1"/>
    <x v="0"/>
    <s v="Female"/>
    <n v="21.28515625"/>
    <s v="20_to_25"/>
    <n v="3320"/>
    <s v="3000_to_3499"/>
    <n v="41"/>
    <n v="35.828125"/>
    <s v="30_plus"/>
    <x v="1"/>
    <x v="0"/>
    <s v="Back"/>
    <s v="No"/>
    <s v="No"/>
  </r>
  <r>
    <x v="1"/>
    <x v="0"/>
    <s v="Female"/>
    <n v="21.42578125"/>
    <s v="20_to_25"/>
    <n v="3330"/>
    <s v="3000_to_3499"/>
    <n v="41"/>
    <n v="28.48828125"/>
    <s v="25_to_29"/>
    <x v="0"/>
    <x v="0"/>
    <s v="Side"/>
    <s v="No"/>
    <s v="No"/>
  </r>
  <r>
    <x v="1"/>
    <x v="0"/>
    <s v="Female"/>
    <n v="21.42578125"/>
    <s v="20_to_25"/>
    <n v="3620"/>
    <s v="3500_plus"/>
    <n v="40"/>
    <n v="28.19921875"/>
    <s v="25_to_29"/>
    <x v="1"/>
    <x v="0"/>
    <s v="Back"/>
    <s v="_Yes"/>
    <s v="_Yes"/>
  </r>
  <r>
    <x v="1"/>
    <x v="0"/>
    <s v="Female"/>
    <n v="21.7109375"/>
    <s v="20_to_25"/>
    <n v="3050"/>
    <s v="3000_to_3499"/>
    <n v="39"/>
    <n v="30.01953125"/>
    <s v="30_plus"/>
    <x v="0"/>
    <x v="0"/>
    <s v="Side"/>
    <s v="No"/>
    <s v="No"/>
  </r>
  <r>
    <x v="1"/>
    <x v="0"/>
    <s v="Female"/>
    <n v="21.7109375"/>
    <s v="20_to_25"/>
    <n v="3160"/>
    <s v="3000_to_3499"/>
    <n v="39"/>
    <n v="38.0703125"/>
    <s v="30_plus"/>
    <x v="2"/>
    <x v="0"/>
    <s v="Front_face_to_side"/>
    <s v="No"/>
    <s v="No"/>
  </r>
  <r>
    <x v="1"/>
    <x v="0"/>
    <s v="Female"/>
    <n v="21.7109375"/>
    <s v="20_to_25"/>
    <n v="3360"/>
    <s v="3000_to_3499"/>
    <n v="40"/>
    <n v="26.8671875"/>
    <s v="25_to_29"/>
    <x v="0"/>
    <x v="0"/>
    <s v="Side"/>
    <s v="No"/>
    <s v="No"/>
  </r>
  <r>
    <x v="1"/>
    <x v="0"/>
    <s v="Female"/>
    <n v="21.7109375"/>
    <s v="20_to_25"/>
    <n v="3600"/>
    <s v="3500_plus"/>
    <n v="40"/>
    <n v="24.04296875"/>
    <s v="20_to_24"/>
    <x v="0"/>
    <x v="0"/>
    <s v="Side"/>
    <s v="No"/>
    <s v="No"/>
  </r>
  <r>
    <x v="1"/>
    <x v="0"/>
    <s v="Female"/>
    <n v="21.85546875"/>
    <s v="20_to_25"/>
    <n v="3330"/>
    <s v="3000_to_3499"/>
    <n v="40"/>
    <n v="24.15234375"/>
    <s v="20_to_24"/>
    <x v="0"/>
    <x v="0"/>
    <s v="Front_face_down"/>
    <s v="No"/>
    <s v="No"/>
  </r>
  <r>
    <x v="1"/>
    <x v="0"/>
    <s v="Female"/>
    <n v="22"/>
    <s v="20_to_25"/>
    <n v="3360"/>
    <s v="3000_to_3499"/>
    <n v="38"/>
    <n v="26.96484375"/>
    <s v="25_to_29"/>
    <x v="0"/>
    <x v="0"/>
    <s v="Back"/>
    <s v="_Yes"/>
    <s v="_Yes"/>
  </r>
  <r>
    <x v="1"/>
    <x v="0"/>
    <s v="Female"/>
    <n v="22"/>
    <s v="20_to_25"/>
    <n v="3610"/>
    <s v="3500_plus"/>
    <n v="41.28125"/>
    <n v="29.984375"/>
    <s v="25_to_29"/>
    <x v="0"/>
    <x v="0"/>
    <s v="Side"/>
    <s v="No"/>
    <s v="No"/>
  </r>
  <r>
    <x v="1"/>
    <x v="0"/>
    <s v="Female"/>
    <n v="22.28515625"/>
    <s v="20_to_25"/>
    <n v="3860"/>
    <s v="3500_plus"/>
    <n v="40"/>
    <n v="24.6015625"/>
    <s v="20_to_24"/>
    <x v="0"/>
    <x v="0"/>
    <s v="Side"/>
    <s v="No"/>
    <s v="No"/>
  </r>
  <r>
    <x v="1"/>
    <x v="0"/>
    <s v="Female"/>
    <n v="22.42578125"/>
    <s v="20_to_25"/>
    <n v="3090"/>
    <s v="3000_to_3499"/>
    <n v="38.5703125"/>
    <n v="29.51953125"/>
    <s v="25_to_29"/>
    <x v="0"/>
    <x v="0"/>
    <s v="Front_face_to_side"/>
    <s v="No"/>
    <s v="No"/>
  </r>
  <r>
    <x v="1"/>
    <x v="0"/>
    <s v="Female"/>
    <n v="22.42578125"/>
    <s v="20_to_25"/>
    <n v="3375"/>
    <s v="3000_to_3499"/>
    <n v="41"/>
    <n v="23.4765625"/>
    <s v="20_to_24"/>
    <x v="0"/>
    <x v="0"/>
    <s v="Side"/>
    <s v="No"/>
    <s v="No"/>
  </r>
  <r>
    <x v="1"/>
    <x v="0"/>
    <s v="Female"/>
    <n v="22.42578125"/>
    <s v="20_to_25"/>
    <n v="3500"/>
    <s v="3500_plus"/>
    <n v="37"/>
    <n v="29.90625"/>
    <s v="25_to_29"/>
    <x v="1"/>
    <x v="0"/>
    <s v="Side"/>
    <s v="No"/>
    <s v="No"/>
  </r>
  <r>
    <x v="1"/>
    <x v="0"/>
    <s v="Female"/>
    <n v="22.42578125"/>
    <s v="20_to_25"/>
    <n v="3520"/>
    <s v="3500_plus"/>
    <n v="40"/>
    <n v="20.83203125"/>
    <s v="20_to_24"/>
    <x v="0"/>
    <x v="0"/>
    <s v="Front_face_to_side"/>
    <s v="No"/>
    <s v="No"/>
  </r>
  <r>
    <x v="1"/>
    <x v="0"/>
    <s v="Female"/>
    <n v="22.5703125"/>
    <s v="20_to_25"/>
    <n v="3000"/>
    <s v="3000_to_3499"/>
    <n v="39"/>
    <n v="30.6796875"/>
    <s v="30_plus"/>
    <x v="0"/>
    <x v="0"/>
    <s v="Front_face_to_side"/>
    <s v="No"/>
    <s v="No"/>
  </r>
  <r>
    <x v="1"/>
    <x v="0"/>
    <s v="Female"/>
    <n v="22.5703125"/>
    <s v="20_to_25"/>
    <n v="3300"/>
    <s v="3000_to_3499"/>
    <n v="40"/>
    <n v="29.359375"/>
    <s v="25_to_29"/>
    <x v="1"/>
    <x v="0"/>
    <s v="Side"/>
    <s v="No"/>
    <s v="No"/>
  </r>
  <r>
    <x v="1"/>
    <x v="0"/>
    <s v="Female"/>
    <n v="22.7109375"/>
    <s v="20_to_25"/>
    <n v="2160"/>
    <s v="&lt;2500"/>
    <n v="38"/>
    <n v="33.3203125"/>
    <s v="30_plus"/>
    <x v="0"/>
    <x v="0"/>
    <s v="Back"/>
    <s v="No"/>
    <s v="No"/>
  </r>
  <r>
    <x v="1"/>
    <x v="0"/>
    <s v="Female"/>
    <n v="22.7109375"/>
    <s v="20_to_25"/>
    <n v="2830"/>
    <s v="2500_to_2999"/>
    <n v="38"/>
    <n v="18.03515625"/>
    <s v="&lt;19"/>
    <x v="0"/>
    <x v="1"/>
    <s v="Back"/>
    <s v="_Yes"/>
    <s v="_Yes"/>
  </r>
  <r>
    <x v="1"/>
    <x v="0"/>
    <s v="Female"/>
    <n v="22.85546875"/>
    <s v="20_to_25"/>
    <n v="3850"/>
    <s v="3500_plus"/>
    <n v="39.7109375"/>
    <n v="29.55859375"/>
    <s v="25_to_29"/>
    <x v="2"/>
    <x v="0"/>
    <s v="Side"/>
    <s v="No"/>
    <s v="No"/>
  </r>
  <r>
    <x v="1"/>
    <x v="0"/>
    <s v="Female"/>
    <n v="23"/>
    <s v="20_to_25"/>
    <n v="3240"/>
    <s v="3000_to_3499"/>
    <n v="40"/>
    <n v="21.2109375"/>
    <s v="20_to_24"/>
    <x v="1"/>
    <x v="0"/>
    <s v="Back"/>
    <s v="No"/>
    <s v="No"/>
  </r>
  <r>
    <x v="1"/>
    <x v="0"/>
    <s v="Female"/>
    <n v="23"/>
    <s v="20_to_25"/>
    <n v="3410"/>
    <s v="3000_to_3499"/>
    <n v="39"/>
    <n v="28.703125"/>
    <s v="25_to_29"/>
    <x v="1"/>
    <x v="0"/>
    <s v="Side"/>
    <s v="_Yes"/>
    <s v="_Yes"/>
  </r>
  <r>
    <x v="1"/>
    <x v="0"/>
    <s v="Female"/>
    <n v="23"/>
    <s v="20_to_25"/>
    <n v="3510"/>
    <s v="3500_plus"/>
    <n v="39.140625"/>
    <n v="27.125"/>
    <s v="25_to_29"/>
    <x v="0"/>
    <x v="0"/>
    <s v="Front_face_to_side"/>
    <s v="No"/>
    <s v="No"/>
  </r>
  <r>
    <x v="1"/>
    <x v="0"/>
    <s v="Female"/>
    <n v="23"/>
    <s v="20_to_25"/>
    <n v="3700"/>
    <s v="3500_plus"/>
    <n v="40"/>
    <n v="27.734375"/>
    <s v="25_to_29"/>
    <x v="0"/>
    <x v="0"/>
    <s v="Front_face_to_side"/>
    <s v="_Yes"/>
    <s v="_Yes"/>
  </r>
  <r>
    <x v="1"/>
    <x v="0"/>
    <s v="Female"/>
    <n v="23"/>
    <s v="20_to_25"/>
    <n v="3720"/>
    <s v="3500_plus"/>
    <n v="41.421875"/>
    <n v="26.41796875"/>
    <s v="25_to_29"/>
    <x v="0"/>
    <x v="0"/>
    <s v="Front_face_to_side"/>
    <s v="No"/>
    <s v="No"/>
  </r>
  <r>
    <x v="1"/>
    <x v="0"/>
    <s v="Female"/>
    <n v="23.140625"/>
    <s v="20_to_25"/>
    <n v="1750"/>
    <s v="&lt;2500"/>
    <n v="33.8515625"/>
    <n v="43.3671875"/>
    <s v="30_plus"/>
    <x v="1"/>
    <x v="0"/>
    <s v="Side"/>
    <s v="No"/>
    <s v="No"/>
  </r>
  <r>
    <x v="1"/>
    <x v="0"/>
    <s v="Female"/>
    <n v="23.28515625"/>
    <s v="20_to_25"/>
    <n v="2935"/>
    <s v="2500_to_2999"/>
    <n v="41.140625"/>
    <n v="29.70703125"/>
    <s v="25_to_29"/>
    <x v="2"/>
    <x v="0"/>
    <s v="Front_face_to_side"/>
    <s v="No"/>
    <s v="No"/>
  </r>
  <r>
    <x v="1"/>
    <x v="0"/>
    <s v="Female"/>
    <n v="23.28515625"/>
    <s v="20_to_25"/>
    <n v="3700"/>
    <s v="3500_plus"/>
    <n v="41.421875"/>
    <n v="26.27734375"/>
    <s v="25_to_29"/>
    <x v="0"/>
    <x v="0"/>
    <s v="Front_face_to_side"/>
    <s v="No"/>
    <s v="No"/>
  </r>
  <r>
    <x v="1"/>
    <x v="0"/>
    <s v="Female"/>
    <n v="23.42578125"/>
    <s v="20_to_25"/>
    <n v="3310"/>
    <s v="3000_to_3499"/>
    <n v="40"/>
    <n v="27.9609375"/>
    <s v="25_to_29"/>
    <x v="0"/>
    <x v="0"/>
    <s v="Back"/>
    <s v="No"/>
    <s v="No"/>
  </r>
  <r>
    <x v="1"/>
    <x v="0"/>
    <s v="Female"/>
    <n v="23.42578125"/>
    <s v="20_to_25"/>
    <n v="3615"/>
    <s v="3500_plus"/>
    <n v="41.7109375"/>
    <n v="21.69140625"/>
    <s v="20_to_24"/>
    <x v="1"/>
    <x v="0"/>
    <s v="Front_face_to_side"/>
    <s v="No"/>
    <s v="No"/>
  </r>
  <r>
    <x v="1"/>
    <x v="0"/>
    <s v="Female"/>
    <n v="23.42578125"/>
    <s v="20_to_25"/>
    <n v="3830"/>
    <s v="3500_plus"/>
    <n v="40.8515625"/>
    <n v="18.515625"/>
    <s v="&lt;19"/>
    <x v="0"/>
    <x v="0"/>
    <s v="Side"/>
    <s v="No"/>
    <s v="No"/>
  </r>
  <r>
    <x v="1"/>
    <x v="0"/>
    <s v="Female"/>
    <n v="23.42578125"/>
    <s v="20_to_25"/>
    <n v="4750"/>
    <s v="3500_plus"/>
    <n v="39"/>
    <n v="28.96484375"/>
    <s v="25_to_29"/>
    <x v="1"/>
    <x v="0"/>
    <s v="Front_face_to_side"/>
    <s v="No"/>
    <s v="No"/>
  </r>
  <r>
    <x v="1"/>
    <x v="0"/>
    <s v="Female"/>
    <n v="23.5703125"/>
    <s v="20_to_25"/>
    <n v="3090"/>
    <s v="3000_to_3499"/>
    <n v="40"/>
    <n v="20.56640625"/>
    <s v="20_to_24"/>
    <x v="1"/>
    <x v="0"/>
    <s v="Side"/>
    <s v="_Yes"/>
    <s v="_Yes"/>
  </r>
  <r>
    <x v="1"/>
    <x v="0"/>
    <s v="Female"/>
    <n v="23.5703125"/>
    <s v="20_to_25"/>
    <n v="3100"/>
    <s v="3000_to_3499"/>
    <n v="40"/>
    <n v="26.6015625"/>
    <s v="25_to_29"/>
    <x v="1"/>
    <x v="0"/>
    <s v="Back"/>
    <s v="No"/>
    <s v="No"/>
  </r>
  <r>
    <x v="1"/>
    <x v="0"/>
    <s v="Female"/>
    <n v="23.5703125"/>
    <s v="20_to_25"/>
    <n v="3540"/>
    <s v="3500_plus"/>
    <n v="39"/>
    <n v="25.1328125"/>
    <s v="25_to_29"/>
    <x v="0"/>
    <x v="0"/>
    <s v="Front_face_to_side"/>
    <s v="No"/>
    <s v="No"/>
  </r>
  <r>
    <x v="1"/>
    <x v="0"/>
    <s v="Female"/>
    <n v="23.7109375"/>
    <s v="20_to_25"/>
    <n v="3170"/>
    <s v="3000_to_3499"/>
    <n v="39"/>
    <n v="23.0625"/>
    <s v="20_to_24"/>
    <x v="0"/>
    <x v="0"/>
    <s v="Back"/>
    <s v="No"/>
    <s v="No"/>
  </r>
  <r>
    <x v="1"/>
    <x v="0"/>
    <s v="Female"/>
    <n v="23.85546875"/>
    <s v="20_to_25"/>
    <n v="3880"/>
    <s v="3500_plus"/>
    <n v="40.7109375"/>
    <n v="28.94140625"/>
    <s v="25_to_29"/>
    <x v="1"/>
    <x v="0"/>
    <s v="Front_face_to_side"/>
    <s v="No"/>
    <s v="No"/>
  </r>
  <r>
    <x v="1"/>
    <x v="0"/>
    <s v="Female"/>
    <n v="24"/>
    <s v="20_to_25"/>
    <n v="2900"/>
    <s v="2500_to_2999"/>
    <n v="36.7109375"/>
    <n v="34.6953125"/>
    <s v="30_plus"/>
    <x v="0"/>
    <x v="0"/>
    <s v="Side"/>
    <s v="No"/>
    <s v="No"/>
  </r>
  <r>
    <x v="1"/>
    <x v="0"/>
    <s v="Female"/>
    <n v="24"/>
    <s v="20_to_25"/>
    <n v="3710"/>
    <s v="3500_plus"/>
    <n v="40"/>
    <n v="25.953125"/>
    <s v="25_to_29"/>
    <x v="0"/>
    <x v="0"/>
    <s v="Front_face_to_side"/>
    <s v="No"/>
    <s v="No"/>
  </r>
  <r>
    <x v="1"/>
    <x v="0"/>
    <s v="Female"/>
    <n v="24"/>
    <s v="20_to_25"/>
    <n v="4270"/>
    <s v="3500_plus"/>
    <n v="40"/>
    <n v="30.25"/>
    <s v="30_plus"/>
    <x v="0"/>
    <x v="0"/>
    <s v="Side"/>
    <s v="No"/>
    <s v="No"/>
  </r>
  <r>
    <x v="1"/>
    <x v="0"/>
    <s v="Female"/>
    <n v="24.140625"/>
    <s v="20_to_25"/>
    <n v="3120"/>
    <s v="3000_to_3499"/>
    <n v="42"/>
    <n v="26.6875"/>
    <s v="25_to_29"/>
    <x v="1"/>
    <x v="0"/>
    <s v="Front_face_to_side"/>
    <s v="No"/>
    <s v="No"/>
  </r>
  <r>
    <x v="1"/>
    <x v="0"/>
    <s v="Female"/>
    <n v="24.28515625"/>
    <s v="20_to_25"/>
    <n v="3330"/>
    <s v="3000_to_3499"/>
    <n v="40.140625"/>
    <n v="29.0859375"/>
    <s v="25_to_29"/>
    <x v="1"/>
    <x v="0"/>
    <s v="Side"/>
    <s v="No"/>
    <s v="No"/>
  </r>
  <r>
    <x v="1"/>
    <x v="0"/>
    <s v="Female"/>
    <n v="24.42578125"/>
    <s v="20_to_25"/>
    <n v="3380"/>
    <s v="3000_to_3499"/>
    <n v="40"/>
    <n v="24.2890625"/>
    <s v="20_to_24"/>
    <x v="1"/>
    <x v="0"/>
    <s v="Side"/>
    <s v="_Yes"/>
    <s v="_Yes"/>
  </r>
  <r>
    <x v="1"/>
    <x v="0"/>
    <s v="Female"/>
    <n v="24.5703125"/>
    <s v="20_to_25"/>
    <n v="3440"/>
    <s v="3000_to_3499"/>
    <n v="40.8515625"/>
    <n v="29.25390625"/>
    <s v="25_to_29"/>
    <x v="0"/>
    <x v="0"/>
    <s v="Front_face_to_side"/>
    <s v="No"/>
    <s v="No"/>
  </r>
  <r>
    <x v="1"/>
    <x v="0"/>
    <s v="Female"/>
    <n v="24.7109375"/>
    <s v="20_to_25"/>
    <n v="3070"/>
    <s v="3000_to_3499"/>
    <n v="39.8515625"/>
    <n v="27.36328125"/>
    <s v="25_to_29"/>
    <x v="0"/>
    <x v="0"/>
    <s v="Side"/>
    <s v="No"/>
    <s v="No"/>
  </r>
  <r>
    <x v="1"/>
    <x v="0"/>
    <s v="Female"/>
    <n v="25.140625"/>
    <s v="20_to_25"/>
    <n v="3250"/>
    <s v="3000_to_3499"/>
    <n v="40"/>
    <n v="34.96875"/>
    <s v="30_plus"/>
    <x v="0"/>
    <x v="0"/>
    <s v="Back"/>
    <s v="No"/>
    <s v="No"/>
  </r>
  <r>
    <x v="1"/>
    <x v="0"/>
    <s v="Female"/>
    <n v="25.28515625"/>
    <s v="20_to_25"/>
    <n v="3200"/>
    <s v="3000_to_3499"/>
    <n v="39"/>
    <n v="35.1015625"/>
    <s v="30_plus"/>
    <x v="0"/>
    <x v="0"/>
    <s v="Side"/>
    <s v="No"/>
    <s v="No"/>
  </r>
  <r>
    <x v="1"/>
    <x v="0"/>
    <s v="Female"/>
    <n v="25.28515625"/>
    <s v="20_to_25"/>
    <n v="3265"/>
    <s v="3000_to_3499"/>
    <n v="40"/>
    <n v="28.97265625"/>
    <s v="25_to_29"/>
    <x v="0"/>
    <x v="0"/>
    <s v="Back"/>
    <s v="_Yes"/>
    <s v="_Yes"/>
  </r>
  <r>
    <x v="1"/>
    <x v="0"/>
    <s v="Female"/>
    <n v="25.28515625"/>
    <s v="20_to_25"/>
    <n v="3660"/>
    <s v="3500_plus"/>
    <n v="39.5703125"/>
    <n v="23.4375"/>
    <s v="20_to_24"/>
    <x v="0"/>
    <x v="0"/>
    <s v="Front_face_to_side"/>
    <s v="_Yes"/>
    <s v="_Yes"/>
  </r>
  <r>
    <x v="1"/>
    <x v="0"/>
    <s v="Female"/>
    <n v="25.42578125"/>
    <s v="20_to_25"/>
    <n v="2930"/>
    <s v="2500_to_2999"/>
    <n v="40"/>
    <n v="34.8046875"/>
    <s v="30_plus"/>
    <x v="1"/>
    <x v="0"/>
    <s v="Front_face_to_side"/>
    <s v="No"/>
    <s v="No"/>
  </r>
  <r>
    <x v="1"/>
    <x v="0"/>
    <s v="Female"/>
    <n v="25.42578125"/>
    <s v="20_to_25"/>
    <n v="3200"/>
    <s v="3000_to_3499"/>
    <n v="39"/>
    <n v="22.71484375"/>
    <s v="20_to_24"/>
    <x v="1"/>
    <x v="0"/>
    <s v="Back"/>
    <s v="No"/>
    <s v="No"/>
  </r>
  <r>
    <x v="1"/>
    <x v="0"/>
    <s v="Female"/>
    <n v="25.42578125"/>
    <s v="20_to_25"/>
    <n v="3405"/>
    <s v="3000_to_3499"/>
    <n v="39"/>
    <n v="30.6796875"/>
    <s v="30_plus"/>
    <x v="0"/>
    <x v="0"/>
    <s v="Back"/>
    <s v="No"/>
    <s v="No"/>
  </r>
  <r>
    <x v="1"/>
    <x v="0"/>
    <s v="Female"/>
    <n v="25.42578125"/>
    <s v="20_to_25"/>
    <n v="3840"/>
    <s v="3500_plus"/>
    <n v="40"/>
    <n v="23.75"/>
    <s v="20_to_24"/>
    <x v="1"/>
    <x v="0"/>
    <s v="Side"/>
    <s v="No"/>
    <s v="No"/>
  </r>
  <r>
    <x v="1"/>
    <x v="0"/>
    <s v="Female"/>
    <n v="25.5703125"/>
    <s v="20_to_25"/>
    <n v="2930"/>
    <s v="2500_to_2999"/>
    <n v="37"/>
    <n v="37.2421875"/>
    <s v="30_plus"/>
    <x v="1"/>
    <x v="1"/>
    <s v="Side"/>
    <s v="No"/>
    <s v="No"/>
  </r>
  <r>
    <x v="1"/>
    <x v="0"/>
    <s v="Female"/>
    <n v="25.5703125"/>
    <s v="20_to_25"/>
    <n v="3865"/>
    <s v="3500_plus"/>
    <n v="40"/>
    <n v="34.59375"/>
    <s v="30_plus"/>
    <x v="0"/>
    <x v="0"/>
    <s v="Side"/>
    <s v="No"/>
    <s v="No"/>
  </r>
  <r>
    <x v="1"/>
    <x v="0"/>
    <s v="Female"/>
    <n v="25.5703125"/>
    <s v="20_to_25"/>
    <n v="3960"/>
    <s v="3500_plus"/>
    <n v="41.421875"/>
    <n v="31.8046875"/>
    <s v="30_plus"/>
    <x v="0"/>
    <x v="0"/>
    <s v="Front_face_to_side"/>
    <s v="No"/>
    <s v="No"/>
  </r>
  <r>
    <x v="1"/>
    <x v="0"/>
    <s v="Female"/>
    <n v="25.5703125"/>
    <s v="20_to_25"/>
    <n v="4080"/>
    <s v="3500_plus"/>
    <n v="40.8515625"/>
    <n v="41.15625"/>
    <s v="30_plus"/>
    <x v="1"/>
    <x v="0"/>
    <s v="Side"/>
    <s v="No"/>
    <s v="No"/>
  </r>
  <r>
    <x v="1"/>
    <x v="0"/>
    <s v="Female"/>
    <n v="25.7109375"/>
    <s v="20_to_25"/>
    <n v="5180"/>
    <s v="3500_plus"/>
    <n v="41.5703125"/>
    <n v="28.1640625"/>
    <s v="25_to_29"/>
    <x v="1"/>
    <x v="0"/>
    <s v="Front_face_to_side"/>
    <s v="No"/>
    <s v="No"/>
  </r>
  <r>
    <x v="1"/>
    <x v="0"/>
    <s v="Female"/>
    <n v="26.140625"/>
    <s v="26_plus"/>
    <n v="2970"/>
    <s v="2500_to_2999"/>
    <n v="40"/>
    <n v="22.421875"/>
    <s v="20_to_24"/>
    <x v="0"/>
    <x v="0"/>
    <s v="Back"/>
    <s v="_Yes"/>
    <s v="_Yes"/>
  </r>
  <r>
    <x v="1"/>
    <x v="0"/>
    <s v="Female"/>
    <n v="26.28515625"/>
    <s v="26_plus"/>
    <n v="3690"/>
    <s v="3500_plus"/>
    <n v="41"/>
    <n v="34.1953125"/>
    <s v="30_plus"/>
    <x v="0"/>
    <x v="0"/>
    <s v="Front_face_to_side"/>
    <s v="_Yes"/>
    <s v="_Yes"/>
  </r>
  <r>
    <x v="1"/>
    <x v="0"/>
    <s v="Female"/>
    <n v="26.28515625"/>
    <s v="26_plus"/>
    <n v="3920"/>
    <s v="3500_plus"/>
    <n v="40"/>
    <n v="19.0703125"/>
    <s v="&lt;19"/>
    <x v="1"/>
    <x v="0"/>
    <s v="Side"/>
    <s v="Occasional"/>
    <s v="_Yes"/>
  </r>
  <r>
    <x v="1"/>
    <x v="0"/>
    <s v="Female"/>
    <n v="26.42578125"/>
    <s v="26_plus"/>
    <n v="3400"/>
    <s v="3000_to_3499"/>
    <n v="40"/>
    <n v="28.75"/>
    <s v="25_to_29"/>
    <x v="2"/>
    <x v="0"/>
    <s v="Front_face_to_side"/>
    <s v="No"/>
    <s v="No"/>
  </r>
  <r>
    <x v="1"/>
    <x v="0"/>
    <s v="Female"/>
    <n v="26.5703125"/>
    <s v="26_plus"/>
    <n v="2960"/>
    <s v="2500_to_2999"/>
    <n v="39"/>
    <n v="36.046875"/>
    <s v="30_plus"/>
    <x v="2"/>
    <x v="1"/>
    <s v="Side"/>
    <s v="No"/>
    <s v="No"/>
  </r>
  <r>
    <x v="1"/>
    <x v="0"/>
    <s v="Female"/>
    <n v="26.5703125"/>
    <s v="26_plus"/>
    <n v="4040"/>
    <s v="3500_plus"/>
    <n v="41"/>
    <n v="28.69140625"/>
    <s v="25_to_29"/>
    <x v="0"/>
    <x v="0"/>
    <s v="Side"/>
    <s v="No"/>
    <s v="No"/>
  </r>
  <r>
    <x v="1"/>
    <x v="0"/>
    <s v="Female"/>
    <n v="26.7109375"/>
    <s v="26_plus"/>
    <n v="3320"/>
    <s v="3000_to_3499"/>
    <n v="40"/>
    <n v="27.625"/>
    <s v="25_to_29"/>
    <x v="2"/>
    <x v="0"/>
    <s v="Back"/>
    <s v="_Yes"/>
    <s v="_Yes"/>
  </r>
  <r>
    <x v="1"/>
    <x v="0"/>
    <s v="Female"/>
    <n v="26.7109375"/>
    <s v="26_plus"/>
    <n v="3480"/>
    <s v="3000_to_3499"/>
    <n v="39"/>
    <n v="29.41796875"/>
    <s v="25_to_29"/>
    <x v="0"/>
    <x v="0"/>
    <s v="Front_face_to_side"/>
    <s v="_Yes"/>
    <s v="_Yes"/>
  </r>
  <r>
    <x v="1"/>
    <x v="0"/>
    <s v="Female"/>
    <n v="27"/>
    <s v="26_plus"/>
    <n v="2510"/>
    <s v="2500_to_2999"/>
    <n v="36"/>
    <n v="41.6796875"/>
    <s v="30_plus"/>
    <x v="2"/>
    <x v="0"/>
    <s v="Side"/>
    <s v="No"/>
    <s v="No"/>
  </r>
  <r>
    <x v="1"/>
    <x v="0"/>
    <s v="Female"/>
    <n v="27"/>
    <s v="26_plus"/>
    <n v="2800"/>
    <s v="2500_to_2999"/>
    <n v="38.421875"/>
    <n v="29.015625"/>
    <s v="25_to_29"/>
    <x v="0"/>
    <x v="0"/>
    <s v="Side"/>
    <s v="No"/>
    <s v="No"/>
  </r>
  <r>
    <x v="1"/>
    <x v="0"/>
    <s v="Female"/>
    <n v="27"/>
    <s v="26_plus"/>
    <n v="4000"/>
    <s v="3500_plus"/>
    <n v="39"/>
    <n v="30.59765625"/>
    <s v="30_plus"/>
    <x v="2"/>
    <x v="0"/>
    <s v="Front_face_to_side"/>
    <s v="No"/>
    <s v="No"/>
  </r>
  <r>
    <x v="1"/>
    <x v="0"/>
    <s v="Female"/>
    <n v="27.28515625"/>
    <s v="26_plus"/>
    <n v="3090"/>
    <s v="3000_to_3499"/>
    <n v="35"/>
    <n v="23.65625"/>
    <s v="20_to_24"/>
    <x v="1"/>
    <x v="0"/>
    <s v="Front_face_to_side"/>
    <s v="No"/>
    <s v="No"/>
  </r>
  <r>
    <x v="1"/>
    <x v="0"/>
    <s v="Female"/>
    <n v="27.28515625"/>
    <s v="26_plus"/>
    <n v="3240"/>
    <s v="3000_to_3499"/>
    <n v="39"/>
    <n v="25.625"/>
    <s v="25_to_29"/>
    <x v="1"/>
    <x v="0"/>
    <s v="Back"/>
    <s v="No"/>
    <s v="No"/>
  </r>
  <r>
    <x v="1"/>
    <x v="0"/>
    <s v="Female"/>
    <n v="27.28515625"/>
    <s v="26_plus"/>
    <n v="3350"/>
    <s v="3000_to_3499"/>
    <n v="40"/>
    <n v="30.78125"/>
    <s v="30_plus"/>
    <x v="1"/>
    <x v="0"/>
    <s v="Front_face_to_side"/>
    <s v="No"/>
    <s v="No"/>
  </r>
  <r>
    <x v="1"/>
    <x v="0"/>
    <s v="Female"/>
    <n v="27.28515625"/>
    <s v="26_plus"/>
    <n v="3520"/>
    <s v="3500_plus"/>
    <n v="39"/>
    <n v="35.6875"/>
    <s v="30_plus"/>
    <x v="1"/>
    <x v="0"/>
    <s v="Front_face_to_side"/>
    <s v="No"/>
    <s v="No"/>
  </r>
  <r>
    <x v="1"/>
    <x v="0"/>
    <s v="Female"/>
    <n v="27.42578125"/>
    <s v="26_plus"/>
    <n v="3270"/>
    <s v="3000_to_3499"/>
    <n v="39.7109375"/>
    <n v="24.03125"/>
    <s v="20_to_24"/>
    <x v="0"/>
    <x v="0"/>
    <s v="Side"/>
    <s v="No"/>
    <s v="No"/>
  </r>
  <r>
    <x v="1"/>
    <x v="0"/>
    <s v="Female"/>
    <n v="27.42578125"/>
    <s v="26_plus"/>
    <n v="3305"/>
    <s v="3000_to_3499"/>
    <n v="39"/>
    <n v="35.6875"/>
    <s v="30_plus"/>
    <x v="2"/>
    <x v="0"/>
    <s v="Front_face_to_side"/>
    <s v="No"/>
    <s v="No"/>
  </r>
  <r>
    <x v="1"/>
    <x v="0"/>
    <s v="Female"/>
    <n v="27.42578125"/>
    <s v="26_plus"/>
    <n v="3720"/>
    <s v="3500_plus"/>
    <n v="41.5703125"/>
    <n v="21.9765625"/>
    <s v="20_to_24"/>
    <x v="0"/>
    <x v="0"/>
    <s v="Back"/>
    <s v="_Yes"/>
    <s v="_Yes"/>
  </r>
  <r>
    <x v="1"/>
    <x v="0"/>
    <s v="Female"/>
    <n v="27.85546875"/>
    <s v="26_plus"/>
    <n v="2340"/>
    <s v="&lt;2500"/>
    <n v="38"/>
    <n v="28.03515625"/>
    <s v="25_to_29"/>
    <x v="0"/>
    <x v="0"/>
    <s v="Back"/>
    <s v="No"/>
    <s v="No"/>
  </r>
  <r>
    <x v="1"/>
    <x v="0"/>
    <s v="Female"/>
    <n v="28"/>
    <s v="26_plus"/>
    <n v="3700"/>
    <s v="3500_plus"/>
    <n v="38"/>
    <n v="30.58203125"/>
    <s v="30_plus"/>
    <x v="2"/>
    <x v="0"/>
    <s v="Side"/>
    <s v="_Yes"/>
    <s v="_Yes"/>
  </r>
  <r>
    <x v="1"/>
    <x v="0"/>
    <s v="Female"/>
    <n v="28.140625"/>
    <s v="26_plus"/>
    <n v="4200"/>
    <s v="3500_plus"/>
    <n v="41.421875"/>
    <n v="38.8046875"/>
    <s v="30_plus"/>
    <x v="2"/>
    <x v="0"/>
    <s v="Back"/>
    <s v="_Yes"/>
    <s v="_Yes"/>
  </r>
  <r>
    <x v="1"/>
    <x v="0"/>
    <s v="Female"/>
    <n v="28.85546875"/>
    <s v="26_plus"/>
    <n v="3270"/>
    <s v="3000_to_3499"/>
    <n v="40.140625"/>
    <n v="22.0859375"/>
    <s v="20_to_24"/>
    <x v="2"/>
    <x v="0"/>
    <s v="Back"/>
    <s v="No"/>
    <s v="No"/>
  </r>
  <r>
    <x v="1"/>
    <x v="0"/>
    <s v="Female"/>
    <n v="29.140625"/>
    <s v="26_plus"/>
    <n v="3510"/>
    <s v="3500_plus"/>
    <n v="39"/>
    <n v="35.609375"/>
    <s v="30_plus"/>
    <x v="0"/>
    <x v="1"/>
    <s v="Side"/>
    <s v="No"/>
    <s v="No"/>
  </r>
  <r>
    <x v="1"/>
    <x v="0"/>
    <s v="Female"/>
    <n v="29.28515625"/>
    <s v="26_plus"/>
    <n v="3000"/>
    <s v="3000_to_3499"/>
    <n v="37.421875"/>
    <n v="28.03515625"/>
    <s v="25_to_29"/>
    <x v="0"/>
    <x v="0"/>
    <s v="Front_face_to_side"/>
    <s v="No"/>
    <s v="No"/>
  </r>
  <r>
    <x v="1"/>
    <x v="0"/>
    <s v="Female"/>
    <n v="29.85546875"/>
    <s v="26_plus"/>
    <n v="3370"/>
    <s v="3000_to_3499"/>
    <n v="40"/>
    <n v="37.0859375"/>
    <s v="30_plus"/>
    <x v="0"/>
    <x v="1"/>
    <s v="Front_face_to_side"/>
    <s v="_Yes"/>
    <s v="_Yes"/>
  </r>
  <r>
    <x v="1"/>
    <x v="0"/>
    <s v="Female"/>
    <n v="29.85546875"/>
    <s v="26_plus"/>
    <n v="3380"/>
    <s v="3000_to_3499"/>
    <n v="39"/>
    <n v="18.5625"/>
    <s v="&lt;19"/>
    <x v="0"/>
    <x v="0"/>
    <s v="Front_face_to_side"/>
    <s v="No"/>
    <s v="No"/>
  </r>
  <r>
    <x v="1"/>
    <x v="0"/>
    <s v="Female"/>
    <n v="29.85546875"/>
    <s v="26_plus"/>
    <n v="3610"/>
    <s v="3500_plus"/>
    <n v="41"/>
    <n v="36.0234375"/>
    <s v="30_plus"/>
    <x v="0"/>
    <x v="0"/>
    <s v="Side"/>
    <s v="_Yes"/>
    <s v="_Yes"/>
  </r>
  <r>
    <x v="1"/>
    <x v="0"/>
    <s v="Female"/>
    <n v="29.85546875"/>
    <s v="26_plus"/>
    <n v="3740"/>
    <s v="3500_plus"/>
    <n v="40"/>
    <n v="24.3828125"/>
    <s v="20_to_24"/>
    <x v="2"/>
    <x v="0"/>
    <s v="Front_face_to_side"/>
    <s v="No"/>
    <s v="No"/>
  </r>
  <r>
    <x v="1"/>
    <x v="0"/>
    <s v="Female"/>
    <n v="30"/>
    <s v="26_plus"/>
    <n v="2980"/>
    <s v="2500_to_2999"/>
    <n v="38"/>
    <n v="33.2265625"/>
    <s v="30_plus"/>
    <x v="2"/>
    <x v="0"/>
    <s v="Front_face_to_side"/>
    <s v="No"/>
    <s v="No"/>
  </r>
  <r>
    <x v="1"/>
    <x v="0"/>
    <s v="Female"/>
    <n v="30.140625"/>
    <s v="26_plus"/>
    <n v="3470"/>
    <s v="3000_to_3499"/>
    <n v="40.28125"/>
    <n v="27.71484375"/>
    <s v="25_to_29"/>
    <x v="2"/>
    <x v="0"/>
    <s v="Front_face_to_side"/>
    <s v="No"/>
    <s v="No"/>
  </r>
  <r>
    <x v="1"/>
    <x v="0"/>
    <s v="Female"/>
    <n v="30.42578125"/>
    <s v="26_plus"/>
    <n v="3380"/>
    <s v="3000_to_3499"/>
    <n v="40"/>
    <n v="26.703125"/>
    <s v="25_to_29"/>
    <x v="0"/>
    <x v="0"/>
    <s v="Back"/>
    <s v="No"/>
    <s v="No"/>
  </r>
  <r>
    <x v="1"/>
    <x v="0"/>
    <s v="Female"/>
    <n v="31"/>
    <s v="26_plus"/>
    <n v="3900"/>
    <s v="3500_plus"/>
    <n v="40"/>
    <n v="31.38671875"/>
    <s v="30_plus"/>
    <x v="0"/>
    <x v="0"/>
    <s v="Front_face_to_side"/>
    <s v="No"/>
    <s v="No"/>
  </r>
  <r>
    <x v="1"/>
    <x v="0"/>
    <s v="Female"/>
    <n v="31.5703125"/>
    <s v="26_plus"/>
    <n v="3920"/>
    <s v="3500_plus"/>
    <n v="40"/>
    <n v="25.62890625"/>
    <s v="25_to_29"/>
    <x v="0"/>
    <x v="0"/>
    <s v="Front_face_to_side"/>
    <s v="No"/>
    <s v="No"/>
  </r>
  <r>
    <x v="1"/>
    <x v="0"/>
    <s v="Female"/>
    <n v="32"/>
    <s v="26_plus"/>
    <n v="3340"/>
    <s v="3000_to_3499"/>
    <n v="39.8515625"/>
    <n v="27.6328125"/>
    <s v="25_to_29"/>
    <x v="0"/>
    <x v="0"/>
    <s v="Back"/>
    <s v="_Yes"/>
    <s v="_Yes"/>
  </r>
  <r>
    <x v="1"/>
    <x v="0"/>
    <s v="Female"/>
    <n v="32"/>
    <s v="26_plus"/>
    <n v="3390"/>
    <s v="3000_to_3499"/>
    <n v="40"/>
    <n v="28.7109375"/>
    <s v="25_to_29"/>
    <x v="0"/>
    <x v="0"/>
    <s v="Front_face_to_side"/>
    <s v="No"/>
    <s v="No"/>
  </r>
  <r>
    <x v="1"/>
    <x v="0"/>
    <s v="Female"/>
    <n v="32"/>
    <s v="26_plus"/>
    <n v="3400"/>
    <s v="3000_to_3499"/>
    <n v="39"/>
    <n v="32.0078125"/>
    <s v="30_plus"/>
    <x v="0"/>
    <x v="0"/>
    <s v="Back"/>
    <s v="No"/>
    <s v="No"/>
  </r>
  <r>
    <x v="1"/>
    <x v="0"/>
    <s v="Female"/>
    <n v="32.140625"/>
    <s v="26_plus"/>
    <n v="3730"/>
    <s v="3500_plus"/>
    <n v="40"/>
    <n v="24.921875"/>
    <s v="20_to_24"/>
    <x v="0"/>
    <x v="0"/>
    <s v="Front_face_to_side"/>
    <s v="No"/>
    <s v="No"/>
  </r>
  <r>
    <x v="1"/>
    <x v="0"/>
    <s v="Female"/>
    <n v="33"/>
    <s v="26_plus"/>
    <n v="3290"/>
    <s v="3000_to_3499"/>
    <n v="40"/>
    <n v="24.8125"/>
    <s v="20_to_24"/>
    <x v="2"/>
    <x v="0"/>
    <s v="Back"/>
    <s v="_Yes"/>
    <s v="_Yes"/>
  </r>
  <r>
    <x v="1"/>
    <x v="0"/>
    <s v="Female"/>
    <n v="33"/>
    <s v="26_plus"/>
    <n v="3870"/>
    <s v="3500_plus"/>
    <n v="40"/>
    <n v="31.55078125"/>
    <s v="30_plus"/>
    <x v="2"/>
    <x v="0"/>
    <s v="Side"/>
    <s v="No"/>
    <s v="No"/>
  </r>
  <r>
    <x v="1"/>
    <x v="0"/>
    <s v="Female"/>
    <n v="33"/>
    <s v="26_plus"/>
    <n v="4270"/>
    <s v="3500_plus"/>
    <n v="40"/>
    <n v="24.62109375"/>
    <s v="20_to_24"/>
    <x v="0"/>
    <x v="0"/>
    <s v="Front_face_to_side"/>
    <s v="_Yes"/>
    <s v="_Yes"/>
  </r>
  <r>
    <x v="1"/>
    <x v="0"/>
    <s v="Female"/>
    <n v="33.140625"/>
    <s v="26_plus"/>
    <n v="3100"/>
    <s v="3000_to_3499"/>
    <n v="40"/>
    <n v="42.734375"/>
    <s v="30_plus"/>
    <x v="0"/>
    <x v="0"/>
    <s v="Front_face_to_side"/>
    <s v="No"/>
    <s v="No"/>
  </r>
  <r>
    <x v="1"/>
    <x v="0"/>
    <s v="Female"/>
    <n v="33.421875"/>
    <s v="26_plus"/>
    <n v="3340"/>
    <s v="3000_to_3499"/>
    <n v="39"/>
    <n v="25.52734375"/>
    <s v="25_to_29"/>
    <x v="1"/>
    <x v="0"/>
    <s v="Back"/>
    <s v="No"/>
    <s v="No"/>
  </r>
  <r>
    <x v="1"/>
    <x v="0"/>
    <s v="Female"/>
    <n v="34"/>
    <s v="26_plus"/>
    <n v="3620"/>
    <s v="3500_plus"/>
    <n v="39.7109375"/>
    <n v="30.33984375"/>
    <s v="30_plus"/>
    <x v="0"/>
    <x v="0"/>
    <s v="Side"/>
    <s v="No"/>
    <s v="No"/>
  </r>
  <r>
    <x v="1"/>
    <x v="0"/>
    <s v="Female"/>
    <n v="34.28125"/>
    <s v="26_plus"/>
    <n v="3300"/>
    <s v="3000_to_3499"/>
    <n v="40"/>
    <n v="29.01171875"/>
    <s v="25_to_29"/>
    <x v="1"/>
    <x v="0"/>
    <s v="Back"/>
    <s v="_Yes"/>
    <s v="_Yes"/>
  </r>
  <r>
    <x v="1"/>
    <x v="0"/>
    <s v="Female"/>
    <n v="34.28125"/>
    <s v="26_plus"/>
    <n v="3845"/>
    <s v="3500_plus"/>
    <n v="39"/>
    <n v="29.6015625"/>
    <s v="25_to_29"/>
    <x v="0"/>
    <x v="0"/>
    <s v="Front_face_to_side"/>
    <s v="No"/>
    <s v="No"/>
  </r>
  <r>
    <x v="1"/>
    <x v="0"/>
    <s v="Female"/>
    <n v="34.28125"/>
    <s v="26_plus"/>
    <n v="4320"/>
    <s v="3500_plus"/>
    <n v="41"/>
    <n v="36.0078125"/>
    <s v="30_plus"/>
    <x v="1"/>
    <x v="0"/>
    <s v="Side"/>
    <s v="_Yes"/>
    <s v="_Yes"/>
  </r>
  <r>
    <x v="1"/>
    <x v="0"/>
    <s v="Female"/>
    <n v="34.421875"/>
    <s v="26_plus"/>
    <n v="1780"/>
    <s v="&lt;2500"/>
    <n v="36"/>
    <n v="30.1484375"/>
    <s v="30_plus"/>
    <x v="1"/>
    <x v="0"/>
    <s v="Side"/>
    <s v="No"/>
    <s v="No"/>
  </r>
  <r>
    <x v="1"/>
    <x v="0"/>
    <s v="Female"/>
    <n v="34.421875"/>
    <s v="26_plus"/>
    <n v="2780"/>
    <s v="2500_to_2999"/>
    <n v="40"/>
    <n v="22.6875"/>
    <s v="20_to_24"/>
    <x v="0"/>
    <x v="0"/>
    <s v="Back"/>
    <s v="No"/>
    <s v="No"/>
  </r>
  <r>
    <x v="1"/>
    <x v="0"/>
    <s v="Female"/>
    <n v="34.421875"/>
    <s v="26_plus"/>
    <n v="3310"/>
    <s v="3000_to_3499"/>
    <n v="39"/>
    <n v="25.31640625"/>
    <s v="25_to_29"/>
    <x v="2"/>
    <x v="0"/>
    <s v="Side"/>
    <s v="No"/>
    <s v="No"/>
  </r>
  <r>
    <x v="1"/>
    <x v="0"/>
    <s v="Female"/>
    <n v="34.421875"/>
    <s v="26_plus"/>
    <n v="3390"/>
    <s v="3000_to_3499"/>
    <n v="40"/>
    <n v="26.9375"/>
    <s v="25_to_29"/>
    <x v="0"/>
    <x v="0"/>
    <s v="Side"/>
    <s v="No"/>
    <s v="No"/>
  </r>
  <r>
    <x v="1"/>
    <x v="0"/>
    <s v="Female"/>
    <n v="34.8515625"/>
    <s v="26_plus"/>
    <n v="3560"/>
    <s v="3500_plus"/>
    <n v="39"/>
    <n v="27.140625"/>
    <s v="25_to_29"/>
    <x v="1"/>
    <x v="0"/>
    <s v="Front_face_down"/>
    <s v="No"/>
    <s v="No"/>
  </r>
  <r>
    <x v="1"/>
    <x v="0"/>
    <s v="Female"/>
    <n v="36.5703125"/>
    <s v="26_plus"/>
    <n v="3400"/>
    <s v="3000_to_3499"/>
    <n v="40"/>
    <n v="30.12109375"/>
    <s v="30_plus"/>
    <x v="0"/>
    <x v="0"/>
    <s v="Front_face_to_side"/>
    <s v="_Yes"/>
    <s v="_Yes"/>
  </r>
  <r>
    <x v="1"/>
    <x v="0"/>
    <s v="Female"/>
    <n v="36.5703125"/>
    <s v="26_plus"/>
    <n v="4240"/>
    <s v="3500_plus"/>
    <n v="39"/>
    <n v="21.80078125"/>
    <s v="20_to_24"/>
    <x v="0"/>
    <x v="0"/>
    <s v="Front_face_to_side"/>
    <s v="No"/>
    <s v="No"/>
  </r>
  <r>
    <x v="1"/>
    <x v="0"/>
    <s v="Female"/>
    <n v="37.140625"/>
    <s v="26_plus"/>
    <n v="3190"/>
    <s v="3000_to_3499"/>
    <n v="40"/>
    <n v="25.8359375"/>
    <s v="25_to_29"/>
    <x v="0"/>
    <x v="0"/>
    <s v="Back"/>
    <s v="No"/>
    <s v="No"/>
  </r>
  <r>
    <x v="1"/>
    <x v="0"/>
    <s v="Female"/>
    <n v="37.421875"/>
    <s v="26_plus"/>
    <n v="4180"/>
    <s v="3500_plus"/>
    <n v="41.7109375"/>
    <n v="27.359375"/>
    <s v="25_to_29"/>
    <x v="0"/>
    <x v="0"/>
    <s v="Side"/>
    <s v="No"/>
    <s v="No"/>
  </r>
  <r>
    <x v="1"/>
    <x v="0"/>
    <s v="Female"/>
    <n v="37.8515625"/>
    <s v="26_plus"/>
    <n v="4340"/>
    <s v="3500_plus"/>
    <n v="41"/>
    <n v="21.55859375"/>
    <s v="20_to_24"/>
    <x v="0"/>
    <x v="0"/>
    <s v="Front_face_to_side"/>
    <s v="_Yes"/>
    <s v="_Yes"/>
  </r>
  <r>
    <x v="1"/>
    <x v="0"/>
    <s v="Female"/>
    <n v="38.421875"/>
    <s v="26_plus"/>
    <n v="3340"/>
    <s v="3000_to_3499"/>
    <n v="40"/>
    <n v="34.4375"/>
    <s v="30_plus"/>
    <x v="1"/>
    <x v="0"/>
    <s v="Front_face_down"/>
    <s v="No"/>
    <s v="No"/>
  </r>
  <r>
    <x v="1"/>
    <x v="0"/>
    <s v="Female"/>
    <n v="39.140625"/>
    <s v="26_plus"/>
    <n v="2630"/>
    <s v="2500_to_2999"/>
    <n v="36.7109375"/>
    <n v="26.8828125"/>
    <s v="25_to_29"/>
    <x v="2"/>
    <x v="0"/>
    <s v="Front_face_to_side"/>
    <s v="No"/>
    <s v="No"/>
  </r>
  <r>
    <x v="1"/>
    <x v="0"/>
    <s v="Female"/>
    <n v="39.28125"/>
    <s v="26_plus"/>
    <n v="3200"/>
    <s v="3000_to_3499"/>
    <n v="41"/>
    <n v="37.25"/>
    <s v="30_plus"/>
    <x v="1"/>
    <x v="1"/>
    <s v="Side"/>
    <s v="No"/>
    <s v="No"/>
  </r>
  <r>
    <x v="1"/>
    <x v="0"/>
    <s v="Female"/>
    <n v="39.8515625"/>
    <s v="26_plus"/>
    <n v="2745"/>
    <s v="2500_to_2999"/>
    <n v="39.8515625"/>
    <n v="25.0859375"/>
    <s v="25_to_29"/>
    <x v="0"/>
    <x v="0"/>
    <s v="Front_face_to_side"/>
    <s v="_Yes"/>
    <s v="_Yes"/>
  </r>
  <r>
    <x v="1"/>
    <x v="0"/>
    <s v="Female"/>
    <n v="40.140625"/>
    <s v="26_plus"/>
    <n v="3600"/>
    <s v="3500_plus"/>
    <n v="39"/>
    <n v="32.6640625"/>
    <s v="30_plus"/>
    <x v="1"/>
    <x v="1"/>
    <s v="Side"/>
    <s v="No"/>
    <s v="No"/>
  </r>
  <r>
    <x v="1"/>
    <x v="0"/>
    <s v="Female"/>
    <n v="40.7109375"/>
    <s v="26_plus"/>
    <n v="3660"/>
    <s v="3500_plus"/>
    <n v="42"/>
    <n v="25.45703125"/>
    <s v="25_to_29"/>
    <x v="2"/>
    <x v="0"/>
    <s v="Back"/>
    <s v="_Yes"/>
    <s v="_Yes"/>
  </r>
  <r>
    <x v="1"/>
    <x v="0"/>
    <s v="Female"/>
    <n v="41.7109375"/>
    <s v="26_plus"/>
    <n v="2880"/>
    <s v="2500_to_2999"/>
    <n v="41"/>
    <n v="27.828125"/>
    <s v="25_to_29"/>
    <x v="2"/>
    <x v="0"/>
    <s v="Side"/>
    <s v="No"/>
    <s v="No"/>
  </r>
  <r>
    <x v="1"/>
    <x v="0"/>
    <s v="Female"/>
    <n v="41.7109375"/>
    <s v="26_plus"/>
    <n v="3390"/>
    <s v="3000_to_3499"/>
    <n v="40.5703125"/>
    <n v="23.83203125"/>
    <s v="20_to_24"/>
    <x v="0"/>
    <x v="0"/>
    <s v="Back"/>
    <s v="No"/>
    <s v="No"/>
  </r>
  <r>
    <x v="1"/>
    <x v="0"/>
    <s v="Female"/>
    <n v="42.421875"/>
    <s v="26_plus"/>
    <n v="3300"/>
    <s v="3000_to_3499"/>
    <n v="40.421875"/>
    <n v="30.16796875"/>
    <s v="30_plus"/>
    <x v="1"/>
    <x v="0"/>
    <s v="Side"/>
    <s v="No"/>
    <s v="No"/>
  </r>
  <r>
    <x v="1"/>
    <x v="0"/>
    <s v="Female"/>
    <n v="42.421875"/>
    <s v="26_plus"/>
    <n v="3440"/>
    <s v="3000_to_3499"/>
    <n v="40"/>
    <n v="29.3359375"/>
    <s v="25_to_29"/>
    <x v="0"/>
    <x v="0"/>
    <s v="Back"/>
    <s v="No"/>
    <s v="No"/>
  </r>
  <r>
    <x v="1"/>
    <x v="0"/>
    <s v="Female"/>
    <n v="42.5703125"/>
    <s v="26_plus"/>
    <n v="3400"/>
    <s v="3000_to_3499"/>
    <n v="41"/>
    <n v="29.53515625"/>
    <s v="25_to_29"/>
    <x v="1"/>
    <x v="0"/>
    <s v="Back"/>
    <s v="No"/>
    <s v="No"/>
  </r>
  <r>
    <x v="1"/>
    <x v="0"/>
    <s v="Female"/>
    <n v="43"/>
    <s v="26_plus"/>
    <n v="3200"/>
    <s v="3000_to_3499"/>
    <n v="40"/>
    <n v="23.81640625"/>
    <s v="20_to_24"/>
    <x v="2"/>
    <x v="0"/>
    <s v="Front_face_to_side"/>
    <s v="No"/>
    <s v="No"/>
  </r>
  <r>
    <x v="1"/>
    <x v="0"/>
    <s v="Female"/>
    <n v="43.140625"/>
    <s v="26_plus"/>
    <n v="4120"/>
    <s v="3500_plus"/>
    <n v="40"/>
    <n v="27.71875"/>
    <s v="25_to_29"/>
    <x v="0"/>
    <x v="0"/>
    <s v="Back"/>
    <s v="No"/>
    <s v="No"/>
  </r>
  <r>
    <x v="1"/>
    <x v="0"/>
    <s v="Female"/>
    <n v="43.28125"/>
    <s v="26_plus"/>
    <n v="2750"/>
    <s v="2500_to_2999"/>
    <n v="39"/>
    <n v="19.4296875"/>
    <s v="&lt;19"/>
    <x v="0"/>
    <x v="0"/>
    <s v="Back"/>
    <s v="_Yes"/>
    <s v="_Yes"/>
  </r>
  <r>
    <x v="1"/>
    <x v="0"/>
    <s v="Female"/>
    <n v="43.5703125"/>
    <s v="26_plus"/>
    <n v="3020"/>
    <s v="3000_to_3499"/>
    <n v="40"/>
    <n v="31.38671875"/>
    <s v="30_plus"/>
    <x v="2"/>
    <x v="0"/>
    <s v="Front_face_to_side"/>
    <s v="No"/>
    <s v="No"/>
  </r>
  <r>
    <x v="1"/>
    <x v="0"/>
    <s v="Female"/>
    <n v="44"/>
    <s v="26_plus"/>
    <n v="4220"/>
    <s v="3500_plus"/>
    <n v="39"/>
    <n v="26.06640625"/>
    <s v="25_to_29"/>
    <x v="1"/>
    <x v="0"/>
    <s v="Back"/>
    <s v="No"/>
    <s v="No"/>
  </r>
  <r>
    <x v="1"/>
    <x v="0"/>
    <s v="Female"/>
    <n v="44.28125"/>
    <s v="26_plus"/>
    <n v="3000"/>
    <s v="3000_to_3499"/>
    <n v="37"/>
    <n v="32.3671875"/>
    <s v="30_plus"/>
    <x v="0"/>
    <x v="0"/>
    <s v="Front_face_to_side"/>
    <s v="No"/>
    <s v="No"/>
  </r>
  <r>
    <x v="1"/>
    <x v="0"/>
    <s v="Female"/>
    <n v="44.28125"/>
    <s v="26_plus"/>
    <n v="3850"/>
    <s v="3500_plus"/>
    <n v="40.421875"/>
    <n v="30.078125"/>
    <s v="30_plus"/>
    <x v="0"/>
    <x v="0"/>
    <s v="Front_face_to_side"/>
    <s v="No"/>
    <s v="No"/>
  </r>
  <r>
    <x v="1"/>
    <x v="0"/>
    <s v="Female"/>
    <n v="45.28125"/>
    <s v="26_plus"/>
    <n v="2930"/>
    <s v="2500_to_2999"/>
    <n v="40.8515625"/>
    <n v="25.9296875"/>
    <s v="25_to_29"/>
    <x v="0"/>
    <x v="0"/>
    <s v="Back"/>
    <s v="_Yes"/>
    <s v="_Yes"/>
  </r>
  <r>
    <x v="1"/>
    <x v="0"/>
    <s v="Female"/>
    <n v="46.421875"/>
    <s v="26_plus"/>
    <n v="4050"/>
    <s v="3500_plus"/>
    <n v="41"/>
    <n v="40.984375"/>
    <s v="30_plus"/>
    <x v="1"/>
    <x v="0"/>
    <s v="Side"/>
    <s v="No"/>
    <s v="No"/>
  </r>
  <r>
    <x v="1"/>
    <x v="0"/>
    <s v="Female"/>
    <n v="46.5703125"/>
    <s v="26_plus"/>
    <n v="3370"/>
    <s v="3000_to_3499"/>
    <n v="40"/>
    <n v="24.06640625"/>
    <s v="20_to_24"/>
    <x v="0"/>
    <x v="0"/>
    <s v="Back"/>
    <s v="No"/>
    <s v="No"/>
  </r>
  <r>
    <x v="1"/>
    <x v="0"/>
    <s v="Female"/>
    <n v="46.8515625"/>
    <s v="26_plus"/>
    <n v="2910"/>
    <s v="2500_to_2999"/>
    <n v="42"/>
    <n v="32.0625"/>
    <s v="30_plus"/>
    <x v="0"/>
    <x v="0"/>
    <s v="Back"/>
    <s v="No"/>
    <s v="No"/>
  </r>
  <r>
    <x v="1"/>
    <x v="0"/>
    <s v="Female"/>
    <n v="48.140625"/>
    <s v="26_plus"/>
    <n v="3030"/>
    <s v="3000_to_3499"/>
    <n v="31"/>
    <n v="27.0078125"/>
    <s v="25_to_29"/>
    <x v="0"/>
    <x v="0"/>
    <s v="Front_face_to_side"/>
    <s v="_Yes"/>
    <s v="_Yes"/>
  </r>
  <r>
    <x v="1"/>
    <x v="0"/>
    <s v="Female"/>
    <n v="48.28125"/>
    <s v="26_plus"/>
    <n v="3330"/>
    <s v="3000_to_3499"/>
    <n v="40"/>
    <n v="28.234375"/>
    <s v="25_to_29"/>
    <x v="0"/>
    <x v="0"/>
    <s v="Back"/>
    <s v="_Yes"/>
    <s v="_Yes"/>
  </r>
  <r>
    <x v="1"/>
    <x v="0"/>
    <s v="Female"/>
    <n v="48.5703125"/>
    <s v="26_plus"/>
    <n v="3562"/>
    <s v="3500_plus"/>
    <n v="39"/>
    <n v="39.1484375"/>
    <s v="30_plus"/>
    <x v="2"/>
    <x v="0"/>
    <s v="Back"/>
    <s v="No"/>
    <s v="No"/>
  </r>
  <r>
    <x v="1"/>
    <x v="0"/>
    <s v="Female"/>
    <n v="49"/>
    <s v="26_plus"/>
    <n v="3660"/>
    <s v="3500_plus"/>
    <n v="40"/>
    <n v="22.87109375"/>
    <s v="20_to_24"/>
    <x v="0"/>
    <x v="0"/>
    <s v="Front_face_to_side"/>
    <s v="No"/>
    <s v="No"/>
  </r>
  <r>
    <x v="1"/>
    <x v="0"/>
    <s v="Female"/>
    <n v="49.140625"/>
    <s v="26_plus"/>
    <n v="3280"/>
    <s v="3000_to_3499"/>
    <n v="39"/>
    <n v="26.8359375"/>
    <s v="25_to_29"/>
    <x v="1"/>
    <x v="0"/>
    <s v="Front_face_to_side"/>
    <s v="No"/>
    <s v="No"/>
  </r>
  <r>
    <x v="1"/>
    <x v="0"/>
    <s v="Female"/>
    <n v="49.140625"/>
    <s v="26_plus"/>
    <n v="4690"/>
    <s v="3500_plus"/>
    <n v="42"/>
    <n v="27.62109375"/>
    <s v="25_to_29"/>
    <x v="0"/>
    <x v="0"/>
    <s v="Front_face_to_side"/>
    <s v="No"/>
    <s v="No"/>
  </r>
  <r>
    <x v="1"/>
    <x v="0"/>
    <s v="Female"/>
    <n v="49.421875"/>
    <s v="26_plus"/>
    <n v="3120"/>
    <s v="3000_to_3499"/>
    <n v="39.7109375"/>
    <n v="30.25"/>
    <s v="30_plus"/>
    <x v="0"/>
    <x v="0"/>
    <s v="Back"/>
    <s v="No"/>
    <s v="No"/>
  </r>
  <r>
    <x v="1"/>
    <x v="0"/>
    <s v="Female"/>
    <n v="52.140625"/>
    <s v="26_plus"/>
    <n v="3560"/>
    <s v="3500_plus"/>
    <n v="41"/>
    <n v="31.6484375"/>
    <s v="30_plus"/>
    <x v="1"/>
    <x v="0"/>
    <s v="Side"/>
    <s v="No"/>
    <s v="No"/>
  </r>
  <r>
    <x v="1"/>
    <x v="0"/>
    <s v="Female"/>
    <n v="52.140625"/>
    <s v="26_plus"/>
    <n v="3990"/>
    <s v="3500_plus"/>
    <n v="40"/>
    <n v="34.59375"/>
    <s v="30_plus"/>
    <x v="1"/>
    <x v="0"/>
    <s v="Front_face_to_side"/>
    <s v="Occasional"/>
    <s v="_Yes"/>
  </r>
  <r>
    <x v="1"/>
    <x v="0"/>
    <s v="Male"/>
    <n v="3.285644531"/>
    <s v="&lt;13"/>
    <n v="4060"/>
    <s v="3500_plus"/>
    <n v="40.421875"/>
    <n v="27.64453125"/>
    <s v="25_to_29"/>
    <x v="2"/>
    <x v="0"/>
    <s v="Side"/>
    <s v="No"/>
    <s v="No"/>
  </r>
  <r>
    <x v="1"/>
    <x v="0"/>
    <s v="Male"/>
    <n v="3.428222656"/>
    <s v="&lt;13"/>
    <n v="3980"/>
    <s v="3500_plus"/>
    <n v="39"/>
    <n v="25.6640625"/>
    <s v="25_to_29"/>
    <x v="1"/>
    <x v="1"/>
    <s v="Back"/>
    <s v="No"/>
    <s v="No"/>
  </r>
  <r>
    <x v="1"/>
    <x v="0"/>
    <s v="Male"/>
    <n v="3.571289063"/>
    <s v="&lt;13"/>
    <n v="3760"/>
    <s v="3500_plus"/>
    <n v="41.7109375"/>
    <n v="27.3515625"/>
    <s v="25_to_29"/>
    <x v="0"/>
    <x v="0"/>
    <s v="Side"/>
    <s v="No"/>
    <s v="No"/>
  </r>
  <r>
    <x v="1"/>
    <x v="0"/>
    <s v="Male"/>
    <n v="4"/>
    <s v="&lt;13"/>
    <n v="4200"/>
    <s v="3500_plus"/>
    <n v="40"/>
    <n v="30.53125"/>
    <s v="30_plus"/>
    <x v="1"/>
    <x v="1"/>
    <s v="Side"/>
    <s v="No"/>
    <s v="No"/>
  </r>
  <r>
    <x v="1"/>
    <x v="0"/>
    <s v="Male"/>
    <n v="4.142578125"/>
    <s v="&lt;13"/>
    <n v="2700"/>
    <s v="2500_to_2999"/>
    <n v="35"/>
    <n v="28.8515625"/>
    <s v="25_to_29"/>
    <x v="1"/>
    <x v="0"/>
    <s v="Side"/>
    <s v="No"/>
    <s v="No"/>
  </r>
  <r>
    <x v="1"/>
    <x v="0"/>
    <s v="Male"/>
    <n v="4.142578125"/>
    <s v="&lt;13"/>
    <n v="3900"/>
    <s v="3500_plus"/>
    <n v="37.421875"/>
    <n v="32.09375"/>
    <s v="30_plus"/>
    <x v="1"/>
    <x v="1"/>
    <s v="Front_face_to_side"/>
    <s v="No"/>
    <s v="No"/>
  </r>
  <r>
    <x v="1"/>
    <x v="0"/>
    <s v="Male"/>
    <n v="4.142578125"/>
    <s v="&lt;13"/>
    <n v="4240"/>
    <s v="3500_plus"/>
    <n v="41.140625"/>
    <n v="22.921875"/>
    <s v="20_to_24"/>
    <x v="1"/>
    <x v="0"/>
    <s v="Side"/>
    <s v="No"/>
    <s v="No"/>
  </r>
  <r>
    <x v="1"/>
    <x v="0"/>
    <s v="Male"/>
    <n v="4.28515625"/>
    <s v="&lt;13"/>
    <n v="3290"/>
    <s v="3000_to_3499"/>
    <n v="39"/>
    <n v="26.78125"/>
    <s v="25_to_29"/>
    <x v="1"/>
    <x v="0"/>
    <s v="Side"/>
    <s v="No"/>
    <s v="No"/>
  </r>
  <r>
    <x v="1"/>
    <x v="0"/>
    <s v="Male"/>
    <n v="4.28515625"/>
    <s v="&lt;13"/>
    <n v="3840"/>
    <s v="3500_plus"/>
    <n v="40"/>
    <n v="26.36328125"/>
    <s v="25_to_29"/>
    <x v="1"/>
    <x v="0"/>
    <s v="Front_face_to_side"/>
    <s v="No"/>
    <s v="No"/>
  </r>
  <r>
    <x v="1"/>
    <x v="0"/>
    <s v="Male"/>
    <n v="4.427734375"/>
    <s v="&lt;13"/>
    <n v="2415"/>
    <s v="&lt;2500"/>
    <n v="37"/>
    <n v="29.37109375"/>
    <s v="25_to_29"/>
    <x v="0"/>
    <x v="0"/>
    <s v="Side"/>
    <s v="No"/>
    <s v="No"/>
  </r>
  <r>
    <x v="1"/>
    <x v="0"/>
    <s v="Male"/>
    <n v="4.427734375"/>
    <s v="&lt;13"/>
    <n v="3550"/>
    <s v="3500_plus"/>
    <n v="40"/>
    <n v="26.265625"/>
    <s v="25_to_29"/>
    <x v="1"/>
    <x v="0"/>
    <s v="Side"/>
    <s v="No"/>
    <s v="No"/>
  </r>
  <r>
    <x v="1"/>
    <x v="0"/>
    <s v="Male"/>
    <n v="4.427734375"/>
    <s v="&lt;13"/>
    <n v="3600"/>
    <s v="3500_plus"/>
    <n v="40"/>
    <n v="22.5625"/>
    <s v="20_to_24"/>
    <x v="0"/>
    <x v="0"/>
    <s v="Front_face_to_side"/>
    <s v="_Yes"/>
    <s v="_Yes"/>
  </r>
  <r>
    <x v="1"/>
    <x v="0"/>
    <s v="Male"/>
    <n v="4.427734375"/>
    <s v="&lt;13"/>
    <n v="3700"/>
    <s v="3500_plus"/>
    <n v="41"/>
    <n v="23.39453125"/>
    <s v="20_to_24"/>
    <x v="2"/>
    <x v="0"/>
    <s v="Side"/>
    <s v="No"/>
    <s v="No"/>
  </r>
  <r>
    <x v="1"/>
    <x v="0"/>
    <s v="Male"/>
    <n v="4.427734375"/>
    <s v="&lt;13"/>
    <n v="3720"/>
    <s v="3500_plus"/>
    <n v="40"/>
    <n v="36.3359375"/>
    <s v="30_plus"/>
    <x v="0"/>
    <x v="0"/>
    <s v="Back"/>
    <s v="No"/>
    <s v="No"/>
  </r>
  <r>
    <x v="1"/>
    <x v="0"/>
    <s v="Male"/>
    <n v="4.427734375"/>
    <s v="&lt;13"/>
    <n v="3880"/>
    <s v="3500_plus"/>
    <n v="40"/>
    <n v="31.5"/>
    <s v="30_plus"/>
    <x v="1"/>
    <x v="0"/>
    <s v="Front_face_to_side"/>
    <s v="No"/>
    <s v="No"/>
  </r>
  <r>
    <x v="1"/>
    <x v="0"/>
    <s v="Male"/>
    <n v="4.427734375"/>
    <s v="&lt;13"/>
    <n v="4050"/>
    <s v="3500_plus"/>
    <n v="41.140625"/>
    <n v="29.359375"/>
    <s v="25_to_29"/>
    <x v="2"/>
    <x v="0"/>
    <s v="Side"/>
    <s v="_Yes"/>
    <s v="_Yes"/>
  </r>
  <r>
    <x v="1"/>
    <x v="0"/>
    <s v="Male"/>
    <n v="4.571289063"/>
    <s v="&lt;13"/>
    <n v="1980"/>
    <s v="&lt;2500"/>
    <n v="35"/>
    <n v="16.75"/>
    <s v="&lt;19"/>
    <x v="1"/>
    <x v="1"/>
    <s v="Side"/>
    <s v="No"/>
    <s v="No"/>
  </r>
  <r>
    <x v="1"/>
    <x v="0"/>
    <s v="Male"/>
    <n v="4.571289063"/>
    <s v="&lt;13"/>
    <n v="2300"/>
    <s v="&lt;2500"/>
    <n v="37"/>
    <n v="33.40625"/>
    <s v="30_plus"/>
    <x v="2"/>
    <x v="0"/>
    <s v="Side"/>
    <s v="Occasional"/>
    <s v="_Yes"/>
  </r>
  <r>
    <x v="1"/>
    <x v="0"/>
    <s v="Male"/>
    <n v="4.571289063"/>
    <s v="&lt;13"/>
    <n v="2990"/>
    <s v="2500_to_2999"/>
    <n v="38.8515625"/>
    <n v="26.4921875"/>
    <s v="25_to_29"/>
    <x v="0"/>
    <x v="0"/>
    <s v="Front_face_to_side"/>
    <s v="No"/>
    <s v="No"/>
  </r>
  <r>
    <x v="1"/>
    <x v="0"/>
    <s v="Male"/>
    <n v="4.571289063"/>
    <s v="&lt;13"/>
    <n v="3260"/>
    <s v="3000_to_3499"/>
    <n v="40"/>
    <n v="22.4921875"/>
    <s v="20_to_24"/>
    <x v="0"/>
    <x v="0"/>
    <s v="Front_face_to_side"/>
    <s v="No"/>
    <s v="No"/>
  </r>
  <r>
    <x v="1"/>
    <x v="0"/>
    <s v="Male"/>
    <n v="4.571289063"/>
    <s v="&lt;13"/>
    <n v="3490"/>
    <s v="3000_to_3499"/>
    <n v="41"/>
    <n v="28.47265625"/>
    <s v="25_to_29"/>
    <x v="1"/>
    <x v="0"/>
    <s v="Side"/>
    <s v="No"/>
    <s v="No"/>
  </r>
  <r>
    <x v="1"/>
    <x v="0"/>
    <s v="Male"/>
    <n v="4.713867188"/>
    <s v="&lt;13"/>
    <n v="3250"/>
    <s v="3000_to_3499"/>
    <n v="41"/>
    <n v="29.2109375"/>
    <s v="25_to_29"/>
    <x v="0"/>
    <x v="0"/>
    <s v="Side"/>
    <s v="No"/>
    <s v="No"/>
  </r>
  <r>
    <x v="1"/>
    <x v="0"/>
    <s v="Male"/>
    <n v="4.856445313"/>
    <s v="&lt;13"/>
    <n v="3500"/>
    <s v="3500_plus"/>
    <n v="40"/>
    <n v="24.78515625"/>
    <s v="20_to_24"/>
    <x v="1"/>
    <x v="0"/>
    <s v="Side"/>
    <s v="No"/>
    <s v="No"/>
  </r>
  <r>
    <x v="1"/>
    <x v="0"/>
    <s v="Male"/>
    <n v="4.856445313"/>
    <s v="&lt;13"/>
    <n v="3500"/>
    <s v="3500_plus"/>
    <n v="40"/>
    <n v="27.5234375"/>
    <s v="25_to_29"/>
    <x v="0"/>
    <x v="1"/>
    <s v="Side"/>
    <s v="No"/>
    <s v="No"/>
  </r>
  <r>
    <x v="1"/>
    <x v="0"/>
    <s v="Male"/>
    <n v="4.856445313"/>
    <s v="&lt;13"/>
    <n v="3610"/>
    <s v="3500_plus"/>
    <n v="39"/>
    <n v="32.1015625"/>
    <s v="30_plus"/>
    <x v="1"/>
    <x v="0"/>
    <s v="Side"/>
    <s v="No"/>
    <s v="No"/>
  </r>
  <r>
    <x v="1"/>
    <x v="0"/>
    <s v="Male"/>
    <n v="4.856445313"/>
    <s v="&lt;13"/>
    <n v="3640"/>
    <s v="3500_plus"/>
    <n v="41"/>
    <n v="27.87890625"/>
    <s v="25_to_29"/>
    <x v="1"/>
    <x v="0"/>
    <s v="Side"/>
    <s v="_Yes"/>
    <s v="_Yes"/>
  </r>
  <r>
    <x v="1"/>
    <x v="0"/>
    <s v="Male"/>
    <n v="4.856445313"/>
    <s v="&lt;13"/>
    <n v="3920"/>
    <s v="3500_plus"/>
    <n v="40"/>
    <n v="20.88671875"/>
    <s v="20_to_24"/>
    <x v="0"/>
    <x v="0"/>
    <s v="Side"/>
    <s v="No"/>
    <s v="No"/>
  </r>
  <r>
    <x v="1"/>
    <x v="0"/>
    <s v="Male"/>
    <n v="5"/>
    <s v="&lt;13"/>
    <n v="3380"/>
    <s v="3000_to_3499"/>
    <n v="41"/>
    <n v="28.765625"/>
    <s v="25_to_29"/>
    <x v="0"/>
    <x v="0"/>
    <s v="Front_face_to_side"/>
    <s v="No"/>
    <s v="No"/>
  </r>
  <r>
    <x v="1"/>
    <x v="0"/>
    <s v="Male"/>
    <n v="5"/>
    <s v="&lt;13"/>
    <n v="3510"/>
    <s v="3500_plus"/>
    <n v="40"/>
    <n v="32.40625"/>
    <s v="30_plus"/>
    <x v="2"/>
    <x v="0"/>
    <s v="Side"/>
    <s v="No"/>
    <s v="No"/>
  </r>
  <r>
    <x v="1"/>
    <x v="0"/>
    <s v="Male"/>
    <n v="5"/>
    <s v="&lt;13"/>
    <n v="3520"/>
    <s v="3500_plus"/>
    <n v="41.421875"/>
    <n v="26.0625"/>
    <s v="25_to_29"/>
    <x v="2"/>
    <x v="0"/>
    <s v="Side"/>
    <s v="No"/>
    <s v="No"/>
  </r>
  <r>
    <x v="1"/>
    <x v="0"/>
    <s v="Male"/>
    <n v="5"/>
    <s v="&lt;13"/>
    <n v="3830"/>
    <s v="3500_plus"/>
    <n v="39.28125"/>
    <n v="26.78125"/>
    <s v="25_to_29"/>
    <x v="0"/>
    <x v="0"/>
    <s v="Side"/>
    <s v="No"/>
    <s v="No"/>
  </r>
  <r>
    <x v="1"/>
    <x v="0"/>
    <s v="Male"/>
    <n v="5"/>
    <s v="&lt;13"/>
    <n v="3935"/>
    <s v="3500_plus"/>
    <n v="40.7109375"/>
    <n v="31.5859375"/>
    <s v="30_plus"/>
    <x v="1"/>
    <x v="0"/>
    <s v="Front_face_to_side"/>
    <s v="No"/>
    <s v="No"/>
  </r>
  <r>
    <x v="1"/>
    <x v="0"/>
    <s v="Male"/>
    <n v="5"/>
    <s v="&lt;13"/>
    <n v="4180"/>
    <s v="3500_plus"/>
    <n v="41"/>
    <n v="17.3359375"/>
    <s v="&lt;19"/>
    <x v="0"/>
    <x v="0"/>
    <s v="Side"/>
    <s v="No"/>
    <s v="No"/>
  </r>
  <r>
    <x v="1"/>
    <x v="0"/>
    <s v="Male"/>
    <n v="5.28515625"/>
    <s v="&lt;13"/>
    <n v="3740"/>
    <s v="3500_plus"/>
    <n v="37.8515625"/>
    <n v="32.015625"/>
    <s v="30_plus"/>
    <x v="1"/>
    <x v="0"/>
    <s v="Side"/>
    <s v="No"/>
    <s v="No"/>
  </r>
  <r>
    <x v="1"/>
    <x v="0"/>
    <s v="Male"/>
    <n v="5.28515625"/>
    <s v="&lt;13"/>
    <n v="3840"/>
    <s v="3500_plus"/>
    <n v="40"/>
    <n v="25.8984375"/>
    <s v="25_to_29"/>
    <x v="0"/>
    <x v="0"/>
    <s v="Front_face_to_side"/>
    <s v="_Yes"/>
    <s v="_Yes"/>
  </r>
  <r>
    <x v="1"/>
    <x v="0"/>
    <s v="Male"/>
    <n v="5.28515625"/>
    <s v="&lt;13"/>
    <n v="3860"/>
    <s v="3500_plus"/>
    <n v="39"/>
    <n v="28.16796875"/>
    <s v="25_to_29"/>
    <x v="2"/>
    <x v="0"/>
    <s v="Front_face_to_side"/>
    <s v="No"/>
    <s v="No"/>
  </r>
  <r>
    <x v="1"/>
    <x v="0"/>
    <s v="Male"/>
    <n v="5.427734375"/>
    <s v="&lt;13"/>
    <n v="3370"/>
    <s v="3000_to_3499"/>
    <n v="39.8515625"/>
    <n v="24.875"/>
    <s v="20_to_24"/>
    <x v="0"/>
    <x v="0"/>
    <s v="Side"/>
    <s v="No"/>
    <s v="No"/>
  </r>
  <r>
    <x v="1"/>
    <x v="0"/>
    <s v="Male"/>
    <n v="5.427734375"/>
    <s v="&lt;13"/>
    <n v="3520"/>
    <s v="3500_plus"/>
    <n v="40"/>
    <n v="29.140625"/>
    <s v="25_to_29"/>
    <x v="0"/>
    <x v="0"/>
    <s v="Side"/>
    <s v="No"/>
    <s v="No"/>
  </r>
  <r>
    <x v="1"/>
    <x v="0"/>
    <s v="Male"/>
    <n v="5.571289063"/>
    <s v="&lt;13"/>
    <n v="3620"/>
    <s v="3500_plus"/>
    <n v="40"/>
    <n v="32.1875"/>
    <s v="30_plus"/>
    <x v="1"/>
    <x v="0"/>
    <s v="Side"/>
    <s v="_Yes"/>
    <s v="_Yes"/>
  </r>
  <r>
    <x v="1"/>
    <x v="0"/>
    <s v="Male"/>
    <n v="5.571289063"/>
    <s v="&lt;13"/>
    <n v="4280"/>
    <s v="3500_plus"/>
    <n v="39.8515625"/>
    <n v="29.51171875"/>
    <s v="25_to_29"/>
    <x v="0"/>
    <x v="0"/>
    <s v="Front_face_to_side"/>
    <s v="_Yes"/>
    <s v="_Yes"/>
  </r>
  <r>
    <x v="1"/>
    <x v="0"/>
    <s v="Male"/>
    <n v="5.713867188"/>
    <s v="&lt;13"/>
    <n v="3535"/>
    <s v="3500_plus"/>
    <n v="41"/>
    <n v="29.01171875"/>
    <s v="25_to_29"/>
    <x v="2"/>
    <x v="0"/>
    <s v="Front_face_to_side"/>
    <s v="No"/>
    <s v="No"/>
  </r>
  <r>
    <x v="1"/>
    <x v="0"/>
    <s v="Male"/>
    <n v="5.713867188"/>
    <s v="&lt;13"/>
    <n v="4770"/>
    <s v="3500_plus"/>
    <n v="40"/>
    <n v="30.12109375"/>
    <s v="30_plus"/>
    <x v="1"/>
    <x v="0"/>
    <s v="Front_face_to_side"/>
    <s v="No"/>
    <s v="No"/>
  </r>
  <r>
    <x v="1"/>
    <x v="0"/>
    <s v="Male"/>
    <n v="5.856445313"/>
    <s v="&lt;13"/>
    <n v="3440"/>
    <s v="3000_to_3499"/>
    <n v="39"/>
    <n v="18.7734375"/>
    <s v="&lt;19"/>
    <x v="0"/>
    <x v="0"/>
    <s v="Side"/>
    <s v="No"/>
    <s v="No"/>
  </r>
  <r>
    <x v="1"/>
    <x v="0"/>
    <s v="Male"/>
    <n v="6"/>
    <s v="&lt;13"/>
    <n v="2505"/>
    <s v="2500_to_2999"/>
    <n v="39"/>
    <n v="38.7734375"/>
    <s v="30_plus"/>
    <x v="1"/>
    <x v="0"/>
    <s v="Side"/>
    <s v="No"/>
    <s v="No"/>
  </r>
  <r>
    <x v="1"/>
    <x v="0"/>
    <s v="Male"/>
    <n v="6"/>
    <s v="&lt;13"/>
    <n v="2640"/>
    <s v="2500_to_2999"/>
    <n v="38"/>
    <n v="30.65625"/>
    <s v="30_plus"/>
    <x v="2"/>
    <x v="0"/>
    <s v="Side"/>
    <s v="_Yes"/>
    <s v="_Yes"/>
  </r>
  <r>
    <x v="1"/>
    <x v="0"/>
    <s v="Male"/>
    <n v="6"/>
    <s v="&lt;13"/>
    <n v="2720"/>
    <s v="2500_to_2999"/>
    <n v="39"/>
    <n v="36.5546875"/>
    <s v="30_plus"/>
    <x v="0"/>
    <x v="0"/>
    <s v="Side"/>
    <s v="No"/>
    <s v="No"/>
  </r>
  <r>
    <x v="1"/>
    <x v="0"/>
    <s v="Male"/>
    <n v="6"/>
    <s v="&lt;13"/>
    <n v="3170"/>
    <s v="3000_to_3499"/>
    <n v="39"/>
    <n v="27.37109375"/>
    <s v="25_to_29"/>
    <x v="0"/>
    <x v="0"/>
    <s v="Side"/>
    <s v="No"/>
    <s v="No"/>
  </r>
  <r>
    <x v="1"/>
    <x v="0"/>
    <s v="Male"/>
    <n v="6"/>
    <s v="&lt;13"/>
    <n v="3520"/>
    <s v="3500_plus"/>
    <n v="41"/>
    <n v="28"/>
    <s v="25_to_29"/>
    <x v="2"/>
    <x v="0"/>
    <s v="Side"/>
    <s v="No"/>
    <s v="No"/>
  </r>
  <r>
    <x v="1"/>
    <x v="0"/>
    <s v="Male"/>
    <n v="6"/>
    <s v="&lt;13"/>
    <n v="3980"/>
    <s v="3500_plus"/>
    <n v="39.8515625"/>
    <n v="22.39453125"/>
    <s v="20_to_24"/>
    <x v="1"/>
    <x v="0"/>
    <s v="Side"/>
    <s v="_Yes"/>
    <s v="_Yes"/>
  </r>
  <r>
    <x v="1"/>
    <x v="0"/>
    <s v="Male"/>
    <n v="6"/>
    <s v="&lt;13"/>
    <n v="4080"/>
    <s v="3500_plus"/>
    <n v="40"/>
    <n v="24.3046875"/>
    <s v="20_to_24"/>
    <x v="1"/>
    <x v="0"/>
    <s v="Front_face_to_side"/>
    <s v="No"/>
    <s v="No"/>
  </r>
  <r>
    <x v="1"/>
    <x v="0"/>
    <s v="Male"/>
    <n v="6.142578125"/>
    <s v="&lt;13"/>
    <n v="3150"/>
    <s v="3000_to_3499"/>
    <n v="40"/>
    <n v="28.26171875"/>
    <s v="25_to_29"/>
    <x v="0"/>
    <x v="0"/>
    <s v="Side"/>
    <s v="_Yes"/>
    <s v="_Yes"/>
  </r>
  <r>
    <x v="1"/>
    <x v="0"/>
    <s v="Male"/>
    <n v="6.142578125"/>
    <s v="&lt;13"/>
    <n v="3900"/>
    <s v="3500_plus"/>
    <n v="42"/>
    <n v="27.3984375"/>
    <s v="25_to_29"/>
    <x v="2"/>
    <x v="0"/>
    <s v="Side"/>
    <s v="No"/>
    <s v="No"/>
  </r>
  <r>
    <x v="1"/>
    <x v="0"/>
    <s v="Male"/>
    <n v="6.142578125"/>
    <s v="&lt;13"/>
    <n v="3960"/>
    <s v="3500_plus"/>
    <n v="38"/>
    <n v="38.4609375"/>
    <s v="30_plus"/>
    <x v="1"/>
    <x v="0"/>
    <s v="Side"/>
    <s v="No"/>
    <s v="No"/>
  </r>
  <r>
    <x v="1"/>
    <x v="0"/>
    <s v="Male"/>
    <n v="6.142578125"/>
    <s v="&lt;13"/>
    <n v="4635"/>
    <s v="3500_plus"/>
    <n v="42.28125"/>
    <n v="20.640625"/>
    <s v="20_to_24"/>
    <x v="0"/>
    <x v="0"/>
    <s v="Side"/>
    <s v="No"/>
    <s v="No"/>
  </r>
  <r>
    <x v="1"/>
    <x v="0"/>
    <s v="Male"/>
    <n v="6.28515625"/>
    <s v="&lt;13"/>
    <n v="2570"/>
    <s v="2500_to_2999"/>
    <n v="37"/>
    <n v="26.76171875"/>
    <s v="25_to_29"/>
    <x v="1"/>
    <x v="0"/>
    <s v="Front_face_to_side"/>
    <s v="_Yes"/>
    <s v="_Yes"/>
  </r>
  <r>
    <x v="1"/>
    <x v="0"/>
    <s v="Male"/>
    <n v="6.28515625"/>
    <s v="&lt;13"/>
    <n v="3580"/>
    <s v="3500_plus"/>
    <n v="38"/>
    <n v="29.109375"/>
    <s v="25_to_29"/>
    <x v="1"/>
    <x v="0"/>
    <s v="Front_face_to_side"/>
    <s v="No"/>
    <s v="No"/>
  </r>
  <r>
    <x v="1"/>
    <x v="0"/>
    <s v="Male"/>
    <n v="6.28515625"/>
    <s v="&lt;13"/>
    <n v="3850"/>
    <s v="3500_plus"/>
    <n v="41"/>
    <n v="39.6640625"/>
    <s v="30_plus"/>
    <x v="1"/>
    <x v="0"/>
    <s v="Front_face_to_side"/>
    <s v="_Yes"/>
    <s v="_Yes"/>
  </r>
  <r>
    <x v="1"/>
    <x v="0"/>
    <s v="Male"/>
    <n v="6.427734375"/>
    <s v="&lt;13"/>
    <n v="4250"/>
    <s v="3500_plus"/>
    <n v="40"/>
    <n v="26.22265625"/>
    <s v="25_to_29"/>
    <x v="1"/>
    <x v="0"/>
    <s v="Back"/>
    <s v="_Yes"/>
    <s v="_Yes"/>
  </r>
  <r>
    <x v="1"/>
    <x v="0"/>
    <s v="Male"/>
    <n v="6.427734375"/>
    <s v="&lt;13"/>
    <n v="4440"/>
    <s v="3500_plus"/>
    <n v="40"/>
    <n v="25.9375"/>
    <s v="25_to_29"/>
    <x v="2"/>
    <x v="1"/>
    <s v="Front_face_to_side"/>
    <s v="No"/>
    <s v="No"/>
  </r>
  <r>
    <x v="1"/>
    <x v="0"/>
    <s v="Male"/>
    <n v="6.571289063"/>
    <s v="&lt;13"/>
    <n v="2860"/>
    <s v="2500_to_2999"/>
    <n v="37.421875"/>
    <n v="20.37890625"/>
    <s v="20_to_24"/>
    <x v="0"/>
    <x v="0"/>
    <s v="Side"/>
    <s v="No"/>
    <s v="No"/>
  </r>
  <r>
    <x v="1"/>
    <x v="0"/>
    <s v="Male"/>
    <n v="6.571289063"/>
    <s v="&lt;13"/>
    <n v="3160"/>
    <s v="3000_to_3499"/>
    <n v="40"/>
    <n v="21.44921875"/>
    <s v="20_to_24"/>
    <x v="0"/>
    <x v="0"/>
    <s v="Side"/>
    <s v="No"/>
    <s v="No"/>
  </r>
  <r>
    <x v="1"/>
    <x v="0"/>
    <s v="Male"/>
    <n v="6.571289063"/>
    <s v="&lt;13"/>
    <n v="3940"/>
    <s v="3500_plus"/>
    <n v="40"/>
    <n v="29.26953125"/>
    <s v="25_to_29"/>
    <x v="0"/>
    <x v="0"/>
    <s v="Front_face_to_side"/>
    <s v="No"/>
    <s v="No"/>
  </r>
  <r>
    <x v="1"/>
    <x v="0"/>
    <s v="Male"/>
    <n v="6.571289063"/>
    <s v="&lt;13"/>
    <n v="3940"/>
    <s v="3500_plus"/>
    <n v="41"/>
    <n v="42.4609375"/>
    <s v="30_plus"/>
    <x v="0"/>
    <x v="0"/>
    <s v="Side"/>
    <s v="No"/>
    <s v="No"/>
  </r>
  <r>
    <x v="1"/>
    <x v="0"/>
    <s v="Male"/>
    <n v="6.713867188"/>
    <s v="&lt;13"/>
    <n v="3230"/>
    <s v="3000_to_3499"/>
    <n v="41"/>
    <n v="34.765625"/>
    <s v="30_plus"/>
    <x v="0"/>
    <x v="0"/>
    <s v="Front_face_to_side"/>
    <s v="_Yes"/>
    <s v="_Yes"/>
  </r>
  <r>
    <x v="1"/>
    <x v="0"/>
    <s v="Male"/>
    <n v="6.713867188"/>
    <s v="&lt;13"/>
    <n v="3780"/>
    <s v="3500_plus"/>
    <n v="40"/>
    <n v="32.234375"/>
    <s v="30_plus"/>
    <x v="0"/>
    <x v="0"/>
    <s v="Side"/>
    <s v="No"/>
    <s v="No"/>
  </r>
  <r>
    <x v="1"/>
    <x v="0"/>
    <s v="Male"/>
    <n v="6.713867188"/>
    <s v="&lt;13"/>
    <n v="3810"/>
    <s v="3500_plus"/>
    <n v="42"/>
    <n v="37.5546875"/>
    <s v="30_plus"/>
    <x v="2"/>
    <x v="0"/>
    <s v="Side"/>
    <s v="No"/>
    <s v="No"/>
  </r>
  <r>
    <x v="1"/>
    <x v="0"/>
    <s v="Male"/>
    <n v="6.713867188"/>
    <s v="&lt;13"/>
    <n v="3840"/>
    <s v="3500_plus"/>
    <n v="40"/>
    <n v="28.59375"/>
    <s v="25_to_29"/>
    <x v="1"/>
    <x v="0"/>
    <s v="Side"/>
    <s v="No"/>
    <s v="No"/>
  </r>
  <r>
    <x v="1"/>
    <x v="0"/>
    <s v="Male"/>
    <n v="6.856445313"/>
    <s v="&lt;13"/>
    <n v="2640"/>
    <s v="2500_to_2999"/>
    <n v="38"/>
    <n v="31.953125"/>
    <s v="30_plus"/>
    <x v="1"/>
    <x v="1"/>
    <s v="Front_face_to_side"/>
    <s v="Occasional"/>
    <s v="_Yes"/>
  </r>
  <r>
    <x v="1"/>
    <x v="0"/>
    <s v="Male"/>
    <n v="6.856445313"/>
    <s v="&lt;13"/>
    <n v="3680"/>
    <s v="3500_plus"/>
    <n v="39.28125"/>
    <n v="28.07421875"/>
    <s v="25_to_29"/>
    <x v="0"/>
    <x v="0"/>
    <s v="Side"/>
    <s v="No"/>
    <s v="No"/>
  </r>
  <r>
    <x v="1"/>
    <x v="0"/>
    <s v="Male"/>
    <n v="6.856445313"/>
    <s v="&lt;13"/>
    <n v="5140"/>
    <s v="3500_plus"/>
    <n v="39"/>
    <n v="21.8046875"/>
    <s v="20_to_24"/>
    <x v="0"/>
    <x v="0"/>
    <s v="Front_face_down"/>
    <s v="No"/>
    <s v="No"/>
  </r>
  <r>
    <x v="1"/>
    <x v="0"/>
    <s v="Male"/>
    <n v="7"/>
    <s v="&lt;13"/>
    <n v="3295"/>
    <s v="3000_to_3499"/>
    <n v="40"/>
    <n v="35.4609375"/>
    <s v="30_plus"/>
    <x v="1"/>
    <x v="0"/>
    <s v="Side"/>
    <s v="No"/>
    <s v="No"/>
  </r>
  <r>
    <x v="1"/>
    <x v="0"/>
    <s v="Male"/>
    <n v="7"/>
    <s v="&lt;13"/>
    <n v="3350"/>
    <s v="3000_to_3499"/>
    <n v="38"/>
    <n v="32.3984375"/>
    <s v="30_plus"/>
    <x v="1"/>
    <x v="0"/>
    <s v="Front_face_to_side"/>
    <s v="No"/>
    <s v="No"/>
  </r>
  <r>
    <x v="1"/>
    <x v="0"/>
    <s v="Male"/>
    <n v="7"/>
    <s v="&lt;13"/>
    <n v="3350"/>
    <s v="3000_to_3499"/>
    <n v="41"/>
    <n v="28.109375"/>
    <s v="25_to_29"/>
    <x v="0"/>
    <x v="0"/>
    <s v="Side"/>
    <s v="No"/>
    <s v="No"/>
  </r>
  <r>
    <x v="1"/>
    <x v="0"/>
    <s v="Male"/>
    <n v="7"/>
    <s v="&lt;13"/>
    <n v="3900"/>
    <s v="3500_plus"/>
    <n v="40.8515625"/>
    <n v="27.890625"/>
    <s v="25_to_29"/>
    <x v="0"/>
    <x v="0"/>
    <s v="Side"/>
    <s v="No"/>
    <s v="No"/>
  </r>
  <r>
    <x v="1"/>
    <x v="0"/>
    <s v="Male"/>
    <n v="7.142578125"/>
    <s v="&lt;13"/>
    <n v="3320"/>
    <s v="3000_to_3499"/>
    <n v="40"/>
    <n v="30.01953125"/>
    <s v="30_plus"/>
    <x v="0"/>
    <x v="0"/>
    <s v="Front_face_to_side"/>
    <s v="_Yes"/>
    <s v="_Yes"/>
  </r>
  <r>
    <x v="1"/>
    <x v="0"/>
    <s v="Male"/>
    <n v="7.142578125"/>
    <s v="&lt;13"/>
    <n v="3620"/>
    <s v="3500_plus"/>
    <n v="38"/>
    <n v="34.015625"/>
    <s v="30_plus"/>
    <x v="0"/>
    <x v="0"/>
    <s v="Side"/>
    <s v="_Yes"/>
    <s v="_Yes"/>
  </r>
  <r>
    <x v="1"/>
    <x v="0"/>
    <s v="Male"/>
    <n v="7.142578125"/>
    <s v="&lt;13"/>
    <n v="3700"/>
    <s v="3500_plus"/>
    <n v="42.421875"/>
    <n v="21.4609375"/>
    <s v="20_to_24"/>
    <x v="0"/>
    <x v="0"/>
    <s v="Side"/>
    <s v="No"/>
    <s v="No"/>
  </r>
  <r>
    <x v="1"/>
    <x v="0"/>
    <s v="Male"/>
    <n v="7.142578125"/>
    <s v="&lt;13"/>
    <n v="3910"/>
    <s v="3500_plus"/>
    <n v="38"/>
    <n v="28.9609375"/>
    <s v="25_to_29"/>
    <x v="0"/>
    <x v="0"/>
    <s v="Side"/>
    <s v="No"/>
    <s v="No"/>
  </r>
  <r>
    <x v="1"/>
    <x v="0"/>
    <s v="Male"/>
    <n v="7.142578125"/>
    <s v="&lt;13"/>
    <n v="4010"/>
    <s v="3500_plus"/>
    <n v="42"/>
    <n v="34.9921875"/>
    <s v="30_plus"/>
    <x v="0"/>
    <x v="0"/>
    <s v="Other"/>
    <s v="No"/>
    <s v="No"/>
  </r>
  <r>
    <x v="1"/>
    <x v="0"/>
    <s v="Male"/>
    <n v="7.28515625"/>
    <s v="&lt;13"/>
    <n v="3830"/>
    <s v="3500_plus"/>
    <n v="41"/>
    <n v="27.33203125"/>
    <s v="25_to_29"/>
    <x v="0"/>
    <x v="0"/>
    <s v="Side"/>
    <s v="No"/>
    <s v="No"/>
  </r>
  <r>
    <x v="1"/>
    <x v="0"/>
    <s v="Male"/>
    <n v="7.28515625"/>
    <s v="&lt;13"/>
    <n v="4070"/>
    <s v="3500_plus"/>
    <n v="41"/>
    <n v="31.81640625"/>
    <s v="30_plus"/>
    <x v="0"/>
    <x v="0"/>
    <s v="Side"/>
    <s v="No"/>
    <s v="No"/>
  </r>
  <r>
    <x v="1"/>
    <x v="0"/>
    <s v="Male"/>
    <n v="7.571289063"/>
    <s v="&lt;13"/>
    <n v="2940"/>
    <s v="2500_to_2999"/>
    <n v="38.5703125"/>
    <n v="20.40234375"/>
    <s v="20_to_24"/>
    <x v="1"/>
    <x v="0"/>
    <s v="Side"/>
    <s v="No"/>
    <s v="No"/>
  </r>
  <r>
    <x v="1"/>
    <x v="0"/>
    <s v="Male"/>
    <n v="7.713867188"/>
    <s v="&lt;13"/>
    <n v="1290"/>
    <s v="&lt;2500"/>
    <n v="32"/>
    <n v="28.88671875"/>
    <s v="25_to_29"/>
    <x v="0"/>
    <x v="0"/>
    <s v="Side"/>
    <s v="No"/>
    <s v="No"/>
  </r>
  <r>
    <x v="1"/>
    <x v="0"/>
    <s v="Male"/>
    <n v="7.713867188"/>
    <s v="&lt;13"/>
    <n v="3030"/>
    <s v="3000_to_3499"/>
    <n v="36"/>
    <n v="31.3203125"/>
    <s v="30_plus"/>
    <x v="0"/>
    <x v="0"/>
    <s v="Side"/>
    <s v="_Yes"/>
    <s v="_Yes"/>
  </r>
  <r>
    <x v="1"/>
    <x v="0"/>
    <s v="Male"/>
    <n v="7.713867188"/>
    <s v="&lt;13"/>
    <n v="3720"/>
    <s v="3500_plus"/>
    <n v="38"/>
    <n v="33.484375"/>
    <s v="30_plus"/>
    <x v="0"/>
    <x v="0"/>
    <s v="Side"/>
    <s v="No"/>
    <s v="No"/>
  </r>
  <r>
    <x v="1"/>
    <x v="0"/>
    <s v="Male"/>
    <n v="7.856445313"/>
    <s v="&lt;13"/>
    <n v="3000"/>
    <s v="3000_to_3499"/>
    <n v="39.28125"/>
    <n v="29.47265625"/>
    <s v="25_to_29"/>
    <x v="0"/>
    <x v="0"/>
    <s v="Front_face_to_side"/>
    <s v="No"/>
    <s v="No"/>
  </r>
  <r>
    <x v="1"/>
    <x v="0"/>
    <s v="Male"/>
    <n v="7.856445313"/>
    <s v="&lt;13"/>
    <n v="3710"/>
    <s v="3500_plus"/>
    <n v="40"/>
    <n v="28.703125"/>
    <s v="25_to_29"/>
    <x v="2"/>
    <x v="0"/>
    <s v="Side"/>
    <s v="No"/>
    <s v="No"/>
  </r>
  <r>
    <x v="1"/>
    <x v="0"/>
    <s v="Male"/>
    <n v="8.142578125"/>
    <s v="&lt;13"/>
    <n v="3000"/>
    <s v="3000_to_3499"/>
    <n v="39.421875"/>
    <n v="31.23046875"/>
    <s v="30_plus"/>
    <x v="0"/>
    <x v="0"/>
    <s v="Side"/>
    <s v="No"/>
    <s v="No"/>
  </r>
  <r>
    <x v="1"/>
    <x v="0"/>
    <s v="Male"/>
    <n v="8.142578125"/>
    <s v="&lt;13"/>
    <n v="3330"/>
    <s v="3000_to_3499"/>
    <n v="39"/>
    <n v="22.88671875"/>
    <s v="20_to_24"/>
    <x v="0"/>
    <x v="0"/>
    <s v="Side"/>
    <s v="_Yes"/>
    <s v="_Yes"/>
  </r>
  <r>
    <x v="1"/>
    <x v="0"/>
    <s v="Male"/>
    <n v="8.142578125"/>
    <s v="&lt;13"/>
    <n v="3830"/>
    <s v="3500_plus"/>
    <n v="40"/>
    <n v="29.80859375"/>
    <s v="25_to_29"/>
    <x v="2"/>
    <x v="0"/>
    <s v="Side"/>
    <s v="No"/>
    <s v="No"/>
  </r>
  <r>
    <x v="1"/>
    <x v="0"/>
    <s v="Male"/>
    <n v="8.142578125"/>
    <s v="&lt;13"/>
    <n v="4050"/>
    <s v="3500_plus"/>
    <n v="41"/>
    <n v="27.0859375"/>
    <s v="25_to_29"/>
    <x v="0"/>
    <x v="0"/>
    <s v="Back"/>
    <s v="No"/>
    <s v="No"/>
  </r>
  <r>
    <x v="1"/>
    <x v="0"/>
    <s v="Male"/>
    <n v="8.142578125"/>
    <s v="&lt;13"/>
    <n v="4145"/>
    <s v="3500_plus"/>
    <n v="42"/>
    <n v="23.58203125"/>
    <s v="20_to_24"/>
    <x v="2"/>
    <x v="0"/>
    <s v="Side"/>
    <s v="_Yes"/>
    <s v="_Yes"/>
  </r>
  <r>
    <x v="1"/>
    <x v="0"/>
    <s v="Male"/>
    <n v="8.28515625"/>
    <s v="&lt;13"/>
    <n v="3530"/>
    <s v="3500_plus"/>
    <n v="40"/>
    <n v="36.171875"/>
    <s v="30_plus"/>
    <x v="0"/>
    <x v="0"/>
    <s v="Front_face_to_side"/>
    <s v="No"/>
    <s v="No"/>
  </r>
  <r>
    <x v="1"/>
    <x v="0"/>
    <s v="Male"/>
    <n v="8.427734375"/>
    <s v="&lt;13"/>
    <n v="2700"/>
    <s v="2500_to_2999"/>
    <n v="36.7109375"/>
    <n v="36.109375"/>
    <s v="30_plus"/>
    <x v="2"/>
    <x v="0"/>
    <s v="Side"/>
    <s v="No"/>
    <s v="No"/>
  </r>
  <r>
    <x v="1"/>
    <x v="0"/>
    <s v="Male"/>
    <n v="8.427734375"/>
    <s v="&lt;13"/>
    <n v="3339"/>
    <s v="3000_to_3499"/>
    <n v="38"/>
    <n v="25.2265625"/>
    <s v="25_to_29"/>
    <x v="1"/>
    <x v="0"/>
    <s v="Side"/>
    <s v="No"/>
    <s v="No"/>
  </r>
  <r>
    <x v="1"/>
    <x v="0"/>
    <s v="Male"/>
    <n v="8.427734375"/>
    <s v="&lt;13"/>
    <n v="3390"/>
    <s v="3000_to_3499"/>
    <n v="39"/>
    <n v="36.1171875"/>
    <s v="30_plus"/>
    <x v="1"/>
    <x v="0"/>
    <s v="Side"/>
    <s v="No"/>
    <s v="No"/>
  </r>
  <r>
    <x v="1"/>
    <x v="0"/>
    <s v="Male"/>
    <n v="8.427734375"/>
    <s v="&lt;13"/>
    <n v="3440"/>
    <s v="3000_to_3499"/>
    <n v="41"/>
    <n v="40.34375"/>
    <s v="30_plus"/>
    <x v="2"/>
    <x v="0"/>
    <s v="Side"/>
    <s v="No"/>
    <s v="No"/>
  </r>
  <r>
    <x v="1"/>
    <x v="0"/>
    <s v="Male"/>
    <n v="8.427734375"/>
    <s v="&lt;13"/>
    <n v="3620"/>
    <s v="3500_plus"/>
    <n v="37.421875"/>
    <n v="22.65625"/>
    <s v="20_to_24"/>
    <x v="0"/>
    <x v="0"/>
    <s v="Front_face_to_side"/>
    <s v="No"/>
    <s v="No"/>
  </r>
  <r>
    <x v="1"/>
    <x v="0"/>
    <s v="Male"/>
    <n v="8.427734375"/>
    <s v="&lt;13"/>
    <n v="3700"/>
    <s v="3500_plus"/>
    <n v="40"/>
    <n v="28.671875"/>
    <s v="25_to_29"/>
    <x v="0"/>
    <x v="0"/>
    <s v="Side"/>
    <s v="No"/>
    <s v="No"/>
  </r>
  <r>
    <x v="1"/>
    <x v="0"/>
    <s v="Male"/>
    <n v="8.427734375"/>
    <s v="&lt;13"/>
    <n v="3725"/>
    <s v="3500_plus"/>
    <n v="40"/>
    <n v="24.1875"/>
    <s v="20_to_24"/>
    <x v="2"/>
    <x v="0"/>
    <s v="Side"/>
    <s v="_Yes"/>
    <s v="_Yes"/>
  </r>
  <r>
    <x v="1"/>
    <x v="0"/>
    <s v="Male"/>
    <n v="8.427734375"/>
    <s v="&lt;13"/>
    <n v="3960"/>
    <s v="3500_plus"/>
    <n v="40"/>
    <n v="21.42578125"/>
    <s v="20_to_24"/>
    <x v="0"/>
    <x v="0"/>
    <s v="Side"/>
    <s v="No"/>
    <s v="No"/>
  </r>
  <r>
    <x v="1"/>
    <x v="0"/>
    <s v="Male"/>
    <n v="8.427734375"/>
    <s v="&lt;13"/>
    <n v="4060"/>
    <s v="3500_plus"/>
    <n v="40"/>
    <n v="25.37890625"/>
    <s v="25_to_29"/>
    <x v="1"/>
    <x v="0"/>
    <s v="Side"/>
    <s v="No"/>
    <s v="No"/>
  </r>
  <r>
    <x v="1"/>
    <x v="0"/>
    <s v="Male"/>
    <n v="8.5703125"/>
    <s v="&lt;13"/>
    <n v="2170"/>
    <s v="&lt;2500"/>
    <n v="32"/>
    <n v="24.75"/>
    <s v="20_to_24"/>
    <x v="0"/>
    <x v="0"/>
    <s v="Side"/>
    <s v="_Yes"/>
    <s v="_Yes"/>
  </r>
  <r>
    <x v="1"/>
    <x v="0"/>
    <s v="Male"/>
    <n v="8.5703125"/>
    <s v="&lt;13"/>
    <n v="3300"/>
    <s v="3000_to_3499"/>
    <n v="38.8515625"/>
    <n v="23.375"/>
    <s v="20_to_24"/>
    <x v="1"/>
    <x v="0"/>
    <s v="Side"/>
    <s v="No"/>
    <s v="No"/>
  </r>
  <r>
    <x v="1"/>
    <x v="0"/>
    <s v="Male"/>
    <n v="8.5703125"/>
    <s v="&lt;13"/>
    <n v="3520"/>
    <s v="3500_plus"/>
    <n v="41"/>
    <n v="36.828125"/>
    <s v="30_plus"/>
    <x v="0"/>
    <x v="0"/>
    <s v="Side"/>
    <s v="No"/>
    <s v="No"/>
  </r>
  <r>
    <x v="1"/>
    <x v="0"/>
    <s v="Male"/>
    <n v="8.5703125"/>
    <s v="&lt;13"/>
    <n v="4060"/>
    <s v="3500_plus"/>
    <n v="41.421875"/>
    <n v="23.65625"/>
    <s v="20_to_24"/>
    <x v="0"/>
    <x v="1"/>
    <s v="Side"/>
    <s v="No"/>
    <s v="No"/>
  </r>
  <r>
    <x v="1"/>
    <x v="0"/>
    <s v="Male"/>
    <n v="8.5703125"/>
    <s v="&lt;13"/>
    <n v="4380"/>
    <s v="3500_plus"/>
    <n v="41"/>
    <n v="34.6953125"/>
    <s v="30_plus"/>
    <x v="2"/>
    <x v="0"/>
    <s v="Front_face_to_side"/>
    <s v="No"/>
    <s v="No"/>
  </r>
  <r>
    <x v="1"/>
    <x v="0"/>
    <s v="Male"/>
    <n v="8.712890625"/>
    <s v="&lt;13"/>
    <n v="1770"/>
    <s v="&lt;2500"/>
    <n v="39.7109375"/>
    <n v="31.12109375"/>
    <s v="30_plus"/>
    <x v="0"/>
    <x v="0"/>
    <s v="Front_face_to_side"/>
    <s v="No"/>
    <s v="No"/>
  </r>
  <r>
    <x v="1"/>
    <x v="0"/>
    <s v="Male"/>
    <n v="8.712890625"/>
    <s v="&lt;13"/>
    <n v="2510"/>
    <s v="2500_to_2999"/>
    <n v="36"/>
    <n v="29.22265625"/>
    <s v="25_to_29"/>
    <x v="0"/>
    <x v="0"/>
    <s v="Side"/>
    <s v="No"/>
    <s v="No"/>
  </r>
  <r>
    <x v="1"/>
    <x v="0"/>
    <s v="Male"/>
    <n v="8.712890625"/>
    <s v="&lt;13"/>
    <n v="3520"/>
    <s v="3500_plus"/>
    <n v="39.28125"/>
    <n v="26.28515625"/>
    <s v="25_to_29"/>
    <x v="0"/>
    <x v="0"/>
    <s v="Side"/>
    <s v="No"/>
    <s v="No"/>
  </r>
  <r>
    <x v="1"/>
    <x v="0"/>
    <s v="Male"/>
    <n v="8.85546875"/>
    <s v="&lt;13"/>
    <n v="2845"/>
    <s v="2500_to_2999"/>
    <n v="38"/>
    <n v="30.75390625"/>
    <s v="30_plus"/>
    <x v="2"/>
    <x v="0"/>
    <s v="Side"/>
    <s v="_Yes"/>
    <s v="_Yes"/>
  </r>
  <r>
    <x v="1"/>
    <x v="0"/>
    <s v="Male"/>
    <n v="8.85546875"/>
    <s v="&lt;13"/>
    <n v="3030"/>
    <s v="3000_to_3499"/>
    <n v="40"/>
    <n v="24.265625"/>
    <s v="20_to_24"/>
    <x v="0"/>
    <x v="0"/>
    <s v="Back"/>
    <s v="No"/>
    <s v="No"/>
  </r>
  <r>
    <x v="1"/>
    <x v="0"/>
    <s v="Male"/>
    <n v="8.85546875"/>
    <s v="&lt;13"/>
    <n v="3330"/>
    <s v="3000_to_3499"/>
    <n v="40"/>
    <n v="31.18359375"/>
    <s v="30_plus"/>
    <x v="0"/>
    <x v="0"/>
    <s v="Side"/>
    <s v="No"/>
    <s v="No"/>
  </r>
  <r>
    <x v="1"/>
    <x v="0"/>
    <s v="Male"/>
    <n v="8.85546875"/>
    <s v="&lt;13"/>
    <n v="3730"/>
    <s v="3500_plus"/>
    <n v="40"/>
    <n v="33.5234375"/>
    <s v="30_plus"/>
    <x v="0"/>
    <x v="0"/>
    <s v="Side"/>
    <s v="No"/>
    <s v="No"/>
  </r>
  <r>
    <x v="1"/>
    <x v="0"/>
    <s v="Male"/>
    <n v="8.85546875"/>
    <s v="&lt;13"/>
    <n v="3740"/>
    <s v="3500_plus"/>
    <n v="40"/>
    <n v="29.25390625"/>
    <s v="25_to_29"/>
    <x v="2"/>
    <x v="0"/>
    <s v="Side"/>
    <s v="No"/>
    <s v="No"/>
  </r>
  <r>
    <x v="1"/>
    <x v="0"/>
    <s v="Male"/>
    <n v="8.85546875"/>
    <s v="&lt;13"/>
    <n v="4540"/>
    <s v="3500_plus"/>
    <n v="40"/>
    <n v="32.9296875"/>
    <s v="30_plus"/>
    <x v="0"/>
    <x v="0"/>
    <s v="Front_face_to_side"/>
    <s v="No"/>
    <s v="No"/>
  </r>
  <r>
    <x v="1"/>
    <x v="0"/>
    <s v="Male"/>
    <n v="9"/>
    <s v="&lt;13"/>
    <n v="3050"/>
    <s v="3000_to_3499"/>
    <n v="41"/>
    <n v="21.71875"/>
    <s v="20_to_24"/>
    <x v="0"/>
    <x v="0"/>
    <s v="Side"/>
    <s v="No"/>
    <s v="No"/>
  </r>
  <r>
    <x v="1"/>
    <x v="0"/>
    <s v="Male"/>
    <n v="9"/>
    <s v="&lt;13"/>
    <n v="3100"/>
    <s v="3000_to_3499"/>
    <n v="40"/>
    <n v="18.28515625"/>
    <s v="&lt;19"/>
    <x v="0"/>
    <x v="0"/>
    <s v="Side"/>
    <s v="No"/>
    <s v="No"/>
  </r>
  <r>
    <x v="1"/>
    <x v="0"/>
    <s v="Male"/>
    <n v="9"/>
    <s v="&lt;13"/>
    <n v="3500"/>
    <s v="3500_plus"/>
    <n v="40"/>
    <n v="30.796875"/>
    <s v="30_plus"/>
    <x v="2"/>
    <x v="0"/>
    <s v="Front_face_to_side"/>
    <s v="No"/>
    <s v="No"/>
  </r>
  <r>
    <x v="1"/>
    <x v="0"/>
    <s v="Male"/>
    <n v="9"/>
    <s v="&lt;13"/>
    <n v="3510"/>
    <s v="3500_plus"/>
    <n v="40"/>
    <n v="23.40625"/>
    <s v="20_to_24"/>
    <x v="1"/>
    <x v="0"/>
    <s v="Side"/>
    <s v="No"/>
    <s v="No"/>
  </r>
  <r>
    <x v="1"/>
    <x v="0"/>
    <s v="Male"/>
    <n v="9"/>
    <s v="&lt;13"/>
    <n v="3535"/>
    <s v="3500_plus"/>
    <n v="39.421875"/>
    <n v="35.046875"/>
    <s v="30_plus"/>
    <x v="2"/>
    <x v="0"/>
    <s v="Back"/>
    <s v="No"/>
    <s v="No"/>
  </r>
  <r>
    <x v="1"/>
    <x v="0"/>
    <s v="Male"/>
    <n v="9"/>
    <s v="&lt;13"/>
    <n v="3750"/>
    <s v="3500_plus"/>
    <n v="42"/>
    <n v="29.43359375"/>
    <s v="25_to_29"/>
    <x v="2"/>
    <x v="0"/>
    <s v="Side"/>
    <s v="No"/>
    <s v="No"/>
  </r>
  <r>
    <x v="1"/>
    <x v="0"/>
    <s v="Male"/>
    <n v="9"/>
    <s v="&lt;13"/>
    <n v="3870"/>
    <s v="3500_plus"/>
    <n v="39.8515625"/>
    <n v="32.578125"/>
    <s v="30_plus"/>
    <x v="0"/>
    <x v="0"/>
    <s v="Side"/>
    <s v="No"/>
    <s v="No"/>
  </r>
  <r>
    <x v="1"/>
    <x v="0"/>
    <s v="Male"/>
    <n v="9"/>
    <s v="&lt;13"/>
    <n v="4020"/>
    <s v="3500_plus"/>
    <n v="39.7109375"/>
    <n v="29.8515625"/>
    <s v="25_to_29"/>
    <x v="1"/>
    <x v="0"/>
    <s v="Side"/>
    <s v="No"/>
    <s v="No"/>
  </r>
  <r>
    <x v="1"/>
    <x v="0"/>
    <s v="Male"/>
    <n v="9"/>
    <s v="&lt;13"/>
    <n v="4100"/>
    <s v="3500_plus"/>
    <n v="41"/>
    <n v="34.484375"/>
    <s v="30_plus"/>
    <x v="1"/>
    <x v="0"/>
    <s v="Side"/>
    <s v="_Yes"/>
    <s v="_Yes"/>
  </r>
  <r>
    <x v="1"/>
    <x v="0"/>
    <s v="Male"/>
    <n v="9"/>
    <s v="&lt;13"/>
    <n v="4260"/>
    <s v="3500_plus"/>
    <n v="40"/>
    <n v="34.9375"/>
    <s v="30_plus"/>
    <x v="0"/>
    <x v="0"/>
    <s v="Side"/>
    <s v="No"/>
    <s v="No"/>
  </r>
  <r>
    <x v="1"/>
    <x v="0"/>
    <s v="Male"/>
    <n v="9.142578125"/>
    <s v="&lt;13"/>
    <n v="1440"/>
    <s v="&lt;2500"/>
    <n v="30"/>
    <n v="30.9921875"/>
    <s v="30_plus"/>
    <x v="0"/>
    <x v="0"/>
    <s v="Side"/>
    <s v="No"/>
    <s v="No"/>
  </r>
  <r>
    <x v="1"/>
    <x v="0"/>
    <s v="Male"/>
    <n v="9.142578125"/>
    <s v="&lt;13"/>
    <n v="3100"/>
    <s v="3000_to_3499"/>
    <n v="41"/>
    <n v="25.8828125"/>
    <s v="25_to_29"/>
    <x v="2"/>
    <x v="0"/>
    <s v="Side"/>
    <s v="Occasional"/>
    <s v="_Yes"/>
  </r>
  <r>
    <x v="1"/>
    <x v="0"/>
    <s v="Male"/>
    <n v="9.142578125"/>
    <s v="&lt;13"/>
    <n v="3790"/>
    <s v="3500_plus"/>
    <n v="40"/>
    <n v="26.171875"/>
    <s v="25_to_29"/>
    <x v="1"/>
    <x v="0"/>
    <s v="Front_face_to_side"/>
    <s v="No"/>
    <s v="No"/>
  </r>
  <r>
    <x v="1"/>
    <x v="0"/>
    <s v="Male"/>
    <n v="9.28515625"/>
    <s v="&lt;13"/>
    <n v="2880"/>
    <s v="2500_to_2999"/>
    <n v="38"/>
    <n v="30.40625"/>
    <s v="30_plus"/>
    <x v="1"/>
    <x v="0"/>
    <s v="Side"/>
    <s v="No"/>
    <s v="No"/>
  </r>
  <r>
    <x v="1"/>
    <x v="0"/>
    <s v="Male"/>
    <n v="9.28515625"/>
    <s v="&lt;13"/>
    <n v="3390"/>
    <s v="3000_to_3499"/>
    <n v="38"/>
    <n v="26.03125"/>
    <s v="25_to_29"/>
    <x v="0"/>
    <x v="0"/>
    <s v="Front_face_to_side"/>
    <s v="_Yes"/>
    <s v="_Yes"/>
  </r>
  <r>
    <x v="1"/>
    <x v="0"/>
    <s v="Male"/>
    <n v="9.28515625"/>
    <s v="&lt;13"/>
    <n v="3480"/>
    <s v="3000_to_3499"/>
    <n v="41"/>
    <n v="32.3828125"/>
    <s v="30_plus"/>
    <x v="1"/>
    <x v="0"/>
    <s v="Front_face_to_side"/>
    <s v="No"/>
    <s v="No"/>
  </r>
  <r>
    <x v="1"/>
    <x v="0"/>
    <s v="Male"/>
    <n v="9.28515625"/>
    <s v="&lt;13"/>
    <n v="3500"/>
    <s v="3500_plus"/>
    <n v="39"/>
    <n v="32.5546875"/>
    <s v="30_plus"/>
    <x v="0"/>
    <x v="0"/>
    <s v="Side"/>
    <s v="No"/>
    <s v="No"/>
  </r>
  <r>
    <x v="1"/>
    <x v="0"/>
    <s v="Male"/>
    <n v="9.28515625"/>
    <s v="&lt;13"/>
    <n v="3610"/>
    <s v="3500_plus"/>
    <n v="41"/>
    <n v="29.1171875"/>
    <s v="25_to_29"/>
    <x v="0"/>
    <x v="0"/>
    <s v="Side"/>
    <s v="No"/>
    <s v="No"/>
  </r>
  <r>
    <x v="1"/>
    <x v="0"/>
    <s v="Male"/>
    <n v="9.28515625"/>
    <s v="&lt;13"/>
    <n v="3840"/>
    <s v="3500_plus"/>
    <n v="40"/>
    <n v="24.75390625"/>
    <s v="20_to_24"/>
    <x v="1"/>
    <x v="0"/>
    <s v="Side"/>
    <s v="No"/>
    <s v="No"/>
  </r>
  <r>
    <x v="1"/>
    <x v="0"/>
    <s v="Male"/>
    <n v="9.28515625"/>
    <s v="&lt;13"/>
    <n v="4420"/>
    <s v="3500_plus"/>
    <n v="40"/>
    <n v="32.6953125"/>
    <s v="30_plus"/>
    <x v="0"/>
    <x v="0"/>
    <s v="Side"/>
    <s v="No"/>
    <s v="No"/>
  </r>
  <r>
    <x v="1"/>
    <x v="0"/>
    <s v="Male"/>
    <n v="9.427734375"/>
    <s v="&lt;13"/>
    <n v="3550"/>
    <s v="3500_plus"/>
    <n v="40"/>
    <n v="25.04296875"/>
    <s v="25_to_29"/>
    <x v="0"/>
    <x v="0"/>
    <s v="Side"/>
    <s v="No"/>
    <s v="No"/>
  </r>
  <r>
    <x v="1"/>
    <x v="0"/>
    <s v="Male"/>
    <n v="9.5703125"/>
    <s v="&lt;13"/>
    <n v="3080"/>
    <s v="3000_to_3499"/>
    <n v="39"/>
    <n v="28.0703125"/>
    <s v="25_to_29"/>
    <x v="0"/>
    <x v="0"/>
    <s v="Side"/>
    <s v="_Yes"/>
    <s v="_Yes"/>
  </r>
  <r>
    <x v="1"/>
    <x v="0"/>
    <s v="Male"/>
    <n v="9.5703125"/>
    <s v="&lt;13"/>
    <n v="3485"/>
    <s v="3000_to_3499"/>
    <n v="41"/>
    <n v="34.765625"/>
    <s v="30_plus"/>
    <x v="1"/>
    <x v="0"/>
    <s v="Side"/>
    <s v="No"/>
    <s v="No"/>
  </r>
  <r>
    <x v="1"/>
    <x v="0"/>
    <s v="Male"/>
    <n v="9.5703125"/>
    <s v="&lt;13"/>
    <n v="3940"/>
    <s v="3500_plus"/>
    <n v="42"/>
    <n v="25.87109375"/>
    <s v="25_to_29"/>
    <x v="0"/>
    <x v="0"/>
    <s v="Side"/>
    <s v="No"/>
    <s v="No"/>
  </r>
  <r>
    <x v="1"/>
    <x v="0"/>
    <s v="Male"/>
    <n v="9.712890625"/>
    <s v="&lt;13"/>
    <n v="3220"/>
    <s v="3000_to_3499"/>
    <n v="40"/>
    <n v="28.2734375"/>
    <s v="25_to_29"/>
    <x v="1"/>
    <x v="0"/>
    <s v="Front_face_to_side"/>
    <s v="No"/>
    <s v="No"/>
  </r>
  <r>
    <x v="1"/>
    <x v="0"/>
    <s v="Male"/>
    <n v="9.712890625"/>
    <s v="&lt;13"/>
    <n v="3540"/>
    <s v="3500_plus"/>
    <n v="41"/>
    <n v="36.6796875"/>
    <s v="30_plus"/>
    <x v="2"/>
    <x v="0"/>
    <s v="Side"/>
    <s v="No"/>
    <s v="No"/>
  </r>
  <r>
    <x v="1"/>
    <x v="0"/>
    <s v="Male"/>
    <n v="9.712890625"/>
    <s v="&lt;13"/>
    <n v="3560"/>
    <s v="3500_plus"/>
    <n v="41"/>
    <n v="24.2265625"/>
    <s v="20_to_24"/>
    <x v="2"/>
    <x v="0"/>
    <s v="Side"/>
    <s v="No"/>
    <s v="No"/>
  </r>
  <r>
    <x v="1"/>
    <x v="0"/>
    <s v="Male"/>
    <n v="9.712890625"/>
    <s v="&lt;13"/>
    <n v="3910"/>
    <s v="3500_plus"/>
    <n v="41.421875"/>
    <n v="30.7578125"/>
    <s v="30_plus"/>
    <x v="0"/>
    <x v="0"/>
    <s v="Side"/>
    <s v="No"/>
    <s v="No"/>
  </r>
  <r>
    <x v="1"/>
    <x v="0"/>
    <s v="Male"/>
    <n v="9.85546875"/>
    <s v="&lt;13"/>
    <n v="3356"/>
    <s v="3000_to_3499"/>
    <n v="38"/>
    <n v="26.64453125"/>
    <s v="25_to_29"/>
    <x v="0"/>
    <x v="0"/>
    <s v="Front_face_to_side"/>
    <s v="No"/>
    <s v="No"/>
  </r>
  <r>
    <x v="1"/>
    <x v="0"/>
    <s v="Male"/>
    <n v="9.85546875"/>
    <s v="&lt;13"/>
    <n v="3520"/>
    <s v="3500_plus"/>
    <n v="41"/>
    <n v="33.71875"/>
    <s v="30_plus"/>
    <x v="0"/>
    <x v="0"/>
    <s v="Side"/>
    <s v="No"/>
    <s v="No"/>
  </r>
  <r>
    <x v="1"/>
    <x v="0"/>
    <s v="Male"/>
    <n v="9.85546875"/>
    <s v="&lt;13"/>
    <n v="3650"/>
    <s v="3500_plus"/>
    <n v="40"/>
    <n v="35.0703125"/>
    <s v="30_plus"/>
    <x v="2"/>
    <x v="0"/>
    <s v="Side"/>
    <s v="No"/>
    <s v="No"/>
  </r>
  <r>
    <x v="1"/>
    <x v="0"/>
    <s v="Male"/>
    <n v="9.85546875"/>
    <s v="&lt;13"/>
    <n v="3660"/>
    <s v="3500_plus"/>
    <n v="40"/>
    <n v="17.765625"/>
    <s v="&lt;19"/>
    <x v="0"/>
    <x v="0"/>
    <s v="Side"/>
    <s v="_Yes"/>
    <s v="_Yes"/>
  </r>
  <r>
    <x v="1"/>
    <x v="0"/>
    <s v="Male"/>
    <n v="9.85546875"/>
    <s v="&lt;13"/>
    <n v="3790"/>
    <s v="3500_plus"/>
    <n v="41"/>
    <n v="31.2734375"/>
    <s v="30_plus"/>
    <x v="1"/>
    <x v="0"/>
    <s v="Side"/>
    <s v="No"/>
    <s v="No"/>
  </r>
  <r>
    <x v="1"/>
    <x v="0"/>
    <s v="Male"/>
    <n v="9.85546875"/>
    <s v="&lt;13"/>
    <n v="4945"/>
    <s v="3500_plus"/>
    <n v="38"/>
    <n v="23.76953125"/>
    <s v="20_to_24"/>
    <x v="0"/>
    <x v="0"/>
    <s v="Side"/>
    <s v="No"/>
    <s v="No"/>
  </r>
  <r>
    <x v="1"/>
    <x v="0"/>
    <s v="Male"/>
    <n v="10"/>
    <s v="&lt;13"/>
    <n v="3020"/>
    <s v="3000_to_3499"/>
    <n v="39"/>
    <n v="28.94140625"/>
    <s v="25_to_29"/>
    <x v="2"/>
    <x v="0"/>
    <s v="Side"/>
    <s v="_Yes"/>
    <s v="_Yes"/>
  </r>
  <r>
    <x v="1"/>
    <x v="0"/>
    <s v="Male"/>
    <n v="10"/>
    <s v="&lt;13"/>
    <n v="3045"/>
    <s v="3000_to_3499"/>
    <n v="42"/>
    <n v="31.66796875"/>
    <s v="30_plus"/>
    <x v="0"/>
    <x v="0"/>
    <s v="Side"/>
    <s v="_Yes"/>
    <s v="_Yes"/>
  </r>
  <r>
    <x v="1"/>
    <x v="0"/>
    <s v="Male"/>
    <n v="10"/>
    <s v="&lt;13"/>
    <n v="3190"/>
    <s v="3000_to_3499"/>
    <n v="42"/>
    <n v="26.88671875"/>
    <s v="25_to_29"/>
    <x v="0"/>
    <x v="0"/>
    <s v="Side"/>
    <s v="No"/>
    <s v="No"/>
  </r>
  <r>
    <x v="1"/>
    <x v="0"/>
    <s v="Male"/>
    <n v="10"/>
    <s v="&lt;13"/>
    <n v="3480"/>
    <s v="3000_to_3499"/>
    <n v="39"/>
    <n v="26.4296875"/>
    <s v="25_to_29"/>
    <x v="0"/>
    <x v="0"/>
    <s v="Front_face_to_side"/>
    <s v="No"/>
    <s v="No"/>
  </r>
  <r>
    <x v="1"/>
    <x v="0"/>
    <s v="Male"/>
    <n v="10"/>
    <s v="&lt;13"/>
    <n v="3590"/>
    <s v="3500_plus"/>
    <n v="40"/>
    <n v="27.80078125"/>
    <s v="25_to_29"/>
    <x v="0"/>
    <x v="0"/>
    <s v="Side"/>
    <s v="No"/>
    <s v="No"/>
  </r>
  <r>
    <x v="1"/>
    <x v="0"/>
    <s v="Male"/>
    <n v="10"/>
    <s v="&lt;13"/>
    <n v="3620"/>
    <s v="3500_plus"/>
    <n v="41"/>
    <n v="41.3984375"/>
    <s v="30_plus"/>
    <x v="0"/>
    <x v="1"/>
    <s v="Side"/>
    <s v="No"/>
    <s v="No"/>
  </r>
  <r>
    <x v="1"/>
    <x v="0"/>
    <s v="Male"/>
    <n v="10"/>
    <s v="&lt;13"/>
    <n v="3670"/>
    <s v="3500_plus"/>
    <n v="40"/>
    <n v="27.734375"/>
    <s v="25_to_29"/>
    <x v="2"/>
    <x v="0"/>
    <s v="Front_face_to_side"/>
    <s v="No"/>
    <s v="No"/>
  </r>
  <r>
    <x v="1"/>
    <x v="0"/>
    <s v="Male"/>
    <n v="10"/>
    <s v="&lt;13"/>
    <n v="3930"/>
    <s v="3500_plus"/>
    <n v="38"/>
    <n v="28.09375"/>
    <s v="25_to_29"/>
    <x v="0"/>
    <x v="0"/>
    <s v="Side"/>
    <s v="No"/>
    <s v="No"/>
  </r>
  <r>
    <x v="1"/>
    <x v="0"/>
    <s v="Male"/>
    <n v="10.14257813"/>
    <s v="&lt;13"/>
    <n v="2750"/>
    <s v="2500_to_2999"/>
    <n v="36"/>
    <n v="29.80859375"/>
    <s v="25_to_29"/>
    <x v="1"/>
    <x v="0"/>
    <s v="Side"/>
    <s v="_Yes"/>
    <s v="_Yes"/>
  </r>
  <r>
    <x v="1"/>
    <x v="0"/>
    <s v="Male"/>
    <n v="10.14257813"/>
    <s v="&lt;13"/>
    <n v="3200"/>
    <s v="3000_to_3499"/>
    <n v="37"/>
    <n v="32.015625"/>
    <s v="30_plus"/>
    <x v="1"/>
    <x v="0"/>
    <s v="Side"/>
    <s v="No"/>
    <s v="No"/>
  </r>
  <r>
    <x v="1"/>
    <x v="0"/>
    <s v="Male"/>
    <n v="10.14257813"/>
    <s v="&lt;13"/>
    <n v="3530"/>
    <s v="3500_plus"/>
    <n v="40.8515625"/>
    <n v="22.67578125"/>
    <s v="20_to_24"/>
    <x v="2"/>
    <x v="0"/>
    <s v="Front_face_to_side"/>
    <s v="Occasional"/>
    <s v="_Yes"/>
  </r>
  <r>
    <x v="1"/>
    <x v="0"/>
    <s v="Male"/>
    <n v="10.14257813"/>
    <s v="&lt;13"/>
    <n v="3620"/>
    <s v="3500_plus"/>
    <n v="39"/>
    <n v="21.87109375"/>
    <s v="20_to_24"/>
    <x v="0"/>
    <x v="0"/>
    <s v="Side"/>
    <s v="_Yes"/>
    <s v="_Yes"/>
  </r>
  <r>
    <x v="1"/>
    <x v="0"/>
    <s v="Male"/>
    <n v="10.14257813"/>
    <s v="&lt;13"/>
    <n v="3630"/>
    <s v="3500_plus"/>
    <n v="40.7109375"/>
    <n v="27.41015625"/>
    <s v="25_to_29"/>
    <x v="0"/>
    <x v="0"/>
    <s v="Side"/>
    <s v="No"/>
    <s v="No"/>
  </r>
  <r>
    <x v="1"/>
    <x v="0"/>
    <s v="Male"/>
    <n v="10.14257813"/>
    <s v="&lt;13"/>
    <n v="3760"/>
    <s v="3500_plus"/>
    <n v="39"/>
    <n v="21.2421875"/>
    <s v="20_to_24"/>
    <x v="1"/>
    <x v="1"/>
    <s v="Side"/>
    <s v="_Yes"/>
    <s v="_Yes"/>
  </r>
  <r>
    <x v="1"/>
    <x v="0"/>
    <s v="Male"/>
    <n v="10.14257813"/>
    <s v="&lt;13"/>
    <n v="3820"/>
    <s v="3500_plus"/>
    <n v="39"/>
    <n v="31.3828125"/>
    <s v="30_plus"/>
    <x v="0"/>
    <x v="0"/>
    <s v="Back"/>
    <s v="No"/>
    <s v="No"/>
  </r>
  <r>
    <x v="1"/>
    <x v="0"/>
    <s v="Male"/>
    <n v="10.14257813"/>
    <s v="&lt;13"/>
    <n v="3860"/>
    <s v="3500_plus"/>
    <n v="38"/>
    <n v="28.73828125"/>
    <s v="25_to_29"/>
    <x v="0"/>
    <x v="1"/>
    <s v="Side"/>
    <s v="No"/>
    <s v="No"/>
  </r>
  <r>
    <x v="1"/>
    <x v="0"/>
    <s v="Male"/>
    <n v="10.14257813"/>
    <s v="&lt;13"/>
    <n v="3930"/>
    <s v="3500_plus"/>
    <n v="40"/>
    <n v="17.0234375"/>
    <s v="&lt;19"/>
    <x v="1"/>
    <x v="0"/>
    <s v="Front_face_to_side"/>
    <s v="No"/>
    <s v="No"/>
  </r>
  <r>
    <x v="1"/>
    <x v="0"/>
    <s v="Male"/>
    <n v="10.14257813"/>
    <s v="&lt;13"/>
    <n v="4290"/>
    <s v="3500_plus"/>
    <n v="41"/>
    <n v="26.72265625"/>
    <s v="25_to_29"/>
    <x v="0"/>
    <x v="0"/>
    <s v="Front_face_to_side"/>
    <s v="No"/>
    <s v="No"/>
  </r>
  <r>
    <x v="1"/>
    <x v="0"/>
    <s v="Male"/>
    <n v="10.14257813"/>
    <s v="&lt;13"/>
    <n v="4340"/>
    <s v="3500_plus"/>
    <n v="40"/>
    <n v="31.30078125"/>
    <s v="30_plus"/>
    <x v="1"/>
    <x v="0"/>
    <s v="Front_face_to_side"/>
    <s v="No"/>
    <s v="No"/>
  </r>
  <r>
    <x v="1"/>
    <x v="0"/>
    <s v="Male"/>
    <n v="10.28515625"/>
    <s v="&lt;13"/>
    <n v="2470"/>
    <s v="&lt;2500"/>
    <n v="35"/>
    <n v="25.78515625"/>
    <s v="25_to_29"/>
    <x v="1"/>
    <x v="0"/>
    <s v="Side"/>
    <s v="No"/>
    <s v="No"/>
  </r>
  <r>
    <x v="1"/>
    <x v="0"/>
    <s v="Male"/>
    <n v="10.28515625"/>
    <s v="&lt;13"/>
    <n v="3340"/>
    <s v="3000_to_3499"/>
    <n v="40.7109375"/>
    <n v="36.0078125"/>
    <s v="30_plus"/>
    <x v="0"/>
    <x v="0"/>
    <s v="Side"/>
    <s v="No"/>
    <s v="No"/>
  </r>
  <r>
    <x v="1"/>
    <x v="0"/>
    <s v="Male"/>
    <n v="10.28515625"/>
    <s v="&lt;13"/>
    <n v="3400"/>
    <s v="3000_to_3499"/>
    <n v="39"/>
    <n v="31.13671875"/>
    <s v="30_plus"/>
    <x v="0"/>
    <x v="0"/>
    <s v="Side"/>
    <s v="No"/>
    <s v="No"/>
  </r>
  <r>
    <x v="1"/>
    <x v="0"/>
    <s v="Male"/>
    <n v="10.28515625"/>
    <s v="&lt;13"/>
    <n v="3530"/>
    <s v="3500_plus"/>
    <n v="40"/>
    <n v="32.28125"/>
    <s v="30_plus"/>
    <x v="2"/>
    <x v="0"/>
    <s v="Front_face_to_side"/>
    <s v="No"/>
    <s v="No"/>
  </r>
  <r>
    <x v="1"/>
    <x v="0"/>
    <s v="Male"/>
    <n v="10.28515625"/>
    <s v="&lt;13"/>
    <n v="3890"/>
    <s v="3500_plus"/>
    <n v="41.140625"/>
    <n v="27.62109375"/>
    <s v="25_to_29"/>
    <x v="2"/>
    <x v="0"/>
    <s v="Side"/>
    <s v="No"/>
    <s v="No"/>
  </r>
  <r>
    <x v="1"/>
    <x v="0"/>
    <s v="Male"/>
    <n v="10.28515625"/>
    <s v="&lt;13"/>
    <n v="4240"/>
    <s v="3500_plus"/>
    <n v="39.5703125"/>
    <n v="36.8125"/>
    <s v="30_plus"/>
    <x v="0"/>
    <x v="0"/>
    <s v="Front_face_to_side"/>
    <s v="_Yes"/>
    <s v="_Yes"/>
  </r>
  <r>
    <x v="1"/>
    <x v="0"/>
    <s v="Male"/>
    <n v="10.42773438"/>
    <s v="&lt;13"/>
    <n v="1900"/>
    <s v="&lt;2500"/>
    <n v="38.5703125"/>
    <n v="20.546875"/>
    <s v="20_to_24"/>
    <x v="0"/>
    <x v="1"/>
    <s v="Side"/>
    <s v="_Yes"/>
    <s v="_Yes"/>
  </r>
  <r>
    <x v="1"/>
    <x v="0"/>
    <s v="Male"/>
    <n v="10.42773438"/>
    <s v="&lt;13"/>
    <n v="2555"/>
    <s v="2500_to_2999"/>
    <n v="40"/>
    <n v="23.0078125"/>
    <s v="20_to_24"/>
    <x v="0"/>
    <x v="0"/>
    <s v="Front_face_to_side"/>
    <s v="_Yes"/>
    <s v="_Yes"/>
  </r>
  <r>
    <x v="1"/>
    <x v="0"/>
    <s v="Male"/>
    <n v="10.42773438"/>
    <s v="&lt;13"/>
    <n v="3360"/>
    <s v="3000_to_3499"/>
    <n v="40"/>
    <n v="29.08203125"/>
    <s v="25_to_29"/>
    <x v="2"/>
    <x v="0"/>
    <s v="Front_face_down"/>
    <s v="No"/>
    <s v="No"/>
  </r>
  <r>
    <x v="1"/>
    <x v="0"/>
    <s v="Male"/>
    <n v="10.42773438"/>
    <s v="&lt;13"/>
    <n v="3700"/>
    <s v="3500_plus"/>
    <n v="39.7109375"/>
    <n v="32.453125"/>
    <s v="30_plus"/>
    <x v="1"/>
    <x v="1"/>
    <s v="Back"/>
    <s v="No"/>
    <s v="No"/>
  </r>
  <r>
    <x v="1"/>
    <x v="0"/>
    <s v="Male"/>
    <n v="10.42773438"/>
    <s v="&lt;13"/>
    <n v="3730"/>
    <s v="3500_plus"/>
    <n v="41"/>
    <n v="29.6640625"/>
    <s v="25_to_29"/>
    <x v="1"/>
    <x v="0"/>
    <s v="Side"/>
    <s v="No"/>
    <s v="No"/>
  </r>
  <r>
    <x v="1"/>
    <x v="0"/>
    <s v="Male"/>
    <n v="10.42773438"/>
    <s v="&lt;13"/>
    <n v="3750"/>
    <s v="3500_plus"/>
    <n v="40"/>
    <n v="28.67578125"/>
    <s v="25_to_29"/>
    <x v="0"/>
    <x v="0"/>
    <s v="Side"/>
    <s v="No"/>
    <s v="No"/>
  </r>
  <r>
    <x v="1"/>
    <x v="0"/>
    <s v="Male"/>
    <n v="10.5703125"/>
    <s v="&lt;13"/>
    <n v="3670"/>
    <s v="3500_plus"/>
    <n v="40"/>
    <n v="24.5078125"/>
    <s v="20_to_24"/>
    <x v="0"/>
    <x v="0"/>
    <s v="Side"/>
    <s v="No"/>
    <s v="No"/>
  </r>
  <r>
    <x v="1"/>
    <x v="0"/>
    <s v="Male"/>
    <n v="10.71289063"/>
    <s v="&lt;13"/>
    <n v="2500"/>
    <s v="2500_to_2999"/>
    <n v="35"/>
    <n v="35.9765625"/>
    <s v="30_plus"/>
    <x v="0"/>
    <x v="0"/>
    <s v="Side"/>
    <s v="_Yes"/>
    <s v="_Yes"/>
  </r>
  <r>
    <x v="1"/>
    <x v="0"/>
    <s v="Male"/>
    <n v="10.71289063"/>
    <s v="&lt;13"/>
    <n v="2920"/>
    <s v="2500_to_2999"/>
    <n v="40"/>
    <n v="29.99609375"/>
    <s v="25_to_29"/>
    <x v="1"/>
    <x v="0"/>
    <s v="Front_face_to_side"/>
    <s v="No"/>
    <s v="No"/>
  </r>
  <r>
    <x v="1"/>
    <x v="0"/>
    <s v="Male"/>
    <n v="10.71289063"/>
    <s v="&lt;13"/>
    <n v="3000"/>
    <s v="3000_to_3499"/>
    <n v="40"/>
    <n v="27.0625"/>
    <s v="25_to_29"/>
    <x v="0"/>
    <x v="0"/>
    <s v="Front_face_to_side"/>
    <s v="No"/>
    <s v="No"/>
  </r>
  <r>
    <x v="1"/>
    <x v="0"/>
    <s v="Male"/>
    <n v="10.85546875"/>
    <s v="&lt;13"/>
    <n v="3190"/>
    <s v="3000_to_3499"/>
    <n v="40"/>
    <n v="28.96875"/>
    <s v="25_to_29"/>
    <x v="1"/>
    <x v="0"/>
    <s v="Front_face_to_side"/>
    <s v="No"/>
    <s v="No"/>
  </r>
  <r>
    <x v="1"/>
    <x v="0"/>
    <s v="Male"/>
    <n v="10.85546875"/>
    <s v="&lt;13"/>
    <n v="3380"/>
    <s v="3000_to_3499"/>
    <n v="37"/>
    <n v="28.77734375"/>
    <s v="25_to_29"/>
    <x v="0"/>
    <x v="0"/>
    <s v="Side"/>
    <s v="No"/>
    <s v="No"/>
  </r>
  <r>
    <x v="1"/>
    <x v="0"/>
    <s v="Male"/>
    <n v="11"/>
    <s v="&lt;13"/>
    <n v="3140"/>
    <s v="3000_to_3499"/>
    <n v="39"/>
    <n v="19.35546875"/>
    <s v="&lt;19"/>
    <x v="1"/>
    <x v="0"/>
    <s v="Side"/>
    <s v="No"/>
    <s v="No"/>
  </r>
  <r>
    <x v="1"/>
    <x v="0"/>
    <s v="Male"/>
    <n v="11"/>
    <s v="&lt;13"/>
    <n v="3290"/>
    <s v="3000_to_3499"/>
    <n v="38.7109375"/>
    <n v="24.77734375"/>
    <s v="20_to_24"/>
    <x v="1"/>
    <x v="0"/>
    <s v="Side"/>
    <s v="No"/>
    <s v="No"/>
  </r>
  <r>
    <x v="1"/>
    <x v="0"/>
    <s v="Male"/>
    <n v="11.14257813"/>
    <s v="&lt;13"/>
    <n v="2950"/>
    <s v="2500_to_2999"/>
    <n v="37"/>
    <n v="30.0390625"/>
    <s v="30_plus"/>
    <x v="2"/>
    <x v="0"/>
    <s v="Side"/>
    <s v="No"/>
    <s v="No"/>
  </r>
  <r>
    <x v="1"/>
    <x v="0"/>
    <s v="Male"/>
    <n v="11.14257813"/>
    <s v="&lt;13"/>
    <n v="3630"/>
    <s v="3500_plus"/>
    <n v="41"/>
    <n v="23.51171875"/>
    <s v="20_to_24"/>
    <x v="0"/>
    <x v="0"/>
    <s v="Front_face_to_side"/>
    <s v="_Yes"/>
    <s v="_Yes"/>
  </r>
  <r>
    <x v="1"/>
    <x v="0"/>
    <s v="Male"/>
    <n v="11.14257813"/>
    <s v="&lt;13"/>
    <n v="3800"/>
    <s v="3500_plus"/>
    <n v="41"/>
    <n v="31.53515625"/>
    <s v="30_plus"/>
    <x v="1"/>
    <x v="0"/>
    <s v="Front_face_to_side"/>
    <s v="No"/>
    <s v="No"/>
  </r>
  <r>
    <x v="1"/>
    <x v="0"/>
    <s v="Male"/>
    <n v="11.28515625"/>
    <s v="&lt;13"/>
    <n v="3390"/>
    <s v="3000_to_3499"/>
    <n v="36"/>
    <n v="29.8203125"/>
    <s v="25_to_29"/>
    <x v="0"/>
    <x v="0"/>
    <s v="Side"/>
    <s v="No"/>
    <s v="No"/>
  </r>
  <r>
    <x v="1"/>
    <x v="0"/>
    <s v="Male"/>
    <n v="11.28515625"/>
    <s v="&lt;13"/>
    <n v="3720"/>
    <s v="3500_plus"/>
    <n v="39"/>
    <n v="21.7109375"/>
    <s v="20_to_24"/>
    <x v="0"/>
    <x v="0"/>
    <s v="Side"/>
    <s v="No"/>
    <s v="No"/>
  </r>
  <r>
    <x v="1"/>
    <x v="0"/>
    <s v="Male"/>
    <n v="11.28515625"/>
    <s v="&lt;13"/>
    <n v="3770"/>
    <s v="3500_plus"/>
    <n v="40"/>
    <n v="34.0078125"/>
    <s v="30_plus"/>
    <x v="0"/>
    <x v="0"/>
    <s v="Front_face_down"/>
    <s v="No"/>
    <s v="No"/>
  </r>
  <r>
    <x v="1"/>
    <x v="0"/>
    <s v="Male"/>
    <n v="11.28515625"/>
    <s v="&lt;13"/>
    <n v="4000"/>
    <s v="3500_plus"/>
    <n v="41"/>
    <n v="28.9453125"/>
    <s v="25_to_29"/>
    <x v="0"/>
    <x v="0"/>
    <s v="Side"/>
    <s v="No"/>
    <s v="No"/>
  </r>
  <r>
    <x v="1"/>
    <x v="0"/>
    <s v="Male"/>
    <n v="11.28515625"/>
    <s v="&lt;13"/>
    <n v="4040"/>
    <s v="3500_plus"/>
    <n v="39"/>
    <n v="36.6015625"/>
    <s v="30_plus"/>
    <x v="2"/>
    <x v="0"/>
    <s v="Front_face_to_side"/>
    <s v="No"/>
    <s v="No"/>
  </r>
  <r>
    <x v="1"/>
    <x v="0"/>
    <s v="Male"/>
    <n v="11.42773438"/>
    <s v="&lt;13"/>
    <n v="2780"/>
    <s v="2500_to_2999"/>
    <n v="37.421875"/>
    <n v="30.27734375"/>
    <s v="30_plus"/>
    <x v="0"/>
    <x v="0"/>
    <s v="Front_face_to_side"/>
    <s v="No"/>
    <s v="No"/>
  </r>
  <r>
    <x v="1"/>
    <x v="0"/>
    <s v="Male"/>
    <n v="11.42773438"/>
    <s v="&lt;13"/>
    <n v="3160"/>
    <s v="3000_to_3499"/>
    <n v="42"/>
    <n v="28.97265625"/>
    <s v="25_to_29"/>
    <x v="1"/>
    <x v="0"/>
    <s v="Side"/>
    <s v="No"/>
    <s v="No"/>
  </r>
  <r>
    <x v="1"/>
    <x v="0"/>
    <s v="Male"/>
    <n v="11.42773438"/>
    <s v="&lt;13"/>
    <n v="3320"/>
    <s v="3000_to_3499"/>
    <n v="41"/>
    <n v="33.375"/>
    <s v="30_plus"/>
    <x v="2"/>
    <x v="0"/>
    <s v="Side"/>
    <s v="_Yes"/>
    <s v="_Yes"/>
  </r>
  <r>
    <x v="1"/>
    <x v="0"/>
    <s v="Male"/>
    <n v="11.42773438"/>
    <s v="&lt;13"/>
    <n v="3750"/>
    <s v="3500_plus"/>
    <n v="40"/>
    <n v="32.1640625"/>
    <s v="30_plus"/>
    <x v="1"/>
    <x v="0"/>
    <s v="Side"/>
    <s v="No"/>
    <s v="No"/>
  </r>
  <r>
    <x v="1"/>
    <x v="0"/>
    <s v="Male"/>
    <n v="11.42773438"/>
    <s v="&lt;13"/>
    <n v="3880"/>
    <s v="3500_plus"/>
    <n v="40"/>
    <n v="45.3671875"/>
    <s v="30_plus"/>
    <x v="1"/>
    <x v="0"/>
    <s v="Side"/>
    <s v="No"/>
    <s v="No"/>
  </r>
  <r>
    <x v="1"/>
    <x v="0"/>
    <s v="Male"/>
    <n v="11.42773438"/>
    <s v="&lt;13"/>
    <n v="4370"/>
    <s v="3500_plus"/>
    <n v="40"/>
    <n v="28.921875"/>
    <s v="25_to_29"/>
    <x v="2"/>
    <x v="0"/>
    <s v="Side"/>
    <s v="No"/>
    <s v="No"/>
  </r>
  <r>
    <x v="1"/>
    <x v="0"/>
    <s v="Male"/>
    <n v="11.5703125"/>
    <s v="&lt;13"/>
    <n v="2260"/>
    <s v="&lt;2500"/>
    <n v="35"/>
    <n v="22.23828125"/>
    <s v="20_to_24"/>
    <x v="2"/>
    <x v="0"/>
    <s v="Side"/>
    <s v="No"/>
    <s v="No"/>
  </r>
  <r>
    <x v="1"/>
    <x v="0"/>
    <s v="Male"/>
    <n v="11.5703125"/>
    <s v="&lt;13"/>
    <n v="3410"/>
    <s v="3000_to_3499"/>
    <n v="39"/>
    <n v="36.1796875"/>
    <s v="30_plus"/>
    <x v="0"/>
    <x v="0"/>
    <s v="Front_face_to_side"/>
    <s v="_Yes"/>
    <s v="_Yes"/>
  </r>
  <r>
    <x v="1"/>
    <x v="0"/>
    <s v="Male"/>
    <n v="11.5703125"/>
    <s v="&lt;13"/>
    <n v="3510"/>
    <s v="3500_plus"/>
    <n v="41"/>
    <n v="29.96484375"/>
    <s v="25_to_29"/>
    <x v="0"/>
    <x v="0"/>
    <s v="Side"/>
    <s v="No"/>
    <s v="No"/>
  </r>
  <r>
    <x v="1"/>
    <x v="0"/>
    <s v="Male"/>
    <n v="11.5703125"/>
    <s v="&lt;13"/>
    <n v="3740"/>
    <s v="3500_plus"/>
    <n v="41"/>
    <n v="23.0625"/>
    <s v="20_to_24"/>
    <x v="0"/>
    <x v="0"/>
    <s v="Front_face_to_side"/>
    <s v="_Yes"/>
    <s v="_Yes"/>
  </r>
  <r>
    <x v="1"/>
    <x v="0"/>
    <s v="Male"/>
    <n v="11.5703125"/>
    <s v="&lt;13"/>
    <n v="3950"/>
    <s v="3500_plus"/>
    <n v="40"/>
    <n v="34.6484375"/>
    <s v="30_plus"/>
    <x v="0"/>
    <x v="0"/>
    <s v="Side"/>
    <s v="No"/>
    <s v="No"/>
  </r>
  <r>
    <x v="1"/>
    <x v="0"/>
    <s v="Male"/>
    <n v="11.5703125"/>
    <s v="&lt;13"/>
    <n v="4100"/>
    <s v="3500_plus"/>
    <n v="39"/>
    <n v="26.6796875"/>
    <s v="25_to_29"/>
    <x v="1"/>
    <x v="0"/>
    <s v="Front_face_to_side"/>
    <s v="No"/>
    <s v="No"/>
  </r>
  <r>
    <x v="1"/>
    <x v="0"/>
    <s v="Male"/>
    <n v="11.71289063"/>
    <s v="&lt;13"/>
    <n v="3380"/>
    <s v="3000_to_3499"/>
    <n v="40"/>
    <n v="31.10546875"/>
    <s v="30_plus"/>
    <x v="1"/>
    <x v="0"/>
    <s v="Side"/>
    <s v="No"/>
    <s v="No"/>
  </r>
  <r>
    <x v="1"/>
    <x v="0"/>
    <s v="Male"/>
    <n v="11.71289063"/>
    <s v="&lt;13"/>
    <n v="3400"/>
    <s v="3000_to_3499"/>
    <n v="40"/>
    <n v="38.359375"/>
    <s v="30_plus"/>
    <x v="0"/>
    <x v="0"/>
    <s v="Side"/>
    <s v="No"/>
    <s v="No"/>
  </r>
  <r>
    <x v="1"/>
    <x v="0"/>
    <s v="Male"/>
    <n v="11.71289063"/>
    <s v="&lt;13"/>
    <n v="4950"/>
    <s v="3500_plus"/>
    <n v="40.421875"/>
    <n v="27.84375"/>
    <s v="25_to_29"/>
    <x v="0"/>
    <x v="0"/>
    <s v="Front_face_to_side"/>
    <s v="No"/>
    <s v="No"/>
  </r>
  <r>
    <x v="1"/>
    <x v="0"/>
    <s v="Male"/>
    <n v="11.85546875"/>
    <s v="&lt;13"/>
    <n v="2760"/>
    <s v="2500_to_2999"/>
    <n v="38"/>
    <n v="27.29296875"/>
    <s v="25_to_29"/>
    <x v="1"/>
    <x v="0"/>
    <s v="Side"/>
    <s v="No"/>
    <s v="No"/>
  </r>
  <r>
    <x v="1"/>
    <x v="0"/>
    <s v="Male"/>
    <n v="11.85546875"/>
    <s v="&lt;13"/>
    <n v="3190"/>
    <s v="3000_to_3499"/>
    <n v="40.5703125"/>
    <n v="29.49609375"/>
    <s v="25_to_29"/>
    <x v="0"/>
    <x v="0"/>
    <s v="Front_face_to_side"/>
    <s v="_Yes"/>
    <s v="_Yes"/>
  </r>
  <r>
    <x v="1"/>
    <x v="0"/>
    <s v="Male"/>
    <n v="11.85546875"/>
    <s v="&lt;13"/>
    <n v="3360"/>
    <s v="3000_to_3499"/>
    <n v="42"/>
    <n v="33.890625"/>
    <s v="30_plus"/>
    <x v="1"/>
    <x v="0"/>
    <s v="Front_face_to_side"/>
    <s v="No"/>
    <s v="No"/>
  </r>
  <r>
    <x v="1"/>
    <x v="0"/>
    <s v="Male"/>
    <n v="11.85546875"/>
    <s v="&lt;13"/>
    <n v="4180"/>
    <s v="3500_plus"/>
    <n v="40"/>
    <n v="32.875"/>
    <s v="30_plus"/>
    <x v="2"/>
    <x v="0"/>
    <s v="Side"/>
    <s v="No"/>
    <s v="No"/>
  </r>
  <r>
    <x v="1"/>
    <x v="0"/>
    <s v="Male"/>
    <n v="11.85546875"/>
    <s v="&lt;13"/>
    <n v="4200"/>
    <s v="3500_plus"/>
    <n v="40"/>
    <n v="33.2265625"/>
    <s v="30_plus"/>
    <x v="1"/>
    <x v="0"/>
    <s v="Back"/>
    <s v="No"/>
    <s v="No"/>
  </r>
  <r>
    <x v="1"/>
    <x v="0"/>
    <s v="Male"/>
    <n v="11.85546875"/>
    <s v="&lt;13"/>
    <n v="4430"/>
    <s v="3500_plus"/>
    <n v="42"/>
    <n v="19.671875"/>
    <s v="&lt;19"/>
    <x v="1"/>
    <x v="0"/>
    <s v="Side"/>
    <s v="No"/>
    <s v="No"/>
  </r>
  <r>
    <x v="1"/>
    <x v="0"/>
    <s v="Male"/>
    <n v="12"/>
    <s v="&lt;13"/>
    <n v="3890"/>
    <s v="3500_plus"/>
    <n v="40"/>
    <n v="22.26953125"/>
    <s v="20_to_24"/>
    <x v="1"/>
    <x v="0"/>
    <s v="Front_face_to_side"/>
    <s v="No"/>
    <s v="No"/>
  </r>
  <r>
    <x v="1"/>
    <x v="0"/>
    <s v="Male"/>
    <n v="12"/>
    <s v="&lt;13"/>
    <n v="3930"/>
    <s v="3500_plus"/>
    <n v="40"/>
    <n v="33.5859375"/>
    <s v="30_plus"/>
    <x v="2"/>
    <x v="0"/>
    <s v="Side"/>
    <s v="No"/>
    <s v="No"/>
  </r>
  <r>
    <x v="1"/>
    <x v="0"/>
    <s v="Male"/>
    <n v="12"/>
    <s v="&lt;13"/>
    <n v="4000"/>
    <s v="3500_plus"/>
    <n v="40"/>
    <n v="28.3125"/>
    <s v="25_to_29"/>
    <x v="1"/>
    <x v="0"/>
    <s v="Side"/>
    <s v="No"/>
    <s v="No"/>
  </r>
  <r>
    <x v="1"/>
    <x v="0"/>
    <s v="Male"/>
    <n v="12"/>
    <s v="&lt;13"/>
    <n v="4110"/>
    <s v="3500_plus"/>
    <n v="40"/>
    <n v="27.70703125"/>
    <s v="25_to_29"/>
    <x v="1"/>
    <x v="0"/>
    <s v="Front_face_to_side"/>
    <s v="No"/>
    <s v="No"/>
  </r>
  <r>
    <x v="1"/>
    <x v="0"/>
    <s v="Male"/>
    <n v="12.14257813"/>
    <s v="&lt;13"/>
    <n v="2505"/>
    <s v="2500_to_2999"/>
    <n v="39"/>
    <n v="24.46484375"/>
    <s v="20_to_24"/>
    <x v="1"/>
    <x v="0"/>
    <s v="Side"/>
    <s v="_Yes"/>
    <s v="_Yes"/>
  </r>
  <r>
    <x v="1"/>
    <x v="0"/>
    <s v="Male"/>
    <n v="12.14257813"/>
    <s v="&lt;13"/>
    <n v="2740"/>
    <s v="2500_to_2999"/>
    <n v="37.8515625"/>
    <n v="35.453125"/>
    <s v="30_plus"/>
    <x v="1"/>
    <x v="0"/>
    <s v="Side"/>
    <s v="No"/>
    <s v="No"/>
  </r>
  <r>
    <x v="1"/>
    <x v="0"/>
    <s v="Male"/>
    <n v="12.14257813"/>
    <s v="&lt;13"/>
    <n v="2960"/>
    <s v="2500_to_2999"/>
    <n v="38"/>
    <n v="26.73828125"/>
    <s v="25_to_29"/>
    <x v="1"/>
    <x v="0"/>
    <s v="Front_face_to_side"/>
    <s v="No"/>
    <s v="No"/>
  </r>
  <r>
    <x v="1"/>
    <x v="0"/>
    <s v="Male"/>
    <n v="12.28515625"/>
    <s v="&lt;13"/>
    <n v="3640"/>
    <s v="3500_plus"/>
    <n v="40"/>
    <n v="27.40625"/>
    <s v="25_to_29"/>
    <x v="0"/>
    <x v="0"/>
    <s v="Side"/>
    <s v="No"/>
    <s v="No"/>
  </r>
  <r>
    <x v="1"/>
    <x v="0"/>
    <s v="Male"/>
    <n v="12.28515625"/>
    <s v="&lt;13"/>
    <n v="3960"/>
    <s v="3500_plus"/>
    <n v="42"/>
    <n v="35.1875"/>
    <s v="30_plus"/>
    <x v="0"/>
    <x v="0"/>
    <s v="Side"/>
    <s v="No"/>
    <s v="No"/>
  </r>
  <r>
    <x v="1"/>
    <x v="0"/>
    <s v="Male"/>
    <n v="12.28515625"/>
    <s v="&lt;13"/>
    <n v="4180"/>
    <s v="3500_plus"/>
    <n v="42"/>
    <n v="30.84375"/>
    <s v="30_plus"/>
    <x v="0"/>
    <x v="0"/>
    <s v="Front_face_to_side"/>
    <s v="No"/>
    <s v="No"/>
  </r>
  <r>
    <x v="1"/>
    <x v="0"/>
    <s v="Male"/>
    <n v="12.28515625"/>
    <s v="&lt;13"/>
    <n v="4360"/>
    <s v="3500_plus"/>
    <n v="43.28125"/>
    <n v="34.6953125"/>
    <s v="30_plus"/>
    <x v="0"/>
    <x v="0"/>
    <s v="Side"/>
    <s v="No"/>
    <s v="No"/>
  </r>
  <r>
    <x v="1"/>
    <x v="0"/>
    <s v="Male"/>
    <n v="12.42773438"/>
    <s v="&lt;13"/>
    <n v="2430"/>
    <s v="&lt;2500"/>
    <n v="32"/>
    <n v="22.546875"/>
    <s v="20_to_24"/>
    <x v="1"/>
    <x v="0"/>
    <s v="Side"/>
    <s v="_Yes"/>
    <s v="_Yes"/>
  </r>
  <r>
    <x v="1"/>
    <x v="0"/>
    <s v="Male"/>
    <n v="12.42773438"/>
    <s v="&lt;13"/>
    <n v="3415"/>
    <s v="3000_to_3499"/>
    <n v="39"/>
    <n v="30.54296875"/>
    <s v="30_plus"/>
    <x v="2"/>
    <x v="0"/>
    <s v="Front_face_to_side"/>
    <s v="No"/>
    <s v="No"/>
  </r>
  <r>
    <x v="1"/>
    <x v="0"/>
    <s v="Male"/>
    <n v="12.42773438"/>
    <s v="&lt;13"/>
    <n v="3800"/>
    <s v="3500_plus"/>
    <n v="40"/>
    <n v="25.609375"/>
    <s v="25_to_29"/>
    <x v="0"/>
    <x v="0"/>
    <s v="Front_face_to_side"/>
    <s v="No"/>
    <s v="No"/>
  </r>
  <r>
    <x v="1"/>
    <x v="0"/>
    <s v="Male"/>
    <n v="12.42773438"/>
    <s v="&lt;13"/>
    <n v="4260"/>
    <s v="3500_plus"/>
    <n v="40"/>
    <n v="31.2890625"/>
    <s v="30_plus"/>
    <x v="0"/>
    <x v="0"/>
    <s v="Front_face_to_side"/>
    <s v="No"/>
    <s v="No"/>
  </r>
  <r>
    <x v="1"/>
    <x v="0"/>
    <s v="Male"/>
    <n v="12.5703125"/>
    <s v="&lt;13"/>
    <n v="3540"/>
    <s v="3500_plus"/>
    <n v="38.5703125"/>
    <n v="28.5390625"/>
    <s v="25_to_29"/>
    <x v="1"/>
    <x v="0"/>
    <s v="Front_face_to_side"/>
    <s v="No"/>
    <s v="No"/>
  </r>
  <r>
    <x v="1"/>
    <x v="0"/>
    <s v="Male"/>
    <n v="12.5703125"/>
    <s v="&lt;13"/>
    <n v="3640"/>
    <s v="3500_plus"/>
    <n v="41"/>
    <n v="19.88671875"/>
    <s v="&lt;19"/>
    <x v="0"/>
    <x v="0"/>
    <s v="Side"/>
    <s v="No"/>
    <s v="No"/>
  </r>
  <r>
    <x v="1"/>
    <x v="0"/>
    <s v="Male"/>
    <n v="12.5703125"/>
    <s v="&lt;13"/>
    <n v="3650"/>
    <s v="3500_plus"/>
    <n v="42"/>
    <n v="27.81640625"/>
    <s v="25_to_29"/>
    <x v="0"/>
    <x v="0"/>
    <s v="Side"/>
    <s v="No"/>
    <s v="No"/>
  </r>
  <r>
    <x v="1"/>
    <x v="0"/>
    <s v="Male"/>
    <n v="12.5703125"/>
    <s v="&lt;13"/>
    <n v="4480"/>
    <s v="3500_plus"/>
    <n v="39"/>
    <n v="26.51953125"/>
    <s v="25_to_29"/>
    <x v="0"/>
    <x v="0"/>
    <s v="Front_face_down"/>
    <s v="No"/>
    <s v="No"/>
  </r>
  <r>
    <x v="1"/>
    <x v="0"/>
    <s v="Male"/>
    <n v="12.71289063"/>
    <s v="&lt;13"/>
    <n v="2480"/>
    <s v="&lt;2500"/>
    <n v="34"/>
    <n v="33.9140625"/>
    <s v="30_plus"/>
    <x v="1"/>
    <x v="0"/>
    <s v="Side"/>
    <s v="No"/>
    <s v="No"/>
  </r>
  <r>
    <x v="1"/>
    <x v="0"/>
    <s v="Male"/>
    <n v="12.71289063"/>
    <s v="&lt;13"/>
    <n v="3330"/>
    <s v="3000_to_3499"/>
    <n v="41.7109375"/>
    <n v="34.2734375"/>
    <s v="30_plus"/>
    <x v="2"/>
    <x v="0"/>
    <s v="Side"/>
    <s v="No"/>
    <s v="No"/>
  </r>
  <r>
    <x v="1"/>
    <x v="0"/>
    <s v="Male"/>
    <n v="12.71289063"/>
    <s v="&lt;13"/>
    <n v="3340"/>
    <s v="3000_to_3499"/>
    <n v="40.7109375"/>
    <n v="24.734375"/>
    <s v="20_to_24"/>
    <x v="1"/>
    <x v="0"/>
    <s v="Side"/>
    <s v="No"/>
    <s v="No"/>
  </r>
  <r>
    <x v="1"/>
    <x v="0"/>
    <s v="Male"/>
    <n v="12.71289063"/>
    <s v="&lt;13"/>
    <n v="3360"/>
    <s v="3000_to_3499"/>
    <n v="40"/>
    <n v="22.8828125"/>
    <s v="20_to_24"/>
    <x v="2"/>
    <x v="0"/>
    <s v="Front_face_to_side"/>
    <s v="No"/>
    <s v="No"/>
  </r>
  <r>
    <x v="1"/>
    <x v="0"/>
    <s v="Male"/>
    <n v="12.85546875"/>
    <s v="&lt;13"/>
    <n v="3380"/>
    <s v="3000_to_3499"/>
    <n v="41"/>
    <n v="26.4921875"/>
    <s v="25_to_29"/>
    <x v="1"/>
    <x v="0"/>
    <s v="Front_face_to_side"/>
    <s v="No"/>
    <s v="No"/>
  </r>
  <r>
    <x v="1"/>
    <x v="0"/>
    <s v="Male"/>
    <n v="12.85546875"/>
    <s v="&lt;13"/>
    <n v="3590"/>
    <s v="3500_plus"/>
    <n v="40"/>
    <n v="34.4140625"/>
    <s v="30_plus"/>
    <x v="0"/>
    <x v="0"/>
    <s v="Side"/>
    <s v="No"/>
    <s v="No"/>
  </r>
  <r>
    <x v="1"/>
    <x v="0"/>
    <s v="Male"/>
    <n v="12.85546875"/>
    <s v="&lt;13"/>
    <n v="3650"/>
    <s v="3500_plus"/>
    <n v="39"/>
    <n v="28.51171875"/>
    <s v="25_to_29"/>
    <x v="1"/>
    <x v="0"/>
    <s v="Side"/>
    <s v="_Yes"/>
    <s v="_Yes"/>
  </r>
  <r>
    <x v="1"/>
    <x v="0"/>
    <s v="Male"/>
    <n v="12.85546875"/>
    <s v="&lt;13"/>
    <n v="3680"/>
    <s v="3500_plus"/>
    <n v="41"/>
    <n v="31.0546875"/>
    <s v="30_plus"/>
    <x v="2"/>
    <x v="0"/>
    <s v="Front_face_to_side"/>
    <s v="No"/>
    <s v="No"/>
  </r>
  <r>
    <x v="1"/>
    <x v="0"/>
    <s v="Male"/>
    <n v="13"/>
    <s v="13_to_19"/>
    <n v="2900"/>
    <s v="2500_to_2999"/>
    <n v="40"/>
    <n v="19.13671875"/>
    <s v="&lt;19"/>
    <x v="1"/>
    <x v="0"/>
    <s v="Back"/>
    <s v="_Yes"/>
    <s v="_Yes"/>
  </r>
  <r>
    <x v="1"/>
    <x v="0"/>
    <s v="Male"/>
    <n v="13"/>
    <s v="13_to_19"/>
    <n v="3030"/>
    <s v="3000_to_3499"/>
    <n v="40.28125"/>
    <n v="25.9375"/>
    <s v="25_to_29"/>
    <x v="1"/>
    <x v="0"/>
    <s v="Front_face_to_side"/>
    <s v="_Yes"/>
    <s v="_Yes"/>
  </r>
  <r>
    <x v="1"/>
    <x v="0"/>
    <s v="Male"/>
    <n v="13"/>
    <s v="13_to_19"/>
    <n v="3090"/>
    <s v="3000_to_3499"/>
    <n v="41.8515625"/>
    <n v="31.60546875"/>
    <s v="30_plus"/>
    <x v="0"/>
    <x v="0"/>
    <s v="Back"/>
    <s v="No"/>
    <s v="No"/>
  </r>
  <r>
    <x v="1"/>
    <x v="0"/>
    <s v="Male"/>
    <n v="13"/>
    <s v="13_to_19"/>
    <n v="3120"/>
    <s v="3000_to_3499"/>
    <n v="39.140625"/>
    <n v="32.0078125"/>
    <s v="30_plus"/>
    <x v="1"/>
    <x v="0"/>
    <s v="Side"/>
    <s v="No"/>
    <s v="No"/>
  </r>
  <r>
    <x v="1"/>
    <x v="0"/>
    <s v="Male"/>
    <n v="13"/>
    <s v="13_to_19"/>
    <n v="3180"/>
    <s v="3000_to_3499"/>
    <n v="40"/>
    <n v="28.41015625"/>
    <s v="25_to_29"/>
    <x v="1"/>
    <x v="0"/>
    <s v="Front_face_to_side"/>
    <s v="_Yes"/>
    <s v="_Yes"/>
  </r>
  <r>
    <x v="1"/>
    <x v="0"/>
    <s v="Male"/>
    <n v="13"/>
    <s v="13_to_19"/>
    <n v="3710"/>
    <s v="3500_plus"/>
    <n v="39"/>
    <n v="27.49609375"/>
    <s v="25_to_29"/>
    <x v="1"/>
    <x v="0"/>
    <s v="Back"/>
    <s v="No"/>
    <s v="No"/>
  </r>
  <r>
    <x v="1"/>
    <x v="0"/>
    <s v="Male"/>
    <n v="13"/>
    <s v="13_to_19"/>
    <n v="3920"/>
    <s v="3500_plus"/>
    <n v="40"/>
    <n v="30.515625"/>
    <s v="30_plus"/>
    <x v="2"/>
    <x v="0"/>
    <s v="Back"/>
    <s v="No"/>
    <s v="No"/>
  </r>
  <r>
    <x v="1"/>
    <x v="0"/>
    <s v="Male"/>
    <n v="13"/>
    <s v="13_to_19"/>
    <n v="3930"/>
    <s v="3500_plus"/>
    <n v="40"/>
    <n v="33.671875"/>
    <s v="30_plus"/>
    <x v="1"/>
    <x v="0"/>
    <s v="Side"/>
    <s v="_Yes"/>
    <s v="_Yes"/>
  </r>
  <r>
    <x v="1"/>
    <x v="0"/>
    <s v="Male"/>
    <n v="13"/>
    <s v="13_to_19"/>
    <n v="4000"/>
    <s v="3500_plus"/>
    <n v="40"/>
    <n v="23.32421875"/>
    <s v="20_to_24"/>
    <x v="1"/>
    <x v="0"/>
    <s v="Front_face_to_side"/>
    <s v="No"/>
    <s v="No"/>
  </r>
  <r>
    <x v="1"/>
    <x v="0"/>
    <s v="Male"/>
    <n v="13"/>
    <s v="13_to_19"/>
    <n v="4080"/>
    <s v="3500_plus"/>
    <n v="41"/>
    <n v="25.7890625"/>
    <s v="25_to_29"/>
    <x v="0"/>
    <x v="0"/>
    <s v="Front_face_to_side"/>
    <s v="No"/>
    <s v="No"/>
  </r>
  <r>
    <x v="1"/>
    <x v="0"/>
    <s v="Male"/>
    <n v="13.14257813"/>
    <s v="13_to_19"/>
    <n v="3350"/>
    <s v="3000_to_3499"/>
    <n v="42"/>
    <n v="27.17578125"/>
    <s v="25_to_29"/>
    <x v="0"/>
    <x v="0"/>
    <s v="Side"/>
    <s v="No"/>
    <s v="No"/>
  </r>
  <r>
    <x v="1"/>
    <x v="0"/>
    <s v="Male"/>
    <n v="13.14257813"/>
    <s v="13_to_19"/>
    <n v="4240"/>
    <s v="3500_plus"/>
    <n v="41"/>
    <n v="34.1484375"/>
    <s v="30_plus"/>
    <x v="1"/>
    <x v="0"/>
    <s v="Front_face_to_side"/>
    <s v="No"/>
    <s v="No"/>
  </r>
  <r>
    <x v="1"/>
    <x v="0"/>
    <s v="Male"/>
    <n v="13.28515625"/>
    <s v="13_to_19"/>
    <n v="2335"/>
    <s v="&lt;2500"/>
    <n v="35"/>
    <n v="30.84375"/>
    <s v="30_plus"/>
    <x v="2"/>
    <x v="0"/>
    <s v="Side"/>
    <s v="No"/>
    <s v="No"/>
  </r>
  <r>
    <x v="1"/>
    <x v="0"/>
    <s v="Male"/>
    <n v="13.28515625"/>
    <s v="13_to_19"/>
    <n v="2440"/>
    <s v="&lt;2500"/>
    <n v="40"/>
    <n v="27.40234375"/>
    <s v="25_to_29"/>
    <x v="2"/>
    <x v="0"/>
    <s v="Front_face_to_side"/>
    <s v="_Yes"/>
    <s v="_Yes"/>
  </r>
  <r>
    <x v="1"/>
    <x v="0"/>
    <s v="Male"/>
    <n v="13.28515625"/>
    <s v="13_to_19"/>
    <n v="3380"/>
    <s v="3000_to_3499"/>
    <n v="41"/>
    <n v="22.1796875"/>
    <s v="20_to_24"/>
    <x v="0"/>
    <x v="0"/>
    <s v="Side"/>
    <s v="_Yes"/>
    <s v="_Yes"/>
  </r>
  <r>
    <x v="1"/>
    <x v="0"/>
    <s v="Male"/>
    <n v="13.28515625"/>
    <s v="13_to_19"/>
    <n v="4130"/>
    <s v="3500_plus"/>
    <n v="40.28125"/>
    <n v="32.734375"/>
    <s v="30_plus"/>
    <x v="0"/>
    <x v="0"/>
    <s v="Front_face_to_side"/>
    <s v="No"/>
    <s v="No"/>
  </r>
  <r>
    <x v="1"/>
    <x v="0"/>
    <s v="Male"/>
    <n v="13.28515625"/>
    <s v="13_to_19"/>
    <n v="4150"/>
    <s v="3500_plus"/>
    <n v="39"/>
    <n v="27.0625"/>
    <s v="25_to_29"/>
    <x v="0"/>
    <x v="0"/>
    <s v="Front_face_to_side"/>
    <s v="No"/>
    <s v="No"/>
  </r>
  <r>
    <x v="1"/>
    <x v="0"/>
    <s v="Male"/>
    <n v="13.42773438"/>
    <s v="13_to_19"/>
    <n v="3510"/>
    <s v="3500_plus"/>
    <n v="41"/>
    <n v="33.140625"/>
    <s v="30_plus"/>
    <x v="0"/>
    <x v="0"/>
    <s v="Front_face_to_side"/>
    <s v="No"/>
    <s v="No"/>
  </r>
  <r>
    <x v="1"/>
    <x v="0"/>
    <s v="Male"/>
    <n v="13.5703125"/>
    <s v="13_to_19"/>
    <n v="2800"/>
    <s v="2500_to_2999"/>
    <n v="40"/>
    <n v="21.75390625"/>
    <s v="20_to_24"/>
    <x v="0"/>
    <x v="0"/>
    <s v="Side"/>
    <s v="_Yes"/>
    <s v="_Yes"/>
  </r>
  <r>
    <x v="1"/>
    <x v="0"/>
    <s v="Male"/>
    <n v="13.5703125"/>
    <s v="13_to_19"/>
    <n v="3190"/>
    <s v="3000_to_3499"/>
    <n v="36"/>
    <n v="32.265625"/>
    <s v="30_plus"/>
    <x v="1"/>
    <x v="0"/>
    <s v="Side"/>
    <s v="No"/>
    <s v="No"/>
  </r>
  <r>
    <x v="1"/>
    <x v="0"/>
    <s v="Male"/>
    <n v="13.5703125"/>
    <s v="13_to_19"/>
    <n v="3460"/>
    <s v="3000_to_3499"/>
    <n v="38"/>
    <n v="28.14453125"/>
    <s v="25_to_29"/>
    <x v="0"/>
    <x v="0"/>
    <s v="Back"/>
    <s v="No"/>
    <s v="No"/>
  </r>
  <r>
    <x v="1"/>
    <x v="0"/>
    <s v="Male"/>
    <n v="13.5703125"/>
    <s v="13_to_19"/>
    <n v="3480"/>
    <s v="3000_to_3499"/>
    <n v="41.28125"/>
    <n v="29.1328125"/>
    <s v="25_to_29"/>
    <x v="1"/>
    <x v="0"/>
    <s v="Front_face_to_side"/>
    <s v="No"/>
    <s v="No"/>
  </r>
  <r>
    <x v="1"/>
    <x v="0"/>
    <s v="Male"/>
    <n v="13.5703125"/>
    <s v="13_to_19"/>
    <n v="3500"/>
    <s v="3500_plus"/>
    <n v="40"/>
    <n v="36.859375"/>
    <s v="30_plus"/>
    <x v="1"/>
    <x v="0"/>
    <s v="Front_face_to_side"/>
    <s v="No"/>
    <s v="No"/>
  </r>
  <r>
    <x v="1"/>
    <x v="0"/>
    <s v="Male"/>
    <n v="13.5703125"/>
    <s v="13_to_19"/>
    <n v="3640"/>
    <s v="3500_plus"/>
    <n v="41.421875"/>
    <n v="30.953125"/>
    <s v="30_plus"/>
    <x v="1"/>
    <x v="0"/>
    <s v="Front_face_to_side"/>
    <s v="No"/>
    <s v="No"/>
  </r>
  <r>
    <x v="1"/>
    <x v="0"/>
    <s v="Male"/>
    <n v="13.5703125"/>
    <s v="13_to_19"/>
    <n v="3660"/>
    <s v="3500_plus"/>
    <n v="38"/>
    <n v="24.53125"/>
    <s v="20_to_24"/>
    <x v="0"/>
    <x v="0"/>
    <s v="Side"/>
    <s v="_Yes"/>
    <s v="_Yes"/>
  </r>
  <r>
    <x v="1"/>
    <x v="0"/>
    <s v="Male"/>
    <n v="13.5703125"/>
    <s v="13_to_19"/>
    <n v="3790"/>
    <s v="3500_plus"/>
    <n v="42"/>
    <n v="26.48828125"/>
    <s v="25_to_29"/>
    <x v="0"/>
    <x v="0"/>
    <s v="Front_face_to_side"/>
    <s v="_Yes"/>
    <s v="_Yes"/>
  </r>
  <r>
    <x v="1"/>
    <x v="0"/>
    <s v="Male"/>
    <n v="13.71289063"/>
    <s v="13_to_19"/>
    <n v="2710"/>
    <s v="2500_to_2999"/>
    <n v="37"/>
    <n v="28.58984375"/>
    <s v="25_to_29"/>
    <x v="1"/>
    <x v="0"/>
    <s v="Side"/>
    <s v="No"/>
    <s v="No"/>
  </r>
  <r>
    <x v="1"/>
    <x v="0"/>
    <s v="Male"/>
    <n v="13.71289063"/>
    <s v="13_to_19"/>
    <n v="3300"/>
    <s v="3000_to_3499"/>
    <n v="40.28125"/>
    <n v="24.50390625"/>
    <s v="20_to_24"/>
    <x v="0"/>
    <x v="0"/>
    <s v="Side"/>
    <s v="No"/>
    <s v="No"/>
  </r>
  <r>
    <x v="1"/>
    <x v="0"/>
    <s v="Male"/>
    <n v="13.71289063"/>
    <s v="13_to_19"/>
    <n v="3490"/>
    <s v="3000_to_3499"/>
    <n v="40"/>
    <n v="25.55859375"/>
    <s v="25_to_29"/>
    <x v="0"/>
    <x v="0"/>
    <s v="Side"/>
    <s v="_Yes"/>
    <s v="_Yes"/>
  </r>
  <r>
    <x v="1"/>
    <x v="0"/>
    <s v="Male"/>
    <n v="13.71289063"/>
    <s v="13_to_19"/>
    <n v="4330"/>
    <s v="3500_plus"/>
    <n v="40"/>
    <n v="23.125"/>
    <s v="20_to_24"/>
    <x v="2"/>
    <x v="0"/>
    <s v="Front_face_to_side"/>
    <s v="No"/>
    <s v="No"/>
  </r>
  <r>
    <x v="1"/>
    <x v="0"/>
    <s v="Male"/>
    <n v="13.85546875"/>
    <s v="13_to_19"/>
    <n v="3820"/>
    <s v="3500_plus"/>
    <n v="40.8515625"/>
    <n v="27.9609375"/>
    <s v="25_to_29"/>
    <x v="0"/>
    <x v="0"/>
    <s v="Front_face_to_side"/>
    <s v="_Yes"/>
    <s v="_Yes"/>
  </r>
  <r>
    <x v="1"/>
    <x v="0"/>
    <s v="Male"/>
    <n v="13.85546875"/>
    <s v="13_to_19"/>
    <n v="3970"/>
    <s v="3500_plus"/>
    <n v="40"/>
    <n v="27.37890625"/>
    <s v="25_to_29"/>
    <x v="2"/>
    <x v="0"/>
    <s v="Front_face_to_side"/>
    <s v="No"/>
    <s v="No"/>
  </r>
  <r>
    <x v="1"/>
    <x v="0"/>
    <s v="Male"/>
    <n v="14"/>
    <s v="13_to_19"/>
    <n v="4200"/>
    <s v="3500_plus"/>
    <n v="41"/>
    <n v="21.94921875"/>
    <s v="20_to_24"/>
    <x v="0"/>
    <x v="0"/>
    <s v="Side"/>
    <s v="No"/>
    <s v="No"/>
  </r>
  <r>
    <x v="1"/>
    <x v="0"/>
    <s v="Male"/>
    <n v="14.14257813"/>
    <s v="13_to_19"/>
    <n v="2770"/>
    <s v="2500_to_2999"/>
    <n v="40"/>
    <n v="35.1875"/>
    <s v="30_plus"/>
    <x v="1"/>
    <x v="0"/>
    <s v="Back"/>
    <s v="No"/>
    <s v="No"/>
  </r>
  <r>
    <x v="1"/>
    <x v="0"/>
    <s v="Male"/>
    <n v="14.14257813"/>
    <s v="13_to_19"/>
    <n v="3230"/>
    <s v="3000_to_3499"/>
    <n v="37"/>
    <n v="24.8984375"/>
    <s v="20_to_24"/>
    <x v="0"/>
    <x v="0"/>
    <s v="Side"/>
    <s v="No"/>
    <s v="No"/>
  </r>
  <r>
    <x v="1"/>
    <x v="0"/>
    <s v="Male"/>
    <n v="14.14257813"/>
    <s v="13_to_19"/>
    <n v="3350"/>
    <s v="3000_to_3499"/>
    <n v="40.8515625"/>
    <n v="25.078125"/>
    <s v="25_to_29"/>
    <x v="0"/>
    <x v="0"/>
    <s v="Side"/>
    <s v="No"/>
    <s v="No"/>
  </r>
  <r>
    <x v="1"/>
    <x v="0"/>
    <s v="Male"/>
    <n v="14.14257813"/>
    <s v="13_to_19"/>
    <n v="3880"/>
    <s v="3500_plus"/>
    <n v="38"/>
    <n v="32.578125"/>
    <s v="30_plus"/>
    <x v="0"/>
    <x v="0"/>
    <s v="Side"/>
    <s v="No"/>
    <s v="No"/>
  </r>
  <r>
    <x v="1"/>
    <x v="0"/>
    <s v="Male"/>
    <n v="14.14257813"/>
    <s v="13_to_19"/>
    <n v="4060"/>
    <s v="3500_plus"/>
    <n v="41"/>
    <n v="29.35546875"/>
    <s v="25_to_29"/>
    <x v="0"/>
    <x v="0"/>
    <s v="Side"/>
    <s v="No"/>
    <s v="No"/>
  </r>
  <r>
    <x v="1"/>
    <x v="0"/>
    <s v="Male"/>
    <n v="14.14257813"/>
    <s v="13_to_19"/>
    <n v="4095"/>
    <s v="3500_plus"/>
    <n v="40"/>
    <n v="25.25390625"/>
    <s v="25_to_29"/>
    <x v="2"/>
    <x v="0"/>
    <s v="Back"/>
    <s v="_Yes"/>
    <s v="_Yes"/>
  </r>
  <r>
    <x v="1"/>
    <x v="0"/>
    <s v="Male"/>
    <n v="14.28515625"/>
    <s v="13_to_19"/>
    <n v="2400"/>
    <s v="&lt;2500"/>
    <n v="38"/>
    <n v="28.80859375"/>
    <s v="25_to_29"/>
    <x v="0"/>
    <x v="0"/>
    <s v="Side"/>
    <s v="_Yes"/>
    <s v="_Yes"/>
  </r>
  <r>
    <x v="1"/>
    <x v="0"/>
    <s v="Male"/>
    <n v="14.28515625"/>
    <s v="13_to_19"/>
    <n v="3545"/>
    <s v="3500_plus"/>
    <n v="40"/>
    <n v="25.3203125"/>
    <s v="25_to_29"/>
    <x v="2"/>
    <x v="0"/>
    <s v="Side"/>
    <s v="No"/>
    <s v="No"/>
  </r>
  <r>
    <x v="1"/>
    <x v="0"/>
    <s v="Male"/>
    <n v="14.28515625"/>
    <s v="13_to_19"/>
    <n v="3600"/>
    <s v="3500_plus"/>
    <n v="40"/>
    <n v="37.2421875"/>
    <s v="30_plus"/>
    <x v="2"/>
    <x v="0"/>
    <s v="Side"/>
    <s v="No"/>
    <s v="No"/>
  </r>
  <r>
    <x v="1"/>
    <x v="0"/>
    <s v="Male"/>
    <n v="14.42773438"/>
    <s v="13_to_19"/>
    <n v="3340"/>
    <s v="3000_to_3499"/>
    <n v="41"/>
    <n v="25.3203125"/>
    <s v="25_to_29"/>
    <x v="0"/>
    <x v="0"/>
    <s v="Front_face_to_side"/>
    <s v="No"/>
    <s v="No"/>
  </r>
  <r>
    <x v="1"/>
    <x v="0"/>
    <s v="Male"/>
    <n v="14.5703125"/>
    <s v="13_to_19"/>
    <n v="3260"/>
    <s v="3000_to_3499"/>
    <n v="41"/>
    <n v="32.6015625"/>
    <s v="30_plus"/>
    <x v="0"/>
    <x v="0"/>
    <s v="Front_face_to_side"/>
    <s v="_Yes"/>
    <s v="_Yes"/>
  </r>
  <r>
    <x v="1"/>
    <x v="0"/>
    <s v="Male"/>
    <n v="14.5703125"/>
    <s v="13_to_19"/>
    <n v="4315"/>
    <s v="3500_plus"/>
    <n v="41"/>
    <n v="30.88671875"/>
    <s v="30_plus"/>
    <x v="1"/>
    <x v="0"/>
    <s v="Back"/>
    <s v="No"/>
    <s v="No"/>
  </r>
  <r>
    <x v="1"/>
    <x v="0"/>
    <s v="Male"/>
    <n v="14.71289063"/>
    <s v="13_to_19"/>
    <n v="3840"/>
    <s v="3500_plus"/>
    <n v="40"/>
    <n v="28.91015625"/>
    <s v="25_to_29"/>
    <x v="1"/>
    <x v="0"/>
    <s v="Side"/>
    <s v="No"/>
    <s v="No"/>
  </r>
  <r>
    <x v="1"/>
    <x v="0"/>
    <s v="Male"/>
    <n v="14.71289063"/>
    <s v="13_to_19"/>
    <n v="4360"/>
    <s v="3500_plus"/>
    <n v="40"/>
    <n v="27.81640625"/>
    <s v="25_to_29"/>
    <x v="0"/>
    <x v="0"/>
    <s v="Front_face_to_side"/>
    <s v="No"/>
    <s v="No"/>
  </r>
  <r>
    <x v="1"/>
    <x v="0"/>
    <s v="Male"/>
    <n v="14.85546875"/>
    <s v="13_to_19"/>
    <n v="3980"/>
    <s v="3500_plus"/>
    <n v="40"/>
    <n v="20.78515625"/>
    <s v="20_to_24"/>
    <x v="1"/>
    <x v="0"/>
    <s v="Front_face_to_side"/>
    <s v="No"/>
    <s v="No"/>
  </r>
  <r>
    <x v="1"/>
    <x v="0"/>
    <s v="Male"/>
    <n v="14.85546875"/>
    <s v="13_to_19"/>
    <n v="4040"/>
    <s v="3500_plus"/>
    <n v="40"/>
    <n v="31.18359375"/>
    <s v="30_plus"/>
    <x v="1"/>
    <x v="0"/>
    <s v="Side"/>
    <s v="No"/>
    <s v="No"/>
  </r>
  <r>
    <x v="1"/>
    <x v="0"/>
    <s v="Male"/>
    <n v="14.85546875"/>
    <s v="13_to_19"/>
    <n v="4120"/>
    <s v="3500_plus"/>
    <n v="41"/>
    <n v="33.5703125"/>
    <s v="30_plus"/>
    <x v="0"/>
    <x v="0"/>
    <s v="Front_face_to_side"/>
    <s v="No"/>
    <s v="No"/>
  </r>
  <r>
    <x v="1"/>
    <x v="0"/>
    <s v="Male"/>
    <n v="14.85546875"/>
    <s v="13_to_19"/>
    <n v="4405"/>
    <s v="3500_plus"/>
    <n v="40.5703125"/>
    <n v="25.76171875"/>
    <s v="25_to_29"/>
    <x v="0"/>
    <x v="0"/>
    <s v="Side"/>
    <s v="No"/>
    <s v="No"/>
  </r>
  <r>
    <x v="1"/>
    <x v="0"/>
    <s v="Male"/>
    <n v="15"/>
    <s v="13_to_19"/>
    <n v="2920"/>
    <s v="2500_to_2999"/>
    <n v="37"/>
    <n v="23.0390625"/>
    <s v="20_to_24"/>
    <x v="0"/>
    <x v="0"/>
    <s v="Front_face_to_side"/>
    <s v="_Yes"/>
    <s v="_Yes"/>
  </r>
  <r>
    <x v="1"/>
    <x v="0"/>
    <s v="Male"/>
    <n v="15"/>
    <s v="13_to_19"/>
    <n v="3440"/>
    <s v="3000_to_3499"/>
    <n v="42"/>
    <n v="41.0390625"/>
    <s v="30_plus"/>
    <x v="0"/>
    <x v="0"/>
    <s v="Side"/>
    <s v="No"/>
    <s v="No"/>
  </r>
  <r>
    <x v="1"/>
    <x v="0"/>
    <s v="Male"/>
    <n v="15"/>
    <s v="13_to_19"/>
    <n v="3940"/>
    <s v="3500_plus"/>
    <n v="42"/>
    <n v="31.3203125"/>
    <s v="30_plus"/>
    <x v="0"/>
    <x v="0"/>
    <s v="Back"/>
    <s v="No"/>
    <s v="No"/>
  </r>
  <r>
    <x v="1"/>
    <x v="0"/>
    <s v="Male"/>
    <n v="15"/>
    <s v="13_to_19"/>
    <n v="4365"/>
    <s v="3500_plus"/>
    <n v="42"/>
    <n v="28"/>
    <s v="25_to_29"/>
    <x v="0"/>
    <x v="0"/>
    <s v="Side"/>
    <s v="Occasional"/>
    <s v="_Yes"/>
  </r>
  <r>
    <x v="1"/>
    <x v="0"/>
    <s v="Male"/>
    <n v="15.14257813"/>
    <s v="13_to_19"/>
    <n v="3345"/>
    <s v="3000_to_3499"/>
    <n v="38"/>
    <n v="32.2109375"/>
    <s v="30_plus"/>
    <x v="0"/>
    <x v="0"/>
    <s v="Side"/>
    <s v="No"/>
    <s v="No"/>
  </r>
  <r>
    <x v="1"/>
    <x v="0"/>
    <s v="Male"/>
    <n v="15.14257813"/>
    <s v="13_to_19"/>
    <n v="3880"/>
    <s v="3500_plus"/>
    <n v="40"/>
    <n v="23.8515625"/>
    <s v="20_to_24"/>
    <x v="0"/>
    <x v="0"/>
    <s v="Front_face_to_side"/>
    <s v="No"/>
    <s v="No"/>
  </r>
  <r>
    <x v="1"/>
    <x v="0"/>
    <s v="Male"/>
    <n v="15.28515625"/>
    <s v="13_to_19"/>
    <n v="3870"/>
    <s v="3500_plus"/>
    <n v="40"/>
    <n v="24.6484375"/>
    <s v="20_to_24"/>
    <x v="2"/>
    <x v="0"/>
    <s v="Side"/>
    <s v="_Yes"/>
    <s v="_Yes"/>
  </r>
  <r>
    <x v="1"/>
    <x v="0"/>
    <s v="Male"/>
    <n v="15.42773438"/>
    <s v="13_to_19"/>
    <n v="3000"/>
    <s v="3000_to_3499"/>
    <n v="40"/>
    <n v="30.7421875"/>
    <s v="30_plus"/>
    <x v="0"/>
    <x v="0"/>
    <s v="Back"/>
    <s v="No"/>
    <s v="No"/>
  </r>
  <r>
    <x v="1"/>
    <x v="0"/>
    <s v="Male"/>
    <n v="15.5703125"/>
    <s v="13_to_19"/>
    <n v="2710"/>
    <s v="2500_to_2999"/>
    <n v="35.421875"/>
    <n v="25.6171875"/>
    <s v="25_to_29"/>
    <x v="0"/>
    <x v="0"/>
    <s v="Side"/>
    <s v="No"/>
    <s v="No"/>
  </r>
  <r>
    <x v="1"/>
    <x v="0"/>
    <s v="Male"/>
    <n v="15.5703125"/>
    <s v="13_to_19"/>
    <n v="3350"/>
    <s v="3000_to_3499"/>
    <n v="40"/>
    <n v="28.6328125"/>
    <s v="25_to_29"/>
    <x v="0"/>
    <x v="0"/>
    <s v="Side"/>
    <s v="No"/>
    <s v="No"/>
  </r>
  <r>
    <x v="1"/>
    <x v="0"/>
    <s v="Male"/>
    <n v="15.5703125"/>
    <s v="13_to_19"/>
    <n v="3810"/>
    <s v="3500_plus"/>
    <n v="39"/>
    <n v="30.046875"/>
    <s v="30_plus"/>
    <x v="0"/>
    <x v="0"/>
    <s v="Front_face_down"/>
    <s v="No"/>
    <s v="No"/>
  </r>
  <r>
    <x v="1"/>
    <x v="0"/>
    <s v="Male"/>
    <n v="15.5703125"/>
    <s v="13_to_19"/>
    <n v="4500"/>
    <s v="3500_plus"/>
    <n v="38.5703125"/>
    <n v="33.703125"/>
    <s v="30_plus"/>
    <x v="1"/>
    <x v="0"/>
    <s v="Front_face_to_side"/>
    <s v="No"/>
    <s v="No"/>
  </r>
  <r>
    <x v="1"/>
    <x v="0"/>
    <s v="Male"/>
    <n v="15.71289063"/>
    <s v="13_to_19"/>
    <n v="3870"/>
    <s v="3500_plus"/>
    <n v="40"/>
    <n v="23.9609375"/>
    <s v="20_to_24"/>
    <x v="0"/>
    <x v="0"/>
    <s v="Front_face_to_side"/>
    <s v="No"/>
    <s v="No"/>
  </r>
  <r>
    <x v="1"/>
    <x v="0"/>
    <s v="Male"/>
    <n v="15.85546875"/>
    <s v="13_to_19"/>
    <n v="2680"/>
    <s v="2500_to_2999"/>
    <n v="40"/>
    <n v="31.2578125"/>
    <s v="30_plus"/>
    <x v="1"/>
    <x v="0"/>
    <s v="Side"/>
    <s v="No"/>
    <s v="No"/>
  </r>
  <r>
    <x v="1"/>
    <x v="0"/>
    <s v="Male"/>
    <n v="15.85546875"/>
    <s v="13_to_19"/>
    <n v="3120"/>
    <s v="3000_to_3499"/>
    <n v="38"/>
    <n v="23.24609375"/>
    <s v="20_to_24"/>
    <x v="1"/>
    <x v="0"/>
    <s v="Side"/>
    <s v="No"/>
    <s v="No"/>
  </r>
  <r>
    <x v="1"/>
    <x v="0"/>
    <s v="Male"/>
    <n v="15.85546875"/>
    <s v="13_to_19"/>
    <n v="3740"/>
    <s v="3500_plus"/>
    <n v="40.5703125"/>
    <n v="30.41015625"/>
    <s v="30_plus"/>
    <x v="1"/>
    <x v="0"/>
    <s v="Side"/>
    <s v="No"/>
    <s v="No"/>
  </r>
  <r>
    <x v="1"/>
    <x v="0"/>
    <s v="Male"/>
    <n v="16"/>
    <s v="13_to_19"/>
    <n v="4060"/>
    <s v="3500_plus"/>
    <n v="40.5703125"/>
    <n v="30.60546875"/>
    <s v="30_plus"/>
    <x v="0"/>
    <x v="0"/>
    <s v="Front_face_down"/>
    <s v="No"/>
    <s v="No"/>
  </r>
  <r>
    <x v="1"/>
    <x v="0"/>
    <s v="Male"/>
    <n v="16"/>
    <s v="13_to_19"/>
    <n v="4090"/>
    <s v="3500_plus"/>
    <n v="40"/>
    <n v="33.4921875"/>
    <s v="30_plus"/>
    <x v="2"/>
    <x v="0"/>
    <s v="Side"/>
    <s v="No"/>
    <s v="No"/>
  </r>
  <r>
    <x v="1"/>
    <x v="0"/>
    <s v="Male"/>
    <n v="16"/>
    <s v="13_to_19"/>
    <n v="4230"/>
    <s v="3500_plus"/>
    <n v="41"/>
    <n v="25.26953125"/>
    <s v="25_to_29"/>
    <x v="0"/>
    <x v="0"/>
    <s v="Front_face_down"/>
    <s v="_Yes"/>
    <s v="_Yes"/>
  </r>
  <r>
    <x v="1"/>
    <x v="0"/>
    <s v="Male"/>
    <n v="16"/>
    <s v="13_to_19"/>
    <n v="4295"/>
    <s v="3500_plus"/>
    <n v="39.5703125"/>
    <n v="34.1796875"/>
    <s v="30_plus"/>
    <x v="0"/>
    <x v="0"/>
    <s v="Front_face_to_side"/>
    <s v="No"/>
    <s v="No"/>
  </r>
  <r>
    <x v="1"/>
    <x v="0"/>
    <s v="Male"/>
    <n v="16.28515625"/>
    <s v="13_to_19"/>
    <n v="2890"/>
    <s v="2500_to_2999"/>
    <n v="36"/>
    <n v="27.7734375"/>
    <s v="25_to_29"/>
    <x v="2"/>
    <x v="0"/>
    <s v="Side"/>
    <s v="No"/>
    <s v="No"/>
  </r>
  <r>
    <x v="1"/>
    <x v="0"/>
    <s v="Male"/>
    <n v="16.28515625"/>
    <s v="13_to_19"/>
    <n v="2960"/>
    <s v="2500_to_2999"/>
    <n v="42"/>
    <n v="24.640625"/>
    <s v="20_to_24"/>
    <x v="0"/>
    <x v="0"/>
    <s v="Front_face_to_side"/>
    <s v="No"/>
    <s v="No"/>
  </r>
  <r>
    <x v="1"/>
    <x v="0"/>
    <s v="Male"/>
    <n v="16.28515625"/>
    <s v="13_to_19"/>
    <n v="3160"/>
    <s v="3000_to_3499"/>
    <n v="42"/>
    <n v="31.375"/>
    <s v="30_plus"/>
    <x v="1"/>
    <x v="0"/>
    <s v="Front_face_to_side"/>
    <s v="No"/>
    <s v="No"/>
  </r>
  <r>
    <x v="1"/>
    <x v="0"/>
    <s v="Male"/>
    <n v="16.28515625"/>
    <s v="13_to_19"/>
    <n v="3580"/>
    <s v="3500_plus"/>
    <n v="41"/>
    <n v="30.2734375"/>
    <s v="30_plus"/>
    <x v="0"/>
    <x v="0"/>
    <s v="Front_face_to_side"/>
    <s v="_Yes"/>
    <s v="_Yes"/>
  </r>
  <r>
    <x v="1"/>
    <x v="0"/>
    <s v="Male"/>
    <n v="16.42578125"/>
    <s v="13_to_19"/>
    <n v="3340"/>
    <s v="3000_to_3499"/>
    <n v="40"/>
    <n v="32.6484375"/>
    <s v="30_plus"/>
    <x v="2"/>
    <x v="0"/>
    <s v="Side"/>
    <s v="No"/>
    <s v="No"/>
  </r>
  <r>
    <x v="1"/>
    <x v="0"/>
    <s v="Male"/>
    <n v="16.42578125"/>
    <s v="13_to_19"/>
    <n v="3530"/>
    <s v="3500_plus"/>
    <n v="41"/>
    <n v="18.6171875"/>
    <s v="&lt;19"/>
    <x v="0"/>
    <x v="1"/>
    <s v="Side"/>
    <s v="_Yes"/>
    <s v="_Yes"/>
  </r>
  <r>
    <x v="1"/>
    <x v="0"/>
    <s v="Male"/>
    <n v="16.42578125"/>
    <s v="13_to_19"/>
    <n v="3810"/>
    <s v="3500_plus"/>
    <n v="41.7109375"/>
    <n v="24.36328125"/>
    <s v="20_to_24"/>
    <x v="1"/>
    <x v="0"/>
    <s v="Front_face_to_side"/>
    <s v="No"/>
    <s v="No"/>
  </r>
  <r>
    <x v="1"/>
    <x v="0"/>
    <s v="Male"/>
    <n v="16.5703125"/>
    <s v="13_to_19"/>
    <n v="2820"/>
    <s v="2500_to_2999"/>
    <n v="39"/>
    <n v="20.51953125"/>
    <s v="20_to_24"/>
    <x v="1"/>
    <x v="0"/>
    <s v="Side"/>
    <s v="No"/>
    <s v="No"/>
  </r>
  <r>
    <x v="1"/>
    <x v="0"/>
    <s v="Male"/>
    <n v="16.5703125"/>
    <s v="13_to_19"/>
    <n v="3250"/>
    <s v="3000_to_3499"/>
    <n v="41.5703125"/>
    <n v="27.953125"/>
    <s v="25_to_29"/>
    <x v="2"/>
    <x v="0"/>
    <s v="Side"/>
    <s v="_Yes"/>
    <s v="_Yes"/>
  </r>
  <r>
    <x v="1"/>
    <x v="0"/>
    <s v="Male"/>
    <n v="16.5703125"/>
    <s v="13_to_19"/>
    <n v="3345"/>
    <s v="3000_to_3499"/>
    <n v="39"/>
    <n v="30.6953125"/>
    <s v="30_plus"/>
    <x v="2"/>
    <x v="0"/>
    <s v="Back"/>
    <s v="No"/>
    <s v="No"/>
  </r>
  <r>
    <x v="1"/>
    <x v="0"/>
    <s v="Male"/>
    <n v="16.5703125"/>
    <s v="13_to_19"/>
    <n v="3810"/>
    <s v="3500_plus"/>
    <n v="40"/>
    <n v="23.81640625"/>
    <s v="20_to_24"/>
    <x v="0"/>
    <x v="0"/>
    <s v="Front_face_to_side"/>
    <s v="No"/>
    <s v="No"/>
  </r>
  <r>
    <x v="1"/>
    <x v="0"/>
    <s v="Male"/>
    <n v="16.7109375"/>
    <s v="13_to_19"/>
    <n v="3395"/>
    <s v="3000_to_3499"/>
    <n v="40"/>
    <n v="28.34765625"/>
    <s v="25_to_29"/>
    <x v="0"/>
    <x v="0"/>
    <s v="Front_face_to_side"/>
    <s v="No"/>
    <s v="No"/>
  </r>
  <r>
    <x v="1"/>
    <x v="0"/>
    <s v="Male"/>
    <n v="16.7109375"/>
    <s v="13_to_19"/>
    <n v="3440"/>
    <s v="3000_to_3499"/>
    <n v="41"/>
    <n v="31.71875"/>
    <s v="30_plus"/>
    <x v="0"/>
    <x v="0"/>
    <s v="Back"/>
    <s v="No"/>
    <s v="No"/>
  </r>
  <r>
    <x v="1"/>
    <x v="0"/>
    <s v="Male"/>
    <n v="16.7109375"/>
    <s v="13_to_19"/>
    <n v="3900"/>
    <s v="3500_plus"/>
    <n v="40.7109375"/>
    <n v="31.49609375"/>
    <s v="30_plus"/>
    <x v="0"/>
    <x v="0"/>
    <s v="Front_face_to_side"/>
    <s v="No"/>
    <s v="No"/>
  </r>
  <r>
    <x v="1"/>
    <x v="0"/>
    <s v="Male"/>
    <n v="16.7109375"/>
    <s v="13_to_19"/>
    <n v="3910"/>
    <s v="3500_plus"/>
    <n v="40"/>
    <n v="22.140625"/>
    <s v="20_to_24"/>
    <x v="0"/>
    <x v="0"/>
    <s v="Side"/>
    <s v="No"/>
    <s v="No"/>
  </r>
  <r>
    <x v="1"/>
    <x v="0"/>
    <s v="Male"/>
    <n v="16.7109375"/>
    <s v="13_to_19"/>
    <n v="5190"/>
    <s v="3500_plus"/>
    <n v="42"/>
    <n v="26.7890625"/>
    <s v="25_to_29"/>
    <x v="2"/>
    <x v="0"/>
    <s v="Side"/>
    <s v="No"/>
    <s v="No"/>
  </r>
  <r>
    <x v="1"/>
    <x v="0"/>
    <s v="Male"/>
    <n v="16.85546875"/>
    <s v="13_to_19"/>
    <n v="3340"/>
    <s v="3000_to_3499"/>
    <n v="40"/>
    <n v="33.2890625"/>
    <s v="30_plus"/>
    <x v="1"/>
    <x v="0"/>
    <s v="Front_face_to_side"/>
    <s v="No"/>
    <s v="No"/>
  </r>
  <r>
    <x v="1"/>
    <x v="0"/>
    <s v="Male"/>
    <n v="16.85546875"/>
    <s v="13_to_19"/>
    <n v="3780"/>
    <s v="3500_plus"/>
    <n v="40"/>
    <n v="32.171875"/>
    <s v="30_plus"/>
    <x v="0"/>
    <x v="0"/>
    <s v="Back"/>
    <s v="No"/>
    <s v="No"/>
  </r>
  <r>
    <x v="1"/>
    <x v="0"/>
    <s v="Male"/>
    <n v="16.85546875"/>
    <s v="13_to_19"/>
    <n v="3870"/>
    <s v="3500_plus"/>
    <n v="41.28125"/>
    <n v="25.28515625"/>
    <s v="25_to_29"/>
    <x v="1"/>
    <x v="0"/>
    <s v="Side"/>
    <s v="No"/>
    <s v="No"/>
  </r>
  <r>
    <x v="1"/>
    <x v="0"/>
    <s v="Male"/>
    <n v="16.85546875"/>
    <s v="13_to_19"/>
    <n v="4100"/>
    <s v="3500_plus"/>
    <n v="40"/>
    <n v="28.72265625"/>
    <s v="25_to_29"/>
    <x v="0"/>
    <x v="0"/>
    <s v="Front_face_to_side"/>
    <s v="No"/>
    <s v="No"/>
  </r>
  <r>
    <x v="1"/>
    <x v="0"/>
    <s v="Male"/>
    <n v="17"/>
    <s v="13_to_19"/>
    <n v="2870"/>
    <s v="2500_to_2999"/>
    <n v="39"/>
    <n v="21.90234375"/>
    <s v="20_to_24"/>
    <x v="0"/>
    <x v="0"/>
    <s v="Front_face_to_side"/>
    <s v="No"/>
    <s v="No"/>
  </r>
  <r>
    <x v="1"/>
    <x v="0"/>
    <s v="Male"/>
    <n v="17"/>
    <s v="13_to_19"/>
    <n v="2940"/>
    <s v="2500_to_2999"/>
    <n v="37.140625"/>
    <n v="30.515625"/>
    <s v="30_plus"/>
    <x v="1"/>
    <x v="0"/>
    <s v="Front_face_to_side"/>
    <s v="No"/>
    <s v="No"/>
  </r>
  <r>
    <x v="1"/>
    <x v="0"/>
    <s v="Male"/>
    <n v="17"/>
    <s v="13_to_19"/>
    <n v="3760"/>
    <s v="3500_plus"/>
    <n v="41"/>
    <n v="28.234375"/>
    <s v="25_to_29"/>
    <x v="0"/>
    <x v="0"/>
    <s v="Front_face_to_side"/>
    <s v="_Yes"/>
    <s v="_Yes"/>
  </r>
  <r>
    <x v="1"/>
    <x v="0"/>
    <s v="Male"/>
    <n v="17"/>
    <s v="13_to_19"/>
    <n v="4430"/>
    <s v="3500_plus"/>
    <n v="40"/>
    <n v="32.9765625"/>
    <s v="30_plus"/>
    <x v="1"/>
    <x v="0"/>
    <s v="Front_face_to_side"/>
    <s v="No"/>
    <s v="No"/>
  </r>
  <r>
    <x v="1"/>
    <x v="0"/>
    <s v="Male"/>
    <n v="17.140625"/>
    <s v="13_to_19"/>
    <n v="3160"/>
    <s v="3000_to_3499"/>
    <n v="35"/>
    <n v="33.9921875"/>
    <s v="30_plus"/>
    <x v="0"/>
    <x v="0"/>
    <s v="Side"/>
    <s v="No"/>
    <s v="No"/>
  </r>
  <r>
    <x v="1"/>
    <x v="0"/>
    <s v="Male"/>
    <n v="17.140625"/>
    <s v="13_to_19"/>
    <n v="3970"/>
    <s v="3500_plus"/>
    <n v="39"/>
    <n v="28.3828125"/>
    <s v="25_to_29"/>
    <x v="1"/>
    <x v="0"/>
    <s v="Front_face_to_side"/>
    <s v="_Yes"/>
    <s v="_Yes"/>
  </r>
  <r>
    <x v="1"/>
    <x v="0"/>
    <s v="Male"/>
    <n v="17.28515625"/>
    <s v="13_to_19"/>
    <n v="3820"/>
    <s v="3500_plus"/>
    <n v="40"/>
    <n v="28.04296875"/>
    <s v="25_to_29"/>
    <x v="1"/>
    <x v="0"/>
    <s v="Side"/>
    <s v="_Yes"/>
    <s v="_Yes"/>
  </r>
  <r>
    <x v="1"/>
    <x v="0"/>
    <s v="Male"/>
    <n v="17.42578125"/>
    <s v="13_to_19"/>
    <n v="3420"/>
    <s v="3000_to_3499"/>
    <n v="40"/>
    <n v="37.390625"/>
    <s v="30_plus"/>
    <x v="0"/>
    <x v="0"/>
    <s v="Side"/>
    <s v="No"/>
    <s v="No"/>
  </r>
  <r>
    <x v="1"/>
    <x v="0"/>
    <s v="Male"/>
    <n v="17.42578125"/>
    <s v="13_to_19"/>
    <n v="3620"/>
    <s v="3500_plus"/>
    <n v="40"/>
    <n v="37.2421875"/>
    <s v="30_plus"/>
    <x v="1"/>
    <x v="0"/>
    <s v="Side"/>
    <s v="No"/>
    <s v="No"/>
  </r>
  <r>
    <x v="1"/>
    <x v="0"/>
    <s v="Male"/>
    <n v="17.42578125"/>
    <s v="13_to_19"/>
    <n v="3650"/>
    <s v="3500_plus"/>
    <n v="40"/>
    <n v="18.98046875"/>
    <s v="&lt;19"/>
    <x v="1"/>
    <x v="1"/>
    <s v="Side"/>
    <s v="No"/>
    <s v="No"/>
  </r>
  <r>
    <x v="1"/>
    <x v="0"/>
    <s v="Male"/>
    <n v="17.42578125"/>
    <s v="13_to_19"/>
    <n v="4080"/>
    <s v="3500_plus"/>
    <n v="40"/>
    <n v="25.83203125"/>
    <s v="25_to_29"/>
    <x v="1"/>
    <x v="0"/>
    <s v="Side"/>
    <s v="No"/>
    <s v="No"/>
  </r>
  <r>
    <x v="1"/>
    <x v="0"/>
    <s v="Male"/>
    <n v="17.42578125"/>
    <s v="13_to_19"/>
    <n v="4105"/>
    <s v="3500_plus"/>
    <n v="41.28125"/>
    <n v="31.83203125"/>
    <s v="30_plus"/>
    <x v="0"/>
    <x v="0"/>
    <s v="Front_face_to_side"/>
    <s v="No"/>
    <s v="No"/>
  </r>
  <r>
    <x v="1"/>
    <x v="0"/>
    <s v="Male"/>
    <n v="17.5703125"/>
    <s v="13_to_19"/>
    <n v="2330"/>
    <s v="&lt;2500"/>
    <n v="34.421875"/>
    <n v="37.8671875"/>
    <s v="30_plus"/>
    <x v="0"/>
    <x v="0"/>
    <s v="Side"/>
    <s v="No"/>
    <s v="No"/>
  </r>
  <r>
    <x v="1"/>
    <x v="0"/>
    <s v="Male"/>
    <n v="17.5703125"/>
    <s v="13_to_19"/>
    <n v="2990"/>
    <s v="2500_to_2999"/>
    <n v="37"/>
    <n v="30.2578125"/>
    <s v="30_plus"/>
    <x v="1"/>
    <x v="0"/>
    <s v="Front_face_to_side"/>
    <s v="No"/>
    <s v="No"/>
  </r>
  <r>
    <x v="1"/>
    <x v="0"/>
    <s v="Male"/>
    <n v="17.7109375"/>
    <s v="13_to_19"/>
    <n v="3680"/>
    <s v="3500_plus"/>
    <n v="40"/>
    <n v="39.9765625"/>
    <s v="30_plus"/>
    <x v="1"/>
    <x v="0"/>
    <s v="Back"/>
    <s v="_Yes"/>
    <s v="_Yes"/>
  </r>
  <r>
    <x v="1"/>
    <x v="0"/>
    <s v="Male"/>
    <n v="17.7109375"/>
    <s v="13_to_19"/>
    <n v="4070"/>
    <s v="3500_plus"/>
    <n v="41"/>
    <n v="30.015625"/>
    <s v="30_plus"/>
    <x v="2"/>
    <x v="0"/>
    <s v="Front_face_to_side"/>
    <s v="No"/>
    <s v="No"/>
  </r>
  <r>
    <x v="1"/>
    <x v="0"/>
    <s v="Male"/>
    <n v="17.7109375"/>
    <s v="13_to_19"/>
    <n v="4100"/>
    <s v="3500_plus"/>
    <n v="41"/>
    <n v="30.23046875"/>
    <s v="30_plus"/>
    <x v="1"/>
    <x v="0"/>
    <s v="Side"/>
    <s v="No"/>
    <s v="No"/>
  </r>
  <r>
    <x v="1"/>
    <x v="0"/>
    <s v="Male"/>
    <n v="17.85546875"/>
    <s v="13_to_19"/>
    <n v="3460"/>
    <s v="3000_to_3499"/>
    <n v="40"/>
    <n v="36.71875"/>
    <s v="30_plus"/>
    <x v="0"/>
    <x v="0"/>
    <s v="Front_face_to_side"/>
    <s v="No"/>
    <s v="No"/>
  </r>
  <r>
    <x v="1"/>
    <x v="0"/>
    <s v="Male"/>
    <n v="17.85546875"/>
    <s v="13_to_19"/>
    <n v="3700"/>
    <s v="3500_plus"/>
    <n v="41"/>
    <n v="30.265625"/>
    <s v="30_plus"/>
    <x v="2"/>
    <x v="0"/>
    <s v="Back"/>
    <s v="No"/>
    <s v="No"/>
  </r>
  <r>
    <x v="1"/>
    <x v="0"/>
    <s v="Male"/>
    <n v="17.85546875"/>
    <s v="13_to_19"/>
    <n v="4280"/>
    <s v="3500_plus"/>
    <n v="40.7109375"/>
    <n v="31.3984375"/>
    <s v="30_plus"/>
    <x v="0"/>
    <x v="0"/>
    <s v="Front_face_to_side"/>
    <s v="No"/>
    <s v="No"/>
  </r>
  <r>
    <x v="1"/>
    <x v="0"/>
    <s v="Male"/>
    <n v="18.140625"/>
    <s v="13_to_19"/>
    <n v="3300"/>
    <s v="3000_to_3499"/>
    <n v="40"/>
    <n v="36.3203125"/>
    <s v="30_plus"/>
    <x v="0"/>
    <x v="0"/>
    <s v="Side"/>
    <s v="No"/>
    <s v="No"/>
  </r>
  <r>
    <x v="1"/>
    <x v="0"/>
    <s v="Male"/>
    <n v="18.28515625"/>
    <s v="13_to_19"/>
    <n v="3400"/>
    <s v="3000_to_3499"/>
    <n v="39.28125"/>
    <n v="32.046875"/>
    <s v="30_plus"/>
    <x v="1"/>
    <x v="0"/>
    <s v="Side"/>
    <s v="No"/>
    <s v="No"/>
  </r>
  <r>
    <x v="1"/>
    <x v="0"/>
    <s v="Male"/>
    <n v="18.28515625"/>
    <s v="13_to_19"/>
    <n v="3900"/>
    <s v="3500_plus"/>
    <n v="40"/>
    <n v="27.8046875"/>
    <s v="25_to_29"/>
    <x v="0"/>
    <x v="0"/>
    <s v="Side"/>
    <s v="No"/>
    <s v="No"/>
  </r>
  <r>
    <x v="1"/>
    <x v="0"/>
    <s v="Male"/>
    <n v="18.28515625"/>
    <s v="13_to_19"/>
    <n v="4000"/>
    <s v="3500_plus"/>
    <n v="41.140625"/>
    <n v="26.1875"/>
    <s v="25_to_29"/>
    <x v="0"/>
    <x v="0"/>
    <s v="Side"/>
    <s v="No"/>
    <s v="No"/>
  </r>
  <r>
    <x v="1"/>
    <x v="0"/>
    <s v="Male"/>
    <n v="18.28515625"/>
    <s v="13_to_19"/>
    <n v="4340"/>
    <s v="3500_plus"/>
    <n v="40"/>
    <n v="18.5078125"/>
    <s v="&lt;19"/>
    <x v="2"/>
    <x v="0"/>
    <s v="Front_face_down"/>
    <s v="_Yes"/>
    <s v="_Yes"/>
  </r>
  <r>
    <x v="1"/>
    <x v="0"/>
    <s v="Male"/>
    <n v="18.42578125"/>
    <s v="13_to_19"/>
    <n v="3200"/>
    <s v="3000_to_3499"/>
    <n v="39"/>
    <n v="26.04296875"/>
    <s v="25_to_29"/>
    <x v="0"/>
    <x v="0"/>
    <s v="Side"/>
    <s v="_Yes"/>
    <s v="_Yes"/>
  </r>
  <r>
    <x v="1"/>
    <x v="0"/>
    <s v="Male"/>
    <n v="18.42578125"/>
    <s v="13_to_19"/>
    <n v="3205"/>
    <s v="3000_to_3499"/>
    <n v="40"/>
    <n v="26.37109375"/>
    <s v="25_to_29"/>
    <x v="0"/>
    <x v="0"/>
    <s v="Back"/>
    <s v="No"/>
    <s v="No"/>
  </r>
  <r>
    <x v="1"/>
    <x v="0"/>
    <s v="Male"/>
    <n v="18.42578125"/>
    <s v="13_to_19"/>
    <n v="3770"/>
    <s v="3500_plus"/>
    <n v="40.5703125"/>
    <n v="31.15625"/>
    <s v="30_plus"/>
    <x v="1"/>
    <x v="0"/>
    <s v="Back"/>
    <s v="No"/>
    <s v="No"/>
  </r>
  <r>
    <x v="1"/>
    <x v="0"/>
    <s v="Male"/>
    <n v="18.85546875"/>
    <s v="13_to_19"/>
    <n v="3130"/>
    <s v="3000_to_3499"/>
    <n v="40"/>
    <n v="23.83984375"/>
    <s v="20_to_24"/>
    <x v="2"/>
    <x v="0"/>
    <s v="Back"/>
    <s v="_Yes"/>
    <s v="_Yes"/>
  </r>
  <r>
    <x v="1"/>
    <x v="0"/>
    <s v="Male"/>
    <n v="18.85546875"/>
    <s v="13_to_19"/>
    <n v="3780"/>
    <s v="3500_plus"/>
    <n v="40"/>
    <n v="36.0546875"/>
    <s v="30_plus"/>
    <x v="1"/>
    <x v="0"/>
    <s v="Front_face_to_side"/>
    <s v="No"/>
    <s v="No"/>
  </r>
  <r>
    <x v="1"/>
    <x v="0"/>
    <s v="Male"/>
    <n v="19"/>
    <s v="13_to_19"/>
    <n v="3560"/>
    <s v="3500_plus"/>
    <n v="40"/>
    <n v="26.26953125"/>
    <s v="25_to_29"/>
    <x v="0"/>
    <x v="0"/>
    <s v="Side"/>
    <s v="No"/>
    <s v="No"/>
  </r>
  <r>
    <x v="1"/>
    <x v="0"/>
    <s v="Male"/>
    <n v="19.140625"/>
    <s v="13_to_19"/>
    <n v="2030"/>
    <s v="&lt;2500"/>
    <n v="34"/>
    <n v="27.1484375"/>
    <s v="25_to_29"/>
    <x v="0"/>
    <x v="0"/>
    <s v="Side"/>
    <s v="_Yes"/>
    <s v="_Yes"/>
  </r>
  <r>
    <x v="1"/>
    <x v="0"/>
    <s v="Male"/>
    <n v="19.28515625"/>
    <s v="13_to_19"/>
    <n v="2560"/>
    <s v="2500_to_2999"/>
    <n v="39"/>
    <n v="23.7890625"/>
    <s v="20_to_24"/>
    <x v="1"/>
    <x v="0"/>
    <s v="Side"/>
    <s v="_Yes"/>
    <s v="_Yes"/>
  </r>
  <r>
    <x v="1"/>
    <x v="0"/>
    <s v="Male"/>
    <n v="19.28515625"/>
    <s v="13_to_19"/>
    <n v="3060"/>
    <s v="3000_to_3499"/>
    <n v="40.5703125"/>
    <n v="18.4609375"/>
    <s v="&lt;19"/>
    <x v="0"/>
    <x v="0"/>
    <s v="Front_face_to_side"/>
    <s v="_Yes"/>
    <s v="_Yes"/>
  </r>
  <r>
    <x v="1"/>
    <x v="0"/>
    <s v="Male"/>
    <n v="19.42578125"/>
    <s v="13_to_19"/>
    <n v="2900"/>
    <s v="2500_to_2999"/>
    <n v="39"/>
    <n v="27.86328125"/>
    <s v="25_to_29"/>
    <x v="0"/>
    <x v="0"/>
    <s v="Front_face_to_side"/>
    <s v="No"/>
    <s v="No"/>
  </r>
  <r>
    <x v="1"/>
    <x v="0"/>
    <s v="Male"/>
    <n v="19.42578125"/>
    <s v="13_to_19"/>
    <n v="3070"/>
    <s v="3000_to_3499"/>
    <n v="37"/>
    <n v="22.046875"/>
    <s v="20_to_24"/>
    <x v="1"/>
    <x v="1"/>
    <s v="Back"/>
    <s v="No"/>
    <s v="No"/>
  </r>
  <r>
    <x v="1"/>
    <x v="0"/>
    <s v="Male"/>
    <n v="19.42578125"/>
    <s v="13_to_19"/>
    <n v="3110"/>
    <s v="3000_to_3499"/>
    <n v="38"/>
    <n v="26.65625"/>
    <s v="25_to_29"/>
    <x v="1"/>
    <x v="0"/>
    <s v="Back"/>
    <s v="No"/>
    <s v="No"/>
  </r>
  <r>
    <x v="1"/>
    <x v="0"/>
    <s v="Male"/>
    <n v="19.5703125"/>
    <s v="13_to_19"/>
    <n v="2089"/>
    <s v="&lt;2500"/>
    <n v="33"/>
    <n v="20.28125"/>
    <s v="20_to_24"/>
    <x v="0"/>
    <x v="0"/>
    <s v="Side"/>
    <s v="_Yes"/>
    <s v="_Yes"/>
  </r>
  <r>
    <x v="1"/>
    <x v="0"/>
    <s v="Male"/>
    <n v="19.5703125"/>
    <s v="13_to_19"/>
    <n v="2430"/>
    <s v="&lt;2500"/>
    <n v="34.5703125"/>
    <n v="24.29296875"/>
    <s v="20_to_24"/>
    <x v="1"/>
    <x v="0"/>
    <s v="Front_face_to_side"/>
    <s v="No"/>
    <s v="No"/>
  </r>
  <r>
    <x v="1"/>
    <x v="0"/>
    <s v="Male"/>
    <n v="19.5703125"/>
    <s v="13_to_19"/>
    <n v="3060"/>
    <s v="3000_to_3499"/>
    <n v="40"/>
    <n v="29.63671875"/>
    <s v="25_to_29"/>
    <x v="0"/>
    <x v="0"/>
    <s v="Front_face_to_side"/>
    <s v="_Yes"/>
    <s v="_Yes"/>
  </r>
  <r>
    <x v="1"/>
    <x v="0"/>
    <s v="Male"/>
    <n v="19.5703125"/>
    <s v="13_to_19"/>
    <n v="3680"/>
    <s v="3500_plus"/>
    <n v="40"/>
    <n v="23.765625"/>
    <s v="20_to_24"/>
    <x v="0"/>
    <x v="0"/>
    <s v="Side"/>
    <s v="No"/>
    <s v="No"/>
  </r>
  <r>
    <x v="1"/>
    <x v="0"/>
    <s v="Male"/>
    <n v="19.5703125"/>
    <s v="13_to_19"/>
    <n v="3700"/>
    <s v="3500_plus"/>
    <n v="40"/>
    <n v="26.1171875"/>
    <s v="25_to_29"/>
    <x v="0"/>
    <x v="0"/>
    <s v="Side"/>
    <s v="No"/>
    <s v="No"/>
  </r>
  <r>
    <x v="1"/>
    <x v="0"/>
    <s v="Male"/>
    <n v="19.5703125"/>
    <s v="13_to_19"/>
    <n v="4240"/>
    <s v="3500_plus"/>
    <n v="40.140625"/>
    <n v="21.515625"/>
    <s v="20_to_24"/>
    <x v="0"/>
    <x v="0"/>
    <s v="Side"/>
    <s v="Occasional"/>
    <s v="_Yes"/>
  </r>
  <r>
    <x v="1"/>
    <x v="0"/>
    <s v="Male"/>
    <n v="19.7109375"/>
    <s v="13_to_19"/>
    <n v="1960"/>
    <s v="&lt;2500"/>
    <n v="34"/>
    <n v="29.10546875"/>
    <s v="25_to_29"/>
    <x v="1"/>
    <x v="0"/>
    <s v="Side"/>
    <s v="No"/>
    <s v="No"/>
  </r>
  <r>
    <x v="1"/>
    <x v="0"/>
    <s v="Male"/>
    <n v="19.7109375"/>
    <s v="13_to_19"/>
    <n v="3050"/>
    <s v="3000_to_3499"/>
    <n v="39"/>
    <n v="26.5625"/>
    <s v="25_to_29"/>
    <x v="1"/>
    <x v="0"/>
    <s v="Side"/>
    <s v="_Yes"/>
    <s v="_Yes"/>
  </r>
  <r>
    <x v="1"/>
    <x v="0"/>
    <s v="Male"/>
    <n v="19.85546875"/>
    <s v="13_to_19"/>
    <n v="3180"/>
    <s v="3000_to_3499"/>
    <n v="40"/>
    <n v="31.0078125"/>
    <s v="30_plus"/>
    <x v="1"/>
    <x v="0"/>
    <s v="Side"/>
    <s v="No"/>
    <s v="No"/>
  </r>
  <r>
    <x v="1"/>
    <x v="0"/>
    <s v="Male"/>
    <n v="20"/>
    <s v="20_to_25"/>
    <n v="3200"/>
    <s v="3000_to_3499"/>
    <n v="42"/>
    <n v="24.78515625"/>
    <s v="20_to_24"/>
    <x v="1"/>
    <x v="0"/>
    <s v="Front_face_down"/>
    <s v="No"/>
    <s v="No"/>
  </r>
  <r>
    <x v="1"/>
    <x v="0"/>
    <s v="Male"/>
    <n v="20"/>
    <s v="20_to_25"/>
    <n v="3810"/>
    <s v="3500_plus"/>
    <n v="40"/>
    <n v="25.51171875"/>
    <s v="25_to_29"/>
    <x v="0"/>
    <x v="0"/>
    <s v="Back"/>
    <s v="No"/>
    <s v="No"/>
  </r>
  <r>
    <x v="1"/>
    <x v="0"/>
    <s v="Male"/>
    <n v="20.140625"/>
    <s v="20_to_25"/>
    <n v="2290"/>
    <s v="&lt;2500"/>
    <n v="40"/>
    <n v="29.5546875"/>
    <s v="25_to_29"/>
    <x v="0"/>
    <x v="0"/>
    <s v="Side"/>
    <s v="No"/>
    <s v="No"/>
  </r>
  <r>
    <x v="1"/>
    <x v="0"/>
    <s v="Male"/>
    <n v="20.140625"/>
    <s v="20_to_25"/>
    <n v="3130"/>
    <s v="3000_to_3499"/>
    <n v="36"/>
    <n v="26.6875"/>
    <s v="25_to_29"/>
    <x v="0"/>
    <x v="0"/>
    <s v="Front_face_to_side"/>
    <s v="_Yes"/>
    <s v="_Yes"/>
  </r>
  <r>
    <x v="1"/>
    <x v="0"/>
    <s v="Male"/>
    <n v="20.140625"/>
    <s v="20_to_25"/>
    <n v="3410"/>
    <s v="3000_to_3499"/>
    <n v="38.8515625"/>
    <n v="23.8828125"/>
    <s v="20_to_24"/>
    <x v="0"/>
    <x v="0"/>
    <s v="Side"/>
    <s v="No"/>
    <s v="No"/>
  </r>
  <r>
    <x v="1"/>
    <x v="0"/>
    <s v="Male"/>
    <n v="20.28515625"/>
    <s v="20_to_25"/>
    <n v="3590"/>
    <s v="3500_plus"/>
    <n v="39"/>
    <n v="24.0625"/>
    <s v="20_to_24"/>
    <x v="2"/>
    <x v="0"/>
    <s v="Front_face_to_side"/>
    <s v="No"/>
    <s v="No"/>
  </r>
  <r>
    <x v="1"/>
    <x v="0"/>
    <s v="Male"/>
    <n v="20.28515625"/>
    <s v="20_to_25"/>
    <n v="3740"/>
    <s v="3500_plus"/>
    <n v="40"/>
    <n v="25.9375"/>
    <s v="25_to_29"/>
    <x v="1"/>
    <x v="0"/>
    <s v="Front_face_to_side"/>
    <s v="No"/>
    <s v="No"/>
  </r>
  <r>
    <x v="1"/>
    <x v="0"/>
    <s v="Male"/>
    <n v="20.28515625"/>
    <s v="20_to_25"/>
    <n v="3820"/>
    <s v="3500_plus"/>
    <n v="39.5703125"/>
    <n v="31.01953125"/>
    <s v="30_plus"/>
    <x v="1"/>
    <x v="0"/>
    <s v="Side"/>
    <s v="No"/>
    <s v="No"/>
  </r>
  <r>
    <x v="1"/>
    <x v="0"/>
    <s v="Male"/>
    <n v="20.28515625"/>
    <s v="20_to_25"/>
    <n v="4320"/>
    <s v="3500_plus"/>
    <n v="40.28125"/>
    <n v="31.1796875"/>
    <s v="30_plus"/>
    <x v="1"/>
    <x v="0"/>
    <s v="Front_face_to_side"/>
    <s v="No"/>
    <s v="No"/>
  </r>
  <r>
    <x v="1"/>
    <x v="0"/>
    <s v="Male"/>
    <n v="20.42578125"/>
    <s v="20_to_25"/>
    <n v="3860"/>
    <s v="3500_plus"/>
    <n v="40"/>
    <n v="20.31640625"/>
    <s v="20_to_24"/>
    <x v="0"/>
    <x v="0"/>
    <s v="Side"/>
    <s v="_Yes"/>
    <s v="_Yes"/>
  </r>
  <r>
    <x v="1"/>
    <x v="0"/>
    <s v="Male"/>
    <n v="20.42578125"/>
    <s v="20_to_25"/>
    <n v="4330"/>
    <s v="3500_plus"/>
    <n v="42.28125"/>
    <n v="35.6171875"/>
    <s v="30_plus"/>
    <x v="0"/>
    <x v="0"/>
    <s v="Front_face_to_side"/>
    <s v="No"/>
    <s v="No"/>
  </r>
  <r>
    <x v="1"/>
    <x v="0"/>
    <s v="Male"/>
    <n v="20.42578125"/>
    <s v="20_to_25"/>
    <n v="4540"/>
    <s v="3500_plus"/>
    <n v="40.28125"/>
    <n v="31.328125"/>
    <s v="30_plus"/>
    <x v="1"/>
    <x v="0"/>
    <s v="Front_face_to_side"/>
    <s v="No"/>
    <s v="No"/>
  </r>
  <r>
    <x v="1"/>
    <x v="0"/>
    <s v="Male"/>
    <n v="20.5703125"/>
    <s v="20_to_25"/>
    <n v="3640"/>
    <s v="3500_plus"/>
    <n v="40"/>
    <n v="29.875"/>
    <s v="25_to_29"/>
    <x v="1"/>
    <x v="0"/>
    <s v="Front_face_to_side"/>
    <s v="No"/>
    <s v="No"/>
  </r>
  <r>
    <x v="1"/>
    <x v="0"/>
    <s v="Male"/>
    <n v="20.7109375"/>
    <s v="20_to_25"/>
    <n v="2750"/>
    <s v="2500_to_2999"/>
    <n v="37.421875"/>
    <n v="23.6953125"/>
    <s v="20_to_24"/>
    <x v="1"/>
    <x v="0"/>
    <s v="Front_face_to_side"/>
    <s v="No"/>
    <s v="No"/>
  </r>
  <r>
    <x v="1"/>
    <x v="0"/>
    <s v="Male"/>
    <n v="20.7109375"/>
    <s v="20_to_25"/>
    <n v="3420"/>
    <s v="3000_to_3499"/>
    <n v="40.421875"/>
    <n v="32.96875"/>
    <s v="30_plus"/>
    <x v="1"/>
    <x v="0"/>
    <s v="Back"/>
    <s v="No"/>
    <s v="No"/>
  </r>
  <r>
    <x v="1"/>
    <x v="0"/>
    <s v="Male"/>
    <n v="20.7109375"/>
    <s v="20_to_25"/>
    <n v="3470"/>
    <s v="3000_to_3499"/>
    <n v="39"/>
    <n v="40.296875"/>
    <s v="30_plus"/>
    <x v="2"/>
    <x v="0"/>
    <s v="Side"/>
    <s v="_Yes"/>
    <s v="_Yes"/>
  </r>
  <r>
    <x v="1"/>
    <x v="0"/>
    <s v="Male"/>
    <n v="20.85546875"/>
    <s v="20_to_25"/>
    <n v="4000"/>
    <s v="3500_plus"/>
    <n v="40"/>
    <n v="19.16015625"/>
    <s v="&lt;19"/>
    <x v="0"/>
    <x v="1"/>
    <s v="Front_face_to_side"/>
    <s v="No"/>
    <s v="No"/>
  </r>
  <r>
    <x v="1"/>
    <x v="0"/>
    <s v="Male"/>
    <n v="21"/>
    <s v="20_to_25"/>
    <n v="3080"/>
    <s v="3000_to_3499"/>
    <n v="37"/>
    <n v="26.58984375"/>
    <s v="25_to_29"/>
    <x v="1"/>
    <x v="1"/>
    <s v="Back"/>
    <s v="No"/>
    <s v="No"/>
  </r>
  <r>
    <x v="1"/>
    <x v="0"/>
    <s v="Male"/>
    <n v="21"/>
    <s v="20_to_25"/>
    <n v="3340"/>
    <s v="3000_to_3499"/>
    <n v="40"/>
    <n v="24.30859375"/>
    <s v="20_to_24"/>
    <x v="0"/>
    <x v="1"/>
    <s v="Front_face_to_side"/>
    <s v="_Yes"/>
    <s v="_Yes"/>
  </r>
  <r>
    <x v="1"/>
    <x v="0"/>
    <s v="Male"/>
    <n v="21.140625"/>
    <s v="20_to_25"/>
    <n v="3760"/>
    <s v="3500_plus"/>
    <n v="40.7109375"/>
    <n v="31.00390625"/>
    <s v="30_plus"/>
    <x v="0"/>
    <x v="0"/>
    <s v="Back"/>
    <s v="No"/>
    <s v="No"/>
  </r>
  <r>
    <x v="1"/>
    <x v="0"/>
    <s v="Male"/>
    <n v="21.28515625"/>
    <s v="20_to_25"/>
    <n v="3060"/>
    <s v="3000_to_3499"/>
    <n v="39"/>
    <n v="33.078125"/>
    <s v="30_plus"/>
    <x v="0"/>
    <x v="0"/>
    <s v="Front_face_to_side"/>
    <s v="No"/>
    <s v="No"/>
  </r>
  <r>
    <x v="1"/>
    <x v="0"/>
    <s v="Male"/>
    <n v="21.28515625"/>
    <s v="20_to_25"/>
    <n v="4400"/>
    <s v="3500_plus"/>
    <n v="41.28125"/>
    <n v="37.28125"/>
    <s v="30_plus"/>
    <x v="1"/>
    <x v="1"/>
    <s v="Back"/>
    <s v="No"/>
    <s v="No"/>
  </r>
  <r>
    <x v="1"/>
    <x v="0"/>
    <s v="Male"/>
    <n v="21.28515625"/>
    <s v="20_to_25"/>
    <n v="4440"/>
    <s v="3500_plus"/>
    <n v="42"/>
    <n v="23.6328125"/>
    <s v="20_to_24"/>
    <x v="0"/>
    <x v="0"/>
    <s v="Back"/>
    <s v="_Yes"/>
    <s v="_Yes"/>
  </r>
  <r>
    <x v="1"/>
    <x v="0"/>
    <s v="Male"/>
    <n v="21.42578125"/>
    <s v="20_to_25"/>
    <n v="3060"/>
    <s v="3000_to_3499"/>
    <n v="38"/>
    <n v="34.7890625"/>
    <s v="30_plus"/>
    <x v="2"/>
    <x v="0"/>
    <s v="Side"/>
    <s v="No"/>
    <s v="No"/>
  </r>
  <r>
    <x v="1"/>
    <x v="0"/>
    <s v="Male"/>
    <n v="21.42578125"/>
    <s v="20_to_25"/>
    <n v="4200"/>
    <s v="3500_plus"/>
    <n v="41"/>
    <n v="30.20703125"/>
    <s v="30_plus"/>
    <x v="1"/>
    <x v="0"/>
    <s v="Side"/>
    <s v="_Yes"/>
    <s v="_Yes"/>
  </r>
  <r>
    <x v="1"/>
    <x v="0"/>
    <s v="Male"/>
    <n v="21.5703125"/>
    <s v="20_to_25"/>
    <n v="3090"/>
    <s v="3000_to_3499"/>
    <n v="41"/>
    <n v="33.8671875"/>
    <s v="30_plus"/>
    <x v="0"/>
    <x v="0"/>
    <s v="Front_face_to_side"/>
    <s v="No"/>
    <s v="No"/>
  </r>
  <r>
    <x v="1"/>
    <x v="0"/>
    <s v="Male"/>
    <n v="21.85546875"/>
    <s v="20_to_25"/>
    <n v="3260"/>
    <s v="3000_to_3499"/>
    <n v="40.140625"/>
    <n v="32.9921875"/>
    <s v="30_plus"/>
    <x v="0"/>
    <x v="0"/>
    <s v="Front_face_to_side"/>
    <s v="No"/>
    <s v="No"/>
  </r>
  <r>
    <x v="1"/>
    <x v="0"/>
    <s v="Male"/>
    <n v="21.85546875"/>
    <s v="20_to_25"/>
    <n v="3380"/>
    <s v="3000_to_3499"/>
    <n v="40"/>
    <n v="34.6953125"/>
    <s v="30_plus"/>
    <x v="1"/>
    <x v="1"/>
    <s v="Back"/>
    <s v="No"/>
    <s v="No"/>
  </r>
  <r>
    <x v="1"/>
    <x v="0"/>
    <s v="Male"/>
    <n v="21.85546875"/>
    <s v="20_to_25"/>
    <n v="3650"/>
    <s v="3500_plus"/>
    <n v="40"/>
    <n v="31.1484375"/>
    <s v="30_plus"/>
    <x v="1"/>
    <x v="0"/>
    <s v="Front_face_to_side"/>
    <s v="No"/>
    <s v="No"/>
  </r>
  <r>
    <x v="1"/>
    <x v="0"/>
    <s v="Male"/>
    <n v="22"/>
    <s v="20_to_25"/>
    <n v="3000"/>
    <s v="3000_to_3499"/>
    <n v="40"/>
    <n v="24.9140625"/>
    <s v="20_to_24"/>
    <x v="1"/>
    <x v="0"/>
    <s v="Front_face_to_side"/>
    <s v="No"/>
    <s v="No"/>
  </r>
  <r>
    <x v="1"/>
    <x v="0"/>
    <s v="Male"/>
    <n v="22.140625"/>
    <s v="20_to_25"/>
    <n v="3440"/>
    <s v="3000_to_3499"/>
    <n v="40"/>
    <n v="30.03515625"/>
    <s v="30_plus"/>
    <x v="1"/>
    <x v="0"/>
    <s v="Front_face_to_side"/>
    <s v="No"/>
    <s v="No"/>
  </r>
  <r>
    <x v="1"/>
    <x v="0"/>
    <s v="Male"/>
    <n v="22.140625"/>
    <s v="20_to_25"/>
    <n v="4040"/>
    <s v="3500_plus"/>
    <n v="40"/>
    <n v="27.1484375"/>
    <s v="25_to_29"/>
    <x v="1"/>
    <x v="0"/>
    <s v="Other"/>
    <s v="No"/>
    <s v="No"/>
  </r>
  <r>
    <x v="1"/>
    <x v="0"/>
    <s v="Male"/>
    <n v="22.140625"/>
    <s v="20_to_25"/>
    <n v="4066"/>
    <s v="3500_plus"/>
    <n v="40"/>
    <n v="33.1328125"/>
    <s v="30_plus"/>
    <x v="0"/>
    <x v="0"/>
    <s v="Side"/>
    <s v="No"/>
    <s v="No"/>
  </r>
  <r>
    <x v="1"/>
    <x v="0"/>
    <s v="Male"/>
    <n v="22.28515625"/>
    <s v="20_to_25"/>
    <n v="2950"/>
    <s v="2500_to_2999"/>
    <n v="35.7109375"/>
    <n v="27.0546875"/>
    <s v="25_to_29"/>
    <x v="0"/>
    <x v="0"/>
    <s v="Front_face_to_side"/>
    <s v="No"/>
    <s v="No"/>
  </r>
  <r>
    <x v="1"/>
    <x v="0"/>
    <s v="Male"/>
    <n v="22.28515625"/>
    <s v="20_to_25"/>
    <n v="3710"/>
    <s v="3500_plus"/>
    <n v="41"/>
    <n v="25.3515625"/>
    <s v="25_to_29"/>
    <x v="1"/>
    <x v="0"/>
    <s v="Side"/>
    <s v="No"/>
    <s v="No"/>
  </r>
  <r>
    <x v="1"/>
    <x v="0"/>
    <s v="Male"/>
    <n v="22.42578125"/>
    <s v="20_to_25"/>
    <n v="2740"/>
    <s v="2500_to_2999"/>
    <n v="38"/>
    <n v="26.44921875"/>
    <s v="25_to_29"/>
    <x v="1"/>
    <x v="0"/>
    <s v="Front_face_to_side"/>
    <s v="No"/>
    <s v="No"/>
  </r>
  <r>
    <x v="1"/>
    <x v="0"/>
    <s v="Male"/>
    <n v="22.42578125"/>
    <s v="20_to_25"/>
    <n v="3690"/>
    <s v="3500_plus"/>
    <n v="40"/>
    <n v="26.3046875"/>
    <s v="25_to_29"/>
    <x v="1"/>
    <x v="0"/>
    <s v="Back"/>
    <s v="No"/>
    <s v="No"/>
  </r>
  <r>
    <x v="1"/>
    <x v="0"/>
    <s v="Male"/>
    <n v="22.5703125"/>
    <s v="20_to_25"/>
    <n v="3500"/>
    <s v="3500_plus"/>
    <n v="38"/>
    <n v="34.0703125"/>
    <s v="30_plus"/>
    <x v="2"/>
    <x v="0"/>
    <s v="Front_face_to_side"/>
    <s v="No"/>
    <s v="No"/>
  </r>
  <r>
    <x v="1"/>
    <x v="0"/>
    <s v="Male"/>
    <n v="22.5703125"/>
    <s v="20_to_25"/>
    <n v="3560"/>
    <s v="3500_plus"/>
    <n v="40"/>
    <n v="32.8828125"/>
    <s v="30_plus"/>
    <x v="2"/>
    <x v="0"/>
    <s v="Front_face_to_side"/>
    <s v="_Yes"/>
    <s v="_Yes"/>
  </r>
  <r>
    <x v="1"/>
    <x v="0"/>
    <s v="Male"/>
    <n v="22.5703125"/>
    <s v="20_to_25"/>
    <n v="3560"/>
    <s v="3500_plus"/>
    <n v="41"/>
    <n v="31.890625"/>
    <s v="30_plus"/>
    <x v="0"/>
    <x v="0"/>
    <s v="Side"/>
    <s v="No"/>
    <s v="No"/>
  </r>
  <r>
    <x v="1"/>
    <x v="0"/>
    <s v="Male"/>
    <n v="22.85546875"/>
    <s v="20_to_25"/>
    <n v="3270"/>
    <s v="3000_to_3499"/>
    <n v="40"/>
    <n v="27.39453125"/>
    <s v="25_to_29"/>
    <x v="0"/>
    <x v="0"/>
    <s v="Side"/>
    <s v="No"/>
    <s v="No"/>
  </r>
  <r>
    <x v="1"/>
    <x v="0"/>
    <s v="Male"/>
    <n v="23"/>
    <s v="20_to_25"/>
    <n v="3020"/>
    <s v="3000_to_3499"/>
    <n v="38"/>
    <n v="31.76171875"/>
    <s v="30_plus"/>
    <x v="0"/>
    <x v="0"/>
    <s v="Side"/>
    <s v="No"/>
    <s v="No"/>
  </r>
  <r>
    <x v="1"/>
    <x v="0"/>
    <s v="Male"/>
    <n v="23"/>
    <s v="20_to_25"/>
    <n v="3150"/>
    <s v="3000_to_3499"/>
    <n v="41"/>
    <n v="30.0625"/>
    <s v="30_plus"/>
    <x v="1"/>
    <x v="0"/>
    <s v="Back"/>
    <s v="No"/>
    <s v="No"/>
  </r>
  <r>
    <x v="1"/>
    <x v="0"/>
    <s v="Male"/>
    <n v="23"/>
    <s v="20_to_25"/>
    <n v="3630"/>
    <s v="3500_plus"/>
    <n v="40"/>
    <n v="35.7421875"/>
    <s v="30_plus"/>
    <x v="0"/>
    <x v="0"/>
    <s v="Back"/>
    <s v="No"/>
    <s v="No"/>
  </r>
  <r>
    <x v="1"/>
    <x v="0"/>
    <s v="Male"/>
    <n v="23"/>
    <s v="20_to_25"/>
    <n v="3870"/>
    <s v="3500_plus"/>
    <n v="42"/>
    <n v="26.44140625"/>
    <s v="25_to_29"/>
    <x v="1"/>
    <x v="0"/>
    <s v="Side"/>
    <s v="No"/>
    <s v="No"/>
  </r>
  <r>
    <x v="1"/>
    <x v="0"/>
    <s v="Male"/>
    <n v="23.28515625"/>
    <s v="20_to_25"/>
    <n v="2127"/>
    <s v="&lt;2500"/>
    <n v="39.28125"/>
    <n v="31.72265625"/>
    <s v="30_plus"/>
    <x v="0"/>
    <x v="0"/>
    <s v="Side"/>
    <s v="No"/>
    <s v="No"/>
  </r>
  <r>
    <x v="1"/>
    <x v="0"/>
    <s v="Male"/>
    <n v="23.42578125"/>
    <s v="20_to_25"/>
    <n v="1420"/>
    <s v="&lt;2500"/>
    <n v="35"/>
    <n v="28.21875"/>
    <s v="25_to_29"/>
    <x v="0"/>
    <x v="0"/>
    <s v="Front_face_down"/>
    <s v="_Yes"/>
    <s v="_Yes"/>
  </r>
  <r>
    <x v="1"/>
    <x v="0"/>
    <s v="Male"/>
    <n v="23.42578125"/>
    <s v="20_to_25"/>
    <n v="3170"/>
    <s v="3000_to_3499"/>
    <n v="43.421875"/>
    <n v="24.28515625"/>
    <s v="20_to_24"/>
    <x v="0"/>
    <x v="0"/>
    <s v="Side"/>
    <s v="No"/>
    <s v="No"/>
  </r>
  <r>
    <x v="1"/>
    <x v="0"/>
    <s v="Male"/>
    <n v="23.42578125"/>
    <s v="20_to_25"/>
    <n v="3470"/>
    <s v="3000_to_3499"/>
    <n v="40"/>
    <n v="26.15234375"/>
    <s v="25_to_29"/>
    <x v="2"/>
    <x v="0"/>
    <s v="Back"/>
    <s v="_Yes"/>
    <s v="_Yes"/>
  </r>
  <r>
    <x v="1"/>
    <x v="0"/>
    <s v="Male"/>
    <n v="23.42578125"/>
    <s v="20_to_25"/>
    <n v="4020"/>
    <s v="3500_plus"/>
    <n v="41"/>
    <n v="28.5625"/>
    <s v="25_to_29"/>
    <x v="0"/>
    <x v="0"/>
    <s v="Front_face_to_side"/>
    <s v="_Yes"/>
    <s v="_Yes"/>
  </r>
  <r>
    <x v="1"/>
    <x v="0"/>
    <s v="Male"/>
    <n v="23.5703125"/>
    <s v="20_to_25"/>
    <n v="4060"/>
    <s v="3500_plus"/>
    <n v="40"/>
    <n v="28.67578125"/>
    <s v="25_to_29"/>
    <x v="0"/>
    <x v="0"/>
    <s v="Front_face_to_side"/>
    <s v="No"/>
    <s v="No"/>
  </r>
  <r>
    <x v="1"/>
    <x v="0"/>
    <s v="Male"/>
    <n v="23.5703125"/>
    <s v="20_to_25"/>
    <n v="4220"/>
    <s v="3500_plus"/>
    <n v="41"/>
    <n v="27.71484375"/>
    <s v="25_to_29"/>
    <x v="0"/>
    <x v="0"/>
    <s v="Side"/>
    <s v="No"/>
    <s v="No"/>
  </r>
  <r>
    <x v="1"/>
    <x v="0"/>
    <s v="Male"/>
    <n v="24"/>
    <s v="20_to_25"/>
    <n v="3900"/>
    <s v="3500_plus"/>
    <n v="42"/>
    <n v="36.1796875"/>
    <s v="30_plus"/>
    <x v="1"/>
    <x v="0"/>
    <s v="Side"/>
    <s v="No"/>
    <s v="No"/>
  </r>
  <r>
    <x v="1"/>
    <x v="0"/>
    <s v="Male"/>
    <n v="24.42578125"/>
    <s v="20_to_25"/>
    <n v="3840"/>
    <s v="3500_plus"/>
    <n v="41.7109375"/>
    <n v="21.26953125"/>
    <s v="20_to_24"/>
    <x v="0"/>
    <x v="0"/>
    <s v="Back"/>
    <s v="No"/>
    <s v="No"/>
  </r>
  <r>
    <x v="1"/>
    <x v="0"/>
    <s v="Male"/>
    <n v="24.5703125"/>
    <s v="20_to_25"/>
    <n v="3320"/>
    <s v="3000_to_3499"/>
    <n v="38"/>
    <n v="26.58984375"/>
    <s v="25_to_29"/>
    <x v="0"/>
    <x v="1"/>
    <s v="Back"/>
    <s v="No"/>
    <s v="No"/>
  </r>
  <r>
    <x v="1"/>
    <x v="0"/>
    <s v="Male"/>
    <n v="24.7109375"/>
    <s v="20_to_25"/>
    <n v="3330"/>
    <s v="3000_to_3499"/>
    <n v="38"/>
    <n v="30.02734375"/>
    <s v="30_plus"/>
    <x v="1"/>
    <x v="0"/>
    <s v="Side"/>
    <s v="No"/>
    <s v="No"/>
  </r>
  <r>
    <x v="1"/>
    <x v="0"/>
    <s v="Male"/>
    <n v="25"/>
    <s v="20_to_25"/>
    <n v="3500"/>
    <s v="3500_plus"/>
    <n v="39"/>
    <n v="31.61328125"/>
    <s v="30_plus"/>
    <x v="2"/>
    <x v="0"/>
    <s v="Back"/>
    <s v="_Yes"/>
    <s v="_Yes"/>
  </r>
  <r>
    <x v="1"/>
    <x v="0"/>
    <s v="Male"/>
    <n v="25"/>
    <s v="20_to_25"/>
    <n v="3820"/>
    <s v="3500_plus"/>
    <n v="38"/>
    <n v="27.6796875"/>
    <s v="25_to_29"/>
    <x v="1"/>
    <x v="0"/>
    <s v="Back"/>
    <s v="_Yes"/>
    <s v="_Yes"/>
  </r>
  <r>
    <x v="1"/>
    <x v="0"/>
    <s v="Male"/>
    <n v="25"/>
    <s v="20_to_25"/>
    <n v="3870"/>
    <s v="3500_plus"/>
    <n v="40"/>
    <n v="27.66796875"/>
    <s v="25_to_29"/>
    <x v="2"/>
    <x v="0"/>
    <s v="Front_face_down"/>
    <s v="No"/>
    <s v="No"/>
  </r>
  <r>
    <x v="1"/>
    <x v="0"/>
    <s v="Male"/>
    <n v="25.42578125"/>
    <s v="20_to_25"/>
    <n v="2950"/>
    <s v="2500_to_2999"/>
    <n v="40"/>
    <n v="30.6328125"/>
    <s v="30_plus"/>
    <x v="0"/>
    <x v="0"/>
    <s v="Side"/>
    <s v="_Yes"/>
    <s v="_Yes"/>
  </r>
  <r>
    <x v="1"/>
    <x v="0"/>
    <s v="Male"/>
    <n v="25.42578125"/>
    <s v="20_to_25"/>
    <n v="3330"/>
    <s v="3000_to_3499"/>
    <n v="40"/>
    <n v="27.6640625"/>
    <s v="25_to_29"/>
    <x v="0"/>
    <x v="0"/>
    <s v="Back"/>
    <s v="No"/>
    <s v="No"/>
  </r>
  <r>
    <x v="1"/>
    <x v="0"/>
    <s v="Male"/>
    <n v="25.42578125"/>
    <s v="20_to_25"/>
    <n v="3390"/>
    <s v="3000_to_3499"/>
    <n v="38"/>
    <n v="30.77734375"/>
    <s v="30_plus"/>
    <x v="1"/>
    <x v="0"/>
    <s v="Back"/>
    <s v="No"/>
    <s v="No"/>
  </r>
  <r>
    <x v="1"/>
    <x v="0"/>
    <s v="Male"/>
    <n v="25.42578125"/>
    <s v="20_to_25"/>
    <n v="3400"/>
    <s v="3000_to_3499"/>
    <n v="40.5703125"/>
    <n v="19.9453125"/>
    <s v="&lt;19"/>
    <x v="0"/>
    <x v="0"/>
    <s v="Front_face_to_side"/>
    <s v="_Yes"/>
    <s v="_Yes"/>
  </r>
  <r>
    <x v="1"/>
    <x v="0"/>
    <s v="Male"/>
    <n v="25.5703125"/>
    <s v="20_to_25"/>
    <n v="3560"/>
    <s v="3500_plus"/>
    <n v="40"/>
    <n v="24.3359375"/>
    <s v="20_to_24"/>
    <x v="0"/>
    <x v="0"/>
    <s v="Back"/>
    <s v="No"/>
    <s v="No"/>
  </r>
  <r>
    <x v="1"/>
    <x v="0"/>
    <s v="Male"/>
    <n v="25.5703125"/>
    <s v="20_to_25"/>
    <n v="3590"/>
    <s v="3500_plus"/>
    <n v="41"/>
    <n v="26.24609375"/>
    <s v="25_to_29"/>
    <x v="1"/>
    <x v="0"/>
    <s v="Side"/>
    <s v="No"/>
    <s v="No"/>
  </r>
  <r>
    <x v="1"/>
    <x v="0"/>
    <s v="Male"/>
    <n v="25.7109375"/>
    <s v="20_to_25"/>
    <n v="3210"/>
    <s v="3000_to_3499"/>
    <n v="38"/>
    <n v="29.6875"/>
    <s v="25_to_29"/>
    <x v="2"/>
    <x v="0"/>
    <s v="Back"/>
    <s v="_Yes"/>
    <s v="_Yes"/>
  </r>
  <r>
    <x v="1"/>
    <x v="0"/>
    <s v="Male"/>
    <n v="25.7109375"/>
    <s v="20_to_25"/>
    <n v="3250"/>
    <s v="3000_to_3499"/>
    <n v="39"/>
    <n v="24.72265625"/>
    <s v="20_to_24"/>
    <x v="0"/>
    <x v="0"/>
    <s v="Front_face_to_side"/>
    <s v="_Yes"/>
    <s v="_Yes"/>
  </r>
  <r>
    <x v="1"/>
    <x v="0"/>
    <s v="Male"/>
    <n v="25.7109375"/>
    <s v="20_to_25"/>
    <n v="3290"/>
    <s v="3000_to_3499"/>
    <n v="38"/>
    <n v="26.98828125"/>
    <s v="25_to_29"/>
    <x v="1"/>
    <x v="0"/>
    <s v="Back"/>
    <s v="No"/>
    <s v="No"/>
  </r>
  <r>
    <x v="1"/>
    <x v="0"/>
    <s v="Male"/>
    <n v="25.7109375"/>
    <s v="20_to_25"/>
    <n v="3350"/>
    <s v="3000_to_3499"/>
    <n v="40"/>
    <n v="28.20703125"/>
    <s v="25_to_29"/>
    <x v="0"/>
    <x v="0"/>
    <s v="Side"/>
    <s v="No"/>
    <s v="No"/>
  </r>
  <r>
    <x v="1"/>
    <x v="0"/>
    <s v="Male"/>
    <n v="25.85546875"/>
    <s v="20_to_25"/>
    <n v="3190"/>
    <s v="3000_to_3499"/>
    <n v="40"/>
    <n v="22.92578125"/>
    <s v="20_to_24"/>
    <x v="0"/>
    <x v="0"/>
    <s v="Back"/>
    <s v="_Yes"/>
    <s v="_Yes"/>
  </r>
  <r>
    <x v="1"/>
    <x v="0"/>
    <s v="Male"/>
    <n v="25.85546875"/>
    <s v="20_to_25"/>
    <n v="3510"/>
    <s v="3500_plus"/>
    <n v="41"/>
    <n v="36.5859375"/>
    <s v="30_plus"/>
    <x v="2"/>
    <x v="0"/>
    <s v="Front_face_to_side"/>
    <s v="No"/>
    <s v="No"/>
  </r>
  <r>
    <x v="1"/>
    <x v="0"/>
    <s v="Male"/>
    <n v="26.140625"/>
    <s v="26_plus"/>
    <n v="3380"/>
    <s v="3000_to_3499"/>
    <n v="38"/>
    <n v="24.90234375"/>
    <s v="20_to_24"/>
    <x v="1"/>
    <x v="0"/>
    <s v="Side"/>
    <s v="No"/>
    <s v="No"/>
  </r>
  <r>
    <x v="1"/>
    <x v="0"/>
    <s v="Male"/>
    <n v="26.28515625"/>
    <s v="26_plus"/>
    <n v="3660"/>
    <s v="3500_plus"/>
    <n v="40"/>
    <n v="35.546875"/>
    <s v="30_plus"/>
    <x v="1"/>
    <x v="0"/>
    <s v="Side"/>
    <s v="No"/>
    <s v="No"/>
  </r>
  <r>
    <x v="1"/>
    <x v="0"/>
    <s v="Male"/>
    <n v="26.5703125"/>
    <s v="26_plus"/>
    <n v="3510"/>
    <s v="3500_plus"/>
    <n v="41"/>
    <n v="25.40234375"/>
    <s v="25_to_29"/>
    <x v="0"/>
    <x v="0"/>
    <s v="Front_face_to_side"/>
    <s v="_Yes"/>
    <s v="_Yes"/>
  </r>
  <r>
    <x v="1"/>
    <x v="0"/>
    <s v="Male"/>
    <n v="26.5703125"/>
    <s v="26_plus"/>
    <n v="4055"/>
    <s v="3500_plus"/>
    <n v="41"/>
    <n v="24.40234375"/>
    <s v="20_to_24"/>
    <x v="0"/>
    <x v="0"/>
    <s v="Other"/>
    <s v="_Yes"/>
    <s v="_Yes"/>
  </r>
  <r>
    <x v="1"/>
    <x v="0"/>
    <s v="Male"/>
    <n v="26.5703125"/>
    <s v="26_plus"/>
    <n v="4310"/>
    <s v="3500_plus"/>
    <n v="40"/>
    <n v="22.23046875"/>
    <s v="20_to_24"/>
    <x v="0"/>
    <x v="0"/>
    <s v="Back"/>
    <s v="No"/>
    <s v="No"/>
  </r>
  <r>
    <x v="1"/>
    <x v="0"/>
    <s v="Male"/>
    <n v="26.7109375"/>
    <s v="26_plus"/>
    <n v="2690"/>
    <s v="2500_to_2999"/>
    <n v="40"/>
    <n v="31.94140625"/>
    <s v="30_plus"/>
    <x v="2"/>
    <x v="0"/>
    <s v="Front_face_to_side"/>
    <s v="_Yes"/>
    <s v="_Yes"/>
  </r>
  <r>
    <x v="1"/>
    <x v="0"/>
    <s v="Male"/>
    <n v="26.7109375"/>
    <s v="26_plus"/>
    <n v="3000"/>
    <s v="3000_to_3499"/>
    <n v="41.5703125"/>
    <n v="33.171875"/>
    <s v="30_plus"/>
    <x v="2"/>
    <x v="0"/>
    <s v="Other"/>
    <s v="No"/>
    <s v="No"/>
  </r>
  <r>
    <x v="1"/>
    <x v="0"/>
    <s v="Male"/>
    <n v="26.7109375"/>
    <s v="26_plus"/>
    <n v="3100"/>
    <s v="3000_to_3499"/>
    <n v="38"/>
    <n v="30.66796875"/>
    <s v="30_plus"/>
    <x v="0"/>
    <x v="0"/>
    <s v="Side"/>
    <s v="No"/>
    <s v="No"/>
  </r>
  <r>
    <x v="1"/>
    <x v="0"/>
    <s v="Male"/>
    <n v="26.7109375"/>
    <s v="26_plus"/>
    <n v="3160"/>
    <s v="3000_to_3499"/>
    <n v="39"/>
    <n v="18.734375"/>
    <s v="&lt;19"/>
    <x v="0"/>
    <x v="0"/>
    <s v="Front_face_to_side"/>
    <s v="No"/>
    <s v="No"/>
  </r>
  <r>
    <x v="1"/>
    <x v="0"/>
    <s v="Male"/>
    <n v="26.7109375"/>
    <s v="26_plus"/>
    <n v="3320"/>
    <s v="3000_to_3499"/>
    <n v="38"/>
    <n v="26.3125"/>
    <s v="25_to_29"/>
    <x v="0"/>
    <x v="0"/>
    <s v="Back"/>
    <s v="No"/>
    <s v="No"/>
  </r>
  <r>
    <x v="1"/>
    <x v="0"/>
    <s v="Male"/>
    <n v="26.7109375"/>
    <s v="26_plus"/>
    <n v="3530"/>
    <s v="3500_plus"/>
    <n v="39.7109375"/>
    <n v="39.015625"/>
    <s v="30_plus"/>
    <x v="0"/>
    <x v="0"/>
    <s v="Back"/>
    <s v="_Yes"/>
    <s v="_Yes"/>
  </r>
  <r>
    <x v="1"/>
    <x v="0"/>
    <s v="Male"/>
    <n v="26.7109375"/>
    <s v="26_plus"/>
    <n v="4060"/>
    <s v="3500_plus"/>
    <n v="40"/>
    <n v="25.34765625"/>
    <s v="25_to_29"/>
    <x v="1"/>
    <x v="0"/>
    <s v="Back"/>
    <s v="No"/>
    <s v="No"/>
  </r>
  <r>
    <x v="1"/>
    <x v="0"/>
    <s v="Male"/>
    <n v="26.85546875"/>
    <s v="26_plus"/>
    <n v="3320"/>
    <s v="3000_to_3499"/>
    <n v="38"/>
    <n v="28.08984375"/>
    <s v="25_to_29"/>
    <x v="1"/>
    <x v="1"/>
    <s v="Side"/>
    <s v="No"/>
    <s v="No"/>
  </r>
  <r>
    <x v="1"/>
    <x v="0"/>
    <s v="Male"/>
    <n v="26.85546875"/>
    <s v="26_plus"/>
    <n v="3360"/>
    <s v="3000_to_3499"/>
    <n v="41"/>
    <n v="34.1796875"/>
    <s v="30_plus"/>
    <x v="2"/>
    <x v="0"/>
    <s v="Front_face_to_side"/>
    <s v="No"/>
    <s v="No"/>
  </r>
  <r>
    <x v="1"/>
    <x v="0"/>
    <s v="Male"/>
    <n v="26.85546875"/>
    <s v="26_plus"/>
    <n v="3720"/>
    <s v="3500_plus"/>
    <n v="40"/>
    <n v="22.5390625"/>
    <s v="20_to_24"/>
    <x v="2"/>
    <x v="0"/>
    <s v="Front_face_to_side"/>
    <s v="No"/>
    <s v="No"/>
  </r>
  <r>
    <x v="1"/>
    <x v="0"/>
    <s v="Male"/>
    <n v="27"/>
    <s v="26_plus"/>
    <n v="2975"/>
    <s v="2500_to_2999"/>
    <n v="39"/>
    <n v="16.734375"/>
    <s v="&lt;19"/>
    <x v="1"/>
    <x v="0"/>
    <s v="Front_face_to_side"/>
    <s v="_Yes"/>
    <s v="_Yes"/>
  </r>
  <r>
    <x v="1"/>
    <x v="0"/>
    <s v="Male"/>
    <n v="27"/>
    <s v="26_plus"/>
    <n v="3540"/>
    <s v="3500_plus"/>
    <n v="39"/>
    <n v="27.67578125"/>
    <s v="25_to_29"/>
    <x v="1"/>
    <x v="0"/>
    <s v="Front_face_down"/>
    <s v="_Yes"/>
    <s v="_Yes"/>
  </r>
  <r>
    <x v="1"/>
    <x v="0"/>
    <s v="Male"/>
    <n v="27.140625"/>
    <s v="26_plus"/>
    <n v="3670"/>
    <s v="3500_plus"/>
    <n v="38"/>
    <n v="21.33203125"/>
    <s v="20_to_24"/>
    <x v="2"/>
    <x v="0"/>
    <s v="Front_face_to_side"/>
    <s v="_Yes"/>
    <s v="_Yes"/>
  </r>
  <r>
    <x v="1"/>
    <x v="0"/>
    <s v="Male"/>
    <n v="27.140625"/>
    <s v="26_plus"/>
    <n v="3800"/>
    <s v="3500_plus"/>
    <n v="40"/>
    <n v="25.40625"/>
    <s v="25_to_29"/>
    <x v="0"/>
    <x v="0"/>
    <s v="Front_face_to_side"/>
    <s v="No"/>
    <s v="No"/>
  </r>
  <r>
    <x v="1"/>
    <x v="0"/>
    <s v="Male"/>
    <n v="27.140625"/>
    <s v="26_plus"/>
    <n v="3800"/>
    <s v="3500_plus"/>
    <n v="42"/>
    <n v="22.28515625"/>
    <s v="20_to_24"/>
    <x v="0"/>
    <x v="0"/>
    <s v="Front_face_to_side"/>
    <s v="No"/>
    <s v="No"/>
  </r>
  <r>
    <x v="1"/>
    <x v="0"/>
    <s v="Male"/>
    <n v="27.140625"/>
    <s v="26_plus"/>
    <n v="4100"/>
    <s v="3500_plus"/>
    <n v="40"/>
    <n v="24.89453125"/>
    <s v="20_to_24"/>
    <x v="0"/>
    <x v="0"/>
    <s v="Side"/>
    <s v="No"/>
    <s v="No"/>
  </r>
  <r>
    <x v="1"/>
    <x v="0"/>
    <s v="Male"/>
    <n v="27.28515625"/>
    <s v="26_plus"/>
    <n v="3620"/>
    <s v="3500_plus"/>
    <n v="38"/>
    <n v="35.3984375"/>
    <s v="30_plus"/>
    <x v="1"/>
    <x v="0"/>
    <s v="Back"/>
    <s v="No"/>
    <s v="No"/>
  </r>
  <r>
    <x v="1"/>
    <x v="0"/>
    <s v="Male"/>
    <n v="27.42578125"/>
    <s v="26_plus"/>
    <n v="3140"/>
    <s v="3000_to_3499"/>
    <n v="40"/>
    <n v="28.6953125"/>
    <s v="25_to_29"/>
    <x v="0"/>
    <x v="0"/>
    <s v="Back"/>
    <s v="No"/>
    <s v="No"/>
  </r>
  <r>
    <x v="1"/>
    <x v="0"/>
    <s v="Male"/>
    <n v="27.42578125"/>
    <s v="26_plus"/>
    <n v="3470"/>
    <s v="3000_to_3499"/>
    <n v="41"/>
    <n v="25.25"/>
    <s v="25_to_29"/>
    <x v="0"/>
    <x v="0"/>
    <s v="Front_face_to_side"/>
    <s v="No"/>
    <s v="No"/>
  </r>
  <r>
    <x v="1"/>
    <x v="0"/>
    <s v="Male"/>
    <n v="27.42578125"/>
    <s v="26_plus"/>
    <n v="4320"/>
    <s v="3500_plus"/>
    <n v="39"/>
    <n v="39.2734375"/>
    <s v="30_plus"/>
    <x v="2"/>
    <x v="0"/>
    <s v="Back"/>
    <s v="No"/>
    <s v="No"/>
  </r>
  <r>
    <x v="1"/>
    <x v="0"/>
    <s v="Male"/>
    <n v="27.5703125"/>
    <s v="26_plus"/>
    <n v="3680"/>
    <s v="3500_plus"/>
    <n v="40"/>
    <n v="30.921875"/>
    <s v="30_plus"/>
    <x v="1"/>
    <x v="0"/>
    <s v="Front_face_to_side"/>
    <s v="No"/>
    <s v="No"/>
  </r>
  <r>
    <x v="1"/>
    <x v="0"/>
    <s v="Male"/>
    <n v="27.85546875"/>
    <s v="26_plus"/>
    <n v="3450"/>
    <s v="3000_to_3499"/>
    <n v="40"/>
    <n v="33.7421875"/>
    <s v="30_plus"/>
    <x v="1"/>
    <x v="0"/>
    <s v="Back"/>
    <s v="No"/>
    <s v="No"/>
  </r>
  <r>
    <x v="1"/>
    <x v="0"/>
    <s v="Male"/>
    <n v="28.140625"/>
    <s v="26_plus"/>
    <n v="3085"/>
    <s v="3000_to_3499"/>
    <n v="40"/>
    <n v="26.12890625"/>
    <s v="25_to_29"/>
    <x v="0"/>
    <x v="0"/>
    <s v="Back"/>
    <s v="No"/>
    <s v="No"/>
  </r>
  <r>
    <x v="1"/>
    <x v="0"/>
    <s v="Male"/>
    <n v="28.140625"/>
    <s v="26_plus"/>
    <n v="3410"/>
    <s v="3000_to_3499"/>
    <n v="37.7109375"/>
    <n v="28.47265625"/>
    <s v="25_to_29"/>
    <x v="1"/>
    <x v="0"/>
    <s v="Back"/>
    <s v="_Yes"/>
    <s v="_Yes"/>
  </r>
  <r>
    <x v="1"/>
    <x v="0"/>
    <s v="Male"/>
    <n v="28.140625"/>
    <s v="26_plus"/>
    <n v="3680"/>
    <s v="3500_plus"/>
    <n v="40"/>
    <n v="25.98046875"/>
    <s v="25_to_29"/>
    <x v="1"/>
    <x v="0"/>
    <s v="Front_face_to_side"/>
    <s v="No"/>
    <s v="No"/>
  </r>
  <r>
    <x v="1"/>
    <x v="0"/>
    <s v="Male"/>
    <n v="28.140625"/>
    <s v="26_plus"/>
    <n v="3700"/>
    <s v="3500_plus"/>
    <n v="40"/>
    <n v="31.578125"/>
    <s v="30_plus"/>
    <x v="2"/>
    <x v="0"/>
    <s v="Back"/>
    <s v="No"/>
    <s v="No"/>
  </r>
  <r>
    <x v="1"/>
    <x v="0"/>
    <s v="Male"/>
    <n v="28.28515625"/>
    <s v="26_plus"/>
    <n v="3280"/>
    <s v="3000_to_3499"/>
    <n v="38"/>
    <n v="20.50390625"/>
    <s v="20_to_24"/>
    <x v="0"/>
    <x v="0"/>
    <s v="Side"/>
    <s v="No"/>
    <s v="No"/>
  </r>
  <r>
    <x v="1"/>
    <x v="0"/>
    <s v="Male"/>
    <n v="28.5703125"/>
    <s v="26_plus"/>
    <n v="3340"/>
    <s v="3000_to_3499"/>
    <n v="40.28125"/>
    <n v="31.44140625"/>
    <s v="30_plus"/>
    <x v="0"/>
    <x v="0"/>
    <s v="Front_face_down"/>
    <s v="No"/>
    <s v="No"/>
  </r>
  <r>
    <x v="1"/>
    <x v="0"/>
    <s v="Male"/>
    <n v="28.7109375"/>
    <s v="26_plus"/>
    <n v="3100"/>
    <s v="3000_to_3499"/>
    <n v="37.7109375"/>
    <n v="29.20703125"/>
    <s v="25_to_29"/>
    <x v="1"/>
    <x v="0"/>
    <s v="Side"/>
    <s v="No"/>
    <s v="No"/>
  </r>
  <r>
    <x v="1"/>
    <x v="0"/>
    <s v="Male"/>
    <n v="28.7109375"/>
    <s v="26_plus"/>
    <n v="3810"/>
    <s v="3500_plus"/>
    <n v="41"/>
    <n v="20.5546875"/>
    <s v="20_to_24"/>
    <x v="0"/>
    <x v="0"/>
    <s v="Back"/>
    <s v="_Yes"/>
    <s v="_Yes"/>
  </r>
  <r>
    <x v="1"/>
    <x v="0"/>
    <s v="Male"/>
    <n v="29.28515625"/>
    <s v="26_plus"/>
    <n v="2950"/>
    <s v="2500_to_2999"/>
    <n v="37.28125"/>
    <n v="39.9296875"/>
    <s v="30_plus"/>
    <x v="1"/>
    <x v="0"/>
    <s v="Side"/>
    <s v="No"/>
    <s v="No"/>
  </r>
  <r>
    <x v="1"/>
    <x v="0"/>
    <s v="Male"/>
    <n v="30"/>
    <s v="26_plus"/>
    <n v="4030"/>
    <s v="3500_plus"/>
    <n v="40.28125"/>
    <n v="33.5234375"/>
    <s v="30_plus"/>
    <x v="1"/>
    <x v="0"/>
    <s v="Back"/>
    <s v="No"/>
    <s v="No"/>
  </r>
  <r>
    <x v="1"/>
    <x v="0"/>
    <s v="Male"/>
    <n v="30.28515625"/>
    <s v="26_plus"/>
    <n v="1350"/>
    <s v="&lt;2500"/>
    <n v="30.5703125"/>
    <n v="21.0703125"/>
    <s v="20_to_24"/>
    <x v="0"/>
    <x v="0"/>
    <s v="Front_face_to_side"/>
    <s v="_Yes"/>
    <s v="_Yes"/>
  </r>
  <r>
    <x v="1"/>
    <x v="0"/>
    <s v="Male"/>
    <n v="31"/>
    <s v="26_plus"/>
    <n v="3600"/>
    <s v="3500_plus"/>
    <n v="40"/>
    <n v="22.2578125"/>
    <s v="20_to_24"/>
    <x v="0"/>
    <x v="0"/>
    <s v="Back"/>
    <s v="_Yes"/>
    <s v="_Yes"/>
  </r>
  <r>
    <x v="1"/>
    <x v="0"/>
    <s v="Male"/>
    <n v="31.5703125"/>
    <s v="26_plus"/>
    <n v="3510"/>
    <s v="3500_plus"/>
    <n v="40.421875"/>
    <n v="33.8828125"/>
    <s v="30_plus"/>
    <x v="1"/>
    <x v="0"/>
    <s v="Other"/>
    <s v="No"/>
    <s v="No"/>
  </r>
  <r>
    <x v="1"/>
    <x v="0"/>
    <s v="Male"/>
    <n v="31.5703125"/>
    <s v="26_plus"/>
    <n v="4070"/>
    <s v="3500_plus"/>
    <n v="38"/>
    <n v="32.109375"/>
    <s v="30_plus"/>
    <x v="1"/>
    <x v="0"/>
    <s v="Back"/>
    <s v="No"/>
    <s v="No"/>
  </r>
  <r>
    <x v="1"/>
    <x v="0"/>
    <s v="Male"/>
    <n v="32"/>
    <s v="26_plus"/>
    <n v="2460"/>
    <s v="&lt;2500"/>
    <n v="39"/>
    <n v="23.6796875"/>
    <s v="20_to_24"/>
    <x v="0"/>
    <x v="0"/>
    <s v="Back"/>
    <s v="No"/>
    <s v="No"/>
  </r>
  <r>
    <x v="1"/>
    <x v="0"/>
    <s v="Male"/>
    <n v="32.28125"/>
    <s v="26_plus"/>
    <n v="3190"/>
    <s v="3000_to_3499"/>
    <n v="41"/>
    <n v="35.8359375"/>
    <s v="30_plus"/>
    <x v="0"/>
    <x v="0"/>
    <s v="Front_face_to_side"/>
    <s v="No"/>
    <s v="No"/>
  </r>
  <r>
    <x v="1"/>
    <x v="0"/>
    <s v="Male"/>
    <n v="33"/>
    <s v="26_plus"/>
    <n v="3800"/>
    <s v="3500_plus"/>
    <n v="40"/>
    <n v="25.8203125"/>
    <s v="25_to_29"/>
    <x v="1"/>
    <x v="0"/>
    <s v="Back"/>
    <s v="No"/>
    <s v="No"/>
  </r>
  <r>
    <x v="1"/>
    <x v="0"/>
    <s v="Male"/>
    <n v="33.7109375"/>
    <s v="26_plus"/>
    <n v="3450"/>
    <s v="3000_to_3499"/>
    <n v="36"/>
    <n v="32"/>
    <s v="30_plus"/>
    <x v="1"/>
    <x v="1"/>
    <s v="Side"/>
    <s v="No"/>
    <s v="No"/>
  </r>
  <r>
    <x v="1"/>
    <x v="0"/>
    <s v="Male"/>
    <n v="34.28125"/>
    <s v="26_plus"/>
    <n v="3070"/>
    <s v="3000_to_3499"/>
    <n v="40"/>
    <n v="31.54296875"/>
    <s v="30_plus"/>
    <x v="0"/>
    <x v="0"/>
    <s v="Side"/>
    <s v="No"/>
    <s v="No"/>
  </r>
  <r>
    <x v="1"/>
    <x v="0"/>
    <s v="Male"/>
    <n v="34.28125"/>
    <s v="26_plus"/>
    <n v="3410"/>
    <s v="3000_to_3499"/>
    <n v="40"/>
    <n v="26.640625"/>
    <s v="25_to_29"/>
    <x v="0"/>
    <x v="0"/>
    <s v="Front_face_to_side"/>
    <s v="No"/>
    <s v="No"/>
  </r>
  <r>
    <x v="1"/>
    <x v="0"/>
    <s v="Male"/>
    <n v="34.28125"/>
    <s v="26_plus"/>
    <n v="4060"/>
    <s v="3500_plus"/>
    <n v="40"/>
    <n v="26.4453125"/>
    <s v="25_to_29"/>
    <x v="0"/>
    <x v="0"/>
    <s v="Side"/>
    <s v="No"/>
    <s v="No"/>
  </r>
  <r>
    <x v="1"/>
    <x v="0"/>
    <s v="Male"/>
    <n v="34.421875"/>
    <s v="26_plus"/>
    <n v="3620"/>
    <s v="3500_plus"/>
    <n v="41.140625"/>
    <n v="33.734375"/>
    <s v="30_plus"/>
    <x v="0"/>
    <x v="0"/>
    <s v="Side"/>
    <s v="No"/>
    <s v="No"/>
  </r>
  <r>
    <x v="1"/>
    <x v="0"/>
    <s v="Male"/>
    <n v="34.421875"/>
    <s v="26_plus"/>
    <n v="3675"/>
    <s v="3500_plus"/>
    <n v="40"/>
    <n v="32.4140625"/>
    <s v="30_plus"/>
    <x v="2"/>
    <x v="0"/>
    <s v="Front_face_to_side"/>
    <s v="No"/>
    <s v="No"/>
  </r>
  <r>
    <x v="1"/>
    <x v="0"/>
    <s v="Male"/>
    <n v="35.140625"/>
    <s v="26_plus"/>
    <n v="2790"/>
    <s v="2500_to_2999"/>
    <n v="38"/>
    <n v="17.76953125"/>
    <s v="&lt;19"/>
    <x v="2"/>
    <x v="1"/>
    <s v="Front_face_to_side"/>
    <s v="No"/>
    <s v="No"/>
  </r>
  <r>
    <x v="1"/>
    <x v="0"/>
    <s v="Male"/>
    <n v="35.421875"/>
    <s v="26_plus"/>
    <n v="3450"/>
    <s v="3000_to_3499"/>
    <n v="41"/>
    <n v="17.97265625"/>
    <s v="&lt;19"/>
    <x v="1"/>
    <x v="0"/>
    <s v="Front_face_to_side"/>
    <s v="No"/>
    <s v="No"/>
  </r>
  <r>
    <x v="1"/>
    <x v="0"/>
    <s v="Male"/>
    <n v="36"/>
    <s v="26_plus"/>
    <n v="4540"/>
    <s v="3500_plus"/>
    <n v="41"/>
    <n v="30.28125"/>
    <s v="30_plus"/>
    <x v="1"/>
    <x v="0"/>
    <s v="Side"/>
    <s v="No"/>
    <s v="No"/>
  </r>
  <r>
    <x v="1"/>
    <x v="0"/>
    <s v="Male"/>
    <n v="36.5703125"/>
    <s v="26_plus"/>
    <n v="1860"/>
    <s v="&lt;2500"/>
    <n v="34"/>
    <n v="19.86328125"/>
    <s v="&lt;19"/>
    <x v="1"/>
    <x v="0"/>
    <s v="Front_face_to_side"/>
    <s v="No"/>
    <s v="No"/>
  </r>
  <r>
    <x v="1"/>
    <x v="0"/>
    <s v="Male"/>
    <n v="37.28125"/>
    <s v="26_plus"/>
    <n v="4760"/>
    <s v="3500_plus"/>
    <n v="41"/>
    <n v="35.5"/>
    <s v="30_plus"/>
    <x v="0"/>
    <x v="0"/>
    <s v="Side"/>
    <s v="No"/>
    <s v="No"/>
  </r>
  <r>
    <x v="1"/>
    <x v="0"/>
    <s v="Male"/>
    <n v="37.5703125"/>
    <s v="26_plus"/>
    <n v="4350"/>
    <s v="3500_plus"/>
    <n v="41"/>
    <n v="32.9609375"/>
    <s v="30_plus"/>
    <x v="1"/>
    <x v="0"/>
    <s v="Front_face_to_side"/>
    <s v="No"/>
    <s v="No"/>
  </r>
  <r>
    <x v="1"/>
    <x v="0"/>
    <s v="Male"/>
    <n v="37.7109375"/>
    <s v="26_plus"/>
    <n v="4330"/>
    <s v="3500_plus"/>
    <n v="40"/>
    <n v="19.98046875"/>
    <s v="&lt;19"/>
    <x v="0"/>
    <x v="0"/>
    <s v="Side"/>
    <s v="_Yes"/>
    <s v="_Yes"/>
  </r>
  <r>
    <x v="1"/>
    <x v="0"/>
    <s v="Male"/>
    <n v="39.140625"/>
    <s v="26_plus"/>
    <n v="3460"/>
    <s v="3000_to_3499"/>
    <n v="38.8515625"/>
    <n v="35.484375"/>
    <s v="30_plus"/>
    <x v="2"/>
    <x v="0"/>
    <s v="Front_face_down"/>
    <s v="No"/>
    <s v="No"/>
  </r>
  <r>
    <x v="1"/>
    <x v="0"/>
    <s v="Male"/>
    <n v="39.140625"/>
    <s v="26_plus"/>
    <n v="3860"/>
    <s v="3500_plus"/>
    <n v="42"/>
    <n v="28.484375"/>
    <s v="25_to_29"/>
    <x v="2"/>
    <x v="0"/>
    <s v="Front_face_to_side"/>
    <s v="No"/>
    <s v="No"/>
  </r>
  <r>
    <x v="1"/>
    <x v="0"/>
    <s v="Male"/>
    <n v="39.28125"/>
    <s v="26_plus"/>
    <n v="2345"/>
    <s v="&lt;2500"/>
    <n v="40.5703125"/>
    <n v="34.796875"/>
    <s v="30_plus"/>
    <x v="1"/>
    <x v="0"/>
    <s v="Front_face_to_side"/>
    <s v="No"/>
    <s v="No"/>
  </r>
  <r>
    <x v="1"/>
    <x v="0"/>
    <s v="Male"/>
    <n v="39.28125"/>
    <s v="26_plus"/>
    <n v="3395"/>
    <s v="3000_to_3499"/>
    <n v="39"/>
    <n v="20.43359375"/>
    <s v="20_to_24"/>
    <x v="1"/>
    <x v="0"/>
    <s v="Front_face_to_side"/>
    <s v="Occasional"/>
    <s v="_Yes"/>
  </r>
  <r>
    <x v="1"/>
    <x v="0"/>
    <s v="Male"/>
    <n v="40.140625"/>
    <s v="26_plus"/>
    <n v="3740"/>
    <s v="3500_plus"/>
    <n v="42"/>
    <n v="32.7109375"/>
    <s v="30_plus"/>
    <x v="1"/>
    <x v="0"/>
    <s v="Back"/>
    <s v="No"/>
    <s v="No"/>
  </r>
  <r>
    <x v="1"/>
    <x v="0"/>
    <s v="Male"/>
    <n v="41.140625"/>
    <s v="26_plus"/>
    <n v="3280"/>
    <s v="3000_to_3499"/>
    <n v="39"/>
    <n v="29.62890625"/>
    <s v="25_to_29"/>
    <x v="0"/>
    <x v="0"/>
    <s v="Back"/>
    <s v="No"/>
    <s v="No"/>
  </r>
  <r>
    <x v="1"/>
    <x v="0"/>
    <s v="Male"/>
    <n v="41.140625"/>
    <s v="26_plus"/>
    <n v="3470"/>
    <s v="3000_to_3499"/>
    <n v="41"/>
    <n v="34.3515625"/>
    <s v="30_plus"/>
    <x v="1"/>
    <x v="0"/>
    <s v="Front_face_to_side"/>
    <s v="No"/>
    <s v="No"/>
  </r>
  <r>
    <x v="1"/>
    <x v="0"/>
    <s v="Male"/>
    <n v="41.421875"/>
    <s v="26_plus"/>
    <n v="3670"/>
    <s v="3500_plus"/>
    <n v="41.5703125"/>
    <n v="26.9140625"/>
    <s v="25_to_29"/>
    <x v="2"/>
    <x v="0"/>
    <s v="Side"/>
    <s v="No"/>
    <s v="No"/>
  </r>
  <r>
    <x v="1"/>
    <x v="0"/>
    <s v="Male"/>
    <n v="42.140625"/>
    <s v="26_plus"/>
    <n v="2580"/>
    <s v="2500_to_2999"/>
    <n v="37"/>
    <n v="30.703125"/>
    <s v="30_plus"/>
    <x v="2"/>
    <x v="0"/>
    <s v="Front_face_to_side"/>
    <s v="No"/>
    <s v="No"/>
  </r>
  <r>
    <x v="1"/>
    <x v="0"/>
    <s v="Male"/>
    <n v="42.5703125"/>
    <s v="26_plus"/>
    <n v="4010"/>
    <s v="3500_plus"/>
    <n v="41"/>
    <n v="25.484375"/>
    <s v="25_to_29"/>
    <x v="1"/>
    <x v="0"/>
    <s v="Back"/>
    <s v="_Yes"/>
    <s v="_Yes"/>
  </r>
  <r>
    <x v="1"/>
    <x v="0"/>
    <s v="Male"/>
    <n v="42.5703125"/>
    <s v="26_plus"/>
    <n v="4290"/>
    <s v="3500_plus"/>
    <n v="41.8515625"/>
    <n v="35.3984375"/>
    <s v="30_plus"/>
    <x v="1"/>
    <x v="0"/>
    <s v="Front_face_down"/>
    <s v="No"/>
    <s v="No"/>
  </r>
  <r>
    <x v="1"/>
    <x v="0"/>
    <s v="Male"/>
    <n v="42.7109375"/>
    <s v="26_plus"/>
    <n v="3680"/>
    <s v="3500_plus"/>
    <n v="38"/>
    <n v="24.47265625"/>
    <s v="20_to_24"/>
    <x v="0"/>
    <x v="0"/>
    <s v="Back"/>
    <s v="_Yes"/>
    <s v="_Yes"/>
  </r>
  <r>
    <x v="1"/>
    <x v="0"/>
    <s v="Male"/>
    <n v="42.8515625"/>
    <s v="26_plus"/>
    <n v="4040"/>
    <s v="3500_plus"/>
    <n v="40.140625"/>
    <n v="29.50390625"/>
    <s v="25_to_29"/>
    <x v="0"/>
    <x v="0"/>
    <s v="Front_face_to_side"/>
    <s v="No"/>
    <s v="No"/>
  </r>
  <r>
    <x v="1"/>
    <x v="0"/>
    <s v="Male"/>
    <n v="44.7109375"/>
    <s v="26_plus"/>
    <n v="4020"/>
    <s v="3500_plus"/>
    <n v="41"/>
    <n v="34.734375"/>
    <s v="30_plus"/>
    <x v="1"/>
    <x v="1"/>
    <s v="Side"/>
    <s v="No"/>
    <s v="No"/>
  </r>
  <r>
    <x v="1"/>
    <x v="0"/>
    <s v="Male"/>
    <n v="44.7109375"/>
    <s v="26_plus"/>
    <n v="4030"/>
    <s v="3500_plus"/>
    <n v="40.28125"/>
    <n v="31.94140625"/>
    <s v="30_plus"/>
    <x v="0"/>
    <x v="0"/>
    <s v="Back"/>
    <s v="_Yes"/>
    <s v="_Yes"/>
  </r>
  <r>
    <x v="1"/>
    <x v="0"/>
    <s v="Male"/>
    <n v="45"/>
    <s v="26_plus"/>
    <n v="3250"/>
    <s v="3000_to_3499"/>
    <n v="40.140625"/>
    <n v="19.01953125"/>
    <s v="&lt;19"/>
    <x v="1"/>
    <x v="1"/>
    <s v="Back"/>
    <s v="No"/>
    <s v="No"/>
  </r>
  <r>
    <x v="1"/>
    <x v="0"/>
    <s v="Male"/>
    <n v="45.28125"/>
    <s v="26_plus"/>
    <n v="3670"/>
    <s v="3500_plus"/>
    <n v="42"/>
    <n v="22.84765625"/>
    <s v="20_to_24"/>
    <x v="1"/>
    <x v="0"/>
    <s v="Back"/>
    <s v="No"/>
    <s v="No"/>
  </r>
  <r>
    <x v="1"/>
    <x v="0"/>
    <s v="Male"/>
    <n v="45.28125"/>
    <s v="26_plus"/>
    <n v="4030"/>
    <s v="3500_plus"/>
    <n v="42"/>
    <n v="29.40625"/>
    <s v="25_to_29"/>
    <x v="1"/>
    <x v="0"/>
    <s v="Back"/>
    <s v="No"/>
    <s v="No"/>
  </r>
  <r>
    <x v="1"/>
    <x v="0"/>
    <s v="Male"/>
    <n v="46.5703125"/>
    <s v="26_plus"/>
    <n v="3710"/>
    <s v="3500_plus"/>
    <n v="40"/>
    <n v="23.875"/>
    <s v="20_to_24"/>
    <x v="0"/>
    <x v="0"/>
    <s v="Side"/>
    <s v="No"/>
    <s v="No"/>
  </r>
  <r>
    <x v="1"/>
    <x v="0"/>
    <s v="Male"/>
    <n v="46.5703125"/>
    <s v="26_plus"/>
    <n v="4060"/>
    <s v="3500_plus"/>
    <n v="40.140625"/>
    <n v="24.26953125"/>
    <s v="20_to_24"/>
    <x v="2"/>
    <x v="0"/>
    <s v="Back"/>
    <s v="No"/>
    <s v="No"/>
  </r>
  <r>
    <x v="1"/>
    <x v="0"/>
    <s v="Male"/>
    <n v="46.7109375"/>
    <s v="26_plus"/>
    <n v="2600"/>
    <s v="2500_to_2999"/>
    <n v="40"/>
    <n v="24.88671875"/>
    <s v="20_to_24"/>
    <x v="0"/>
    <x v="0"/>
    <s v="Back"/>
    <s v="_Yes"/>
    <s v="_Yes"/>
  </r>
  <r>
    <x v="1"/>
    <x v="0"/>
    <s v="Male"/>
    <n v="47"/>
    <s v="26_plus"/>
    <n v="3660"/>
    <s v="3500_plus"/>
    <n v="40"/>
    <n v="33.921875"/>
    <s v="30_plus"/>
    <x v="1"/>
    <x v="0"/>
    <s v="Side"/>
    <s v="No"/>
    <s v="No"/>
  </r>
  <r>
    <x v="1"/>
    <x v="0"/>
    <s v="Male"/>
    <n v="47.421875"/>
    <s v="26_plus"/>
    <n v="3940"/>
    <s v="3500_plus"/>
    <n v="42"/>
    <n v="37.0546875"/>
    <s v="30_plus"/>
    <x v="1"/>
    <x v="0"/>
    <s v="Back"/>
    <s v="No"/>
    <s v="No"/>
  </r>
  <r>
    <x v="1"/>
    <x v="0"/>
    <s v="Male"/>
    <n v="47.421875"/>
    <s v="26_plus"/>
    <n v="4390"/>
    <s v="3500_plus"/>
    <n v="41"/>
    <n v="21.19140625"/>
    <s v="20_to_24"/>
    <x v="1"/>
    <x v="0"/>
    <s v="Back"/>
    <s v="No"/>
    <s v="No"/>
  </r>
  <r>
    <x v="1"/>
    <x v="0"/>
    <s v="Male"/>
    <n v="48"/>
    <s v="26_plus"/>
    <n v="3210"/>
    <s v="3000_to_3499"/>
    <n v="40.5703125"/>
    <n v="28.984375"/>
    <s v="25_to_29"/>
    <x v="0"/>
    <x v="0"/>
    <s v="Front_face_to_side"/>
    <s v="_Yes"/>
    <s v="_Yes"/>
  </r>
  <r>
    <x v="1"/>
    <x v="0"/>
    <s v="Male"/>
    <n v="48.28125"/>
    <s v="26_plus"/>
    <n v="2200"/>
    <s v="&lt;2500"/>
    <n v="35"/>
    <n v="28.25"/>
    <s v="25_to_29"/>
    <x v="0"/>
    <x v="1"/>
    <s v="Side"/>
    <s v="No"/>
    <s v="No"/>
  </r>
  <r>
    <x v="1"/>
    <x v="0"/>
    <s v="Male"/>
    <n v="48.28125"/>
    <s v="26_plus"/>
    <n v="2740"/>
    <s v="2500_to_2999"/>
    <n v="40.140625"/>
    <n v="27.73828125"/>
    <s v="25_to_29"/>
    <x v="0"/>
    <x v="0"/>
    <s v="Back"/>
    <s v="No"/>
    <s v="No"/>
  </r>
  <r>
    <x v="1"/>
    <x v="0"/>
    <s v="Male"/>
    <n v="48.421875"/>
    <s v="26_plus"/>
    <n v="3200"/>
    <s v="3000_to_3499"/>
    <n v="41"/>
    <n v="35.2890625"/>
    <s v="30_plus"/>
    <x v="2"/>
    <x v="0"/>
    <s v="Front_face_to_side"/>
    <s v="_Yes"/>
    <s v="_Yes"/>
  </r>
  <r>
    <x v="1"/>
    <x v="0"/>
    <s v="Male"/>
    <n v="48.421875"/>
    <s v="26_plus"/>
    <n v="3930"/>
    <s v="3500_plus"/>
    <n v="40"/>
    <n v="30.61328125"/>
    <s v="30_plus"/>
    <x v="1"/>
    <x v="0"/>
    <s v="Back"/>
    <s v="No"/>
    <s v="No"/>
  </r>
  <r>
    <x v="1"/>
    <x v="0"/>
    <s v="Male"/>
    <n v="48.5703125"/>
    <s v="26_plus"/>
    <n v="3520"/>
    <s v="3500_plus"/>
    <n v="39.28125"/>
    <n v="24.98046875"/>
    <s v="20_to_24"/>
    <x v="2"/>
    <x v="0"/>
    <s v="Front_face_to_side"/>
    <s v="No"/>
    <s v="No"/>
  </r>
  <r>
    <x v="1"/>
    <x v="0"/>
    <s v="Male"/>
    <n v="48.5703125"/>
    <s v="26_plus"/>
    <n v="3720"/>
    <s v="3500_plus"/>
    <n v="39"/>
    <n v="31.83984375"/>
    <s v="30_plus"/>
    <x v="0"/>
    <x v="0"/>
    <s v="Back"/>
    <s v="No"/>
    <s v="No"/>
  </r>
  <r>
    <x v="1"/>
    <x v="0"/>
    <s v="Male"/>
    <n v="49"/>
    <s v="26_plus"/>
    <n v="3050"/>
    <s v="3000_to_3499"/>
    <n v="36"/>
    <n v="40.8515625"/>
    <s v="30_plus"/>
    <x v="0"/>
    <x v="0"/>
    <s v="Back"/>
    <s v="No"/>
    <s v="No"/>
  </r>
  <r>
    <x v="1"/>
    <x v="0"/>
    <s v="Male"/>
    <n v="49"/>
    <s v="26_plus"/>
    <n v="3510"/>
    <s v="3500_plus"/>
    <n v="38"/>
    <n v="32.5078125"/>
    <s v="30_plus"/>
    <x v="1"/>
    <x v="1"/>
    <s v="Side"/>
    <s v="No"/>
    <s v="No"/>
  </r>
  <r>
    <x v="1"/>
    <x v="0"/>
    <s v="Male"/>
    <n v="49.421875"/>
    <s v="26_plus"/>
    <n v="2720"/>
    <s v="2500_to_2999"/>
    <n v="40"/>
    <n v="33.5546875"/>
    <s v="30_plus"/>
    <x v="1"/>
    <x v="1"/>
    <s v="Side"/>
    <s v="_Yes"/>
    <s v="_Yes"/>
  </r>
  <r>
    <x v="1"/>
    <x v="0"/>
    <s v="Male"/>
    <n v="49.421875"/>
    <s v="26_plus"/>
    <n v="3730"/>
    <s v="3500_plus"/>
    <n v="40"/>
    <n v="25.03125"/>
    <s v="25_to_29"/>
    <x v="1"/>
    <x v="0"/>
    <s v="Side"/>
    <s v="No"/>
    <s v="No"/>
  </r>
  <r>
    <x v="1"/>
    <x v="0"/>
    <s v="Male"/>
    <n v="49.421875"/>
    <s v="26_plus"/>
    <n v="4050"/>
    <s v="3500_plus"/>
    <n v="40"/>
    <n v="39.59375"/>
    <s v="30_plus"/>
    <x v="1"/>
    <x v="0"/>
    <s v="Back"/>
    <s v="No"/>
    <s v="No"/>
  </r>
  <r>
    <x v="1"/>
    <x v="0"/>
    <s v="Male"/>
    <n v="50.421875"/>
    <s v="26_plus"/>
    <n v="3520"/>
    <s v="3500_plus"/>
    <n v="39"/>
    <n v="25.8203125"/>
    <s v="25_to_29"/>
    <x v="1"/>
    <x v="0"/>
    <s v="Back"/>
    <s v="_Yes"/>
    <s v="_Yes"/>
  </r>
  <r>
    <x v="1"/>
    <x v="0"/>
    <s v="Male"/>
    <n v="50.5703125"/>
    <s v="26_plus"/>
    <n v="4000"/>
    <s v="3500_plus"/>
    <n v="41.140625"/>
    <n v="20.5078125"/>
    <s v="20_to_24"/>
    <x v="1"/>
    <x v="0"/>
    <s v="Side"/>
    <s v="No"/>
    <s v="No"/>
  </r>
  <r>
    <x v="1"/>
    <x v="0"/>
    <s v="Male"/>
    <n v="50.7109375"/>
    <s v="26_plus"/>
    <n v="2780"/>
    <s v="2500_to_2999"/>
    <n v="36"/>
    <n v="22.6640625"/>
    <s v="20_to_24"/>
    <x v="1"/>
    <x v="0"/>
    <s v="Front_face_to_side"/>
    <s v="No"/>
    <s v="No"/>
  </r>
  <r>
    <x v="1"/>
    <x v="0"/>
    <s v="Male"/>
    <n v="51.421875"/>
    <s v="26_plus"/>
    <n v="3960"/>
    <s v="3500_plus"/>
    <n v="40"/>
    <n v="29.7578125"/>
    <s v="25_to_29"/>
    <x v="1"/>
    <x v="0"/>
    <s v="Back"/>
    <s v="No"/>
    <s v="No"/>
  </r>
  <r>
    <x v="1"/>
    <x v="0"/>
    <s v="Male"/>
    <n v="51.7109375"/>
    <s v="26_plus"/>
    <n v="3280"/>
    <s v="3000_to_3499"/>
    <n v="40"/>
    <n v="25.640625"/>
    <s v="25_to_29"/>
    <x v="1"/>
    <x v="0"/>
    <s v="Side"/>
    <s v="No"/>
    <s v="No"/>
  </r>
  <r>
    <x v="1"/>
    <x v="0"/>
    <s v="Male"/>
    <n v="51.7109375"/>
    <s v="26_plus"/>
    <n v="3600"/>
    <s v="3500_plus"/>
    <n v="40"/>
    <n v="28.0078125"/>
    <s v="25_to_29"/>
    <x v="1"/>
    <x v="0"/>
    <s v="Front_face_to_side"/>
    <s v="_Yes"/>
    <s v="_Yes"/>
  </r>
  <r>
    <x v="1"/>
    <x v="1"/>
    <s v="Female"/>
    <n v="3.285644531"/>
    <s v="&lt;13"/>
    <n v="3430"/>
    <s v="3000_to_3499"/>
    <n v="40"/>
    <n v="22.828125"/>
    <s v="20_to_24"/>
    <x v="1"/>
    <x v="0"/>
    <s v="Side"/>
    <s v="_Yes"/>
    <s v="_Yes"/>
  </r>
  <r>
    <x v="1"/>
    <x v="1"/>
    <s v="Female"/>
    <n v="4.28515625"/>
    <s v="&lt;13"/>
    <n v="3120"/>
    <s v="3000_to_3499"/>
    <n v="40"/>
    <n v="17.640625"/>
    <s v="&lt;19"/>
    <x v="0"/>
    <x v="0"/>
    <s v="Side"/>
    <s v="_Yes"/>
    <s v="_Yes"/>
  </r>
  <r>
    <x v="1"/>
    <x v="1"/>
    <s v="Female"/>
    <n v="4.28515625"/>
    <s v="&lt;13"/>
    <n v="3240"/>
    <s v="3000_to_3499"/>
    <n v="39"/>
    <n v="22.06640625"/>
    <s v="20_to_24"/>
    <x v="1"/>
    <x v="0"/>
    <s v="Side"/>
    <s v="_Yes"/>
    <s v="_Yes"/>
  </r>
  <r>
    <x v="1"/>
    <x v="1"/>
    <s v="Female"/>
    <n v="4.571289063"/>
    <s v="&lt;13"/>
    <n v="4050"/>
    <s v="3500_plus"/>
    <n v="41"/>
    <n v="19.328125"/>
    <s v="&lt;19"/>
    <x v="2"/>
    <x v="0"/>
    <s v="Side"/>
    <s v="_Yes"/>
    <s v="_Yes"/>
  </r>
  <r>
    <x v="1"/>
    <x v="1"/>
    <s v="Female"/>
    <n v="5.142578125"/>
    <s v="&lt;13"/>
    <n v="3060"/>
    <s v="3000_to_3499"/>
    <n v="40"/>
    <n v="22.74609375"/>
    <s v="20_to_24"/>
    <x v="1"/>
    <x v="0"/>
    <s v="Side"/>
    <s v="Occasional"/>
    <s v="_Yes"/>
  </r>
  <r>
    <x v="1"/>
    <x v="1"/>
    <s v="Female"/>
    <n v="5.427734375"/>
    <s v="&lt;13"/>
    <n v="3010"/>
    <s v="3000_to_3499"/>
    <n v="40"/>
    <n v="20.68359375"/>
    <s v="20_to_24"/>
    <x v="0"/>
    <x v="0"/>
    <s v="Front_face_to_side"/>
    <s v="_Yes"/>
    <s v="_Yes"/>
  </r>
  <r>
    <x v="1"/>
    <x v="1"/>
    <s v="Female"/>
    <n v="5.571289063"/>
    <s v="&lt;13"/>
    <n v="4050"/>
    <s v="3500_plus"/>
    <n v="40"/>
    <n v="21.7265625"/>
    <s v="20_to_24"/>
    <x v="1"/>
    <x v="0"/>
    <s v="Side"/>
    <s v="_Yes"/>
    <s v="_Yes"/>
  </r>
  <r>
    <x v="1"/>
    <x v="1"/>
    <s v="Female"/>
    <n v="6"/>
    <s v="&lt;13"/>
    <n v="3160"/>
    <s v="3000_to_3499"/>
    <n v="39.7109375"/>
    <n v="33.46875"/>
    <s v="30_plus"/>
    <x v="1"/>
    <x v="1"/>
    <s v="Side"/>
    <s v="_Yes"/>
    <s v="_Yes"/>
  </r>
  <r>
    <x v="1"/>
    <x v="1"/>
    <s v="Female"/>
    <n v="6"/>
    <s v="&lt;13"/>
    <n v="3190"/>
    <s v="3000_to_3499"/>
    <n v="40.5703125"/>
    <n v="31.7890625"/>
    <s v="30_plus"/>
    <x v="2"/>
    <x v="1"/>
    <s v="Side"/>
    <s v="No"/>
    <s v="No"/>
  </r>
  <r>
    <x v="1"/>
    <x v="1"/>
    <s v="Female"/>
    <n v="6.28515625"/>
    <s v="&lt;13"/>
    <n v="2890"/>
    <s v="2500_to_2999"/>
    <n v="39.8515625"/>
    <n v="24.31640625"/>
    <s v="20_to_24"/>
    <x v="0"/>
    <x v="0"/>
    <s v="Side"/>
    <s v="_Yes"/>
    <s v="_Yes"/>
  </r>
  <r>
    <x v="1"/>
    <x v="1"/>
    <s v="Female"/>
    <n v="6.28515625"/>
    <s v="&lt;13"/>
    <n v="3000"/>
    <s v="3000_to_3499"/>
    <n v="40"/>
    <n v="27.9765625"/>
    <s v="25_to_29"/>
    <x v="1"/>
    <x v="1"/>
    <s v="Front_face_to_side"/>
    <s v="_Yes"/>
    <s v="_Yes"/>
  </r>
  <r>
    <x v="1"/>
    <x v="1"/>
    <s v="Female"/>
    <n v="6.28515625"/>
    <s v="&lt;13"/>
    <n v="3420"/>
    <s v="3000_to_3499"/>
    <n v="39.8515625"/>
    <n v="30.640625"/>
    <s v="30_plus"/>
    <x v="1"/>
    <x v="0"/>
    <s v="Front_face_to_side"/>
    <s v="No"/>
    <s v="No"/>
  </r>
  <r>
    <x v="1"/>
    <x v="1"/>
    <s v="Female"/>
    <n v="6.427734375"/>
    <s v="&lt;13"/>
    <n v="2620"/>
    <s v="2500_to_2999"/>
    <n v="37.5"/>
    <n v="17.8515625"/>
    <s v="&lt;19"/>
    <x v="0"/>
    <x v="1"/>
    <s v="Front_face_to_side"/>
    <s v="_Yes"/>
    <s v="_Yes"/>
  </r>
  <r>
    <x v="1"/>
    <x v="1"/>
    <s v="Female"/>
    <n v="6.427734375"/>
    <s v="&lt;13"/>
    <n v="3920"/>
    <s v="3500_plus"/>
    <n v="40"/>
    <n v="22.57421875"/>
    <s v="20_to_24"/>
    <x v="1"/>
    <x v="0"/>
    <s v="Side"/>
    <s v="_Yes"/>
    <s v="_Yes"/>
  </r>
  <r>
    <x v="1"/>
    <x v="1"/>
    <s v="Female"/>
    <n v="6.427734375"/>
    <s v="&lt;13"/>
    <n v="4180"/>
    <s v="3500_plus"/>
    <n v="40"/>
    <n v="32.375"/>
    <s v="30_plus"/>
    <x v="2"/>
    <x v="0"/>
    <s v="Side"/>
    <s v="_Yes"/>
    <s v="_Yes"/>
  </r>
  <r>
    <x v="1"/>
    <x v="1"/>
    <s v="Female"/>
    <n v="6.713867188"/>
    <s v="&lt;13"/>
    <n v="2170"/>
    <s v="&lt;2500"/>
    <n v="37.140625"/>
    <n v="20.6953125"/>
    <s v="20_to_24"/>
    <x v="1"/>
    <x v="0"/>
    <s v="Side"/>
    <s v="_Yes"/>
    <s v="_Yes"/>
  </r>
  <r>
    <x v="1"/>
    <x v="1"/>
    <s v="Female"/>
    <n v="6.713867188"/>
    <s v="&lt;13"/>
    <n v="3380"/>
    <s v="3000_to_3499"/>
    <n v="38"/>
    <n v="26.39453125"/>
    <s v="25_to_29"/>
    <x v="2"/>
    <x v="0"/>
    <s v="Side"/>
    <s v="No"/>
    <s v="No"/>
  </r>
  <r>
    <x v="1"/>
    <x v="1"/>
    <s v="Female"/>
    <n v="6.713867188"/>
    <s v="&lt;13"/>
    <n v="3630"/>
    <s v="3500_plus"/>
    <n v="40"/>
    <n v="29.55859375"/>
    <s v="25_to_29"/>
    <x v="2"/>
    <x v="1"/>
    <s v="Front_face_to_side"/>
    <s v="No"/>
    <s v="No"/>
  </r>
  <r>
    <x v="1"/>
    <x v="1"/>
    <s v="Female"/>
    <n v="6.713867188"/>
    <s v="&lt;13"/>
    <n v="3750"/>
    <s v="3500_plus"/>
    <n v="40"/>
    <n v="21.45703125"/>
    <s v="20_to_24"/>
    <x v="0"/>
    <x v="0"/>
    <s v="Side"/>
    <s v="_Yes"/>
    <s v="_Yes"/>
  </r>
  <r>
    <x v="1"/>
    <x v="1"/>
    <s v="Female"/>
    <n v="6.856445313"/>
    <s v="&lt;13"/>
    <n v="3090"/>
    <s v="3000_to_3499"/>
    <n v="42.421875"/>
    <n v="21.41796875"/>
    <s v="20_to_24"/>
    <x v="0"/>
    <x v="0"/>
    <s v="Side"/>
    <s v="No"/>
    <s v="No"/>
  </r>
  <r>
    <x v="1"/>
    <x v="1"/>
    <s v="Female"/>
    <n v="7.142578125"/>
    <s v="&lt;13"/>
    <n v="3050"/>
    <s v="3000_to_3499"/>
    <n v="39"/>
    <n v="19.74609375"/>
    <s v="&lt;19"/>
    <x v="0"/>
    <x v="0"/>
    <s v="Front_face_to_side"/>
    <s v="_Yes"/>
    <s v="_Yes"/>
  </r>
  <r>
    <x v="1"/>
    <x v="1"/>
    <s v="Female"/>
    <n v="7.427734375"/>
    <s v="&lt;13"/>
    <n v="2680"/>
    <s v="2500_to_2999"/>
    <n v="35"/>
    <n v="29.36328125"/>
    <s v="25_to_29"/>
    <x v="0"/>
    <x v="1"/>
    <s v="Side"/>
    <s v="_Yes"/>
    <s v="_Yes"/>
  </r>
  <r>
    <x v="1"/>
    <x v="1"/>
    <s v="Female"/>
    <n v="7.856445313"/>
    <s v="&lt;13"/>
    <n v="3290"/>
    <s v="3000_to_3499"/>
    <n v="38"/>
    <n v="26.5234375"/>
    <s v="25_to_29"/>
    <x v="1"/>
    <x v="0"/>
    <s v="Side"/>
    <s v="_Yes"/>
    <s v="_Yes"/>
  </r>
  <r>
    <x v="1"/>
    <x v="1"/>
    <s v="Female"/>
    <n v="8"/>
    <s v="&lt;13"/>
    <n v="3400"/>
    <s v="3000_to_3499"/>
    <n v="39.421875"/>
    <n v="23.3125"/>
    <s v="20_to_24"/>
    <x v="1"/>
    <x v="0"/>
    <s v="Front_face_down"/>
    <s v="No"/>
    <s v="No"/>
  </r>
  <r>
    <x v="1"/>
    <x v="1"/>
    <s v="Female"/>
    <n v="8.142578125"/>
    <s v="&lt;13"/>
    <n v="3180"/>
    <s v="3000_to_3499"/>
    <n v="40"/>
    <n v="36.5703125"/>
    <s v="30_plus"/>
    <x v="2"/>
    <x v="0"/>
    <s v="Side"/>
    <s v="No"/>
    <s v="No"/>
  </r>
  <r>
    <x v="1"/>
    <x v="1"/>
    <s v="Female"/>
    <n v="8.28515625"/>
    <s v="&lt;13"/>
    <n v="2722"/>
    <s v="2500_to_2999"/>
    <n v="37"/>
    <n v="19.02734375"/>
    <s v="&lt;19"/>
    <x v="1"/>
    <x v="0"/>
    <s v="Back"/>
    <s v="No"/>
    <s v="No"/>
  </r>
  <r>
    <x v="1"/>
    <x v="1"/>
    <s v="Female"/>
    <n v="8.427734375"/>
    <s v="&lt;13"/>
    <n v="2670"/>
    <s v="2500_to_2999"/>
    <n v="38"/>
    <n v="19.0625"/>
    <s v="&lt;19"/>
    <x v="1"/>
    <x v="1"/>
    <s v="Front_face_to_side"/>
    <s v="_Yes"/>
    <s v="_Yes"/>
  </r>
  <r>
    <x v="1"/>
    <x v="1"/>
    <s v="Female"/>
    <n v="8.427734375"/>
    <s v="&lt;13"/>
    <n v="3420"/>
    <s v="3000_to_3499"/>
    <n v="41.421875"/>
    <n v="29.66796875"/>
    <s v="25_to_29"/>
    <x v="0"/>
    <x v="0"/>
    <s v="Side"/>
    <s v="_Yes"/>
    <s v="_Yes"/>
  </r>
  <r>
    <x v="1"/>
    <x v="1"/>
    <s v="Female"/>
    <n v="8.5703125"/>
    <s v="&lt;13"/>
    <n v="2790"/>
    <s v="2500_to_2999"/>
    <n v="38"/>
    <n v="20.12890625"/>
    <s v="20_to_24"/>
    <x v="0"/>
    <x v="1"/>
    <s v="Front_face_to_side"/>
    <s v="No"/>
    <s v="No"/>
  </r>
  <r>
    <x v="1"/>
    <x v="1"/>
    <s v="Female"/>
    <n v="8.712890625"/>
    <s v="&lt;13"/>
    <n v="3895"/>
    <s v="3500_plus"/>
    <n v="40"/>
    <n v="17.1640625"/>
    <s v="&lt;19"/>
    <x v="2"/>
    <x v="0"/>
    <s v="Side"/>
    <s v="_Yes"/>
    <s v="_Yes"/>
  </r>
  <r>
    <x v="1"/>
    <x v="1"/>
    <s v="Female"/>
    <n v="8.85546875"/>
    <s v="&lt;13"/>
    <n v="3755"/>
    <s v="3500_plus"/>
    <n v="41"/>
    <n v="18.67578125"/>
    <s v="&lt;19"/>
    <x v="0"/>
    <x v="0"/>
    <s v="Side"/>
    <s v="_Yes"/>
    <s v="_Yes"/>
  </r>
  <r>
    <x v="1"/>
    <x v="1"/>
    <s v="Female"/>
    <n v="9.142578125"/>
    <s v="&lt;13"/>
    <n v="3320"/>
    <s v="3000_to_3499"/>
    <n v="42"/>
    <n v="18.625"/>
    <s v="&lt;19"/>
    <x v="0"/>
    <x v="1"/>
    <s v="Side"/>
    <s v="_Yes"/>
    <s v="_Yes"/>
  </r>
  <r>
    <x v="1"/>
    <x v="1"/>
    <s v="Female"/>
    <n v="9.142578125"/>
    <s v="&lt;13"/>
    <n v="4000"/>
    <s v="3500_plus"/>
    <n v="40"/>
    <n v="28.41796875"/>
    <s v="25_to_29"/>
    <x v="1"/>
    <x v="1"/>
    <s v="Side"/>
    <s v="_Yes"/>
    <s v="_Yes"/>
  </r>
  <r>
    <x v="1"/>
    <x v="1"/>
    <s v="Female"/>
    <n v="9.28515625"/>
    <s v="&lt;13"/>
    <n v="2460"/>
    <s v="&lt;2500"/>
    <n v="39.421875"/>
    <n v="19.2421875"/>
    <s v="&lt;19"/>
    <x v="0"/>
    <x v="0"/>
    <s v="Side"/>
    <s v="_Yes"/>
    <s v="_Yes"/>
  </r>
  <r>
    <x v="1"/>
    <x v="1"/>
    <s v="Female"/>
    <n v="9.5703125"/>
    <s v="&lt;13"/>
    <n v="2660"/>
    <s v="2500_to_2999"/>
    <n v="38"/>
    <n v="31.97265625"/>
    <s v="30_plus"/>
    <x v="1"/>
    <x v="0"/>
    <s v="Front_face_to_side"/>
    <s v="_Yes"/>
    <s v="_Yes"/>
  </r>
  <r>
    <x v="1"/>
    <x v="1"/>
    <s v="Female"/>
    <n v="9.712890625"/>
    <s v="&lt;13"/>
    <n v="3280"/>
    <s v="3000_to_3499"/>
    <n v="38"/>
    <n v="31.37109375"/>
    <s v="30_plus"/>
    <x v="0"/>
    <x v="0"/>
    <s v="Back"/>
    <s v="_Yes"/>
    <s v="_Yes"/>
  </r>
  <r>
    <x v="1"/>
    <x v="1"/>
    <s v="Female"/>
    <n v="9.85546875"/>
    <s v="&lt;13"/>
    <n v="2190"/>
    <s v="&lt;2500"/>
    <n v="38"/>
    <n v="29"/>
    <s v="25_to_29"/>
    <x v="0"/>
    <x v="0"/>
    <s v="Side"/>
    <s v="_Yes"/>
    <s v="_Yes"/>
  </r>
  <r>
    <x v="1"/>
    <x v="1"/>
    <s v="Female"/>
    <n v="9.85546875"/>
    <s v="&lt;13"/>
    <n v="3750"/>
    <s v="3500_plus"/>
    <n v="41"/>
    <n v="29.796875"/>
    <s v="25_to_29"/>
    <x v="1"/>
    <x v="1"/>
    <s v="Side"/>
    <s v="No"/>
    <s v="No"/>
  </r>
  <r>
    <x v="1"/>
    <x v="1"/>
    <s v="Female"/>
    <n v="9.85546875"/>
    <s v="&lt;13"/>
    <n v="4120"/>
    <s v="3500_plus"/>
    <n v="41"/>
    <n v="21.26953125"/>
    <s v="20_to_24"/>
    <x v="1"/>
    <x v="0"/>
    <s v="Side"/>
    <s v="No"/>
    <s v="No"/>
  </r>
  <r>
    <x v="1"/>
    <x v="1"/>
    <s v="Female"/>
    <n v="10.42773438"/>
    <s v="&lt;13"/>
    <n v="3460"/>
    <s v="3000_to_3499"/>
    <n v="41"/>
    <n v="25.14453125"/>
    <s v="25_to_29"/>
    <x v="2"/>
    <x v="0"/>
    <s v="Side"/>
    <s v="_Yes"/>
    <s v="_Yes"/>
  </r>
  <r>
    <x v="1"/>
    <x v="1"/>
    <s v="Female"/>
    <n v="10.5703125"/>
    <s v="&lt;13"/>
    <n v="3050"/>
    <s v="3000_to_3499"/>
    <n v="39"/>
    <n v="21.72265625"/>
    <s v="20_to_24"/>
    <x v="1"/>
    <x v="0"/>
    <s v="Side"/>
    <s v="_Yes"/>
    <s v="_Yes"/>
  </r>
  <r>
    <x v="1"/>
    <x v="1"/>
    <s v="Female"/>
    <n v="10.5703125"/>
    <s v="&lt;13"/>
    <n v="3380"/>
    <s v="3000_to_3499"/>
    <n v="41"/>
    <n v="21.31640625"/>
    <s v="20_to_24"/>
    <x v="0"/>
    <x v="0"/>
    <s v="Side"/>
    <s v="No"/>
    <s v="No"/>
  </r>
  <r>
    <x v="1"/>
    <x v="1"/>
    <s v="Female"/>
    <n v="10.85546875"/>
    <s v="&lt;13"/>
    <n v="2800"/>
    <s v="2500_to_2999"/>
    <n v="39"/>
    <n v="22.84375"/>
    <s v="20_to_24"/>
    <x v="1"/>
    <x v="0"/>
    <s v="Side"/>
    <s v="No"/>
    <s v="No"/>
  </r>
  <r>
    <x v="1"/>
    <x v="1"/>
    <s v="Female"/>
    <n v="10.85546875"/>
    <s v="&lt;13"/>
    <n v="3380"/>
    <s v="3000_to_3499"/>
    <n v="40"/>
    <n v="26.16015625"/>
    <s v="25_to_29"/>
    <x v="0"/>
    <x v="0"/>
    <s v="Side"/>
    <s v="_Yes"/>
    <s v="_Yes"/>
  </r>
  <r>
    <x v="1"/>
    <x v="1"/>
    <s v="Female"/>
    <n v="11"/>
    <s v="&lt;13"/>
    <n v="3040"/>
    <s v="3000_to_3499"/>
    <n v="39"/>
    <n v="33.34375"/>
    <s v="30_plus"/>
    <x v="0"/>
    <x v="0"/>
    <s v="Back"/>
    <s v="Occasional"/>
    <s v="_Yes"/>
  </r>
  <r>
    <x v="1"/>
    <x v="1"/>
    <s v="Female"/>
    <n v="11.14257813"/>
    <s v="&lt;13"/>
    <n v="2770"/>
    <s v="2500_to_2999"/>
    <n v="38.421875"/>
    <n v="20.70703125"/>
    <s v="20_to_24"/>
    <x v="0"/>
    <x v="0"/>
    <s v="Front_face_to_side"/>
    <s v="_Yes"/>
    <s v="_Yes"/>
  </r>
  <r>
    <x v="1"/>
    <x v="1"/>
    <s v="Female"/>
    <n v="11.14257813"/>
    <s v="&lt;13"/>
    <n v="3670"/>
    <s v="3500_plus"/>
    <n v="41"/>
    <n v="19.96875"/>
    <s v="&lt;19"/>
    <x v="1"/>
    <x v="0"/>
    <s v="Front_face_to_side"/>
    <s v="No"/>
    <s v="No"/>
  </r>
  <r>
    <x v="1"/>
    <x v="1"/>
    <s v="Female"/>
    <n v="11.14257813"/>
    <s v="&lt;13"/>
    <n v="3680"/>
    <s v="3500_plus"/>
    <n v="37.7109375"/>
    <n v="21.47265625"/>
    <s v="20_to_24"/>
    <x v="0"/>
    <x v="1"/>
    <s v="Side"/>
    <s v="No"/>
    <s v="No"/>
  </r>
  <r>
    <x v="1"/>
    <x v="1"/>
    <s v="Female"/>
    <n v="11.28515625"/>
    <s v="&lt;13"/>
    <n v="2930"/>
    <s v="2500_to_2999"/>
    <n v="39"/>
    <n v="25.125"/>
    <s v="25_to_29"/>
    <x v="1"/>
    <x v="1"/>
    <s v="Side"/>
    <s v="_Yes"/>
    <s v="_Yes"/>
  </r>
  <r>
    <x v="1"/>
    <x v="1"/>
    <s v="Female"/>
    <n v="11.5703125"/>
    <s v="&lt;13"/>
    <n v="3500"/>
    <s v="3500_plus"/>
    <n v="40"/>
    <n v="26.61328125"/>
    <s v="25_to_29"/>
    <x v="0"/>
    <x v="0"/>
    <s v="Front_face_to_side"/>
    <s v="No"/>
    <s v="No"/>
  </r>
  <r>
    <x v="1"/>
    <x v="1"/>
    <s v="Female"/>
    <n v="11.5703125"/>
    <s v="&lt;13"/>
    <n v="3510"/>
    <s v="3500_plus"/>
    <n v="39.421875"/>
    <n v="22.15625"/>
    <s v="20_to_24"/>
    <x v="0"/>
    <x v="0"/>
    <s v="Front_face_to_side"/>
    <s v="No"/>
    <s v="No"/>
  </r>
  <r>
    <x v="1"/>
    <x v="1"/>
    <s v="Female"/>
    <n v="11.71289063"/>
    <s v="&lt;13"/>
    <n v="2300"/>
    <s v="&lt;2500"/>
    <n v="37"/>
    <n v="35.03125"/>
    <s v="30_plus"/>
    <x v="2"/>
    <x v="1"/>
    <s v="Side"/>
    <s v="_Yes"/>
    <s v="_Yes"/>
  </r>
  <r>
    <x v="1"/>
    <x v="1"/>
    <s v="Female"/>
    <n v="11.71289063"/>
    <s v="&lt;13"/>
    <n v="3180"/>
    <s v="3000_to_3499"/>
    <n v="38"/>
    <n v="17.5546875"/>
    <s v="&lt;19"/>
    <x v="0"/>
    <x v="0"/>
    <s v="Side"/>
    <s v="_Yes"/>
    <s v="_Yes"/>
  </r>
  <r>
    <x v="1"/>
    <x v="1"/>
    <s v="Female"/>
    <n v="11.71289063"/>
    <s v="&lt;13"/>
    <n v="3450"/>
    <s v="3000_to_3499"/>
    <n v="40.421875"/>
    <n v="27.0546875"/>
    <s v="25_to_29"/>
    <x v="1"/>
    <x v="0"/>
    <s v="Front_face_to_side"/>
    <s v="_Yes"/>
    <s v="_Yes"/>
  </r>
  <r>
    <x v="1"/>
    <x v="1"/>
    <s v="Female"/>
    <n v="12"/>
    <s v="&lt;13"/>
    <n v="3115"/>
    <s v="3000_to_3499"/>
    <n v="39"/>
    <n v="20.1953125"/>
    <s v="20_to_24"/>
    <x v="0"/>
    <x v="0"/>
    <s v="Side"/>
    <s v="_Yes"/>
    <s v="_Yes"/>
  </r>
  <r>
    <x v="1"/>
    <x v="1"/>
    <s v="Female"/>
    <n v="12"/>
    <s v="&lt;13"/>
    <n v="3720"/>
    <s v="3500_plus"/>
    <n v="40"/>
    <n v="25.05859375"/>
    <s v="25_to_29"/>
    <x v="0"/>
    <x v="0"/>
    <s v="Front_face_to_side"/>
    <s v="_Yes"/>
    <s v="_Yes"/>
  </r>
  <r>
    <x v="1"/>
    <x v="1"/>
    <s v="Female"/>
    <n v="12.14257813"/>
    <s v="&lt;13"/>
    <n v="3410"/>
    <s v="3000_to_3499"/>
    <n v="42"/>
    <n v="22.9296875"/>
    <s v="20_to_24"/>
    <x v="1"/>
    <x v="1"/>
    <s v="Front_face_to_side"/>
    <s v="_Yes"/>
    <s v="_Yes"/>
  </r>
  <r>
    <x v="1"/>
    <x v="1"/>
    <s v="Female"/>
    <n v="12.28515625"/>
    <s v="&lt;13"/>
    <n v="3000"/>
    <s v="3000_to_3499"/>
    <n v="37"/>
    <n v="24.5703125"/>
    <s v="20_to_24"/>
    <x v="2"/>
    <x v="0"/>
    <s v="Side"/>
    <s v="No"/>
    <s v="No"/>
  </r>
  <r>
    <x v="1"/>
    <x v="1"/>
    <s v="Female"/>
    <n v="12.42773438"/>
    <s v="&lt;13"/>
    <n v="3220"/>
    <s v="3000_to_3499"/>
    <n v="39.140625"/>
    <n v="32.296875"/>
    <s v="30_plus"/>
    <x v="1"/>
    <x v="0"/>
    <s v="Front_face_to_side"/>
    <s v="_Yes"/>
    <s v="_Yes"/>
  </r>
  <r>
    <x v="1"/>
    <x v="1"/>
    <s v="Female"/>
    <n v="12.42773438"/>
    <s v="&lt;13"/>
    <n v="3670"/>
    <s v="3500_plus"/>
    <n v="40"/>
    <n v="20.0078125"/>
    <s v="20_to_24"/>
    <x v="0"/>
    <x v="1"/>
    <s v="Side"/>
    <s v="_Yes"/>
    <s v="_Yes"/>
  </r>
  <r>
    <x v="1"/>
    <x v="1"/>
    <s v="Female"/>
    <n v="12.5703125"/>
    <s v="&lt;13"/>
    <n v="3770"/>
    <s v="3500_plus"/>
    <n v="40"/>
    <n v="20.99609375"/>
    <s v="20_to_24"/>
    <x v="2"/>
    <x v="1"/>
    <s v="Side"/>
    <s v="_Yes"/>
    <s v="_Yes"/>
  </r>
  <r>
    <x v="1"/>
    <x v="1"/>
    <s v="Female"/>
    <n v="12.71289063"/>
    <s v="&lt;13"/>
    <n v="2810"/>
    <s v="2500_to_2999"/>
    <n v="42"/>
    <n v="21.5703125"/>
    <s v="20_to_24"/>
    <x v="0"/>
    <x v="0"/>
    <s v="Side"/>
    <s v="_Yes"/>
    <s v="_Yes"/>
  </r>
  <r>
    <x v="1"/>
    <x v="1"/>
    <s v="Female"/>
    <n v="12.85546875"/>
    <s v="&lt;13"/>
    <n v="3035"/>
    <s v="3000_to_3499"/>
    <n v="41"/>
    <n v="20.09765625"/>
    <s v="20_to_24"/>
    <x v="2"/>
    <x v="0"/>
    <s v="Side"/>
    <s v="_Yes"/>
    <s v="_Yes"/>
  </r>
  <r>
    <x v="1"/>
    <x v="1"/>
    <s v="Female"/>
    <n v="13"/>
    <s v="13_to_19"/>
    <n v="3020"/>
    <s v="3000_to_3499"/>
    <n v="39"/>
    <n v="24.359375"/>
    <s v="20_to_24"/>
    <x v="2"/>
    <x v="0"/>
    <s v="Side"/>
    <s v="_Yes"/>
    <s v="_Yes"/>
  </r>
  <r>
    <x v="1"/>
    <x v="1"/>
    <s v="Female"/>
    <n v="13.14257813"/>
    <s v="13_to_19"/>
    <n v="3260"/>
    <s v="3000_to_3499"/>
    <n v="39"/>
    <n v="22.75390625"/>
    <s v="20_to_24"/>
    <x v="1"/>
    <x v="0"/>
    <s v="Side"/>
    <s v="_Yes"/>
    <s v="_Yes"/>
  </r>
  <r>
    <x v="1"/>
    <x v="1"/>
    <s v="Female"/>
    <n v="13.28515625"/>
    <s v="13_to_19"/>
    <n v="2910"/>
    <s v="2500_to_2999"/>
    <n v="39"/>
    <n v="26.984375"/>
    <s v="25_to_29"/>
    <x v="1"/>
    <x v="0"/>
    <s v="Front_face_to_side"/>
    <s v="No"/>
    <s v="No"/>
  </r>
  <r>
    <x v="1"/>
    <x v="1"/>
    <s v="Female"/>
    <n v="13.5703125"/>
    <s v="13_to_19"/>
    <n v="2820"/>
    <s v="2500_to_2999"/>
    <n v="39"/>
    <n v="25.34765625"/>
    <s v="25_to_29"/>
    <x v="0"/>
    <x v="0"/>
    <s v="Front_face_to_side"/>
    <s v="_Yes"/>
    <s v="_Yes"/>
  </r>
  <r>
    <x v="1"/>
    <x v="1"/>
    <s v="Female"/>
    <n v="13.5703125"/>
    <s v="13_to_19"/>
    <n v="3180"/>
    <s v="3000_to_3499"/>
    <n v="38.421875"/>
    <n v="25.50390625"/>
    <s v="25_to_29"/>
    <x v="2"/>
    <x v="0"/>
    <s v="Front_face_to_side"/>
    <s v="_Yes"/>
    <s v="_Yes"/>
  </r>
  <r>
    <x v="1"/>
    <x v="1"/>
    <s v="Female"/>
    <n v="13.71289063"/>
    <s v="13_to_19"/>
    <n v="3530"/>
    <s v="3500_plus"/>
    <n v="38.421875"/>
    <n v="23.171875"/>
    <s v="20_to_24"/>
    <x v="2"/>
    <x v="1"/>
    <s v="Front_face_to_side"/>
    <s v="_Yes"/>
    <s v="_Yes"/>
  </r>
  <r>
    <x v="1"/>
    <x v="1"/>
    <s v="Female"/>
    <n v="13.85546875"/>
    <s v="13_to_19"/>
    <n v="2670"/>
    <s v="2500_to_2999"/>
    <n v="40"/>
    <n v="34.5703125"/>
    <s v="30_plus"/>
    <x v="1"/>
    <x v="1"/>
    <s v="Side"/>
    <s v="_Yes"/>
    <s v="_Yes"/>
  </r>
  <r>
    <x v="1"/>
    <x v="1"/>
    <s v="Female"/>
    <n v="14"/>
    <s v="13_to_19"/>
    <n v="946"/>
    <s v="&lt;2500"/>
    <n v="29"/>
    <n v="25.828125"/>
    <s v="25_to_29"/>
    <x v="1"/>
    <x v="0"/>
    <s v="Side"/>
    <s v="_Yes"/>
    <s v="_Yes"/>
  </r>
  <r>
    <x v="1"/>
    <x v="1"/>
    <s v="Female"/>
    <n v="14.28515625"/>
    <s v="13_to_19"/>
    <n v="3190"/>
    <s v="3000_to_3499"/>
    <n v="40"/>
    <n v="28"/>
    <s v="25_to_29"/>
    <x v="2"/>
    <x v="0"/>
    <s v="Side"/>
    <s v="No"/>
    <s v="No"/>
  </r>
  <r>
    <x v="1"/>
    <x v="1"/>
    <s v="Female"/>
    <n v="14.42773438"/>
    <s v="13_to_19"/>
    <n v="4060"/>
    <s v="3500_plus"/>
    <n v="40"/>
    <n v="23.52734375"/>
    <s v="20_to_24"/>
    <x v="0"/>
    <x v="0"/>
    <s v="Front_face_to_side"/>
    <s v="No"/>
    <s v="No"/>
  </r>
  <r>
    <x v="1"/>
    <x v="1"/>
    <s v="Female"/>
    <n v="14.85546875"/>
    <s v="13_to_19"/>
    <n v="2940"/>
    <s v="2500_to_2999"/>
    <n v="40.7109375"/>
    <n v="23.6328125"/>
    <s v="20_to_24"/>
    <x v="1"/>
    <x v="0"/>
    <s v="Back"/>
    <s v="_Yes"/>
    <s v="_Yes"/>
  </r>
  <r>
    <x v="1"/>
    <x v="1"/>
    <s v="Female"/>
    <n v="15.28515625"/>
    <s v="13_to_19"/>
    <n v="3660"/>
    <s v="3500_plus"/>
    <n v="40"/>
    <n v="29.5078125"/>
    <s v="25_to_29"/>
    <x v="0"/>
    <x v="0"/>
    <s v="Back"/>
    <s v="No"/>
    <s v="No"/>
  </r>
  <r>
    <x v="1"/>
    <x v="1"/>
    <s v="Female"/>
    <n v="15.42773438"/>
    <s v="13_to_19"/>
    <n v="3070"/>
    <s v="3000_to_3499"/>
    <n v="40"/>
    <n v="28.62890625"/>
    <s v="25_to_29"/>
    <x v="0"/>
    <x v="0"/>
    <s v="Side"/>
    <s v="_Yes"/>
    <s v="_Yes"/>
  </r>
  <r>
    <x v="1"/>
    <x v="1"/>
    <s v="Female"/>
    <n v="15.5703125"/>
    <s v="13_to_19"/>
    <n v="3450"/>
    <s v="3000_to_3499"/>
    <n v="40"/>
    <n v="24.24609375"/>
    <s v="20_to_24"/>
    <x v="1"/>
    <x v="1"/>
    <s v="Side"/>
    <s v="_Yes"/>
    <s v="_Yes"/>
  </r>
  <r>
    <x v="1"/>
    <x v="1"/>
    <s v="Female"/>
    <n v="15.71289063"/>
    <s v="13_to_19"/>
    <n v="3640"/>
    <s v="3500_plus"/>
    <n v="40"/>
    <n v="26.1484375"/>
    <s v="25_to_29"/>
    <x v="1"/>
    <x v="0"/>
    <s v="Side"/>
    <s v="No"/>
    <s v="No"/>
  </r>
  <r>
    <x v="1"/>
    <x v="1"/>
    <s v="Female"/>
    <n v="16"/>
    <s v="13_to_19"/>
    <n v="2880"/>
    <s v="2500_to_2999"/>
    <n v="37"/>
    <n v="19.2890625"/>
    <s v="&lt;19"/>
    <x v="0"/>
    <x v="0"/>
    <s v="Back"/>
    <s v="No"/>
    <s v="No"/>
  </r>
  <r>
    <x v="1"/>
    <x v="1"/>
    <s v="Female"/>
    <n v="16"/>
    <s v="13_to_19"/>
    <n v="3270"/>
    <s v="3000_to_3499"/>
    <n v="39.7109375"/>
    <n v="38.9609375"/>
    <s v="30_plus"/>
    <x v="0"/>
    <x v="0"/>
    <s v="Side"/>
    <s v="_Yes"/>
    <s v="_Yes"/>
  </r>
  <r>
    <x v="1"/>
    <x v="1"/>
    <s v="Female"/>
    <n v="16"/>
    <s v="13_to_19"/>
    <n v="3740"/>
    <s v="3500_plus"/>
    <n v="41"/>
    <n v="25.97265625"/>
    <s v="25_to_29"/>
    <x v="1"/>
    <x v="0"/>
    <s v="Front_face_to_side"/>
    <s v="_Yes"/>
    <s v="_Yes"/>
  </r>
  <r>
    <x v="1"/>
    <x v="1"/>
    <s v="Female"/>
    <n v="16.42578125"/>
    <s v="13_to_19"/>
    <n v="3720"/>
    <s v="3500_plus"/>
    <n v="41"/>
    <n v="25.46484375"/>
    <s v="25_to_29"/>
    <x v="2"/>
    <x v="1"/>
    <s v="Side"/>
    <s v="_Yes"/>
    <s v="_Yes"/>
  </r>
  <r>
    <x v="1"/>
    <x v="1"/>
    <s v="Female"/>
    <n v="17.28515625"/>
    <s v="13_to_19"/>
    <n v="2930"/>
    <s v="2500_to_2999"/>
    <n v="40"/>
    <n v="18.37109375"/>
    <s v="&lt;19"/>
    <x v="0"/>
    <x v="0"/>
    <s v="Front_face_to_side"/>
    <s v="_Yes"/>
    <s v="_Yes"/>
  </r>
  <r>
    <x v="1"/>
    <x v="1"/>
    <s v="Female"/>
    <n v="17.42578125"/>
    <s v="13_to_19"/>
    <n v="2115"/>
    <s v="&lt;2500"/>
    <n v="35"/>
    <n v="24.45703125"/>
    <s v="20_to_24"/>
    <x v="0"/>
    <x v="0"/>
    <s v="Side"/>
    <s v="_Yes"/>
    <s v="_Yes"/>
  </r>
  <r>
    <x v="1"/>
    <x v="1"/>
    <s v="Female"/>
    <n v="17.42578125"/>
    <s v="13_to_19"/>
    <n v="3110"/>
    <s v="3000_to_3499"/>
    <n v="41"/>
    <n v="23.06640625"/>
    <s v="20_to_24"/>
    <x v="1"/>
    <x v="0"/>
    <s v="Back"/>
    <s v="_Yes"/>
    <s v="_Yes"/>
  </r>
  <r>
    <x v="1"/>
    <x v="1"/>
    <s v="Female"/>
    <n v="17.42578125"/>
    <s v="13_to_19"/>
    <n v="3200"/>
    <s v="3000_to_3499"/>
    <n v="40.7109375"/>
    <n v="23.04296875"/>
    <s v="20_to_24"/>
    <x v="1"/>
    <x v="0"/>
    <s v="Front_face_to_side"/>
    <s v="_Yes"/>
    <s v="_Yes"/>
  </r>
  <r>
    <x v="1"/>
    <x v="1"/>
    <s v="Female"/>
    <n v="17.5703125"/>
    <s v="13_to_19"/>
    <n v="3560"/>
    <s v="3500_plus"/>
    <n v="38"/>
    <n v="31.1171875"/>
    <s v="30_plus"/>
    <x v="0"/>
    <x v="0"/>
    <s v="Front_face_to_side"/>
    <s v="No"/>
    <s v="No"/>
  </r>
  <r>
    <x v="1"/>
    <x v="1"/>
    <s v="Female"/>
    <n v="18"/>
    <s v="13_to_19"/>
    <n v="2750"/>
    <s v="2500_to_2999"/>
    <n v="38.8515625"/>
    <n v="24.43359375"/>
    <s v="20_to_24"/>
    <x v="0"/>
    <x v="0"/>
    <s v="Side"/>
    <s v="_Yes"/>
    <s v="_Yes"/>
  </r>
  <r>
    <x v="1"/>
    <x v="1"/>
    <s v="Female"/>
    <n v="18.42578125"/>
    <s v="13_to_19"/>
    <n v="2080"/>
    <s v="&lt;2500"/>
    <n v="40"/>
    <n v="21.1640625"/>
    <s v="20_to_24"/>
    <x v="0"/>
    <x v="1"/>
    <s v="Side"/>
    <s v="_Yes"/>
    <s v="_Yes"/>
  </r>
  <r>
    <x v="1"/>
    <x v="1"/>
    <s v="Female"/>
    <n v="18.5703125"/>
    <s v="13_to_19"/>
    <n v="3700"/>
    <s v="3500_plus"/>
    <n v="40"/>
    <n v="22.07421875"/>
    <s v="20_to_24"/>
    <x v="1"/>
    <x v="0"/>
    <s v="Back"/>
    <s v="_Yes"/>
    <s v="_Yes"/>
  </r>
  <r>
    <x v="1"/>
    <x v="1"/>
    <s v="Female"/>
    <n v="19"/>
    <s v="13_to_19"/>
    <n v="3530"/>
    <s v="3500_plus"/>
    <n v="40"/>
    <n v="19.3828125"/>
    <s v="&lt;19"/>
    <x v="0"/>
    <x v="0"/>
    <s v="Front_face_to_side"/>
    <s v="No"/>
    <s v="No"/>
  </r>
  <r>
    <x v="1"/>
    <x v="1"/>
    <s v="Female"/>
    <n v="19.42578125"/>
    <s v="13_to_19"/>
    <n v="2930"/>
    <s v="2500_to_2999"/>
    <n v="41"/>
    <n v="27.61328125"/>
    <s v="25_to_29"/>
    <x v="0"/>
    <x v="0"/>
    <s v="Side"/>
    <s v="No"/>
    <s v="No"/>
  </r>
  <r>
    <x v="1"/>
    <x v="1"/>
    <s v="Female"/>
    <n v="19.85546875"/>
    <s v="13_to_19"/>
    <n v="2950"/>
    <s v="2500_to_2999"/>
    <n v="40"/>
    <n v="23.0546875"/>
    <s v="20_to_24"/>
    <x v="1"/>
    <x v="0"/>
    <s v="Front_face_to_side"/>
    <s v="_Yes"/>
    <s v="_Yes"/>
  </r>
  <r>
    <x v="1"/>
    <x v="1"/>
    <s v="Female"/>
    <n v="20.140625"/>
    <s v="20_to_25"/>
    <n v="3090"/>
    <s v="3000_to_3499"/>
    <n v="42"/>
    <n v="19.59375"/>
    <s v="&lt;19"/>
    <x v="0"/>
    <x v="0"/>
    <s v="Side"/>
    <s v="_Yes"/>
    <s v="_Yes"/>
  </r>
  <r>
    <x v="1"/>
    <x v="1"/>
    <s v="Female"/>
    <n v="20.28515625"/>
    <s v="20_to_25"/>
    <n v="2630"/>
    <s v="2500_to_2999"/>
    <n v="30"/>
    <n v="23.21875"/>
    <s v="20_to_24"/>
    <x v="0"/>
    <x v="0"/>
    <s v="Side"/>
    <s v="No"/>
    <s v="No"/>
  </r>
  <r>
    <x v="1"/>
    <x v="1"/>
    <s v="Female"/>
    <n v="20.5703125"/>
    <s v="20_to_25"/>
    <n v="4325"/>
    <s v="3500_plus"/>
    <n v="39"/>
    <n v="27.08984375"/>
    <s v="25_to_29"/>
    <x v="2"/>
    <x v="0"/>
    <s v="Back"/>
    <s v="Occasional"/>
    <s v="_Yes"/>
  </r>
  <r>
    <x v="1"/>
    <x v="1"/>
    <s v="Female"/>
    <n v="20.7109375"/>
    <s v="20_to_25"/>
    <n v="3520"/>
    <s v="3500_plus"/>
    <n v="41.5703125"/>
    <n v="28.703125"/>
    <s v="25_to_29"/>
    <x v="0"/>
    <x v="0"/>
    <s v="Side"/>
    <s v="_Yes"/>
    <s v="_Yes"/>
  </r>
  <r>
    <x v="1"/>
    <x v="1"/>
    <s v="Female"/>
    <n v="21.42578125"/>
    <s v="20_to_25"/>
    <n v="3160"/>
    <s v="3000_to_3499"/>
    <n v="37.421875"/>
    <n v="28.47265625"/>
    <s v="25_to_29"/>
    <x v="1"/>
    <x v="0"/>
    <s v="Side"/>
    <s v="No"/>
    <s v="No"/>
  </r>
  <r>
    <x v="1"/>
    <x v="1"/>
    <s v="Female"/>
    <n v="22.28515625"/>
    <s v="20_to_25"/>
    <n v="4080"/>
    <s v="3500_plus"/>
    <n v="41.421875"/>
    <n v="21.1484375"/>
    <s v="20_to_24"/>
    <x v="2"/>
    <x v="0"/>
    <s v="Side"/>
    <s v="_Yes"/>
    <s v="_Yes"/>
  </r>
  <r>
    <x v="1"/>
    <x v="1"/>
    <s v="Female"/>
    <n v="22.42578125"/>
    <s v="20_to_25"/>
    <n v="2940"/>
    <s v="2500_to_2999"/>
    <n v="37"/>
    <n v="24.62890625"/>
    <s v="20_to_24"/>
    <x v="2"/>
    <x v="0"/>
    <s v="Side"/>
    <s v="No"/>
    <s v="No"/>
  </r>
  <r>
    <x v="1"/>
    <x v="1"/>
    <s v="Female"/>
    <n v="22.42578125"/>
    <s v="20_to_25"/>
    <n v="4570"/>
    <s v="3500_plus"/>
    <n v="42"/>
    <n v="22.69140625"/>
    <s v="20_to_24"/>
    <x v="2"/>
    <x v="1"/>
    <s v="Back"/>
    <s v="_Yes"/>
    <s v="_Yes"/>
  </r>
  <r>
    <x v="1"/>
    <x v="1"/>
    <s v="Female"/>
    <n v="22.7109375"/>
    <s v="20_to_25"/>
    <n v="3800"/>
    <s v="3500_plus"/>
    <n v="39"/>
    <n v="17.9921875"/>
    <s v="&lt;19"/>
    <x v="1"/>
    <x v="0"/>
    <s v="Side"/>
    <s v="_Yes"/>
    <s v="_Yes"/>
  </r>
  <r>
    <x v="1"/>
    <x v="1"/>
    <s v="Female"/>
    <n v="23"/>
    <s v="20_to_25"/>
    <n v="4770"/>
    <s v="3500_plus"/>
    <n v="38.5703125"/>
    <n v="29.17578125"/>
    <s v="25_to_29"/>
    <x v="1"/>
    <x v="0"/>
    <s v="Side"/>
    <s v="No"/>
    <s v="No"/>
  </r>
  <r>
    <x v="1"/>
    <x v="1"/>
    <s v="Female"/>
    <n v="23.140625"/>
    <s v="20_to_25"/>
    <n v="3295"/>
    <s v="3000_to_3499"/>
    <n v="38"/>
    <n v="18.9296875"/>
    <s v="&lt;19"/>
    <x v="1"/>
    <x v="1"/>
    <s v="Side"/>
    <s v="_Yes"/>
    <s v="_Yes"/>
  </r>
  <r>
    <x v="1"/>
    <x v="1"/>
    <s v="Female"/>
    <n v="23.7109375"/>
    <s v="20_to_25"/>
    <n v="3350"/>
    <s v="3000_to_3499"/>
    <n v="38.7109375"/>
    <n v="17.9609375"/>
    <s v="&lt;19"/>
    <x v="0"/>
    <x v="0"/>
    <s v="Side"/>
    <s v="No"/>
    <s v="No"/>
  </r>
  <r>
    <x v="1"/>
    <x v="1"/>
    <s v="Female"/>
    <n v="24"/>
    <s v="20_to_25"/>
    <n v="3330"/>
    <s v="3000_to_3499"/>
    <n v="40"/>
    <n v="22.5"/>
    <s v="20_to_24"/>
    <x v="0"/>
    <x v="0"/>
    <s v="Side"/>
    <s v="No"/>
    <s v="No"/>
  </r>
  <r>
    <x v="1"/>
    <x v="1"/>
    <s v="Female"/>
    <n v="24.7109375"/>
    <s v="20_to_25"/>
    <n v="2710"/>
    <s v="2500_to_2999"/>
    <n v="40"/>
    <n v="26.06640625"/>
    <s v="25_to_29"/>
    <x v="1"/>
    <x v="0"/>
    <s v="Back"/>
    <s v="_Yes"/>
    <s v="_Yes"/>
  </r>
  <r>
    <x v="1"/>
    <x v="1"/>
    <s v="Female"/>
    <n v="25.140625"/>
    <s v="20_to_25"/>
    <n v="2470"/>
    <s v="&lt;2500"/>
    <n v="39"/>
    <n v="31.94921875"/>
    <s v="30_plus"/>
    <x v="1"/>
    <x v="0"/>
    <s v="Side"/>
    <s v="_Yes"/>
    <s v="_Yes"/>
  </r>
  <r>
    <x v="1"/>
    <x v="1"/>
    <s v="Female"/>
    <n v="25.85546875"/>
    <s v="20_to_25"/>
    <n v="3760"/>
    <s v="3500_plus"/>
    <n v="39"/>
    <n v="24.19140625"/>
    <s v="20_to_24"/>
    <x v="2"/>
    <x v="0"/>
    <s v="Back"/>
    <s v="No"/>
    <s v="No"/>
  </r>
  <r>
    <x v="1"/>
    <x v="1"/>
    <s v="Female"/>
    <n v="26.5703125"/>
    <s v="26_plus"/>
    <n v="3200"/>
    <s v="3000_to_3499"/>
    <n v="40.28125"/>
    <n v="18.03125"/>
    <s v="&lt;19"/>
    <x v="2"/>
    <x v="1"/>
    <s v="Side"/>
    <s v="No"/>
    <s v="No"/>
  </r>
  <r>
    <x v="1"/>
    <x v="1"/>
    <s v="Female"/>
    <n v="26.85546875"/>
    <s v="26_plus"/>
    <n v="4190"/>
    <s v="3500_plus"/>
    <n v="42"/>
    <n v="32.5546875"/>
    <s v="30_plus"/>
    <x v="1"/>
    <x v="0"/>
    <s v="Front_face_down"/>
    <s v="No"/>
    <s v="No"/>
  </r>
  <r>
    <x v="1"/>
    <x v="1"/>
    <s v="Female"/>
    <n v="27"/>
    <s v="26_plus"/>
    <n v="3150"/>
    <s v="3000_to_3499"/>
    <n v="39.421875"/>
    <n v="35.7734375"/>
    <s v="30_plus"/>
    <x v="1"/>
    <x v="0"/>
    <s v="Back"/>
    <s v="_Yes"/>
    <s v="_Yes"/>
  </r>
  <r>
    <x v="1"/>
    <x v="1"/>
    <s v="Female"/>
    <n v="27.42578125"/>
    <s v="26_plus"/>
    <n v="3410"/>
    <s v="3000_to_3499"/>
    <n v="41"/>
    <n v="29.30078125"/>
    <s v="25_to_29"/>
    <x v="0"/>
    <x v="0"/>
    <s v="Front_face_to_side"/>
    <s v="_Yes"/>
    <s v="_Yes"/>
  </r>
  <r>
    <x v="1"/>
    <x v="1"/>
    <s v="Female"/>
    <n v="28"/>
    <s v="26_plus"/>
    <n v="3000"/>
    <s v="3000_to_3499"/>
    <n v="39"/>
    <n v="24.3828125"/>
    <s v="20_to_24"/>
    <x v="1"/>
    <x v="0"/>
    <s v="Back"/>
    <s v="_Yes"/>
    <s v="_Yes"/>
  </r>
  <r>
    <x v="1"/>
    <x v="1"/>
    <s v="Female"/>
    <n v="28.140625"/>
    <s v="26_plus"/>
    <n v="4090"/>
    <s v="3500_plus"/>
    <n v="42"/>
    <n v="36"/>
    <s v="30_plus"/>
    <x v="0"/>
    <x v="1"/>
    <s v="Side"/>
    <s v="_Yes"/>
    <s v="_Yes"/>
  </r>
  <r>
    <x v="1"/>
    <x v="1"/>
    <s v="Female"/>
    <n v="28.7109375"/>
    <s v="26_plus"/>
    <n v="4150"/>
    <s v="3500_plus"/>
    <n v="40"/>
    <n v="26.24609375"/>
    <s v="25_to_29"/>
    <x v="0"/>
    <x v="0"/>
    <s v="Side"/>
    <s v="No"/>
    <s v="No"/>
  </r>
  <r>
    <x v="1"/>
    <x v="1"/>
    <s v="Female"/>
    <n v="32.28125"/>
    <s v="26_plus"/>
    <n v="3600"/>
    <s v="3500_plus"/>
    <n v="40.140625"/>
    <n v="22.09375"/>
    <s v="20_to_24"/>
    <x v="0"/>
    <x v="0"/>
    <s v="Back"/>
    <s v="No"/>
    <s v="No"/>
  </r>
  <r>
    <x v="1"/>
    <x v="1"/>
    <s v="Female"/>
    <n v="34.5703125"/>
    <s v="26_plus"/>
    <n v="1850"/>
    <s v="&lt;2500"/>
    <n v="33"/>
    <n v="24.0703125"/>
    <s v="20_to_24"/>
    <x v="1"/>
    <x v="1"/>
    <s v="Front_face_to_side"/>
    <s v="No"/>
    <s v="No"/>
  </r>
  <r>
    <x v="1"/>
    <x v="1"/>
    <s v="Female"/>
    <n v="34.5703125"/>
    <s v="26_plus"/>
    <n v="3770"/>
    <s v="3500_plus"/>
    <n v="40"/>
    <n v="27.2734375"/>
    <s v="25_to_29"/>
    <x v="0"/>
    <x v="1"/>
    <s v="Side"/>
    <s v="No"/>
    <s v="No"/>
  </r>
  <r>
    <x v="1"/>
    <x v="1"/>
    <s v="Female"/>
    <n v="35.5703125"/>
    <s v="26_plus"/>
    <n v="3010"/>
    <s v="3000_to_3499"/>
    <n v="40.28125"/>
    <n v="22.21484375"/>
    <s v="20_to_24"/>
    <x v="0"/>
    <x v="0"/>
    <s v="Front_face_to_side"/>
    <s v="No"/>
    <s v="No"/>
  </r>
  <r>
    <x v="1"/>
    <x v="1"/>
    <s v="Female"/>
    <n v="36.28125"/>
    <s v="26_plus"/>
    <n v="3500"/>
    <s v="3500_plus"/>
    <n v="40"/>
    <n v="31.6640625"/>
    <s v="30_plus"/>
    <x v="1"/>
    <x v="1"/>
    <s v="Front_face_to_side"/>
    <s v="No"/>
    <s v="No"/>
  </r>
  <r>
    <x v="1"/>
    <x v="1"/>
    <s v="Female"/>
    <n v="36.5703125"/>
    <s v="26_plus"/>
    <n v="3120"/>
    <s v="3000_to_3499"/>
    <n v="40"/>
    <n v="28.67578125"/>
    <s v="25_to_29"/>
    <x v="0"/>
    <x v="1"/>
    <s v="Side"/>
    <s v="No"/>
    <s v="No"/>
  </r>
  <r>
    <x v="1"/>
    <x v="1"/>
    <s v="Female"/>
    <n v="36.5703125"/>
    <s v="26_plus"/>
    <n v="3680"/>
    <s v="3500_plus"/>
    <n v="40"/>
    <n v="28.9453125"/>
    <s v="25_to_29"/>
    <x v="2"/>
    <x v="0"/>
    <s v="Side"/>
    <s v="_Yes"/>
    <s v="_Yes"/>
  </r>
  <r>
    <x v="1"/>
    <x v="1"/>
    <s v="Female"/>
    <n v="39.140625"/>
    <s v="26_plus"/>
    <n v="3620"/>
    <s v="3500_plus"/>
    <n v="41"/>
    <n v="31.109375"/>
    <s v="30_plus"/>
    <x v="0"/>
    <x v="0"/>
    <s v="Side"/>
    <s v="_Yes"/>
    <s v="_Yes"/>
  </r>
  <r>
    <x v="1"/>
    <x v="1"/>
    <s v="Female"/>
    <n v="39.28125"/>
    <s v="26_plus"/>
    <n v="3670"/>
    <s v="3500_plus"/>
    <n v="38"/>
    <n v="23.94921875"/>
    <s v="20_to_24"/>
    <x v="1"/>
    <x v="0"/>
    <s v="Back"/>
    <s v="_Yes"/>
    <s v="_Yes"/>
  </r>
  <r>
    <x v="1"/>
    <x v="1"/>
    <s v="Female"/>
    <n v="39.421875"/>
    <s v="26_plus"/>
    <n v="3610"/>
    <s v="3500_plus"/>
    <n v="40.5"/>
    <n v="16.94140625"/>
    <s v="&lt;19"/>
    <x v="0"/>
    <x v="0"/>
    <s v="Front_face_to_side"/>
    <s v="_Yes"/>
    <s v="_Yes"/>
  </r>
  <r>
    <x v="1"/>
    <x v="1"/>
    <s v="Female"/>
    <n v="40.28125"/>
    <s v="26_plus"/>
    <n v="3590"/>
    <s v="3500_plus"/>
    <n v="39.5703125"/>
    <n v="20.05078125"/>
    <s v="20_to_24"/>
    <x v="0"/>
    <x v="0"/>
    <s v="Side"/>
    <s v="_Yes"/>
    <s v="_Yes"/>
  </r>
  <r>
    <x v="1"/>
    <x v="1"/>
    <s v="Female"/>
    <n v="43"/>
    <s v="26_plus"/>
    <n v="3710"/>
    <s v="3500_plus"/>
    <n v="38"/>
    <n v="28.6015625"/>
    <s v="25_to_29"/>
    <x v="2"/>
    <x v="1"/>
    <s v="Side"/>
    <s v="No"/>
    <s v="No"/>
  </r>
  <r>
    <x v="1"/>
    <x v="1"/>
    <s v="Female"/>
    <n v="48.421875"/>
    <s v="26_plus"/>
    <n v="3390"/>
    <s v="3000_to_3499"/>
    <n v="41.421875"/>
    <n v="26.26953125"/>
    <s v="25_to_29"/>
    <x v="1"/>
    <x v="0"/>
    <s v="Side"/>
    <s v="_Yes"/>
    <s v="_Yes"/>
  </r>
  <r>
    <x v="1"/>
    <x v="1"/>
    <s v="Female"/>
    <n v="51.28125"/>
    <s v="26_plus"/>
    <n v="3240"/>
    <s v="3000_to_3499"/>
    <n v="41"/>
    <n v="27.76953125"/>
    <s v="25_to_29"/>
    <x v="0"/>
    <x v="1"/>
    <s v="Back"/>
    <s v="No"/>
    <s v="No"/>
  </r>
  <r>
    <x v="1"/>
    <x v="1"/>
    <s v="Male"/>
    <n v="4.427734375"/>
    <s v="&lt;13"/>
    <n v="2680"/>
    <s v="2500_to_2999"/>
    <n v="38"/>
    <n v="22.0625"/>
    <s v="20_to_24"/>
    <x v="1"/>
    <x v="0"/>
    <s v="Side"/>
    <s v="_Yes"/>
    <s v="_Yes"/>
  </r>
  <r>
    <x v="1"/>
    <x v="1"/>
    <s v="Male"/>
    <n v="4.427734375"/>
    <s v="&lt;13"/>
    <n v="3200"/>
    <s v="3000_to_3499"/>
    <n v="40"/>
    <n v="16.046875"/>
    <s v="&lt;19"/>
    <x v="1"/>
    <x v="1"/>
    <s v="Front_face_to_side"/>
    <s v="_Yes"/>
    <s v="_Yes"/>
  </r>
  <r>
    <x v="1"/>
    <x v="1"/>
    <s v="Male"/>
    <n v="4.427734375"/>
    <s v="&lt;13"/>
    <n v="4010"/>
    <s v="3500_plus"/>
    <n v="40"/>
    <n v="25.7890625"/>
    <s v="25_to_29"/>
    <x v="1"/>
    <x v="0"/>
    <s v="Side"/>
    <s v="_Yes"/>
    <s v="_Yes"/>
  </r>
  <r>
    <x v="1"/>
    <x v="1"/>
    <s v="Male"/>
    <n v="4.571289063"/>
    <s v="&lt;13"/>
    <n v="2210"/>
    <s v="&lt;2500"/>
    <n v="40"/>
    <n v="23.09765625"/>
    <s v="20_to_24"/>
    <x v="0"/>
    <x v="1"/>
    <s v="Side"/>
    <s v="_Yes"/>
    <s v="_Yes"/>
  </r>
  <r>
    <x v="1"/>
    <x v="1"/>
    <s v="Male"/>
    <n v="4.571289063"/>
    <s v="&lt;13"/>
    <n v="3400"/>
    <s v="3000_to_3499"/>
    <n v="40.7109375"/>
    <n v="25.20703125"/>
    <s v="25_to_29"/>
    <x v="0"/>
    <x v="0"/>
    <s v="Side"/>
    <s v="_Yes"/>
    <s v="_Yes"/>
  </r>
  <r>
    <x v="1"/>
    <x v="1"/>
    <s v="Male"/>
    <n v="5.142578125"/>
    <s v="&lt;13"/>
    <n v="2745"/>
    <s v="2500_to_2999"/>
    <n v="41"/>
    <n v="19.07421875"/>
    <s v="&lt;19"/>
    <x v="0"/>
    <x v="0"/>
    <s v="Side"/>
    <s v="No"/>
    <s v="No"/>
  </r>
  <r>
    <x v="1"/>
    <x v="1"/>
    <s v="Male"/>
    <n v="5.142578125"/>
    <s v="&lt;13"/>
    <n v="3590"/>
    <s v="3500_plus"/>
    <n v="38.140625"/>
    <n v="25.49609375"/>
    <s v="25_to_29"/>
    <x v="2"/>
    <x v="0"/>
    <s v="Side"/>
    <s v="_Yes"/>
    <s v="_Yes"/>
  </r>
  <r>
    <x v="1"/>
    <x v="1"/>
    <s v="Male"/>
    <n v="5.571289063"/>
    <s v="&lt;13"/>
    <n v="2720"/>
    <s v="2500_to_2999"/>
    <n v="38"/>
    <n v="16.94921875"/>
    <s v="&lt;19"/>
    <x v="1"/>
    <x v="0"/>
    <s v="Side"/>
    <s v="_Yes"/>
    <s v="_Yes"/>
  </r>
  <r>
    <x v="1"/>
    <x v="1"/>
    <s v="Male"/>
    <n v="5.856445313"/>
    <s v="&lt;13"/>
    <n v="4150"/>
    <s v="3500_plus"/>
    <n v="38"/>
    <n v="27.046875"/>
    <s v="25_to_29"/>
    <x v="1"/>
    <x v="0"/>
    <s v="Front_face_to_side"/>
    <s v="No"/>
    <s v="No"/>
  </r>
  <r>
    <x v="1"/>
    <x v="1"/>
    <s v="Male"/>
    <n v="6"/>
    <s v="&lt;13"/>
    <n v="3255"/>
    <s v="3000_to_3499"/>
    <n v="40"/>
    <n v="18.04296875"/>
    <s v="&lt;19"/>
    <x v="2"/>
    <x v="1"/>
    <s v="Front_face_to_side"/>
    <s v="_Yes"/>
    <s v="_Yes"/>
  </r>
  <r>
    <x v="1"/>
    <x v="1"/>
    <s v="Male"/>
    <n v="6"/>
    <s v="&lt;13"/>
    <n v="3510"/>
    <s v="3500_plus"/>
    <n v="39"/>
    <n v="29.15625"/>
    <s v="25_to_29"/>
    <x v="1"/>
    <x v="0"/>
    <s v="Front_face_to_side"/>
    <s v="No"/>
    <s v="No"/>
  </r>
  <r>
    <x v="1"/>
    <x v="1"/>
    <s v="Male"/>
    <n v="6.142578125"/>
    <s v="&lt;13"/>
    <n v="3380"/>
    <s v="3000_to_3499"/>
    <n v="40"/>
    <n v="22.10546875"/>
    <s v="20_to_24"/>
    <x v="1"/>
    <x v="0"/>
    <s v="Side"/>
    <s v="_Yes"/>
    <s v="_Yes"/>
  </r>
  <r>
    <x v="1"/>
    <x v="1"/>
    <s v="Male"/>
    <n v="6.427734375"/>
    <s v="&lt;13"/>
    <n v="2280"/>
    <s v="&lt;2500"/>
    <n v="33"/>
    <n v="29.7890625"/>
    <s v="25_to_29"/>
    <x v="0"/>
    <x v="0"/>
    <s v="Side"/>
    <s v="No"/>
    <s v="No"/>
  </r>
  <r>
    <x v="1"/>
    <x v="1"/>
    <s v="Male"/>
    <n v="6.427734375"/>
    <s v="&lt;13"/>
    <n v="3780"/>
    <s v="3500_plus"/>
    <n v="41"/>
    <n v="17.62890625"/>
    <s v="&lt;19"/>
    <x v="0"/>
    <x v="0"/>
    <s v="Side"/>
    <s v="No"/>
    <s v="No"/>
  </r>
  <r>
    <x v="1"/>
    <x v="1"/>
    <s v="Male"/>
    <n v="6.571289063"/>
    <s v="&lt;13"/>
    <n v="3240"/>
    <s v="3000_to_3499"/>
    <n v="39.5703125"/>
    <n v="17.71875"/>
    <s v="&lt;19"/>
    <x v="1"/>
    <x v="1"/>
    <s v="Back"/>
    <s v="_Yes"/>
    <s v="_Yes"/>
  </r>
  <r>
    <x v="1"/>
    <x v="1"/>
    <s v="Male"/>
    <n v="6.856445313"/>
    <s v="&lt;13"/>
    <n v="3320"/>
    <s v="3000_to_3499"/>
    <n v="39.7109375"/>
    <n v="22.73828125"/>
    <s v="20_to_24"/>
    <x v="1"/>
    <x v="0"/>
    <s v="Side"/>
    <s v="_Yes"/>
    <s v="_Yes"/>
  </r>
  <r>
    <x v="1"/>
    <x v="1"/>
    <s v="Male"/>
    <n v="7"/>
    <s v="&lt;13"/>
    <n v="3820"/>
    <s v="3500_plus"/>
    <n v="41.28125"/>
    <n v="23.12890625"/>
    <s v="20_to_24"/>
    <x v="2"/>
    <x v="0"/>
    <s v="Side"/>
    <s v="_Yes"/>
    <s v="_Yes"/>
  </r>
  <r>
    <x v="1"/>
    <x v="1"/>
    <s v="Male"/>
    <n v="7"/>
    <s v="&lt;13"/>
    <n v="5110"/>
    <s v="3500_plus"/>
    <n v="41"/>
    <n v="21.78125"/>
    <s v="20_to_24"/>
    <x v="0"/>
    <x v="0"/>
    <s v="Side"/>
    <s v="No"/>
    <s v="No"/>
  </r>
  <r>
    <x v="1"/>
    <x v="1"/>
    <s v="Male"/>
    <n v="7.427734375"/>
    <s v="&lt;13"/>
    <n v="3470"/>
    <s v="3000_to_3499"/>
    <n v="40"/>
    <n v="23"/>
    <s v="20_to_24"/>
    <x v="0"/>
    <x v="0"/>
    <s v="Side"/>
    <s v="_Yes"/>
    <s v="_Yes"/>
  </r>
  <r>
    <x v="1"/>
    <x v="1"/>
    <s v="Male"/>
    <n v="7.571289063"/>
    <s v="&lt;13"/>
    <n v="3060"/>
    <s v="3000_to_3499"/>
    <n v="40.8515625"/>
    <n v="30.26953125"/>
    <s v="30_plus"/>
    <x v="1"/>
    <x v="0"/>
    <s v="Front_face_to_side"/>
    <s v="No"/>
    <s v="No"/>
  </r>
  <r>
    <x v="1"/>
    <x v="1"/>
    <s v="Male"/>
    <n v="7.571289063"/>
    <s v="&lt;13"/>
    <n v="3500"/>
    <s v="3500_plus"/>
    <n v="41"/>
    <n v="32.2265625"/>
    <s v="30_plus"/>
    <x v="2"/>
    <x v="1"/>
    <s v="Side"/>
    <s v="No"/>
    <s v="No"/>
  </r>
  <r>
    <x v="1"/>
    <x v="1"/>
    <s v="Male"/>
    <n v="7.713867188"/>
    <s v="&lt;13"/>
    <n v="2900"/>
    <s v="2500_to_2999"/>
    <n v="40"/>
    <n v="21.2734375"/>
    <s v="20_to_24"/>
    <x v="0"/>
    <x v="0"/>
    <s v="Front_face_to_side"/>
    <s v="_Yes"/>
    <s v="_Yes"/>
  </r>
  <r>
    <x v="1"/>
    <x v="1"/>
    <s v="Male"/>
    <n v="7.856445313"/>
    <s v="&lt;13"/>
    <n v="3090"/>
    <s v="3000_to_3499"/>
    <n v="41"/>
    <n v="24.8046875"/>
    <s v="20_to_24"/>
    <x v="2"/>
    <x v="0"/>
    <s v="Side"/>
    <s v="_Yes"/>
    <s v="_Yes"/>
  </r>
  <r>
    <x v="1"/>
    <x v="1"/>
    <s v="Male"/>
    <n v="8"/>
    <s v="&lt;13"/>
    <n v="3575"/>
    <s v="3500_plus"/>
    <n v="40"/>
    <n v="18.63671875"/>
    <s v="&lt;19"/>
    <x v="2"/>
    <x v="1"/>
    <s v="Front_face_to_side"/>
    <s v="_Yes"/>
    <s v="_Yes"/>
  </r>
  <r>
    <x v="1"/>
    <x v="1"/>
    <s v="Male"/>
    <n v="8.142578125"/>
    <s v="&lt;13"/>
    <n v="3170"/>
    <s v="3000_to_3499"/>
    <n v="42"/>
    <n v="28.3515625"/>
    <s v="25_to_29"/>
    <x v="1"/>
    <x v="0"/>
    <s v="Front_face_to_side"/>
    <s v="_Yes"/>
    <s v="_Yes"/>
  </r>
  <r>
    <x v="1"/>
    <x v="1"/>
    <s v="Male"/>
    <n v="8.142578125"/>
    <s v="&lt;13"/>
    <n v="4420"/>
    <s v="3500_plus"/>
    <n v="40"/>
    <n v="18.76171875"/>
    <s v="&lt;19"/>
    <x v="1"/>
    <x v="0"/>
    <s v="Front_face_to_side"/>
    <s v="No"/>
    <s v="No"/>
  </r>
  <r>
    <x v="1"/>
    <x v="1"/>
    <s v="Male"/>
    <n v="8.28515625"/>
    <s v="&lt;13"/>
    <n v="3940"/>
    <s v="3500_plus"/>
    <n v="41"/>
    <n v="23.4296875"/>
    <s v="20_to_24"/>
    <x v="1"/>
    <x v="0"/>
    <s v="Front_face_to_side"/>
    <s v="_Yes"/>
    <s v="_Yes"/>
  </r>
  <r>
    <x v="1"/>
    <x v="1"/>
    <s v="Male"/>
    <n v="8.5703125"/>
    <s v="&lt;13"/>
    <n v="3900"/>
    <s v="3500_plus"/>
    <n v="41"/>
    <n v="20.67578125"/>
    <s v="20_to_24"/>
    <x v="1"/>
    <x v="0"/>
    <s v="Front_face_to_side"/>
    <s v="No"/>
    <s v="No"/>
  </r>
  <r>
    <x v="1"/>
    <x v="1"/>
    <s v="Male"/>
    <n v="8.5703125"/>
    <s v="&lt;13"/>
    <n v="4570"/>
    <s v="3500_plus"/>
    <n v="40"/>
    <n v="29.22265625"/>
    <s v="25_to_29"/>
    <x v="1"/>
    <x v="0"/>
    <s v="Side"/>
    <s v="_Yes"/>
    <s v="_Yes"/>
  </r>
  <r>
    <x v="1"/>
    <x v="1"/>
    <s v="Male"/>
    <n v="8.85546875"/>
    <s v="&lt;13"/>
    <n v="3240"/>
    <s v="3000_to_3499"/>
    <n v="40"/>
    <n v="18.43359375"/>
    <s v="&lt;19"/>
    <x v="1"/>
    <x v="1"/>
    <s v="Front_face_to_side"/>
    <s v="No"/>
    <s v="No"/>
  </r>
  <r>
    <x v="1"/>
    <x v="1"/>
    <s v="Male"/>
    <n v="9"/>
    <s v="&lt;13"/>
    <n v="2780"/>
    <s v="2500_to_2999"/>
    <n v="40"/>
    <n v="30.06640625"/>
    <s v="30_plus"/>
    <x v="2"/>
    <x v="1"/>
    <s v="Front_face_to_side"/>
    <s v="_Yes"/>
    <s v="_Yes"/>
  </r>
  <r>
    <x v="1"/>
    <x v="1"/>
    <s v="Male"/>
    <n v="9"/>
    <s v="&lt;13"/>
    <n v="3630"/>
    <s v="3500_plus"/>
    <n v="40"/>
    <n v="26.66015625"/>
    <s v="25_to_29"/>
    <x v="2"/>
    <x v="1"/>
    <s v="Side"/>
    <s v="No"/>
    <s v="No"/>
  </r>
  <r>
    <x v="1"/>
    <x v="1"/>
    <s v="Male"/>
    <n v="9.142578125"/>
    <s v="&lt;13"/>
    <n v="2990"/>
    <s v="2500_to_2999"/>
    <n v="40"/>
    <n v="27.5625"/>
    <s v="25_to_29"/>
    <x v="0"/>
    <x v="0"/>
    <s v="Side"/>
    <s v="_Yes"/>
    <s v="_Yes"/>
  </r>
  <r>
    <x v="1"/>
    <x v="1"/>
    <s v="Male"/>
    <n v="9.142578125"/>
    <s v="&lt;13"/>
    <n v="3370"/>
    <s v="3000_to_3499"/>
    <n v="39"/>
    <n v="31.51171875"/>
    <s v="30_plus"/>
    <x v="1"/>
    <x v="0"/>
    <s v="Front_face_to_side"/>
    <s v="_Yes"/>
    <s v="_Yes"/>
  </r>
  <r>
    <x v="1"/>
    <x v="1"/>
    <s v="Male"/>
    <n v="9.142578125"/>
    <s v="&lt;13"/>
    <n v="3750"/>
    <s v="3500_plus"/>
    <n v="40"/>
    <n v="20.35546875"/>
    <s v="20_to_24"/>
    <x v="0"/>
    <x v="0"/>
    <s v="Front_face_to_side"/>
    <s v="No"/>
    <s v="No"/>
  </r>
  <r>
    <x v="1"/>
    <x v="1"/>
    <s v="Male"/>
    <n v="9.28515625"/>
    <s v="&lt;13"/>
    <n v="3070"/>
    <s v="3000_to_3499"/>
    <n v="39.8515625"/>
    <n v="32.0234375"/>
    <s v="30_plus"/>
    <x v="0"/>
    <x v="1"/>
    <s v="Side"/>
    <s v="_Yes"/>
    <s v="_Yes"/>
  </r>
  <r>
    <x v="1"/>
    <x v="1"/>
    <s v="Male"/>
    <n v="9.28515625"/>
    <s v="&lt;13"/>
    <n v="3290"/>
    <s v="3000_to_3499"/>
    <n v="40"/>
    <n v="18.703125"/>
    <s v="&lt;19"/>
    <x v="1"/>
    <x v="0"/>
    <s v="Side"/>
    <s v="_Yes"/>
    <s v="_Yes"/>
  </r>
  <r>
    <x v="1"/>
    <x v="1"/>
    <s v="Male"/>
    <n v="9.5703125"/>
    <s v="&lt;13"/>
    <n v="3170"/>
    <s v="3000_to_3499"/>
    <n v="40"/>
    <n v="20.5"/>
    <s v="20_to_24"/>
    <x v="2"/>
    <x v="0"/>
    <s v="Back"/>
    <s v="_Yes"/>
    <s v="_Yes"/>
  </r>
  <r>
    <x v="1"/>
    <x v="1"/>
    <s v="Male"/>
    <n v="9.5703125"/>
    <s v="&lt;13"/>
    <n v="3930"/>
    <s v="3500_plus"/>
    <n v="40"/>
    <n v="33.2890625"/>
    <s v="30_plus"/>
    <x v="0"/>
    <x v="0"/>
    <s v="Front_face_down"/>
    <s v="No"/>
    <s v="No"/>
  </r>
  <r>
    <x v="1"/>
    <x v="1"/>
    <s v="Male"/>
    <n v="9.712890625"/>
    <s v="&lt;13"/>
    <n v="3260"/>
    <s v="3000_to_3499"/>
    <n v="39"/>
    <n v="25.88671875"/>
    <s v="25_to_29"/>
    <x v="0"/>
    <x v="0"/>
    <s v="Side"/>
    <s v="_Yes"/>
    <s v="_Yes"/>
  </r>
  <r>
    <x v="1"/>
    <x v="1"/>
    <s v="Male"/>
    <n v="9.85546875"/>
    <s v="&lt;13"/>
    <n v="4180"/>
    <s v="3500_plus"/>
    <n v="40"/>
    <n v="25.8671875"/>
    <s v="25_to_29"/>
    <x v="0"/>
    <x v="0"/>
    <s v="Front_face_to_side"/>
    <s v="No"/>
    <s v="No"/>
  </r>
  <r>
    <x v="1"/>
    <x v="1"/>
    <s v="Male"/>
    <n v="10.14257813"/>
    <s v="&lt;13"/>
    <n v="3210"/>
    <s v="3000_to_3499"/>
    <n v="40"/>
    <n v="21.1796875"/>
    <s v="20_to_24"/>
    <x v="2"/>
    <x v="0"/>
    <s v="Side"/>
    <s v="_Yes"/>
    <s v="_Yes"/>
  </r>
  <r>
    <x v="1"/>
    <x v="1"/>
    <s v="Male"/>
    <n v="10.14257813"/>
    <s v="&lt;13"/>
    <n v="3570"/>
    <s v="3500_plus"/>
    <n v="40.140625"/>
    <n v="22.12890625"/>
    <s v="20_to_24"/>
    <x v="1"/>
    <x v="0"/>
    <s v="Side"/>
    <s v="_Yes"/>
    <s v="_Yes"/>
  </r>
  <r>
    <x v="1"/>
    <x v="1"/>
    <s v="Male"/>
    <n v="10.14257813"/>
    <s v="&lt;13"/>
    <n v="3840"/>
    <s v="3500_plus"/>
    <n v="38"/>
    <n v="38.3515625"/>
    <s v="30_plus"/>
    <x v="0"/>
    <x v="1"/>
    <s v="Side"/>
    <s v="Occasional"/>
    <s v="_Yes"/>
  </r>
  <r>
    <x v="1"/>
    <x v="1"/>
    <s v="Male"/>
    <n v="10.28515625"/>
    <s v="&lt;13"/>
    <n v="2650"/>
    <s v="2500_to_2999"/>
    <n v="40"/>
    <n v="21.51171875"/>
    <s v="20_to_24"/>
    <x v="1"/>
    <x v="0"/>
    <s v="Side"/>
    <s v="_Yes"/>
    <s v="_Yes"/>
  </r>
  <r>
    <x v="1"/>
    <x v="1"/>
    <s v="Male"/>
    <n v="10.28515625"/>
    <s v="&lt;13"/>
    <n v="3830"/>
    <s v="3500_plus"/>
    <n v="40.7109375"/>
    <n v="26.28125"/>
    <s v="25_to_29"/>
    <x v="0"/>
    <x v="1"/>
    <s v="Side"/>
    <s v="_Yes"/>
    <s v="_Yes"/>
  </r>
  <r>
    <x v="1"/>
    <x v="1"/>
    <s v="Male"/>
    <n v="10.42773438"/>
    <s v="&lt;13"/>
    <n v="3600"/>
    <s v="3500_plus"/>
    <n v="40"/>
    <n v="27.046875"/>
    <s v="25_to_29"/>
    <x v="2"/>
    <x v="0"/>
    <s v="Side"/>
    <s v="_Yes"/>
    <s v="_Yes"/>
  </r>
  <r>
    <x v="1"/>
    <x v="1"/>
    <s v="Male"/>
    <n v="10.5703125"/>
    <s v="&lt;13"/>
    <n v="3690"/>
    <s v="3500_plus"/>
    <n v="39"/>
    <n v="32.8203125"/>
    <s v="30_plus"/>
    <x v="1"/>
    <x v="0"/>
    <s v="Front_face_to_side"/>
    <s v="No"/>
    <s v="No"/>
  </r>
  <r>
    <x v="1"/>
    <x v="1"/>
    <s v="Male"/>
    <n v="10.71289063"/>
    <s v="&lt;13"/>
    <n v="3350"/>
    <s v="3000_to_3499"/>
    <n v="40.28125"/>
    <n v="28.25390625"/>
    <s v="25_to_29"/>
    <x v="0"/>
    <x v="0"/>
    <s v="Back"/>
    <s v="No"/>
    <s v="No"/>
  </r>
  <r>
    <x v="1"/>
    <x v="1"/>
    <s v="Male"/>
    <n v="10.71289063"/>
    <s v="&lt;13"/>
    <n v="3890"/>
    <s v="3500_plus"/>
    <n v="40.5703125"/>
    <n v="30.43359375"/>
    <s v="30_plus"/>
    <x v="0"/>
    <x v="0"/>
    <s v="Side"/>
    <s v="No"/>
    <s v="No"/>
  </r>
  <r>
    <x v="1"/>
    <x v="1"/>
    <s v="Male"/>
    <n v="11.28515625"/>
    <s v="&lt;13"/>
    <n v="3640"/>
    <s v="3500_plus"/>
    <n v="39"/>
    <n v="22.32421875"/>
    <s v="20_to_24"/>
    <x v="1"/>
    <x v="0"/>
    <s v="Front_face_to_side"/>
    <s v="No"/>
    <s v="No"/>
  </r>
  <r>
    <x v="1"/>
    <x v="1"/>
    <s v="Male"/>
    <n v="11.5703125"/>
    <s v="&lt;13"/>
    <n v="3100"/>
    <s v="3000_to_3499"/>
    <n v="40"/>
    <n v="18.05078125"/>
    <s v="&lt;19"/>
    <x v="1"/>
    <x v="0"/>
    <s v="Back"/>
    <s v="_Yes"/>
    <s v="_Yes"/>
  </r>
  <r>
    <x v="1"/>
    <x v="1"/>
    <s v="Male"/>
    <n v="11.71289063"/>
    <s v="&lt;13"/>
    <n v="3130"/>
    <s v="3000_to_3499"/>
    <n v="42"/>
    <n v="16.5390625"/>
    <s v="&lt;19"/>
    <x v="0"/>
    <x v="0"/>
    <s v="Back"/>
    <s v="_Yes"/>
    <s v="_Yes"/>
  </r>
  <r>
    <x v="1"/>
    <x v="1"/>
    <s v="Male"/>
    <n v="11.71289063"/>
    <s v="&lt;13"/>
    <n v="3200"/>
    <s v="3000_to_3499"/>
    <n v="40"/>
    <n v="25.2734375"/>
    <s v="25_to_29"/>
    <x v="0"/>
    <x v="1"/>
    <s v="Front_face_to_side"/>
    <s v="No"/>
    <s v="No"/>
  </r>
  <r>
    <x v="1"/>
    <x v="1"/>
    <s v="Male"/>
    <n v="11.71289063"/>
    <s v="&lt;13"/>
    <n v="3690"/>
    <s v="3500_plus"/>
    <n v="41"/>
    <n v="31.59375"/>
    <s v="30_plus"/>
    <x v="0"/>
    <x v="0"/>
    <s v="Side"/>
    <s v="No"/>
    <s v="No"/>
  </r>
  <r>
    <x v="1"/>
    <x v="1"/>
    <s v="Male"/>
    <n v="11.85546875"/>
    <s v="&lt;13"/>
    <n v="3750"/>
    <s v="3500_plus"/>
    <n v="40"/>
    <n v="32.9765625"/>
    <s v="30_plus"/>
    <x v="2"/>
    <x v="0"/>
    <s v="Front_face_to_side"/>
    <s v="No"/>
    <s v="No"/>
  </r>
  <r>
    <x v="1"/>
    <x v="1"/>
    <s v="Male"/>
    <n v="12.42773438"/>
    <s v="&lt;13"/>
    <n v="2650"/>
    <s v="2500_to_2999"/>
    <n v="35"/>
    <n v="21.4375"/>
    <s v="20_to_24"/>
    <x v="0"/>
    <x v="0"/>
    <s v="Front_face_to_side"/>
    <s v="_Yes"/>
    <s v="_Yes"/>
  </r>
  <r>
    <x v="1"/>
    <x v="1"/>
    <s v="Male"/>
    <n v="12.42773438"/>
    <s v="&lt;13"/>
    <n v="2860"/>
    <s v="2500_to_2999"/>
    <n v="39"/>
    <n v="28.99609375"/>
    <s v="25_to_29"/>
    <x v="2"/>
    <x v="0"/>
    <s v="Front_face_to_side"/>
    <s v="_Yes"/>
    <s v="_Yes"/>
  </r>
  <r>
    <x v="1"/>
    <x v="1"/>
    <s v="Male"/>
    <n v="12.71289063"/>
    <s v="&lt;13"/>
    <n v="3500"/>
    <s v="3500_plus"/>
    <n v="39.7109375"/>
    <n v="27.84375"/>
    <s v="25_to_29"/>
    <x v="2"/>
    <x v="0"/>
    <s v="Side"/>
    <s v="No"/>
    <s v="No"/>
  </r>
  <r>
    <x v="1"/>
    <x v="1"/>
    <s v="Male"/>
    <n v="12.71289063"/>
    <s v="&lt;13"/>
    <n v="3720"/>
    <s v="3500_plus"/>
    <n v="38"/>
    <n v="21.60546875"/>
    <s v="20_to_24"/>
    <x v="0"/>
    <x v="0"/>
    <s v="Front_face_down"/>
    <s v="_Yes"/>
    <s v="_Yes"/>
  </r>
  <r>
    <x v="1"/>
    <x v="1"/>
    <s v="Male"/>
    <n v="13.28515625"/>
    <s v="13_to_19"/>
    <n v="2750"/>
    <s v="2500_to_2999"/>
    <n v="38"/>
    <n v="25.625"/>
    <s v="25_to_29"/>
    <x v="2"/>
    <x v="0"/>
    <s v="Front_face_to_side"/>
    <s v="_Yes"/>
    <s v="_Yes"/>
  </r>
  <r>
    <x v="1"/>
    <x v="1"/>
    <s v="Male"/>
    <n v="13.28515625"/>
    <s v="13_to_19"/>
    <n v="2800"/>
    <s v="2500_to_2999"/>
    <n v="39.8515625"/>
    <n v="30.01953125"/>
    <s v="30_plus"/>
    <x v="0"/>
    <x v="0"/>
    <s v="Front_face_to_side"/>
    <s v="_Yes"/>
    <s v="_Yes"/>
  </r>
  <r>
    <x v="1"/>
    <x v="1"/>
    <s v="Male"/>
    <n v="13.28515625"/>
    <s v="13_to_19"/>
    <n v="3255"/>
    <s v="3000_to_3499"/>
    <n v="42"/>
    <n v="23.45703125"/>
    <s v="20_to_24"/>
    <x v="1"/>
    <x v="0"/>
    <s v="Front_face_to_side"/>
    <s v="No"/>
    <s v="No"/>
  </r>
  <r>
    <x v="1"/>
    <x v="1"/>
    <s v="Male"/>
    <n v="13.28515625"/>
    <s v="13_to_19"/>
    <n v="4000"/>
    <s v="3500_plus"/>
    <n v="40"/>
    <n v="19.44140625"/>
    <s v="&lt;19"/>
    <x v="2"/>
    <x v="0"/>
    <s v="Front_face_to_side"/>
    <s v="_Yes"/>
    <s v="_Yes"/>
  </r>
  <r>
    <x v="1"/>
    <x v="1"/>
    <s v="Male"/>
    <n v="13.28515625"/>
    <s v="13_to_19"/>
    <n v="4500"/>
    <s v="3500_plus"/>
    <n v="40"/>
    <n v="26.1875"/>
    <s v="25_to_29"/>
    <x v="2"/>
    <x v="0"/>
    <s v="Front_face_to_side"/>
    <s v="No"/>
    <s v="No"/>
  </r>
  <r>
    <x v="1"/>
    <x v="1"/>
    <s v="Male"/>
    <n v="13.42773438"/>
    <s v="13_to_19"/>
    <n v="3400"/>
    <s v="3000_to_3499"/>
    <n v="40"/>
    <n v="24.3125"/>
    <s v="20_to_24"/>
    <x v="0"/>
    <x v="0"/>
    <s v="Back"/>
    <s v="No"/>
    <s v="No"/>
  </r>
  <r>
    <x v="1"/>
    <x v="1"/>
    <s v="Male"/>
    <n v="13.71289063"/>
    <s v="13_to_19"/>
    <n v="3120"/>
    <s v="3000_to_3499"/>
    <n v="42"/>
    <n v="17.82421875"/>
    <s v="&lt;19"/>
    <x v="1"/>
    <x v="0"/>
    <s v="Side"/>
    <s v="_Yes"/>
    <s v="_Yes"/>
  </r>
  <r>
    <x v="1"/>
    <x v="1"/>
    <s v="Male"/>
    <n v="13.85546875"/>
    <s v="13_to_19"/>
    <n v="3590"/>
    <s v="3500_plus"/>
    <n v="40"/>
    <n v="17.16796875"/>
    <s v="&lt;19"/>
    <x v="1"/>
    <x v="0"/>
    <s v="Front_face_to_side"/>
    <s v="_Yes"/>
    <s v="_Yes"/>
  </r>
  <r>
    <x v="1"/>
    <x v="1"/>
    <s v="Male"/>
    <n v="13.85546875"/>
    <s v="13_to_19"/>
    <n v="3660"/>
    <s v="3500_plus"/>
    <n v="40.5703125"/>
    <n v="28.34375"/>
    <s v="25_to_29"/>
    <x v="0"/>
    <x v="0"/>
    <s v="Front_face_to_side"/>
    <s v="No"/>
    <s v="No"/>
  </r>
  <r>
    <x v="1"/>
    <x v="1"/>
    <s v="Male"/>
    <n v="13.85546875"/>
    <s v="13_to_19"/>
    <n v="4010"/>
    <s v="3500_plus"/>
    <n v="41"/>
    <n v="27.76953125"/>
    <s v="25_to_29"/>
    <x v="1"/>
    <x v="0"/>
    <s v="Side"/>
    <s v="No"/>
    <s v="No"/>
  </r>
  <r>
    <x v="1"/>
    <x v="1"/>
    <s v="Male"/>
    <n v="14"/>
    <s v="13_to_19"/>
    <n v="3550"/>
    <s v="3500_plus"/>
    <n v="41"/>
    <n v="31.42578125"/>
    <s v="30_plus"/>
    <x v="2"/>
    <x v="0"/>
    <s v="Back"/>
    <s v="No"/>
    <s v="No"/>
  </r>
  <r>
    <x v="1"/>
    <x v="1"/>
    <s v="Male"/>
    <n v="14"/>
    <s v="13_to_19"/>
    <n v="4320"/>
    <s v="3500_plus"/>
    <n v="40.140625"/>
    <n v="22.2265625"/>
    <s v="20_to_24"/>
    <x v="2"/>
    <x v="0"/>
    <s v="Back"/>
    <s v="No"/>
    <s v="No"/>
  </r>
  <r>
    <x v="1"/>
    <x v="1"/>
    <s v="Male"/>
    <n v="14.14257813"/>
    <s v="13_to_19"/>
    <n v="3340"/>
    <s v="3000_to_3499"/>
    <n v="41"/>
    <n v="21.89453125"/>
    <s v="20_to_24"/>
    <x v="0"/>
    <x v="0"/>
    <s v="Front_face_to_side"/>
    <s v="_Yes"/>
    <s v="_Yes"/>
  </r>
  <r>
    <x v="1"/>
    <x v="1"/>
    <s v="Male"/>
    <n v="14.14257813"/>
    <s v="13_to_19"/>
    <n v="3550"/>
    <s v="3500_plus"/>
    <n v="40"/>
    <n v="18.90234375"/>
    <s v="&lt;19"/>
    <x v="0"/>
    <x v="0"/>
    <s v="Side"/>
    <s v="_Yes"/>
    <s v="_Yes"/>
  </r>
  <r>
    <x v="1"/>
    <x v="1"/>
    <s v="Male"/>
    <n v="14.85546875"/>
    <s v="13_to_19"/>
    <n v="2040"/>
    <s v="&lt;2500"/>
    <n v="39"/>
    <n v="23.83203125"/>
    <s v="20_to_24"/>
    <x v="1"/>
    <x v="0"/>
    <s v="Front_face_to_side"/>
    <s v="_Yes"/>
    <s v="_Yes"/>
  </r>
  <r>
    <x v="1"/>
    <x v="1"/>
    <s v="Male"/>
    <n v="14.85546875"/>
    <s v="13_to_19"/>
    <n v="2250"/>
    <s v="&lt;2500"/>
    <n v="33"/>
    <n v="23.33203125"/>
    <s v="20_to_24"/>
    <x v="0"/>
    <x v="0"/>
    <s v="Front_face_to_side"/>
    <s v="No"/>
    <s v="No"/>
  </r>
  <r>
    <x v="1"/>
    <x v="1"/>
    <s v="Male"/>
    <n v="15"/>
    <s v="13_to_19"/>
    <n v="3120"/>
    <s v="3000_to_3499"/>
    <n v="39"/>
    <n v="25.453125"/>
    <s v="25_to_29"/>
    <x v="1"/>
    <x v="0"/>
    <s v="Side"/>
    <s v="_Yes"/>
    <s v="_Yes"/>
  </r>
  <r>
    <x v="1"/>
    <x v="1"/>
    <s v="Male"/>
    <n v="15.5703125"/>
    <s v="13_to_19"/>
    <n v="4140"/>
    <s v="3500_plus"/>
    <n v="40"/>
    <n v="20.515625"/>
    <s v="20_to_24"/>
    <x v="0"/>
    <x v="0"/>
    <s v="Front_face_to_side"/>
    <s v="No"/>
    <s v="No"/>
  </r>
  <r>
    <x v="1"/>
    <x v="1"/>
    <s v="Male"/>
    <n v="15.71289063"/>
    <s v="13_to_19"/>
    <n v="3420"/>
    <s v="3000_to_3499"/>
    <n v="40"/>
    <n v="19.79296875"/>
    <s v="&lt;19"/>
    <x v="0"/>
    <x v="1"/>
    <s v="Side"/>
    <s v="_Yes"/>
    <s v="_Yes"/>
  </r>
  <r>
    <x v="1"/>
    <x v="1"/>
    <s v="Male"/>
    <n v="15.71289063"/>
    <s v="13_to_19"/>
    <n v="3710"/>
    <s v="3500_plus"/>
    <n v="39"/>
    <n v="23.68359375"/>
    <s v="20_to_24"/>
    <x v="1"/>
    <x v="0"/>
    <s v="Front_face_to_side"/>
    <s v="_Yes"/>
    <s v="_Yes"/>
  </r>
  <r>
    <x v="1"/>
    <x v="1"/>
    <s v="Male"/>
    <n v="15.85546875"/>
    <s v="13_to_19"/>
    <n v="3415"/>
    <s v="3000_to_3499"/>
    <n v="41"/>
    <n v="22.296875"/>
    <s v="20_to_24"/>
    <x v="1"/>
    <x v="0"/>
    <s v="Front_face_to_side"/>
    <s v="_Yes"/>
    <s v="_Yes"/>
  </r>
  <r>
    <x v="1"/>
    <x v="1"/>
    <s v="Male"/>
    <n v="15.85546875"/>
    <s v="13_to_19"/>
    <n v="3780"/>
    <s v="3500_plus"/>
    <n v="41.421875"/>
    <n v="29.50390625"/>
    <s v="25_to_29"/>
    <x v="0"/>
    <x v="0"/>
    <s v="Side"/>
    <s v="No"/>
    <s v="No"/>
  </r>
  <r>
    <x v="1"/>
    <x v="1"/>
    <s v="Male"/>
    <n v="16"/>
    <s v="13_to_19"/>
    <n v="3250"/>
    <s v="3000_to_3499"/>
    <n v="39"/>
    <n v="19.9921875"/>
    <s v="&lt;19"/>
    <x v="2"/>
    <x v="0"/>
    <s v="Side"/>
    <s v="_Yes"/>
    <s v="_Yes"/>
  </r>
  <r>
    <x v="1"/>
    <x v="1"/>
    <s v="Male"/>
    <n v="16.85546875"/>
    <s v="13_to_19"/>
    <n v="2810"/>
    <s v="2500_to_2999"/>
    <n v="38.28125"/>
    <n v="32.3046875"/>
    <s v="30_plus"/>
    <x v="0"/>
    <x v="0"/>
    <s v="Back"/>
    <s v="_Yes"/>
    <s v="_Yes"/>
  </r>
  <r>
    <x v="1"/>
    <x v="1"/>
    <s v="Male"/>
    <n v="17.140625"/>
    <s v="13_to_19"/>
    <n v="3520"/>
    <s v="3500_plus"/>
    <n v="40"/>
    <n v="29.0859375"/>
    <s v="25_to_29"/>
    <x v="0"/>
    <x v="1"/>
    <s v="Back"/>
    <s v="_Yes"/>
    <s v="_Yes"/>
  </r>
  <r>
    <x v="1"/>
    <x v="1"/>
    <s v="Male"/>
    <n v="17.28515625"/>
    <s v="13_to_19"/>
    <n v="4060"/>
    <s v="3500_plus"/>
    <n v="38"/>
    <n v="25.47265625"/>
    <s v="25_to_29"/>
    <x v="0"/>
    <x v="0"/>
    <s v="Front_face_to_side"/>
    <s v="_Yes"/>
    <s v="_Yes"/>
  </r>
  <r>
    <x v="1"/>
    <x v="1"/>
    <s v="Male"/>
    <n v="17.42578125"/>
    <s v="13_to_19"/>
    <n v="3460"/>
    <s v="3000_to_3499"/>
    <n v="39.421875"/>
    <n v="22.48046875"/>
    <s v="20_to_24"/>
    <x v="1"/>
    <x v="0"/>
    <s v="Side"/>
    <s v="No"/>
    <s v="No"/>
  </r>
  <r>
    <x v="1"/>
    <x v="1"/>
    <s v="Male"/>
    <n v="17.7109375"/>
    <s v="13_to_19"/>
    <n v="3640"/>
    <s v="3500_plus"/>
    <n v="40"/>
    <n v="23.3203125"/>
    <s v="20_to_24"/>
    <x v="2"/>
    <x v="0"/>
    <s v="Front_face_to_side"/>
    <s v="_Yes"/>
    <s v="_Yes"/>
  </r>
  <r>
    <x v="1"/>
    <x v="1"/>
    <s v="Male"/>
    <n v="17.85546875"/>
    <s v="13_to_19"/>
    <n v="3420"/>
    <s v="3000_to_3499"/>
    <n v="40"/>
    <n v="18.70703125"/>
    <s v="&lt;19"/>
    <x v="0"/>
    <x v="0"/>
    <s v="Front_face_to_side"/>
    <s v="Occasional"/>
    <s v="_Yes"/>
  </r>
  <r>
    <x v="1"/>
    <x v="1"/>
    <s v="Male"/>
    <n v="17.85546875"/>
    <s v="13_to_19"/>
    <n v="3860"/>
    <s v="3500_plus"/>
    <n v="39.7109375"/>
    <n v="36.4375"/>
    <s v="30_plus"/>
    <x v="0"/>
    <x v="0"/>
    <s v="Side"/>
    <s v="_Yes"/>
    <s v="_Yes"/>
  </r>
  <r>
    <x v="1"/>
    <x v="1"/>
    <s v="Male"/>
    <n v="18.28515625"/>
    <s v="13_to_19"/>
    <n v="3400"/>
    <s v="3000_to_3499"/>
    <n v="40"/>
    <n v="23.328125"/>
    <s v="20_to_24"/>
    <x v="0"/>
    <x v="0"/>
    <s v="Back"/>
    <s v="No"/>
    <s v="No"/>
  </r>
  <r>
    <x v="1"/>
    <x v="1"/>
    <s v="Male"/>
    <n v="18.42578125"/>
    <s v="13_to_19"/>
    <n v="3050"/>
    <s v="3000_to_3499"/>
    <n v="38"/>
    <n v="30.6796875"/>
    <s v="30_plus"/>
    <x v="1"/>
    <x v="0"/>
    <s v="Side"/>
    <s v="_Yes"/>
    <s v="_Yes"/>
  </r>
  <r>
    <x v="1"/>
    <x v="1"/>
    <s v="Male"/>
    <n v="19.5703125"/>
    <s v="13_to_19"/>
    <n v="3960"/>
    <s v="3500_plus"/>
    <n v="40"/>
    <n v="28.3203125"/>
    <s v="25_to_29"/>
    <x v="1"/>
    <x v="0"/>
    <s v="Side"/>
    <s v="_Yes"/>
    <s v="_Yes"/>
  </r>
  <r>
    <x v="1"/>
    <x v="1"/>
    <s v="Male"/>
    <n v="19.7109375"/>
    <s v="13_to_19"/>
    <n v="2780"/>
    <s v="2500_to_2999"/>
    <n v="37"/>
    <n v="20.5625"/>
    <s v="20_to_24"/>
    <x v="0"/>
    <x v="1"/>
    <s v="Front_face_to_side"/>
    <s v="_Yes"/>
    <s v="_Yes"/>
  </r>
  <r>
    <x v="1"/>
    <x v="1"/>
    <s v="Male"/>
    <n v="21.140625"/>
    <s v="20_to_25"/>
    <n v="3180"/>
    <s v="3000_to_3499"/>
    <n v="40"/>
    <n v="26.0703125"/>
    <s v="25_to_29"/>
    <x v="1"/>
    <x v="0"/>
    <s v="Side"/>
    <s v="_Yes"/>
    <s v="_Yes"/>
  </r>
  <r>
    <x v="1"/>
    <x v="1"/>
    <s v="Male"/>
    <n v="21.42578125"/>
    <s v="20_to_25"/>
    <n v="3290"/>
    <s v="3000_to_3499"/>
    <n v="40"/>
    <n v="21.9921875"/>
    <s v="20_to_24"/>
    <x v="0"/>
    <x v="0"/>
    <s v="Back"/>
    <s v="No"/>
    <s v="No"/>
  </r>
  <r>
    <x v="1"/>
    <x v="1"/>
    <s v="Male"/>
    <n v="21.42578125"/>
    <s v="20_to_25"/>
    <n v="4490"/>
    <s v="3500_plus"/>
    <n v="41"/>
    <n v="26.38671875"/>
    <s v="25_to_29"/>
    <x v="0"/>
    <x v="0"/>
    <s v="Front_face_to_side"/>
    <s v="No"/>
    <s v="No"/>
  </r>
  <r>
    <x v="1"/>
    <x v="1"/>
    <s v="Male"/>
    <n v="21.7109375"/>
    <s v="20_to_25"/>
    <n v="3490"/>
    <s v="3000_to_3499"/>
    <n v="40"/>
    <n v="27.7421875"/>
    <s v="25_to_29"/>
    <x v="0"/>
    <x v="0"/>
    <s v="Front_face_to_side"/>
    <s v="_Yes"/>
    <s v="_Yes"/>
  </r>
  <r>
    <x v="1"/>
    <x v="1"/>
    <s v="Male"/>
    <n v="22.5703125"/>
    <s v="20_to_25"/>
    <n v="3300"/>
    <s v="3000_to_3499"/>
    <n v="42"/>
    <n v="37.7890625"/>
    <s v="30_plus"/>
    <x v="1"/>
    <x v="0"/>
    <s v="Front_face_to_side"/>
    <s v="_Yes"/>
    <s v="_Yes"/>
  </r>
  <r>
    <x v="1"/>
    <x v="1"/>
    <s v="Male"/>
    <n v="22.7109375"/>
    <s v="20_to_25"/>
    <n v="3270"/>
    <s v="3000_to_3499"/>
    <n v="38"/>
    <n v="26.796875"/>
    <s v="25_to_29"/>
    <x v="1"/>
    <x v="0"/>
    <s v="Front_face_to_side"/>
    <s v="_Yes"/>
    <s v="_Yes"/>
  </r>
  <r>
    <x v="1"/>
    <x v="1"/>
    <s v="Male"/>
    <n v="22.7109375"/>
    <s v="20_to_25"/>
    <n v="3750"/>
    <s v="3500_plus"/>
    <n v="40"/>
    <n v="21.2421875"/>
    <s v="20_to_24"/>
    <x v="0"/>
    <x v="0"/>
    <s v="Front_face_to_side"/>
    <s v="No"/>
    <s v="No"/>
  </r>
  <r>
    <x v="1"/>
    <x v="1"/>
    <s v="Male"/>
    <n v="23.42578125"/>
    <s v="20_to_25"/>
    <n v="3950"/>
    <s v="3500_plus"/>
    <n v="42"/>
    <n v="28.734375"/>
    <s v="25_to_29"/>
    <x v="2"/>
    <x v="0"/>
    <s v="Side"/>
    <s v="_Yes"/>
    <s v="_Yes"/>
  </r>
  <r>
    <x v="1"/>
    <x v="1"/>
    <s v="Male"/>
    <n v="26"/>
    <s v="26_plus"/>
    <n v="3610"/>
    <s v="3500_plus"/>
    <n v="38"/>
    <n v="27.40234375"/>
    <s v="25_to_29"/>
    <x v="2"/>
    <x v="1"/>
    <s v="Front_face_to_side"/>
    <s v="No"/>
    <s v="No"/>
  </r>
  <r>
    <x v="1"/>
    <x v="1"/>
    <s v="Male"/>
    <n v="26.5703125"/>
    <s v="26_plus"/>
    <n v="3210"/>
    <s v="3000_to_3499"/>
    <n v="40"/>
    <n v="29.515625"/>
    <s v="25_to_29"/>
    <x v="0"/>
    <x v="0"/>
    <s v="Front_face_to_side"/>
    <s v="_Yes"/>
    <s v="_Yes"/>
  </r>
  <r>
    <x v="1"/>
    <x v="1"/>
    <s v="Male"/>
    <n v="26.7109375"/>
    <s v="26_plus"/>
    <n v="3370"/>
    <s v="3000_to_3499"/>
    <n v="39"/>
    <n v="32.734375"/>
    <s v="30_plus"/>
    <x v="0"/>
    <x v="0"/>
    <s v="Front_face_to_side"/>
    <s v="_Yes"/>
    <s v="_Yes"/>
  </r>
  <r>
    <x v="1"/>
    <x v="1"/>
    <s v="Male"/>
    <n v="27.28515625"/>
    <s v="26_plus"/>
    <n v="3320"/>
    <s v="3000_to_3499"/>
    <n v="40.8515625"/>
    <n v="25.9375"/>
    <s v="25_to_29"/>
    <x v="0"/>
    <x v="1"/>
    <s v="Side"/>
    <s v="_Yes"/>
    <s v="_Yes"/>
  </r>
  <r>
    <x v="1"/>
    <x v="1"/>
    <s v="Male"/>
    <n v="27.28515625"/>
    <s v="26_plus"/>
    <n v="3490"/>
    <s v="3000_to_3499"/>
    <n v="40"/>
    <n v="23.07421875"/>
    <s v="20_to_24"/>
    <x v="0"/>
    <x v="0"/>
    <s v="Front_face_down"/>
    <s v="No"/>
    <s v="No"/>
  </r>
  <r>
    <x v="1"/>
    <x v="1"/>
    <s v="Male"/>
    <n v="27.42578125"/>
    <s v="26_plus"/>
    <n v="2980"/>
    <s v="2500_to_2999"/>
    <n v="41"/>
    <n v="28.8203125"/>
    <s v="25_to_29"/>
    <x v="0"/>
    <x v="0"/>
    <s v="Front_face_to_side"/>
    <s v="_Yes"/>
    <s v="_Yes"/>
  </r>
  <r>
    <x v="1"/>
    <x v="1"/>
    <s v="Male"/>
    <n v="28.28515625"/>
    <s v="26_plus"/>
    <n v="3170"/>
    <s v="3000_to_3499"/>
    <n v="40"/>
    <n v="27.73046875"/>
    <s v="25_to_29"/>
    <x v="0"/>
    <x v="0"/>
    <s v="Side"/>
    <s v="_Yes"/>
    <s v="_Yes"/>
  </r>
  <r>
    <x v="1"/>
    <x v="1"/>
    <s v="Male"/>
    <n v="28.42578125"/>
    <s v="26_plus"/>
    <n v="3680"/>
    <s v="3500_plus"/>
    <n v="40"/>
    <n v="20.09375"/>
    <s v="20_to_24"/>
    <x v="0"/>
    <x v="1"/>
    <s v="Back"/>
    <s v="No"/>
    <s v="No"/>
  </r>
  <r>
    <x v="1"/>
    <x v="1"/>
    <s v="Male"/>
    <n v="28.42578125"/>
    <s v="26_plus"/>
    <n v="3920"/>
    <s v="3500_plus"/>
    <n v="40"/>
    <n v="32.75"/>
    <s v="30_plus"/>
    <x v="1"/>
    <x v="0"/>
    <s v="Back"/>
    <s v="No"/>
    <s v="No"/>
  </r>
  <r>
    <x v="1"/>
    <x v="1"/>
    <s v="Male"/>
    <n v="28.5703125"/>
    <s v="26_plus"/>
    <n v="3270"/>
    <s v="3000_to_3499"/>
    <n v="40"/>
    <n v="26.10546875"/>
    <s v="25_to_29"/>
    <x v="1"/>
    <x v="0"/>
    <s v="Front_face_to_side"/>
    <s v="No"/>
    <s v="No"/>
  </r>
  <r>
    <x v="1"/>
    <x v="1"/>
    <s v="Male"/>
    <n v="28.85546875"/>
    <s v="26_plus"/>
    <n v="3930"/>
    <s v="3500_plus"/>
    <n v="40"/>
    <n v="19.51171875"/>
    <s v="&lt;19"/>
    <x v="1"/>
    <x v="1"/>
    <s v="Back"/>
    <s v="No"/>
    <s v="No"/>
  </r>
  <r>
    <x v="1"/>
    <x v="1"/>
    <s v="Male"/>
    <n v="29.28515625"/>
    <s v="26_plus"/>
    <n v="3670"/>
    <s v="3500_plus"/>
    <n v="40.28125"/>
    <n v="21.32421875"/>
    <s v="20_to_24"/>
    <x v="2"/>
    <x v="0"/>
    <s v="Back"/>
    <s v="_Yes"/>
    <s v="_Yes"/>
  </r>
  <r>
    <x v="1"/>
    <x v="1"/>
    <s v="Male"/>
    <n v="29.42578125"/>
    <s v="26_plus"/>
    <n v="3970"/>
    <s v="3500_plus"/>
    <n v="39"/>
    <n v="25.13671875"/>
    <s v="25_to_29"/>
    <x v="1"/>
    <x v="0"/>
    <s v="Side"/>
    <s v="No"/>
    <s v="No"/>
  </r>
  <r>
    <x v="1"/>
    <x v="1"/>
    <s v="Male"/>
    <n v="30.28515625"/>
    <s v="26_plus"/>
    <n v="3230"/>
    <s v="3000_to_3499"/>
    <n v="40"/>
    <n v="29.48828125"/>
    <s v="25_to_29"/>
    <x v="0"/>
    <x v="0"/>
    <s v="Side"/>
    <s v="No"/>
    <s v="No"/>
  </r>
  <r>
    <x v="1"/>
    <x v="1"/>
    <s v="Male"/>
    <n v="30.5703125"/>
    <s v="26_plus"/>
    <n v="3580"/>
    <s v="3500_plus"/>
    <n v="40"/>
    <n v="23.640625"/>
    <s v="20_to_24"/>
    <x v="1"/>
    <x v="0"/>
    <s v="Back"/>
    <s v="_Yes"/>
    <s v="_Yes"/>
  </r>
  <r>
    <x v="1"/>
    <x v="1"/>
    <s v="Male"/>
    <n v="31"/>
    <s v="26_plus"/>
    <n v="2680"/>
    <s v="2500_to_2999"/>
    <n v="40"/>
    <n v="23.2265625"/>
    <s v="20_to_24"/>
    <x v="0"/>
    <x v="0"/>
    <s v="Side"/>
    <s v="_Yes"/>
    <s v="_Yes"/>
  </r>
  <r>
    <x v="1"/>
    <x v="1"/>
    <s v="Male"/>
    <n v="34.5703125"/>
    <s v="26_plus"/>
    <n v="3670"/>
    <s v="3500_plus"/>
    <n v="41"/>
    <n v="26.09375"/>
    <s v="25_to_29"/>
    <x v="2"/>
    <x v="0"/>
    <s v="Front_face_to_side"/>
    <s v="_Yes"/>
    <s v="_Yes"/>
  </r>
  <r>
    <x v="1"/>
    <x v="1"/>
    <s v="Male"/>
    <n v="38.7109375"/>
    <s v="26_plus"/>
    <n v="3895"/>
    <s v="3500_plus"/>
    <n v="40"/>
    <n v="21.85546875"/>
    <s v="20_to_24"/>
    <x v="0"/>
    <x v="1"/>
    <s v="Side"/>
    <s v="No"/>
    <s v="No"/>
  </r>
  <r>
    <x v="1"/>
    <x v="1"/>
    <s v="Male"/>
    <n v="42.7109375"/>
    <s v="26_plus"/>
    <n v="3950"/>
    <s v="3500_plus"/>
    <n v="41.8515625"/>
    <n v="26.3515625"/>
    <s v="25_to_29"/>
    <x v="2"/>
    <x v="0"/>
    <s v="Side"/>
    <s v="No"/>
    <s v="No"/>
  </r>
  <r>
    <x v="1"/>
    <x v="1"/>
    <s v="Male"/>
    <n v="43.421875"/>
    <s v="26_plus"/>
    <n v="3445"/>
    <s v="3000_to_3499"/>
    <n v="37.7109375"/>
    <n v="32.796875"/>
    <s v="30_plus"/>
    <x v="0"/>
    <x v="1"/>
    <s v="Side"/>
    <s v="_Yes"/>
    <s v="_Yes"/>
  </r>
  <r>
    <x v="1"/>
    <x v="1"/>
    <s v="Male"/>
    <n v="48.140625"/>
    <s v="26_plus"/>
    <n v="3400"/>
    <s v="3000_to_3499"/>
    <n v="40"/>
    <n v="21.9375"/>
    <s v="20_to_24"/>
    <x v="0"/>
    <x v="0"/>
    <s v="Front_face_to_side"/>
    <s v="_Yes"/>
    <s v="_Yes"/>
  </r>
  <r>
    <x v="1"/>
    <x v="1"/>
    <s v="Male"/>
    <n v="48.28125"/>
    <s v="26_plus"/>
    <n v="4260"/>
    <s v="3500_plus"/>
    <n v="40"/>
    <n v="34.1328125"/>
    <s v="30_plus"/>
    <x v="1"/>
    <x v="0"/>
    <s v="Back"/>
    <s v="_Yes"/>
    <s v="_Yes"/>
  </r>
  <r>
    <x v="1"/>
    <x v="1"/>
    <s v="Male"/>
    <n v="49.140625"/>
    <s v="26_plus"/>
    <n v="3770"/>
    <s v="3500_plus"/>
    <n v="38"/>
    <n v="21.7265625"/>
    <s v="20_to_24"/>
    <x v="0"/>
    <x v="0"/>
    <s v="Front_face_down"/>
    <s v="_Yes"/>
    <s v="_Yes"/>
  </r>
  <r>
    <x v="1"/>
    <x v="1"/>
    <s v="Male"/>
    <n v="50.5703125"/>
    <s v="26_plus"/>
    <n v="3070"/>
    <s v="3000_to_3499"/>
    <n v="38"/>
    <n v="29.52734375"/>
    <s v="25_to_29"/>
    <x v="0"/>
    <x v="1"/>
    <s v="Side"/>
    <s v="_Yes"/>
    <s v="_Yes"/>
  </r>
  <r>
    <x v="1"/>
    <x v="2"/>
    <s v="Female"/>
    <n v="4.142578125"/>
    <s v="&lt;13"/>
    <n v="3350"/>
    <s v="3000_to_3499"/>
    <n v="40"/>
    <n v="30.14453125"/>
    <s v="30_plus"/>
    <x v="0"/>
    <x v="1"/>
    <s v="Side"/>
    <s v="No"/>
    <s v="No"/>
  </r>
  <r>
    <x v="1"/>
    <x v="2"/>
    <s v="Female"/>
    <n v="5.427734375"/>
    <s v="&lt;13"/>
    <n v="2750"/>
    <s v="2500_to_2999"/>
    <n v="36"/>
    <n v="33.2890625"/>
    <s v="30_plus"/>
    <x v="1"/>
    <x v="0"/>
    <s v="Side"/>
    <s v="No"/>
    <s v="No"/>
  </r>
  <r>
    <x v="1"/>
    <x v="2"/>
    <s v="Female"/>
    <n v="5.571289063"/>
    <s v="&lt;13"/>
    <n v="3420"/>
    <s v="3000_to_3499"/>
    <n v="40"/>
    <n v="26.890625"/>
    <s v="25_to_29"/>
    <x v="0"/>
    <x v="0"/>
    <s v="Side"/>
    <s v="No"/>
    <s v="No"/>
  </r>
  <r>
    <x v="1"/>
    <x v="2"/>
    <s v="Female"/>
    <n v="5.856445313"/>
    <s v="&lt;13"/>
    <n v="3705"/>
    <s v="3500_plus"/>
    <n v="40"/>
    <n v="30.328125"/>
    <s v="30_plus"/>
    <x v="0"/>
    <x v="0"/>
    <s v="Side"/>
    <s v="No"/>
    <s v="No"/>
  </r>
  <r>
    <x v="1"/>
    <x v="2"/>
    <s v="Female"/>
    <n v="6.28515625"/>
    <s v="&lt;13"/>
    <n v="3010"/>
    <s v="3000_to_3499"/>
    <n v="41.8515625"/>
    <n v="31.3671875"/>
    <s v="30_plus"/>
    <x v="1"/>
    <x v="0"/>
    <s v="Side"/>
    <s v="No"/>
    <s v="No"/>
  </r>
  <r>
    <x v="1"/>
    <x v="2"/>
    <s v="Female"/>
    <n v="7"/>
    <s v="&lt;13"/>
    <n v="4040"/>
    <s v="3500_plus"/>
    <n v="40"/>
    <n v="24.390625"/>
    <s v="20_to_24"/>
    <x v="0"/>
    <x v="0"/>
    <s v="Side"/>
    <s v="No"/>
    <s v="No"/>
  </r>
  <r>
    <x v="1"/>
    <x v="2"/>
    <s v="Female"/>
    <n v="7.28515625"/>
    <s v="&lt;13"/>
    <n v="3890"/>
    <s v="3500_plus"/>
    <n v="40"/>
    <n v="29.18359375"/>
    <s v="25_to_29"/>
    <x v="0"/>
    <x v="0"/>
    <s v="Back"/>
    <s v="_Yes"/>
    <s v="_Yes"/>
  </r>
  <r>
    <x v="1"/>
    <x v="2"/>
    <s v="Female"/>
    <n v="8.142578125"/>
    <s v="&lt;13"/>
    <n v="4180"/>
    <s v="3500_plus"/>
    <n v="40"/>
    <n v="36.8984375"/>
    <s v="30_plus"/>
    <x v="0"/>
    <x v="0"/>
    <s v="Front_face_down"/>
    <s v="No"/>
    <s v="No"/>
  </r>
  <r>
    <x v="1"/>
    <x v="2"/>
    <s v="Female"/>
    <n v="8.427734375"/>
    <s v="&lt;13"/>
    <n v="2910"/>
    <s v="2500_to_2999"/>
    <n v="40"/>
    <n v="21.73046875"/>
    <s v="20_to_24"/>
    <x v="0"/>
    <x v="0"/>
    <s v="Side"/>
    <s v="No"/>
    <s v="No"/>
  </r>
  <r>
    <x v="1"/>
    <x v="2"/>
    <s v="Female"/>
    <n v="8.712890625"/>
    <s v="&lt;13"/>
    <n v="3895"/>
    <s v="3500_plus"/>
    <n v="41"/>
    <n v="25.7890625"/>
    <s v="25_to_29"/>
    <x v="1"/>
    <x v="0"/>
    <s v="Side"/>
    <s v="No"/>
    <s v="No"/>
  </r>
  <r>
    <x v="1"/>
    <x v="2"/>
    <s v="Female"/>
    <n v="8.85546875"/>
    <s v="&lt;13"/>
    <n v="4300"/>
    <s v="3500_plus"/>
    <n v="40.8515625"/>
    <n v="18.0078125"/>
    <s v="&lt;19"/>
    <x v="2"/>
    <x v="1"/>
    <s v="Side"/>
    <s v="No"/>
    <s v="No"/>
  </r>
  <r>
    <x v="1"/>
    <x v="2"/>
    <s v="Female"/>
    <n v="9"/>
    <s v="&lt;13"/>
    <n v="3470"/>
    <s v="3000_to_3499"/>
    <n v="41.140625"/>
    <n v="19.48828125"/>
    <s v="&lt;19"/>
    <x v="0"/>
    <x v="1"/>
    <s v="Front_face_to_side"/>
    <s v="No"/>
    <s v="No"/>
  </r>
  <r>
    <x v="1"/>
    <x v="2"/>
    <s v="Female"/>
    <n v="9.142578125"/>
    <s v="&lt;13"/>
    <n v="3860"/>
    <s v="3500_plus"/>
    <n v="40"/>
    <n v="33.265625"/>
    <s v="30_plus"/>
    <x v="1"/>
    <x v="0"/>
    <s v="Front_face_to_side"/>
    <s v="No"/>
    <s v="No"/>
  </r>
  <r>
    <x v="1"/>
    <x v="2"/>
    <s v="Female"/>
    <n v="9.28515625"/>
    <s v="&lt;13"/>
    <n v="2486"/>
    <s v="&lt;2500"/>
    <n v="38"/>
    <n v="26.93359375"/>
    <s v="25_to_29"/>
    <x v="2"/>
    <x v="0"/>
    <s v="Side"/>
    <s v="Occasional"/>
    <s v="_Yes"/>
  </r>
  <r>
    <x v="1"/>
    <x v="2"/>
    <s v="Female"/>
    <n v="9.5703125"/>
    <s v="&lt;13"/>
    <n v="3280"/>
    <s v="3000_to_3499"/>
    <n v="40"/>
    <n v="20.8671875"/>
    <s v="20_to_24"/>
    <x v="1"/>
    <x v="1"/>
    <s v="Front_face_to_side"/>
    <s v="No"/>
    <s v="No"/>
  </r>
  <r>
    <x v="1"/>
    <x v="2"/>
    <s v="Female"/>
    <n v="9.5703125"/>
    <s v="&lt;13"/>
    <n v="3640"/>
    <s v="3500_plus"/>
    <n v="40"/>
    <n v="25.859375"/>
    <s v="25_to_29"/>
    <x v="1"/>
    <x v="1"/>
    <s v="Back"/>
    <s v="No"/>
    <s v="No"/>
  </r>
  <r>
    <x v="1"/>
    <x v="2"/>
    <s v="Female"/>
    <n v="9.712890625"/>
    <s v="&lt;13"/>
    <n v="2490"/>
    <s v="&lt;2500"/>
    <n v="38"/>
    <n v="28.01171875"/>
    <s v="25_to_29"/>
    <x v="1"/>
    <x v="0"/>
    <s v="Side"/>
    <s v="_Yes"/>
    <s v="_Yes"/>
  </r>
  <r>
    <x v="1"/>
    <x v="2"/>
    <s v="Female"/>
    <n v="9.85546875"/>
    <s v="&lt;13"/>
    <n v="3470"/>
    <s v="3000_to_3499"/>
    <n v="35"/>
    <n v="25.328125"/>
    <s v="25_to_29"/>
    <x v="1"/>
    <x v="1"/>
    <s v="Side"/>
    <s v="No"/>
    <s v="No"/>
  </r>
  <r>
    <x v="1"/>
    <x v="2"/>
    <s v="Female"/>
    <n v="9.85546875"/>
    <s v="&lt;13"/>
    <n v="3490"/>
    <s v="3000_to_3499"/>
    <n v="38"/>
    <n v="24.234375"/>
    <s v="20_to_24"/>
    <x v="1"/>
    <x v="1"/>
    <s v="Side"/>
    <s v="_Yes"/>
    <s v="_Yes"/>
  </r>
  <r>
    <x v="1"/>
    <x v="2"/>
    <s v="Female"/>
    <n v="10.42773438"/>
    <s v="&lt;13"/>
    <n v="4780"/>
    <s v="3500_plus"/>
    <n v="41.5703125"/>
    <n v="24.01171875"/>
    <s v="20_to_24"/>
    <x v="0"/>
    <x v="0"/>
    <s v="Front_face_to_side"/>
    <s v="No"/>
    <s v="No"/>
  </r>
  <r>
    <x v="1"/>
    <x v="2"/>
    <s v="Female"/>
    <n v="10.71289063"/>
    <s v="&lt;13"/>
    <n v="4150"/>
    <s v="3500_plus"/>
    <n v="39"/>
    <n v="27.32421875"/>
    <s v="25_to_29"/>
    <x v="2"/>
    <x v="1"/>
    <s v="Side"/>
    <s v="No"/>
    <s v="No"/>
  </r>
  <r>
    <x v="1"/>
    <x v="2"/>
    <s v="Female"/>
    <n v="11"/>
    <s v="&lt;13"/>
    <n v="3020"/>
    <s v="3000_to_3499"/>
    <n v="40"/>
    <n v="29.35546875"/>
    <s v="25_to_29"/>
    <x v="0"/>
    <x v="0"/>
    <s v="Side"/>
    <s v="_Yes"/>
    <s v="_Yes"/>
  </r>
  <r>
    <x v="1"/>
    <x v="2"/>
    <s v="Female"/>
    <n v="11.5703125"/>
    <s v="&lt;13"/>
    <n v="2550"/>
    <s v="2500_to_2999"/>
    <n v="41"/>
    <n v="34.4296875"/>
    <s v="30_plus"/>
    <x v="1"/>
    <x v="0"/>
    <s v="Side"/>
    <s v="No"/>
    <s v="No"/>
  </r>
  <r>
    <x v="1"/>
    <x v="2"/>
    <s v="Female"/>
    <n v="11.5703125"/>
    <s v="&lt;13"/>
    <n v="3920"/>
    <s v="3500_plus"/>
    <n v="40"/>
    <n v="26.8203125"/>
    <s v="25_to_29"/>
    <x v="1"/>
    <x v="0"/>
    <s v="Side"/>
    <s v="No"/>
    <s v="No"/>
  </r>
  <r>
    <x v="1"/>
    <x v="2"/>
    <s v="Female"/>
    <n v="11.5703125"/>
    <s v="&lt;13"/>
    <n v="4260"/>
    <s v="3500_plus"/>
    <n v="40"/>
    <n v="35.2734375"/>
    <s v="30_plus"/>
    <x v="0"/>
    <x v="1"/>
    <s v="Side"/>
    <s v="No"/>
    <s v="No"/>
  </r>
  <r>
    <x v="1"/>
    <x v="2"/>
    <s v="Female"/>
    <n v="12"/>
    <s v="&lt;13"/>
    <n v="2956"/>
    <s v="2500_to_2999"/>
    <n v="39.28125"/>
    <n v="39.1640625"/>
    <s v="30_plus"/>
    <x v="1"/>
    <x v="0"/>
    <s v="Front_face_to_side"/>
    <s v="No"/>
    <s v="No"/>
  </r>
  <r>
    <x v="1"/>
    <x v="2"/>
    <s v="Female"/>
    <n v="12"/>
    <s v="&lt;13"/>
    <n v="3860"/>
    <s v="3500_plus"/>
    <n v="41"/>
    <n v="41.015625"/>
    <s v="30_plus"/>
    <x v="2"/>
    <x v="0"/>
    <s v="Side"/>
    <s v="No"/>
    <s v="No"/>
  </r>
  <r>
    <x v="1"/>
    <x v="2"/>
    <s v="Female"/>
    <n v="12.5703125"/>
    <s v="&lt;13"/>
    <n v="2720"/>
    <s v="2500_to_2999"/>
    <n v="38"/>
    <n v="31.6875"/>
    <s v="30_plus"/>
    <x v="0"/>
    <x v="1"/>
    <s v="Side"/>
    <s v="No"/>
    <s v="No"/>
  </r>
  <r>
    <x v="1"/>
    <x v="2"/>
    <s v="Female"/>
    <n v="12.5703125"/>
    <s v="&lt;13"/>
    <n v="2930"/>
    <s v="2500_to_2999"/>
    <n v="40"/>
    <n v="26.23828125"/>
    <s v="25_to_29"/>
    <x v="1"/>
    <x v="0"/>
    <s v="Side"/>
    <s v="No"/>
    <s v="No"/>
  </r>
  <r>
    <x v="1"/>
    <x v="2"/>
    <s v="Female"/>
    <n v="12.85546875"/>
    <s v="&lt;13"/>
    <n v="4140"/>
    <s v="3500_plus"/>
    <n v="40"/>
    <n v="35.5625"/>
    <s v="30_plus"/>
    <x v="0"/>
    <x v="0"/>
    <s v="Side"/>
    <s v="No"/>
    <s v="No"/>
  </r>
  <r>
    <x v="1"/>
    <x v="2"/>
    <s v="Female"/>
    <n v="13"/>
    <s v="13_to_19"/>
    <n v="3100"/>
    <s v="3000_to_3499"/>
    <n v="36.7109375"/>
    <n v="28.328125"/>
    <s v="25_to_29"/>
    <x v="0"/>
    <x v="0"/>
    <s v="Side"/>
    <s v="_Yes"/>
    <s v="_Yes"/>
  </r>
  <r>
    <x v="1"/>
    <x v="2"/>
    <s v="Female"/>
    <n v="13.14257813"/>
    <s v="13_to_19"/>
    <n v="3380"/>
    <s v="3000_to_3499"/>
    <n v="39"/>
    <n v="25.8828125"/>
    <s v="25_to_29"/>
    <x v="2"/>
    <x v="0"/>
    <s v="Side"/>
    <s v="No"/>
    <s v="No"/>
  </r>
  <r>
    <x v="1"/>
    <x v="2"/>
    <s v="Female"/>
    <n v="13.14257813"/>
    <s v="13_to_19"/>
    <n v="3410"/>
    <s v="3000_to_3499"/>
    <n v="38"/>
    <n v="19.50390625"/>
    <s v="&lt;19"/>
    <x v="0"/>
    <x v="0"/>
    <s v="Side"/>
    <s v="No"/>
    <s v="No"/>
  </r>
  <r>
    <x v="1"/>
    <x v="2"/>
    <s v="Female"/>
    <n v="13.71289063"/>
    <s v="13_to_19"/>
    <n v="4275"/>
    <s v="3500_plus"/>
    <n v="42"/>
    <n v="24.953125"/>
    <s v="20_to_24"/>
    <x v="0"/>
    <x v="0"/>
    <s v="Side"/>
    <s v="No"/>
    <s v="No"/>
  </r>
  <r>
    <x v="1"/>
    <x v="2"/>
    <s v="Female"/>
    <n v="14"/>
    <s v="13_to_19"/>
    <n v="3660"/>
    <s v="3500_plus"/>
    <n v="40"/>
    <n v="20.96875"/>
    <s v="20_to_24"/>
    <x v="0"/>
    <x v="0"/>
    <s v="Side"/>
    <s v="No"/>
    <s v="No"/>
  </r>
  <r>
    <x v="1"/>
    <x v="2"/>
    <s v="Female"/>
    <n v="14.42773438"/>
    <s v="13_to_19"/>
    <n v="3510"/>
    <s v="3500_plus"/>
    <n v="39"/>
    <n v="32.7734375"/>
    <s v="30_plus"/>
    <x v="0"/>
    <x v="0"/>
    <s v="Front_face_to_side"/>
    <s v="_Yes"/>
    <s v="_Yes"/>
  </r>
  <r>
    <x v="1"/>
    <x v="2"/>
    <s v="Female"/>
    <n v="14.71289063"/>
    <s v="13_to_19"/>
    <n v="1285"/>
    <s v="&lt;2500"/>
    <n v="34"/>
    <n v="22.8125"/>
    <s v="20_to_24"/>
    <x v="1"/>
    <x v="0"/>
    <s v="Side"/>
    <s v="_Yes"/>
    <s v="_Yes"/>
  </r>
  <r>
    <x v="1"/>
    <x v="2"/>
    <s v="Female"/>
    <n v="16.28515625"/>
    <s v="13_to_19"/>
    <n v="3210"/>
    <s v="3000_to_3499"/>
    <n v="40"/>
    <n v="26.08203125"/>
    <s v="25_to_29"/>
    <x v="1"/>
    <x v="1"/>
    <s v="Side"/>
    <s v="No"/>
    <s v="No"/>
  </r>
  <r>
    <x v="1"/>
    <x v="2"/>
    <s v="Female"/>
    <n v="16.42578125"/>
    <s v="13_to_19"/>
    <n v="3590"/>
    <s v="3500_plus"/>
    <n v="40"/>
    <n v="30.21875"/>
    <s v="30_plus"/>
    <x v="1"/>
    <x v="0"/>
    <s v="Back"/>
    <s v="No"/>
    <s v="No"/>
  </r>
  <r>
    <x v="1"/>
    <x v="2"/>
    <s v="Female"/>
    <n v="16.5703125"/>
    <s v="13_to_19"/>
    <n v="3550"/>
    <s v="3500_plus"/>
    <n v="39"/>
    <n v="24.08203125"/>
    <s v="20_to_24"/>
    <x v="0"/>
    <x v="1"/>
    <s v="Side"/>
    <s v="No"/>
    <s v="No"/>
  </r>
  <r>
    <x v="1"/>
    <x v="2"/>
    <s v="Female"/>
    <n v="16.85546875"/>
    <s v="13_to_19"/>
    <n v="2600"/>
    <s v="2500_to_2999"/>
    <n v="40"/>
    <n v="29.234375"/>
    <s v="25_to_29"/>
    <x v="0"/>
    <x v="0"/>
    <s v="Side"/>
    <s v="_Yes"/>
    <s v="_Yes"/>
  </r>
  <r>
    <x v="1"/>
    <x v="2"/>
    <s v="Female"/>
    <n v="17.85546875"/>
    <s v="13_to_19"/>
    <n v="3765"/>
    <s v="3500_plus"/>
    <n v="40"/>
    <n v="23.2421875"/>
    <s v="20_to_24"/>
    <x v="1"/>
    <x v="0"/>
    <s v="Side"/>
    <s v="_Yes"/>
    <s v="_Yes"/>
  </r>
  <r>
    <x v="1"/>
    <x v="2"/>
    <s v="Female"/>
    <n v="18.28515625"/>
    <s v="13_to_19"/>
    <n v="3170"/>
    <s v="3000_to_3499"/>
    <n v="40"/>
    <n v="30.2421875"/>
    <s v="30_plus"/>
    <x v="2"/>
    <x v="1"/>
    <s v="Side"/>
    <s v="_Yes"/>
    <s v="_Yes"/>
  </r>
  <r>
    <x v="1"/>
    <x v="2"/>
    <s v="Female"/>
    <n v="18.28515625"/>
    <s v="13_to_19"/>
    <n v="3330"/>
    <s v="3000_to_3499"/>
    <n v="39"/>
    <n v="34.96875"/>
    <s v="30_plus"/>
    <x v="1"/>
    <x v="0"/>
    <s v="Side"/>
    <s v="No"/>
    <s v="No"/>
  </r>
  <r>
    <x v="1"/>
    <x v="2"/>
    <s v="Female"/>
    <n v="18.28515625"/>
    <s v="13_to_19"/>
    <n v="3600"/>
    <s v="3500_plus"/>
    <n v="41"/>
    <n v="34.9609375"/>
    <s v="30_plus"/>
    <x v="2"/>
    <x v="0"/>
    <s v="Side"/>
    <s v="No"/>
    <s v="No"/>
  </r>
  <r>
    <x v="1"/>
    <x v="2"/>
    <s v="Female"/>
    <n v="18.85546875"/>
    <s v="13_to_19"/>
    <n v="3730"/>
    <s v="3500_plus"/>
    <n v="41"/>
    <n v="31.90234375"/>
    <s v="30_plus"/>
    <x v="0"/>
    <x v="0"/>
    <s v="Side"/>
    <s v="No"/>
    <s v="No"/>
  </r>
  <r>
    <x v="1"/>
    <x v="2"/>
    <s v="Female"/>
    <n v="18.85546875"/>
    <s v="13_to_19"/>
    <n v="4135"/>
    <s v="3500_plus"/>
    <n v="39.5703125"/>
    <n v="26.3515625"/>
    <s v="25_to_29"/>
    <x v="0"/>
    <x v="0"/>
    <s v="Back"/>
    <s v="No"/>
    <s v="No"/>
  </r>
  <r>
    <x v="1"/>
    <x v="2"/>
    <s v="Female"/>
    <n v="19"/>
    <s v="13_to_19"/>
    <n v="4160"/>
    <s v="3500_plus"/>
    <n v="41.5703125"/>
    <n v="36.359375"/>
    <s v="30_plus"/>
    <x v="2"/>
    <x v="0"/>
    <s v="Back"/>
    <s v="_Yes"/>
    <s v="_Yes"/>
  </r>
  <r>
    <x v="1"/>
    <x v="2"/>
    <s v="Female"/>
    <n v="19.28515625"/>
    <s v="13_to_19"/>
    <n v="3260"/>
    <s v="3000_to_3499"/>
    <n v="40"/>
    <n v="17.7734375"/>
    <s v="&lt;19"/>
    <x v="0"/>
    <x v="0"/>
    <s v="Side"/>
    <s v="_Yes"/>
    <s v="_Yes"/>
  </r>
  <r>
    <x v="1"/>
    <x v="2"/>
    <s v="Female"/>
    <n v="19.42578125"/>
    <s v="13_to_19"/>
    <n v="3040"/>
    <s v="3000_to_3499"/>
    <n v="39"/>
    <n v="20.80078125"/>
    <s v="20_to_24"/>
    <x v="1"/>
    <x v="0"/>
    <s v="Back"/>
    <s v="No"/>
    <s v="No"/>
  </r>
  <r>
    <x v="1"/>
    <x v="2"/>
    <s v="Female"/>
    <n v="20.42578125"/>
    <s v="20_to_25"/>
    <n v="3570"/>
    <s v="3500_plus"/>
    <n v="40"/>
    <n v="20.609375"/>
    <s v="20_to_24"/>
    <x v="1"/>
    <x v="0"/>
    <s v="Side"/>
    <s v="Occasional"/>
    <s v="_Yes"/>
  </r>
  <r>
    <x v="1"/>
    <x v="2"/>
    <s v="Female"/>
    <n v="21.140625"/>
    <s v="20_to_25"/>
    <n v="3300"/>
    <s v="3000_to_3499"/>
    <n v="41"/>
    <n v="33.921875"/>
    <s v="30_plus"/>
    <x v="1"/>
    <x v="0"/>
    <s v="Back"/>
    <s v="No"/>
    <s v="No"/>
  </r>
  <r>
    <x v="1"/>
    <x v="2"/>
    <s v="Female"/>
    <n v="24"/>
    <s v="20_to_25"/>
    <n v="3640"/>
    <s v="3500_plus"/>
    <n v="39"/>
    <n v="23.55078125"/>
    <s v="20_to_24"/>
    <x v="1"/>
    <x v="1"/>
    <s v="Side"/>
    <s v="_Yes"/>
    <s v="_Yes"/>
  </r>
  <r>
    <x v="1"/>
    <x v="2"/>
    <s v="Female"/>
    <n v="26"/>
    <s v="26_plus"/>
    <n v="3500"/>
    <s v="3500_plus"/>
    <n v="40.5703125"/>
    <n v="19.59375"/>
    <s v="&lt;19"/>
    <x v="0"/>
    <x v="0"/>
    <s v="Back"/>
    <s v="_Yes"/>
    <s v="_Yes"/>
  </r>
  <r>
    <x v="1"/>
    <x v="2"/>
    <s v="Female"/>
    <n v="28.140625"/>
    <s v="26_plus"/>
    <n v="3900"/>
    <s v="3500_plus"/>
    <n v="40"/>
    <n v="34.3984375"/>
    <s v="30_plus"/>
    <x v="1"/>
    <x v="0"/>
    <s v="Back"/>
    <s v="_Yes"/>
    <s v="_Yes"/>
  </r>
  <r>
    <x v="1"/>
    <x v="2"/>
    <s v="Female"/>
    <n v="28.28515625"/>
    <s v="26_plus"/>
    <n v="3140"/>
    <s v="3000_to_3499"/>
    <n v="37.421875"/>
    <n v="29.34765625"/>
    <s v="25_to_29"/>
    <x v="1"/>
    <x v="1"/>
    <s v="Back"/>
    <s v="_Yes"/>
    <s v="_Yes"/>
  </r>
  <r>
    <x v="1"/>
    <x v="2"/>
    <s v="Female"/>
    <n v="30"/>
    <s v="26_plus"/>
    <n v="4350"/>
    <s v="3500_plus"/>
    <n v="40"/>
    <n v="21.125"/>
    <s v="20_to_24"/>
    <x v="2"/>
    <x v="0"/>
    <s v="Side"/>
    <s v="No"/>
    <s v="No"/>
  </r>
  <r>
    <x v="1"/>
    <x v="2"/>
    <s v="Female"/>
    <n v="30.42578125"/>
    <s v="26_plus"/>
    <n v="3500"/>
    <s v="3500_plus"/>
    <n v="39.5703125"/>
    <n v="20.77734375"/>
    <s v="20_to_24"/>
    <x v="1"/>
    <x v="0"/>
    <s v="Side"/>
    <s v="_Yes"/>
    <s v="_Yes"/>
  </r>
  <r>
    <x v="1"/>
    <x v="2"/>
    <s v="Female"/>
    <n v="31"/>
    <s v="26_plus"/>
    <n v="1305"/>
    <s v="&lt;2500"/>
    <n v="32"/>
    <n v="19.34765625"/>
    <s v="&lt;19"/>
    <x v="2"/>
    <x v="0"/>
    <s v="Side"/>
    <s v="_Yes"/>
    <s v="_Yes"/>
  </r>
  <r>
    <x v="1"/>
    <x v="2"/>
    <s v="Female"/>
    <n v="31.5703125"/>
    <s v="26_plus"/>
    <n v="3600"/>
    <s v="3500_plus"/>
    <n v="39.7109375"/>
    <n v="29.8125"/>
    <s v="25_to_29"/>
    <x v="0"/>
    <x v="0"/>
    <s v="Side"/>
    <s v="No"/>
    <s v="No"/>
  </r>
  <r>
    <x v="1"/>
    <x v="2"/>
    <s v="Female"/>
    <n v="32.140625"/>
    <s v="26_plus"/>
    <n v="3300"/>
    <s v="3000_to_3499"/>
    <n v="40"/>
    <n v="19.44140625"/>
    <s v="&lt;19"/>
    <x v="2"/>
    <x v="0"/>
    <s v="Side"/>
    <s v="No"/>
    <s v="No"/>
  </r>
  <r>
    <x v="1"/>
    <x v="2"/>
    <s v="Female"/>
    <n v="36.8515625"/>
    <s v="26_plus"/>
    <n v="2750"/>
    <s v="2500_to_2999"/>
    <n v="42.28125"/>
    <n v="23.296875"/>
    <s v="20_to_24"/>
    <x v="2"/>
    <x v="1"/>
    <s v="Back"/>
    <s v="_Yes"/>
    <s v="_Yes"/>
  </r>
  <r>
    <x v="1"/>
    <x v="2"/>
    <s v="Female"/>
    <n v="44"/>
    <s v="26_plus"/>
    <n v="1290"/>
    <s v="&lt;2500"/>
    <n v="33"/>
    <n v="29.07421875"/>
    <s v="25_to_29"/>
    <x v="0"/>
    <x v="0"/>
    <s v="Front_face_to_side"/>
    <s v="No"/>
    <s v="No"/>
  </r>
  <r>
    <x v="1"/>
    <x v="2"/>
    <s v="Female"/>
    <n v="48.28125"/>
    <s v="26_plus"/>
    <n v="3080"/>
    <s v="3000_to_3499"/>
    <n v="39.421875"/>
    <n v="26.7890625"/>
    <s v="25_to_29"/>
    <x v="2"/>
    <x v="0"/>
    <s v="Back"/>
    <s v="No"/>
    <s v="No"/>
  </r>
  <r>
    <x v="1"/>
    <x v="2"/>
    <s v="Female"/>
    <n v="49"/>
    <s v="26_plus"/>
    <n v="3060"/>
    <s v="3000_to_3499"/>
    <n v="40.140625"/>
    <n v="20.140625"/>
    <s v="20_to_24"/>
    <x v="1"/>
    <x v="1"/>
    <s v="Front_face_to_side"/>
    <s v="No"/>
    <s v="No"/>
  </r>
  <r>
    <x v="1"/>
    <x v="2"/>
    <s v="Male"/>
    <n v="4.427734375"/>
    <s v="&lt;13"/>
    <n v="3480"/>
    <s v="3000_to_3499"/>
    <n v="40"/>
    <n v="38.5546875"/>
    <s v="30_plus"/>
    <x v="1"/>
    <x v="0"/>
    <s v="Side"/>
    <s v="_Yes"/>
    <s v="_Yes"/>
  </r>
  <r>
    <x v="1"/>
    <x v="2"/>
    <s v="Male"/>
    <n v="4.856445313"/>
    <s v="&lt;13"/>
    <n v="4940"/>
    <s v="3500_plus"/>
    <n v="41"/>
    <n v="38.375"/>
    <s v="30_plus"/>
    <x v="0"/>
    <x v="1"/>
    <s v="Side"/>
    <s v="No"/>
    <s v="No"/>
  </r>
  <r>
    <x v="1"/>
    <x v="2"/>
    <s v="Male"/>
    <n v="5"/>
    <s v="&lt;13"/>
    <n v="2810"/>
    <s v="2500_to_2999"/>
    <n v="38.5703125"/>
    <n v="43.4296875"/>
    <s v="30_plus"/>
    <x v="2"/>
    <x v="0"/>
    <s v="Side"/>
    <s v="No"/>
    <s v="No"/>
  </r>
  <r>
    <x v="1"/>
    <x v="2"/>
    <s v="Male"/>
    <n v="5"/>
    <s v="&lt;13"/>
    <n v="3580"/>
    <s v="3500_plus"/>
    <n v="40"/>
    <n v="25.85546875"/>
    <s v="25_to_29"/>
    <x v="1"/>
    <x v="1"/>
    <s v="Side"/>
    <s v="No"/>
    <s v="No"/>
  </r>
  <r>
    <x v="1"/>
    <x v="2"/>
    <s v="Male"/>
    <n v="5.142578125"/>
    <s v="&lt;13"/>
    <n v="3285"/>
    <s v="3000_to_3499"/>
    <n v="40"/>
    <n v="16.265625"/>
    <s v="&lt;19"/>
    <x v="0"/>
    <x v="1"/>
    <s v="Side"/>
    <s v="No"/>
    <s v="No"/>
  </r>
  <r>
    <x v="1"/>
    <x v="2"/>
    <s v="Male"/>
    <n v="6.427734375"/>
    <s v="&lt;13"/>
    <n v="4860"/>
    <s v="3500_plus"/>
    <n v="40"/>
    <n v="39.7734375"/>
    <s v="30_plus"/>
    <x v="0"/>
    <x v="0"/>
    <s v="Side"/>
    <s v="No"/>
    <s v="No"/>
  </r>
  <r>
    <x v="1"/>
    <x v="2"/>
    <s v="Male"/>
    <n v="6.571289063"/>
    <s v="&lt;13"/>
    <n v="3770"/>
    <s v="3500_plus"/>
    <n v="40"/>
    <n v="35.2734375"/>
    <s v="30_plus"/>
    <x v="0"/>
    <x v="1"/>
    <s v="Side"/>
    <s v="No"/>
    <s v="No"/>
  </r>
  <r>
    <x v="1"/>
    <x v="2"/>
    <s v="Male"/>
    <n v="7.142578125"/>
    <s v="&lt;13"/>
    <n v="3500"/>
    <s v="3500_plus"/>
    <n v="40"/>
    <n v="30.65234375"/>
    <s v="30_plus"/>
    <x v="0"/>
    <x v="0"/>
    <s v="Side"/>
    <s v="_Yes"/>
    <s v="_Yes"/>
  </r>
  <r>
    <x v="1"/>
    <x v="2"/>
    <s v="Male"/>
    <n v="7.28515625"/>
    <s v="&lt;13"/>
    <n v="3870"/>
    <s v="3500_plus"/>
    <n v="40"/>
    <n v="28.1171875"/>
    <s v="25_to_29"/>
    <x v="2"/>
    <x v="0"/>
    <s v="Side"/>
    <s v="_Yes"/>
    <s v="_Yes"/>
  </r>
  <r>
    <x v="1"/>
    <x v="2"/>
    <s v="Male"/>
    <n v="7.427734375"/>
    <s v="&lt;13"/>
    <n v="3785"/>
    <s v="3500_plus"/>
    <n v="40"/>
    <n v="24.87890625"/>
    <s v="20_to_24"/>
    <x v="0"/>
    <x v="1"/>
    <s v="Front_face_to_side"/>
    <s v="No"/>
    <s v="No"/>
  </r>
  <r>
    <x v="1"/>
    <x v="2"/>
    <s v="Male"/>
    <n v="8"/>
    <s v="&lt;13"/>
    <n v="4260"/>
    <s v="3500_plus"/>
    <n v="41"/>
    <n v="31.328125"/>
    <s v="30_plus"/>
    <x v="1"/>
    <x v="0"/>
    <s v="Side"/>
    <s v="No"/>
    <s v="No"/>
  </r>
  <r>
    <x v="1"/>
    <x v="2"/>
    <s v="Male"/>
    <n v="8.5703125"/>
    <s v="&lt;13"/>
    <n v="4085"/>
    <s v="3500_plus"/>
    <n v="42"/>
    <n v="27.15625"/>
    <s v="25_to_29"/>
    <x v="0"/>
    <x v="0"/>
    <s v="Side"/>
    <s v="No"/>
    <s v="No"/>
  </r>
  <r>
    <x v="1"/>
    <x v="2"/>
    <s v="Male"/>
    <n v="9"/>
    <s v="&lt;13"/>
    <n v="4640"/>
    <s v="3500_plus"/>
    <n v="40"/>
    <n v="27.08203125"/>
    <s v="25_to_29"/>
    <x v="1"/>
    <x v="1"/>
    <s v="Back"/>
    <s v="No"/>
    <s v="No"/>
  </r>
  <r>
    <x v="1"/>
    <x v="2"/>
    <s v="Male"/>
    <n v="9.28515625"/>
    <s v="&lt;13"/>
    <n v="2880"/>
    <s v="2500_to_2999"/>
    <n v="39"/>
    <n v="22.296875"/>
    <s v="20_to_24"/>
    <x v="0"/>
    <x v="1"/>
    <s v="Side"/>
    <s v="_Yes"/>
    <s v="_Yes"/>
  </r>
  <r>
    <x v="1"/>
    <x v="2"/>
    <s v="Male"/>
    <n v="9.5703125"/>
    <s v="&lt;13"/>
    <n v="4260"/>
    <s v="3500_plus"/>
    <n v="40"/>
    <n v="26.1796875"/>
    <s v="25_to_29"/>
    <x v="0"/>
    <x v="1"/>
    <s v="Front_face_to_side"/>
    <s v="No"/>
    <s v="No"/>
  </r>
  <r>
    <x v="1"/>
    <x v="2"/>
    <s v="Male"/>
    <n v="9.85546875"/>
    <s v="&lt;13"/>
    <n v="3410"/>
    <s v="3000_to_3499"/>
    <n v="38"/>
    <n v="28.328125"/>
    <s v="25_to_29"/>
    <x v="0"/>
    <x v="1"/>
    <s v="Side"/>
    <s v="No"/>
    <s v="No"/>
  </r>
  <r>
    <x v="1"/>
    <x v="2"/>
    <s v="Male"/>
    <n v="10.42773438"/>
    <s v="&lt;13"/>
    <n v="2830"/>
    <s v="2500_to_2999"/>
    <n v="37"/>
    <n v="20.9609375"/>
    <s v="20_to_24"/>
    <x v="0"/>
    <x v="0"/>
    <s v="Other"/>
    <s v="No"/>
    <s v="No"/>
  </r>
  <r>
    <x v="1"/>
    <x v="2"/>
    <s v="Male"/>
    <n v="10.42773438"/>
    <s v="&lt;13"/>
    <n v="3920"/>
    <s v="3500_plus"/>
    <n v="41"/>
    <n v="22.203125"/>
    <s v="20_to_24"/>
    <x v="2"/>
    <x v="0"/>
    <s v="Side"/>
    <s v="_Yes"/>
    <s v="_Yes"/>
  </r>
  <r>
    <x v="1"/>
    <x v="2"/>
    <s v="Male"/>
    <n v="10.85546875"/>
    <s v="&lt;13"/>
    <n v="2850"/>
    <s v="2500_to_2999"/>
    <n v="40"/>
    <n v="25.5546875"/>
    <s v="25_to_29"/>
    <x v="0"/>
    <x v="0"/>
    <s v="Back"/>
    <s v="No"/>
    <s v="No"/>
  </r>
  <r>
    <x v="1"/>
    <x v="2"/>
    <s v="Male"/>
    <n v="11.14257813"/>
    <s v="&lt;13"/>
    <n v="4125"/>
    <s v="3500_plus"/>
    <n v="41.5703125"/>
    <n v="34.0859375"/>
    <s v="30_plus"/>
    <x v="1"/>
    <x v="0"/>
    <s v="Front_face_to_side"/>
    <s v="No"/>
    <s v="No"/>
  </r>
  <r>
    <x v="1"/>
    <x v="2"/>
    <s v="Male"/>
    <n v="11.28515625"/>
    <s v="&lt;13"/>
    <n v="2950"/>
    <s v="2500_to_2999"/>
    <n v="40"/>
    <n v="26.734375"/>
    <s v="25_to_29"/>
    <x v="0"/>
    <x v="0"/>
    <s v="Front_face_to_side"/>
    <s v="No"/>
    <s v="No"/>
  </r>
  <r>
    <x v="1"/>
    <x v="2"/>
    <s v="Male"/>
    <n v="11.5703125"/>
    <s v="&lt;13"/>
    <n v="3670"/>
    <s v="3500_plus"/>
    <n v="40"/>
    <n v="26.25"/>
    <s v="25_to_29"/>
    <x v="0"/>
    <x v="0"/>
    <s v="Back"/>
    <s v="_Yes"/>
    <s v="_Yes"/>
  </r>
  <r>
    <x v="1"/>
    <x v="2"/>
    <s v="Male"/>
    <n v="11.85546875"/>
    <s v="&lt;13"/>
    <n v="3500"/>
    <s v="3500_plus"/>
    <n v="39"/>
    <n v="26.10546875"/>
    <s v="25_to_29"/>
    <x v="0"/>
    <x v="0"/>
    <s v="Back"/>
    <s v="No"/>
    <s v="No"/>
  </r>
  <r>
    <x v="1"/>
    <x v="2"/>
    <s v="Male"/>
    <n v="11.85546875"/>
    <s v="&lt;13"/>
    <n v="4320"/>
    <s v="3500_plus"/>
    <n v="42"/>
    <n v="22.20703125"/>
    <s v="20_to_24"/>
    <x v="0"/>
    <x v="0"/>
    <s v="Side"/>
    <s v="_Yes"/>
    <s v="_Yes"/>
  </r>
  <r>
    <x v="1"/>
    <x v="2"/>
    <s v="Male"/>
    <n v="12"/>
    <s v="&lt;13"/>
    <n v="3960"/>
    <s v="3500_plus"/>
    <n v="41.5703125"/>
    <n v="27.49609375"/>
    <s v="25_to_29"/>
    <x v="0"/>
    <x v="0"/>
    <s v="Back"/>
    <s v="No"/>
    <s v="No"/>
  </r>
  <r>
    <x v="1"/>
    <x v="2"/>
    <s v="Male"/>
    <n v="12.14257813"/>
    <s v="&lt;13"/>
    <n v="3750"/>
    <s v="3500_plus"/>
    <n v="40"/>
    <n v="28.8046875"/>
    <s v="25_to_29"/>
    <x v="1"/>
    <x v="1"/>
    <s v="Side"/>
    <s v="No"/>
    <s v="No"/>
  </r>
  <r>
    <x v="1"/>
    <x v="2"/>
    <s v="Male"/>
    <n v="12.42773438"/>
    <s v="&lt;13"/>
    <n v="3920"/>
    <s v="3500_plus"/>
    <n v="40"/>
    <n v="20.31640625"/>
    <s v="20_to_24"/>
    <x v="1"/>
    <x v="1"/>
    <s v="Back"/>
    <s v="_Yes"/>
    <s v="_Yes"/>
  </r>
  <r>
    <x v="1"/>
    <x v="2"/>
    <s v="Male"/>
    <n v="12.71289063"/>
    <s v="&lt;13"/>
    <n v="3180"/>
    <s v="3000_to_3499"/>
    <n v="38"/>
    <n v="24.6015625"/>
    <s v="20_to_24"/>
    <x v="0"/>
    <x v="0"/>
    <s v="Side"/>
    <s v="No"/>
    <s v="No"/>
  </r>
  <r>
    <x v="1"/>
    <x v="2"/>
    <s v="Male"/>
    <n v="12.71289063"/>
    <s v="&lt;13"/>
    <n v="3590"/>
    <s v="3500_plus"/>
    <n v="40.5703125"/>
    <n v="23.69921875"/>
    <s v="20_to_24"/>
    <x v="0"/>
    <x v="1"/>
    <s v="Side"/>
    <s v="No"/>
    <s v="No"/>
  </r>
  <r>
    <x v="1"/>
    <x v="2"/>
    <s v="Male"/>
    <n v="12.85546875"/>
    <s v="&lt;13"/>
    <n v="3360"/>
    <s v="3000_to_3499"/>
    <n v="41"/>
    <n v="28.21875"/>
    <s v="25_to_29"/>
    <x v="0"/>
    <x v="0"/>
    <s v="Side"/>
    <s v="No"/>
    <s v="No"/>
  </r>
  <r>
    <x v="1"/>
    <x v="2"/>
    <s v="Male"/>
    <n v="13.14257813"/>
    <s v="13_to_19"/>
    <n v="3180"/>
    <s v="3000_to_3499"/>
    <n v="39.7109375"/>
    <n v="31.59765625"/>
    <s v="30_plus"/>
    <x v="0"/>
    <x v="0"/>
    <s v="Side"/>
    <s v="_Yes"/>
    <s v="_Yes"/>
  </r>
  <r>
    <x v="1"/>
    <x v="2"/>
    <s v="Male"/>
    <n v="13.14257813"/>
    <s v="13_to_19"/>
    <n v="3950"/>
    <s v="3500_plus"/>
    <n v="40"/>
    <n v="22.625"/>
    <s v="20_to_24"/>
    <x v="2"/>
    <x v="0"/>
    <s v="Front_face_to_side"/>
    <s v="No"/>
    <s v="No"/>
  </r>
  <r>
    <x v="1"/>
    <x v="2"/>
    <s v="Male"/>
    <n v="13.28515625"/>
    <s v="13_to_19"/>
    <n v="3030"/>
    <s v="3000_to_3499"/>
    <n v="40"/>
    <n v="23.84375"/>
    <s v="20_to_24"/>
    <x v="0"/>
    <x v="0"/>
    <s v="Back"/>
    <s v="No"/>
    <s v="No"/>
  </r>
  <r>
    <x v="1"/>
    <x v="2"/>
    <s v="Male"/>
    <n v="13.28515625"/>
    <s v="13_to_19"/>
    <n v="3240"/>
    <s v="3000_to_3499"/>
    <n v="39.28125"/>
    <n v="35.21875"/>
    <s v="30_plus"/>
    <x v="1"/>
    <x v="1"/>
    <s v="Side"/>
    <s v="_Yes"/>
    <s v="_Yes"/>
  </r>
  <r>
    <x v="1"/>
    <x v="2"/>
    <s v="Male"/>
    <n v="13.28515625"/>
    <s v="13_to_19"/>
    <n v="3260"/>
    <s v="3000_to_3499"/>
    <n v="40"/>
    <n v="23.9375"/>
    <s v="20_to_24"/>
    <x v="2"/>
    <x v="1"/>
    <s v="Side"/>
    <s v="_Yes"/>
    <s v="_Yes"/>
  </r>
  <r>
    <x v="1"/>
    <x v="2"/>
    <s v="Male"/>
    <n v="13.71289063"/>
    <s v="13_to_19"/>
    <n v="3320"/>
    <s v="3000_to_3499"/>
    <n v="40"/>
    <n v="24.64453125"/>
    <s v="20_to_24"/>
    <x v="1"/>
    <x v="0"/>
    <s v="Side"/>
    <s v="No"/>
    <s v="No"/>
  </r>
  <r>
    <x v="1"/>
    <x v="2"/>
    <s v="Male"/>
    <n v="14.42773438"/>
    <s v="13_to_19"/>
    <n v="3880"/>
    <s v="3500_plus"/>
    <n v="41"/>
    <n v="22.37109375"/>
    <s v="20_to_24"/>
    <x v="2"/>
    <x v="1"/>
    <s v="Front_face_to_side"/>
    <s v="_Yes"/>
    <s v="_Yes"/>
  </r>
  <r>
    <x v="1"/>
    <x v="2"/>
    <s v="Male"/>
    <n v="14.71289063"/>
    <s v="13_to_19"/>
    <n v="2340"/>
    <s v="&lt;2500"/>
    <n v="40"/>
    <n v="37.453125"/>
    <s v="30_plus"/>
    <x v="0"/>
    <x v="1"/>
    <s v="Side"/>
    <s v="No"/>
    <s v="No"/>
  </r>
  <r>
    <x v="1"/>
    <x v="2"/>
    <s v="Male"/>
    <n v="15.14257813"/>
    <s v="13_to_19"/>
    <n v="3900"/>
    <s v="3500_plus"/>
    <n v="39"/>
    <n v="36.71875"/>
    <s v="30_plus"/>
    <x v="2"/>
    <x v="0"/>
    <s v="Side"/>
    <s v="No"/>
    <s v="No"/>
  </r>
  <r>
    <x v="1"/>
    <x v="2"/>
    <s v="Male"/>
    <n v="16"/>
    <s v="13_to_19"/>
    <n v="2580"/>
    <s v="2500_to_2999"/>
    <n v="38"/>
    <n v="35.6171875"/>
    <s v="30_plus"/>
    <x v="0"/>
    <x v="0"/>
    <s v="Side"/>
    <s v="No"/>
    <s v="No"/>
  </r>
  <r>
    <x v="1"/>
    <x v="2"/>
    <s v="Male"/>
    <n v="16"/>
    <s v="13_to_19"/>
    <n v="3725"/>
    <s v="3500_plus"/>
    <n v="42"/>
    <n v="32.390625"/>
    <s v="30_plus"/>
    <x v="0"/>
    <x v="0"/>
    <s v="Back"/>
    <s v="No"/>
    <s v="No"/>
  </r>
  <r>
    <x v="1"/>
    <x v="2"/>
    <s v="Male"/>
    <n v="16.5703125"/>
    <s v="13_to_19"/>
    <n v="3760"/>
    <s v="3500_plus"/>
    <n v="38.7109375"/>
    <n v="17.15625"/>
    <s v="&lt;19"/>
    <x v="1"/>
    <x v="0"/>
    <s v="Back"/>
    <s v="No"/>
    <s v="No"/>
  </r>
  <r>
    <x v="1"/>
    <x v="2"/>
    <s v="Male"/>
    <n v="16.5703125"/>
    <s v="13_to_19"/>
    <n v="4190"/>
    <s v="3500_plus"/>
    <n v="41"/>
    <n v="27.50390625"/>
    <s v="25_to_29"/>
    <x v="0"/>
    <x v="0"/>
    <s v="Side"/>
    <s v="_Yes"/>
    <s v="_Yes"/>
  </r>
  <r>
    <x v="1"/>
    <x v="2"/>
    <s v="Male"/>
    <n v="18.28515625"/>
    <s v="13_to_19"/>
    <n v="3230"/>
    <s v="3000_to_3499"/>
    <n v="40.140625"/>
    <n v="24.19140625"/>
    <s v="20_to_24"/>
    <x v="0"/>
    <x v="0"/>
    <s v="Side"/>
    <s v="_Yes"/>
    <s v="_Yes"/>
  </r>
  <r>
    <x v="1"/>
    <x v="2"/>
    <s v="Male"/>
    <n v="18.42578125"/>
    <s v="13_to_19"/>
    <n v="4470"/>
    <s v="3500_plus"/>
    <n v="39"/>
    <n v="29.25"/>
    <s v="25_to_29"/>
    <x v="0"/>
    <x v="1"/>
    <s v="Side"/>
    <s v="No"/>
    <s v="No"/>
  </r>
  <r>
    <x v="1"/>
    <x v="2"/>
    <s v="Male"/>
    <n v="18.5703125"/>
    <s v="13_to_19"/>
    <n v="3930"/>
    <s v="3500_plus"/>
    <n v="40"/>
    <n v="30.2578125"/>
    <s v="30_plus"/>
    <x v="0"/>
    <x v="0"/>
    <s v="Side"/>
    <s v="No"/>
    <s v="No"/>
  </r>
  <r>
    <x v="1"/>
    <x v="2"/>
    <s v="Male"/>
    <n v="19.42578125"/>
    <s v="13_to_19"/>
    <n v="3310"/>
    <s v="3000_to_3499"/>
    <n v="39"/>
    <n v="30.0546875"/>
    <s v="30_plus"/>
    <x v="1"/>
    <x v="1"/>
    <s v="Front_face_down"/>
    <s v="No"/>
    <s v="No"/>
  </r>
  <r>
    <x v="1"/>
    <x v="2"/>
    <s v="Male"/>
    <n v="19.5703125"/>
    <s v="13_to_19"/>
    <n v="3370"/>
    <s v="3000_to_3499"/>
    <n v="38"/>
    <n v="26.4609375"/>
    <s v="25_to_29"/>
    <x v="0"/>
    <x v="1"/>
    <s v="Back"/>
    <s v="_Yes"/>
    <s v="_Yes"/>
  </r>
  <r>
    <x v="1"/>
    <x v="2"/>
    <s v="Male"/>
    <n v="19.85546875"/>
    <s v="13_to_19"/>
    <n v="4150"/>
    <s v="3500_plus"/>
    <n v="40.421875"/>
    <n v="30.07421875"/>
    <s v="30_plus"/>
    <x v="1"/>
    <x v="0"/>
    <s v="Side"/>
    <s v="No"/>
    <s v="No"/>
  </r>
  <r>
    <x v="1"/>
    <x v="2"/>
    <s v="Male"/>
    <n v="20.140625"/>
    <s v="20_to_25"/>
    <n v="4180"/>
    <s v="3500_plus"/>
    <n v="39.7109375"/>
    <n v="22.1953125"/>
    <s v="20_to_24"/>
    <x v="0"/>
    <x v="0"/>
    <s v="Side"/>
    <s v="No"/>
    <s v="No"/>
  </r>
  <r>
    <x v="1"/>
    <x v="2"/>
    <s v="Male"/>
    <n v="20.28515625"/>
    <s v="20_to_25"/>
    <n v="3450"/>
    <s v="3000_to_3499"/>
    <n v="40"/>
    <n v="27.51953125"/>
    <s v="25_to_29"/>
    <x v="0"/>
    <x v="0"/>
    <s v="Front_face_to_side"/>
    <s v="No"/>
    <s v="No"/>
  </r>
  <r>
    <x v="1"/>
    <x v="2"/>
    <s v="Male"/>
    <n v="20.28515625"/>
    <s v="20_to_25"/>
    <n v="4660"/>
    <s v="3500_plus"/>
    <n v="40"/>
    <n v="20.55859375"/>
    <s v="20_to_24"/>
    <x v="2"/>
    <x v="0"/>
    <s v="Back"/>
    <s v="_Yes"/>
    <s v="_Yes"/>
  </r>
  <r>
    <x v="1"/>
    <x v="2"/>
    <s v="Male"/>
    <n v="20.42578125"/>
    <s v="20_to_25"/>
    <n v="3180"/>
    <s v="3000_to_3499"/>
    <n v="40"/>
    <n v="29.13671875"/>
    <s v="25_to_29"/>
    <x v="0"/>
    <x v="0"/>
    <s v="Side"/>
    <s v="No"/>
    <s v="No"/>
  </r>
  <r>
    <x v="1"/>
    <x v="2"/>
    <s v="Male"/>
    <n v="23.28515625"/>
    <s v="20_to_25"/>
    <n v="4940"/>
    <s v="3500_plus"/>
    <n v="42"/>
    <n v="23.9921875"/>
    <s v="20_to_24"/>
    <x v="1"/>
    <x v="0"/>
    <s v="Side"/>
    <s v="_Yes"/>
    <s v="_Yes"/>
  </r>
  <r>
    <x v="1"/>
    <x v="2"/>
    <s v="Male"/>
    <n v="26.5703125"/>
    <s v="26_plus"/>
    <n v="3800"/>
    <s v="3500_plus"/>
    <n v="40"/>
    <n v="29.9296875"/>
    <s v="25_to_29"/>
    <x v="1"/>
    <x v="1"/>
    <s v="Side"/>
    <s v="No"/>
    <s v="No"/>
  </r>
  <r>
    <x v="1"/>
    <x v="2"/>
    <s v="Male"/>
    <n v="26.7109375"/>
    <s v="26_plus"/>
    <n v="3370"/>
    <s v="3000_to_3499"/>
    <n v="40"/>
    <n v="21.15625"/>
    <s v="20_to_24"/>
    <x v="0"/>
    <x v="1"/>
    <s v="Back"/>
    <s v="_Yes"/>
    <s v="_Yes"/>
  </r>
  <r>
    <x v="1"/>
    <x v="2"/>
    <s v="Male"/>
    <n v="27.5703125"/>
    <s v="26_plus"/>
    <n v="2800"/>
    <s v="2500_to_2999"/>
    <n v="39"/>
    <n v="28.0703125"/>
    <s v="25_to_29"/>
    <x v="0"/>
    <x v="1"/>
    <s v="Side"/>
    <s v="No"/>
    <s v="No"/>
  </r>
  <r>
    <x v="1"/>
    <x v="2"/>
    <s v="Male"/>
    <n v="27.85546875"/>
    <s v="26_plus"/>
    <n v="3200"/>
    <s v="3000_to_3499"/>
    <n v="36"/>
    <n v="27.67578125"/>
    <s v="25_to_29"/>
    <x v="1"/>
    <x v="0"/>
    <s v="Front_face_to_side"/>
    <s v="No"/>
    <s v="No"/>
  </r>
  <r>
    <x v="1"/>
    <x v="2"/>
    <s v="Male"/>
    <n v="28"/>
    <s v="26_plus"/>
    <n v="4020"/>
    <s v="3500_plus"/>
    <n v="40.421875"/>
    <n v="22.99609375"/>
    <s v="20_to_24"/>
    <x v="0"/>
    <x v="1"/>
    <s v="Side"/>
    <s v="No"/>
    <s v="No"/>
  </r>
  <r>
    <x v="1"/>
    <x v="2"/>
    <s v="Male"/>
    <n v="29.28515625"/>
    <s v="26_plus"/>
    <n v="2920"/>
    <s v="2500_to_2999"/>
    <n v="40.140625"/>
    <n v="25.55078125"/>
    <s v="25_to_29"/>
    <x v="0"/>
    <x v="0"/>
    <s v="Front_face_to_side"/>
    <s v="_Yes"/>
    <s v="_Yes"/>
  </r>
  <r>
    <x v="1"/>
    <x v="2"/>
    <s v="Male"/>
    <n v="31.5703125"/>
    <s v="26_plus"/>
    <n v="3780"/>
    <s v="3500_plus"/>
    <n v="38"/>
    <n v="30.69140625"/>
    <s v="30_plus"/>
    <x v="0"/>
    <x v="1"/>
    <s v="Side"/>
    <s v="No"/>
    <s v="No"/>
  </r>
  <r>
    <x v="1"/>
    <x v="2"/>
    <s v="Male"/>
    <n v="32.5703125"/>
    <s v="26_plus"/>
    <n v="3480"/>
    <s v="3000_to_3499"/>
    <n v="40"/>
    <n v="38.890625"/>
    <s v="30_plus"/>
    <x v="2"/>
    <x v="1"/>
    <s v="Side"/>
    <s v="No"/>
    <s v="No"/>
  </r>
  <r>
    <x v="1"/>
    <x v="2"/>
    <s v="Male"/>
    <n v="39.28125"/>
    <s v="26_plus"/>
    <n v="3360"/>
    <s v="3000_to_3499"/>
    <n v="40"/>
    <n v="22.90234375"/>
    <s v="20_to_24"/>
    <x v="1"/>
    <x v="0"/>
    <s v="Side"/>
    <s v="_Yes"/>
    <s v="_Yes"/>
  </r>
  <r>
    <x v="1"/>
    <x v="2"/>
    <s v="Male"/>
    <n v="40.28125"/>
    <s v="26_plus"/>
    <n v="5000"/>
    <s v="3500_plus"/>
    <n v="40"/>
    <n v="22.9453125"/>
    <s v="20_to_24"/>
    <x v="1"/>
    <x v="1"/>
    <s v="Front_face_to_side"/>
    <s v="No"/>
    <s v="No"/>
  </r>
  <r>
    <x v="1"/>
    <x v="2"/>
    <s v="Male"/>
    <n v="42.421875"/>
    <s v="26_plus"/>
    <n v="3640"/>
    <s v="3500_plus"/>
    <n v="40"/>
    <n v="26.0078125"/>
    <s v="25_to_29"/>
    <x v="0"/>
    <x v="0"/>
    <s v="Side"/>
    <s v="No"/>
    <s v="No"/>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Z3:AC8" firstHeaderRow="1" firstDataRow="2" firstDataCol="1"/>
  <pivotFields count="14">
    <pivotField axis="axisCol" showAll="0">
      <items count="3">
        <item x="0"/>
        <item x="1"/>
        <item t="default"/>
      </items>
    </pivotField>
    <pivotField axis="axisRow"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
    <i>
      <x/>
    </i>
    <i>
      <x v="1"/>
    </i>
    <i>
      <x v="2"/>
    </i>
    <i t="grand">
      <x/>
    </i>
  </rowItems>
  <colFields count="1">
    <field x="0"/>
  </colFields>
  <colItems count="3">
    <i>
      <x/>
    </i>
    <i>
      <x v="1"/>
    </i>
    <i t="grand">
      <x/>
    </i>
  </colItems>
  <dataFields count="1">
    <dataField name="Count of Ethnic" fld="1"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1:A4" firstHeaderRow="1" firstDataRow="1" firstDataCol="1"/>
  <pivotFields count="14">
    <pivotField axis="axisRow" showAll="0">
      <items count="3">
        <item x="0"/>
        <item x="1"/>
        <item t="default"/>
      </items>
    </pivotField>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
    <i>
      <x/>
    </i>
    <i>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L31:O35" firstHeaderRow="1" firstDataRow="2" firstDataCol="1"/>
  <pivotFields count="15">
    <pivotField axis="axisRow" showAll="0">
      <items count="3">
        <item x="0"/>
        <item x="1"/>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showAll="0">
      <items count="4">
        <item x="2"/>
        <item x="1"/>
        <item x="0"/>
        <item t="default"/>
      </items>
    </pivotField>
    <pivotField axis="axisCol" dataField="1" showAll="0">
      <items count="3">
        <item x="1"/>
        <item x="0"/>
        <item t="default"/>
      </items>
    </pivotField>
    <pivotField showAll="0"/>
    <pivotField showAll="0"/>
    <pivotField showAll="0"/>
  </pivotFields>
  <rowFields count="1">
    <field x="0"/>
  </rowFields>
  <rowItems count="3">
    <i>
      <x/>
    </i>
    <i>
      <x v="1"/>
    </i>
    <i t="grand">
      <x/>
    </i>
  </rowItems>
  <colFields count="1">
    <field x="11"/>
  </colFields>
  <colItems count="3">
    <i>
      <x/>
    </i>
    <i>
      <x v="1"/>
    </i>
    <i t="grand">
      <x/>
    </i>
  </colItems>
  <dataFields count="1">
    <dataField name="Count of Bedshare" fld="11" subtotal="count" baseField="0" baseItem="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L31:U36" firstHeaderRow="1" firstDataRow="3" firstDataCol="1"/>
  <pivotFields count="15">
    <pivotField axis="axisRow" showAll="0">
      <items count="3">
        <item x="0"/>
        <item x="1"/>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axis="axisCol" showAll="0">
      <items count="4">
        <item x="2"/>
        <item x="1"/>
        <item x="0"/>
        <item t="default"/>
      </items>
    </pivotField>
    <pivotField axis="axisCol" dataField="1" showAll="0">
      <items count="3">
        <item x="1"/>
        <item x="0"/>
        <item t="default"/>
      </items>
    </pivotField>
    <pivotField showAll="0"/>
    <pivotField showAll="0"/>
    <pivotField showAll="0"/>
  </pivotFields>
  <rowFields count="1">
    <field x="0"/>
  </rowFields>
  <rowItems count="3">
    <i>
      <x/>
    </i>
    <i>
      <x v="1"/>
    </i>
    <i t="grand">
      <x/>
    </i>
  </rowItems>
  <colFields count="2">
    <field x="11"/>
    <field x="10"/>
  </colFields>
  <colItems count="9">
    <i>
      <x/>
      <x/>
    </i>
    <i r="1">
      <x v="1"/>
    </i>
    <i r="1">
      <x v="2"/>
    </i>
    <i t="default">
      <x/>
    </i>
    <i>
      <x v="1"/>
      <x/>
    </i>
    <i r="1">
      <x v="1"/>
    </i>
    <i r="1">
      <x v="2"/>
    </i>
    <i t="default">
      <x v="1"/>
    </i>
    <i t="grand">
      <x/>
    </i>
  </colItems>
  <dataFields count="1">
    <dataField name="Count of Bedshare" fld="11" subtotal="count" baseField="0" baseItem="0"/>
  </dataFields>
  <chartFormats count="7">
    <chartFormat chart="0" format="2" series="1">
      <pivotArea type="data" outline="0" fieldPosition="0">
        <references count="1">
          <reference field="4294967294" count="1" selected="0">
            <x v="0"/>
          </reference>
        </references>
      </pivotArea>
    </chartFormat>
    <chartFormat chart="2" format="9" series="1">
      <pivotArea type="data" outline="0" fieldPosition="0">
        <references count="3">
          <reference field="4294967294" count="1" selected="0">
            <x v="0"/>
          </reference>
          <reference field="10" count="1" selected="0">
            <x v="0"/>
          </reference>
          <reference field="11" count="1" selected="0">
            <x v="0"/>
          </reference>
        </references>
      </pivotArea>
    </chartFormat>
    <chartFormat chart="2" format="10" series="1">
      <pivotArea type="data" outline="0" fieldPosition="0">
        <references count="3">
          <reference field="4294967294" count="1" selected="0">
            <x v="0"/>
          </reference>
          <reference field="10" count="1" selected="0">
            <x v="1"/>
          </reference>
          <reference field="11" count="1" selected="0">
            <x v="0"/>
          </reference>
        </references>
      </pivotArea>
    </chartFormat>
    <chartFormat chart="2" format="11" series="1">
      <pivotArea type="data" outline="0" fieldPosition="0">
        <references count="3">
          <reference field="4294967294" count="1" selected="0">
            <x v="0"/>
          </reference>
          <reference field="10" count="1" selected="0">
            <x v="2"/>
          </reference>
          <reference field="11" count="1" selected="0">
            <x v="0"/>
          </reference>
        </references>
      </pivotArea>
    </chartFormat>
    <chartFormat chart="2" format="12" series="1">
      <pivotArea type="data" outline="0" fieldPosition="0">
        <references count="3">
          <reference field="4294967294" count="1" selected="0">
            <x v="0"/>
          </reference>
          <reference field="10" count="1" selected="0">
            <x v="0"/>
          </reference>
          <reference field="11" count="1" selected="0">
            <x v="1"/>
          </reference>
        </references>
      </pivotArea>
    </chartFormat>
    <chartFormat chart="2" format="13" series="1">
      <pivotArea type="data" outline="0" fieldPosition="0">
        <references count="3">
          <reference field="4294967294" count="1" selected="0">
            <x v="0"/>
          </reference>
          <reference field="10" count="1" selected="0">
            <x v="1"/>
          </reference>
          <reference field="11" count="1" selected="0">
            <x v="1"/>
          </reference>
        </references>
      </pivotArea>
    </chartFormat>
    <chartFormat chart="2" format="14" series="1">
      <pivotArea type="data" outline="0" fieldPosition="0">
        <references count="3">
          <reference field="4294967294" count="1" selected="0">
            <x v="0"/>
          </reference>
          <reference field="10" count="1" selected="0">
            <x v="2"/>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1:D6" firstHeaderRow="1" firstDataRow="2" firstDataCol="1"/>
  <pivotFields count="14">
    <pivotField axis="axisCol" showAll="0">
      <items count="3">
        <item x="0"/>
        <item x="1"/>
        <item t="default"/>
      </items>
    </pivotField>
    <pivotField axis="axisRow"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
    <i>
      <x/>
    </i>
    <i>
      <x v="1"/>
    </i>
    <i>
      <x v="2"/>
    </i>
    <i t="grand">
      <x/>
    </i>
  </rowItems>
  <colFields count="1">
    <field x="0"/>
  </colFields>
  <colItems count="3">
    <i>
      <x/>
    </i>
    <i>
      <x v="1"/>
    </i>
    <i t="grand">
      <x/>
    </i>
  </colItems>
  <dataFields count="1">
    <dataField name="Count of Ethnic" fld="1"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Q34:V38" firstHeaderRow="1" firstDataRow="2" firstDataCol="1"/>
  <pivotFields count="14">
    <pivotField axis="axisRow" showAll="0">
      <items count="3">
        <item x="0"/>
        <item x="1"/>
        <item t="default"/>
      </items>
    </pivotField>
    <pivotField showAll="0">
      <items count="4">
        <item x="1"/>
        <item x="0"/>
        <item x="2"/>
        <item t="default"/>
      </items>
    </pivotField>
    <pivotField showAll="0"/>
    <pivotField showAll="0"/>
    <pivotField showAll="0"/>
    <pivotField showAll="0"/>
    <pivotField showAll="0"/>
    <pivotField showAll="0"/>
    <pivotField showAll="0"/>
    <pivotField showAll="0"/>
    <pivotField axis="axisCol" dataField="1" showAll="0">
      <items count="5">
        <item x="1"/>
        <item x="2"/>
        <item x="0"/>
        <item x="3"/>
        <item t="default"/>
      </items>
    </pivotField>
    <pivotField showAll="0">
      <items count="4">
        <item x="0"/>
        <item x="1"/>
        <item x="2"/>
        <item t="default"/>
      </items>
    </pivotField>
    <pivotField showAll="0"/>
    <pivotField showAll="0"/>
  </pivotFields>
  <rowFields count="1">
    <field x="0"/>
  </rowFields>
  <rowItems count="3">
    <i>
      <x/>
    </i>
    <i>
      <x v="1"/>
    </i>
    <i t="grand">
      <x/>
    </i>
  </rowItems>
  <colFields count="1">
    <field x="10"/>
  </colFields>
  <colItems count="5">
    <i>
      <x/>
    </i>
    <i>
      <x v="1"/>
    </i>
    <i>
      <x v="2"/>
    </i>
    <i>
      <x v="3"/>
    </i>
    <i t="grand">
      <x/>
    </i>
  </colItems>
  <dataFields count="1">
    <dataField name="Count of Occupation"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3.bin"/><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S1865"/>
  <sheetViews>
    <sheetView tabSelected="1" workbookViewId="0">
      <selection activeCell="A5" sqref="A5"/>
    </sheetView>
  </sheetViews>
  <sheetFormatPr defaultRowHeight="15" x14ac:dyDescent="0.25"/>
  <cols>
    <col min="1" max="1" width="17" customWidth="1"/>
    <col min="2" max="2" width="14.5703125" customWidth="1"/>
    <col min="4" max="4" width="14" style="91" customWidth="1"/>
    <col min="5" max="5" width="13.85546875" customWidth="1"/>
    <col min="6" max="6" width="15.85546875" customWidth="1"/>
    <col min="7" max="7" width="14.140625" customWidth="1"/>
    <col min="8" max="8" width="17.7109375" style="91" customWidth="1"/>
    <col min="9" max="9" width="13.28515625" style="91" customWidth="1"/>
    <col min="10" max="10" width="19.85546875" customWidth="1"/>
    <col min="11" max="11" width="18.42578125" customWidth="1"/>
    <col min="12" max="12" width="12" customWidth="1"/>
    <col min="13" max="13" width="19" customWidth="1"/>
    <col min="14" max="14" width="16.85546875" customWidth="1"/>
    <col min="15" max="15" width="22.7109375" customWidth="1"/>
    <col min="16" max="16" width="16.28515625" customWidth="1"/>
    <col min="17" max="17" width="8.140625" customWidth="1"/>
    <col min="18" max="18" width="7.7109375" customWidth="1"/>
    <col min="19" max="19" width="11.28515625" bestFit="1" customWidth="1"/>
  </cols>
  <sheetData>
    <row r="1" spans="1:19" x14ac:dyDescent="0.25">
      <c r="A1" s="2" t="s">
        <v>15</v>
      </c>
      <c r="B1" s="2" t="s">
        <v>1</v>
      </c>
      <c r="C1" s="2" t="s">
        <v>2</v>
      </c>
      <c r="D1" s="90" t="s">
        <v>3</v>
      </c>
      <c r="E1" s="2" t="s">
        <v>4</v>
      </c>
      <c r="F1" s="2" t="s">
        <v>5</v>
      </c>
      <c r="G1" s="2" t="s">
        <v>6</v>
      </c>
      <c r="H1" s="90" t="s">
        <v>7</v>
      </c>
      <c r="I1" s="90" t="s">
        <v>8</v>
      </c>
      <c r="J1" s="2" t="s">
        <v>9</v>
      </c>
      <c r="K1" s="2" t="s">
        <v>10</v>
      </c>
      <c r="L1" s="2" t="s">
        <v>11</v>
      </c>
      <c r="M1" s="2" t="s">
        <v>12</v>
      </c>
      <c r="N1" s="2" t="s">
        <v>13</v>
      </c>
      <c r="O1" s="2" t="s">
        <v>178</v>
      </c>
      <c r="P1" s="2" t="s">
        <v>179</v>
      </c>
    </row>
    <row r="2" spans="1:19" x14ac:dyDescent="0.25">
      <c r="A2" t="s">
        <v>14</v>
      </c>
      <c r="B2" t="s">
        <v>17</v>
      </c>
      <c r="C2" t="s">
        <v>19</v>
      </c>
      <c r="D2" s="91">
        <v>4.856445313</v>
      </c>
      <c r="E2" t="s">
        <v>21</v>
      </c>
      <c r="F2">
        <v>680</v>
      </c>
      <c r="G2" t="s">
        <v>25</v>
      </c>
      <c r="H2" s="91">
        <v>25</v>
      </c>
      <c r="I2" s="91">
        <v>25.60546875</v>
      </c>
      <c r="J2" t="s">
        <v>31</v>
      </c>
      <c r="K2" s="1" t="s">
        <v>33</v>
      </c>
      <c r="L2" t="s">
        <v>36</v>
      </c>
      <c r="N2" t="s">
        <v>36</v>
      </c>
      <c r="O2" t="s">
        <v>36</v>
      </c>
    </row>
    <row r="3" spans="1:19" x14ac:dyDescent="0.25">
      <c r="A3" t="s">
        <v>14</v>
      </c>
      <c r="B3" t="s">
        <v>17</v>
      </c>
      <c r="C3" t="s">
        <v>19</v>
      </c>
      <c r="D3" s="91">
        <v>4.856445313</v>
      </c>
      <c r="E3" t="s">
        <v>21</v>
      </c>
      <c r="F3">
        <v>680</v>
      </c>
      <c r="G3" t="s">
        <v>25</v>
      </c>
      <c r="H3" s="91">
        <v>25</v>
      </c>
      <c r="I3" s="91">
        <v>25.60546875</v>
      </c>
      <c r="J3" t="s">
        <v>31</v>
      </c>
      <c r="K3" s="1" t="s">
        <v>33</v>
      </c>
      <c r="L3" t="s">
        <v>36</v>
      </c>
      <c r="N3" t="s">
        <v>36</v>
      </c>
      <c r="O3" t="s">
        <v>36</v>
      </c>
    </row>
    <row r="4" spans="1:19" x14ac:dyDescent="0.25">
      <c r="A4" t="s">
        <v>14</v>
      </c>
      <c r="B4" t="s">
        <v>17</v>
      </c>
      <c r="C4" t="s">
        <v>19</v>
      </c>
      <c r="D4" s="91">
        <v>4.856445313</v>
      </c>
      <c r="E4" t="s">
        <v>21</v>
      </c>
      <c r="F4">
        <v>680</v>
      </c>
      <c r="G4" t="s">
        <v>25</v>
      </c>
      <c r="H4" s="91">
        <v>25</v>
      </c>
      <c r="I4" s="91">
        <v>25.60546875</v>
      </c>
      <c r="J4" t="s">
        <v>31</v>
      </c>
      <c r="K4" s="1" t="s">
        <v>33</v>
      </c>
      <c r="L4" t="s">
        <v>36</v>
      </c>
      <c r="N4" t="s">
        <v>36</v>
      </c>
      <c r="O4" t="s">
        <v>36</v>
      </c>
    </row>
    <row r="5" spans="1:19" x14ac:dyDescent="0.25">
      <c r="A5" t="s">
        <v>14</v>
      </c>
      <c r="B5" t="s">
        <v>17</v>
      </c>
      <c r="C5" t="s">
        <v>19</v>
      </c>
      <c r="D5" s="91">
        <v>4.856445313</v>
      </c>
      <c r="E5" t="s">
        <v>21</v>
      </c>
      <c r="F5">
        <v>680</v>
      </c>
      <c r="G5" t="s">
        <v>25</v>
      </c>
      <c r="H5" s="91">
        <v>25</v>
      </c>
      <c r="I5" s="91">
        <v>25.60546875</v>
      </c>
      <c r="J5" t="s">
        <v>31</v>
      </c>
      <c r="K5" s="1" t="s">
        <v>33</v>
      </c>
      <c r="L5" t="s">
        <v>36</v>
      </c>
      <c r="N5" t="s">
        <v>36</v>
      </c>
      <c r="O5" t="s">
        <v>36</v>
      </c>
    </row>
    <row r="6" spans="1:19" x14ac:dyDescent="0.25">
      <c r="A6" t="s">
        <v>0</v>
      </c>
      <c r="B6" t="s">
        <v>16</v>
      </c>
      <c r="C6" t="s">
        <v>20</v>
      </c>
      <c r="D6" s="91">
        <v>15.85546875</v>
      </c>
      <c r="E6" t="s">
        <v>22</v>
      </c>
      <c r="F6">
        <v>885</v>
      </c>
      <c r="G6" t="s">
        <v>25</v>
      </c>
      <c r="H6" s="91">
        <v>32</v>
      </c>
      <c r="I6" s="91">
        <v>29.71484375</v>
      </c>
      <c r="J6" t="s">
        <v>31</v>
      </c>
      <c r="K6" s="1" t="s">
        <v>34</v>
      </c>
      <c r="L6" t="s">
        <v>36</v>
      </c>
      <c r="M6" t="s">
        <v>40</v>
      </c>
      <c r="N6" t="s">
        <v>36</v>
      </c>
      <c r="O6" t="str">
        <f t="shared" ref="O6:O67" si="0">IF(N6="Occasional","_Yes",N6)</f>
        <v>No</v>
      </c>
      <c r="Q6" s="5"/>
      <c r="R6" s="5"/>
      <c r="S6" s="5"/>
    </row>
    <row r="7" spans="1:19" x14ac:dyDescent="0.25">
      <c r="A7" t="s">
        <v>0</v>
      </c>
      <c r="B7" t="s">
        <v>16</v>
      </c>
      <c r="C7" t="s">
        <v>19</v>
      </c>
      <c r="D7" s="91">
        <v>24.5703125</v>
      </c>
      <c r="E7" t="s">
        <v>23</v>
      </c>
      <c r="F7">
        <v>930</v>
      </c>
      <c r="G7" t="s">
        <v>25</v>
      </c>
      <c r="H7" s="91">
        <v>27</v>
      </c>
      <c r="I7" s="91">
        <v>24.88671875</v>
      </c>
      <c r="J7" t="s">
        <v>30</v>
      </c>
      <c r="K7" s="1" t="s">
        <v>34</v>
      </c>
      <c r="L7" t="s">
        <v>36</v>
      </c>
      <c r="M7" t="s">
        <v>40</v>
      </c>
      <c r="N7" t="s">
        <v>63</v>
      </c>
      <c r="O7" t="str">
        <f t="shared" si="0"/>
        <v>_Yes</v>
      </c>
      <c r="Q7" s="5"/>
      <c r="R7" s="5"/>
      <c r="S7" s="5"/>
    </row>
    <row r="8" spans="1:19" x14ac:dyDescent="0.25">
      <c r="A8" t="s">
        <v>14</v>
      </c>
      <c r="B8" t="s">
        <v>16</v>
      </c>
      <c r="C8" t="s">
        <v>20</v>
      </c>
      <c r="D8" s="91">
        <v>14</v>
      </c>
      <c r="E8" t="s">
        <v>22</v>
      </c>
      <c r="F8">
        <v>946</v>
      </c>
      <c r="G8" t="s">
        <v>25</v>
      </c>
      <c r="H8" s="91">
        <v>29</v>
      </c>
      <c r="I8" s="91">
        <v>25.828125</v>
      </c>
      <c r="J8" t="s">
        <v>31</v>
      </c>
      <c r="K8" s="1" t="s">
        <v>33</v>
      </c>
      <c r="L8" t="s">
        <v>36</v>
      </c>
      <c r="M8" t="s">
        <v>38</v>
      </c>
      <c r="N8" t="s">
        <v>63</v>
      </c>
      <c r="O8" t="str">
        <f t="shared" si="0"/>
        <v>_Yes</v>
      </c>
      <c r="Q8" s="5"/>
      <c r="R8" s="5"/>
      <c r="S8" s="5"/>
    </row>
    <row r="9" spans="1:19" x14ac:dyDescent="0.25">
      <c r="A9" t="s">
        <v>0</v>
      </c>
      <c r="B9" t="s">
        <v>18</v>
      </c>
      <c r="C9" t="s">
        <v>19</v>
      </c>
      <c r="D9" s="91">
        <v>26.85546875</v>
      </c>
      <c r="E9" t="s">
        <v>24</v>
      </c>
      <c r="F9">
        <v>970</v>
      </c>
      <c r="G9" t="s">
        <v>25</v>
      </c>
      <c r="H9" s="91">
        <v>28.7109375</v>
      </c>
      <c r="I9" s="91">
        <v>24.85546875</v>
      </c>
      <c r="J9" t="s">
        <v>30</v>
      </c>
      <c r="K9" s="1" t="s">
        <v>34</v>
      </c>
      <c r="L9" t="s">
        <v>36</v>
      </c>
      <c r="M9" t="s">
        <v>40</v>
      </c>
      <c r="N9" t="s">
        <v>36</v>
      </c>
      <c r="O9" t="str">
        <f t="shared" si="0"/>
        <v>No</v>
      </c>
      <c r="Q9" s="5"/>
      <c r="R9" s="5"/>
      <c r="S9" s="5"/>
    </row>
    <row r="10" spans="1:19" x14ac:dyDescent="0.25">
      <c r="A10" t="s">
        <v>0</v>
      </c>
      <c r="B10" t="s">
        <v>16</v>
      </c>
      <c r="C10" t="s">
        <v>19</v>
      </c>
      <c r="D10" s="91">
        <v>17</v>
      </c>
      <c r="E10" t="s">
        <v>22</v>
      </c>
      <c r="F10">
        <v>1045</v>
      </c>
      <c r="G10" t="s">
        <v>25</v>
      </c>
      <c r="H10" s="91">
        <v>33</v>
      </c>
      <c r="I10" s="91">
        <v>28.48828125</v>
      </c>
      <c r="J10" t="s">
        <v>31</v>
      </c>
      <c r="K10" s="1" t="s">
        <v>35</v>
      </c>
      <c r="L10" t="s">
        <v>63</v>
      </c>
      <c r="M10" t="s">
        <v>40</v>
      </c>
      <c r="N10" t="s">
        <v>63</v>
      </c>
      <c r="O10" t="str">
        <f t="shared" si="0"/>
        <v>_Yes</v>
      </c>
      <c r="Q10" s="5"/>
      <c r="R10" s="5"/>
      <c r="S10" s="5"/>
    </row>
    <row r="11" spans="1:19" x14ac:dyDescent="0.25">
      <c r="A11" t="s">
        <v>14</v>
      </c>
      <c r="B11" t="s">
        <v>18</v>
      </c>
      <c r="C11" t="s">
        <v>20</v>
      </c>
      <c r="D11" s="91">
        <v>12.85546875</v>
      </c>
      <c r="E11" t="s">
        <v>21</v>
      </c>
      <c r="F11">
        <v>1055</v>
      </c>
      <c r="G11" t="s">
        <v>25</v>
      </c>
      <c r="H11" s="91">
        <v>28</v>
      </c>
      <c r="I11" s="91">
        <v>22.234375</v>
      </c>
      <c r="J11" t="s">
        <v>30</v>
      </c>
      <c r="K11" s="1" t="s">
        <v>34</v>
      </c>
      <c r="L11" t="s">
        <v>36</v>
      </c>
      <c r="M11" t="s">
        <v>40</v>
      </c>
      <c r="N11" t="s">
        <v>36</v>
      </c>
      <c r="O11" t="str">
        <f t="shared" si="0"/>
        <v>No</v>
      </c>
      <c r="Q11" s="5"/>
      <c r="R11" s="5"/>
      <c r="S11" s="5"/>
    </row>
    <row r="12" spans="1:19" x14ac:dyDescent="0.25">
      <c r="A12" t="s">
        <v>0</v>
      </c>
      <c r="B12" t="s">
        <v>18</v>
      </c>
      <c r="C12" t="s">
        <v>20</v>
      </c>
      <c r="D12" s="91">
        <v>10.85546875</v>
      </c>
      <c r="E12" t="s">
        <v>21</v>
      </c>
      <c r="F12">
        <v>1075</v>
      </c>
      <c r="G12" t="s">
        <v>25</v>
      </c>
      <c r="H12" s="91">
        <v>29</v>
      </c>
      <c r="I12" s="91">
        <v>17.03125</v>
      </c>
      <c r="J12" t="s">
        <v>29</v>
      </c>
      <c r="K12" s="1" t="s">
        <v>34</v>
      </c>
      <c r="L12" t="s">
        <v>36</v>
      </c>
      <c r="M12" t="s">
        <v>40</v>
      </c>
      <c r="N12" t="s">
        <v>63</v>
      </c>
      <c r="O12" t="str">
        <f t="shared" si="0"/>
        <v>_Yes</v>
      </c>
      <c r="Q12" s="5"/>
      <c r="R12" s="5"/>
      <c r="S12" s="5"/>
    </row>
    <row r="13" spans="1:19" x14ac:dyDescent="0.25">
      <c r="A13" t="s">
        <v>0</v>
      </c>
      <c r="B13" t="s">
        <v>18</v>
      </c>
      <c r="C13" t="s">
        <v>20</v>
      </c>
      <c r="D13" s="91">
        <v>12.71289063</v>
      </c>
      <c r="E13" t="s">
        <v>21</v>
      </c>
      <c r="F13">
        <v>1145</v>
      </c>
      <c r="G13" t="s">
        <v>25</v>
      </c>
      <c r="H13" s="91">
        <v>32</v>
      </c>
      <c r="I13" s="91">
        <v>20.72265625</v>
      </c>
      <c r="J13" t="s">
        <v>30</v>
      </c>
      <c r="K13" s="1" t="s">
        <v>34</v>
      </c>
      <c r="L13" t="s">
        <v>36</v>
      </c>
      <c r="M13" t="s">
        <v>40</v>
      </c>
      <c r="N13" t="s">
        <v>63</v>
      </c>
      <c r="O13" t="str">
        <f t="shared" si="0"/>
        <v>_Yes</v>
      </c>
    </row>
    <row r="14" spans="1:19" x14ac:dyDescent="0.25">
      <c r="A14" t="s">
        <v>0</v>
      </c>
      <c r="B14" t="s">
        <v>18</v>
      </c>
      <c r="C14" t="s">
        <v>19</v>
      </c>
      <c r="D14" s="91">
        <v>20.42578125</v>
      </c>
      <c r="E14" t="s">
        <v>23</v>
      </c>
      <c r="F14">
        <v>1160</v>
      </c>
      <c r="G14" t="s">
        <v>25</v>
      </c>
      <c r="H14" s="91">
        <v>32</v>
      </c>
      <c r="I14" s="91">
        <v>23.12890625</v>
      </c>
      <c r="J14" t="s">
        <v>30</v>
      </c>
      <c r="K14" s="1" t="s">
        <v>33</v>
      </c>
      <c r="L14" t="s">
        <v>36</v>
      </c>
      <c r="M14" t="s">
        <v>38</v>
      </c>
      <c r="N14" t="s">
        <v>63</v>
      </c>
      <c r="O14" t="str">
        <f t="shared" si="0"/>
        <v>_Yes</v>
      </c>
    </row>
    <row r="15" spans="1:19" x14ac:dyDescent="0.25">
      <c r="A15" t="s">
        <v>0</v>
      </c>
      <c r="B15" t="s">
        <v>18</v>
      </c>
      <c r="C15" t="s">
        <v>19</v>
      </c>
      <c r="D15" s="91">
        <v>34</v>
      </c>
      <c r="E15" t="s">
        <v>24</v>
      </c>
      <c r="F15">
        <v>1250</v>
      </c>
      <c r="G15" t="s">
        <v>25</v>
      </c>
      <c r="H15" s="91">
        <v>30</v>
      </c>
      <c r="I15" s="91">
        <v>32.0546875</v>
      </c>
      <c r="J15" t="s">
        <v>32</v>
      </c>
      <c r="K15" s="1" t="s">
        <v>34</v>
      </c>
      <c r="L15" t="s">
        <v>36</v>
      </c>
      <c r="M15" t="s">
        <v>40</v>
      </c>
      <c r="N15" t="s">
        <v>36</v>
      </c>
      <c r="O15" t="str">
        <f t="shared" si="0"/>
        <v>No</v>
      </c>
    </row>
    <row r="16" spans="1:19" x14ac:dyDescent="0.25">
      <c r="A16" t="s">
        <v>0</v>
      </c>
      <c r="B16" t="s">
        <v>18</v>
      </c>
      <c r="C16" t="s">
        <v>19</v>
      </c>
      <c r="D16" s="91">
        <v>28.7109375</v>
      </c>
      <c r="E16" t="s">
        <v>24</v>
      </c>
      <c r="F16">
        <v>1255</v>
      </c>
      <c r="G16" t="s">
        <v>25</v>
      </c>
      <c r="H16" s="91">
        <v>28</v>
      </c>
      <c r="I16" s="91">
        <v>20.19140625</v>
      </c>
      <c r="J16" t="s">
        <v>30</v>
      </c>
      <c r="K16" s="1" t="s">
        <v>35</v>
      </c>
      <c r="L16" t="s">
        <v>36</v>
      </c>
      <c r="M16" t="s">
        <v>40</v>
      </c>
      <c r="N16" t="s">
        <v>63</v>
      </c>
      <c r="O16" t="str">
        <f t="shared" si="0"/>
        <v>_Yes</v>
      </c>
    </row>
    <row r="17" spans="1:16" x14ac:dyDescent="0.25">
      <c r="A17" t="s">
        <v>0</v>
      </c>
      <c r="B17" t="s">
        <v>16</v>
      </c>
      <c r="C17" t="s">
        <v>20</v>
      </c>
      <c r="D17" s="91">
        <v>14.5703125</v>
      </c>
      <c r="E17" t="s">
        <v>22</v>
      </c>
      <c r="F17">
        <v>1275</v>
      </c>
      <c r="G17" t="s">
        <v>25</v>
      </c>
      <c r="H17" s="91">
        <v>30</v>
      </c>
      <c r="I17" s="91">
        <v>32.4609375</v>
      </c>
      <c r="J17" t="s">
        <v>32</v>
      </c>
      <c r="K17" s="1" t="s">
        <v>34</v>
      </c>
      <c r="L17" t="s">
        <v>36</v>
      </c>
      <c r="M17" t="s">
        <v>40</v>
      </c>
      <c r="N17" t="s">
        <v>63</v>
      </c>
      <c r="O17" t="str">
        <f t="shared" si="0"/>
        <v>_Yes</v>
      </c>
    </row>
    <row r="18" spans="1:16" x14ac:dyDescent="0.25">
      <c r="A18" t="s">
        <v>14</v>
      </c>
      <c r="B18" t="s">
        <v>17</v>
      </c>
      <c r="C18" t="s">
        <v>20</v>
      </c>
      <c r="D18" s="91">
        <v>14.71289063</v>
      </c>
      <c r="E18" t="s">
        <v>22</v>
      </c>
      <c r="F18">
        <v>1285</v>
      </c>
      <c r="G18" t="s">
        <v>25</v>
      </c>
      <c r="H18" s="91">
        <v>34</v>
      </c>
      <c r="I18" s="91">
        <v>22.8125</v>
      </c>
      <c r="J18" t="s">
        <v>30</v>
      </c>
      <c r="K18" s="1" t="s">
        <v>33</v>
      </c>
      <c r="L18" t="s">
        <v>36</v>
      </c>
      <c r="M18" t="s">
        <v>38</v>
      </c>
      <c r="N18" t="s">
        <v>63</v>
      </c>
      <c r="O18" t="str">
        <f t="shared" si="0"/>
        <v>_Yes</v>
      </c>
    </row>
    <row r="19" spans="1:16" x14ac:dyDescent="0.25">
      <c r="A19" t="s">
        <v>14</v>
      </c>
      <c r="B19" t="s">
        <v>18</v>
      </c>
      <c r="C19" t="s">
        <v>19</v>
      </c>
      <c r="D19" s="91">
        <v>7.713867188</v>
      </c>
      <c r="E19" t="s">
        <v>21</v>
      </c>
      <c r="F19">
        <v>1290</v>
      </c>
      <c r="G19" t="s">
        <v>25</v>
      </c>
      <c r="H19" s="91">
        <v>32</v>
      </c>
      <c r="I19" s="91">
        <v>28.88671875</v>
      </c>
      <c r="J19" t="s">
        <v>31</v>
      </c>
      <c r="K19" s="1" t="s">
        <v>34</v>
      </c>
      <c r="L19" t="s">
        <v>36</v>
      </c>
      <c r="M19" t="s">
        <v>38</v>
      </c>
      <c r="N19" t="s">
        <v>36</v>
      </c>
      <c r="O19" t="str">
        <f t="shared" si="0"/>
        <v>No</v>
      </c>
    </row>
    <row r="20" spans="1:16" x14ac:dyDescent="0.25">
      <c r="A20" t="s">
        <v>14</v>
      </c>
      <c r="B20" t="s">
        <v>17</v>
      </c>
      <c r="C20" t="s">
        <v>20</v>
      </c>
      <c r="D20" s="91">
        <v>44</v>
      </c>
      <c r="E20" t="s">
        <v>24</v>
      </c>
      <c r="F20">
        <v>1290</v>
      </c>
      <c r="G20" t="s">
        <v>25</v>
      </c>
      <c r="H20" s="91">
        <v>33</v>
      </c>
      <c r="I20" s="91">
        <v>29.07421875</v>
      </c>
      <c r="J20" t="s">
        <v>31</v>
      </c>
      <c r="K20" s="1" t="s">
        <v>34</v>
      </c>
      <c r="L20" t="s">
        <v>36</v>
      </c>
      <c r="M20" t="s">
        <v>40</v>
      </c>
      <c r="N20" t="s">
        <v>36</v>
      </c>
      <c r="O20" t="str">
        <f t="shared" si="0"/>
        <v>No</v>
      </c>
    </row>
    <row r="21" spans="1:16" x14ac:dyDescent="0.25">
      <c r="A21" t="s">
        <v>14</v>
      </c>
      <c r="B21" t="s">
        <v>17</v>
      </c>
      <c r="C21" t="s">
        <v>20</v>
      </c>
      <c r="D21" s="91">
        <v>31</v>
      </c>
      <c r="E21" t="s">
        <v>24</v>
      </c>
      <c r="F21">
        <v>1305</v>
      </c>
      <c r="G21" t="s">
        <v>25</v>
      </c>
      <c r="H21" s="91">
        <v>32</v>
      </c>
      <c r="I21" s="91">
        <v>19.34765625</v>
      </c>
      <c r="J21" t="s">
        <v>29</v>
      </c>
      <c r="K21" s="1" t="s">
        <v>35</v>
      </c>
      <c r="L21" t="s">
        <v>36</v>
      </c>
      <c r="M21" t="s">
        <v>38</v>
      </c>
      <c r="N21" t="s">
        <v>63</v>
      </c>
      <c r="O21" t="str">
        <f t="shared" si="0"/>
        <v>_Yes</v>
      </c>
    </row>
    <row r="22" spans="1:16" x14ac:dyDescent="0.25">
      <c r="A22" t="s">
        <v>14</v>
      </c>
      <c r="B22" t="s">
        <v>18</v>
      </c>
      <c r="C22" t="s">
        <v>19</v>
      </c>
      <c r="D22" s="91">
        <v>30.28515625</v>
      </c>
      <c r="E22" t="s">
        <v>24</v>
      </c>
      <c r="F22">
        <v>1350</v>
      </c>
      <c r="G22" t="s">
        <v>25</v>
      </c>
      <c r="H22" s="91">
        <v>30.5703125</v>
      </c>
      <c r="I22" s="91">
        <v>21.0703125</v>
      </c>
      <c r="J22" t="s">
        <v>30</v>
      </c>
      <c r="K22" s="1" t="s">
        <v>34</v>
      </c>
      <c r="L22" t="s">
        <v>36</v>
      </c>
      <c r="M22" t="s">
        <v>40</v>
      </c>
      <c r="N22" t="s">
        <v>63</v>
      </c>
      <c r="O22" t="str">
        <f t="shared" si="0"/>
        <v>_Yes</v>
      </c>
      <c r="P22" s="5"/>
    </row>
    <row r="23" spans="1:16" x14ac:dyDescent="0.25">
      <c r="A23" t="s">
        <v>0</v>
      </c>
      <c r="B23" t="s">
        <v>18</v>
      </c>
      <c r="C23" t="s">
        <v>19</v>
      </c>
      <c r="D23" s="91">
        <v>30.5703125</v>
      </c>
      <c r="E23" t="s">
        <v>24</v>
      </c>
      <c r="F23">
        <v>1360</v>
      </c>
      <c r="G23" t="s">
        <v>25</v>
      </c>
      <c r="H23" s="91">
        <v>35.7109375</v>
      </c>
      <c r="I23" s="91">
        <v>28.96484375</v>
      </c>
      <c r="J23" t="s">
        <v>31</v>
      </c>
      <c r="K23" s="1" t="s">
        <v>34</v>
      </c>
      <c r="L23" t="s">
        <v>36</v>
      </c>
      <c r="M23" t="s">
        <v>37</v>
      </c>
      <c r="N23" t="s">
        <v>63</v>
      </c>
      <c r="O23" t="str">
        <f t="shared" si="0"/>
        <v>_Yes</v>
      </c>
    </row>
    <row r="24" spans="1:16" x14ac:dyDescent="0.25">
      <c r="A24" t="s">
        <v>14</v>
      </c>
      <c r="B24" t="s">
        <v>18</v>
      </c>
      <c r="C24" t="s">
        <v>20</v>
      </c>
      <c r="D24" s="91">
        <v>10.14257813</v>
      </c>
      <c r="E24" t="s">
        <v>21</v>
      </c>
      <c r="F24">
        <v>1395</v>
      </c>
      <c r="G24" t="s">
        <v>25</v>
      </c>
      <c r="H24" s="91">
        <v>30</v>
      </c>
      <c r="I24" s="91">
        <v>26.66796875</v>
      </c>
      <c r="J24" t="s">
        <v>31</v>
      </c>
      <c r="K24" s="1" t="s">
        <v>34</v>
      </c>
      <c r="L24" t="s">
        <v>36</v>
      </c>
      <c r="M24" t="s">
        <v>38</v>
      </c>
      <c r="N24" t="s">
        <v>36</v>
      </c>
      <c r="O24" t="str">
        <f t="shared" si="0"/>
        <v>No</v>
      </c>
    </row>
    <row r="25" spans="1:16" x14ac:dyDescent="0.25">
      <c r="A25" t="s">
        <v>14</v>
      </c>
      <c r="B25" t="s">
        <v>18</v>
      </c>
      <c r="C25" t="s">
        <v>19</v>
      </c>
      <c r="D25" s="91">
        <v>23.42578125</v>
      </c>
      <c r="E25" t="s">
        <v>23</v>
      </c>
      <c r="F25">
        <v>1420</v>
      </c>
      <c r="G25" t="s">
        <v>25</v>
      </c>
      <c r="H25" s="91">
        <v>35</v>
      </c>
      <c r="I25" s="91">
        <v>28.21875</v>
      </c>
      <c r="J25" t="s">
        <v>31</v>
      </c>
      <c r="K25" s="1" t="s">
        <v>34</v>
      </c>
      <c r="L25" t="s">
        <v>36</v>
      </c>
      <c r="M25" t="s">
        <v>39</v>
      </c>
      <c r="N25" t="s">
        <v>63</v>
      </c>
      <c r="O25" t="str">
        <f t="shared" si="0"/>
        <v>_Yes</v>
      </c>
    </row>
    <row r="26" spans="1:16" x14ac:dyDescent="0.25">
      <c r="A26" t="s">
        <v>0</v>
      </c>
      <c r="B26" t="s">
        <v>17</v>
      </c>
      <c r="C26" t="s">
        <v>19</v>
      </c>
      <c r="D26" s="91">
        <v>17.7109375</v>
      </c>
      <c r="E26" t="s">
        <v>22</v>
      </c>
      <c r="F26">
        <v>1425</v>
      </c>
      <c r="G26" t="s">
        <v>25</v>
      </c>
      <c r="H26" s="91">
        <v>30</v>
      </c>
      <c r="I26" s="91">
        <v>30.40625</v>
      </c>
      <c r="J26" t="s">
        <v>32</v>
      </c>
      <c r="K26" s="1" t="s">
        <v>34</v>
      </c>
      <c r="L26" t="s">
        <v>63</v>
      </c>
      <c r="M26" t="s">
        <v>38</v>
      </c>
      <c r="N26" t="s">
        <v>63</v>
      </c>
      <c r="O26" t="str">
        <f t="shared" si="0"/>
        <v>_Yes</v>
      </c>
    </row>
    <row r="27" spans="1:16" x14ac:dyDescent="0.25">
      <c r="A27" t="s">
        <v>0</v>
      </c>
      <c r="B27" t="s">
        <v>17</v>
      </c>
      <c r="C27" t="s">
        <v>19</v>
      </c>
      <c r="D27" s="91">
        <v>32.140625</v>
      </c>
      <c r="E27" t="s">
        <v>24</v>
      </c>
      <c r="F27">
        <v>1435</v>
      </c>
      <c r="G27" t="s">
        <v>25</v>
      </c>
      <c r="H27" s="91">
        <v>31</v>
      </c>
      <c r="I27" s="91">
        <v>18.5390625</v>
      </c>
      <c r="J27" t="s">
        <v>29</v>
      </c>
      <c r="K27" s="1" t="s">
        <v>34</v>
      </c>
      <c r="L27" t="s">
        <v>36</v>
      </c>
      <c r="M27" t="s">
        <v>38</v>
      </c>
      <c r="N27" t="s">
        <v>63</v>
      </c>
      <c r="O27" t="str">
        <f t="shared" si="0"/>
        <v>_Yes</v>
      </c>
    </row>
    <row r="28" spans="1:16" x14ac:dyDescent="0.25">
      <c r="A28" t="s">
        <v>14</v>
      </c>
      <c r="B28" t="s">
        <v>18</v>
      </c>
      <c r="C28" t="s">
        <v>19</v>
      </c>
      <c r="D28" s="91">
        <v>9.142578125</v>
      </c>
      <c r="E28" t="s">
        <v>21</v>
      </c>
      <c r="F28">
        <v>1440</v>
      </c>
      <c r="G28" t="s">
        <v>25</v>
      </c>
      <c r="H28" s="91">
        <v>30</v>
      </c>
      <c r="I28" s="91">
        <v>30.9921875</v>
      </c>
      <c r="J28" t="s">
        <v>32</v>
      </c>
      <c r="K28" s="1" t="s">
        <v>34</v>
      </c>
      <c r="L28" t="s">
        <v>36</v>
      </c>
      <c r="M28" t="s">
        <v>38</v>
      </c>
      <c r="N28" t="s">
        <v>36</v>
      </c>
      <c r="O28" t="str">
        <f t="shared" si="0"/>
        <v>No</v>
      </c>
    </row>
    <row r="29" spans="1:16" x14ac:dyDescent="0.25">
      <c r="A29" t="s">
        <v>0</v>
      </c>
      <c r="B29" t="s">
        <v>18</v>
      </c>
      <c r="C29" t="s">
        <v>19</v>
      </c>
      <c r="D29" s="91">
        <v>7.28515625</v>
      </c>
      <c r="E29" t="s">
        <v>21</v>
      </c>
      <c r="F29">
        <v>1535</v>
      </c>
      <c r="G29" t="s">
        <v>25</v>
      </c>
      <c r="H29" s="91">
        <v>31</v>
      </c>
      <c r="I29" s="91">
        <v>28.25390625</v>
      </c>
      <c r="J29" t="s">
        <v>31</v>
      </c>
      <c r="K29" s="1" t="s">
        <v>35</v>
      </c>
      <c r="L29" t="s">
        <v>63</v>
      </c>
      <c r="M29" t="s">
        <v>38</v>
      </c>
      <c r="N29" t="s">
        <v>63</v>
      </c>
      <c r="O29" t="str">
        <f t="shared" si="0"/>
        <v>_Yes</v>
      </c>
    </row>
    <row r="30" spans="1:16" x14ac:dyDescent="0.25">
      <c r="A30" t="s">
        <v>0</v>
      </c>
      <c r="B30" t="s">
        <v>16</v>
      </c>
      <c r="C30" t="s">
        <v>19</v>
      </c>
      <c r="D30" s="91">
        <v>9.85546875</v>
      </c>
      <c r="E30" t="s">
        <v>21</v>
      </c>
      <c r="F30">
        <v>1580</v>
      </c>
      <c r="G30" t="s">
        <v>25</v>
      </c>
      <c r="H30" s="91">
        <v>32</v>
      </c>
      <c r="I30" s="91">
        <v>20.91796875</v>
      </c>
      <c r="J30" t="s">
        <v>30</v>
      </c>
      <c r="K30" s="1" t="s">
        <v>34</v>
      </c>
      <c r="L30" t="s">
        <v>63</v>
      </c>
      <c r="M30" t="s">
        <v>38</v>
      </c>
      <c r="N30" t="s">
        <v>63</v>
      </c>
      <c r="O30" t="str">
        <f t="shared" si="0"/>
        <v>_Yes</v>
      </c>
    </row>
    <row r="31" spans="1:16" x14ac:dyDescent="0.25">
      <c r="A31" t="s">
        <v>0</v>
      </c>
      <c r="B31" t="s">
        <v>18</v>
      </c>
      <c r="C31" t="s">
        <v>19</v>
      </c>
      <c r="D31" s="91">
        <v>39.5703125</v>
      </c>
      <c r="E31" t="s">
        <v>24</v>
      </c>
      <c r="F31">
        <v>1690</v>
      </c>
      <c r="G31" t="s">
        <v>25</v>
      </c>
      <c r="H31" s="91">
        <v>30</v>
      </c>
      <c r="I31" s="91">
        <v>24.375</v>
      </c>
      <c r="J31" t="s">
        <v>30</v>
      </c>
      <c r="K31" s="1" t="s">
        <v>35</v>
      </c>
      <c r="L31" t="s">
        <v>36</v>
      </c>
      <c r="M31" t="s">
        <v>40</v>
      </c>
      <c r="N31" t="s">
        <v>63</v>
      </c>
      <c r="O31" t="str">
        <f t="shared" si="0"/>
        <v>_Yes</v>
      </c>
    </row>
    <row r="32" spans="1:16" x14ac:dyDescent="0.25">
      <c r="A32" t="s">
        <v>0</v>
      </c>
      <c r="B32" t="s">
        <v>16</v>
      </c>
      <c r="C32" t="s">
        <v>20</v>
      </c>
      <c r="D32" s="91">
        <v>31.85546875</v>
      </c>
      <c r="E32" t="s">
        <v>24</v>
      </c>
      <c r="F32">
        <v>1692</v>
      </c>
      <c r="G32" t="s">
        <v>25</v>
      </c>
      <c r="H32" s="91">
        <v>31</v>
      </c>
      <c r="I32" s="91">
        <v>19.8671875</v>
      </c>
      <c r="J32" t="s">
        <v>29</v>
      </c>
      <c r="K32" s="1" t="s">
        <v>33</v>
      </c>
      <c r="L32" t="s">
        <v>63</v>
      </c>
      <c r="M32" t="s">
        <v>40</v>
      </c>
      <c r="N32" t="s">
        <v>63</v>
      </c>
      <c r="O32" t="str">
        <f t="shared" si="0"/>
        <v>_Yes</v>
      </c>
    </row>
    <row r="33" spans="1:15" x14ac:dyDescent="0.25">
      <c r="A33" t="s">
        <v>0</v>
      </c>
      <c r="B33" t="s">
        <v>16</v>
      </c>
      <c r="C33" t="s">
        <v>20</v>
      </c>
      <c r="D33" s="91">
        <v>10.14257813</v>
      </c>
      <c r="E33" t="s">
        <v>21</v>
      </c>
      <c r="F33">
        <v>1710</v>
      </c>
      <c r="G33" t="s">
        <v>25</v>
      </c>
      <c r="H33" s="91">
        <v>35</v>
      </c>
      <c r="I33" s="91">
        <v>18.3203125</v>
      </c>
      <c r="J33" t="s">
        <v>29</v>
      </c>
      <c r="K33" s="1" t="s">
        <v>35</v>
      </c>
      <c r="L33" t="s">
        <v>63</v>
      </c>
      <c r="M33" t="s">
        <v>38</v>
      </c>
      <c r="N33" t="s">
        <v>63</v>
      </c>
      <c r="O33" t="str">
        <f t="shared" si="0"/>
        <v>_Yes</v>
      </c>
    </row>
    <row r="34" spans="1:15" x14ac:dyDescent="0.25">
      <c r="A34" t="s">
        <v>0</v>
      </c>
      <c r="B34" t="s">
        <v>16</v>
      </c>
      <c r="C34" t="s">
        <v>19</v>
      </c>
      <c r="D34" s="91">
        <v>6.427734375</v>
      </c>
      <c r="E34" t="s">
        <v>21</v>
      </c>
      <c r="F34">
        <v>1719</v>
      </c>
      <c r="G34" t="s">
        <v>25</v>
      </c>
      <c r="H34" s="91">
        <v>32</v>
      </c>
      <c r="I34" s="91">
        <v>36.65625</v>
      </c>
      <c r="J34" t="s">
        <v>32</v>
      </c>
      <c r="K34" s="1" t="s">
        <v>34</v>
      </c>
      <c r="L34" t="s">
        <v>63</v>
      </c>
      <c r="M34" t="s">
        <v>38</v>
      </c>
      <c r="N34" t="s">
        <v>63</v>
      </c>
      <c r="O34" t="str">
        <f t="shared" si="0"/>
        <v>_Yes</v>
      </c>
    </row>
    <row r="35" spans="1:15" x14ac:dyDescent="0.25">
      <c r="A35" t="s">
        <v>0</v>
      </c>
      <c r="B35" t="s">
        <v>16</v>
      </c>
      <c r="C35" t="s">
        <v>19</v>
      </c>
      <c r="D35" s="91">
        <v>15.71289063</v>
      </c>
      <c r="E35" t="s">
        <v>22</v>
      </c>
      <c r="F35">
        <v>1735</v>
      </c>
      <c r="G35" t="s">
        <v>25</v>
      </c>
      <c r="H35" s="91">
        <v>30</v>
      </c>
      <c r="I35" s="91">
        <v>18.17578125</v>
      </c>
      <c r="J35" t="s">
        <v>29</v>
      </c>
      <c r="K35" s="1" t="s">
        <v>33</v>
      </c>
      <c r="L35" t="s">
        <v>63</v>
      </c>
      <c r="M35" t="s">
        <v>40</v>
      </c>
      <c r="N35" t="s">
        <v>63</v>
      </c>
      <c r="O35" t="str">
        <f t="shared" si="0"/>
        <v>_Yes</v>
      </c>
    </row>
    <row r="36" spans="1:15" x14ac:dyDescent="0.25">
      <c r="A36" t="s">
        <v>0</v>
      </c>
      <c r="B36" t="s">
        <v>17</v>
      </c>
      <c r="C36" t="s">
        <v>20</v>
      </c>
      <c r="D36" s="91">
        <v>17.5703125</v>
      </c>
      <c r="E36" t="s">
        <v>22</v>
      </c>
      <c r="F36">
        <v>1740</v>
      </c>
      <c r="G36" t="s">
        <v>25</v>
      </c>
      <c r="H36" s="91">
        <v>36</v>
      </c>
      <c r="I36" s="91">
        <v>27.5390625</v>
      </c>
      <c r="J36" t="s">
        <v>31</v>
      </c>
      <c r="K36" s="1" t="s">
        <v>34</v>
      </c>
      <c r="L36" t="s">
        <v>36</v>
      </c>
      <c r="M36" t="s">
        <v>40</v>
      </c>
      <c r="N36" t="s">
        <v>36</v>
      </c>
      <c r="O36" t="str">
        <f t="shared" si="0"/>
        <v>No</v>
      </c>
    </row>
    <row r="37" spans="1:15" x14ac:dyDescent="0.25">
      <c r="A37" t="s">
        <v>14</v>
      </c>
      <c r="B37" t="s">
        <v>18</v>
      </c>
      <c r="C37" t="s">
        <v>20</v>
      </c>
      <c r="D37" s="91">
        <v>23.140625</v>
      </c>
      <c r="E37" t="s">
        <v>23</v>
      </c>
      <c r="F37">
        <v>1750</v>
      </c>
      <c r="G37" t="s">
        <v>25</v>
      </c>
      <c r="H37" s="91">
        <v>33.8515625</v>
      </c>
      <c r="I37" s="91">
        <v>43.3671875</v>
      </c>
      <c r="J37" t="s">
        <v>32</v>
      </c>
      <c r="K37" s="1" t="s">
        <v>33</v>
      </c>
      <c r="L37" t="s">
        <v>36</v>
      </c>
      <c r="M37" t="s">
        <v>38</v>
      </c>
      <c r="N37" t="s">
        <v>36</v>
      </c>
      <c r="O37" t="str">
        <f t="shared" si="0"/>
        <v>No</v>
      </c>
    </row>
    <row r="38" spans="1:15" x14ac:dyDescent="0.25">
      <c r="A38" t="s">
        <v>14</v>
      </c>
      <c r="B38" t="s">
        <v>18</v>
      </c>
      <c r="C38" t="s">
        <v>19</v>
      </c>
      <c r="D38" s="91">
        <v>8.712890625</v>
      </c>
      <c r="E38" t="s">
        <v>21</v>
      </c>
      <c r="F38">
        <v>1770</v>
      </c>
      <c r="G38" t="s">
        <v>25</v>
      </c>
      <c r="H38" s="91">
        <v>39.7109375</v>
      </c>
      <c r="I38" s="91">
        <v>31.12109375</v>
      </c>
      <c r="J38" t="s">
        <v>32</v>
      </c>
      <c r="K38" s="1" t="s">
        <v>34</v>
      </c>
      <c r="L38" t="s">
        <v>36</v>
      </c>
      <c r="M38" t="s">
        <v>40</v>
      </c>
      <c r="N38" t="s">
        <v>36</v>
      </c>
      <c r="O38" t="str">
        <f t="shared" si="0"/>
        <v>No</v>
      </c>
    </row>
    <row r="39" spans="1:15" x14ac:dyDescent="0.25">
      <c r="A39" t="s">
        <v>0</v>
      </c>
      <c r="B39" t="s">
        <v>18</v>
      </c>
      <c r="C39" t="s">
        <v>19</v>
      </c>
      <c r="D39" s="91">
        <v>35.7109375</v>
      </c>
      <c r="E39" t="s">
        <v>24</v>
      </c>
      <c r="F39">
        <v>1780</v>
      </c>
      <c r="G39" t="s">
        <v>25</v>
      </c>
      <c r="H39" s="91">
        <v>32</v>
      </c>
      <c r="I39" s="91">
        <v>35.8359375</v>
      </c>
      <c r="J39" t="s">
        <v>32</v>
      </c>
      <c r="K39" s="1" t="s">
        <v>35</v>
      </c>
      <c r="L39" t="s">
        <v>36</v>
      </c>
      <c r="M39" t="s">
        <v>40</v>
      </c>
      <c r="N39" t="s">
        <v>36</v>
      </c>
      <c r="O39" t="str">
        <f t="shared" si="0"/>
        <v>No</v>
      </c>
    </row>
    <row r="40" spans="1:15" x14ac:dyDescent="0.25">
      <c r="A40" t="s">
        <v>14</v>
      </c>
      <c r="B40" t="s">
        <v>18</v>
      </c>
      <c r="C40" t="s">
        <v>20</v>
      </c>
      <c r="D40" s="91">
        <v>34.421875</v>
      </c>
      <c r="E40" t="s">
        <v>24</v>
      </c>
      <c r="F40">
        <v>1780</v>
      </c>
      <c r="G40" t="s">
        <v>25</v>
      </c>
      <c r="H40" s="91">
        <v>36</v>
      </c>
      <c r="I40" s="91">
        <v>30.1484375</v>
      </c>
      <c r="J40" t="s">
        <v>32</v>
      </c>
      <c r="K40" s="1" t="s">
        <v>33</v>
      </c>
      <c r="L40" t="s">
        <v>36</v>
      </c>
      <c r="M40" t="s">
        <v>38</v>
      </c>
      <c r="N40" t="s">
        <v>36</v>
      </c>
      <c r="O40" t="str">
        <f t="shared" si="0"/>
        <v>No</v>
      </c>
    </row>
    <row r="41" spans="1:15" x14ac:dyDescent="0.25">
      <c r="A41" t="s">
        <v>0</v>
      </c>
      <c r="B41" t="s">
        <v>16</v>
      </c>
      <c r="C41" t="s">
        <v>19</v>
      </c>
      <c r="D41" s="91">
        <v>23</v>
      </c>
      <c r="E41" t="s">
        <v>23</v>
      </c>
      <c r="F41">
        <v>1810</v>
      </c>
      <c r="G41" t="s">
        <v>25</v>
      </c>
      <c r="H41" s="91">
        <v>32</v>
      </c>
      <c r="I41" s="91">
        <v>17.015625</v>
      </c>
      <c r="J41" t="s">
        <v>29</v>
      </c>
      <c r="K41" s="1" t="s">
        <v>35</v>
      </c>
      <c r="L41" t="s">
        <v>63</v>
      </c>
      <c r="M41" t="s">
        <v>38</v>
      </c>
      <c r="N41" t="s">
        <v>36</v>
      </c>
      <c r="O41" t="str">
        <f t="shared" si="0"/>
        <v>No</v>
      </c>
    </row>
    <row r="42" spans="1:15" x14ac:dyDescent="0.25">
      <c r="A42" t="s">
        <v>0</v>
      </c>
      <c r="B42" t="s">
        <v>18</v>
      </c>
      <c r="C42" t="s">
        <v>19</v>
      </c>
      <c r="D42" s="91">
        <v>20.42578125</v>
      </c>
      <c r="E42" t="s">
        <v>23</v>
      </c>
      <c r="F42">
        <v>1820</v>
      </c>
      <c r="G42" t="s">
        <v>25</v>
      </c>
      <c r="H42" s="91">
        <v>31</v>
      </c>
      <c r="I42" s="91">
        <v>17.00390625</v>
      </c>
      <c r="J42" t="s">
        <v>29</v>
      </c>
      <c r="K42" s="1" t="s">
        <v>34</v>
      </c>
      <c r="L42" t="s">
        <v>36</v>
      </c>
      <c r="M42" t="s">
        <v>38</v>
      </c>
      <c r="N42" t="s">
        <v>63</v>
      </c>
      <c r="O42" t="str">
        <f t="shared" si="0"/>
        <v>_Yes</v>
      </c>
    </row>
    <row r="43" spans="1:15" x14ac:dyDescent="0.25">
      <c r="A43" t="s">
        <v>14</v>
      </c>
      <c r="B43" t="s">
        <v>18</v>
      </c>
      <c r="C43" t="s">
        <v>20</v>
      </c>
      <c r="D43" s="91">
        <v>11.42773438</v>
      </c>
      <c r="E43" t="s">
        <v>21</v>
      </c>
      <c r="F43">
        <v>1830</v>
      </c>
      <c r="G43" t="s">
        <v>25</v>
      </c>
      <c r="H43" s="91">
        <v>32</v>
      </c>
      <c r="I43" s="91">
        <v>30.76171875</v>
      </c>
      <c r="J43" t="s">
        <v>32</v>
      </c>
      <c r="K43" s="1" t="s">
        <v>33</v>
      </c>
      <c r="L43" t="s">
        <v>36</v>
      </c>
      <c r="M43" t="s">
        <v>38</v>
      </c>
      <c r="N43" t="s">
        <v>36</v>
      </c>
      <c r="O43" t="str">
        <f t="shared" si="0"/>
        <v>No</v>
      </c>
    </row>
    <row r="44" spans="1:15" x14ac:dyDescent="0.25">
      <c r="A44" t="s">
        <v>0</v>
      </c>
      <c r="B44" t="s">
        <v>16</v>
      </c>
      <c r="C44" t="s">
        <v>20</v>
      </c>
      <c r="D44" s="91">
        <v>14.28515625</v>
      </c>
      <c r="E44" t="s">
        <v>22</v>
      </c>
      <c r="F44">
        <v>1840</v>
      </c>
      <c r="G44" t="s">
        <v>25</v>
      </c>
      <c r="H44" s="91">
        <v>38.7109375</v>
      </c>
      <c r="I44" s="91">
        <v>19.66015625</v>
      </c>
      <c r="J44" t="s">
        <v>29</v>
      </c>
      <c r="K44" s="1" t="s">
        <v>33</v>
      </c>
      <c r="L44" t="s">
        <v>63</v>
      </c>
      <c r="M44" t="s">
        <v>38</v>
      </c>
      <c r="N44" t="s">
        <v>63</v>
      </c>
      <c r="O44" t="str">
        <f t="shared" si="0"/>
        <v>_Yes</v>
      </c>
    </row>
    <row r="45" spans="1:15" x14ac:dyDescent="0.25">
      <c r="A45" t="s">
        <v>0</v>
      </c>
      <c r="B45" t="s">
        <v>18</v>
      </c>
      <c r="C45" t="s">
        <v>19</v>
      </c>
      <c r="D45" s="91">
        <v>12.71289063</v>
      </c>
      <c r="E45" t="s">
        <v>21</v>
      </c>
      <c r="F45">
        <v>1850</v>
      </c>
      <c r="G45" t="s">
        <v>25</v>
      </c>
      <c r="H45" s="91">
        <v>31</v>
      </c>
      <c r="I45" s="91">
        <v>30.94921875</v>
      </c>
      <c r="J45" t="s">
        <v>32</v>
      </c>
      <c r="K45" s="1" t="s">
        <v>33</v>
      </c>
      <c r="L45" t="s">
        <v>36</v>
      </c>
      <c r="M45" t="s">
        <v>40</v>
      </c>
      <c r="N45" t="s">
        <v>36</v>
      </c>
      <c r="O45" t="str">
        <f t="shared" si="0"/>
        <v>No</v>
      </c>
    </row>
    <row r="46" spans="1:15" x14ac:dyDescent="0.25">
      <c r="A46" t="s">
        <v>14</v>
      </c>
      <c r="B46" t="s">
        <v>16</v>
      </c>
      <c r="C46" t="s">
        <v>20</v>
      </c>
      <c r="D46" s="91">
        <v>34.5703125</v>
      </c>
      <c r="E46" t="s">
        <v>24</v>
      </c>
      <c r="F46">
        <v>1850</v>
      </c>
      <c r="G46" t="s">
        <v>25</v>
      </c>
      <c r="H46" s="91">
        <v>33</v>
      </c>
      <c r="I46" s="91">
        <v>24.0703125</v>
      </c>
      <c r="J46" t="s">
        <v>30</v>
      </c>
      <c r="K46" s="1" t="s">
        <v>33</v>
      </c>
      <c r="L46" t="s">
        <v>63</v>
      </c>
      <c r="M46" t="s">
        <v>40</v>
      </c>
      <c r="N46" t="s">
        <v>36</v>
      </c>
      <c r="O46" t="str">
        <f t="shared" si="0"/>
        <v>No</v>
      </c>
    </row>
    <row r="47" spans="1:15" x14ac:dyDescent="0.25">
      <c r="A47" t="s">
        <v>14</v>
      </c>
      <c r="B47" t="s">
        <v>18</v>
      </c>
      <c r="C47" t="s">
        <v>19</v>
      </c>
      <c r="D47" s="91">
        <v>36.5703125</v>
      </c>
      <c r="E47" t="s">
        <v>24</v>
      </c>
      <c r="F47">
        <v>1860</v>
      </c>
      <c r="G47" t="s">
        <v>25</v>
      </c>
      <c r="H47" s="91">
        <v>34</v>
      </c>
      <c r="I47" s="91">
        <v>19.86328125</v>
      </c>
      <c r="J47" t="s">
        <v>29</v>
      </c>
      <c r="K47" s="1" t="s">
        <v>33</v>
      </c>
      <c r="L47" t="s">
        <v>36</v>
      </c>
      <c r="M47" t="s">
        <v>40</v>
      </c>
      <c r="N47" t="s">
        <v>36</v>
      </c>
      <c r="O47" t="str">
        <f t="shared" si="0"/>
        <v>No</v>
      </c>
    </row>
    <row r="48" spans="1:15" x14ac:dyDescent="0.25">
      <c r="A48" t="s">
        <v>0</v>
      </c>
      <c r="B48" t="s">
        <v>16</v>
      </c>
      <c r="C48" t="s">
        <v>19</v>
      </c>
      <c r="D48" s="91">
        <v>21.42578125</v>
      </c>
      <c r="E48" t="s">
        <v>23</v>
      </c>
      <c r="F48">
        <v>1870</v>
      </c>
      <c r="G48" t="s">
        <v>25</v>
      </c>
      <c r="H48" s="91">
        <v>32.28125</v>
      </c>
      <c r="I48" s="91">
        <v>20.49609375</v>
      </c>
      <c r="J48" t="s">
        <v>30</v>
      </c>
      <c r="K48" s="1" t="s">
        <v>33</v>
      </c>
      <c r="L48" t="s">
        <v>36</v>
      </c>
      <c r="M48" t="s">
        <v>40</v>
      </c>
      <c r="N48" t="s">
        <v>63</v>
      </c>
      <c r="O48" t="str">
        <f t="shared" si="0"/>
        <v>_Yes</v>
      </c>
    </row>
    <row r="49" spans="1:15" x14ac:dyDescent="0.25">
      <c r="A49" t="s">
        <v>14</v>
      </c>
      <c r="B49" t="s">
        <v>18</v>
      </c>
      <c r="C49" t="s">
        <v>20</v>
      </c>
      <c r="D49" s="91">
        <v>18.42578125</v>
      </c>
      <c r="E49" t="s">
        <v>22</v>
      </c>
      <c r="F49">
        <v>1880</v>
      </c>
      <c r="G49" t="s">
        <v>25</v>
      </c>
      <c r="H49" s="91">
        <v>32</v>
      </c>
      <c r="I49" s="91">
        <v>19.41796875</v>
      </c>
      <c r="J49" t="s">
        <v>29</v>
      </c>
      <c r="K49" s="1" t="s">
        <v>33</v>
      </c>
      <c r="L49" t="s">
        <v>36</v>
      </c>
      <c r="M49" t="s">
        <v>40</v>
      </c>
      <c r="N49" t="s">
        <v>36</v>
      </c>
      <c r="O49" t="str">
        <f t="shared" si="0"/>
        <v>No</v>
      </c>
    </row>
    <row r="50" spans="1:15" x14ac:dyDescent="0.25">
      <c r="A50" t="s">
        <v>0</v>
      </c>
      <c r="B50" t="s">
        <v>18</v>
      </c>
      <c r="C50" t="s">
        <v>20</v>
      </c>
      <c r="D50" s="91">
        <v>10.14257813</v>
      </c>
      <c r="E50" t="s">
        <v>21</v>
      </c>
      <c r="F50">
        <v>1890</v>
      </c>
      <c r="G50" t="s">
        <v>25</v>
      </c>
      <c r="H50" s="91">
        <v>35.7109375</v>
      </c>
      <c r="I50" s="91">
        <v>19.578125</v>
      </c>
      <c r="J50" t="s">
        <v>29</v>
      </c>
      <c r="K50" s="1" t="s">
        <v>34</v>
      </c>
      <c r="L50" t="s">
        <v>63</v>
      </c>
      <c r="M50" t="s">
        <v>38</v>
      </c>
      <c r="N50" t="s">
        <v>63</v>
      </c>
      <c r="O50" t="str">
        <f t="shared" si="0"/>
        <v>_Yes</v>
      </c>
    </row>
    <row r="51" spans="1:15" x14ac:dyDescent="0.25">
      <c r="A51" t="s">
        <v>14</v>
      </c>
      <c r="B51" t="s">
        <v>18</v>
      </c>
      <c r="C51" t="s">
        <v>19</v>
      </c>
      <c r="D51" s="91">
        <v>10.42773438</v>
      </c>
      <c r="E51" t="s">
        <v>21</v>
      </c>
      <c r="F51">
        <v>1900</v>
      </c>
      <c r="G51" t="s">
        <v>25</v>
      </c>
      <c r="H51" s="91">
        <v>38.5703125</v>
      </c>
      <c r="I51" s="91">
        <v>20.546875</v>
      </c>
      <c r="J51" t="s">
        <v>30</v>
      </c>
      <c r="K51" s="1" t="s">
        <v>34</v>
      </c>
      <c r="L51" t="s">
        <v>63</v>
      </c>
      <c r="M51" t="s">
        <v>38</v>
      </c>
      <c r="N51" t="s">
        <v>63</v>
      </c>
      <c r="O51" t="str">
        <f t="shared" si="0"/>
        <v>_Yes</v>
      </c>
    </row>
    <row r="52" spans="1:15" x14ac:dyDescent="0.25">
      <c r="A52" t="s">
        <v>0</v>
      </c>
      <c r="B52" t="s">
        <v>16</v>
      </c>
      <c r="C52" t="s">
        <v>19</v>
      </c>
      <c r="D52" s="91">
        <v>37.28125</v>
      </c>
      <c r="E52" t="s">
        <v>24</v>
      </c>
      <c r="F52">
        <v>1910</v>
      </c>
      <c r="G52" t="s">
        <v>25</v>
      </c>
      <c r="H52" s="91">
        <v>34</v>
      </c>
      <c r="I52" s="91">
        <v>23.53515625</v>
      </c>
      <c r="J52" t="s">
        <v>30</v>
      </c>
      <c r="K52" s="1" t="s">
        <v>34</v>
      </c>
      <c r="L52" t="s">
        <v>63</v>
      </c>
      <c r="M52" t="s">
        <v>38</v>
      </c>
      <c r="N52" t="s">
        <v>63</v>
      </c>
      <c r="O52" t="str">
        <f t="shared" si="0"/>
        <v>_Yes</v>
      </c>
    </row>
    <row r="53" spans="1:15" x14ac:dyDescent="0.25">
      <c r="A53" t="s">
        <v>0</v>
      </c>
      <c r="B53" t="s">
        <v>18</v>
      </c>
      <c r="C53" t="s">
        <v>19</v>
      </c>
      <c r="D53" s="91">
        <v>17.42578125</v>
      </c>
      <c r="E53" t="s">
        <v>22</v>
      </c>
      <c r="F53">
        <v>1940</v>
      </c>
      <c r="G53" t="s">
        <v>25</v>
      </c>
      <c r="H53" s="91">
        <v>36.421875</v>
      </c>
      <c r="I53" s="91">
        <v>24.62109375</v>
      </c>
      <c r="J53" t="s">
        <v>30</v>
      </c>
      <c r="K53" s="1" t="s">
        <v>35</v>
      </c>
      <c r="L53" t="s">
        <v>36</v>
      </c>
      <c r="M53" t="s">
        <v>40</v>
      </c>
      <c r="N53" t="s">
        <v>63</v>
      </c>
      <c r="O53" t="str">
        <f t="shared" si="0"/>
        <v>_Yes</v>
      </c>
    </row>
    <row r="54" spans="1:15" x14ac:dyDescent="0.25">
      <c r="A54" t="s">
        <v>14</v>
      </c>
      <c r="B54" t="s">
        <v>18</v>
      </c>
      <c r="C54" t="s">
        <v>19</v>
      </c>
      <c r="D54" s="91">
        <v>19.7109375</v>
      </c>
      <c r="E54" t="s">
        <v>22</v>
      </c>
      <c r="F54">
        <v>1960</v>
      </c>
      <c r="G54" t="s">
        <v>25</v>
      </c>
      <c r="H54" s="91">
        <v>34</v>
      </c>
      <c r="I54" s="91">
        <v>29.10546875</v>
      </c>
      <c r="J54" t="s">
        <v>31</v>
      </c>
      <c r="K54" s="1" t="s">
        <v>33</v>
      </c>
      <c r="L54" t="s">
        <v>36</v>
      </c>
      <c r="M54" t="s">
        <v>38</v>
      </c>
      <c r="N54" t="s">
        <v>36</v>
      </c>
      <c r="O54" t="str">
        <f t="shared" si="0"/>
        <v>No</v>
      </c>
    </row>
    <row r="55" spans="1:15" x14ac:dyDescent="0.25">
      <c r="A55" t="s">
        <v>14</v>
      </c>
      <c r="B55" t="s">
        <v>18</v>
      </c>
      <c r="C55" t="s">
        <v>19</v>
      </c>
      <c r="D55" s="91">
        <v>4.571289063</v>
      </c>
      <c r="E55" t="s">
        <v>21</v>
      </c>
      <c r="F55">
        <v>1980</v>
      </c>
      <c r="G55" t="s">
        <v>25</v>
      </c>
      <c r="H55" s="91">
        <v>35</v>
      </c>
      <c r="I55" s="91">
        <v>16.75</v>
      </c>
      <c r="J55" t="s">
        <v>29</v>
      </c>
      <c r="K55" s="1" t="s">
        <v>33</v>
      </c>
      <c r="L55" t="s">
        <v>63</v>
      </c>
      <c r="M55" t="s">
        <v>38</v>
      </c>
      <c r="N55" t="s">
        <v>36</v>
      </c>
      <c r="O55" t="str">
        <f t="shared" si="0"/>
        <v>No</v>
      </c>
    </row>
    <row r="56" spans="1:15" x14ac:dyDescent="0.25">
      <c r="A56" t="s">
        <v>0</v>
      </c>
      <c r="B56" t="s">
        <v>18</v>
      </c>
      <c r="C56" t="s">
        <v>19</v>
      </c>
      <c r="D56" s="91">
        <v>11.85546875</v>
      </c>
      <c r="E56" t="s">
        <v>21</v>
      </c>
      <c r="F56">
        <v>2020</v>
      </c>
      <c r="G56" t="s">
        <v>25</v>
      </c>
      <c r="H56" s="91">
        <v>33</v>
      </c>
      <c r="I56" s="91">
        <v>21.015625</v>
      </c>
      <c r="J56" t="s">
        <v>30</v>
      </c>
      <c r="K56" s="1" t="s">
        <v>34</v>
      </c>
      <c r="L56" t="s">
        <v>36</v>
      </c>
      <c r="M56" t="s">
        <v>40</v>
      </c>
      <c r="N56" t="s">
        <v>63</v>
      </c>
      <c r="O56" t="str">
        <f t="shared" si="0"/>
        <v>_Yes</v>
      </c>
    </row>
    <row r="57" spans="1:15" x14ac:dyDescent="0.25">
      <c r="A57" t="s">
        <v>0</v>
      </c>
      <c r="B57" t="s">
        <v>18</v>
      </c>
      <c r="C57" t="s">
        <v>20</v>
      </c>
      <c r="D57" s="91">
        <v>14.28515625</v>
      </c>
      <c r="E57" t="s">
        <v>22</v>
      </c>
      <c r="F57">
        <v>2020</v>
      </c>
      <c r="G57" t="s">
        <v>25</v>
      </c>
      <c r="H57" s="91">
        <v>35.28125</v>
      </c>
      <c r="I57" s="91">
        <v>27.19140625</v>
      </c>
      <c r="J57" t="s">
        <v>31</v>
      </c>
      <c r="K57" s="1" t="s">
        <v>34</v>
      </c>
      <c r="L57" t="s">
        <v>36</v>
      </c>
      <c r="M57" t="s">
        <v>40</v>
      </c>
      <c r="N57" t="s">
        <v>36</v>
      </c>
      <c r="O57" t="str">
        <f t="shared" si="0"/>
        <v>No</v>
      </c>
    </row>
    <row r="58" spans="1:15" x14ac:dyDescent="0.25">
      <c r="A58" t="s">
        <v>14</v>
      </c>
      <c r="B58" t="s">
        <v>18</v>
      </c>
      <c r="C58" t="s">
        <v>19</v>
      </c>
      <c r="D58" s="91">
        <v>19.140625</v>
      </c>
      <c r="E58" t="s">
        <v>22</v>
      </c>
      <c r="F58">
        <v>2030</v>
      </c>
      <c r="G58" t="s">
        <v>25</v>
      </c>
      <c r="H58" s="91">
        <v>34</v>
      </c>
      <c r="I58" s="91">
        <v>27.1484375</v>
      </c>
      <c r="J58" t="s">
        <v>31</v>
      </c>
      <c r="K58" s="1" t="s">
        <v>34</v>
      </c>
      <c r="L58" t="s">
        <v>36</v>
      </c>
      <c r="M58" t="s">
        <v>38</v>
      </c>
      <c r="N58" t="s">
        <v>63</v>
      </c>
      <c r="O58" t="str">
        <f t="shared" si="0"/>
        <v>_Yes</v>
      </c>
    </row>
    <row r="59" spans="1:15" x14ac:dyDescent="0.25">
      <c r="A59" t="s">
        <v>14</v>
      </c>
      <c r="B59" t="s">
        <v>16</v>
      </c>
      <c r="C59" t="s">
        <v>19</v>
      </c>
      <c r="D59" s="91">
        <v>14.85546875</v>
      </c>
      <c r="E59" t="s">
        <v>22</v>
      </c>
      <c r="F59">
        <v>2040</v>
      </c>
      <c r="G59" t="s">
        <v>25</v>
      </c>
      <c r="H59" s="91">
        <v>39</v>
      </c>
      <c r="I59" s="91">
        <v>23.83203125</v>
      </c>
      <c r="J59" t="s">
        <v>30</v>
      </c>
      <c r="K59" s="1" t="s">
        <v>33</v>
      </c>
      <c r="L59" t="s">
        <v>36</v>
      </c>
      <c r="M59" t="s">
        <v>40</v>
      </c>
      <c r="N59" t="s">
        <v>63</v>
      </c>
      <c r="O59" t="str">
        <f t="shared" si="0"/>
        <v>_Yes</v>
      </c>
    </row>
    <row r="60" spans="1:15" x14ac:dyDescent="0.25">
      <c r="A60" t="s">
        <v>0</v>
      </c>
      <c r="B60" t="s">
        <v>16</v>
      </c>
      <c r="C60" t="s">
        <v>19</v>
      </c>
      <c r="D60" s="91">
        <v>6.427734375</v>
      </c>
      <c r="E60" t="s">
        <v>21</v>
      </c>
      <c r="F60">
        <v>2040</v>
      </c>
      <c r="G60" t="s">
        <v>25</v>
      </c>
      <c r="H60" s="91">
        <v>39.5703125</v>
      </c>
      <c r="I60" s="91">
        <v>22.17578125</v>
      </c>
      <c r="J60" t="s">
        <v>30</v>
      </c>
      <c r="K60" s="1" t="s">
        <v>35</v>
      </c>
      <c r="L60" t="s">
        <v>36</v>
      </c>
      <c r="M60" t="s">
        <v>38</v>
      </c>
      <c r="N60" t="s">
        <v>36</v>
      </c>
      <c r="O60" t="str">
        <f t="shared" si="0"/>
        <v>No</v>
      </c>
    </row>
    <row r="61" spans="1:15" x14ac:dyDescent="0.25">
      <c r="A61" t="s">
        <v>0</v>
      </c>
      <c r="B61" t="s">
        <v>16</v>
      </c>
      <c r="C61" t="s">
        <v>20</v>
      </c>
      <c r="D61" s="91">
        <v>15</v>
      </c>
      <c r="E61" t="s">
        <v>22</v>
      </c>
      <c r="F61">
        <v>2070</v>
      </c>
      <c r="G61" t="s">
        <v>25</v>
      </c>
      <c r="H61" s="91">
        <v>37</v>
      </c>
      <c r="I61" s="91">
        <v>18.01953125</v>
      </c>
      <c r="J61" t="s">
        <v>29</v>
      </c>
      <c r="K61" s="1" t="s">
        <v>35</v>
      </c>
      <c r="L61" t="s">
        <v>63</v>
      </c>
      <c r="M61" t="s">
        <v>38</v>
      </c>
      <c r="N61" t="s">
        <v>63</v>
      </c>
      <c r="O61" t="str">
        <f t="shared" si="0"/>
        <v>_Yes</v>
      </c>
    </row>
    <row r="62" spans="1:15" x14ac:dyDescent="0.25">
      <c r="A62" t="s">
        <v>14</v>
      </c>
      <c r="B62" t="s">
        <v>16</v>
      </c>
      <c r="C62" t="s">
        <v>20</v>
      </c>
      <c r="D62" s="91">
        <v>18.42578125</v>
      </c>
      <c r="E62" t="s">
        <v>22</v>
      </c>
      <c r="F62">
        <v>2080</v>
      </c>
      <c r="G62" t="s">
        <v>25</v>
      </c>
      <c r="H62" s="91">
        <v>40</v>
      </c>
      <c r="I62" s="91">
        <v>21.1640625</v>
      </c>
      <c r="J62" t="s">
        <v>30</v>
      </c>
      <c r="K62" s="1" t="s">
        <v>34</v>
      </c>
      <c r="L62" t="s">
        <v>63</v>
      </c>
      <c r="M62" t="s">
        <v>38</v>
      </c>
      <c r="N62" t="s">
        <v>63</v>
      </c>
      <c r="O62" t="str">
        <f t="shared" si="0"/>
        <v>_Yes</v>
      </c>
    </row>
    <row r="63" spans="1:15" x14ac:dyDescent="0.25">
      <c r="A63" t="s">
        <v>14</v>
      </c>
      <c r="B63" t="s">
        <v>18</v>
      </c>
      <c r="C63" t="s">
        <v>20</v>
      </c>
      <c r="D63" s="91">
        <v>18</v>
      </c>
      <c r="E63" t="s">
        <v>22</v>
      </c>
      <c r="F63">
        <v>2080</v>
      </c>
      <c r="G63" t="s">
        <v>25</v>
      </c>
      <c r="H63" s="91">
        <v>37</v>
      </c>
      <c r="I63" s="91">
        <v>26.44140625</v>
      </c>
      <c r="J63" t="s">
        <v>31</v>
      </c>
      <c r="K63" s="1" t="s">
        <v>34</v>
      </c>
      <c r="L63" t="s">
        <v>36</v>
      </c>
      <c r="M63" t="s">
        <v>38</v>
      </c>
      <c r="N63" t="s">
        <v>36</v>
      </c>
      <c r="O63" t="str">
        <f t="shared" si="0"/>
        <v>No</v>
      </c>
    </row>
    <row r="64" spans="1:15" x14ac:dyDescent="0.25">
      <c r="A64" t="s">
        <v>14</v>
      </c>
      <c r="B64" t="s">
        <v>18</v>
      </c>
      <c r="C64" t="s">
        <v>20</v>
      </c>
      <c r="D64" s="91">
        <v>9.142578125</v>
      </c>
      <c r="E64" t="s">
        <v>21</v>
      </c>
      <c r="F64">
        <v>2080</v>
      </c>
      <c r="G64" t="s">
        <v>25</v>
      </c>
      <c r="H64" s="91">
        <v>36</v>
      </c>
      <c r="I64" s="91">
        <v>28.73046875</v>
      </c>
      <c r="J64" t="s">
        <v>31</v>
      </c>
      <c r="K64" s="1" t="s">
        <v>34</v>
      </c>
      <c r="L64" t="s">
        <v>36</v>
      </c>
      <c r="M64" t="s">
        <v>40</v>
      </c>
      <c r="N64" t="s">
        <v>63</v>
      </c>
      <c r="O64" t="str">
        <f t="shared" si="0"/>
        <v>_Yes</v>
      </c>
    </row>
    <row r="65" spans="1:15" x14ac:dyDescent="0.25">
      <c r="A65" t="s">
        <v>14</v>
      </c>
      <c r="B65" t="s">
        <v>18</v>
      </c>
      <c r="C65" t="s">
        <v>19</v>
      </c>
      <c r="D65" s="91">
        <v>19.5703125</v>
      </c>
      <c r="E65" t="s">
        <v>22</v>
      </c>
      <c r="F65">
        <v>2089</v>
      </c>
      <c r="G65" t="s">
        <v>25</v>
      </c>
      <c r="H65" s="91">
        <v>33</v>
      </c>
      <c r="I65" s="91">
        <v>20.28125</v>
      </c>
      <c r="J65" t="s">
        <v>30</v>
      </c>
      <c r="K65" s="1" t="s">
        <v>34</v>
      </c>
      <c r="L65" t="s">
        <v>36</v>
      </c>
      <c r="M65" t="s">
        <v>38</v>
      </c>
      <c r="N65" t="s">
        <v>63</v>
      </c>
      <c r="O65" t="str">
        <f t="shared" si="0"/>
        <v>_Yes</v>
      </c>
    </row>
    <row r="66" spans="1:15" x14ac:dyDescent="0.25">
      <c r="A66" t="s">
        <v>14</v>
      </c>
      <c r="B66" t="s">
        <v>16</v>
      </c>
      <c r="C66" t="s">
        <v>20</v>
      </c>
      <c r="D66" s="91">
        <v>17.42578125</v>
      </c>
      <c r="E66" t="s">
        <v>22</v>
      </c>
      <c r="F66">
        <v>2115</v>
      </c>
      <c r="G66" t="s">
        <v>25</v>
      </c>
      <c r="H66" s="91">
        <v>35</v>
      </c>
      <c r="I66" s="91">
        <v>24.45703125</v>
      </c>
      <c r="J66" t="s">
        <v>30</v>
      </c>
      <c r="K66" s="1" t="s">
        <v>34</v>
      </c>
      <c r="L66" t="s">
        <v>36</v>
      </c>
      <c r="M66" t="s">
        <v>38</v>
      </c>
      <c r="N66" t="s">
        <v>63</v>
      </c>
      <c r="O66" t="str">
        <f t="shared" si="0"/>
        <v>_Yes</v>
      </c>
    </row>
    <row r="67" spans="1:15" x14ac:dyDescent="0.25">
      <c r="A67" t="s">
        <v>14</v>
      </c>
      <c r="B67" t="s">
        <v>18</v>
      </c>
      <c r="C67" t="s">
        <v>20</v>
      </c>
      <c r="D67" s="91">
        <v>20.42578125</v>
      </c>
      <c r="E67" t="s">
        <v>23</v>
      </c>
      <c r="F67">
        <v>2120</v>
      </c>
      <c r="G67" t="s">
        <v>25</v>
      </c>
      <c r="H67" s="91">
        <v>35</v>
      </c>
      <c r="I67" s="91">
        <v>24.03515625</v>
      </c>
      <c r="J67" t="s">
        <v>30</v>
      </c>
      <c r="K67" s="1" t="s">
        <v>34</v>
      </c>
      <c r="L67" t="s">
        <v>36</v>
      </c>
      <c r="M67" t="s">
        <v>38</v>
      </c>
      <c r="N67" t="s">
        <v>63</v>
      </c>
      <c r="O67" t="str">
        <f t="shared" si="0"/>
        <v>_Yes</v>
      </c>
    </row>
    <row r="68" spans="1:15" x14ac:dyDescent="0.25">
      <c r="A68" t="s">
        <v>14</v>
      </c>
      <c r="B68" t="s">
        <v>18</v>
      </c>
      <c r="C68" t="s">
        <v>19</v>
      </c>
      <c r="D68" s="91">
        <v>23.28515625</v>
      </c>
      <c r="E68" t="s">
        <v>23</v>
      </c>
      <c r="F68">
        <v>2127</v>
      </c>
      <c r="G68" t="s">
        <v>25</v>
      </c>
      <c r="H68" s="91">
        <v>39.28125</v>
      </c>
      <c r="I68" s="91">
        <v>31.72265625</v>
      </c>
      <c r="J68" t="s">
        <v>32</v>
      </c>
      <c r="K68" s="1" t="s">
        <v>34</v>
      </c>
      <c r="L68" t="s">
        <v>36</v>
      </c>
      <c r="M68" t="s">
        <v>38</v>
      </c>
      <c r="N68" t="s">
        <v>36</v>
      </c>
      <c r="O68" t="str">
        <f t="shared" ref="O68:O131" si="1">IF(N68="Occasional","_Yes",N68)</f>
        <v>No</v>
      </c>
    </row>
    <row r="69" spans="1:15" x14ac:dyDescent="0.25">
      <c r="A69" t="s">
        <v>0</v>
      </c>
      <c r="B69" t="s">
        <v>16</v>
      </c>
      <c r="C69" t="s">
        <v>19</v>
      </c>
      <c r="D69" s="91">
        <v>15.5703125</v>
      </c>
      <c r="E69" t="s">
        <v>22</v>
      </c>
      <c r="F69">
        <v>2130</v>
      </c>
      <c r="G69" t="s">
        <v>25</v>
      </c>
      <c r="H69" s="91">
        <v>34</v>
      </c>
      <c r="I69" s="91">
        <v>26.0390625</v>
      </c>
      <c r="J69" t="s">
        <v>31</v>
      </c>
      <c r="K69" s="1" t="s">
        <v>35</v>
      </c>
      <c r="L69" t="s">
        <v>63</v>
      </c>
      <c r="M69" t="s">
        <v>38</v>
      </c>
      <c r="N69" t="s">
        <v>63</v>
      </c>
      <c r="O69" t="str">
        <f t="shared" si="1"/>
        <v>_Yes</v>
      </c>
    </row>
    <row r="70" spans="1:15" x14ac:dyDescent="0.25">
      <c r="A70" t="s">
        <v>0</v>
      </c>
      <c r="B70" t="s">
        <v>18</v>
      </c>
      <c r="C70" t="s">
        <v>20</v>
      </c>
      <c r="D70" s="91">
        <v>16.42578125</v>
      </c>
      <c r="E70" t="s">
        <v>22</v>
      </c>
      <c r="F70">
        <v>2143</v>
      </c>
      <c r="G70" t="s">
        <v>25</v>
      </c>
      <c r="H70" s="91">
        <v>33</v>
      </c>
      <c r="I70" s="91">
        <v>23.42578125</v>
      </c>
      <c r="J70" t="s">
        <v>30</v>
      </c>
      <c r="K70" s="1" t="s">
        <v>35</v>
      </c>
      <c r="L70" t="s">
        <v>36</v>
      </c>
      <c r="M70" t="s">
        <v>38</v>
      </c>
      <c r="N70" t="s">
        <v>63</v>
      </c>
      <c r="O70" t="str">
        <f t="shared" si="1"/>
        <v>_Yes</v>
      </c>
    </row>
    <row r="71" spans="1:15" x14ac:dyDescent="0.25">
      <c r="A71" t="s">
        <v>14</v>
      </c>
      <c r="B71" t="s">
        <v>18</v>
      </c>
      <c r="C71" t="s">
        <v>20</v>
      </c>
      <c r="D71" s="91">
        <v>22.7109375</v>
      </c>
      <c r="E71" t="s">
        <v>23</v>
      </c>
      <c r="F71">
        <v>2160</v>
      </c>
      <c r="G71" t="s">
        <v>25</v>
      </c>
      <c r="H71" s="91">
        <v>38</v>
      </c>
      <c r="I71" s="91">
        <v>33.3203125</v>
      </c>
      <c r="J71" t="s">
        <v>32</v>
      </c>
      <c r="K71" s="1" t="s">
        <v>34</v>
      </c>
      <c r="L71" t="s">
        <v>36</v>
      </c>
      <c r="M71" t="s">
        <v>37</v>
      </c>
      <c r="N71" t="s">
        <v>36</v>
      </c>
      <c r="O71" t="str">
        <f t="shared" si="1"/>
        <v>No</v>
      </c>
    </row>
    <row r="72" spans="1:15" x14ac:dyDescent="0.25">
      <c r="A72" t="s">
        <v>14</v>
      </c>
      <c r="B72" t="s">
        <v>18</v>
      </c>
      <c r="C72" t="s">
        <v>19</v>
      </c>
      <c r="D72" s="91">
        <v>8.5703125</v>
      </c>
      <c r="E72" t="s">
        <v>21</v>
      </c>
      <c r="F72">
        <v>2170</v>
      </c>
      <c r="G72" t="s">
        <v>25</v>
      </c>
      <c r="H72" s="91">
        <v>32</v>
      </c>
      <c r="I72" s="91">
        <v>24.75</v>
      </c>
      <c r="J72" t="s">
        <v>30</v>
      </c>
      <c r="K72" s="1" t="s">
        <v>34</v>
      </c>
      <c r="L72" t="s">
        <v>36</v>
      </c>
      <c r="M72" t="s">
        <v>38</v>
      </c>
      <c r="N72" t="s">
        <v>63</v>
      </c>
      <c r="O72" t="str">
        <f t="shared" si="1"/>
        <v>_Yes</v>
      </c>
    </row>
    <row r="73" spans="1:15" x14ac:dyDescent="0.25">
      <c r="A73" t="s">
        <v>14</v>
      </c>
      <c r="B73" t="s">
        <v>16</v>
      </c>
      <c r="C73" t="s">
        <v>20</v>
      </c>
      <c r="D73" s="91">
        <v>6.713867188</v>
      </c>
      <c r="E73" t="s">
        <v>21</v>
      </c>
      <c r="F73">
        <v>2170</v>
      </c>
      <c r="G73" t="s">
        <v>25</v>
      </c>
      <c r="H73" s="91">
        <v>37.140625</v>
      </c>
      <c r="I73" s="91">
        <v>20.6953125</v>
      </c>
      <c r="J73" t="s">
        <v>30</v>
      </c>
      <c r="K73" s="1" t="s">
        <v>33</v>
      </c>
      <c r="L73" t="s">
        <v>36</v>
      </c>
      <c r="M73" t="s">
        <v>38</v>
      </c>
      <c r="N73" t="s">
        <v>63</v>
      </c>
      <c r="O73" t="str">
        <f t="shared" si="1"/>
        <v>_Yes</v>
      </c>
    </row>
    <row r="74" spans="1:15" x14ac:dyDescent="0.25">
      <c r="A74" t="s">
        <v>14</v>
      </c>
      <c r="B74" t="s">
        <v>18</v>
      </c>
      <c r="C74" t="s">
        <v>20</v>
      </c>
      <c r="D74" s="91">
        <v>10</v>
      </c>
      <c r="E74" t="s">
        <v>21</v>
      </c>
      <c r="F74">
        <v>2175</v>
      </c>
      <c r="G74" t="s">
        <v>25</v>
      </c>
      <c r="H74" s="91">
        <v>36</v>
      </c>
      <c r="I74" s="91">
        <v>21.90234375</v>
      </c>
      <c r="J74" t="s">
        <v>30</v>
      </c>
      <c r="K74" s="1" t="s">
        <v>33</v>
      </c>
      <c r="L74" t="s">
        <v>36</v>
      </c>
      <c r="M74" t="s">
        <v>38</v>
      </c>
      <c r="N74" t="s">
        <v>63</v>
      </c>
      <c r="O74" t="str">
        <f t="shared" si="1"/>
        <v>_Yes</v>
      </c>
    </row>
    <row r="75" spans="1:15" x14ac:dyDescent="0.25">
      <c r="A75" t="s">
        <v>14</v>
      </c>
      <c r="B75" t="s">
        <v>18</v>
      </c>
      <c r="C75" t="s">
        <v>20</v>
      </c>
      <c r="D75" s="91">
        <v>15.14257813</v>
      </c>
      <c r="E75" t="s">
        <v>22</v>
      </c>
      <c r="F75">
        <v>2180</v>
      </c>
      <c r="G75" t="s">
        <v>25</v>
      </c>
      <c r="H75" s="91">
        <v>40</v>
      </c>
      <c r="I75" s="91">
        <v>27.58203125</v>
      </c>
      <c r="J75" t="s">
        <v>31</v>
      </c>
      <c r="K75" s="1" t="s">
        <v>34</v>
      </c>
      <c r="L75" t="s">
        <v>63</v>
      </c>
      <c r="M75" t="s">
        <v>37</v>
      </c>
      <c r="N75" t="s">
        <v>36</v>
      </c>
      <c r="O75" t="str">
        <f t="shared" si="1"/>
        <v>No</v>
      </c>
    </row>
    <row r="76" spans="1:15" x14ac:dyDescent="0.25">
      <c r="A76" t="s">
        <v>14</v>
      </c>
      <c r="B76" t="s">
        <v>18</v>
      </c>
      <c r="C76" t="s">
        <v>20</v>
      </c>
      <c r="D76" s="91">
        <v>21</v>
      </c>
      <c r="E76" t="s">
        <v>23</v>
      </c>
      <c r="F76">
        <v>2180</v>
      </c>
      <c r="G76" t="s">
        <v>25</v>
      </c>
      <c r="H76" s="91">
        <v>41</v>
      </c>
      <c r="I76" s="91">
        <v>31.5859375</v>
      </c>
      <c r="J76" t="s">
        <v>32</v>
      </c>
      <c r="K76" s="1" t="s">
        <v>35</v>
      </c>
      <c r="L76" t="s">
        <v>36</v>
      </c>
      <c r="M76" t="s">
        <v>40</v>
      </c>
      <c r="N76" t="s">
        <v>36</v>
      </c>
      <c r="O76" t="str">
        <f t="shared" si="1"/>
        <v>No</v>
      </c>
    </row>
    <row r="77" spans="1:15" x14ac:dyDescent="0.25">
      <c r="A77" t="s">
        <v>0</v>
      </c>
      <c r="B77" t="s">
        <v>18</v>
      </c>
      <c r="C77" t="s">
        <v>20</v>
      </c>
      <c r="D77" s="91">
        <v>12.85546875</v>
      </c>
      <c r="E77" t="s">
        <v>21</v>
      </c>
      <c r="F77">
        <v>2180</v>
      </c>
      <c r="G77" t="s">
        <v>25</v>
      </c>
      <c r="H77" s="91">
        <v>36.5703125</v>
      </c>
      <c r="I77" s="91">
        <v>23.640625</v>
      </c>
      <c r="J77" t="s">
        <v>30</v>
      </c>
      <c r="K77" s="1" t="s">
        <v>35</v>
      </c>
      <c r="L77" t="s">
        <v>36</v>
      </c>
      <c r="M77" t="s">
        <v>40</v>
      </c>
      <c r="N77" t="s">
        <v>63</v>
      </c>
      <c r="O77" t="str">
        <f t="shared" si="1"/>
        <v>_Yes</v>
      </c>
    </row>
    <row r="78" spans="1:15" x14ac:dyDescent="0.25">
      <c r="A78" t="s">
        <v>0</v>
      </c>
      <c r="B78" t="s">
        <v>16</v>
      </c>
      <c r="C78" t="s">
        <v>20</v>
      </c>
      <c r="D78" s="91">
        <v>14.42773438</v>
      </c>
      <c r="E78" t="s">
        <v>22</v>
      </c>
      <c r="F78">
        <v>2185</v>
      </c>
      <c r="G78" t="s">
        <v>25</v>
      </c>
      <c r="H78" s="91">
        <v>37</v>
      </c>
      <c r="I78" s="91">
        <v>19.76953125</v>
      </c>
      <c r="J78" t="s">
        <v>29</v>
      </c>
      <c r="K78" s="1" t="s">
        <v>33</v>
      </c>
      <c r="L78" t="s">
        <v>36</v>
      </c>
      <c r="M78" t="s">
        <v>38</v>
      </c>
      <c r="N78" t="s">
        <v>63</v>
      </c>
      <c r="O78" t="str">
        <f t="shared" si="1"/>
        <v>_Yes</v>
      </c>
    </row>
    <row r="79" spans="1:15" x14ac:dyDescent="0.25">
      <c r="A79" t="s">
        <v>14</v>
      </c>
      <c r="B79" t="s">
        <v>16</v>
      </c>
      <c r="C79" t="s">
        <v>20</v>
      </c>
      <c r="D79" s="91">
        <v>9.85546875</v>
      </c>
      <c r="E79" t="s">
        <v>21</v>
      </c>
      <c r="F79">
        <v>2190</v>
      </c>
      <c r="G79" t="s">
        <v>25</v>
      </c>
      <c r="H79" s="91">
        <v>38</v>
      </c>
      <c r="I79" s="91">
        <v>29</v>
      </c>
      <c r="J79" t="s">
        <v>31</v>
      </c>
      <c r="K79" s="1" t="s">
        <v>34</v>
      </c>
      <c r="L79" t="s">
        <v>36</v>
      </c>
      <c r="M79" t="s">
        <v>38</v>
      </c>
      <c r="N79" t="s">
        <v>63</v>
      </c>
      <c r="O79" t="str">
        <f t="shared" si="1"/>
        <v>_Yes</v>
      </c>
    </row>
    <row r="80" spans="1:15" x14ac:dyDescent="0.25">
      <c r="A80" t="s">
        <v>14</v>
      </c>
      <c r="B80" t="s">
        <v>18</v>
      </c>
      <c r="C80" t="s">
        <v>19</v>
      </c>
      <c r="D80" s="91">
        <v>48.28125</v>
      </c>
      <c r="E80" t="s">
        <v>24</v>
      </c>
      <c r="F80">
        <v>2200</v>
      </c>
      <c r="G80" t="s">
        <v>25</v>
      </c>
      <c r="H80" s="91">
        <v>35</v>
      </c>
      <c r="I80" s="91">
        <v>28.25</v>
      </c>
      <c r="J80" t="s">
        <v>31</v>
      </c>
      <c r="K80" s="1" t="s">
        <v>34</v>
      </c>
      <c r="L80" t="s">
        <v>63</v>
      </c>
      <c r="M80" t="s">
        <v>38</v>
      </c>
      <c r="N80" t="s">
        <v>36</v>
      </c>
      <c r="O80" t="str">
        <f t="shared" si="1"/>
        <v>No</v>
      </c>
    </row>
    <row r="81" spans="1:15" x14ac:dyDescent="0.25">
      <c r="A81" t="s">
        <v>14</v>
      </c>
      <c r="B81" t="s">
        <v>18</v>
      </c>
      <c r="C81" t="s">
        <v>20</v>
      </c>
      <c r="D81" s="91">
        <v>16.28515625</v>
      </c>
      <c r="E81" t="s">
        <v>22</v>
      </c>
      <c r="F81">
        <v>2200</v>
      </c>
      <c r="G81" t="s">
        <v>25</v>
      </c>
      <c r="H81" s="91">
        <v>32</v>
      </c>
      <c r="I81" s="91">
        <v>21.5</v>
      </c>
      <c r="J81" t="s">
        <v>30</v>
      </c>
      <c r="K81" s="1" t="s">
        <v>33</v>
      </c>
      <c r="L81" t="s">
        <v>36</v>
      </c>
      <c r="M81" t="s">
        <v>40</v>
      </c>
      <c r="N81" t="s">
        <v>63</v>
      </c>
      <c r="O81" t="str">
        <f t="shared" si="1"/>
        <v>_Yes</v>
      </c>
    </row>
    <row r="82" spans="1:15" x14ac:dyDescent="0.25">
      <c r="A82" t="s">
        <v>0</v>
      </c>
      <c r="B82" t="s">
        <v>16</v>
      </c>
      <c r="C82" t="s">
        <v>20</v>
      </c>
      <c r="D82" s="91">
        <v>7</v>
      </c>
      <c r="E82" t="s">
        <v>21</v>
      </c>
      <c r="F82">
        <v>2205</v>
      </c>
      <c r="G82" t="s">
        <v>25</v>
      </c>
      <c r="H82" s="91">
        <v>35.421875</v>
      </c>
      <c r="I82" s="91">
        <v>18.66015625</v>
      </c>
      <c r="J82" t="s">
        <v>29</v>
      </c>
      <c r="K82" s="1" t="s">
        <v>34</v>
      </c>
      <c r="L82" t="s">
        <v>63</v>
      </c>
      <c r="M82" t="s">
        <v>39</v>
      </c>
      <c r="N82" t="s">
        <v>63</v>
      </c>
      <c r="O82" t="str">
        <f t="shared" si="1"/>
        <v>_Yes</v>
      </c>
    </row>
    <row r="83" spans="1:15" x14ac:dyDescent="0.25">
      <c r="A83" t="s">
        <v>14</v>
      </c>
      <c r="B83" t="s">
        <v>16</v>
      </c>
      <c r="C83" t="s">
        <v>19</v>
      </c>
      <c r="D83" s="91">
        <v>4.571289063</v>
      </c>
      <c r="E83" t="s">
        <v>21</v>
      </c>
      <c r="F83">
        <v>2210</v>
      </c>
      <c r="G83" t="s">
        <v>25</v>
      </c>
      <c r="H83" s="91">
        <v>40</v>
      </c>
      <c r="I83" s="91">
        <v>23.09765625</v>
      </c>
      <c r="J83" t="s">
        <v>30</v>
      </c>
      <c r="K83" s="1" t="s">
        <v>34</v>
      </c>
      <c r="L83" t="s">
        <v>63</v>
      </c>
      <c r="M83" t="s">
        <v>38</v>
      </c>
      <c r="N83" t="s">
        <v>63</v>
      </c>
      <c r="O83" t="str">
        <f t="shared" si="1"/>
        <v>_Yes</v>
      </c>
    </row>
    <row r="84" spans="1:15" x14ac:dyDescent="0.25">
      <c r="A84" t="s">
        <v>14</v>
      </c>
      <c r="B84" t="s">
        <v>18</v>
      </c>
      <c r="C84" t="s">
        <v>20</v>
      </c>
      <c r="D84" s="91">
        <v>13.71289063</v>
      </c>
      <c r="E84" t="s">
        <v>22</v>
      </c>
      <c r="F84">
        <v>2220</v>
      </c>
      <c r="G84" t="s">
        <v>25</v>
      </c>
      <c r="H84" s="91">
        <v>36</v>
      </c>
      <c r="I84" s="91">
        <v>27.2578125</v>
      </c>
      <c r="J84" t="s">
        <v>31</v>
      </c>
      <c r="K84" s="1" t="s">
        <v>35</v>
      </c>
      <c r="L84" t="s">
        <v>36</v>
      </c>
      <c r="M84" t="s">
        <v>38</v>
      </c>
      <c r="N84" t="s">
        <v>63</v>
      </c>
      <c r="O84" t="str">
        <f t="shared" si="1"/>
        <v>_Yes</v>
      </c>
    </row>
    <row r="85" spans="1:15" x14ac:dyDescent="0.25">
      <c r="A85" t="s">
        <v>0</v>
      </c>
      <c r="B85" t="s">
        <v>16</v>
      </c>
      <c r="C85" t="s">
        <v>20</v>
      </c>
      <c r="D85" s="91">
        <v>8.5703125</v>
      </c>
      <c r="E85" t="s">
        <v>21</v>
      </c>
      <c r="F85">
        <v>2240</v>
      </c>
      <c r="G85" t="s">
        <v>25</v>
      </c>
      <c r="H85" s="91">
        <v>40</v>
      </c>
      <c r="I85" s="91">
        <v>29.72265625</v>
      </c>
      <c r="J85" t="s">
        <v>31</v>
      </c>
      <c r="K85" s="1" t="s">
        <v>35</v>
      </c>
      <c r="L85" t="s">
        <v>36</v>
      </c>
      <c r="M85" t="s">
        <v>38</v>
      </c>
      <c r="N85" t="s">
        <v>63</v>
      </c>
      <c r="O85" t="str">
        <f t="shared" si="1"/>
        <v>_Yes</v>
      </c>
    </row>
    <row r="86" spans="1:15" x14ac:dyDescent="0.25">
      <c r="A86" t="s">
        <v>14</v>
      </c>
      <c r="B86" t="s">
        <v>16</v>
      </c>
      <c r="C86" t="s">
        <v>19</v>
      </c>
      <c r="D86" s="91">
        <v>14.85546875</v>
      </c>
      <c r="E86" t="s">
        <v>22</v>
      </c>
      <c r="F86">
        <v>2250</v>
      </c>
      <c r="G86" t="s">
        <v>25</v>
      </c>
      <c r="H86" s="91">
        <v>33</v>
      </c>
      <c r="I86" s="91">
        <v>23.33203125</v>
      </c>
      <c r="J86" t="s">
        <v>30</v>
      </c>
      <c r="K86" s="1" t="s">
        <v>34</v>
      </c>
      <c r="L86" t="s">
        <v>36</v>
      </c>
      <c r="M86" t="s">
        <v>40</v>
      </c>
      <c r="N86" t="s">
        <v>36</v>
      </c>
      <c r="O86" t="str">
        <f t="shared" si="1"/>
        <v>No</v>
      </c>
    </row>
    <row r="87" spans="1:15" x14ac:dyDescent="0.25">
      <c r="A87" t="s">
        <v>0</v>
      </c>
      <c r="B87" t="s">
        <v>18</v>
      </c>
      <c r="C87" t="s">
        <v>19</v>
      </c>
      <c r="D87" s="91">
        <v>22.28515625</v>
      </c>
      <c r="E87" t="s">
        <v>23</v>
      </c>
      <c r="F87">
        <v>2250</v>
      </c>
      <c r="G87" t="s">
        <v>25</v>
      </c>
      <c r="H87" s="91">
        <v>35</v>
      </c>
      <c r="I87" s="91">
        <v>30.03125</v>
      </c>
      <c r="J87" t="s">
        <v>32</v>
      </c>
      <c r="K87" s="1" t="s">
        <v>34</v>
      </c>
      <c r="L87" t="s">
        <v>36</v>
      </c>
      <c r="M87" t="s">
        <v>38</v>
      </c>
      <c r="N87" t="s">
        <v>63</v>
      </c>
      <c r="O87" t="str">
        <f t="shared" si="1"/>
        <v>_Yes</v>
      </c>
    </row>
    <row r="88" spans="1:15" x14ac:dyDescent="0.25">
      <c r="A88" t="s">
        <v>14</v>
      </c>
      <c r="B88" t="s">
        <v>18</v>
      </c>
      <c r="C88" t="s">
        <v>19</v>
      </c>
      <c r="D88" s="91">
        <v>11.5703125</v>
      </c>
      <c r="E88" t="s">
        <v>21</v>
      </c>
      <c r="F88">
        <v>2260</v>
      </c>
      <c r="G88" t="s">
        <v>25</v>
      </c>
      <c r="H88" s="91">
        <v>35</v>
      </c>
      <c r="I88" s="91">
        <v>22.23828125</v>
      </c>
      <c r="J88" t="s">
        <v>30</v>
      </c>
      <c r="K88" s="1" t="s">
        <v>35</v>
      </c>
      <c r="L88" t="s">
        <v>36</v>
      </c>
      <c r="M88" t="s">
        <v>38</v>
      </c>
      <c r="N88" t="s">
        <v>36</v>
      </c>
      <c r="O88" t="str">
        <f t="shared" si="1"/>
        <v>No</v>
      </c>
    </row>
    <row r="89" spans="1:15" x14ac:dyDescent="0.25">
      <c r="A89" t="s">
        <v>0</v>
      </c>
      <c r="B89" t="s">
        <v>16</v>
      </c>
      <c r="C89" t="s">
        <v>19</v>
      </c>
      <c r="D89" s="91">
        <v>13</v>
      </c>
      <c r="E89" t="s">
        <v>22</v>
      </c>
      <c r="F89">
        <v>2260</v>
      </c>
      <c r="G89" t="s">
        <v>25</v>
      </c>
      <c r="H89" s="91">
        <v>38</v>
      </c>
      <c r="I89" s="91">
        <v>25.78515625</v>
      </c>
      <c r="J89" t="s">
        <v>31</v>
      </c>
      <c r="K89" s="1" t="s">
        <v>35</v>
      </c>
      <c r="L89" t="s">
        <v>63</v>
      </c>
      <c r="M89" t="s">
        <v>40</v>
      </c>
      <c r="N89" t="s">
        <v>63</v>
      </c>
      <c r="O89" t="str">
        <f t="shared" si="1"/>
        <v>_Yes</v>
      </c>
    </row>
    <row r="90" spans="1:15" x14ac:dyDescent="0.25">
      <c r="A90" t="s">
        <v>0</v>
      </c>
      <c r="B90" t="s">
        <v>18</v>
      </c>
      <c r="C90" t="s">
        <v>20</v>
      </c>
      <c r="D90" s="91">
        <v>9.5703125</v>
      </c>
      <c r="E90" t="s">
        <v>21</v>
      </c>
      <c r="F90">
        <v>2270</v>
      </c>
      <c r="G90" t="s">
        <v>25</v>
      </c>
      <c r="H90" s="91">
        <v>35</v>
      </c>
      <c r="I90" s="91">
        <v>19.09765625</v>
      </c>
      <c r="J90" t="s">
        <v>29</v>
      </c>
      <c r="K90" s="1" t="s">
        <v>33</v>
      </c>
      <c r="L90" t="s">
        <v>36</v>
      </c>
      <c r="M90" t="s">
        <v>38</v>
      </c>
      <c r="N90" t="s">
        <v>63</v>
      </c>
      <c r="O90" t="str">
        <f t="shared" si="1"/>
        <v>_Yes</v>
      </c>
    </row>
    <row r="91" spans="1:15" x14ac:dyDescent="0.25">
      <c r="A91" t="s">
        <v>14</v>
      </c>
      <c r="B91" t="s">
        <v>16</v>
      </c>
      <c r="C91" t="s">
        <v>19</v>
      </c>
      <c r="D91" s="91">
        <v>6.427734375</v>
      </c>
      <c r="E91" t="s">
        <v>21</v>
      </c>
      <c r="F91">
        <v>2280</v>
      </c>
      <c r="G91" t="s">
        <v>25</v>
      </c>
      <c r="H91" s="91">
        <v>33</v>
      </c>
      <c r="I91" s="91">
        <v>29.7890625</v>
      </c>
      <c r="J91" t="s">
        <v>31</v>
      </c>
      <c r="K91" s="1" t="s">
        <v>34</v>
      </c>
      <c r="L91" t="s">
        <v>36</v>
      </c>
      <c r="M91" t="s">
        <v>38</v>
      </c>
      <c r="N91" t="s">
        <v>36</v>
      </c>
      <c r="O91" t="str">
        <f t="shared" si="1"/>
        <v>No</v>
      </c>
    </row>
    <row r="92" spans="1:15" x14ac:dyDescent="0.25">
      <c r="A92" t="s">
        <v>14</v>
      </c>
      <c r="B92" t="s">
        <v>18</v>
      </c>
      <c r="C92" t="s">
        <v>19</v>
      </c>
      <c r="D92" s="91">
        <v>20.140625</v>
      </c>
      <c r="E92" t="s">
        <v>23</v>
      </c>
      <c r="F92">
        <v>2290</v>
      </c>
      <c r="G92" t="s">
        <v>25</v>
      </c>
      <c r="H92" s="91">
        <v>40</v>
      </c>
      <c r="I92" s="91">
        <v>29.5546875</v>
      </c>
      <c r="J92" t="s">
        <v>31</v>
      </c>
      <c r="K92" s="1" t="s">
        <v>34</v>
      </c>
      <c r="L92" t="s">
        <v>36</v>
      </c>
      <c r="M92" t="s">
        <v>38</v>
      </c>
      <c r="N92" t="s">
        <v>36</v>
      </c>
      <c r="O92" t="str">
        <f t="shared" si="1"/>
        <v>No</v>
      </c>
    </row>
    <row r="93" spans="1:15" x14ac:dyDescent="0.25">
      <c r="A93" t="s">
        <v>14</v>
      </c>
      <c r="B93" t="s">
        <v>18</v>
      </c>
      <c r="C93" t="s">
        <v>19</v>
      </c>
      <c r="D93" s="91">
        <v>4.571289063</v>
      </c>
      <c r="E93" t="s">
        <v>21</v>
      </c>
      <c r="F93">
        <v>2300</v>
      </c>
      <c r="G93" t="s">
        <v>25</v>
      </c>
      <c r="H93" s="91">
        <v>37</v>
      </c>
      <c r="I93" s="91">
        <v>33.40625</v>
      </c>
      <c r="J93" t="s">
        <v>32</v>
      </c>
      <c r="K93" s="1" t="s">
        <v>35</v>
      </c>
      <c r="L93" t="s">
        <v>36</v>
      </c>
      <c r="M93" t="s">
        <v>38</v>
      </c>
      <c r="N93" t="s">
        <v>41</v>
      </c>
      <c r="O93" t="str">
        <f t="shared" si="1"/>
        <v>_Yes</v>
      </c>
    </row>
    <row r="94" spans="1:15" x14ac:dyDescent="0.25">
      <c r="A94" t="s">
        <v>14</v>
      </c>
      <c r="B94" t="s">
        <v>16</v>
      </c>
      <c r="C94" t="s">
        <v>20</v>
      </c>
      <c r="D94" s="91">
        <v>11.71289063</v>
      </c>
      <c r="E94" t="s">
        <v>21</v>
      </c>
      <c r="F94">
        <v>2300</v>
      </c>
      <c r="G94" t="s">
        <v>25</v>
      </c>
      <c r="H94" s="91">
        <v>37</v>
      </c>
      <c r="I94" s="91">
        <v>35.03125</v>
      </c>
      <c r="J94" t="s">
        <v>32</v>
      </c>
      <c r="K94" s="1" t="s">
        <v>35</v>
      </c>
      <c r="L94" t="s">
        <v>63</v>
      </c>
      <c r="M94" t="s">
        <v>38</v>
      </c>
      <c r="N94" t="s">
        <v>63</v>
      </c>
      <c r="O94" t="str">
        <f t="shared" si="1"/>
        <v>_Yes</v>
      </c>
    </row>
    <row r="95" spans="1:15" x14ac:dyDescent="0.25">
      <c r="A95" t="s">
        <v>0</v>
      </c>
      <c r="B95" t="s">
        <v>18</v>
      </c>
      <c r="C95" t="s">
        <v>20</v>
      </c>
      <c r="D95" s="91">
        <v>14.71289063</v>
      </c>
      <c r="E95" t="s">
        <v>22</v>
      </c>
      <c r="F95">
        <v>2300</v>
      </c>
      <c r="G95" t="s">
        <v>25</v>
      </c>
      <c r="H95" s="91">
        <v>33</v>
      </c>
      <c r="I95" s="91">
        <v>32.4765625</v>
      </c>
      <c r="J95" t="s">
        <v>32</v>
      </c>
      <c r="K95" s="1" t="s">
        <v>35</v>
      </c>
      <c r="L95" t="s">
        <v>36</v>
      </c>
      <c r="M95" t="s">
        <v>38</v>
      </c>
      <c r="N95" t="s">
        <v>36</v>
      </c>
      <c r="O95" t="str">
        <f t="shared" si="1"/>
        <v>No</v>
      </c>
    </row>
    <row r="96" spans="1:15" x14ac:dyDescent="0.25">
      <c r="A96" t="s">
        <v>0</v>
      </c>
      <c r="B96" t="s">
        <v>18</v>
      </c>
      <c r="C96" t="s">
        <v>20</v>
      </c>
      <c r="D96" s="91">
        <v>12.14257813</v>
      </c>
      <c r="E96" t="s">
        <v>21</v>
      </c>
      <c r="F96">
        <v>2300</v>
      </c>
      <c r="G96" t="s">
        <v>25</v>
      </c>
      <c r="H96" s="91">
        <v>35</v>
      </c>
      <c r="I96" s="91">
        <v>34.421875</v>
      </c>
      <c r="J96" t="s">
        <v>32</v>
      </c>
      <c r="K96" s="1" t="s">
        <v>35</v>
      </c>
      <c r="L96" t="s">
        <v>36</v>
      </c>
      <c r="M96" t="s">
        <v>40</v>
      </c>
      <c r="N96" t="s">
        <v>63</v>
      </c>
      <c r="O96" t="str">
        <f t="shared" si="1"/>
        <v>_Yes</v>
      </c>
    </row>
    <row r="97" spans="1:15" x14ac:dyDescent="0.25">
      <c r="A97" t="s">
        <v>0</v>
      </c>
      <c r="B97" t="s">
        <v>18</v>
      </c>
      <c r="C97" t="s">
        <v>20</v>
      </c>
      <c r="D97" s="91">
        <v>5.856445313</v>
      </c>
      <c r="E97" t="s">
        <v>21</v>
      </c>
      <c r="F97">
        <v>2300</v>
      </c>
      <c r="G97" t="s">
        <v>25</v>
      </c>
      <c r="H97" s="91">
        <v>38</v>
      </c>
      <c r="I97" s="91">
        <v>25.828125</v>
      </c>
      <c r="J97" t="s">
        <v>31</v>
      </c>
      <c r="K97" s="1" t="s">
        <v>34</v>
      </c>
      <c r="L97" t="s">
        <v>36</v>
      </c>
      <c r="M97" t="s">
        <v>40</v>
      </c>
      <c r="N97" t="s">
        <v>36</v>
      </c>
      <c r="O97" t="str">
        <f t="shared" si="1"/>
        <v>No</v>
      </c>
    </row>
    <row r="98" spans="1:15" x14ac:dyDescent="0.25">
      <c r="A98" t="s">
        <v>0</v>
      </c>
      <c r="B98" t="s">
        <v>18</v>
      </c>
      <c r="C98" t="s">
        <v>20</v>
      </c>
      <c r="D98" s="91">
        <v>9.85546875</v>
      </c>
      <c r="E98" t="s">
        <v>21</v>
      </c>
      <c r="F98">
        <v>2310</v>
      </c>
      <c r="G98" t="s">
        <v>25</v>
      </c>
      <c r="H98" s="91">
        <v>35</v>
      </c>
      <c r="I98" s="91">
        <v>24.16015625</v>
      </c>
      <c r="J98" t="s">
        <v>30</v>
      </c>
      <c r="K98" s="1" t="s">
        <v>34</v>
      </c>
      <c r="L98" t="s">
        <v>63</v>
      </c>
      <c r="M98" t="s">
        <v>40</v>
      </c>
      <c r="N98" t="s">
        <v>63</v>
      </c>
      <c r="O98" t="str">
        <f t="shared" si="1"/>
        <v>_Yes</v>
      </c>
    </row>
    <row r="99" spans="1:15" x14ac:dyDescent="0.25">
      <c r="A99" t="s">
        <v>14</v>
      </c>
      <c r="B99" t="s">
        <v>18</v>
      </c>
      <c r="C99" t="s">
        <v>20</v>
      </c>
      <c r="D99" s="91">
        <v>13.28515625</v>
      </c>
      <c r="E99" t="s">
        <v>22</v>
      </c>
      <c r="F99">
        <v>2320</v>
      </c>
      <c r="G99" t="s">
        <v>25</v>
      </c>
      <c r="H99" s="91">
        <v>37.421875</v>
      </c>
      <c r="I99" s="91">
        <v>25.68359375</v>
      </c>
      <c r="J99" t="s">
        <v>31</v>
      </c>
      <c r="K99" s="1" t="s">
        <v>33</v>
      </c>
      <c r="M99" t="s">
        <v>38</v>
      </c>
      <c r="N99" t="s">
        <v>36</v>
      </c>
      <c r="O99" t="str">
        <f t="shared" si="1"/>
        <v>No</v>
      </c>
    </row>
    <row r="100" spans="1:15" x14ac:dyDescent="0.25">
      <c r="A100" t="s">
        <v>14</v>
      </c>
      <c r="B100" t="s">
        <v>18</v>
      </c>
      <c r="C100" t="s">
        <v>19</v>
      </c>
      <c r="D100" s="91">
        <v>17.5703125</v>
      </c>
      <c r="E100" t="s">
        <v>22</v>
      </c>
      <c r="F100">
        <v>2330</v>
      </c>
      <c r="G100" t="s">
        <v>25</v>
      </c>
      <c r="H100" s="91">
        <v>34.421875</v>
      </c>
      <c r="I100" s="91">
        <v>37.8671875</v>
      </c>
      <c r="J100" t="s">
        <v>32</v>
      </c>
      <c r="K100" s="1" t="s">
        <v>34</v>
      </c>
      <c r="L100" t="s">
        <v>36</v>
      </c>
      <c r="M100" t="s">
        <v>38</v>
      </c>
      <c r="N100" t="s">
        <v>36</v>
      </c>
      <c r="O100" t="str">
        <f t="shared" si="1"/>
        <v>No</v>
      </c>
    </row>
    <row r="101" spans="1:15" x14ac:dyDescent="0.25">
      <c r="A101" t="s">
        <v>0</v>
      </c>
      <c r="B101" t="s">
        <v>16</v>
      </c>
      <c r="C101" t="s">
        <v>19</v>
      </c>
      <c r="D101" s="91">
        <v>7.856445313</v>
      </c>
      <c r="E101" t="s">
        <v>21</v>
      </c>
      <c r="F101">
        <v>2330</v>
      </c>
      <c r="G101" t="s">
        <v>25</v>
      </c>
      <c r="H101" s="91">
        <v>36</v>
      </c>
      <c r="I101" s="91">
        <v>21.77734375</v>
      </c>
      <c r="J101" t="s">
        <v>30</v>
      </c>
      <c r="K101" s="1" t="s">
        <v>34</v>
      </c>
      <c r="L101" t="s">
        <v>36</v>
      </c>
      <c r="M101" t="s">
        <v>38</v>
      </c>
      <c r="N101" t="s">
        <v>63</v>
      </c>
      <c r="O101" t="str">
        <f t="shared" si="1"/>
        <v>_Yes</v>
      </c>
    </row>
    <row r="102" spans="1:15" x14ac:dyDescent="0.25">
      <c r="A102" t="s">
        <v>0</v>
      </c>
      <c r="B102" t="s">
        <v>16</v>
      </c>
      <c r="C102" t="s">
        <v>19</v>
      </c>
      <c r="D102" s="91">
        <v>16</v>
      </c>
      <c r="E102" t="s">
        <v>22</v>
      </c>
      <c r="F102">
        <v>2330</v>
      </c>
      <c r="G102" t="s">
        <v>25</v>
      </c>
      <c r="H102" s="91">
        <v>34</v>
      </c>
      <c r="I102" s="91">
        <v>25.26171875</v>
      </c>
      <c r="J102" t="s">
        <v>31</v>
      </c>
      <c r="K102" s="1" t="s">
        <v>35</v>
      </c>
      <c r="L102" t="s">
        <v>36</v>
      </c>
      <c r="M102" t="s">
        <v>40</v>
      </c>
      <c r="N102" t="s">
        <v>63</v>
      </c>
      <c r="O102" t="str">
        <f t="shared" si="1"/>
        <v>_Yes</v>
      </c>
    </row>
    <row r="103" spans="1:15" x14ac:dyDescent="0.25">
      <c r="A103" t="s">
        <v>0</v>
      </c>
      <c r="B103" t="s">
        <v>18</v>
      </c>
      <c r="C103" t="s">
        <v>20</v>
      </c>
      <c r="D103" s="91">
        <v>13.42773438</v>
      </c>
      <c r="E103" t="s">
        <v>22</v>
      </c>
      <c r="F103">
        <v>2330</v>
      </c>
      <c r="G103" t="s">
        <v>25</v>
      </c>
      <c r="H103" s="91">
        <v>37.140625</v>
      </c>
      <c r="I103" s="91">
        <v>17.66015625</v>
      </c>
      <c r="J103" t="s">
        <v>29</v>
      </c>
      <c r="K103" s="1" t="s">
        <v>33</v>
      </c>
      <c r="L103" t="s">
        <v>36</v>
      </c>
      <c r="M103" t="s">
        <v>40</v>
      </c>
      <c r="N103" t="s">
        <v>63</v>
      </c>
      <c r="O103" t="str">
        <f t="shared" si="1"/>
        <v>_Yes</v>
      </c>
    </row>
    <row r="104" spans="1:15" x14ac:dyDescent="0.25">
      <c r="A104" t="s">
        <v>0</v>
      </c>
      <c r="B104" t="s">
        <v>17</v>
      </c>
      <c r="C104" t="s">
        <v>20</v>
      </c>
      <c r="D104" s="91">
        <v>4</v>
      </c>
      <c r="E104" t="s">
        <v>21</v>
      </c>
      <c r="F104">
        <v>2330</v>
      </c>
      <c r="G104" t="s">
        <v>25</v>
      </c>
      <c r="H104" s="91">
        <v>36</v>
      </c>
      <c r="I104" s="91">
        <v>23.796875</v>
      </c>
      <c r="J104" t="s">
        <v>30</v>
      </c>
      <c r="K104" s="1" t="s">
        <v>34</v>
      </c>
      <c r="L104" t="s">
        <v>63</v>
      </c>
      <c r="M104" t="s">
        <v>38</v>
      </c>
      <c r="N104" t="s">
        <v>63</v>
      </c>
      <c r="O104" t="str">
        <f t="shared" si="1"/>
        <v>_Yes</v>
      </c>
    </row>
    <row r="105" spans="1:15" x14ac:dyDescent="0.25">
      <c r="A105" t="s">
        <v>14</v>
      </c>
      <c r="B105" t="s">
        <v>18</v>
      </c>
      <c r="C105" t="s">
        <v>19</v>
      </c>
      <c r="D105" s="91">
        <v>13.28515625</v>
      </c>
      <c r="E105" t="s">
        <v>22</v>
      </c>
      <c r="F105">
        <v>2335</v>
      </c>
      <c r="G105" t="s">
        <v>25</v>
      </c>
      <c r="H105" s="91">
        <v>35</v>
      </c>
      <c r="I105" s="91">
        <v>30.84375</v>
      </c>
      <c r="J105" t="s">
        <v>32</v>
      </c>
      <c r="K105" s="1" t="s">
        <v>35</v>
      </c>
      <c r="L105" t="s">
        <v>36</v>
      </c>
      <c r="M105" t="s">
        <v>38</v>
      </c>
      <c r="N105" t="s">
        <v>36</v>
      </c>
      <c r="O105" t="str">
        <f t="shared" si="1"/>
        <v>No</v>
      </c>
    </row>
    <row r="106" spans="1:15" x14ac:dyDescent="0.25">
      <c r="A106" t="s">
        <v>14</v>
      </c>
      <c r="B106" t="s">
        <v>17</v>
      </c>
      <c r="C106" t="s">
        <v>19</v>
      </c>
      <c r="D106" s="91">
        <v>14.71289063</v>
      </c>
      <c r="E106" t="s">
        <v>22</v>
      </c>
      <c r="F106">
        <v>2340</v>
      </c>
      <c r="G106" t="s">
        <v>25</v>
      </c>
      <c r="H106" s="91">
        <v>40</v>
      </c>
      <c r="I106" s="91">
        <v>37.453125</v>
      </c>
      <c r="J106" t="s">
        <v>32</v>
      </c>
      <c r="K106" s="1" t="s">
        <v>34</v>
      </c>
      <c r="L106" t="s">
        <v>63</v>
      </c>
      <c r="M106" t="s">
        <v>38</v>
      </c>
      <c r="N106" t="s">
        <v>36</v>
      </c>
      <c r="O106" t="str">
        <f t="shared" si="1"/>
        <v>No</v>
      </c>
    </row>
    <row r="107" spans="1:15" x14ac:dyDescent="0.25">
      <c r="A107" t="s">
        <v>14</v>
      </c>
      <c r="B107" t="s">
        <v>18</v>
      </c>
      <c r="C107" t="s">
        <v>20</v>
      </c>
      <c r="D107" s="91">
        <v>27.85546875</v>
      </c>
      <c r="E107" t="s">
        <v>24</v>
      </c>
      <c r="F107">
        <v>2340</v>
      </c>
      <c r="G107" t="s">
        <v>25</v>
      </c>
      <c r="H107" s="91">
        <v>38</v>
      </c>
      <c r="I107" s="91">
        <v>28.03515625</v>
      </c>
      <c r="J107" t="s">
        <v>31</v>
      </c>
      <c r="K107" s="1" t="s">
        <v>34</v>
      </c>
      <c r="L107" t="s">
        <v>36</v>
      </c>
      <c r="M107" t="s">
        <v>37</v>
      </c>
      <c r="N107" t="s">
        <v>36</v>
      </c>
      <c r="O107" t="str">
        <f t="shared" si="1"/>
        <v>No</v>
      </c>
    </row>
    <row r="108" spans="1:15" x14ac:dyDescent="0.25">
      <c r="A108" t="s">
        <v>14</v>
      </c>
      <c r="B108" t="s">
        <v>18</v>
      </c>
      <c r="C108" t="s">
        <v>19</v>
      </c>
      <c r="D108" s="91">
        <v>39.28125</v>
      </c>
      <c r="E108" t="s">
        <v>24</v>
      </c>
      <c r="F108">
        <v>2345</v>
      </c>
      <c r="G108" t="s">
        <v>25</v>
      </c>
      <c r="H108" s="91">
        <v>40.5703125</v>
      </c>
      <c r="I108" s="91">
        <v>34.796875</v>
      </c>
      <c r="J108" t="s">
        <v>32</v>
      </c>
      <c r="K108" s="1" t="s">
        <v>33</v>
      </c>
      <c r="L108" t="s">
        <v>36</v>
      </c>
      <c r="M108" t="s">
        <v>40</v>
      </c>
      <c r="N108" t="s">
        <v>36</v>
      </c>
      <c r="O108" t="str">
        <f t="shared" si="1"/>
        <v>No</v>
      </c>
    </row>
    <row r="109" spans="1:15" x14ac:dyDescent="0.25">
      <c r="A109" t="s">
        <v>0</v>
      </c>
      <c r="B109" t="s">
        <v>18</v>
      </c>
      <c r="C109" t="s">
        <v>19</v>
      </c>
      <c r="D109" s="91">
        <v>24.7109375</v>
      </c>
      <c r="E109" t="s">
        <v>23</v>
      </c>
      <c r="F109">
        <v>2350</v>
      </c>
      <c r="G109" t="s">
        <v>25</v>
      </c>
      <c r="H109" s="91">
        <v>35</v>
      </c>
      <c r="I109" s="91">
        <v>39.9296875</v>
      </c>
      <c r="J109" t="s">
        <v>32</v>
      </c>
      <c r="K109" s="1" t="s">
        <v>34</v>
      </c>
      <c r="L109" t="s">
        <v>36</v>
      </c>
      <c r="M109" t="s">
        <v>37</v>
      </c>
      <c r="N109" t="s">
        <v>63</v>
      </c>
      <c r="O109" t="str">
        <f t="shared" si="1"/>
        <v>_Yes</v>
      </c>
    </row>
    <row r="110" spans="1:15" x14ac:dyDescent="0.25">
      <c r="A110" t="s">
        <v>0</v>
      </c>
      <c r="B110" t="s">
        <v>16</v>
      </c>
      <c r="C110" t="s">
        <v>19</v>
      </c>
      <c r="D110" s="91">
        <v>20.42578125</v>
      </c>
      <c r="E110" t="s">
        <v>23</v>
      </c>
      <c r="F110">
        <v>2365</v>
      </c>
      <c r="G110" t="s">
        <v>25</v>
      </c>
      <c r="H110" s="91">
        <v>34</v>
      </c>
      <c r="I110" s="91">
        <v>19.50390625</v>
      </c>
      <c r="J110" t="s">
        <v>29</v>
      </c>
      <c r="K110" s="1" t="s">
        <v>34</v>
      </c>
      <c r="L110" t="s">
        <v>36</v>
      </c>
      <c r="M110" t="s">
        <v>38</v>
      </c>
      <c r="N110" t="s">
        <v>63</v>
      </c>
      <c r="O110" t="str">
        <f t="shared" si="1"/>
        <v>_Yes</v>
      </c>
    </row>
    <row r="111" spans="1:15" x14ac:dyDescent="0.25">
      <c r="A111" t="s">
        <v>0</v>
      </c>
      <c r="B111" t="s">
        <v>16</v>
      </c>
      <c r="C111" t="s">
        <v>19</v>
      </c>
      <c r="D111" s="91">
        <v>8.712890625</v>
      </c>
      <c r="E111" t="s">
        <v>21</v>
      </c>
      <c r="F111">
        <v>2380</v>
      </c>
      <c r="G111" t="s">
        <v>25</v>
      </c>
      <c r="H111" s="91">
        <v>37</v>
      </c>
      <c r="I111" s="91">
        <v>24.51171875</v>
      </c>
      <c r="J111" t="s">
        <v>30</v>
      </c>
      <c r="K111" s="1" t="s">
        <v>35</v>
      </c>
      <c r="L111" t="s">
        <v>36</v>
      </c>
      <c r="M111" t="s">
        <v>38</v>
      </c>
      <c r="N111" t="s">
        <v>63</v>
      </c>
      <c r="O111" t="str">
        <f t="shared" si="1"/>
        <v>_Yes</v>
      </c>
    </row>
    <row r="112" spans="1:15" x14ac:dyDescent="0.25">
      <c r="A112" t="s">
        <v>0</v>
      </c>
      <c r="B112" t="s">
        <v>17</v>
      </c>
      <c r="C112" t="s">
        <v>20</v>
      </c>
      <c r="D112" s="91">
        <v>15.85546875</v>
      </c>
      <c r="E112" t="s">
        <v>22</v>
      </c>
      <c r="F112">
        <v>2380</v>
      </c>
      <c r="G112" t="s">
        <v>25</v>
      </c>
      <c r="H112" s="91">
        <v>35</v>
      </c>
      <c r="I112" s="91">
        <v>22</v>
      </c>
      <c r="J112" t="s">
        <v>30</v>
      </c>
      <c r="K112" s="1" t="s">
        <v>34</v>
      </c>
      <c r="L112" t="s">
        <v>36</v>
      </c>
      <c r="M112" t="s">
        <v>40</v>
      </c>
      <c r="N112" t="s">
        <v>63</v>
      </c>
      <c r="O112" t="str">
        <f t="shared" si="1"/>
        <v>_Yes</v>
      </c>
    </row>
    <row r="113" spans="1:15" x14ac:dyDescent="0.25">
      <c r="A113" t="s">
        <v>0</v>
      </c>
      <c r="B113" t="s">
        <v>18</v>
      </c>
      <c r="C113" t="s">
        <v>20</v>
      </c>
      <c r="D113" s="91">
        <v>18.7109375</v>
      </c>
      <c r="E113" t="s">
        <v>22</v>
      </c>
      <c r="F113">
        <v>2380</v>
      </c>
      <c r="G113" t="s">
        <v>25</v>
      </c>
      <c r="H113" s="91">
        <v>34</v>
      </c>
      <c r="I113" s="91">
        <v>21.3359375</v>
      </c>
      <c r="J113" t="s">
        <v>30</v>
      </c>
      <c r="K113" s="1" t="s">
        <v>35</v>
      </c>
      <c r="L113" t="s">
        <v>36</v>
      </c>
      <c r="M113" t="s">
        <v>40</v>
      </c>
      <c r="N113" t="s">
        <v>63</v>
      </c>
      <c r="O113" t="str">
        <f t="shared" si="1"/>
        <v>_Yes</v>
      </c>
    </row>
    <row r="114" spans="1:15" x14ac:dyDescent="0.25">
      <c r="A114" t="s">
        <v>0</v>
      </c>
      <c r="B114" t="s">
        <v>16</v>
      </c>
      <c r="C114" t="s">
        <v>19</v>
      </c>
      <c r="D114" s="91">
        <v>15.28515625</v>
      </c>
      <c r="E114" t="s">
        <v>22</v>
      </c>
      <c r="F114">
        <v>2385</v>
      </c>
      <c r="G114" t="s">
        <v>25</v>
      </c>
      <c r="H114" s="91">
        <v>34</v>
      </c>
      <c r="I114" s="91">
        <v>24.66796875</v>
      </c>
      <c r="J114" t="s">
        <v>30</v>
      </c>
      <c r="K114" s="1" t="s">
        <v>34</v>
      </c>
      <c r="L114" t="s">
        <v>36</v>
      </c>
      <c r="M114" t="s">
        <v>40</v>
      </c>
      <c r="N114" t="s">
        <v>36</v>
      </c>
      <c r="O114" t="str">
        <f t="shared" si="1"/>
        <v>No</v>
      </c>
    </row>
    <row r="115" spans="1:15" x14ac:dyDescent="0.25">
      <c r="A115" t="s">
        <v>0</v>
      </c>
      <c r="B115" t="s">
        <v>18</v>
      </c>
      <c r="C115" t="s">
        <v>20</v>
      </c>
      <c r="D115" s="91">
        <v>25.85546875</v>
      </c>
      <c r="E115" t="s">
        <v>23</v>
      </c>
      <c r="F115">
        <v>2390</v>
      </c>
      <c r="G115" t="s">
        <v>25</v>
      </c>
      <c r="H115" s="91">
        <v>34.5703125</v>
      </c>
      <c r="I115" s="91">
        <v>29.9140625</v>
      </c>
      <c r="J115" t="s">
        <v>31</v>
      </c>
      <c r="K115" s="1" t="s">
        <v>35</v>
      </c>
      <c r="L115" t="s">
        <v>36</v>
      </c>
      <c r="M115" t="s">
        <v>40</v>
      </c>
      <c r="N115" t="s">
        <v>36</v>
      </c>
      <c r="O115" t="str">
        <f t="shared" si="1"/>
        <v>No</v>
      </c>
    </row>
    <row r="116" spans="1:15" x14ac:dyDescent="0.25">
      <c r="A116" t="s">
        <v>14</v>
      </c>
      <c r="B116" t="s">
        <v>18</v>
      </c>
      <c r="C116" t="s">
        <v>19</v>
      </c>
      <c r="D116" s="91">
        <v>14.28515625</v>
      </c>
      <c r="E116" t="s">
        <v>22</v>
      </c>
      <c r="F116">
        <v>2400</v>
      </c>
      <c r="G116" t="s">
        <v>25</v>
      </c>
      <c r="H116" s="91">
        <v>38</v>
      </c>
      <c r="I116" s="91">
        <v>28.80859375</v>
      </c>
      <c r="J116" t="s">
        <v>31</v>
      </c>
      <c r="K116" s="1" t="s">
        <v>34</v>
      </c>
      <c r="L116" t="s">
        <v>36</v>
      </c>
      <c r="M116" t="s">
        <v>38</v>
      </c>
      <c r="N116" t="s">
        <v>63</v>
      </c>
      <c r="O116" t="str">
        <f t="shared" si="1"/>
        <v>_Yes</v>
      </c>
    </row>
    <row r="117" spans="1:15" x14ac:dyDescent="0.25">
      <c r="A117" t="s">
        <v>0</v>
      </c>
      <c r="B117" t="s">
        <v>16</v>
      </c>
      <c r="C117" t="s">
        <v>19</v>
      </c>
      <c r="D117" s="91">
        <v>17.5703125</v>
      </c>
      <c r="E117" t="s">
        <v>22</v>
      </c>
      <c r="F117">
        <v>2400</v>
      </c>
      <c r="G117" t="s">
        <v>25</v>
      </c>
      <c r="H117" s="91">
        <v>36</v>
      </c>
      <c r="I117" s="91">
        <v>23</v>
      </c>
      <c r="J117" t="s">
        <v>30</v>
      </c>
      <c r="K117" s="1" t="s">
        <v>35</v>
      </c>
      <c r="L117" t="s">
        <v>63</v>
      </c>
      <c r="M117" t="s">
        <v>40</v>
      </c>
      <c r="N117" t="s">
        <v>63</v>
      </c>
      <c r="O117" t="str">
        <f t="shared" si="1"/>
        <v>_Yes</v>
      </c>
    </row>
    <row r="118" spans="1:15" x14ac:dyDescent="0.25">
      <c r="A118" t="s">
        <v>14</v>
      </c>
      <c r="B118" t="s">
        <v>18</v>
      </c>
      <c r="C118" t="s">
        <v>20</v>
      </c>
      <c r="D118" s="91">
        <v>12.42773438</v>
      </c>
      <c r="E118" t="s">
        <v>21</v>
      </c>
      <c r="F118">
        <v>2400</v>
      </c>
      <c r="G118" t="s">
        <v>25</v>
      </c>
      <c r="H118" s="91">
        <v>38</v>
      </c>
      <c r="I118" s="91">
        <v>17.3515625</v>
      </c>
      <c r="J118" t="s">
        <v>29</v>
      </c>
      <c r="K118" s="1" t="s">
        <v>33</v>
      </c>
      <c r="L118" t="s">
        <v>36</v>
      </c>
      <c r="M118" t="s">
        <v>40</v>
      </c>
      <c r="N118" t="s">
        <v>63</v>
      </c>
      <c r="O118" t="str">
        <f t="shared" si="1"/>
        <v>_Yes</v>
      </c>
    </row>
    <row r="119" spans="1:15" x14ac:dyDescent="0.25">
      <c r="A119" t="s">
        <v>14</v>
      </c>
      <c r="B119" t="s">
        <v>18</v>
      </c>
      <c r="C119" t="s">
        <v>19</v>
      </c>
      <c r="D119" s="91">
        <v>4.427734375</v>
      </c>
      <c r="E119" t="s">
        <v>21</v>
      </c>
      <c r="F119">
        <v>2415</v>
      </c>
      <c r="G119" t="s">
        <v>25</v>
      </c>
      <c r="H119" s="91">
        <v>37</v>
      </c>
      <c r="I119" s="91">
        <v>29.37109375</v>
      </c>
      <c r="J119" t="s">
        <v>31</v>
      </c>
      <c r="K119" s="1" t="s">
        <v>34</v>
      </c>
      <c r="L119" t="s">
        <v>36</v>
      </c>
      <c r="M119" t="s">
        <v>38</v>
      </c>
      <c r="N119" t="s">
        <v>36</v>
      </c>
      <c r="O119" t="str">
        <f t="shared" si="1"/>
        <v>No</v>
      </c>
    </row>
    <row r="120" spans="1:15" x14ac:dyDescent="0.25">
      <c r="A120" t="s">
        <v>0</v>
      </c>
      <c r="B120" t="s">
        <v>18</v>
      </c>
      <c r="C120" t="s">
        <v>19</v>
      </c>
      <c r="D120" s="91">
        <v>14.14257813</v>
      </c>
      <c r="E120" t="s">
        <v>22</v>
      </c>
      <c r="F120">
        <v>2420</v>
      </c>
      <c r="G120" t="s">
        <v>25</v>
      </c>
      <c r="H120" s="91">
        <v>35.421875</v>
      </c>
      <c r="I120" s="91">
        <v>28.62109375</v>
      </c>
      <c r="J120" t="s">
        <v>31</v>
      </c>
      <c r="K120" s="1" t="s">
        <v>34</v>
      </c>
      <c r="L120" t="s">
        <v>36</v>
      </c>
      <c r="M120" t="s">
        <v>40</v>
      </c>
      <c r="N120" t="s">
        <v>63</v>
      </c>
      <c r="O120" t="str">
        <f t="shared" si="1"/>
        <v>_Yes</v>
      </c>
    </row>
    <row r="121" spans="1:15" x14ac:dyDescent="0.25">
      <c r="A121" t="s">
        <v>14</v>
      </c>
      <c r="B121" t="s">
        <v>18</v>
      </c>
      <c r="C121" t="s">
        <v>20</v>
      </c>
      <c r="D121" s="91">
        <v>7.571289063</v>
      </c>
      <c r="E121" t="s">
        <v>21</v>
      </c>
      <c r="F121">
        <v>2420</v>
      </c>
      <c r="G121" t="s">
        <v>25</v>
      </c>
      <c r="H121" s="91">
        <v>40</v>
      </c>
      <c r="I121" s="91">
        <v>31.7890625</v>
      </c>
      <c r="J121" t="s">
        <v>32</v>
      </c>
      <c r="K121" s="1" t="s">
        <v>35</v>
      </c>
      <c r="L121" t="s">
        <v>36</v>
      </c>
      <c r="M121" t="s">
        <v>38</v>
      </c>
      <c r="N121" t="s">
        <v>63</v>
      </c>
      <c r="O121" t="str">
        <f t="shared" si="1"/>
        <v>_Yes</v>
      </c>
    </row>
    <row r="122" spans="1:15" x14ac:dyDescent="0.25">
      <c r="A122" t="s">
        <v>0</v>
      </c>
      <c r="B122" t="s">
        <v>16</v>
      </c>
      <c r="C122" t="s">
        <v>20</v>
      </c>
      <c r="D122" s="91">
        <v>15.5703125</v>
      </c>
      <c r="E122" t="s">
        <v>22</v>
      </c>
      <c r="F122">
        <v>2420</v>
      </c>
      <c r="G122" t="s">
        <v>25</v>
      </c>
      <c r="H122" s="91">
        <v>38</v>
      </c>
      <c r="I122" s="91">
        <v>29.29296875</v>
      </c>
      <c r="J122" t="s">
        <v>31</v>
      </c>
      <c r="K122" s="1" t="s">
        <v>34</v>
      </c>
      <c r="L122" t="s">
        <v>36</v>
      </c>
      <c r="M122" t="s">
        <v>40</v>
      </c>
      <c r="N122" t="s">
        <v>63</v>
      </c>
      <c r="O122" t="str">
        <f t="shared" si="1"/>
        <v>_Yes</v>
      </c>
    </row>
    <row r="123" spans="1:15" x14ac:dyDescent="0.25">
      <c r="A123" t="s">
        <v>14</v>
      </c>
      <c r="B123" t="s">
        <v>18</v>
      </c>
      <c r="C123" t="s">
        <v>19</v>
      </c>
      <c r="D123" s="91">
        <v>12.42773438</v>
      </c>
      <c r="E123" t="s">
        <v>21</v>
      </c>
      <c r="F123">
        <v>2430</v>
      </c>
      <c r="G123" t="s">
        <v>25</v>
      </c>
      <c r="H123" s="91">
        <v>32</v>
      </c>
      <c r="I123" s="91">
        <v>22.546875</v>
      </c>
      <c r="J123" t="s">
        <v>30</v>
      </c>
      <c r="K123" s="1" t="s">
        <v>33</v>
      </c>
      <c r="L123" t="s">
        <v>36</v>
      </c>
      <c r="M123" t="s">
        <v>38</v>
      </c>
      <c r="N123" t="s">
        <v>63</v>
      </c>
      <c r="O123" t="str">
        <f t="shared" si="1"/>
        <v>_Yes</v>
      </c>
    </row>
    <row r="124" spans="1:15" x14ac:dyDescent="0.25">
      <c r="A124" t="s">
        <v>14</v>
      </c>
      <c r="B124" t="s">
        <v>18</v>
      </c>
      <c r="C124" t="s">
        <v>19</v>
      </c>
      <c r="D124" s="91">
        <v>19.5703125</v>
      </c>
      <c r="E124" t="s">
        <v>22</v>
      </c>
      <c r="F124">
        <v>2430</v>
      </c>
      <c r="G124" t="s">
        <v>25</v>
      </c>
      <c r="H124" s="91">
        <v>34.5703125</v>
      </c>
      <c r="I124" s="91">
        <v>24.29296875</v>
      </c>
      <c r="J124" t="s">
        <v>30</v>
      </c>
      <c r="K124" s="1" t="s">
        <v>33</v>
      </c>
      <c r="L124" t="s">
        <v>36</v>
      </c>
      <c r="M124" t="s">
        <v>40</v>
      </c>
      <c r="N124" t="s">
        <v>36</v>
      </c>
      <c r="O124" t="str">
        <f t="shared" si="1"/>
        <v>No</v>
      </c>
    </row>
    <row r="125" spans="1:15" x14ac:dyDescent="0.25">
      <c r="A125" t="s">
        <v>14</v>
      </c>
      <c r="B125" t="s">
        <v>18</v>
      </c>
      <c r="C125" t="s">
        <v>19</v>
      </c>
      <c r="D125" s="91">
        <v>13.28515625</v>
      </c>
      <c r="E125" t="s">
        <v>22</v>
      </c>
      <c r="F125">
        <v>2440</v>
      </c>
      <c r="G125" t="s">
        <v>25</v>
      </c>
      <c r="H125" s="91">
        <v>40</v>
      </c>
      <c r="I125" s="91">
        <v>27.40234375</v>
      </c>
      <c r="J125" t="s">
        <v>31</v>
      </c>
      <c r="K125" s="1" t="s">
        <v>35</v>
      </c>
      <c r="L125" t="s">
        <v>36</v>
      </c>
      <c r="M125" t="s">
        <v>40</v>
      </c>
      <c r="N125" t="s">
        <v>63</v>
      </c>
      <c r="O125" t="str">
        <f t="shared" si="1"/>
        <v>_Yes</v>
      </c>
    </row>
    <row r="126" spans="1:15" x14ac:dyDescent="0.25">
      <c r="A126" t="s">
        <v>14</v>
      </c>
      <c r="B126" t="s">
        <v>18</v>
      </c>
      <c r="C126" t="s">
        <v>19</v>
      </c>
      <c r="D126" s="91">
        <v>32</v>
      </c>
      <c r="E126" t="s">
        <v>24</v>
      </c>
      <c r="F126">
        <v>2460</v>
      </c>
      <c r="G126" t="s">
        <v>25</v>
      </c>
      <c r="H126" s="91">
        <v>39</v>
      </c>
      <c r="I126" s="91">
        <v>23.6796875</v>
      </c>
      <c r="J126" t="s">
        <v>30</v>
      </c>
      <c r="K126" s="1" t="s">
        <v>34</v>
      </c>
      <c r="L126" t="s">
        <v>36</v>
      </c>
      <c r="M126" t="s">
        <v>37</v>
      </c>
      <c r="N126" t="s">
        <v>36</v>
      </c>
      <c r="O126" t="str">
        <f t="shared" si="1"/>
        <v>No</v>
      </c>
    </row>
    <row r="127" spans="1:15" x14ac:dyDescent="0.25">
      <c r="A127" t="s">
        <v>14</v>
      </c>
      <c r="B127" t="s">
        <v>16</v>
      </c>
      <c r="C127" t="s">
        <v>20</v>
      </c>
      <c r="D127" s="91">
        <v>9.28515625</v>
      </c>
      <c r="E127" t="s">
        <v>21</v>
      </c>
      <c r="F127">
        <v>2460</v>
      </c>
      <c r="G127" t="s">
        <v>25</v>
      </c>
      <c r="H127" s="91">
        <v>39.421875</v>
      </c>
      <c r="I127" s="91">
        <v>19.2421875</v>
      </c>
      <c r="J127" t="s">
        <v>29</v>
      </c>
      <c r="K127" s="1" t="s">
        <v>34</v>
      </c>
      <c r="L127" t="s">
        <v>36</v>
      </c>
      <c r="M127" t="s">
        <v>38</v>
      </c>
      <c r="N127" t="s">
        <v>63</v>
      </c>
      <c r="O127" t="str">
        <f t="shared" si="1"/>
        <v>_Yes</v>
      </c>
    </row>
    <row r="128" spans="1:15" x14ac:dyDescent="0.25">
      <c r="A128" t="s">
        <v>14</v>
      </c>
      <c r="B128" t="s">
        <v>18</v>
      </c>
      <c r="C128" t="s">
        <v>20</v>
      </c>
      <c r="D128" s="91">
        <v>18.42578125</v>
      </c>
      <c r="E128" t="s">
        <v>22</v>
      </c>
      <c r="F128">
        <v>2460</v>
      </c>
      <c r="G128" t="s">
        <v>25</v>
      </c>
      <c r="H128" s="91">
        <v>40</v>
      </c>
      <c r="I128" s="91">
        <v>28.39453125</v>
      </c>
      <c r="J128" t="s">
        <v>31</v>
      </c>
      <c r="K128" s="1" t="s">
        <v>33</v>
      </c>
      <c r="L128" t="s">
        <v>36</v>
      </c>
      <c r="M128" t="s">
        <v>38</v>
      </c>
      <c r="N128" t="s">
        <v>36</v>
      </c>
      <c r="O128" t="str">
        <f t="shared" si="1"/>
        <v>No</v>
      </c>
    </row>
    <row r="129" spans="1:15" x14ac:dyDescent="0.25">
      <c r="A129" t="s">
        <v>14</v>
      </c>
      <c r="B129" t="s">
        <v>18</v>
      </c>
      <c r="C129" t="s">
        <v>19</v>
      </c>
      <c r="D129" s="91">
        <v>10.28515625</v>
      </c>
      <c r="E129" t="s">
        <v>21</v>
      </c>
      <c r="F129">
        <v>2470</v>
      </c>
      <c r="G129" t="s">
        <v>25</v>
      </c>
      <c r="H129" s="91">
        <v>35</v>
      </c>
      <c r="I129" s="91">
        <v>25.78515625</v>
      </c>
      <c r="J129" t="s">
        <v>31</v>
      </c>
      <c r="K129" s="1" t="s">
        <v>33</v>
      </c>
      <c r="L129" t="s">
        <v>36</v>
      </c>
      <c r="M129" t="s">
        <v>38</v>
      </c>
      <c r="N129" t="s">
        <v>36</v>
      </c>
      <c r="O129" t="str">
        <f t="shared" si="1"/>
        <v>No</v>
      </c>
    </row>
    <row r="130" spans="1:15" x14ac:dyDescent="0.25">
      <c r="A130" t="s">
        <v>14</v>
      </c>
      <c r="B130" t="s">
        <v>18</v>
      </c>
      <c r="C130" t="s">
        <v>20</v>
      </c>
      <c r="D130" s="91">
        <v>8.5703125</v>
      </c>
      <c r="E130" t="s">
        <v>21</v>
      </c>
      <c r="F130">
        <v>2470</v>
      </c>
      <c r="G130" t="s">
        <v>25</v>
      </c>
      <c r="H130" s="91">
        <v>37.7109375</v>
      </c>
      <c r="I130" s="91">
        <v>28.99609375</v>
      </c>
      <c r="J130" t="s">
        <v>31</v>
      </c>
      <c r="K130" s="1" t="s">
        <v>33</v>
      </c>
      <c r="L130" t="s">
        <v>36</v>
      </c>
      <c r="M130" t="s">
        <v>38</v>
      </c>
      <c r="N130" t="s">
        <v>36</v>
      </c>
      <c r="O130" t="str">
        <f t="shared" si="1"/>
        <v>No</v>
      </c>
    </row>
    <row r="131" spans="1:15" x14ac:dyDescent="0.25">
      <c r="A131" t="s">
        <v>14</v>
      </c>
      <c r="B131" t="s">
        <v>16</v>
      </c>
      <c r="C131" t="s">
        <v>20</v>
      </c>
      <c r="D131" s="91">
        <v>25.140625</v>
      </c>
      <c r="E131" t="s">
        <v>23</v>
      </c>
      <c r="F131">
        <v>2470</v>
      </c>
      <c r="G131" t="s">
        <v>25</v>
      </c>
      <c r="H131" s="91">
        <v>39</v>
      </c>
      <c r="I131" s="91">
        <v>31.94921875</v>
      </c>
      <c r="J131" t="s">
        <v>32</v>
      </c>
      <c r="K131" s="1" t="s">
        <v>33</v>
      </c>
      <c r="L131" t="s">
        <v>36</v>
      </c>
      <c r="M131" t="s">
        <v>38</v>
      </c>
      <c r="N131" t="s">
        <v>63</v>
      </c>
      <c r="O131" t="str">
        <f t="shared" si="1"/>
        <v>_Yes</v>
      </c>
    </row>
    <row r="132" spans="1:15" x14ac:dyDescent="0.25">
      <c r="A132" t="s">
        <v>14</v>
      </c>
      <c r="B132" t="s">
        <v>18</v>
      </c>
      <c r="C132" t="s">
        <v>19</v>
      </c>
      <c r="D132" s="91">
        <v>12.71289063</v>
      </c>
      <c r="E132" t="s">
        <v>21</v>
      </c>
      <c r="F132">
        <v>2480</v>
      </c>
      <c r="G132" t="s">
        <v>25</v>
      </c>
      <c r="H132" s="91">
        <v>34</v>
      </c>
      <c r="I132" s="91">
        <v>33.9140625</v>
      </c>
      <c r="J132" t="s">
        <v>32</v>
      </c>
      <c r="K132" s="1" t="s">
        <v>33</v>
      </c>
      <c r="L132" t="s">
        <v>36</v>
      </c>
      <c r="M132" t="s">
        <v>38</v>
      </c>
      <c r="N132" t="s">
        <v>36</v>
      </c>
      <c r="O132" t="str">
        <f t="shared" ref="O132:O195" si="2">IF(N132="Occasional","_Yes",N132)</f>
        <v>No</v>
      </c>
    </row>
    <row r="133" spans="1:15" x14ac:dyDescent="0.25">
      <c r="A133" t="s">
        <v>0</v>
      </c>
      <c r="B133" t="s">
        <v>18</v>
      </c>
      <c r="C133" t="s">
        <v>19</v>
      </c>
      <c r="D133" s="91">
        <v>10.28515625</v>
      </c>
      <c r="E133" t="s">
        <v>21</v>
      </c>
      <c r="F133">
        <v>2480</v>
      </c>
      <c r="G133" t="s">
        <v>25</v>
      </c>
      <c r="H133" s="91">
        <v>39</v>
      </c>
      <c r="I133" s="91">
        <v>27.3984375</v>
      </c>
      <c r="J133" t="s">
        <v>31</v>
      </c>
      <c r="K133" s="1" t="s">
        <v>35</v>
      </c>
      <c r="L133" t="s">
        <v>36</v>
      </c>
      <c r="M133" t="s">
        <v>40</v>
      </c>
      <c r="N133" t="s">
        <v>36</v>
      </c>
      <c r="O133" t="str">
        <f t="shared" si="2"/>
        <v>No</v>
      </c>
    </row>
    <row r="134" spans="1:15" x14ac:dyDescent="0.25">
      <c r="A134" t="s">
        <v>14</v>
      </c>
      <c r="B134" t="s">
        <v>17</v>
      </c>
      <c r="C134" t="s">
        <v>20</v>
      </c>
      <c r="D134" s="91">
        <v>9.28515625</v>
      </c>
      <c r="E134" t="s">
        <v>21</v>
      </c>
      <c r="F134">
        <v>2486</v>
      </c>
      <c r="G134" t="s">
        <v>25</v>
      </c>
      <c r="H134" s="91">
        <v>38</v>
      </c>
      <c r="I134" s="91">
        <v>26.93359375</v>
      </c>
      <c r="J134" t="s">
        <v>31</v>
      </c>
      <c r="K134" s="1" t="s">
        <v>35</v>
      </c>
      <c r="L134" t="s">
        <v>36</v>
      </c>
      <c r="M134" t="s">
        <v>38</v>
      </c>
      <c r="N134" t="s">
        <v>41</v>
      </c>
      <c r="O134" t="str">
        <f t="shared" si="2"/>
        <v>_Yes</v>
      </c>
    </row>
    <row r="135" spans="1:15" x14ac:dyDescent="0.25">
      <c r="A135" t="s">
        <v>14</v>
      </c>
      <c r="B135" t="s">
        <v>17</v>
      </c>
      <c r="C135" t="s">
        <v>20</v>
      </c>
      <c r="D135" s="91">
        <v>9.712890625</v>
      </c>
      <c r="E135" t="s">
        <v>21</v>
      </c>
      <c r="F135">
        <v>2490</v>
      </c>
      <c r="G135" t="s">
        <v>25</v>
      </c>
      <c r="H135" s="91">
        <v>38</v>
      </c>
      <c r="I135" s="91">
        <v>28.01171875</v>
      </c>
      <c r="J135" t="s">
        <v>31</v>
      </c>
      <c r="K135" s="1" t="s">
        <v>33</v>
      </c>
      <c r="L135" t="s">
        <v>36</v>
      </c>
      <c r="M135" t="s">
        <v>38</v>
      </c>
      <c r="N135" t="s">
        <v>63</v>
      </c>
      <c r="O135" t="str">
        <f t="shared" si="2"/>
        <v>_Yes</v>
      </c>
    </row>
    <row r="136" spans="1:15" x14ac:dyDescent="0.25">
      <c r="A136" t="s">
        <v>14</v>
      </c>
      <c r="B136" t="s">
        <v>18</v>
      </c>
      <c r="C136" t="s">
        <v>20</v>
      </c>
      <c r="D136" s="91">
        <v>18.28515625</v>
      </c>
      <c r="E136" t="s">
        <v>22</v>
      </c>
      <c r="F136">
        <v>2490</v>
      </c>
      <c r="G136" t="s">
        <v>25</v>
      </c>
      <c r="H136" s="91">
        <v>41.5703125</v>
      </c>
      <c r="I136" s="91">
        <v>25.05859375</v>
      </c>
      <c r="J136" t="s">
        <v>31</v>
      </c>
      <c r="K136" s="1" t="s">
        <v>34</v>
      </c>
      <c r="L136" t="s">
        <v>36</v>
      </c>
      <c r="M136" t="s">
        <v>38</v>
      </c>
      <c r="N136" t="s">
        <v>63</v>
      </c>
      <c r="O136" t="str">
        <f t="shared" si="2"/>
        <v>_Yes</v>
      </c>
    </row>
    <row r="137" spans="1:15" x14ac:dyDescent="0.25">
      <c r="A137" t="s">
        <v>0</v>
      </c>
      <c r="B137" t="s">
        <v>16</v>
      </c>
      <c r="C137" t="s">
        <v>20</v>
      </c>
      <c r="D137" s="91">
        <v>8.712890625</v>
      </c>
      <c r="E137" t="s">
        <v>21</v>
      </c>
      <c r="F137">
        <v>2490</v>
      </c>
      <c r="G137" t="s">
        <v>25</v>
      </c>
      <c r="H137" s="91">
        <v>40</v>
      </c>
      <c r="I137" s="91">
        <v>22.92578125</v>
      </c>
      <c r="J137" t="s">
        <v>30</v>
      </c>
      <c r="K137" s="1" t="s">
        <v>34</v>
      </c>
      <c r="L137" t="s">
        <v>63</v>
      </c>
      <c r="M137" t="s">
        <v>37</v>
      </c>
      <c r="N137" t="s">
        <v>63</v>
      </c>
      <c r="O137" t="str">
        <f t="shared" si="2"/>
        <v>_Yes</v>
      </c>
    </row>
    <row r="138" spans="1:15" x14ac:dyDescent="0.25">
      <c r="A138" t="s">
        <v>14</v>
      </c>
      <c r="B138" t="s">
        <v>18</v>
      </c>
      <c r="C138" t="s">
        <v>19</v>
      </c>
      <c r="D138" s="91">
        <v>10.71289063</v>
      </c>
      <c r="E138" t="s">
        <v>21</v>
      </c>
      <c r="F138">
        <v>2500</v>
      </c>
      <c r="G138" t="s">
        <v>26</v>
      </c>
      <c r="H138" s="91">
        <v>35</v>
      </c>
      <c r="I138" s="91">
        <v>35.9765625</v>
      </c>
      <c r="J138" t="s">
        <v>32</v>
      </c>
      <c r="K138" s="1" t="s">
        <v>34</v>
      </c>
      <c r="L138" t="s">
        <v>36</v>
      </c>
      <c r="M138" t="s">
        <v>38</v>
      </c>
      <c r="N138" t="s">
        <v>63</v>
      </c>
      <c r="O138" t="str">
        <f t="shared" si="2"/>
        <v>_Yes</v>
      </c>
    </row>
    <row r="139" spans="1:15" x14ac:dyDescent="0.25">
      <c r="A139" t="s">
        <v>0</v>
      </c>
      <c r="B139" t="s">
        <v>16</v>
      </c>
      <c r="C139" t="s">
        <v>19</v>
      </c>
      <c r="D139" s="91">
        <v>16.140625</v>
      </c>
      <c r="E139" t="s">
        <v>22</v>
      </c>
      <c r="F139">
        <v>2500</v>
      </c>
      <c r="G139" t="s">
        <v>26</v>
      </c>
      <c r="H139" s="91">
        <v>41</v>
      </c>
      <c r="I139" s="91">
        <v>21.2578125</v>
      </c>
      <c r="J139" t="s">
        <v>30</v>
      </c>
      <c r="K139" s="1" t="s">
        <v>34</v>
      </c>
      <c r="L139" t="s">
        <v>36</v>
      </c>
      <c r="M139" t="s">
        <v>40</v>
      </c>
      <c r="N139" t="s">
        <v>63</v>
      </c>
      <c r="O139" t="str">
        <f t="shared" si="2"/>
        <v>_Yes</v>
      </c>
    </row>
    <row r="140" spans="1:15" x14ac:dyDescent="0.25">
      <c r="A140" t="s">
        <v>14</v>
      </c>
      <c r="B140" t="s">
        <v>18</v>
      </c>
      <c r="C140" t="s">
        <v>19</v>
      </c>
      <c r="D140" s="91">
        <v>12.14257813</v>
      </c>
      <c r="E140" t="s">
        <v>21</v>
      </c>
      <c r="F140">
        <v>2505</v>
      </c>
      <c r="G140" t="s">
        <v>26</v>
      </c>
      <c r="H140" s="91">
        <v>39</v>
      </c>
      <c r="I140" s="91">
        <v>24.46484375</v>
      </c>
      <c r="J140" t="s">
        <v>30</v>
      </c>
      <c r="K140" s="1" t="s">
        <v>33</v>
      </c>
      <c r="L140" t="s">
        <v>36</v>
      </c>
      <c r="M140" t="s">
        <v>38</v>
      </c>
      <c r="N140" t="s">
        <v>63</v>
      </c>
      <c r="O140" t="str">
        <f t="shared" si="2"/>
        <v>_Yes</v>
      </c>
    </row>
    <row r="141" spans="1:15" x14ac:dyDescent="0.25">
      <c r="A141" t="s">
        <v>14</v>
      </c>
      <c r="B141" t="s">
        <v>18</v>
      </c>
      <c r="C141" t="s">
        <v>19</v>
      </c>
      <c r="D141" s="91">
        <v>6</v>
      </c>
      <c r="E141" t="s">
        <v>21</v>
      </c>
      <c r="F141">
        <v>2505</v>
      </c>
      <c r="G141" t="s">
        <v>26</v>
      </c>
      <c r="H141" s="91">
        <v>39</v>
      </c>
      <c r="I141" s="91">
        <v>38.7734375</v>
      </c>
      <c r="J141" t="s">
        <v>32</v>
      </c>
      <c r="K141" s="1" t="s">
        <v>33</v>
      </c>
      <c r="L141" t="s">
        <v>36</v>
      </c>
      <c r="M141" t="s">
        <v>38</v>
      </c>
      <c r="N141" t="s">
        <v>36</v>
      </c>
      <c r="O141" t="str">
        <f t="shared" si="2"/>
        <v>No</v>
      </c>
    </row>
    <row r="142" spans="1:15" x14ac:dyDescent="0.25">
      <c r="A142" t="s">
        <v>14</v>
      </c>
      <c r="B142" t="s">
        <v>18</v>
      </c>
      <c r="C142" t="s">
        <v>19</v>
      </c>
      <c r="D142" s="91">
        <v>8.712890625</v>
      </c>
      <c r="E142" t="s">
        <v>21</v>
      </c>
      <c r="F142">
        <v>2510</v>
      </c>
      <c r="G142" t="s">
        <v>26</v>
      </c>
      <c r="H142" s="91">
        <v>36</v>
      </c>
      <c r="I142" s="91">
        <v>29.22265625</v>
      </c>
      <c r="J142" t="s">
        <v>31</v>
      </c>
      <c r="K142" s="1" t="s">
        <v>34</v>
      </c>
      <c r="L142" t="s">
        <v>36</v>
      </c>
      <c r="M142" t="s">
        <v>38</v>
      </c>
      <c r="N142" t="s">
        <v>36</v>
      </c>
      <c r="O142" t="str">
        <f t="shared" si="2"/>
        <v>No</v>
      </c>
    </row>
    <row r="143" spans="1:15" x14ac:dyDescent="0.25">
      <c r="A143" t="s">
        <v>14</v>
      </c>
      <c r="B143" t="s">
        <v>18</v>
      </c>
      <c r="C143" t="s">
        <v>20</v>
      </c>
      <c r="D143" s="91">
        <v>27</v>
      </c>
      <c r="E143" t="s">
        <v>24</v>
      </c>
      <c r="F143">
        <v>2510</v>
      </c>
      <c r="G143" t="s">
        <v>26</v>
      </c>
      <c r="H143" s="91">
        <v>36</v>
      </c>
      <c r="I143" s="91">
        <v>41.6796875</v>
      </c>
      <c r="J143" t="s">
        <v>32</v>
      </c>
      <c r="K143" s="1" t="s">
        <v>35</v>
      </c>
      <c r="L143" t="s">
        <v>36</v>
      </c>
      <c r="M143" t="s">
        <v>38</v>
      </c>
      <c r="N143" t="s">
        <v>36</v>
      </c>
      <c r="O143" t="str">
        <f t="shared" si="2"/>
        <v>No</v>
      </c>
    </row>
    <row r="144" spans="1:15" x14ac:dyDescent="0.25">
      <c r="A144" t="s">
        <v>0</v>
      </c>
      <c r="B144" t="s">
        <v>16</v>
      </c>
      <c r="C144" t="s">
        <v>19</v>
      </c>
      <c r="D144" s="91">
        <v>43.140625</v>
      </c>
      <c r="E144" t="s">
        <v>24</v>
      </c>
      <c r="F144">
        <v>2520</v>
      </c>
      <c r="G144" t="s">
        <v>26</v>
      </c>
      <c r="H144" s="91">
        <v>41.421875</v>
      </c>
      <c r="I144" s="91">
        <v>30.98046875</v>
      </c>
      <c r="J144" t="s">
        <v>32</v>
      </c>
      <c r="K144" s="1" t="s">
        <v>34</v>
      </c>
      <c r="L144" t="s">
        <v>36</v>
      </c>
      <c r="M144" t="s">
        <v>39</v>
      </c>
      <c r="N144" t="s">
        <v>63</v>
      </c>
      <c r="O144" t="str">
        <f t="shared" si="2"/>
        <v>_Yes</v>
      </c>
    </row>
    <row r="145" spans="1:15" x14ac:dyDescent="0.25">
      <c r="A145" t="s">
        <v>0</v>
      </c>
      <c r="B145" t="s">
        <v>16</v>
      </c>
      <c r="C145" t="s">
        <v>19</v>
      </c>
      <c r="D145" s="91">
        <v>8.427734375</v>
      </c>
      <c r="E145" t="s">
        <v>21</v>
      </c>
      <c r="F145">
        <v>2520</v>
      </c>
      <c r="G145" t="s">
        <v>26</v>
      </c>
      <c r="H145" s="91">
        <v>36</v>
      </c>
      <c r="I145" s="91">
        <v>18.02734375</v>
      </c>
      <c r="J145" t="s">
        <v>29</v>
      </c>
      <c r="K145" s="1" t="s">
        <v>35</v>
      </c>
      <c r="L145" t="s">
        <v>63</v>
      </c>
      <c r="M145" t="s">
        <v>40</v>
      </c>
      <c r="N145" t="s">
        <v>63</v>
      </c>
      <c r="O145" t="str">
        <f t="shared" si="2"/>
        <v>_Yes</v>
      </c>
    </row>
    <row r="146" spans="1:15" x14ac:dyDescent="0.25">
      <c r="A146" t="s">
        <v>0</v>
      </c>
      <c r="B146" t="s">
        <v>16</v>
      </c>
      <c r="C146" t="s">
        <v>19</v>
      </c>
      <c r="D146" s="91">
        <v>7.427734375</v>
      </c>
      <c r="E146" t="s">
        <v>21</v>
      </c>
      <c r="F146">
        <v>2530</v>
      </c>
      <c r="G146" t="s">
        <v>26</v>
      </c>
      <c r="H146" s="91">
        <v>36</v>
      </c>
      <c r="I146" s="91">
        <v>21.37890625</v>
      </c>
      <c r="J146" t="s">
        <v>30</v>
      </c>
      <c r="K146" s="1" t="s">
        <v>33</v>
      </c>
      <c r="L146" t="s">
        <v>36</v>
      </c>
      <c r="M146" t="s">
        <v>38</v>
      </c>
      <c r="N146" t="s">
        <v>36</v>
      </c>
      <c r="O146" t="str">
        <f t="shared" si="2"/>
        <v>No</v>
      </c>
    </row>
    <row r="147" spans="1:15" x14ac:dyDescent="0.25">
      <c r="A147" t="s">
        <v>0</v>
      </c>
      <c r="B147" t="s">
        <v>18</v>
      </c>
      <c r="C147" t="s">
        <v>20</v>
      </c>
      <c r="D147" s="91">
        <v>8.85546875</v>
      </c>
      <c r="E147" t="s">
        <v>21</v>
      </c>
      <c r="F147">
        <v>2530</v>
      </c>
      <c r="G147" t="s">
        <v>26</v>
      </c>
      <c r="H147" s="91">
        <v>38</v>
      </c>
      <c r="I147" s="91">
        <v>30.14453125</v>
      </c>
      <c r="J147" t="s">
        <v>32</v>
      </c>
      <c r="K147" s="1" t="s">
        <v>33</v>
      </c>
      <c r="L147" t="s">
        <v>36</v>
      </c>
      <c r="M147" t="s">
        <v>40</v>
      </c>
      <c r="N147" t="s">
        <v>36</v>
      </c>
      <c r="O147" t="str">
        <f t="shared" si="2"/>
        <v>No</v>
      </c>
    </row>
    <row r="148" spans="1:15" x14ac:dyDescent="0.25">
      <c r="A148" t="s">
        <v>14</v>
      </c>
      <c r="B148" t="s">
        <v>18</v>
      </c>
      <c r="C148" t="s">
        <v>20</v>
      </c>
      <c r="D148" s="91">
        <v>8.712890625</v>
      </c>
      <c r="E148" t="s">
        <v>21</v>
      </c>
      <c r="F148">
        <v>2540</v>
      </c>
      <c r="G148" t="s">
        <v>26</v>
      </c>
      <c r="H148" s="91">
        <v>39</v>
      </c>
      <c r="I148" s="91">
        <v>29.36328125</v>
      </c>
      <c r="J148" t="s">
        <v>31</v>
      </c>
      <c r="K148" s="1" t="s">
        <v>34</v>
      </c>
      <c r="L148" t="s">
        <v>36</v>
      </c>
      <c r="M148" t="s">
        <v>37</v>
      </c>
      <c r="N148" t="s">
        <v>36</v>
      </c>
      <c r="O148" t="str">
        <f t="shared" si="2"/>
        <v>No</v>
      </c>
    </row>
    <row r="149" spans="1:15" x14ac:dyDescent="0.25">
      <c r="A149" t="s">
        <v>14</v>
      </c>
      <c r="B149" t="s">
        <v>18</v>
      </c>
      <c r="C149" t="s">
        <v>20</v>
      </c>
      <c r="D149" s="91">
        <v>20.28515625</v>
      </c>
      <c r="E149" t="s">
        <v>23</v>
      </c>
      <c r="F149">
        <v>2540</v>
      </c>
      <c r="G149" t="s">
        <v>26</v>
      </c>
      <c r="H149" s="91">
        <v>40</v>
      </c>
      <c r="I149" s="91">
        <v>38.2109375</v>
      </c>
      <c r="J149" t="s">
        <v>32</v>
      </c>
      <c r="K149" s="1" t="s">
        <v>33</v>
      </c>
      <c r="L149" t="s">
        <v>36</v>
      </c>
      <c r="M149" t="s">
        <v>38</v>
      </c>
      <c r="N149" t="s">
        <v>63</v>
      </c>
      <c r="O149" t="str">
        <f t="shared" si="2"/>
        <v>_Yes</v>
      </c>
    </row>
    <row r="150" spans="1:15" x14ac:dyDescent="0.25">
      <c r="A150" t="s">
        <v>14</v>
      </c>
      <c r="B150" t="s">
        <v>17</v>
      </c>
      <c r="C150" t="s">
        <v>20</v>
      </c>
      <c r="D150" s="91">
        <v>11.5703125</v>
      </c>
      <c r="E150" t="s">
        <v>21</v>
      </c>
      <c r="F150">
        <v>2550</v>
      </c>
      <c r="G150" t="s">
        <v>26</v>
      </c>
      <c r="H150" s="91">
        <v>41</v>
      </c>
      <c r="I150" s="91">
        <v>34.4296875</v>
      </c>
      <c r="J150" t="s">
        <v>32</v>
      </c>
      <c r="K150" s="1" t="s">
        <v>33</v>
      </c>
      <c r="L150" t="s">
        <v>36</v>
      </c>
      <c r="M150" t="s">
        <v>38</v>
      </c>
      <c r="N150" t="s">
        <v>36</v>
      </c>
      <c r="O150" t="str">
        <f t="shared" si="2"/>
        <v>No</v>
      </c>
    </row>
    <row r="151" spans="1:15" x14ac:dyDescent="0.25">
      <c r="A151" t="s">
        <v>14</v>
      </c>
      <c r="B151" t="s">
        <v>18</v>
      </c>
      <c r="C151" t="s">
        <v>20</v>
      </c>
      <c r="D151" s="91">
        <v>11</v>
      </c>
      <c r="E151" t="s">
        <v>21</v>
      </c>
      <c r="F151">
        <v>2550</v>
      </c>
      <c r="G151" t="s">
        <v>26</v>
      </c>
      <c r="H151" s="91">
        <v>37</v>
      </c>
      <c r="I151" s="91">
        <v>24.04296875</v>
      </c>
      <c r="J151" t="s">
        <v>30</v>
      </c>
      <c r="K151" s="1" t="s">
        <v>34</v>
      </c>
      <c r="L151" t="s">
        <v>36</v>
      </c>
      <c r="M151" t="s">
        <v>38</v>
      </c>
      <c r="N151" t="s">
        <v>36</v>
      </c>
      <c r="O151" t="str">
        <f t="shared" si="2"/>
        <v>No</v>
      </c>
    </row>
    <row r="152" spans="1:15" x14ac:dyDescent="0.25">
      <c r="A152" t="s">
        <v>14</v>
      </c>
      <c r="B152" t="s">
        <v>18</v>
      </c>
      <c r="C152" t="s">
        <v>20</v>
      </c>
      <c r="D152" s="91">
        <v>6</v>
      </c>
      <c r="E152" t="s">
        <v>21</v>
      </c>
      <c r="F152">
        <v>2550</v>
      </c>
      <c r="G152" t="s">
        <v>26</v>
      </c>
      <c r="H152" s="91">
        <v>36</v>
      </c>
      <c r="I152" s="91">
        <v>32.4609375</v>
      </c>
      <c r="J152" t="s">
        <v>32</v>
      </c>
      <c r="K152" s="1" t="s">
        <v>34</v>
      </c>
      <c r="L152" t="s">
        <v>36</v>
      </c>
      <c r="M152" t="s">
        <v>38</v>
      </c>
      <c r="N152" t="s">
        <v>36</v>
      </c>
      <c r="O152" t="str">
        <f t="shared" si="2"/>
        <v>No</v>
      </c>
    </row>
    <row r="153" spans="1:15" x14ac:dyDescent="0.25">
      <c r="A153" t="s">
        <v>0</v>
      </c>
      <c r="B153" t="s">
        <v>16</v>
      </c>
      <c r="C153" t="s">
        <v>20</v>
      </c>
      <c r="D153" s="91">
        <v>10.14257813</v>
      </c>
      <c r="E153" t="s">
        <v>21</v>
      </c>
      <c r="F153">
        <v>2550</v>
      </c>
      <c r="G153" t="s">
        <v>26</v>
      </c>
      <c r="H153" s="91">
        <v>38</v>
      </c>
      <c r="I153" s="91">
        <v>20.6171875</v>
      </c>
      <c r="J153" t="s">
        <v>30</v>
      </c>
      <c r="K153" s="1" t="s">
        <v>35</v>
      </c>
      <c r="L153" t="s">
        <v>63</v>
      </c>
      <c r="M153" t="s">
        <v>37</v>
      </c>
      <c r="N153" t="s">
        <v>63</v>
      </c>
      <c r="O153" t="str">
        <f t="shared" si="2"/>
        <v>_Yes</v>
      </c>
    </row>
    <row r="154" spans="1:15" x14ac:dyDescent="0.25">
      <c r="A154" t="s">
        <v>14</v>
      </c>
      <c r="B154" t="s">
        <v>18</v>
      </c>
      <c r="C154" t="s">
        <v>19</v>
      </c>
      <c r="D154" s="91">
        <v>10.42773438</v>
      </c>
      <c r="E154" t="s">
        <v>21</v>
      </c>
      <c r="F154">
        <v>2555</v>
      </c>
      <c r="G154" t="s">
        <v>26</v>
      </c>
      <c r="H154" s="91">
        <v>40</v>
      </c>
      <c r="I154" s="91">
        <v>23.0078125</v>
      </c>
      <c r="J154" t="s">
        <v>30</v>
      </c>
      <c r="K154" s="1" t="s">
        <v>34</v>
      </c>
      <c r="L154" t="s">
        <v>36</v>
      </c>
      <c r="M154" t="s">
        <v>40</v>
      </c>
      <c r="N154" t="s">
        <v>63</v>
      </c>
      <c r="O154" t="str">
        <f t="shared" si="2"/>
        <v>_Yes</v>
      </c>
    </row>
    <row r="155" spans="1:15" x14ac:dyDescent="0.25">
      <c r="A155" t="s">
        <v>14</v>
      </c>
      <c r="B155" t="s">
        <v>18</v>
      </c>
      <c r="C155" t="s">
        <v>19</v>
      </c>
      <c r="D155" s="91">
        <v>19.28515625</v>
      </c>
      <c r="E155" t="s">
        <v>22</v>
      </c>
      <c r="F155">
        <v>2560</v>
      </c>
      <c r="G155" t="s">
        <v>26</v>
      </c>
      <c r="H155" s="91">
        <v>39</v>
      </c>
      <c r="I155" s="91">
        <v>23.7890625</v>
      </c>
      <c r="J155" t="s">
        <v>30</v>
      </c>
      <c r="K155" s="1" t="s">
        <v>33</v>
      </c>
      <c r="L155" t="s">
        <v>36</v>
      </c>
      <c r="M155" t="s">
        <v>38</v>
      </c>
      <c r="N155" t="s">
        <v>63</v>
      </c>
      <c r="O155" t="str">
        <f t="shared" si="2"/>
        <v>_Yes</v>
      </c>
    </row>
    <row r="156" spans="1:15" x14ac:dyDescent="0.25">
      <c r="A156" t="s">
        <v>14</v>
      </c>
      <c r="B156" t="s">
        <v>18</v>
      </c>
      <c r="C156" t="s">
        <v>19</v>
      </c>
      <c r="D156" s="91">
        <v>6.28515625</v>
      </c>
      <c r="E156" t="s">
        <v>21</v>
      </c>
      <c r="F156">
        <v>2570</v>
      </c>
      <c r="G156" t="s">
        <v>26</v>
      </c>
      <c r="H156" s="91">
        <v>37</v>
      </c>
      <c r="I156" s="91">
        <v>26.76171875</v>
      </c>
      <c r="J156" t="s">
        <v>31</v>
      </c>
      <c r="K156" s="1" t="s">
        <v>33</v>
      </c>
      <c r="L156" t="s">
        <v>36</v>
      </c>
      <c r="M156" t="s">
        <v>40</v>
      </c>
      <c r="N156" t="s">
        <v>63</v>
      </c>
      <c r="O156" t="str">
        <f t="shared" si="2"/>
        <v>_Yes</v>
      </c>
    </row>
    <row r="157" spans="1:15" x14ac:dyDescent="0.25">
      <c r="A157" t="s">
        <v>14</v>
      </c>
      <c r="B157" t="s">
        <v>18</v>
      </c>
      <c r="C157" t="s">
        <v>20</v>
      </c>
      <c r="D157" s="91">
        <v>18.42578125</v>
      </c>
      <c r="E157" t="s">
        <v>22</v>
      </c>
      <c r="F157">
        <v>2570</v>
      </c>
      <c r="G157" t="s">
        <v>26</v>
      </c>
      <c r="H157" s="91">
        <v>37</v>
      </c>
      <c r="I157" s="91">
        <v>29.53515625</v>
      </c>
      <c r="J157" t="s">
        <v>31</v>
      </c>
      <c r="K157" s="1" t="s">
        <v>35</v>
      </c>
      <c r="L157" t="s">
        <v>36</v>
      </c>
      <c r="M157" t="s">
        <v>40</v>
      </c>
      <c r="N157" t="s">
        <v>36</v>
      </c>
      <c r="O157" t="str">
        <f t="shared" si="2"/>
        <v>No</v>
      </c>
    </row>
    <row r="158" spans="1:15" x14ac:dyDescent="0.25">
      <c r="A158" t="s">
        <v>14</v>
      </c>
      <c r="B158" t="s">
        <v>18</v>
      </c>
      <c r="C158" t="s">
        <v>20</v>
      </c>
      <c r="D158" s="91">
        <v>11.85546875</v>
      </c>
      <c r="E158" t="s">
        <v>21</v>
      </c>
      <c r="F158">
        <v>2570</v>
      </c>
      <c r="G158" t="s">
        <v>26</v>
      </c>
      <c r="H158" s="91">
        <v>37</v>
      </c>
      <c r="I158" s="91">
        <v>18.2578125</v>
      </c>
      <c r="J158" t="s">
        <v>29</v>
      </c>
      <c r="K158" s="1" t="s">
        <v>33</v>
      </c>
      <c r="L158" t="s">
        <v>36</v>
      </c>
      <c r="M158" t="s">
        <v>38</v>
      </c>
      <c r="N158" t="s">
        <v>63</v>
      </c>
      <c r="O158" t="str">
        <f t="shared" si="2"/>
        <v>_Yes</v>
      </c>
    </row>
    <row r="159" spans="1:15" x14ac:dyDescent="0.25">
      <c r="A159" t="s">
        <v>14</v>
      </c>
      <c r="B159" t="s">
        <v>17</v>
      </c>
      <c r="C159" t="s">
        <v>19</v>
      </c>
      <c r="D159" s="91">
        <v>16</v>
      </c>
      <c r="E159" t="s">
        <v>22</v>
      </c>
      <c r="F159">
        <v>2580</v>
      </c>
      <c r="G159" t="s">
        <v>26</v>
      </c>
      <c r="H159" s="91">
        <v>38</v>
      </c>
      <c r="I159" s="91">
        <v>35.6171875</v>
      </c>
      <c r="J159" t="s">
        <v>32</v>
      </c>
      <c r="K159" s="1" t="s">
        <v>34</v>
      </c>
      <c r="L159" t="s">
        <v>36</v>
      </c>
      <c r="M159" t="s">
        <v>38</v>
      </c>
      <c r="N159" t="s">
        <v>36</v>
      </c>
      <c r="O159" t="str">
        <f t="shared" si="2"/>
        <v>No</v>
      </c>
    </row>
    <row r="160" spans="1:15" x14ac:dyDescent="0.25">
      <c r="A160" t="s">
        <v>14</v>
      </c>
      <c r="B160" t="s">
        <v>18</v>
      </c>
      <c r="C160" t="s">
        <v>19</v>
      </c>
      <c r="D160" s="91">
        <v>42.140625</v>
      </c>
      <c r="E160" t="s">
        <v>24</v>
      </c>
      <c r="F160">
        <v>2580</v>
      </c>
      <c r="G160" t="s">
        <v>26</v>
      </c>
      <c r="H160" s="91">
        <v>37</v>
      </c>
      <c r="I160" s="91">
        <v>30.703125</v>
      </c>
      <c r="J160" t="s">
        <v>32</v>
      </c>
      <c r="K160" s="1" t="s">
        <v>35</v>
      </c>
      <c r="L160" t="s">
        <v>36</v>
      </c>
      <c r="M160" t="s">
        <v>40</v>
      </c>
      <c r="N160" t="s">
        <v>36</v>
      </c>
      <c r="O160" t="str">
        <f t="shared" si="2"/>
        <v>No</v>
      </c>
    </row>
    <row r="161" spans="1:15" x14ac:dyDescent="0.25">
      <c r="A161" t="s">
        <v>0</v>
      </c>
      <c r="B161" t="s">
        <v>16</v>
      </c>
      <c r="C161" t="s">
        <v>19</v>
      </c>
      <c r="D161" s="91">
        <v>22.140625</v>
      </c>
      <c r="E161" t="s">
        <v>23</v>
      </c>
      <c r="F161">
        <v>2580</v>
      </c>
      <c r="G161" t="s">
        <v>26</v>
      </c>
      <c r="H161" s="91">
        <v>36</v>
      </c>
      <c r="I161" s="91">
        <v>27.05859375</v>
      </c>
      <c r="J161" t="s">
        <v>31</v>
      </c>
      <c r="K161" s="1" t="s">
        <v>34</v>
      </c>
      <c r="L161" t="s">
        <v>36</v>
      </c>
      <c r="M161" t="s">
        <v>40</v>
      </c>
      <c r="N161" t="s">
        <v>63</v>
      </c>
      <c r="O161" t="str">
        <f t="shared" si="2"/>
        <v>_Yes</v>
      </c>
    </row>
    <row r="162" spans="1:15" x14ac:dyDescent="0.25">
      <c r="A162" t="s">
        <v>0</v>
      </c>
      <c r="B162" t="s">
        <v>18</v>
      </c>
      <c r="C162" t="s">
        <v>19</v>
      </c>
      <c r="D162" s="91">
        <v>14.85546875</v>
      </c>
      <c r="E162" t="s">
        <v>22</v>
      </c>
      <c r="F162">
        <v>2580</v>
      </c>
      <c r="G162" t="s">
        <v>26</v>
      </c>
      <c r="H162" s="91">
        <v>38.28125</v>
      </c>
      <c r="I162" s="91">
        <v>22.87890625</v>
      </c>
      <c r="J162" t="s">
        <v>30</v>
      </c>
      <c r="K162" s="1" t="s">
        <v>35</v>
      </c>
      <c r="L162" t="s">
        <v>36</v>
      </c>
      <c r="M162" t="s">
        <v>38</v>
      </c>
      <c r="N162" t="s">
        <v>63</v>
      </c>
      <c r="O162" t="str">
        <f t="shared" si="2"/>
        <v>_Yes</v>
      </c>
    </row>
    <row r="163" spans="1:15" x14ac:dyDescent="0.25">
      <c r="A163" t="s">
        <v>14</v>
      </c>
      <c r="B163" t="s">
        <v>18</v>
      </c>
      <c r="C163" t="s">
        <v>20</v>
      </c>
      <c r="D163" s="91">
        <v>4.28515625</v>
      </c>
      <c r="E163" t="s">
        <v>21</v>
      </c>
      <c r="F163">
        <v>2580</v>
      </c>
      <c r="G163" t="s">
        <v>26</v>
      </c>
      <c r="H163" s="91">
        <v>39</v>
      </c>
      <c r="I163" s="91">
        <v>18.67578125</v>
      </c>
      <c r="J163" t="s">
        <v>29</v>
      </c>
      <c r="K163" s="1" t="s">
        <v>34</v>
      </c>
      <c r="L163" t="s">
        <v>36</v>
      </c>
      <c r="M163" t="s">
        <v>38</v>
      </c>
      <c r="N163" t="s">
        <v>63</v>
      </c>
      <c r="O163" t="str">
        <f t="shared" si="2"/>
        <v>_Yes</v>
      </c>
    </row>
    <row r="164" spans="1:15" x14ac:dyDescent="0.25">
      <c r="A164" t="s">
        <v>0</v>
      </c>
      <c r="B164" t="s">
        <v>16</v>
      </c>
      <c r="C164" t="s">
        <v>20</v>
      </c>
      <c r="D164" s="91">
        <v>18.5703125</v>
      </c>
      <c r="E164" t="s">
        <v>22</v>
      </c>
      <c r="F164">
        <v>2590</v>
      </c>
      <c r="G164" t="s">
        <v>26</v>
      </c>
      <c r="H164" s="91">
        <v>36</v>
      </c>
      <c r="I164" s="91">
        <v>21.57421875</v>
      </c>
      <c r="J164" t="s">
        <v>30</v>
      </c>
      <c r="K164" s="1" t="s">
        <v>34</v>
      </c>
      <c r="L164" t="s">
        <v>63</v>
      </c>
      <c r="M164" t="s">
        <v>40</v>
      </c>
      <c r="N164" t="s">
        <v>63</v>
      </c>
      <c r="O164" t="str">
        <f t="shared" si="2"/>
        <v>_Yes</v>
      </c>
    </row>
    <row r="165" spans="1:15" x14ac:dyDescent="0.25">
      <c r="A165" t="s">
        <v>14</v>
      </c>
      <c r="B165" t="s">
        <v>18</v>
      </c>
      <c r="C165" t="s">
        <v>19</v>
      </c>
      <c r="D165" s="91">
        <v>46.7109375</v>
      </c>
      <c r="E165" t="s">
        <v>24</v>
      </c>
      <c r="F165">
        <v>2600</v>
      </c>
      <c r="G165" t="s">
        <v>26</v>
      </c>
      <c r="H165" s="91">
        <v>40</v>
      </c>
      <c r="I165" s="91">
        <v>24.88671875</v>
      </c>
      <c r="J165" t="s">
        <v>30</v>
      </c>
      <c r="K165" s="1" t="s">
        <v>34</v>
      </c>
      <c r="L165" t="s">
        <v>36</v>
      </c>
      <c r="M165" t="s">
        <v>37</v>
      </c>
      <c r="N165" t="s">
        <v>63</v>
      </c>
      <c r="O165" t="str">
        <f t="shared" si="2"/>
        <v>_Yes</v>
      </c>
    </row>
    <row r="166" spans="1:15" x14ac:dyDescent="0.25">
      <c r="A166" t="s">
        <v>0</v>
      </c>
      <c r="B166" t="s">
        <v>16</v>
      </c>
      <c r="C166" t="s">
        <v>19</v>
      </c>
      <c r="D166" s="91">
        <v>31.7109375</v>
      </c>
      <c r="E166" t="s">
        <v>24</v>
      </c>
      <c r="F166">
        <v>2600</v>
      </c>
      <c r="G166" t="s">
        <v>26</v>
      </c>
      <c r="H166" s="91">
        <v>36</v>
      </c>
      <c r="I166" s="91">
        <v>22.94140625</v>
      </c>
      <c r="J166" t="s">
        <v>30</v>
      </c>
      <c r="K166" s="1" t="s">
        <v>34</v>
      </c>
      <c r="L166" t="s">
        <v>63</v>
      </c>
      <c r="M166" t="s">
        <v>40</v>
      </c>
      <c r="N166" t="s">
        <v>63</v>
      </c>
      <c r="O166" t="str">
        <f t="shared" si="2"/>
        <v>_Yes</v>
      </c>
    </row>
    <row r="167" spans="1:15" x14ac:dyDescent="0.25">
      <c r="A167" t="s">
        <v>14</v>
      </c>
      <c r="B167" t="s">
        <v>17</v>
      </c>
      <c r="C167" t="s">
        <v>20</v>
      </c>
      <c r="D167" s="91">
        <v>16.85546875</v>
      </c>
      <c r="E167" t="s">
        <v>22</v>
      </c>
      <c r="F167">
        <v>2600</v>
      </c>
      <c r="G167" t="s">
        <v>26</v>
      </c>
      <c r="H167" s="91">
        <v>40</v>
      </c>
      <c r="I167" s="91">
        <v>29.234375</v>
      </c>
      <c r="J167" t="s">
        <v>31</v>
      </c>
      <c r="K167" s="1" t="s">
        <v>34</v>
      </c>
      <c r="L167" t="s">
        <v>36</v>
      </c>
      <c r="M167" t="s">
        <v>38</v>
      </c>
      <c r="N167" t="s">
        <v>63</v>
      </c>
      <c r="O167" t="str">
        <f t="shared" si="2"/>
        <v>_Yes</v>
      </c>
    </row>
    <row r="168" spans="1:15" x14ac:dyDescent="0.25">
      <c r="A168" t="s">
        <v>14</v>
      </c>
      <c r="B168" t="s">
        <v>18</v>
      </c>
      <c r="C168" t="s">
        <v>20</v>
      </c>
      <c r="D168" s="91">
        <v>6.28515625</v>
      </c>
      <c r="E168" t="s">
        <v>21</v>
      </c>
      <c r="F168">
        <v>2600</v>
      </c>
      <c r="G168" t="s">
        <v>26</v>
      </c>
      <c r="H168" s="91">
        <v>40</v>
      </c>
      <c r="I168" s="91">
        <v>27.56640625</v>
      </c>
      <c r="J168" t="s">
        <v>31</v>
      </c>
      <c r="K168" s="1" t="s">
        <v>33</v>
      </c>
      <c r="L168" t="s">
        <v>36</v>
      </c>
      <c r="M168" t="s">
        <v>38</v>
      </c>
      <c r="N168" t="s">
        <v>63</v>
      </c>
      <c r="O168" t="str">
        <f t="shared" si="2"/>
        <v>_Yes</v>
      </c>
    </row>
    <row r="169" spans="1:15" x14ac:dyDescent="0.25">
      <c r="A169" t="s">
        <v>14</v>
      </c>
      <c r="B169" t="s">
        <v>18</v>
      </c>
      <c r="C169" t="s">
        <v>20</v>
      </c>
      <c r="D169" s="91">
        <v>17.28515625</v>
      </c>
      <c r="E169" t="s">
        <v>22</v>
      </c>
      <c r="F169">
        <v>2600</v>
      </c>
      <c r="G169" t="s">
        <v>26</v>
      </c>
      <c r="H169" s="91">
        <v>40</v>
      </c>
      <c r="I169" s="91">
        <v>25.69140625</v>
      </c>
      <c r="J169" t="s">
        <v>31</v>
      </c>
      <c r="K169" s="1" t="s">
        <v>33</v>
      </c>
      <c r="L169" t="s">
        <v>36</v>
      </c>
      <c r="M169" t="s">
        <v>37</v>
      </c>
      <c r="N169" t="s">
        <v>36</v>
      </c>
      <c r="O169" t="str">
        <f t="shared" si="2"/>
        <v>No</v>
      </c>
    </row>
    <row r="170" spans="1:15" x14ac:dyDescent="0.25">
      <c r="A170" t="s">
        <v>0</v>
      </c>
      <c r="B170" t="s">
        <v>16</v>
      </c>
      <c r="C170" t="s">
        <v>20</v>
      </c>
      <c r="D170" s="91">
        <v>8</v>
      </c>
      <c r="E170" t="s">
        <v>21</v>
      </c>
      <c r="F170">
        <v>2600</v>
      </c>
      <c r="G170" t="s">
        <v>26</v>
      </c>
      <c r="H170" s="91">
        <v>40</v>
      </c>
      <c r="I170" s="91">
        <v>30.0625</v>
      </c>
      <c r="J170" t="s">
        <v>32</v>
      </c>
      <c r="K170" s="1" t="s">
        <v>35</v>
      </c>
      <c r="L170" t="s">
        <v>36</v>
      </c>
      <c r="M170" t="s">
        <v>38</v>
      </c>
      <c r="N170" t="s">
        <v>63</v>
      </c>
      <c r="O170" t="str">
        <f t="shared" si="2"/>
        <v>_Yes</v>
      </c>
    </row>
    <row r="171" spans="1:15" x14ac:dyDescent="0.25">
      <c r="A171" t="s">
        <v>0</v>
      </c>
      <c r="B171" t="s">
        <v>18</v>
      </c>
      <c r="C171" t="s">
        <v>20</v>
      </c>
      <c r="D171" s="91">
        <v>8.427734375</v>
      </c>
      <c r="E171" t="s">
        <v>21</v>
      </c>
      <c r="F171">
        <v>2600</v>
      </c>
      <c r="G171" t="s">
        <v>26</v>
      </c>
      <c r="H171" s="91">
        <v>42</v>
      </c>
      <c r="I171" s="91">
        <v>31.50390625</v>
      </c>
      <c r="J171" t="s">
        <v>32</v>
      </c>
      <c r="K171" s="1" t="s">
        <v>33</v>
      </c>
      <c r="L171" t="s">
        <v>36</v>
      </c>
      <c r="M171" t="s">
        <v>40</v>
      </c>
      <c r="N171" t="s">
        <v>63</v>
      </c>
      <c r="O171" t="str">
        <f t="shared" si="2"/>
        <v>_Yes</v>
      </c>
    </row>
    <row r="172" spans="1:15" x14ac:dyDescent="0.25">
      <c r="A172" t="s">
        <v>0</v>
      </c>
      <c r="B172" t="s">
        <v>18</v>
      </c>
      <c r="C172" t="s">
        <v>19</v>
      </c>
      <c r="D172" s="91">
        <v>5.571289063</v>
      </c>
      <c r="E172" t="s">
        <v>21</v>
      </c>
      <c r="F172">
        <v>2610</v>
      </c>
      <c r="G172" t="s">
        <v>26</v>
      </c>
      <c r="H172" s="91">
        <v>40</v>
      </c>
      <c r="I172" s="91">
        <v>20.58203125</v>
      </c>
      <c r="J172" t="s">
        <v>30</v>
      </c>
      <c r="K172" s="1" t="s">
        <v>34</v>
      </c>
      <c r="L172" t="s">
        <v>36</v>
      </c>
      <c r="M172" t="s">
        <v>38</v>
      </c>
      <c r="N172" t="s">
        <v>36</v>
      </c>
      <c r="O172" t="str">
        <f t="shared" si="2"/>
        <v>No</v>
      </c>
    </row>
    <row r="173" spans="1:15" x14ac:dyDescent="0.25">
      <c r="A173" t="s">
        <v>0</v>
      </c>
      <c r="B173" t="s">
        <v>16</v>
      </c>
      <c r="C173" t="s">
        <v>19</v>
      </c>
      <c r="D173" s="91">
        <v>16.28515625</v>
      </c>
      <c r="E173" t="s">
        <v>22</v>
      </c>
      <c r="F173">
        <v>2610</v>
      </c>
      <c r="G173" t="s">
        <v>26</v>
      </c>
      <c r="H173" s="91">
        <v>36</v>
      </c>
      <c r="I173" s="91">
        <v>23.5859375</v>
      </c>
      <c r="J173" t="s">
        <v>30</v>
      </c>
      <c r="K173" s="1" t="s">
        <v>33</v>
      </c>
      <c r="L173" t="s">
        <v>36</v>
      </c>
      <c r="M173" t="s">
        <v>40</v>
      </c>
      <c r="N173" t="s">
        <v>63</v>
      </c>
      <c r="O173" t="str">
        <f t="shared" si="2"/>
        <v>_Yes</v>
      </c>
    </row>
    <row r="174" spans="1:15" x14ac:dyDescent="0.25">
      <c r="A174" t="s">
        <v>0</v>
      </c>
      <c r="B174" t="s">
        <v>16</v>
      </c>
      <c r="C174" t="s">
        <v>19</v>
      </c>
      <c r="D174" s="91">
        <v>5</v>
      </c>
      <c r="E174" t="s">
        <v>21</v>
      </c>
      <c r="F174">
        <v>2620</v>
      </c>
      <c r="G174" t="s">
        <v>26</v>
      </c>
      <c r="H174" s="91">
        <v>39</v>
      </c>
      <c r="I174" s="91">
        <v>23.9140625</v>
      </c>
      <c r="J174" t="s">
        <v>30</v>
      </c>
      <c r="K174" s="1" t="s">
        <v>34</v>
      </c>
      <c r="L174" t="s">
        <v>63</v>
      </c>
      <c r="M174" t="s">
        <v>38</v>
      </c>
      <c r="N174" t="s">
        <v>63</v>
      </c>
      <c r="O174" t="str">
        <f t="shared" si="2"/>
        <v>_Yes</v>
      </c>
    </row>
    <row r="175" spans="1:15" x14ac:dyDescent="0.25">
      <c r="A175" t="s">
        <v>14</v>
      </c>
      <c r="B175" t="s">
        <v>18</v>
      </c>
      <c r="C175" t="s">
        <v>20</v>
      </c>
      <c r="D175" s="91">
        <v>17.5703125</v>
      </c>
      <c r="E175" t="s">
        <v>22</v>
      </c>
      <c r="F175">
        <v>2620</v>
      </c>
      <c r="G175" t="s">
        <v>26</v>
      </c>
      <c r="H175" s="91">
        <v>35</v>
      </c>
      <c r="I175" s="91">
        <v>29.96875</v>
      </c>
      <c r="J175" t="s">
        <v>31</v>
      </c>
      <c r="K175" s="1" t="s">
        <v>33</v>
      </c>
      <c r="L175" t="s">
        <v>36</v>
      </c>
      <c r="M175" t="s">
        <v>38</v>
      </c>
      <c r="N175" t="s">
        <v>63</v>
      </c>
      <c r="O175" t="str">
        <f t="shared" si="2"/>
        <v>_Yes</v>
      </c>
    </row>
    <row r="176" spans="1:15" x14ac:dyDescent="0.25">
      <c r="A176" t="s">
        <v>14</v>
      </c>
      <c r="B176" t="s">
        <v>16</v>
      </c>
      <c r="C176" t="s">
        <v>20</v>
      </c>
      <c r="D176" s="91">
        <v>6.427734375</v>
      </c>
      <c r="E176" t="s">
        <v>21</v>
      </c>
      <c r="F176">
        <v>2620</v>
      </c>
      <c r="G176" t="s">
        <v>26</v>
      </c>
      <c r="H176" s="91">
        <v>37.5</v>
      </c>
      <c r="I176" s="91">
        <v>17.8515625</v>
      </c>
      <c r="J176" t="s">
        <v>29</v>
      </c>
      <c r="K176" s="1" t="s">
        <v>34</v>
      </c>
      <c r="L176" t="s">
        <v>63</v>
      </c>
      <c r="M176" t="s">
        <v>40</v>
      </c>
      <c r="N176" t="s">
        <v>63</v>
      </c>
      <c r="O176" t="str">
        <f t="shared" si="2"/>
        <v>_Yes</v>
      </c>
    </row>
    <row r="177" spans="1:15" x14ac:dyDescent="0.25">
      <c r="A177" t="s">
        <v>0</v>
      </c>
      <c r="B177" t="s">
        <v>16</v>
      </c>
      <c r="C177" t="s">
        <v>20</v>
      </c>
      <c r="D177" s="91">
        <v>20.7109375</v>
      </c>
      <c r="E177" t="s">
        <v>23</v>
      </c>
      <c r="F177">
        <v>2620</v>
      </c>
      <c r="G177" t="s">
        <v>26</v>
      </c>
      <c r="H177" s="91">
        <v>38.421875</v>
      </c>
      <c r="I177" s="91">
        <v>24.71875</v>
      </c>
      <c r="J177" t="s">
        <v>30</v>
      </c>
      <c r="K177" s="1" t="s">
        <v>34</v>
      </c>
      <c r="L177" t="s">
        <v>36</v>
      </c>
      <c r="M177" t="s">
        <v>37</v>
      </c>
      <c r="N177" t="s">
        <v>63</v>
      </c>
      <c r="O177" t="str">
        <f t="shared" si="2"/>
        <v>_Yes</v>
      </c>
    </row>
    <row r="178" spans="1:15" x14ac:dyDescent="0.25">
      <c r="A178" t="s">
        <v>14</v>
      </c>
      <c r="B178" t="s">
        <v>18</v>
      </c>
      <c r="C178" t="s">
        <v>20</v>
      </c>
      <c r="D178" s="91">
        <v>39.140625</v>
      </c>
      <c r="E178" t="s">
        <v>24</v>
      </c>
      <c r="F178">
        <v>2630</v>
      </c>
      <c r="G178" t="s">
        <v>26</v>
      </c>
      <c r="H178" s="91">
        <v>36.7109375</v>
      </c>
      <c r="I178" s="91">
        <v>26.8828125</v>
      </c>
      <c r="J178" t="s">
        <v>31</v>
      </c>
      <c r="K178" s="1" t="s">
        <v>35</v>
      </c>
      <c r="L178" t="s">
        <v>36</v>
      </c>
      <c r="M178" t="s">
        <v>40</v>
      </c>
      <c r="N178" t="s">
        <v>36</v>
      </c>
      <c r="O178" t="str">
        <f t="shared" si="2"/>
        <v>No</v>
      </c>
    </row>
    <row r="179" spans="1:15" x14ac:dyDescent="0.25">
      <c r="A179" t="s">
        <v>14</v>
      </c>
      <c r="B179" t="s">
        <v>16</v>
      </c>
      <c r="C179" t="s">
        <v>20</v>
      </c>
      <c r="D179" s="91">
        <v>20.28515625</v>
      </c>
      <c r="E179" t="s">
        <v>23</v>
      </c>
      <c r="F179">
        <v>2630</v>
      </c>
      <c r="G179" t="s">
        <v>26</v>
      </c>
      <c r="H179" s="91">
        <v>30</v>
      </c>
      <c r="I179" s="91">
        <v>23.21875</v>
      </c>
      <c r="J179" t="s">
        <v>30</v>
      </c>
      <c r="K179" s="1" t="s">
        <v>34</v>
      </c>
      <c r="L179" t="s">
        <v>36</v>
      </c>
      <c r="M179" t="s">
        <v>38</v>
      </c>
      <c r="N179" t="s">
        <v>36</v>
      </c>
      <c r="O179" t="str">
        <f t="shared" si="2"/>
        <v>No</v>
      </c>
    </row>
    <row r="180" spans="1:15" x14ac:dyDescent="0.25">
      <c r="A180" t="s">
        <v>14</v>
      </c>
      <c r="B180" t="s">
        <v>18</v>
      </c>
      <c r="C180" t="s">
        <v>19</v>
      </c>
      <c r="D180" s="91">
        <v>6</v>
      </c>
      <c r="E180" t="s">
        <v>21</v>
      </c>
      <c r="F180">
        <v>2640</v>
      </c>
      <c r="G180" t="s">
        <v>26</v>
      </c>
      <c r="H180" s="91">
        <v>38</v>
      </c>
      <c r="I180" s="91">
        <v>30.65625</v>
      </c>
      <c r="J180" t="s">
        <v>32</v>
      </c>
      <c r="K180" s="1" t="s">
        <v>35</v>
      </c>
      <c r="L180" t="s">
        <v>36</v>
      </c>
      <c r="M180" t="s">
        <v>38</v>
      </c>
      <c r="N180" t="s">
        <v>63</v>
      </c>
      <c r="O180" t="str">
        <f t="shared" si="2"/>
        <v>_Yes</v>
      </c>
    </row>
    <row r="181" spans="1:15" x14ac:dyDescent="0.25">
      <c r="A181" t="s">
        <v>14</v>
      </c>
      <c r="B181" t="s">
        <v>18</v>
      </c>
      <c r="C181" t="s">
        <v>19</v>
      </c>
      <c r="D181" s="91">
        <v>6.856445313</v>
      </c>
      <c r="E181" t="s">
        <v>21</v>
      </c>
      <c r="F181">
        <v>2640</v>
      </c>
      <c r="G181" t="s">
        <v>26</v>
      </c>
      <c r="H181" s="91">
        <v>38</v>
      </c>
      <c r="I181" s="91">
        <v>31.953125</v>
      </c>
      <c r="J181" t="s">
        <v>32</v>
      </c>
      <c r="K181" s="1" t="s">
        <v>33</v>
      </c>
      <c r="L181" t="s">
        <v>63</v>
      </c>
      <c r="M181" t="s">
        <v>40</v>
      </c>
      <c r="N181" t="s">
        <v>41</v>
      </c>
      <c r="O181" t="str">
        <f t="shared" si="2"/>
        <v>_Yes</v>
      </c>
    </row>
    <row r="182" spans="1:15" x14ac:dyDescent="0.25">
      <c r="A182" t="s">
        <v>0</v>
      </c>
      <c r="B182" t="s">
        <v>16</v>
      </c>
      <c r="C182" t="s">
        <v>19</v>
      </c>
      <c r="D182" s="91">
        <v>24.85546875</v>
      </c>
      <c r="E182" t="s">
        <v>23</v>
      </c>
      <c r="F182">
        <v>2640</v>
      </c>
      <c r="G182" t="s">
        <v>26</v>
      </c>
      <c r="H182" s="91">
        <v>38</v>
      </c>
      <c r="I182" s="91">
        <v>24.92578125</v>
      </c>
      <c r="J182" t="s">
        <v>30</v>
      </c>
      <c r="K182" s="1" t="s">
        <v>34</v>
      </c>
      <c r="L182" t="s">
        <v>63</v>
      </c>
      <c r="M182" t="s">
        <v>40</v>
      </c>
      <c r="N182" t="s">
        <v>63</v>
      </c>
      <c r="O182" t="str">
        <f t="shared" si="2"/>
        <v>_Yes</v>
      </c>
    </row>
    <row r="183" spans="1:15" x14ac:dyDescent="0.25">
      <c r="A183" t="s">
        <v>14</v>
      </c>
      <c r="B183" t="s">
        <v>18</v>
      </c>
      <c r="C183" t="s">
        <v>20</v>
      </c>
      <c r="D183" s="91">
        <v>17.42578125</v>
      </c>
      <c r="E183" t="s">
        <v>22</v>
      </c>
      <c r="F183">
        <v>2640</v>
      </c>
      <c r="G183" t="s">
        <v>26</v>
      </c>
      <c r="H183" s="91">
        <v>41.5703125</v>
      </c>
      <c r="I183" s="91">
        <v>24.609375</v>
      </c>
      <c r="J183" t="s">
        <v>30</v>
      </c>
      <c r="K183" s="1" t="s">
        <v>35</v>
      </c>
      <c r="L183" t="s">
        <v>36</v>
      </c>
      <c r="M183" t="s">
        <v>37</v>
      </c>
      <c r="N183" t="s">
        <v>63</v>
      </c>
      <c r="O183" t="str">
        <f t="shared" si="2"/>
        <v>_Yes</v>
      </c>
    </row>
    <row r="184" spans="1:15" x14ac:dyDescent="0.25">
      <c r="A184" t="s">
        <v>14</v>
      </c>
      <c r="B184" t="s">
        <v>18</v>
      </c>
      <c r="C184" t="s">
        <v>20</v>
      </c>
      <c r="D184" s="91">
        <v>8.85546875</v>
      </c>
      <c r="E184" t="s">
        <v>21</v>
      </c>
      <c r="F184">
        <v>2640</v>
      </c>
      <c r="G184" t="s">
        <v>26</v>
      </c>
      <c r="H184" s="91">
        <v>39</v>
      </c>
      <c r="I184" s="91">
        <v>33.3828125</v>
      </c>
      <c r="J184" t="s">
        <v>32</v>
      </c>
      <c r="K184" s="1" t="s">
        <v>35</v>
      </c>
      <c r="L184" t="s">
        <v>36</v>
      </c>
      <c r="M184" t="s">
        <v>38</v>
      </c>
      <c r="N184" t="s">
        <v>63</v>
      </c>
      <c r="O184" t="str">
        <f t="shared" si="2"/>
        <v>_Yes</v>
      </c>
    </row>
    <row r="185" spans="1:15" x14ac:dyDescent="0.25">
      <c r="A185" t="s">
        <v>14</v>
      </c>
      <c r="B185" t="s">
        <v>18</v>
      </c>
      <c r="C185" t="s">
        <v>20</v>
      </c>
      <c r="D185" s="91">
        <v>11.71289063</v>
      </c>
      <c r="E185" t="s">
        <v>21</v>
      </c>
      <c r="F185">
        <v>2640</v>
      </c>
      <c r="G185" t="s">
        <v>26</v>
      </c>
      <c r="H185" s="91">
        <v>39</v>
      </c>
      <c r="I185" s="91">
        <v>34.5078125</v>
      </c>
      <c r="J185" t="s">
        <v>32</v>
      </c>
      <c r="K185" s="1" t="s">
        <v>35</v>
      </c>
      <c r="L185" t="s">
        <v>36</v>
      </c>
      <c r="M185" t="s">
        <v>38</v>
      </c>
      <c r="N185" t="s">
        <v>36</v>
      </c>
      <c r="O185" t="str">
        <f t="shared" si="2"/>
        <v>No</v>
      </c>
    </row>
    <row r="186" spans="1:15" x14ac:dyDescent="0.25">
      <c r="A186" t="s">
        <v>14</v>
      </c>
      <c r="B186" t="s">
        <v>18</v>
      </c>
      <c r="C186" t="s">
        <v>20</v>
      </c>
      <c r="D186" s="91">
        <v>9.85546875</v>
      </c>
      <c r="E186" t="s">
        <v>21</v>
      </c>
      <c r="F186">
        <v>2640</v>
      </c>
      <c r="G186" t="s">
        <v>26</v>
      </c>
      <c r="H186" s="91">
        <v>38</v>
      </c>
      <c r="I186" s="91">
        <v>28.65625</v>
      </c>
      <c r="J186" t="s">
        <v>31</v>
      </c>
      <c r="K186" s="1" t="s">
        <v>33</v>
      </c>
      <c r="L186" t="s">
        <v>36</v>
      </c>
      <c r="M186" t="s">
        <v>38</v>
      </c>
      <c r="N186" t="s">
        <v>36</v>
      </c>
      <c r="O186" t="str">
        <f t="shared" si="2"/>
        <v>No</v>
      </c>
    </row>
    <row r="187" spans="1:15" x14ac:dyDescent="0.25">
      <c r="A187" t="s">
        <v>0</v>
      </c>
      <c r="B187" t="s">
        <v>16</v>
      </c>
      <c r="C187" t="s">
        <v>20</v>
      </c>
      <c r="D187" s="91">
        <v>7</v>
      </c>
      <c r="E187" t="s">
        <v>21</v>
      </c>
      <c r="F187">
        <v>2640</v>
      </c>
      <c r="G187" t="s">
        <v>26</v>
      </c>
      <c r="H187" s="91">
        <v>40</v>
      </c>
      <c r="I187" s="91">
        <v>21.98046875</v>
      </c>
      <c r="J187" t="s">
        <v>30</v>
      </c>
      <c r="K187" s="1" t="s">
        <v>34</v>
      </c>
      <c r="L187" t="s">
        <v>63</v>
      </c>
      <c r="M187" t="s">
        <v>38</v>
      </c>
      <c r="N187" t="s">
        <v>63</v>
      </c>
      <c r="O187" t="str">
        <f t="shared" si="2"/>
        <v>_Yes</v>
      </c>
    </row>
    <row r="188" spans="1:15" x14ac:dyDescent="0.25">
      <c r="A188" t="s">
        <v>0</v>
      </c>
      <c r="B188" t="s">
        <v>18</v>
      </c>
      <c r="C188" t="s">
        <v>20</v>
      </c>
      <c r="D188" s="91">
        <v>14.5703125</v>
      </c>
      <c r="E188" t="s">
        <v>22</v>
      </c>
      <c r="F188">
        <v>2640</v>
      </c>
      <c r="G188" t="s">
        <v>26</v>
      </c>
      <c r="H188" s="91">
        <v>37</v>
      </c>
      <c r="I188" s="91">
        <v>24.1796875</v>
      </c>
      <c r="J188" t="s">
        <v>30</v>
      </c>
      <c r="K188" s="1" t="s">
        <v>34</v>
      </c>
      <c r="L188" t="s">
        <v>36</v>
      </c>
      <c r="M188" t="s">
        <v>38</v>
      </c>
      <c r="N188" t="s">
        <v>36</v>
      </c>
      <c r="O188" t="str">
        <f t="shared" si="2"/>
        <v>No</v>
      </c>
    </row>
    <row r="189" spans="1:15" x14ac:dyDescent="0.25">
      <c r="A189" t="s">
        <v>0</v>
      </c>
      <c r="B189" t="s">
        <v>18</v>
      </c>
      <c r="C189" t="s">
        <v>20</v>
      </c>
      <c r="D189" s="91">
        <v>17.28515625</v>
      </c>
      <c r="E189" t="s">
        <v>22</v>
      </c>
      <c r="F189">
        <v>2640</v>
      </c>
      <c r="G189" t="s">
        <v>26</v>
      </c>
      <c r="H189" s="91">
        <v>38</v>
      </c>
      <c r="I189" s="91">
        <v>18.33984375</v>
      </c>
      <c r="J189" t="s">
        <v>29</v>
      </c>
      <c r="K189" s="1" t="s">
        <v>34</v>
      </c>
      <c r="L189" t="s">
        <v>36</v>
      </c>
      <c r="M189" t="s">
        <v>40</v>
      </c>
      <c r="N189" t="s">
        <v>63</v>
      </c>
      <c r="O189" t="str">
        <f t="shared" si="2"/>
        <v>_Yes</v>
      </c>
    </row>
    <row r="190" spans="1:15" x14ac:dyDescent="0.25">
      <c r="A190" t="s">
        <v>14</v>
      </c>
      <c r="B190" t="s">
        <v>16</v>
      </c>
      <c r="C190" t="s">
        <v>19</v>
      </c>
      <c r="D190" s="91">
        <v>12.42773438</v>
      </c>
      <c r="E190" t="s">
        <v>21</v>
      </c>
      <c r="F190">
        <v>2650</v>
      </c>
      <c r="G190" t="s">
        <v>26</v>
      </c>
      <c r="H190" s="91">
        <v>35</v>
      </c>
      <c r="I190" s="91">
        <v>21.4375</v>
      </c>
      <c r="J190" t="s">
        <v>30</v>
      </c>
      <c r="K190" s="1" t="s">
        <v>34</v>
      </c>
      <c r="L190" t="s">
        <v>36</v>
      </c>
      <c r="M190" t="s">
        <v>40</v>
      </c>
      <c r="N190" t="s">
        <v>63</v>
      </c>
      <c r="O190" t="str">
        <f t="shared" si="2"/>
        <v>_Yes</v>
      </c>
    </row>
    <row r="191" spans="1:15" x14ac:dyDescent="0.25">
      <c r="A191" t="s">
        <v>14</v>
      </c>
      <c r="B191" t="s">
        <v>16</v>
      </c>
      <c r="C191" t="s">
        <v>19</v>
      </c>
      <c r="D191" s="91">
        <v>10.28515625</v>
      </c>
      <c r="E191" t="s">
        <v>21</v>
      </c>
      <c r="F191">
        <v>2650</v>
      </c>
      <c r="G191" t="s">
        <v>26</v>
      </c>
      <c r="H191" s="91">
        <v>40</v>
      </c>
      <c r="I191" s="91">
        <v>21.51171875</v>
      </c>
      <c r="J191" t="s">
        <v>30</v>
      </c>
      <c r="K191" s="1" t="s">
        <v>33</v>
      </c>
      <c r="L191" t="s">
        <v>36</v>
      </c>
      <c r="M191" t="s">
        <v>38</v>
      </c>
      <c r="N191" t="s">
        <v>63</v>
      </c>
      <c r="O191" t="str">
        <f t="shared" si="2"/>
        <v>_Yes</v>
      </c>
    </row>
    <row r="192" spans="1:15" x14ac:dyDescent="0.25">
      <c r="A192" t="s">
        <v>0</v>
      </c>
      <c r="B192" t="s">
        <v>16</v>
      </c>
      <c r="C192" t="s">
        <v>19</v>
      </c>
      <c r="D192" s="91">
        <v>7.28515625</v>
      </c>
      <c r="E192" t="s">
        <v>21</v>
      </c>
      <c r="F192">
        <v>2650</v>
      </c>
      <c r="G192" t="s">
        <v>26</v>
      </c>
      <c r="H192" s="91">
        <v>40</v>
      </c>
      <c r="I192" s="91">
        <v>29.66015625</v>
      </c>
      <c r="J192" t="s">
        <v>31</v>
      </c>
      <c r="K192" s="1" t="s">
        <v>34</v>
      </c>
      <c r="L192" t="s">
        <v>36</v>
      </c>
      <c r="M192" t="s">
        <v>40</v>
      </c>
      <c r="N192" t="s">
        <v>63</v>
      </c>
      <c r="O192" t="str">
        <f t="shared" si="2"/>
        <v>_Yes</v>
      </c>
    </row>
    <row r="193" spans="1:15" x14ac:dyDescent="0.25">
      <c r="A193" t="s">
        <v>0</v>
      </c>
      <c r="B193" t="s">
        <v>16</v>
      </c>
      <c r="C193" t="s">
        <v>20</v>
      </c>
      <c r="D193" s="91">
        <v>10.71289063</v>
      </c>
      <c r="E193" t="s">
        <v>21</v>
      </c>
      <c r="F193">
        <v>2650</v>
      </c>
      <c r="G193" t="s">
        <v>26</v>
      </c>
      <c r="H193" s="91">
        <v>40</v>
      </c>
      <c r="I193" s="91">
        <v>36.421875</v>
      </c>
      <c r="J193" t="s">
        <v>32</v>
      </c>
      <c r="K193" s="1" t="s">
        <v>35</v>
      </c>
      <c r="L193" t="s">
        <v>63</v>
      </c>
      <c r="M193" t="s">
        <v>40</v>
      </c>
      <c r="N193" t="s">
        <v>63</v>
      </c>
      <c r="O193" t="str">
        <f t="shared" si="2"/>
        <v>_Yes</v>
      </c>
    </row>
    <row r="194" spans="1:15" x14ac:dyDescent="0.25">
      <c r="A194" t="s">
        <v>14</v>
      </c>
      <c r="B194" t="s">
        <v>16</v>
      </c>
      <c r="C194" t="s">
        <v>20</v>
      </c>
      <c r="D194" s="91">
        <v>9.5703125</v>
      </c>
      <c r="E194" t="s">
        <v>21</v>
      </c>
      <c r="F194">
        <v>2660</v>
      </c>
      <c r="G194" t="s">
        <v>26</v>
      </c>
      <c r="H194" s="91">
        <v>38</v>
      </c>
      <c r="I194" s="91">
        <v>31.97265625</v>
      </c>
      <c r="J194" t="s">
        <v>32</v>
      </c>
      <c r="K194" s="1" t="s">
        <v>33</v>
      </c>
      <c r="L194" t="s">
        <v>36</v>
      </c>
      <c r="M194" t="s">
        <v>40</v>
      </c>
      <c r="N194" t="s">
        <v>63</v>
      </c>
      <c r="O194" t="str">
        <f t="shared" si="2"/>
        <v>_Yes</v>
      </c>
    </row>
    <row r="195" spans="1:15" x14ac:dyDescent="0.25">
      <c r="A195" t="s">
        <v>0</v>
      </c>
      <c r="B195" t="s">
        <v>16</v>
      </c>
      <c r="C195" t="s">
        <v>20</v>
      </c>
      <c r="D195" s="91">
        <v>5.28515625</v>
      </c>
      <c r="E195" t="s">
        <v>21</v>
      </c>
      <c r="F195">
        <v>2660</v>
      </c>
      <c r="G195" t="s">
        <v>26</v>
      </c>
      <c r="H195" s="91">
        <v>40</v>
      </c>
      <c r="I195" s="91">
        <v>24.1640625</v>
      </c>
      <c r="J195" t="s">
        <v>30</v>
      </c>
      <c r="K195" s="1" t="s">
        <v>35</v>
      </c>
      <c r="L195" t="s">
        <v>63</v>
      </c>
      <c r="M195" t="s">
        <v>38</v>
      </c>
      <c r="N195" t="s">
        <v>36</v>
      </c>
      <c r="O195" t="str">
        <f t="shared" si="2"/>
        <v>No</v>
      </c>
    </row>
    <row r="196" spans="1:15" x14ac:dyDescent="0.25">
      <c r="A196" t="s">
        <v>0</v>
      </c>
      <c r="B196" t="s">
        <v>18</v>
      </c>
      <c r="C196" t="s">
        <v>19</v>
      </c>
      <c r="D196" s="91">
        <v>5.571289063</v>
      </c>
      <c r="E196" t="s">
        <v>21</v>
      </c>
      <c r="F196">
        <v>2670</v>
      </c>
      <c r="G196" t="s">
        <v>26</v>
      </c>
      <c r="H196" s="91">
        <v>41</v>
      </c>
      <c r="I196" s="91">
        <v>22.90625</v>
      </c>
      <c r="J196" t="s">
        <v>30</v>
      </c>
      <c r="K196" s="1" t="s">
        <v>35</v>
      </c>
      <c r="L196" t="s">
        <v>36</v>
      </c>
      <c r="M196" t="s">
        <v>40</v>
      </c>
      <c r="N196" t="s">
        <v>63</v>
      </c>
      <c r="O196" t="str">
        <f t="shared" ref="O196:O259" si="3">IF(N196="Occasional","_Yes",N196)</f>
        <v>_Yes</v>
      </c>
    </row>
    <row r="197" spans="1:15" x14ac:dyDescent="0.25">
      <c r="A197" t="s">
        <v>0</v>
      </c>
      <c r="B197" t="s">
        <v>16</v>
      </c>
      <c r="C197" t="s">
        <v>19</v>
      </c>
      <c r="D197" s="91">
        <v>23</v>
      </c>
      <c r="E197" t="s">
        <v>23</v>
      </c>
      <c r="F197">
        <v>2670</v>
      </c>
      <c r="G197" t="s">
        <v>26</v>
      </c>
      <c r="H197" s="91">
        <v>37</v>
      </c>
      <c r="I197" s="91">
        <v>28.4296875</v>
      </c>
      <c r="J197" t="s">
        <v>31</v>
      </c>
      <c r="K197" s="1" t="s">
        <v>34</v>
      </c>
      <c r="L197" t="s">
        <v>36</v>
      </c>
      <c r="M197" t="s">
        <v>40</v>
      </c>
      <c r="N197" t="s">
        <v>36</v>
      </c>
      <c r="O197" t="str">
        <f t="shared" si="3"/>
        <v>No</v>
      </c>
    </row>
    <row r="198" spans="1:15" x14ac:dyDescent="0.25">
      <c r="A198" t="s">
        <v>0</v>
      </c>
      <c r="B198" t="s">
        <v>18</v>
      </c>
      <c r="C198" t="s">
        <v>19</v>
      </c>
      <c r="D198" s="91">
        <v>14.14257813</v>
      </c>
      <c r="E198" t="s">
        <v>22</v>
      </c>
      <c r="F198">
        <v>2670</v>
      </c>
      <c r="G198" t="s">
        <v>26</v>
      </c>
      <c r="H198" s="91">
        <v>42</v>
      </c>
      <c r="I198" s="91">
        <v>20.1171875</v>
      </c>
      <c r="J198" t="s">
        <v>30</v>
      </c>
      <c r="K198" s="1" t="s">
        <v>35</v>
      </c>
      <c r="L198" t="s">
        <v>36</v>
      </c>
      <c r="M198" t="s">
        <v>40</v>
      </c>
      <c r="N198" t="s">
        <v>63</v>
      </c>
      <c r="O198" t="str">
        <f t="shared" si="3"/>
        <v>_Yes</v>
      </c>
    </row>
    <row r="199" spans="1:15" x14ac:dyDescent="0.25">
      <c r="A199" t="s">
        <v>14</v>
      </c>
      <c r="B199" t="s">
        <v>16</v>
      </c>
      <c r="C199" t="s">
        <v>20</v>
      </c>
      <c r="D199" s="91">
        <v>8.427734375</v>
      </c>
      <c r="E199" t="s">
        <v>21</v>
      </c>
      <c r="F199">
        <v>2670</v>
      </c>
      <c r="G199" t="s">
        <v>26</v>
      </c>
      <c r="H199" s="91">
        <v>38</v>
      </c>
      <c r="I199" s="91">
        <v>19.0625</v>
      </c>
      <c r="J199" t="s">
        <v>29</v>
      </c>
      <c r="K199" s="1" t="s">
        <v>33</v>
      </c>
      <c r="L199" t="s">
        <v>63</v>
      </c>
      <c r="M199" t="s">
        <v>40</v>
      </c>
      <c r="N199" t="s">
        <v>63</v>
      </c>
      <c r="O199" t="str">
        <f t="shared" si="3"/>
        <v>_Yes</v>
      </c>
    </row>
    <row r="200" spans="1:15" x14ac:dyDescent="0.25">
      <c r="A200" t="s">
        <v>14</v>
      </c>
      <c r="B200" t="s">
        <v>16</v>
      </c>
      <c r="C200" t="s">
        <v>20</v>
      </c>
      <c r="D200" s="91">
        <v>13.85546875</v>
      </c>
      <c r="E200" t="s">
        <v>22</v>
      </c>
      <c r="F200">
        <v>2670</v>
      </c>
      <c r="G200" t="s">
        <v>26</v>
      </c>
      <c r="H200" s="91">
        <v>40</v>
      </c>
      <c r="I200" s="91">
        <v>34.5703125</v>
      </c>
      <c r="J200" t="s">
        <v>32</v>
      </c>
      <c r="K200" s="1" t="s">
        <v>33</v>
      </c>
      <c r="L200" t="s">
        <v>63</v>
      </c>
      <c r="M200" t="s">
        <v>38</v>
      </c>
      <c r="N200" t="s">
        <v>63</v>
      </c>
      <c r="O200" t="str">
        <f t="shared" si="3"/>
        <v>_Yes</v>
      </c>
    </row>
    <row r="201" spans="1:15" x14ac:dyDescent="0.25">
      <c r="A201" t="s">
        <v>14</v>
      </c>
      <c r="B201" t="s">
        <v>18</v>
      </c>
      <c r="C201" t="s">
        <v>20</v>
      </c>
      <c r="D201" s="91">
        <v>15</v>
      </c>
      <c r="E201" t="s">
        <v>22</v>
      </c>
      <c r="F201">
        <v>2670</v>
      </c>
      <c r="G201" t="s">
        <v>26</v>
      </c>
      <c r="H201" s="91">
        <v>39.421875</v>
      </c>
      <c r="I201" s="91">
        <v>23.69921875</v>
      </c>
      <c r="J201" t="s">
        <v>30</v>
      </c>
      <c r="K201" s="1" t="s">
        <v>34</v>
      </c>
      <c r="L201" t="s">
        <v>36</v>
      </c>
      <c r="M201" t="s">
        <v>38</v>
      </c>
      <c r="N201" t="s">
        <v>36</v>
      </c>
      <c r="O201" t="str">
        <f t="shared" si="3"/>
        <v>No</v>
      </c>
    </row>
    <row r="202" spans="1:15" x14ac:dyDescent="0.25">
      <c r="A202" t="s">
        <v>14</v>
      </c>
      <c r="B202" t="s">
        <v>16</v>
      </c>
      <c r="C202" t="s">
        <v>19</v>
      </c>
      <c r="D202" s="91">
        <v>4.427734375</v>
      </c>
      <c r="E202" t="s">
        <v>21</v>
      </c>
      <c r="F202">
        <v>2680</v>
      </c>
      <c r="G202" t="s">
        <v>26</v>
      </c>
      <c r="H202" s="91">
        <v>38</v>
      </c>
      <c r="I202" s="91">
        <v>22.0625</v>
      </c>
      <c r="J202" t="s">
        <v>30</v>
      </c>
      <c r="K202" s="1" t="s">
        <v>33</v>
      </c>
      <c r="L202" t="s">
        <v>36</v>
      </c>
      <c r="M202" t="s">
        <v>38</v>
      </c>
      <c r="N202" t="s">
        <v>63</v>
      </c>
      <c r="O202" t="str">
        <f t="shared" si="3"/>
        <v>_Yes</v>
      </c>
    </row>
    <row r="203" spans="1:15" x14ac:dyDescent="0.25">
      <c r="A203" t="s">
        <v>14</v>
      </c>
      <c r="B203" t="s">
        <v>18</v>
      </c>
      <c r="C203" t="s">
        <v>19</v>
      </c>
      <c r="D203" s="91">
        <v>15.85546875</v>
      </c>
      <c r="E203" t="s">
        <v>22</v>
      </c>
      <c r="F203">
        <v>2680</v>
      </c>
      <c r="G203" t="s">
        <v>26</v>
      </c>
      <c r="H203" s="91">
        <v>40</v>
      </c>
      <c r="I203" s="91">
        <v>31.2578125</v>
      </c>
      <c r="J203" t="s">
        <v>32</v>
      </c>
      <c r="K203" s="1" t="s">
        <v>33</v>
      </c>
      <c r="L203" t="s">
        <v>36</v>
      </c>
      <c r="M203" t="s">
        <v>38</v>
      </c>
      <c r="N203" t="s">
        <v>36</v>
      </c>
      <c r="O203" t="str">
        <f t="shared" si="3"/>
        <v>No</v>
      </c>
    </row>
    <row r="204" spans="1:15" x14ac:dyDescent="0.25">
      <c r="A204" t="s">
        <v>14</v>
      </c>
      <c r="B204" t="s">
        <v>16</v>
      </c>
      <c r="C204" t="s">
        <v>19</v>
      </c>
      <c r="D204" s="91">
        <v>31</v>
      </c>
      <c r="E204" t="s">
        <v>24</v>
      </c>
      <c r="F204">
        <v>2680</v>
      </c>
      <c r="G204" t="s">
        <v>26</v>
      </c>
      <c r="H204" s="91">
        <v>40</v>
      </c>
      <c r="I204" s="91">
        <v>23.2265625</v>
      </c>
      <c r="J204" t="s">
        <v>30</v>
      </c>
      <c r="K204" s="1" t="s">
        <v>34</v>
      </c>
      <c r="L204" t="s">
        <v>36</v>
      </c>
      <c r="M204" t="s">
        <v>38</v>
      </c>
      <c r="N204" t="s">
        <v>63</v>
      </c>
      <c r="O204" t="str">
        <f t="shared" si="3"/>
        <v>_Yes</v>
      </c>
    </row>
    <row r="205" spans="1:15" x14ac:dyDescent="0.25">
      <c r="A205" t="s">
        <v>14</v>
      </c>
      <c r="B205" t="s">
        <v>16</v>
      </c>
      <c r="C205" t="s">
        <v>20</v>
      </c>
      <c r="D205" s="91">
        <v>7.427734375</v>
      </c>
      <c r="E205" t="s">
        <v>21</v>
      </c>
      <c r="F205">
        <v>2680</v>
      </c>
      <c r="G205" t="s">
        <v>26</v>
      </c>
      <c r="H205" s="91">
        <v>35</v>
      </c>
      <c r="I205" s="91">
        <v>29.36328125</v>
      </c>
      <c r="J205" t="s">
        <v>31</v>
      </c>
      <c r="K205" s="1" t="s">
        <v>34</v>
      </c>
      <c r="L205" t="s">
        <v>63</v>
      </c>
      <c r="M205" t="s">
        <v>38</v>
      </c>
      <c r="N205" t="s">
        <v>63</v>
      </c>
      <c r="O205" t="str">
        <f t="shared" si="3"/>
        <v>_Yes</v>
      </c>
    </row>
    <row r="206" spans="1:15" x14ac:dyDescent="0.25">
      <c r="A206" t="s">
        <v>14</v>
      </c>
      <c r="B206" t="s">
        <v>18</v>
      </c>
      <c r="C206" t="s">
        <v>20</v>
      </c>
      <c r="D206" s="91">
        <v>18.42578125</v>
      </c>
      <c r="E206" t="s">
        <v>22</v>
      </c>
      <c r="F206">
        <v>2680</v>
      </c>
      <c r="G206" t="s">
        <v>26</v>
      </c>
      <c r="H206" s="91">
        <v>40.7109375</v>
      </c>
      <c r="I206" s="91">
        <v>30.6484375</v>
      </c>
      <c r="J206" t="s">
        <v>32</v>
      </c>
      <c r="K206" s="1" t="s">
        <v>34</v>
      </c>
      <c r="L206" t="s">
        <v>36</v>
      </c>
      <c r="M206" t="s">
        <v>40</v>
      </c>
      <c r="N206" t="s">
        <v>63</v>
      </c>
      <c r="O206" t="str">
        <f t="shared" si="3"/>
        <v>_Yes</v>
      </c>
    </row>
    <row r="207" spans="1:15" x14ac:dyDescent="0.25">
      <c r="A207" t="s">
        <v>14</v>
      </c>
      <c r="B207" t="s">
        <v>18</v>
      </c>
      <c r="C207" t="s">
        <v>20</v>
      </c>
      <c r="D207" s="91">
        <v>6.571289063</v>
      </c>
      <c r="E207" t="s">
        <v>21</v>
      </c>
      <c r="F207">
        <v>2680</v>
      </c>
      <c r="G207" t="s">
        <v>26</v>
      </c>
      <c r="H207" s="91">
        <v>38</v>
      </c>
      <c r="I207" s="91">
        <v>31.68359375</v>
      </c>
      <c r="J207" t="s">
        <v>32</v>
      </c>
      <c r="K207" s="1" t="s">
        <v>34</v>
      </c>
      <c r="L207" t="s">
        <v>36</v>
      </c>
      <c r="M207" t="s">
        <v>40</v>
      </c>
      <c r="N207" t="s">
        <v>41</v>
      </c>
      <c r="O207" t="str">
        <f t="shared" si="3"/>
        <v>_Yes</v>
      </c>
    </row>
    <row r="208" spans="1:15" x14ac:dyDescent="0.25">
      <c r="A208" t="s">
        <v>14</v>
      </c>
      <c r="B208" t="s">
        <v>18</v>
      </c>
      <c r="C208" t="s">
        <v>19</v>
      </c>
      <c r="D208" s="91">
        <v>26.7109375</v>
      </c>
      <c r="E208" t="s">
        <v>24</v>
      </c>
      <c r="F208">
        <v>2690</v>
      </c>
      <c r="G208" t="s">
        <v>26</v>
      </c>
      <c r="H208" s="91">
        <v>40</v>
      </c>
      <c r="I208" s="91">
        <v>31.94140625</v>
      </c>
      <c r="J208" t="s">
        <v>32</v>
      </c>
      <c r="K208" s="1" t="s">
        <v>35</v>
      </c>
      <c r="L208" t="s">
        <v>36</v>
      </c>
      <c r="M208" t="s">
        <v>40</v>
      </c>
      <c r="N208" t="s">
        <v>63</v>
      </c>
      <c r="O208" t="str">
        <f t="shared" si="3"/>
        <v>_Yes</v>
      </c>
    </row>
    <row r="209" spans="1:15" x14ac:dyDescent="0.25">
      <c r="A209" t="s">
        <v>14</v>
      </c>
      <c r="B209" t="s">
        <v>18</v>
      </c>
      <c r="C209" t="s">
        <v>20</v>
      </c>
      <c r="D209" s="91">
        <v>16.85546875</v>
      </c>
      <c r="E209" t="s">
        <v>22</v>
      </c>
      <c r="F209">
        <v>2690</v>
      </c>
      <c r="G209" t="s">
        <v>26</v>
      </c>
      <c r="H209" s="91">
        <v>38.28125</v>
      </c>
      <c r="I209" s="91">
        <v>30.91015625</v>
      </c>
      <c r="J209" t="s">
        <v>32</v>
      </c>
      <c r="K209" s="1" t="s">
        <v>34</v>
      </c>
      <c r="L209" t="s">
        <v>36</v>
      </c>
      <c r="M209" t="s">
        <v>38</v>
      </c>
      <c r="N209" t="s">
        <v>36</v>
      </c>
      <c r="O209" t="str">
        <f t="shared" si="3"/>
        <v>No</v>
      </c>
    </row>
    <row r="210" spans="1:15" x14ac:dyDescent="0.25">
      <c r="A210" t="s">
        <v>14</v>
      </c>
      <c r="B210" t="s">
        <v>18</v>
      </c>
      <c r="C210" t="s">
        <v>19</v>
      </c>
      <c r="D210" s="91">
        <v>8.427734375</v>
      </c>
      <c r="E210" t="s">
        <v>21</v>
      </c>
      <c r="F210">
        <v>2700</v>
      </c>
      <c r="G210" t="s">
        <v>26</v>
      </c>
      <c r="H210" s="91">
        <v>36.7109375</v>
      </c>
      <c r="I210" s="91">
        <v>36.109375</v>
      </c>
      <c r="J210" t="s">
        <v>32</v>
      </c>
      <c r="K210" s="1" t="s">
        <v>35</v>
      </c>
      <c r="L210" t="s">
        <v>36</v>
      </c>
      <c r="M210" t="s">
        <v>38</v>
      </c>
      <c r="N210" t="s">
        <v>36</v>
      </c>
      <c r="O210" t="str">
        <f t="shared" si="3"/>
        <v>No</v>
      </c>
    </row>
    <row r="211" spans="1:15" x14ac:dyDescent="0.25">
      <c r="A211" t="s">
        <v>14</v>
      </c>
      <c r="B211" t="s">
        <v>18</v>
      </c>
      <c r="C211" t="s">
        <v>19</v>
      </c>
      <c r="D211" s="91">
        <v>4.142578125</v>
      </c>
      <c r="E211" t="s">
        <v>21</v>
      </c>
      <c r="F211">
        <v>2700</v>
      </c>
      <c r="G211" t="s">
        <v>26</v>
      </c>
      <c r="H211" s="91">
        <v>35</v>
      </c>
      <c r="I211" s="91">
        <v>28.8515625</v>
      </c>
      <c r="J211" t="s">
        <v>31</v>
      </c>
      <c r="K211" s="1" t="s">
        <v>33</v>
      </c>
      <c r="L211" t="s">
        <v>36</v>
      </c>
      <c r="M211" t="s">
        <v>38</v>
      </c>
      <c r="N211" t="s">
        <v>36</v>
      </c>
      <c r="O211" t="str">
        <f t="shared" si="3"/>
        <v>No</v>
      </c>
    </row>
    <row r="212" spans="1:15" x14ac:dyDescent="0.25">
      <c r="A212" t="s">
        <v>0</v>
      </c>
      <c r="B212" t="s">
        <v>16</v>
      </c>
      <c r="C212" t="s">
        <v>20</v>
      </c>
      <c r="D212" s="91">
        <v>6.427734375</v>
      </c>
      <c r="E212" t="s">
        <v>21</v>
      </c>
      <c r="F212">
        <v>2700</v>
      </c>
      <c r="G212" t="s">
        <v>26</v>
      </c>
      <c r="H212" s="91">
        <v>42</v>
      </c>
      <c r="I212" s="91">
        <v>27.07421875</v>
      </c>
      <c r="J212" t="s">
        <v>31</v>
      </c>
      <c r="K212" s="1" t="s">
        <v>33</v>
      </c>
      <c r="L212" t="s">
        <v>63</v>
      </c>
      <c r="M212" t="s">
        <v>38</v>
      </c>
      <c r="N212" t="s">
        <v>63</v>
      </c>
      <c r="O212" t="str">
        <f t="shared" si="3"/>
        <v>_Yes</v>
      </c>
    </row>
    <row r="213" spans="1:15" x14ac:dyDescent="0.25">
      <c r="A213" t="s">
        <v>14</v>
      </c>
      <c r="B213" t="s">
        <v>18</v>
      </c>
      <c r="C213" t="s">
        <v>19</v>
      </c>
      <c r="D213" s="91">
        <v>13.71289063</v>
      </c>
      <c r="E213" t="s">
        <v>22</v>
      </c>
      <c r="F213">
        <v>2710</v>
      </c>
      <c r="G213" t="s">
        <v>26</v>
      </c>
      <c r="H213" s="91">
        <v>37</v>
      </c>
      <c r="I213" s="91">
        <v>28.58984375</v>
      </c>
      <c r="J213" t="s">
        <v>31</v>
      </c>
      <c r="K213" s="1" t="s">
        <v>33</v>
      </c>
      <c r="L213" t="s">
        <v>36</v>
      </c>
      <c r="M213" t="s">
        <v>38</v>
      </c>
      <c r="N213" t="s">
        <v>36</v>
      </c>
      <c r="O213" t="str">
        <f t="shared" si="3"/>
        <v>No</v>
      </c>
    </row>
    <row r="214" spans="1:15" x14ac:dyDescent="0.25">
      <c r="A214" t="s">
        <v>14</v>
      </c>
      <c r="B214" t="s">
        <v>18</v>
      </c>
      <c r="C214" t="s">
        <v>19</v>
      </c>
      <c r="D214" s="91">
        <v>15.5703125</v>
      </c>
      <c r="E214" t="s">
        <v>22</v>
      </c>
      <c r="F214">
        <v>2710</v>
      </c>
      <c r="G214" t="s">
        <v>26</v>
      </c>
      <c r="H214" s="91">
        <v>35.421875</v>
      </c>
      <c r="I214" s="91">
        <v>25.6171875</v>
      </c>
      <c r="J214" t="s">
        <v>31</v>
      </c>
      <c r="K214" s="1" t="s">
        <v>34</v>
      </c>
      <c r="L214" t="s">
        <v>36</v>
      </c>
      <c r="M214" t="s">
        <v>38</v>
      </c>
      <c r="N214" t="s">
        <v>36</v>
      </c>
      <c r="O214" t="str">
        <f t="shared" si="3"/>
        <v>No</v>
      </c>
    </row>
    <row r="215" spans="1:15" x14ac:dyDescent="0.25">
      <c r="A215" t="s">
        <v>0</v>
      </c>
      <c r="B215" t="s">
        <v>18</v>
      </c>
      <c r="C215" t="s">
        <v>19</v>
      </c>
      <c r="D215" s="91">
        <v>12.14257813</v>
      </c>
      <c r="E215" t="s">
        <v>21</v>
      </c>
      <c r="F215">
        <v>2710</v>
      </c>
      <c r="G215" t="s">
        <v>26</v>
      </c>
      <c r="H215" s="91">
        <v>35</v>
      </c>
      <c r="I215" s="91">
        <v>22.421875</v>
      </c>
      <c r="J215" t="s">
        <v>30</v>
      </c>
      <c r="L215" t="s">
        <v>36</v>
      </c>
      <c r="M215" t="s">
        <v>38</v>
      </c>
      <c r="N215" t="s">
        <v>63</v>
      </c>
      <c r="O215" t="str">
        <f t="shared" si="3"/>
        <v>_Yes</v>
      </c>
    </row>
    <row r="216" spans="1:15" x14ac:dyDescent="0.25">
      <c r="A216" t="s">
        <v>14</v>
      </c>
      <c r="B216" t="s">
        <v>18</v>
      </c>
      <c r="C216" t="s">
        <v>20</v>
      </c>
      <c r="D216" s="91">
        <v>12.85546875</v>
      </c>
      <c r="E216" t="s">
        <v>21</v>
      </c>
      <c r="F216">
        <v>2710</v>
      </c>
      <c r="G216" t="s">
        <v>26</v>
      </c>
      <c r="H216" s="91">
        <v>40</v>
      </c>
      <c r="I216" s="91">
        <v>26.859375</v>
      </c>
      <c r="J216" t="s">
        <v>31</v>
      </c>
      <c r="K216" s="1" t="s">
        <v>34</v>
      </c>
      <c r="L216" t="s">
        <v>36</v>
      </c>
      <c r="M216" t="s">
        <v>37</v>
      </c>
      <c r="N216" t="s">
        <v>36</v>
      </c>
      <c r="O216" t="str">
        <f t="shared" si="3"/>
        <v>No</v>
      </c>
    </row>
    <row r="217" spans="1:15" x14ac:dyDescent="0.25">
      <c r="A217" t="s">
        <v>14</v>
      </c>
      <c r="B217" t="s">
        <v>16</v>
      </c>
      <c r="C217" t="s">
        <v>20</v>
      </c>
      <c r="D217" s="91">
        <v>24.7109375</v>
      </c>
      <c r="E217" t="s">
        <v>23</v>
      </c>
      <c r="F217">
        <v>2710</v>
      </c>
      <c r="G217" t="s">
        <v>26</v>
      </c>
      <c r="H217" s="91">
        <v>40</v>
      </c>
      <c r="I217" s="91">
        <v>26.06640625</v>
      </c>
      <c r="J217" t="s">
        <v>31</v>
      </c>
      <c r="K217" s="1" t="s">
        <v>33</v>
      </c>
      <c r="L217" t="s">
        <v>36</v>
      </c>
      <c r="M217" t="s">
        <v>37</v>
      </c>
      <c r="N217" t="s">
        <v>63</v>
      </c>
      <c r="O217" t="str">
        <f t="shared" si="3"/>
        <v>_Yes</v>
      </c>
    </row>
    <row r="218" spans="1:15" x14ac:dyDescent="0.25">
      <c r="A218" t="s">
        <v>0</v>
      </c>
      <c r="B218" t="s">
        <v>18</v>
      </c>
      <c r="C218" t="s">
        <v>20</v>
      </c>
      <c r="D218" s="91">
        <v>17.85546875</v>
      </c>
      <c r="E218" t="s">
        <v>22</v>
      </c>
      <c r="F218">
        <v>2710</v>
      </c>
      <c r="G218" t="s">
        <v>26</v>
      </c>
      <c r="H218" s="91">
        <v>39</v>
      </c>
      <c r="I218" s="91">
        <v>20.2890625</v>
      </c>
      <c r="J218" t="s">
        <v>30</v>
      </c>
      <c r="K218" s="1" t="s">
        <v>34</v>
      </c>
      <c r="L218" t="s">
        <v>63</v>
      </c>
      <c r="M218" t="s">
        <v>40</v>
      </c>
      <c r="N218" t="s">
        <v>63</v>
      </c>
      <c r="O218" t="str">
        <f t="shared" si="3"/>
        <v>_Yes</v>
      </c>
    </row>
    <row r="219" spans="1:15" x14ac:dyDescent="0.25">
      <c r="A219" t="s">
        <v>14</v>
      </c>
      <c r="B219" t="s">
        <v>18</v>
      </c>
      <c r="C219" t="s">
        <v>19</v>
      </c>
      <c r="D219" s="91">
        <v>6</v>
      </c>
      <c r="E219" t="s">
        <v>21</v>
      </c>
      <c r="F219">
        <v>2720</v>
      </c>
      <c r="G219" t="s">
        <v>26</v>
      </c>
      <c r="H219" s="91">
        <v>39</v>
      </c>
      <c r="I219" s="91">
        <v>36.5546875</v>
      </c>
      <c r="J219" t="s">
        <v>32</v>
      </c>
      <c r="K219" s="1" t="s">
        <v>34</v>
      </c>
      <c r="L219" t="s">
        <v>36</v>
      </c>
      <c r="M219" t="s">
        <v>38</v>
      </c>
      <c r="N219" t="s">
        <v>36</v>
      </c>
      <c r="O219" t="str">
        <f t="shared" si="3"/>
        <v>No</v>
      </c>
    </row>
    <row r="220" spans="1:15" x14ac:dyDescent="0.25">
      <c r="A220" t="s">
        <v>14</v>
      </c>
      <c r="B220" t="s">
        <v>18</v>
      </c>
      <c r="C220" t="s">
        <v>19</v>
      </c>
      <c r="D220" s="91">
        <v>49.421875</v>
      </c>
      <c r="E220" t="s">
        <v>24</v>
      </c>
      <c r="F220">
        <v>2720</v>
      </c>
      <c r="G220" t="s">
        <v>26</v>
      </c>
      <c r="H220" s="91">
        <v>40</v>
      </c>
      <c r="I220" s="91">
        <v>33.5546875</v>
      </c>
      <c r="J220" t="s">
        <v>32</v>
      </c>
      <c r="K220" s="1" t="s">
        <v>33</v>
      </c>
      <c r="L220" t="s">
        <v>63</v>
      </c>
      <c r="M220" t="s">
        <v>38</v>
      </c>
      <c r="N220" t="s">
        <v>63</v>
      </c>
      <c r="O220" t="str">
        <f t="shared" si="3"/>
        <v>_Yes</v>
      </c>
    </row>
    <row r="221" spans="1:15" x14ac:dyDescent="0.25">
      <c r="A221" t="s">
        <v>14</v>
      </c>
      <c r="B221" t="s">
        <v>16</v>
      </c>
      <c r="C221" t="s">
        <v>19</v>
      </c>
      <c r="D221" s="91">
        <v>5.571289063</v>
      </c>
      <c r="E221" t="s">
        <v>21</v>
      </c>
      <c r="F221">
        <v>2720</v>
      </c>
      <c r="G221" t="s">
        <v>26</v>
      </c>
      <c r="H221" s="91">
        <v>38</v>
      </c>
      <c r="I221" s="91">
        <v>16.94921875</v>
      </c>
      <c r="J221" t="s">
        <v>29</v>
      </c>
      <c r="K221" s="1" t="s">
        <v>33</v>
      </c>
      <c r="L221" t="s">
        <v>36</v>
      </c>
      <c r="M221" t="s">
        <v>38</v>
      </c>
      <c r="N221" t="s">
        <v>63</v>
      </c>
      <c r="O221" t="str">
        <f t="shared" si="3"/>
        <v>_Yes</v>
      </c>
    </row>
    <row r="222" spans="1:15" x14ac:dyDescent="0.25">
      <c r="A222" t="s">
        <v>14</v>
      </c>
      <c r="B222" t="s">
        <v>18</v>
      </c>
      <c r="C222" t="s">
        <v>20</v>
      </c>
      <c r="D222" s="91">
        <v>14.85546875</v>
      </c>
      <c r="E222" t="s">
        <v>22</v>
      </c>
      <c r="F222">
        <v>2720</v>
      </c>
      <c r="G222" t="s">
        <v>26</v>
      </c>
      <c r="H222" s="91">
        <v>36</v>
      </c>
      <c r="I222" s="91">
        <v>27.5703125</v>
      </c>
      <c r="J222" t="s">
        <v>31</v>
      </c>
      <c r="K222" s="1" t="s">
        <v>34</v>
      </c>
      <c r="L222" t="s">
        <v>36</v>
      </c>
      <c r="M222" t="s">
        <v>38</v>
      </c>
      <c r="N222" t="s">
        <v>63</v>
      </c>
      <c r="O222" t="str">
        <f t="shared" si="3"/>
        <v>_Yes</v>
      </c>
    </row>
    <row r="223" spans="1:15" x14ac:dyDescent="0.25">
      <c r="A223" t="s">
        <v>14</v>
      </c>
      <c r="B223" t="s">
        <v>17</v>
      </c>
      <c r="C223" t="s">
        <v>20</v>
      </c>
      <c r="D223" s="91">
        <v>12.5703125</v>
      </c>
      <c r="E223" t="s">
        <v>21</v>
      </c>
      <c r="F223">
        <v>2720</v>
      </c>
      <c r="G223" t="s">
        <v>26</v>
      </c>
      <c r="H223" s="91">
        <v>38</v>
      </c>
      <c r="I223" s="91">
        <v>31.6875</v>
      </c>
      <c r="J223" t="s">
        <v>32</v>
      </c>
      <c r="K223" s="1" t="s">
        <v>34</v>
      </c>
      <c r="L223" t="s">
        <v>63</v>
      </c>
      <c r="M223" t="s">
        <v>38</v>
      </c>
      <c r="N223" t="s">
        <v>36</v>
      </c>
      <c r="O223" t="str">
        <f t="shared" si="3"/>
        <v>No</v>
      </c>
    </row>
    <row r="224" spans="1:15" x14ac:dyDescent="0.25">
      <c r="A224" t="s">
        <v>0</v>
      </c>
      <c r="B224" t="s">
        <v>16</v>
      </c>
      <c r="C224" t="s">
        <v>20</v>
      </c>
      <c r="D224" s="91">
        <v>4.856445313</v>
      </c>
      <c r="E224" t="s">
        <v>21</v>
      </c>
      <c r="F224">
        <v>2720</v>
      </c>
      <c r="G224" t="s">
        <v>26</v>
      </c>
      <c r="H224" s="91">
        <v>40</v>
      </c>
      <c r="I224" s="91">
        <v>26.00390625</v>
      </c>
      <c r="J224" t="s">
        <v>31</v>
      </c>
      <c r="K224" s="1" t="s">
        <v>34</v>
      </c>
      <c r="L224" t="s">
        <v>63</v>
      </c>
      <c r="M224" t="s">
        <v>40</v>
      </c>
      <c r="N224" t="s">
        <v>63</v>
      </c>
      <c r="O224" t="str">
        <f t="shared" si="3"/>
        <v>_Yes</v>
      </c>
    </row>
    <row r="225" spans="1:15" x14ac:dyDescent="0.25">
      <c r="A225" t="s">
        <v>0</v>
      </c>
      <c r="B225" t="s">
        <v>18</v>
      </c>
      <c r="C225" t="s">
        <v>20</v>
      </c>
      <c r="D225" s="91">
        <v>14</v>
      </c>
      <c r="E225" t="s">
        <v>22</v>
      </c>
      <c r="F225">
        <v>2720</v>
      </c>
      <c r="G225" t="s">
        <v>26</v>
      </c>
      <c r="H225" s="91">
        <v>37.28125</v>
      </c>
      <c r="I225" s="91">
        <v>19.58203125</v>
      </c>
      <c r="J225" t="s">
        <v>29</v>
      </c>
      <c r="K225" s="1" t="s">
        <v>35</v>
      </c>
      <c r="L225" t="s">
        <v>36</v>
      </c>
      <c r="M225" t="s">
        <v>40</v>
      </c>
      <c r="N225" t="s">
        <v>63</v>
      </c>
      <c r="O225" t="str">
        <f t="shared" si="3"/>
        <v>_Yes</v>
      </c>
    </row>
    <row r="226" spans="1:15" x14ac:dyDescent="0.25">
      <c r="A226" t="s">
        <v>14</v>
      </c>
      <c r="B226" t="s">
        <v>16</v>
      </c>
      <c r="C226" t="s">
        <v>20</v>
      </c>
      <c r="D226" s="91">
        <v>8.28515625</v>
      </c>
      <c r="E226" t="s">
        <v>21</v>
      </c>
      <c r="F226">
        <v>2722</v>
      </c>
      <c r="G226" t="s">
        <v>26</v>
      </c>
      <c r="H226" s="91">
        <v>37</v>
      </c>
      <c r="I226" s="91">
        <v>19.02734375</v>
      </c>
      <c r="J226" t="s">
        <v>29</v>
      </c>
      <c r="K226" s="1" t="s">
        <v>33</v>
      </c>
      <c r="L226" t="s">
        <v>36</v>
      </c>
      <c r="M226" t="s">
        <v>37</v>
      </c>
      <c r="N226" t="s">
        <v>36</v>
      </c>
      <c r="O226" t="str">
        <f t="shared" si="3"/>
        <v>No</v>
      </c>
    </row>
    <row r="227" spans="1:15" x14ac:dyDescent="0.25">
      <c r="A227" t="s">
        <v>0</v>
      </c>
      <c r="B227" t="s">
        <v>18</v>
      </c>
      <c r="C227" t="s">
        <v>19</v>
      </c>
      <c r="D227" s="91">
        <v>35.8515625</v>
      </c>
      <c r="E227" t="s">
        <v>24</v>
      </c>
      <c r="F227">
        <v>2730</v>
      </c>
      <c r="G227" t="s">
        <v>26</v>
      </c>
      <c r="H227" s="91">
        <v>38</v>
      </c>
      <c r="I227" s="91">
        <v>20.53515625</v>
      </c>
      <c r="J227" t="s">
        <v>30</v>
      </c>
      <c r="K227" s="1" t="s">
        <v>34</v>
      </c>
      <c r="L227" t="s">
        <v>36</v>
      </c>
      <c r="M227" t="s">
        <v>40</v>
      </c>
      <c r="N227" t="s">
        <v>36</v>
      </c>
      <c r="O227" t="str">
        <f t="shared" si="3"/>
        <v>No</v>
      </c>
    </row>
    <row r="228" spans="1:15" x14ac:dyDescent="0.25">
      <c r="A228" t="s">
        <v>0</v>
      </c>
      <c r="B228" t="s">
        <v>18</v>
      </c>
      <c r="C228" t="s">
        <v>19</v>
      </c>
      <c r="D228" s="91">
        <v>28.85546875</v>
      </c>
      <c r="E228" t="s">
        <v>24</v>
      </c>
      <c r="F228">
        <v>2730</v>
      </c>
      <c r="G228" t="s">
        <v>26</v>
      </c>
      <c r="H228" s="91">
        <v>37</v>
      </c>
      <c r="I228" s="91">
        <v>31.82421875</v>
      </c>
      <c r="J228" t="s">
        <v>32</v>
      </c>
      <c r="K228" s="1" t="s">
        <v>34</v>
      </c>
      <c r="L228" t="s">
        <v>36</v>
      </c>
      <c r="M228" t="s">
        <v>40</v>
      </c>
      <c r="N228" t="s">
        <v>36</v>
      </c>
      <c r="O228" t="str">
        <f t="shared" si="3"/>
        <v>No</v>
      </c>
    </row>
    <row r="229" spans="1:15" x14ac:dyDescent="0.25">
      <c r="A229" t="s">
        <v>0</v>
      </c>
      <c r="B229" t="s">
        <v>16</v>
      </c>
      <c r="C229" t="s">
        <v>20</v>
      </c>
      <c r="D229" s="91">
        <v>8.712890625</v>
      </c>
      <c r="E229" t="s">
        <v>21</v>
      </c>
      <c r="F229">
        <v>2730</v>
      </c>
      <c r="G229" t="s">
        <v>26</v>
      </c>
      <c r="H229" s="91">
        <v>39</v>
      </c>
      <c r="I229" s="91">
        <v>22.50390625</v>
      </c>
      <c r="J229" t="s">
        <v>30</v>
      </c>
      <c r="K229" s="1" t="s">
        <v>34</v>
      </c>
      <c r="L229" t="s">
        <v>36</v>
      </c>
      <c r="M229" t="s">
        <v>40</v>
      </c>
      <c r="N229" t="s">
        <v>63</v>
      </c>
      <c r="O229" t="str">
        <f t="shared" si="3"/>
        <v>_Yes</v>
      </c>
    </row>
    <row r="230" spans="1:15" x14ac:dyDescent="0.25">
      <c r="A230" t="s">
        <v>0</v>
      </c>
      <c r="B230" t="s">
        <v>16</v>
      </c>
      <c r="C230" t="s">
        <v>20</v>
      </c>
      <c r="D230" s="91">
        <v>29</v>
      </c>
      <c r="E230" t="s">
        <v>24</v>
      </c>
      <c r="F230">
        <v>2735</v>
      </c>
      <c r="G230" t="s">
        <v>26</v>
      </c>
      <c r="H230" s="91">
        <v>36</v>
      </c>
      <c r="I230" s="91">
        <v>30.328125</v>
      </c>
      <c r="J230" t="s">
        <v>32</v>
      </c>
      <c r="K230" s="1" t="s">
        <v>33</v>
      </c>
      <c r="L230" t="s">
        <v>36</v>
      </c>
      <c r="M230" t="s">
        <v>40</v>
      </c>
      <c r="N230" t="s">
        <v>63</v>
      </c>
      <c r="O230" t="str">
        <f t="shared" si="3"/>
        <v>_Yes</v>
      </c>
    </row>
    <row r="231" spans="1:15" x14ac:dyDescent="0.25">
      <c r="A231" t="s">
        <v>14</v>
      </c>
      <c r="B231" t="s">
        <v>18</v>
      </c>
      <c r="C231" t="s">
        <v>19</v>
      </c>
      <c r="D231" s="91">
        <v>22.42578125</v>
      </c>
      <c r="E231" t="s">
        <v>23</v>
      </c>
      <c r="F231">
        <v>2740</v>
      </c>
      <c r="G231" t="s">
        <v>26</v>
      </c>
      <c r="H231" s="91">
        <v>38</v>
      </c>
      <c r="I231" s="91">
        <v>26.44921875</v>
      </c>
      <c r="J231" t="s">
        <v>31</v>
      </c>
      <c r="K231" s="1" t="s">
        <v>33</v>
      </c>
      <c r="L231" t="s">
        <v>36</v>
      </c>
      <c r="M231" t="s">
        <v>40</v>
      </c>
      <c r="N231" t="s">
        <v>36</v>
      </c>
      <c r="O231" t="str">
        <f t="shared" si="3"/>
        <v>No</v>
      </c>
    </row>
    <row r="232" spans="1:15" x14ac:dyDescent="0.25">
      <c r="A232" t="s">
        <v>14</v>
      </c>
      <c r="B232" t="s">
        <v>18</v>
      </c>
      <c r="C232" t="s">
        <v>19</v>
      </c>
      <c r="D232" s="91">
        <v>48.28125</v>
      </c>
      <c r="E232" t="s">
        <v>24</v>
      </c>
      <c r="F232">
        <v>2740</v>
      </c>
      <c r="G232" t="s">
        <v>26</v>
      </c>
      <c r="H232" s="91">
        <v>40.140625</v>
      </c>
      <c r="I232" s="91">
        <v>27.73828125</v>
      </c>
      <c r="J232" t="s">
        <v>31</v>
      </c>
      <c r="K232" s="1" t="s">
        <v>34</v>
      </c>
      <c r="L232" t="s">
        <v>36</v>
      </c>
      <c r="M232" t="s">
        <v>37</v>
      </c>
      <c r="N232" t="s">
        <v>36</v>
      </c>
      <c r="O232" t="str">
        <f t="shared" si="3"/>
        <v>No</v>
      </c>
    </row>
    <row r="233" spans="1:15" x14ac:dyDescent="0.25">
      <c r="A233" t="s">
        <v>14</v>
      </c>
      <c r="B233" t="s">
        <v>18</v>
      </c>
      <c r="C233" t="s">
        <v>19</v>
      </c>
      <c r="D233" s="91">
        <v>12.14257813</v>
      </c>
      <c r="E233" t="s">
        <v>21</v>
      </c>
      <c r="F233">
        <v>2740</v>
      </c>
      <c r="G233" t="s">
        <v>26</v>
      </c>
      <c r="H233" s="91">
        <v>37.8515625</v>
      </c>
      <c r="I233" s="91">
        <v>35.453125</v>
      </c>
      <c r="J233" t="s">
        <v>32</v>
      </c>
      <c r="K233" s="1" t="s">
        <v>33</v>
      </c>
      <c r="L233" t="s">
        <v>36</v>
      </c>
      <c r="M233" t="s">
        <v>38</v>
      </c>
      <c r="N233" t="s">
        <v>36</v>
      </c>
      <c r="O233" t="str">
        <f t="shared" si="3"/>
        <v>No</v>
      </c>
    </row>
    <row r="234" spans="1:15" x14ac:dyDescent="0.25">
      <c r="A234" t="s">
        <v>0</v>
      </c>
      <c r="B234" t="s">
        <v>16</v>
      </c>
      <c r="C234" t="s">
        <v>19</v>
      </c>
      <c r="D234" s="91">
        <v>10.14257813</v>
      </c>
      <c r="E234" t="s">
        <v>21</v>
      </c>
      <c r="F234">
        <v>2740</v>
      </c>
      <c r="G234" t="s">
        <v>26</v>
      </c>
      <c r="H234" s="91">
        <v>39.5703125</v>
      </c>
      <c r="I234" s="91">
        <v>21.59765625</v>
      </c>
      <c r="J234" t="s">
        <v>30</v>
      </c>
      <c r="K234" s="1" t="s">
        <v>35</v>
      </c>
      <c r="L234" t="s">
        <v>63</v>
      </c>
      <c r="M234" t="s">
        <v>38</v>
      </c>
      <c r="N234" t="s">
        <v>63</v>
      </c>
      <c r="O234" t="str">
        <f t="shared" si="3"/>
        <v>_Yes</v>
      </c>
    </row>
    <row r="235" spans="1:15" x14ac:dyDescent="0.25">
      <c r="A235" t="s">
        <v>0</v>
      </c>
      <c r="B235" t="s">
        <v>16</v>
      </c>
      <c r="C235" t="s">
        <v>19</v>
      </c>
      <c r="D235" s="91">
        <v>12</v>
      </c>
      <c r="E235" t="s">
        <v>21</v>
      </c>
      <c r="F235">
        <v>2740</v>
      </c>
      <c r="G235" t="s">
        <v>26</v>
      </c>
      <c r="H235" s="91">
        <v>38</v>
      </c>
      <c r="I235" s="91">
        <v>30.78125</v>
      </c>
      <c r="J235" t="s">
        <v>32</v>
      </c>
      <c r="K235" s="1" t="s">
        <v>35</v>
      </c>
      <c r="L235" t="s">
        <v>36</v>
      </c>
      <c r="M235" t="s">
        <v>40</v>
      </c>
      <c r="N235" t="s">
        <v>36</v>
      </c>
      <c r="O235" t="str">
        <f t="shared" si="3"/>
        <v>No</v>
      </c>
    </row>
    <row r="236" spans="1:15" x14ac:dyDescent="0.25">
      <c r="A236" t="s">
        <v>0</v>
      </c>
      <c r="B236" t="s">
        <v>18</v>
      </c>
      <c r="C236" t="s">
        <v>19</v>
      </c>
      <c r="D236" s="91">
        <v>37.8515625</v>
      </c>
      <c r="E236" t="s">
        <v>24</v>
      </c>
      <c r="F236">
        <v>2740</v>
      </c>
      <c r="G236" t="s">
        <v>26</v>
      </c>
      <c r="H236" s="91">
        <v>38</v>
      </c>
      <c r="I236" s="91">
        <v>29.59375</v>
      </c>
      <c r="J236" t="s">
        <v>31</v>
      </c>
      <c r="K236" s="1" t="s">
        <v>35</v>
      </c>
      <c r="L236" t="s">
        <v>36</v>
      </c>
      <c r="M236" t="s">
        <v>40</v>
      </c>
      <c r="N236" t="s">
        <v>36</v>
      </c>
      <c r="O236" t="str">
        <f t="shared" si="3"/>
        <v>No</v>
      </c>
    </row>
    <row r="237" spans="1:15" x14ac:dyDescent="0.25">
      <c r="A237" t="s">
        <v>0</v>
      </c>
      <c r="B237" t="s">
        <v>16</v>
      </c>
      <c r="C237" t="s">
        <v>20</v>
      </c>
      <c r="D237" s="91">
        <v>4.427734375</v>
      </c>
      <c r="E237" t="s">
        <v>21</v>
      </c>
      <c r="F237">
        <v>2740</v>
      </c>
      <c r="G237" t="s">
        <v>26</v>
      </c>
      <c r="H237" s="91">
        <v>40</v>
      </c>
      <c r="I237" s="91">
        <v>16.3125</v>
      </c>
      <c r="J237" t="s">
        <v>29</v>
      </c>
      <c r="K237" s="1" t="s">
        <v>34</v>
      </c>
      <c r="L237" t="s">
        <v>63</v>
      </c>
      <c r="M237" t="s">
        <v>38</v>
      </c>
      <c r="N237" t="s">
        <v>63</v>
      </c>
      <c r="O237" t="str">
        <f t="shared" si="3"/>
        <v>_Yes</v>
      </c>
    </row>
    <row r="238" spans="1:15" x14ac:dyDescent="0.25">
      <c r="A238" t="s">
        <v>14</v>
      </c>
      <c r="B238" t="s">
        <v>16</v>
      </c>
      <c r="C238" t="s">
        <v>19</v>
      </c>
      <c r="D238" s="91">
        <v>5.142578125</v>
      </c>
      <c r="E238" t="s">
        <v>21</v>
      </c>
      <c r="F238">
        <v>2745</v>
      </c>
      <c r="G238" t="s">
        <v>26</v>
      </c>
      <c r="H238" s="91">
        <v>41</v>
      </c>
      <c r="I238" s="91">
        <v>19.07421875</v>
      </c>
      <c r="J238" t="s">
        <v>29</v>
      </c>
      <c r="K238" s="1" t="s">
        <v>34</v>
      </c>
      <c r="L238" t="s">
        <v>36</v>
      </c>
      <c r="M238" t="s">
        <v>38</v>
      </c>
      <c r="N238" t="s">
        <v>36</v>
      </c>
      <c r="O238" t="str">
        <f t="shared" si="3"/>
        <v>No</v>
      </c>
    </row>
    <row r="239" spans="1:15" x14ac:dyDescent="0.25">
      <c r="A239" t="s">
        <v>14</v>
      </c>
      <c r="B239" t="s">
        <v>18</v>
      </c>
      <c r="C239" t="s">
        <v>20</v>
      </c>
      <c r="D239" s="91">
        <v>39.8515625</v>
      </c>
      <c r="E239" t="s">
        <v>24</v>
      </c>
      <c r="F239">
        <v>2745</v>
      </c>
      <c r="G239" t="s">
        <v>26</v>
      </c>
      <c r="H239" s="91">
        <v>39.8515625</v>
      </c>
      <c r="I239" s="91">
        <v>25.0859375</v>
      </c>
      <c r="J239" t="s">
        <v>31</v>
      </c>
      <c r="K239" s="1" t="s">
        <v>34</v>
      </c>
      <c r="L239" t="s">
        <v>36</v>
      </c>
      <c r="M239" t="s">
        <v>40</v>
      </c>
      <c r="N239" t="s">
        <v>63</v>
      </c>
      <c r="O239" t="str">
        <f t="shared" si="3"/>
        <v>_Yes</v>
      </c>
    </row>
    <row r="240" spans="1:15" x14ac:dyDescent="0.25">
      <c r="A240" t="s">
        <v>14</v>
      </c>
      <c r="B240" t="s">
        <v>16</v>
      </c>
      <c r="C240" t="s">
        <v>19</v>
      </c>
      <c r="D240" s="91">
        <v>13.28515625</v>
      </c>
      <c r="E240" t="s">
        <v>22</v>
      </c>
      <c r="F240">
        <v>2750</v>
      </c>
      <c r="G240" t="s">
        <v>26</v>
      </c>
      <c r="H240" s="91">
        <v>38</v>
      </c>
      <c r="I240" s="91">
        <v>25.625</v>
      </c>
      <c r="J240" t="s">
        <v>31</v>
      </c>
      <c r="K240" s="1" t="s">
        <v>35</v>
      </c>
      <c r="L240" t="s">
        <v>36</v>
      </c>
      <c r="M240" t="s">
        <v>40</v>
      </c>
      <c r="N240" t="s">
        <v>63</v>
      </c>
      <c r="O240" t="str">
        <f t="shared" si="3"/>
        <v>_Yes</v>
      </c>
    </row>
    <row r="241" spans="1:15" x14ac:dyDescent="0.25">
      <c r="A241" t="s">
        <v>14</v>
      </c>
      <c r="B241" t="s">
        <v>18</v>
      </c>
      <c r="C241" t="s">
        <v>19</v>
      </c>
      <c r="D241" s="91">
        <v>20.7109375</v>
      </c>
      <c r="E241" t="s">
        <v>23</v>
      </c>
      <c r="F241">
        <v>2750</v>
      </c>
      <c r="G241" t="s">
        <v>26</v>
      </c>
      <c r="H241" s="91">
        <v>37.421875</v>
      </c>
      <c r="I241" s="91">
        <v>23.6953125</v>
      </c>
      <c r="J241" t="s">
        <v>30</v>
      </c>
      <c r="K241" s="1" t="s">
        <v>33</v>
      </c>
      <c r="L241" t="s">
        <v>36</v>
      </c>
      <c r="M241" t="s">
        <v>40</v>
      </c>
      <c r="N241" t="s">
        <v>36</v>
      </c>
      <c r="O241" t="str">
        <f t="shared" si="3"/>
        <v>No</v>
      </c>
    </row>
    <row r="242" spans="1:15" x14ac:dyDescent="0.25">
      <c r="A242" t="s">
        <v>14</v>
      </c>
      <c r="B242" t="s">
        <v>18</v>
      </c>
      <c r="C242" t="s">
        <v>19</v>
      </c>
      <c r="D242" s="91">
        <v>10.14257813</v>
      </c>
      <c r="E242" t="s">
        <v>21</v>
      </c>
      <c r="F242">
        <v>2750</v>
      </c>
      <c r="G242" t="s">
        <v>26</v>
      </c>
      <c r="H242" s="91">
        <v>36</v>
      </c>
      <c r="I242" s="91">
        <v>29.80859375</v>
      </c>
      <c r="J242" t="s">
        <v>31</v>
      </c>
      <c r="K242" s="1" t="s">
        <v>33</v>
      </c>
      <c r="L242" t="s">
        <v>36</v>
      </c>
      <c r="M242" t="s">
        <v>38</v>
      </c>
      <c r="N242" t="s">
        <v>63</v>
      </c>
      <c r="O242" t="str">
        <f t="shared" si="3"/>
        <v>_Yes</v>
      </c>
    </row>
    <row r="243" spans="1:15" x14ac:dyDescent="0.25">
      <c r="A243" t="s">
        <v>14</v>
      </c>
      <c r="B243" t="s">
        <v>17</v>
      </c>
      <c r="C243" t="s">
        <v>20</v>
      </c>
      <c r="D243" s="91">
        <v>36.8515625</v>
      </c>
      <c r="E243" t="s">
        <v>24</v>
      </c>
      <c r="F243">
        <v>2750</v>
      </c>
      <c r="G243" t="s">
        <v>26</v>
      </c>
      <c r="H243" s="91">
        <v>42.28125</v>
      </c>
      <c r="I243" s="91">
        <v>23.296875</v>
      </c>
      <c r="J243" t="s">
        <v>30</v>
      </c>
      <c r="K243" s="1" t="s">
        <v>35</v>
      </c>
      <c r="L243" t="s">
        <v>63</v>
      </c>
      <c r="M243" t="s">
        <v>37</v>
      </c>
      <c r="N243" t="s">
        <v>63</v>
      </c>
      <c r="O243" t="str">
        <f t="shared" si="3"/>
        <v>_Yes</v>
      </c>
    </row>
    <row r="244" spans="1:15" x14ac:dyDescent="0.25">
      <c r="A244" t="s">
        <v>14</v>
      </c>
      <c r="B244" t="s">
        <v>18</v>
      </c>
      <c r="C244" t="s">
        <v>20</v>
      </c>
      <c r="D244" s="91">
        <v>4.571289063</v>
      </c>
      <c r="E244" t="s">
        <v>21</v>
      </c>
      <c r="F244">
        <v>2750</v>
      </c>
      <c r="G244" t="s">
        <v>26</v>
      </c>
      <c r="H244" s="91">
        <v>41</v>
      </c>
      <c r="I244" s="91">
        <v>22.12109375</v>
      </c>
      <c r="J244" t="s">
        <v>30</v>
      </c>
      <c r="K244" s="1" t="s">
        <v>34</v>
      </c>
      <c r="L244" t="s">
        <v>36</v>
      </c>
      <c r="M244" t="s">
        <v>38</v>
      </c>
      <c r="N244" t="s">
        <v>36</v>
      </c>
      <c r="O244" t="str">
        <f t="shared" si="3"/>
        <v>No</v>
      </c>
    </row>
    <row r="245" spans="1:15" x14ac:dyDescent="0.25">
      <c r="A245" t="s">
        <v>14</v>
      </c>
      <c r="B245" t="s">
        <v>17</v>
      </c>
      <c r="C245" t="s">
        <v>20</v>
      </c>
      <c r="D245" s="91">
        <v>5.427734375</v>
      </c>
      <c r="E245" t="s">
        <v>21</v>
      </c>
      <c r="F245">
        <v>2750</v>
      </c>
      <c r="G245" t="s">
        <v>26</v>
      </c>
      <c r="H245" s="91">
        <v>36</v>
      </c>
      <c r="I245" s="91">
        <v>33.2890625</v>
      </c>
      <c r="J245" t="s">
        <v>32</v>
      </c>
      <c r="K245" s="1" t="s">
        <v>33</v>
      </c>
      <c r="L245" t="s">
        <v>36</v>
      </c>
      <c r="M245" t="s">
        <v>38</v>
      </c>
      <c r="N245" t="s">
        <v>36</v>
      </c>
      <c r="O245" t="str">
        <f t="shared" si="3"/>
        <v>No</v>
      </c>
    </row>
    <row r="246" spans="1:15" x14ac:dyDescent="0.25">
      <c r="A246" t="s">
        <v>14</v>
      </c>
      <c r="B246" t="s">
        <v>18</v>
      </c>
      <c r="C246" t="s">
        <v>20</v>
      </c>
      <c r="D246" s="91">
        <v>43.28125</v>
      </c>
      <c r="E246" t="s">
        <v>24</v>
      </c>
      <c r="F246">
        <v>2750</v>
      </c>
      <c r="G246" t="s">
        <v>26</v>
      </c>
      <c r="H246" s="91">
        <v>39</v>
      </c>
      <c r="I246" s="91">
        <v>19.4296875</v>
      </c>
      <c r="J246" t="s">
        <v>29</v>
      </c>
      <c r="K246" s="1" t="s">
        <v>34</v>
      </c>
      <c r="L246" t="s">
        <v>36</v>
      </c>
      <c r="M246" t="s">
        <v>37</v>
      </c>
      <c r="N246" t="s">
        <v>63</v>
      </c>
      <c r="O246" t="str">
        <f t="shared" si="3"/>
        <v>_Yes</v>
      </c>
    </row>
    <row r="247" spans="1:15" x14ac:dyDescent="0.25">
      <c r="A247" t="s">
        <v>14</v>
      </c>
      <c r="B247" t="s">
        <v>16</v>
      </c>
      <c r="C247" t="s">
        <v>20</v>
      </c>
      <c r="D247" s="91">
        <v>18</v>
      </c>
      <c r="E247" t="s">
        <v>22</v>
      </c>
      <c r="F247">
        <v>2750</v>
      </c>
      <c r="G247" t="s">
        <v>26</v>
      </c>
      <c r="H247" s="91">
        <v>38.8515625</v>
      </c>
      <c r="I247" s="91">
        <v>24.43359375</v>
      </c>
      <c r="J247" t="s">
        <v>30</v>
      </c>
      <c r="K247" s="1" t="s">
        <v>34</v>
      </c>
      <c r="L247" t="s">
        <v>36</v>
      </c>
      <c r="M247" t="s">
        <v>38</v>
      </c>
      <c r="N247" t="s">
        <v>63</v>
      </c>
      <c r="O247" t="str">
        <f t="shared" si="3"/>
        <v>_Yes</v>
      </c>
    </row>
    <row r="248" spans="1:15" x14ac:dyDescent="0.25">
      <c r="A248" t="s">
        <v>0</v>
      </c>
      <c r="B248" t="s">
        <v>18</v>
      </c>
      <c r="C248" t="s">
        <v>20</v>
      </c>
      <c r="D248" s="91">
        <v>11.85546875</v>
      </c>
      <c r="E248" t="s">
        <v>21</v>
      </c>
      <c r="F248">
        <v>2755</v>
      </c>
      <c r="G248" t="s">
        <v>26</v>
      </c>
      <c r="H248" s="91">
        <v>39.28125</v>
      </c>
      <c r="I248" s="91">
        <v>20.83203125</v>
      </c>
      <c r="J248" t="s">
        <v>30</v>
      </c>
      <c r="K248" s="1" t="s">
        <v>34</v>
      </c>
      <c r="L248" t="s">
        <v>36</v>
      </c>
      <c r="M248" t="s">
        <v>38</v>
      </c>
      <c r="N248" t="s">
        <v>63</v>
      </c>
      <c r="O248" t="str">
        <f t="shared" si="3"/>
        <v>_Yes</v>
      </c>
    </row>
    <row r="249" spans="1:15" x14ac:dyDescent="0.25">
      <c r="A249" t="s">
        <v>14</v>
      </c>
      <c r="B249" t="s">
        <v>18</v>
      </c>
      <c r="C249" t="s">
        <v>19</v>
      </c>
      <c r="D249" s="91">
        <v>11.85546875</v>
      </c>
      <c r="E249" t="s">
        <v>21</v>
      </c>
      <c r="F249">
        <v>2760</v>
      </c>
      <c r="G249" t="s">
        <v>26</v>
      </c>
      <c r="H249" s="91">
        <v>38</v>
      </c>
      <c r="I249" s="91">
        <v>27.29296875</v>
      </c>
      <c r="J249" t="s">
        <v>31</v>
      </c>
      <c r="K249" s="1" t="s">
        <v>33</v>
      </c>
      <c r="L249" t="s">
        <v>36</v>
      </c>
      <c r="M249" t="s">
        <v>38</v>
      </c>
      <c r="N249" t="s">
        <v>36</v>
      </c>
      <c r="O249" t="str">
        <f t="shared" si="3"/>
        <v>No</v>
      </c>
    </row>
    <row r="250" spans="1:15" x14ac:dyDescent="0.25">
      <c r="A250" t="s">
        <v>0</v>
      </c>
      <c r="B250" t="s">
        <v>16</v>
      </c>
      <c r="C250" t="s">
        <v>19</v>
      </c>
      <c r="D250" s="91">
        <v>13.85546875</v>
      </c>
      <c r="E250" t="s">
        <v>22</v>
      </c>
      <c r="F250">
        <v>2760</v>
      </c>
      <c r="G250" t="s">
        <v>26</v>
      </c>
      <c r="H250" s="91">
        <v>38</v>
      </c>
      <c r="I250" s="91">
        <v>24.89453125</v>
      </c>
      <c r="J250" t="s">
        <v>30</v>
      </c>
      <c r="K250" s="1" t="s">
        <v>35</v>
      </c>
      <c r="L250" t="s">
        <v>36</v>
      </c>
      <c r="M250" t="s">
        <v>38</v>
      </c>
      <c r="N250" t="s">
        <v>63</v>
      </c>
      <c r="O250" t="str">
        <f t="shared" si="3"/>
        <v>_Yes</v>
      </c>
    </row>
    <row r="251" spans="1:15" x14ac:dyDescent="0.25">
      <c r="A251" t="s">
        <v>0</v>
      </c>
      <c r="B251" t="s">
        <v>16</v>
      </c>
      <c r="C251" t="s">
        <v>19</v>
      </c>
      <c r="D251" s="91">
        <v>9</v>
      </c>
      <c r="E251" t="s">
        <v>21</v>
      </c>
      <c r="F251">
        <v>2760</v>
      </c>
      <c r="G251" t="s">
        <v>26</v>
      </c>
      <c r="H251" s="91">
        <v>38</v>
      </c>
      <c r="I251" s="91">
        <v>23.34765625</v>
      </c>
      <c r="J251" t="s">
        <v>30</v>
      </c>
      <c r="K251" s="1" t="s">
        <v>34</v>
      </c>
      <c r="L251" t="s">
        <v>36</v>
      </c>
      <c r="M251" t="s">
        <v>40</v>
      </c>
      <c r="N251" t="s">
        <v>63</v>
      </c>
      <c r="O251" t="str">
        <f t="shared" si="3"/>
        <v>_Yes</v>
      </c>
    </row>
    <row r="252" spans="1:15" x14ac:dyDescent="0.25">
      <c r="A252" t="s">
        <v>14</v>
      </c>
      <c r="B252" t="s">
        <v>18</v>
      </c>
      <c r="C252" t="s">
        <v>20</v>
      </c>
      <c r="D252" s="91">
        <v>19.5703125</v>
      </c>
      <c r="E252" t="s">
        <v>22</v>
      </c>
      <c r="F252">
        <v>2760</v>
      </c>
      <c r="G252" t="s">
        <v>26</v>
      </c>
      <c r="H252" s="91">
        <v>38.7109375</v>
      </c>
      <c r="I252" s="91">
        <v>22.65625</v>
      </c>
      <c r="J252" t="s">
        <v>30</v>
      </c>
      <c r="K252" s="1" t="s">
        <v>34</v>
      </c>
      <c r="L252" t="s">
        <v>36</v>
      </c>
      <c r="M252" t="s">
        <v>38</v>
      </c>
      <c r="N252" t="s">
        <v>36</v>
      </c>
      <c r="O252" t="str">
        <f t="shared" si="3"/>
        <v>No</v>
      </c>
    </row>
    <row r="253" spans="1:15" x14ac:dyDescent="0.25">
      <c r="A253" t="s">
        <v>14</v>
      </c>
      <c r="B253" t="s">
        <v>18</v>
      </c>
      <c r="C253" t="s">
        <v>19</v>
      </c>
      <c r="D253" s="91">
        <v>14.14257813</v>
      </c>
      <c r="E253" t="s">
        <v>22</v>
      </c>
      <c r="F253">
        <v>2770</v>
      </c>
      <c r="G253" t="s">
        <v>26</v>
      </c>
      <c r="H253" s="91">
        <v>40</v>
      </c>
      <c r="I253" s="91">
        <v>35.1875</v>
      </c>
      <c r="J253" t="s">
        <v>32</v>
      </c>
      <c r="K253" s="1" t="s">
        <v>33</v>
      </c>
      <c r="L253" t="s">
        <v>36</v>
      </c>
      <c r="M253" t="s">
        <v>37</v>
      </c>
      <c r="N253" t="s">
        <v>36</v>
      </c>
      <c r="O253" t="str">
        <f t="shared" si="3"/>
        <v>No</v>
      </c>
    </row>
    <row r="254" spans="1:15" x14ac:dyDescent="0.25">
      <c r="A254" t="s">
        <v>14</v>
      </c>
      <c r="B254" t="s">
        <v>18</v>
      </c>
      <c r="C254" t="s">
        <v>20</v>
      </c>
      <c r="D254" s="91">
        <v>8.85546875</v>
      </c>
      <c r="E254" t="s">
        <v>21</v>
      </c>
      <c r="F254">
        <v>2770</v>
      </c>
      <c r="G254" t="s">
        <v>26</v>
      </c>
      <c r="H254" s="91">
        <v>39</v>
      </c>
      <c r="I254" s="91">
        <v>19.78125</v>
      </c>
      <c r="J254" t="s">
        <v>29</v>
      </c>
      <c r="K254" s="1" t="s">
        <v>34</v>
      </c>
      <c r="L254" t="s">
        <v>36</v>
      </c>
      <c r="M254" t="s">
        <v>38</v>
      </c>
      <c r="N254" t="s">
        <v>36</v>
      </c>
      <c r="O254" t="str">
        <f t="shared" si="3"/>
        <v>No</v>
      </c>
    </row>
    <row r="255" spans="1:15" x14ac:dyDescent="0.25">
      <c r="A255" t="s">
        <v>14</v>
      </c>
      <c r="B255" t="s">
        <v>16</v>
      </c>
      <c r="C255" t="s">
        <v>20</v>
      </c>
      <c r="D255" s="91">
        <v>11.14257813</v>
      </c>
      <c r="E255" t="s">
        <v>21</v>
      </c>
      <c r="F255">
        <v>2770</v>
      </c>
      <c r="G255" t="s">
        <v>26</v>
      </c>
      <c r="H255" s="91">
        <v>38.421875</v>
      </c>
      <c r="I255" s="91">
        <v>20.70703125</v>
      </c>
      <c r="J255" t="s">
        <v>30</v>
      </c>
      <c r="K255" s="1" t="s">
        <v>34</v>
      </c>
      <c r="L255" t="s">
        <v>36</v>
      </c>
      <c r="M255" t="s">
        <v>40</v>
      </c>
      <c r="N255" t="s">
        <v>63</v>
      </c>
      <c r="O255" t="str">
        <f t="shared" si="3"/>
        <v>_Yes</v>
      </c>
    </row>
    <row r="256" spans="1:15" x14ac:dyDescent="0.25">
      <c r="A256" t="s">
        <v>14</v>
      </c>
      <c r="B256" t="s">
        <v>18</v>
      </c>
      <c r="C256" t="s">
        <v>20</v>
      </c>
      <c r="D256" s="91">
        <v>9</v>
      </c>
      <c r="E256" t="s">
        <v>21</v>
      </c>
      <c r="F256">
        <v>2770</v>
      </c>
      <c r="G256" t="s">
        <v>26</v>
      </c>
      <c r="H256" s="91">
        <v>38</v>
      </c>
      <c r="I256" s="91">
        <v>32.1796875</v>
      </c>
      <c r="J256" t="s">
        <v>32</v>
      </c>
      <c r="K256" s="1" t="s">
        <v>34</v>
      </c>
      <c r="L256" t="s">
        <v>36</v>
      </c>
      <c r="M256" t="s">
        <v>38</v>
      </c>
      <c r="N256" t="s">
        <v>36</v>
      </c>
      <c r="O256" t="str">
        <f t="shared" si="3"/>
        <v>No</v>
      </c>
    </row>
    <row r="257" spans="1:15" x14ac:dyDescent="0.25">
      <c r="A257" t="s">
        <v>0</v>
      </c>
      <c r="B257" t="s">
        <v>18</v>
      </c>
      <c r="C257" t="s">
        <v>19</v>
      </c>
      <c r="D257" s="91">
        <v>14.5703125</v>
      </c>
      <c r="E257" t="s">
        <v>22</v>
      </c>
      <c r="F257">
        <v>2775</v>
      </c>
      <c r="G257" t="s">
        <v>26</v>
      </c>
      <c r="H257" s="91">
        <v>39</v>
      </c>
      <c r="I257" s="91">
        <v>28.30078125</v>
      </c>
      <c r="J257" t="s">
        <v>31</v>
      </c>
      <c r="K257" s="1" t="s">
        <v>35</v>
      </c>
      <c r="L257" t="s">
        <v>36</v>
      </c>
      <c r="M257" t="s">
        <v>40</v>
      </c>
      <c r="N257" t="s">
        <v>63</v>
      </c>
      <c r="O257" t="str">
        <f t="shared" si="3"/>
        <v>_Yes</v>
      </c>
    </row>
    <row r="258" spans="1:15" x14ac:dyDescent="0.25">
      <c r="A258" t="s">
        <v>0</v>
      </c>
      <c r="B258" t="s">
        <v>18</v>
      </c>
      <c r="C258" t="s">
        <v>20</v>
      </c>
      <c r="D258" s="91">
        <v>7</v>
      </c>
      <c r="E258" t="s">
        <v>21</v>
      </c>
      <c r="F258">
        <v>2775</v>
      </c>
      <c r="G258" t="s">
        <v>26</v>
      </c>
      <c r="H258" s="91">
        <v>40</v>
      </c>
      <c r="I258" s="91">
        <v>30.23046875</v>
      </c>
      <c r="J258" t="s">
        <v>32</v>
      </c>
      <c r="K258" s="1" t="s">
        <v>35</v>
      </c>
      <c r="L258" t="s">
        <v>36</v>
      </c>
      <c r="M258" t="s">
        <v>40</v>
      </c>
      <c r="N258" t="s">
        <v>63</v>
      </c>
      <c r="O258" t="str">
        <f t="shared" si="3"/>
        <v>_Yes</v>
      </c>
    </row>
    <row r="259" spans="1:15" x14ac:dyDescent="0.25">
      <c r="A259" t="s">
        <v>14</v>
      </c>
      <c r="B259" t="s">
        <v>18</v>
      </c>
      <c r="C259" t="s">
        <v>19</v>
      </c>
      <c r="D259" s="91">
        <v>11.42773438</v>
      </c>
      <c r="E259" t="s">
        <v>21</v>
      </c>
      <c r="F259">
        <v>2780</v>
      </c>
      <c r="G259" t="s">
        <v>26</v>
      </c>
      <c r="H259" s="91">
        <v>37.421875</v>
      </c>
      <c r="I259" s="91">
        <v>30.27734375</v>
      </c>
      <c r="J259" t="s">
        <v>32</v>
      </c>
      <c r="K259" s="1" t="s">
        <v>34</v>
      </c>
      <c r="L259" t="s">
        <v>36</v>
      </c>
      <c r="M259" t="s">
        <v>40</v>
      </c>
      <c r="N259" t="s">
        <v>36</v>
      </c>
      <c r="O259" t="str">
        <f t="shared" si="3"/>
        <v>No</v>
      </c>
    </row>
    <row r="260" spans="1:15" x14ac:dyDescent="0.25">
      <c r="A260" t="s">
        <v>14</v>
      </c>
      <c r="B260" t="s">
        <v>16</v>
      </c>
      <c r="C260" t="s">
        <v>19</v>
      </c>
      <c r="D260" s="91">
        <v>9</v>
      </c>
      <c r="E260" t="s">
        <v>21</v>
      </c>
      <c r="F260">
        <v>2780</v>
      </c>
      <c r="G260" t="s">
        <v>26</v>
      </c>
      <c r="H260" s="91">
        <v>40</v>
      </c>
      <c r="I260" s="91">
        <v>30.06640625</v>
      </c>
      <c r="J260" t="s">
        <v>32</v>
      </c>
      <c r="K260" s="1" t="s">
        <v>35</v>
      </c>
      <c r="L260" t="s">
        <v>63</v>
      </c>
      <c r="M260" t="s">
        <v>40</v>
      </c>
      <c r="N260" t="s">
        <v>63</v>
      </c>
      <c r="O260" t="str">
        <f t="shared" ref="O260:O323" si="4">IF(N260="Occasional","_Yes",N260)</f>
        <v>_Yes</v>
      </c>
    </row>
    <row r="261" spans="1:15" x14ac:dyDescent="0.25">
      <c r="A261" t="s">
        <v>14</v>
      </c>
      <c r="B261" t="s">
        <v>16</v>
      </c>
      <c r="C261" t="s">
        <v>19</v>
      </c>
      <c r="D261" s="91">
        <v>19.7109375</v>
      </c>
      <c r="E261" t="s">
        <v>22</v>
      </c>
      <c r="F261">
        <v>2780</v>
      </c>
      <c r="G261" t="s">
        <v>26</v>
      </c>
      <c r="H261" s="91">
        <v>37</v>
      </c>
      <c r="I261" s="91">
        <v>20.5625</v>
      </c>
      <c r="J261" t="s">
        <v>30</v>
      </c>
      <c r="K261" s="1" t="s">
        <v>34</v>
      </c>
      <c r="L261" t="s">
        <v>63</v>
      </c>
      <c r="M261" t="s">
        <v>40</v>
      </c>
      <c r="N261" t="s">
        <v>63</v>
      </c>
      <c r="O261" t="str">
        <f t="shared" si="4"/>
        <v>_Yes</v>
      </c>
    </row>
    <row r="262" spans="1:15" x14ac:dyDescent="0.25">
      <c r="A262" t="s">
        <v>14</v>
      </c>
      <c r="B262" t="s">
        <v>18</v>
      </c>
      <c r="C262" t="s">
        <v>19</v>
      </c>
      <c r="D262" s="91">
        <v>50.7109375</v>
      </c>
      <c r="E262" t="s">
        <v>24</v>
      </c>
      <c r="F262">
        <v>2780</v>
      </c>
      <c r="G262" t="s">
        <v>26</v>
      </c>
      <c r="H262" s="91">
        <v>36</v>
      </c>
      <c r="I262" s="91">
        <v>22.6640625</v>
      </c>
      <c r="J262" t="s">
        <v>30</v>
      </c>
      <c r="K262" s="1" t="s">
        <v>33</v>
      </c>
      <c r="L262" t="s">
        <v>36</v>
      </c>
      <c r="M262" t="s">
        <v>40</v>
      </c>
      <c r="N262" t="s">
        <v>36</v>
      </c>
      <c r="O262" t="str">
        <f t="shared" si="4"/>
        <v>No</v>
      </c>
    </row>
    <row r="263" spans="1:15" x14ac:dyDescent="0.25">
      <c r="A263" t="s">
        <v>0</v>
      </c>
      <c r="B263" t="s">
        <v>16</v>
      </c>
      <c r="C263" t="s">
        <v>19</v>
      </c>
      <c r="D263" s="91">
        <v>13.85546875</v>
      </c>
      <c r="E263" t="s">
        <v>22</v>
      </c>
      <c r="F263">
        <v>2780</v>
      </c>
      <c r="G263" t="s">
        <v>26</v>
      </c>
      <c r="H263" s="91">
        <v>35</v>
      </c>
      <c r="I263" s="91">
        <v>26.2578125</v>
      </c>
      <c r="J263" t="s">
        <v>31</v>
      </c>
      <c r="K263" s="1" t="s">
        <v>33</v>
      </c>
      <c r="L263" t="s">
        <v>36</v>
      </c>
      <c r="M263" t="s">
        <v>40</v>
      </c>
      <c r="N263" t="s">
        <v>63</v>
      </c>
      <c r="O263" t="str">
        <f t="shared" si="4"/>
        <v>_Yes</v>
      </c>
    </row>
    <row r="264" spans="1:15" x14ac:dyDescent="0.25">
      <c r="A264" t="s">
        <v>14</v>
      </c>
      <c r="B264" t="s">
        <v>18</v>
      </c>
      <c r="C264" t="s">
        <v>20</v>
      </c>
      <c r="D264" s="91">
        <v>6.427734375</v>
      </c>
      <c r="E264" t="s">
        <v>21</v>
      </c>
      <c r="F264">
        <v>2780</v>
      </c>
      <c r="G264" t="s">
        <v>26</v>
      </c>
      <c r="H264" s="91">
        <v>40</v>
      </c>
      <c r="I264" s="91">
        <v>30.65234375</v>
      </c>
      <c r="J264" t="s">
        <v>32</v>
      </c>
      <c r="K264" s="1" t="s">
        <v>33</v>
      </c>
      <c r="L264" t="s">
        <v>36</v>
      </c>
      <c r="M264" t="s">
        <v>38</v>
      </c>
      <c r="N264" t="s">
        <v>36</v>
      </c>
      <c r="O264" t="str">
        <f t="shared" si="4"/>
        <v>No</v>
      </c>
    </row>
    <row r="265" spans="1:15" x14ac:dyDescent="0.25">
      <c r="A265" t="s">
        <v>14</v>
      </c>
      <c r="B265" t="s">
        <v>18</v>
      </c>
      <c r="C265" t="s">
        <v>20</v>
      </c>
      <c r="D265" s="91">
        <v>34.421875</v>
      </c>
      <c r="E265" t="s">
        <v>24</v>
      </c>
      <c r="F265">
        <v>2780</v>
      </c>
      <c r="G265" t="s">
        <v>26</v>
      </c>
      <c r="H265" s="91">
        <v>40</v>
      </c>
      <c r="I265" s="91">
        <v>22.6875</v>
      </c>
      <c r="J265" t="s">
        <v>30</v>
      </c>
      <c r="K265" s="1" t="s">
        <v>34</v>
      </c>
      <c r="L265" t="s">
        <v>36</v>
      </c>
      <c r="M265" t="s">
        <v>37</v>
      </c>
      <c r="N265" t="s">
        <v>36</v>
      </c>
      <c r="O265" t="str">
        <f t="shared" si="4"/>
        <v>No</v>
      </c>
    </row>
    <row r="266" spans="1:15" x14ac:dyDescent="0.25">
      <c r="A266" t="s">
        <v>0</v>
      </c>
      <c r="B266" t="s">
        <v>16</v>
      </c>
      <c r="C266" t="s">
        <v>20</v>
      </c>
      <c r="D266" s="91">
        <v>27.42578125</v>
      </c>
      <c r="E266" t="s">
        <v>24</v>
      </c>
      <c r="F266">
        <v>2780</v>
      </c>
      <c r="G266" t="s">
        <v>26</v>
      </c>
      <c r="H266" s="91">
        <v>41</v>
      </c>
      <c r="I266" s="91">
        <v>21.171875</v>
      </c>
      <c r="J266" t="s">
        <v>30</v>
      </c>
      <c r="K266" s="1" t="s">
        <v>35</v>
      </c>
      <c r="L266" t="s">
        <v>36</v>
      </c>
      <c r="N266" t="s">
        <v>63</v>
      </c>
      <c r="O266" t="str">
        <f t="shared" si="4"/>
        <v>_Yes</v>
      </c>
    </row>
    <row r="267" spans="1:15" x14ac:dyDescent="0.25">
      <c r="A267" t="s">
        <v>0</v>
      </c>
      <c r="B267" t="s">
        <v>18</v>
      </c>
      <c r="C267" t="s">
        <v>20</v>
      </c>
      <c r="D267" s="91">
        <v>14.28515625</v>
      </c>
      <c r="E267" t="s">
        <v>22</v>
      </c>
      <c r="F267">
        <v>2780</v>
      </c>
      <c r="G267" t="s">
        <v>26</v>
      </c>
      <c r="H267" s="91">
        <v>40.140625</v>
      </c>
      <c r="I267" s="91">
        <v>23.77734375</v>
      </c>
      <c r="J267" t="s">
        <v>30</v>
      </c>
      <c r="K267" s="1" t="s">
        <v>34</v>
      </c>
      <c r="L267" t="s">
        <v>36</v>
      </c>
      <c r="M267" t="s">
        <v>38</v>
      </c>
      <c r="N267" t="s">
        <v>63</v>
      </c>
      <c r="O267" t="str">
        <f t="shared" si="4"/>
        <v>_Yes</v>
      </c>
    </row>
    <row r="268" spans="1:15" x14ac:dyDescent="0.25">
      <c r="A268" t="s">
        <v>0</v>
      </c>
      <c r="B268" t="s">
        <v>16</v>
      </c>
      <c r="C268" t="s">
        <v>20</v>
      </c>
      <c r="D268" s="91">
        <v>14.28515625</v>
      </c>
      <c r="E268" t="s">
        <v>22</v>
      </c>
      <c r="F268">
        <v>2780</v>
      </c>
      <c r="G268" t="s">
        <v>26</v>
      </c>
      <c r="H268" s="91">
        <v>40.140625</v>
      </c>
      <c r="I268" s="91">
        <v>23.64453125</v>
      </c>
      <c r="J268" t="s">
        <v>30</v>
      </c>
      <c r="K268" s="1" t="s">
        <v>35</v>
      </c>
      <c r="L268" t="s">
        <v>36</v>
      </c>
      <c r="M268" t="s">
        <v>40</v>
      </c>
      <c r="N268" t="s">
        <v>63</v>
      </c>
      <c r="O268" t="str">
        <f t="shared" si="4"/>
        <v>_Yes</v>
      </c>
    </row>
    <row r="269" spans="1:15" x14ac:dyDescent="0.25">
      <c r="A269" t="s">
        <v>14</v>
      </c>
      <c r="B269" t="s">
        <v>18</v>
      </c>
      <c r="C269" t="s">
        <v>19</v>
      </c>
      <c r="D269" s="91">
        <v>35.140625</v>
      </c>
      <c r="E269" t="s">
        <v>24</v>
      </c>
      <c r="F269">
        <v>2790</v>
      </c>
      <c r="G269" t="s">
        <v>26</v>
      </c>
      <c r="H269" s="91">
        <v>38</v>
      </c>
      <c r="I269" s="91">
        <v>17.76953125</v>
      </c>
      <c r="J269" t="s">
        <v>29</v>
      </c>
      <c r="K269" s="1" t="s">
        <v>35</v>
      </c>
      <c r="L269" t="s">
        <v>63</v>
      </c>
      <c r="M269" t="s">
        <v>40</v>
      </c>
      <c r="N269" t="s">
        <v>36</v>
      </c>
      <c r="O269" t="str">
        <f t="shared" si="4"/>
        <v>No</v>
      </c>
    </row>
    <row r="270" spans="1:15" x14ac:dyDescent="0.25">
      <c r="A270" t="s">
        <v>14</v>
      </c>
      <c r="B270" t="s">
        <v>16</v>
      </c>
      <c r="C270" t="s">
        <v>20</v>
      </c>
      <c r="D270" s="91">
        <v>8.5703125</v>
      </c>
      <c r="E270" t="s">
        <v>21</v>
      </c>
      <c r="F270">
        <v>2790</v>
      </c>
      <c r="G270" t="s">
        <v>26</v>
      </c>
      <c r="H270" s="91">
        <v>38</v>
      </c>
      <c r="I270" s="91">
        <v>20.12890625</v>
      </c>
      <c r="J270" t="s">
        <v>30</v>
      </c>
      <c r="K270" s="1" t="s">
        <v>34</v>
      </c>
      <c r="L270" t="s">
        <v>63</v>
      </c>
      <c r="M270" t="s">
        <v>40</v>
      </c>
      <c r="N270" t="s">
        <v>36</v>
      </c>
      <c r="O270" t="str">
        <f t="shared" si="4"/>
        <v>No</v>
      </c>
    </row>
    <row r="271" spans="1:15" x14ac:dyDescent="0.25">
      <c r="A271" t="s">
        <v>14</v>
      </c>
      <c r="B271" t="s">
        <v>17</v>
      </c>
      <c r="C271" t="s">
        <v>19</v>
      </c>
      <c r="D271" s="91">
        <v>27.5703125</v>
      </c>
      <c r="E271" t="s">
        <v>24</v>
      </c>
      <c r="F271">
        <v>2800</v>
      </c>
      <c r="G271" t="s">
        <v>26</v>
      </c>
      <c r="H271" s="91">
        <v>39</v>
      </c>
      <c r="I271" s="91">
        <v>28.0703125</v>
      </c>
      <c r="J271" t="s">
        <v>31</v>
      </c>
      <c r="K271" s="1" t="s">
        <v>34</v>
      </c>
      <c r="L271" t="s">
        <v>63</v>
      </c>
      <c r="M271" t="s">
        <v>38</v>
      </c>
      <c r="N271" t="s">
        <v>36</v>
      </c>
      <c r="O271" t="str">
        <f t="shared" si="4"/>
        <v>No</v>
      </c>
    </row>
    <row r="272" spans="1:15" x14ac:dyDescent="0.25">
      <c r="A272" t="s">
        <v>14</v>
      </c>
      <c r="B272" t="s">
        <v>16</v>
      </c>
      <c r="C272" t="s">
        <v>19</v>
      </c>
      <c r="D272" s="91">
        <v>13.28515625</v>
      </c>
      <c r="E272" t="s">
        <v>22</v>
      </c>
      <c r="F272">
        <v>2800</v>
      </c>
      <c r="G272" t="s">
        <v>26</v>
      </c>
      <c r="H272" s="91">
        <v>39.8515625</v>
      </c>
      <c r="I272" s="91">
        <v>30.01953125</v>
      </c>
      <c r="J272" t="s">
        <v>32</v>
      </c>
      <c r="K272" s="1" t="s">
        <v>34</v>
      </c>
      <c r="L272" t="s">
        <v>36</v>
      </c>
      <c r="M272" t="s">
        <v>40</v>
      </c>
      <c r="N272" t="s">
        <v>63</v>
      </c>
      <c r="O272" t="str">
        <f t="shared" si="4"/>
        <v>_Yes</v>
      </c>
    </row>
    <row r="273" spans="1:15" x14ac:dyDescent="0.25">
      <c r="A273" t="s">
        <v>14</v>
      </c>
      <c r="B273" t="s">
        <v>18</v>
      </c>
      <c r="C273" t="s">
        <v>19</v>
      </c>
      <c r="D273" s="91">
        <v>13.5703125</v>
      </c>
      <c r="E273" t="s">
        <v>22</v>
      </c>
      <c r="F273">
        <v>2800</v>
      </c>
      <c r="G273" t="s">
        <v>26</v>
      </c>
      <c r="H273" s="91">
        <v>40</v>
      </c>
      <c r="I273" s="91">
        <v>21.75390625</v>
      </c>
      <c r="J273" t="s">
        <v>30</v>
      </c>
      <c r="K273" s="1" t="s">
        <v>34</v>
      </c>
      <c r="L273" t="s">
        <v>36</v>
      </c>
      <c r="M273" t="s">
        <v>38</v>
      </c>
      <c r="N273" t="s">
        <v>63</v>
      </c>
      <c r="O273" t="str">
        <f t="shared" si="4"/>
        <v>_Yes</v>
      </c>
    </row>
    <row r="274" spans="1:15" x14ac:dyDescent="0.25">
      <c r="A274" t="s">
        <v>0</v>
      </c>
      <c r="B274" t="s">
        <v>16</v>
      </c>
      <c r="C274" t="s">
        <v>19</v>
      </c>
      <c r="D274" s="91">
        <v>19.28515625</v>
      </c>
      <c r="E274" t="s">
        <v>22</v>
      </c>
      <c r="F274">
        <v>2800</v>
      </c>
      <c r="G274" t="s">
        <v>26</v>
      </c>
      <c r="H274" s="91">
        <v>40</v>
      </c>
      <c r="I274" s="91">
        <v>24.19140625</v>
      </c>
      <c r="J274" t="s">
        <v>30</v>
      </c>
      <c r="K274" s="1" t="s">
        <v>34</v>
      </c>
      <c r="L274" t="s">
        <v>36</v>
      </c>
      <c r="M274" t="s">
        <v>40</v>
      </c>
      <c r="N274" t="s">
        <v>63</v>
      </c>
      <c r="O274" t="str">
        <f t="shared" si="4"/>
        <v>_Yes</v>
      </c>
    </row>
    <row r="275" spans="1:15" x14ac:dyDescent="0.25">
      <c r="A275" t="s">
        <v>0</v>
      </c>
      <c r="B275" t="s">
        <v>16</v>
      </c>
      <c r="C275" t="s">
        <v>19</v>
      </c>
      <c r="D275" s="91">
        <v>22.28515625</v>
      </c>
      <c r="E275" t="s">
        <v>23</v>
      </c>
      <c r="F275">
        <v>2800</v>
      </c>
      <c r="G275" t="s">
        <v>26</v>
      </c>
      <c r="H275" s="91">
        <v>40</v>
      </c>
      <c r="I275" s="91">
        <v>25.01171875</v>
      </c>
      <c r="J275" t="s">
        <v>31</v>
      </c>
      <c r="K275" s="1" t="s">
        <v>34</v>
      </c>
      <c r="L275" t="s">
        <v>36</v>
      </c>
      <c r="M275" t="s">
        <v>40</v>
      </c>
      <c r="N275" t="s">
        <v>63</v>
      </c>
      <c r="O275" t="str">
        <f t="shared" si="4"/>
        <v>_Yes</v>
      </c>
    </row>
    <row r="276" spans="1:15" x14ac:dyDescent="0.25">
      <c r="A276" t="s">
        <v>0</v>
      </c>
      <c r="B276" t="s">
        <v>16</v>
      </c>
      <c r="C276" t="s">
        <v>19</v>
      </c>
      <c r="D276" s="91">
        <v>7.142578125</v>
      </c>
      <c r="E276" t="s">
        <v>21</v>
      </c>
      <c r="F276">
        <v>2800</v>
      </c>
      <c r="G276" t="s">
        <v>26</v>
      </c>
      <c r="H276" s="91">
        <v>37</v>
      </c>
      <c r="I276" s="91">
        <v>26.01953125</v>
      </c>
      <c r="J276" t="s">
        <v>31</v>
      </c>
      <c r="K276" s="1" t="s">
        <v>35</v>
      </c>
      <c r="L276" t="s">
        <v>63</v>
      </c>
      <c r="M276" t="s">
        <v>40</v>
      </c>
      <c r="N276" t="s">
        <v>63</v>
      </c>
      <c r="O276" t="str">
        <f t="shared" si="4"/>
        <v>_Yes</v>
      </c>
    </row>
    <row r="277" spans="1:15" x14ac:dyDescent="0.25">
      <c r="A277" t="s">
        <v>0</v>
      </c>
      <c r="B277" t="s">
        <v>18</v>
      </c>
      <c r="C277" t="s">
        <v>19</v>
      </c>
      <c r="D277" s="91">
        <v>10.5703125</v>
      </c>
      <c r="E277" t="s">
        <v>21</v>
      </c>
      <c r="F277">
        <v>2800</v>
      </c>
      <c r="G277" t="s">
        <v>26</v>
      </c>
      <c r="H277" s="91">
        <v>38</v>
      </c>
      <c r="I277" s="91">
        <v>26.79296875</v>
      </c>
      <c r="J277" t="s">
        <v>31</v>
      </c>
      <c r="K277" s="1" t="s">
        <v>33</v>
      </c>
      <c r="L277" t="s">
        <v>36</v>
      </c>
      <c r="M277" t="s">
        <v>40</v>
      </c>
      <c r="N277" t="s">
        <v>63</v>
      </c>
      <c r="O277" t="str">
        <f t="shared" si="4"/>
        <v>_Yes</v>
      </c>
    </row>
    <row r="278" spans="1:15" x14ac:dyDescent="0.25">
      <c r="A278" t="s">
        <v>14</v>
      </c>
      <c r="B278" t="s">
        <v>18</v>
      </c>
      <c r="C278" t="s">
        <v>20</v>
      </c>
      <c r="D278" s="91">
        <v>27</v>
      </c>
      <c r="E278" t="s">
        <v>24</v>
      </c>
      <c r="F278">
        <v>2800</v>
      </c>
      <c r="G278" t="s">
        <v>26</v>
      </c>
      <c r="H278" s="91">
        <v>38.421875</v>
      </c>
      <c r="I278" s="91">
        <v>29.015625</v>
      </c>
      <c r="J278" t="s">
        <v>31</v>
      </c>
      <c r="K278" s="1" t="s">
        <v>34</v>
      </c>
      <c r="L278" t="s">
        <v>36</v>
      </c>
      <c r="M278" t="s">
        <v>38</v>
      </c>
      <c r="N278" t="s">
        <v>36</v>
      </c>
      <c r="O278" t="str">
        <f t="shared" si="4"/>
        <v>No</v>
      </c>
    </row>
    <row r="279" spans="1:15" x14ac:dyDescent="0.25">
      <c r="A279" t="s">
        <v>14</v>
      </c>
      <c r="B279" t="s">
        <v>18</v>
      </c>
      <c r="C279" t="s">
        <v>20</v>
      </c>
      <c r="D279" s="91">
        <v>5.142578125</v>
      </c>
      <c r="E279" t="s">
        <v>21</v>
      </c>
      <c r="F279">
        <v>2800</v>
      </c>
      <c r="G279" t="s">
        <v>26</v>
      </c>
      <c r="H279" s="91">
        <v>38</v>
      </c>
      <c r="I279" s="91">
        <v>29.6328125</v>
      </c>
      <c r="J279" t="s">
        <v>31</v>
      </c>
      <c r="K279" s="1" t="s">
        <v>35</v>
      </c>
      <c r="L279" t="s">
        <v>36</v>
      </c>
      <c r="M279" t="s">
        <v>38</v>
      </c>
      <c r="N279" t="s">
        <v>36</v>
      </c>
      <c r="O279" t="str">
        <f t="shared" si="4"/>
        <v>No</v>
      </c>
    </row>
    <row r="280" spans="1:15" x14ac:dyDescent="0.25">
      <c r="A280" t="s">
        <v>14</v>
      </c>
      <c r="B280" t="s">
        <v>18</v>
      </c>
      <c r="C280" t="s">
        <v>20</v>
      </c>
      <c r="D280" s="91">
        <v>15.14257813</v>
      </c>
      <c r="E280" t="s">
        <v>22</v>
      </c>
      <c r="F280">
        <v>2800</v>
      </c>
      <c r="G280" t="s">
        <v>26</v>
      </c>
      <c r="H280" s="91">
        <v>37.421875</v>
      </c>
      <c r="I280" s="91">
        <v>25.6953125</v>
      </c>
      <c r="J280" t="s">
        <v>31</v>
      </c>
      <c r="K280" s="1" t="s">
        <v>33</v>
      </c>
      <c r="L280" t="s">
        <v>36</v>
      </c>
      <c r="M280" t="s">
        <v>38</v>
      </c>
      <c r="N280" t="s">
        <v>41</v>
      </c>
      <c r="O280" t="str">
        <f t="shared" si="4"/>
        <v>_Yes</v>
      </c>
    </row>
    <row r="281" spans="1:15" x14ac:dyDescent="0.25">
      <c r="A281" t="s">
        <v>14</v>
      </c>
      <c r="B281" t="s">
        <v>16</v>
      </c>
      <c r="C281" t="s">
        <v>20</v>
      </c>
      <c r="D281" s="91">
        <v>10.85546875</v>
      </c>
      <c r="E281" t="s">
        <v>21</v>
      </c>
      <c r="F281">
        <v>2800</v>
      </c>
      <c r="G281" t="s">
        <v>26</v>
      </c>
      <c r="H281" s="91">
        <v>39</v>
      </c>
      <c r="I281" s="91">
        <v>22.84375</v>
      </c>
      <c r="J281" t="s">
        <v>30</v>
      </c>
      <c r="K281" s="1" t="s">
        <v>33</v>
      </c>
      <c r="L281" t="s">
        <v>36</v>
      </c>
      <c r="M281" t="s">
        <v>38</v>
      </c>
      <c r="N281" t="s">
        <v>36</v>
      </c>
      <c r="O281" t="str">
        <f t="shared" si="4"/>
        <v>No</v>
      </c>
    </row>
    <row r="282" spans="1:15" x14ac:dyDescent="0.25">
      <c r="A282" t="s">
        <v>0</v>
      </c>
      <c r="B282" t="s">
        <v>18</v>
      </c>
      <c r="C282" t="s">
        <v>20</v>
      </c>
      <c r="D282" s="91">
        <v>10.14257813</v>
      </c>
      <c r="E282" t="s">
        <v>21</v>
      </c>
      <c r="F282">
        <v>2800</v>
      </c>
      <c r="G282" t="s">
        <v>26</v>
      </c>
      <c r="H282" s="91">
        <v>39</v>
      </c>
      <c r="I282" s="91">
        <v>26.859375</v>
      </c>
      <c r="J282" t="s">
        <v>31</v>
      </c>
      <c r="K282" s="1" t="s">
        <v>35</v>
      </c>
      <c r="L282" t="s">
        <v>36</v>
      </c>
      <c r="M282" t="s">
        <v>40</v>
      </c>
      <c r="N282" t="s">
        <v>63</v>
      </c>
      <c r="O282" t="str">
        <f t="shared" si="4"/>
        <v>_Yes</v>
      </c>
    </row>
    <row r="283" spans="1:15" x14ac:dyDescent="0.25">
      <c r="A283" t="s">
        <v>14</v>
      </c>
      <c r="B283" t="s">
        <v>17</v>
      </c>
      <c r="C283" t="s">
        <v>19</v>
      </c>
      <c r="D283" s="91">
        <v>5</v>
      </c>
      <c r="E283" t="s">
        <v>21</v>
      </c>
      <c r="F283">
        <v>2810</v>
      </c>
      <c r="G283" t="s">
        <v>26</v>
      </c>
      <c r="H283" s="91">
        <v>38.5703125</v>
      </c>
      <c r="I283" s="91">
        <v>43.4296875</v>
      </c>
      <c r="J283" t="s">
        <v>32</v>
      </c>
      <c r="K283" s="1" t="s">
        <v>35</v>
      </c>
      <c r="L283" t="s">
        <v>36</v>
      </c>
      <c r="M283" t="s">
        <v>38</v>
      </c>
      <c r="N283" t="s">
        <v>36</v>
      </c>
      <c r="O283" t="str">
        <f t="shared" si="4"/>
        <v>No</v>
      </c>
    </row>
    <row r="284" spans="1:15" x14ac:dyDescent="0.25">
      <c r="A284" t="s">
        <v>14</v>
      </c>
      <c r="B284" t="s">
        <v>16</v>
      </c>
      <c r="C284" t="s">
        <v>19</v>
      </c>
      <c r="D284" s="91">
        <v>16.85546875</v>
      </c>
      <c r="E284" t="s">
        <v>22</v>
      </c>
      <c r="F284">
        <v>2810</v>
      </c>
      <c r="G284" t="s">
        <v>26</v>
      </c>
      <c r="H284" s="91">
        <v>38.28125</v>
      </c>
      <c r="I284" s="91">
        <v>32.3046875</v>
      </c>
      <c r="J284" t="s">
        <v>32</v>
      </c>
      <c r="K284" s="1" t="s">
        <v>34</v>
      </c>
      <c r="L284" t="s">
        <v>36</v>
      </c>
      <c r="M284" t="s">
        <v>37</v>
      </c>
      <c r="N284" t="s">
        <v>63</v>
      </c>
      <c r="O284" t="str">
        <f t="shared" si="4"/>
        <v>_Yes</v>
      </c>
    </row>
    <row r="285" spans="1:15" x14ac:dyDescent="0.25">
      <c r="A285" t="s">
        <v>0</v>
      </c>
      <c r="B285" t="s">
        <v>16</v>
      </c>
      <c r="C285" t="s">
        <v>19</v>
      </c>
      <c r="D285" s="91">
        <v>31.5703125</v>
      </c>
      <c r="E285" t="s">
        <v>24</v>
      </c>
      <c r="F285">
        <v>2810</v>
      </c>
      <c r="G285" t="s">
        <v>26</v>
      </c>
      <c r="H285" s="91">
        <v>39</v>
      </c>
      <c r="I285" s="91">
        <v>22.05078125</v>
      </c>
      <c r="J285" t="s">
        <v>30</v>
      </c>
      <c r="K285" s="1" t="s">
        <v>35</v>
      </c>
      <c r="M285" t="s">
        <v>40</v>
      </c>
      <c r="N285" t="s">
        <v>63</v>
      </c>
      <c r="O285" t="str">
        <f t="shared" si="4"/>
        <v>_Yes</v>
      </c>
    </row>
    <row r="286" spans="1:15" x14ac:dyDescent="0.25">
      <c r="A286" t="s">
        <v>0</v>
      </c>
      <c r="B286" t="s">
        <v>16</v>
      </c>
      <c r="C286" t="s">
        <v>19</v>
      </c>
      <c r="D286" s="91">
        <v>9.712890625</v>
      </c>
      <c r="E286" t="s">
        <v>21</v>
      </c>
      <c r="F286">
        <v>2810</v>
      </c>
      <c r="G286" t="s">
        <v>26</v>
      </c>
      <c r="H286" s="91">
        <v>40</v>
      </c>
      <c r="I286" s="91">
        <v>30.6796875</v>
      </c>
      <c r="J286" t="s">
        <v>32</v>
      </c>
      <c r="K286" s="1" t="s">
        <v>34</v>
      </c>
      <c r="L286" t="s">
        <v>36</v>
      </c>
      <c r="M286" t="s">
        <v>38</v>
      </c>
      <c r="N286" t="s">
        <v>63</v>
      </c>
      <c r="O286" t="str">
        <f t="shared" si="4"/>
        <v>_Yes</v>
      </c>
    </row>
    <row r="287" spans="1:15" x14ac:dyDescent="0.25">
      <c r="A287" t="s">
        <v>14</v>
      </c>
      <c r="B287" t="s">
        <v>18</v>
      </c>
      <c r="C287" t="s">
        <v>20</v>
      </c>
      <c r="D287" s="91">
        <v>5.28515625</v>
      </c>
      <c r="E287" t="s">
        <v>21</v>
      </c>
      <c r="F287">
        <v>2810</v>
      </c>
      <c r="G287" t="s">
        <v>26</v>
      </c>
      <c r="H287" s="91">
        <v>40</v>
      </c>
      <c r="I287" s="91">
        <v>26.4609375</v>
      </c>
      <c r="J287" t="s">
        <v>31</v>
      </c>
      <c r="K287" s="1" t="s">
        <v>33</v>
      </c>
      <c r="L287" t="s">
        <v>36</v>
      </c>
      <c r="M287" t="s">
        <v>38</v>
      </c>
      <c r="N287" t="s">
        <v>36</v>
      </c>
      <c r="O287" t="str">
        <f t="shared" si="4"/>
        <v>No</v>
      </c>
    </row>
    <row r="288" spans="1:15" x14ac:dyDescent="0.25">
      <c r="A288" t="s">
        <v>14</v>
      </c>
      <c r="B288" t="s">
        <v>18</v>
      </c>
      <c r="C288" t="s">
        <v>20</v>
      </c>
      <c r="D288" s="91">
        <v>8</v>
      </c>
      <c r="E288" t="s">
        <v>21</v>
      </c>
      <c r="F288">
        <v>2810</v>
      </c>
      <c r="G288" t="s">
        <v>26</v>
      </c>
      <c r="H288" s="91">
        <v>39</v>
      </c>
      <c r="I288" s="91">
        <v>26.6328125</v>
      </c>
      <c r="J288" t="s">
        <v>31</v>
      </c>
      <c r="K288" s="1" t="s">
        <v>35</v>
      </c>
      <c r="L288" t="s">
        <v>36</v>
      </c>
      <c r="M288" t="s">
        <v>38</v>
      </c>
      <c r="N288" t="s">
        <v>63</v>
      </c>
      <c r="O288" t="str">
        <f t="shared" si="4"/>
        <v>_Yes</v>
      </c>
    </row>
    <row r="289" spans="1:15" x14ac:dyDescent="0.25">
      <c r="A289" t="s">
        <v>14</v>
      </c>
      <c r="B289" t="s">
        <v>18</v>
      </c>
      <c r="C289" t="s">
        <v>20</v>
      </c>
      <c r="D289" s="91">
        <v>10.5703125</v>
      </c>
      <c r="E289" t="s">
        <v>21</v>
      </c>
      <c r="F289">
        <v>2810</v>
      </c>
      <c r="G289" t="s">
        <v>26</v>
      </c>
      <c r="H289" s="91">
        <v>39</v>
      </c>
      <c r="I289" s="91">
        <v>26.22265625</v>
      </c>
      <c r="J289" t="s">
        <v>31</v>
      </c>
      <c r="K289" s="1" t="s">
        <v>34</v>
      </c>
      <c r="L289" t="s">
        <v>36</v>
      </c>
      <c r="M289" t="s">
        <v>40</v>
      </c>
      <c r="N289" t="s">
        <v>36</v>
      </c>
      <c r="O289" t="str">
        <f t="shared" si="4"/>
        <v>No</v>
      </c>
    </row>
    <row r="290" spans="1:15" x14ac:dyDescent="0.25">
      <c r="A290" t="s">
        <v>14</v>
      </c>
      <c r="B290" t="s">
        <v>16</v>
      </c>
      <c r="C290" t="s">
        <v>20</v>
      </c>
      <c r="D290" s="91">
        <v>12.71289063</v>
      </c>
      <c r="E290" t="s">
        <v>21</v>
      </c>
      <c r="F290">
        <v>2810</v>
      </c>
      <c r="G290" t="s">
        <v>26</v>
      </c>
      <c r="H290" s="91">
        <v>42</v>
      </c>
      <c r="I290" s="91">
        <v>21.5703125</v>
      </c>
      <c r="J290" t="s">
        <v>30</v>
      </c>
      <c r="K290" s="1" t="s">
        <v>34</v>
      </c>
      <c r="L290" t="s">
        <v>36</v>
      </c>
      <c r="M290" t="s">
        <v>38</v>
      </c>
      <c r="N290" t="s">
        <v>63</v>
      </c>
      <c r="O290" t="str">
        <f t="shared" si="4"/>
        <v>_Yes</v>
      </c>
    </row>
    <row r="291" spans="1:15" x14ac:dyDescent="0.25">
      <c r="A291" t="s">
        <v>14</v>
      </c>
      <c r="B291" t="s">
        <v>18</v>
      </c>
      <c r="C291" t="s">
        <v>20</v>
      </c>
      <c r="D291" s="91">
        <v>16.7109375</v>
      </c>
      <c r="E291" t="s">
        <v>22</v>
      </c>
      <c r="F291">
        <v>2810</v>
      </c>
      <c r="G291" t="s">
        <v>26</v>
      </c>
      <c r="H291" s="91">
        <v>40</v>
      </c>
      <c r="I291" s="91">
        <v>15.73632813</v>
      </c>
      <c r="J291" t="s">
        <v>29</v>
      </c>
      <c r="K291" s="1" t="s">
        <v>33</v>
      </c>
      <c r="L291" t="s">
        <v>36</v>
      </c>
      <c r="M291" t="s">
        <v>38</v>
      </c>
      <c r="N291" t="s">
        <v>63</v>
      </c>
      <c r="O291" t="str">
        <f t="shared" si="4"/>
        <v>_Yes</v>
      </c>
    </row>
    <row r="292" spans="1:15" x14ac:dyDescent="0.25">
      <c r="A292" t="s">
        <v>0</v>
      </c>
      <c r="B292" t="s">
        <v>16</v>
      </c>
      <c r="C292" t="s">
        <v>20</v>
      </c>
      <c r="D292" s="91">
        <v>5</v>
      </c>
      <c r="E292" t="s">
        <v>21</v>
      </c>
      <c r="F292">
        <v>2810</v>
      </c>
      <c r="G292" t="s">
        <v>26</v>
      </c>
      <c r="H292" s="91">
        <v>38</v>
      </c>
      <c r="I292" s="91">
        <v>23.9609375</v>
      </c>
      <c r="J292" t="s">
        <v>30</v>
      </c>
      <c r="K292" s="1" t="s">
        <v>34</v>
      </c>
      <c r="L292" t="s">
        <v>36</v>
      </c>
      <c r="M292" t="s">
        <v>40</v>
      </c>
      <c r="N292" t="s">
        <v>63</v>
      </c>
      <c r="O292" t="str">
        <f t="shared" si="4"/>
        <v>_Yes</v>
      </c>
    </row>
    <row r="293" spans="1:15" x14ac:dyDescent="0.25">
      <c r="A293" t="s">
        <v>14</v>
      </c>
      <c r="B293" t="s">
        <v>18</v>
      </c>
      <c r="C293" t="s">
        <v>19</v>
      </c>
      <c r="D293" s="91">
        <v>16.5703125</v>
      </c>
      <c r="E293" t="s">
        <v>22</v>
      </c>
      <c r="F293">
        <v>2820</v>
      </c>
      <c r="G293" t="s">
        <v>26</v>
      </c>
      <c r="H293" s="91">
        <v>39</v>
      </c>
      <c r="I293" s="91">
        <v>20.51953125</v>
      </c>
      <c r="J293" t="s">
        <v>30</v>
      </c>
      <c r="K293" s="1" t="s">
        <v>33</v>
      </c>
      <c r="L293" t="s">
        <v>36</v>
      </c>
      <c r="M293" t="s">
        <v>38</v>
      </c>
      <c r="N293" t="s">
        <v>36</v>
      </c>
      <c r="O293" t="str">
        <f t="shared" si="4"/>
        <v>No</v>
      </c>
    </row>
    <row r="294" spans="1:15" x14ac:dyDescent="0.25">
      <c r="A294" t="s">
        <v>0</v>
      </c>
      <c r="B294" t="s">
        <v>16</v>
      </c>
      <c r="C294" t="s">
        <v>19</v>
      </c>
      <c r="D294" s="91">
        <v>8.712890625</v>
      </c>
      <c r="E294" t="s">
        <v>21</v>
      </c>
      <c r="F294">
        <v>2820</v>
      </c>
      <c r="G294" t="s">
        <v>26</v>
      </c>
      <c r="H294" s="91">
        <v>41</v>
      </c>
      <c r="I294" s="91">
        <v>18.5625</v>
      </c>
      <c r="J294" t="s">
        <v>29</v>
      </c>
      <c r="K294" s="1" t="s">
        <v>35</v>
      </c>
      <c r="L294" t="s">
        <v>63</v>
      </c>
      <c r="M294" t="s">
        <v>38</v>
      </c>
      <c r="N294" t="s">
        <v>63</v>
      </c>
      <c r="O294" t="str">
        <f t="shared" si="4"/>
        <v>_Yes</v>
      </c>
    </row>
    <row r="295" spans="1:15" x14ac:dyDescent="0.25">
      <c r="A295" t="s">
        <v>0</v>
      </c>
      <c r="B295" t="s">
        <v>16</v>
      </c>
      <c r="C295" t="s">
        <v>19</v>
      </c>
      <c r="D295" s="91">
        <v>5.142578125</v>
      </c>
      <c r="E295" t="s">
        <v>21</v>
      </c>
      <c r="F295">
        <v>2820</v>
      </c>
      <c r="G295" t="s">
        <v>26</v>
      </c>
      <c r="H295" s="91">
        <v>38</v>
      </c>
      <c r="I295" s="91">
        <v>27.421875</v>
      </c>
      <c r="J295" t="s">
        <v>31</v>
      </c>
      <c r="K295" s="1" t="s">
        <v>35</v>
      </c>
      <c r="L295" t="s">
        <v>63</v>
      </c>
      <c r="M295" t="s">
        <v>38</v>
      </c>
      <c r="N295" t="s">
        <v>63</v>
      </c>
      <c r="O295" t="str">
        <f t="shared" si="4"/>
        <v>_Yes</v>
      </c>
    </row>
    <row r="296" spans="1:15" x14ac:dyDescent="0.25">
      <c r="A296" t="s">
        <v>0</v>
      </c>
      <c r="B296" t="s">
        <v>18</v>
      </c>
      <c r="C296" t="s">
        <v>19</v>
      </c>
      <c r="D296" s="91">
        <v>13.42773438</v>
      </c>
      <c r="E296" t="s">
        <v>22</v>
      </c>
      <c r="F296">
        <v>2820</v>
      </c>
      <c r="G296" t="s">
        <v>26</v>
      </c>
      <c r="H296" s="91">
        <v>39</v>
      </c>
      <c r="I296" s="91">
        <v>26.16015625</v>
      </c>
      <c r="J296" t="s">
        <v>31</v>
      </c>
      <c r="K296" s="1" t="s">
        <v>33</v>
      </c>
      <c r="L296" t="s">
        <v>36</v>
      </c>
      <c r="M296" t="s">
        <v>38</v>
      </c>
      <c r="N296" t="s">
        <v>63</v>
      </c>
      <c r="O296" t="str">
        <f t="shared" si="4"/>
        <v>_Yes</v>
      </c>
    </row>
    <row r="297" spans="1:15" x14ac:dyDescent="0.25">
      <c r="A297" t="s">
        <v>14</v>
      </c>
      <c r="B297" t="s">
        <v>16</v>
      </c>
      <c r="C297" t="s">
        <v>20</v>
      </c>
      <c r="D297" s="91">
        <v>13.5703125</v>
      </c>
      <c r="E297" t="s">
        <v>22</v>
      </c>
      <c r="F297">
        <v>2820</v>
      </c>
      <c r="G297" t="s">
        <v>26</v>
      </c>
      <c r="H297" s="91">
        <v>39</v>
      </c>
      <c r="I297" s="91">
        <v>25.34765625</v>
      </c>
      <c r="J297" t="s">
        <v>31</v>
      </c>
      <c r="K297" s="1" t="s">
        <v>34</v>
      </c>
      <c r="L297" t="s">
        <v>36</v>
      </c>
      <c r="M297" t="s">
        <v>40</v>
      </c>
      <c r="N297" t="s">
        <v>63</v>
      </c>
      <c r="O297" t="str">
        <f t="shared" si="4"/>
        <v>_Yes</v>
      </c>
    </row>
    <row r="298" spans="1:15" x14ac:dyDescent="0.25">
      <c r="A298" t="s">
        <v>0</v>
      </c>
      <c r="B298" t="s">
        <v>16</v>
      </c>
      <c r="C298" t="s">
        <v>20</v>
      </c>
      <c r="D298" s="91">
        <v>15.42773438</v>
      </c>
      <c r="E298" t="s">
        <v>22</v>
      </c>
      <c r="F298">
        <v>2820</v>
      </c>
      <c r="G298" t="s">
        <v>26</v>
      </c>
      <c r="H298" s="91">
        <v>40</v>
      </c>
      <c r="I298" s="91">
        <v>21.41015625</v>
      </c>
      <c r="J298" t="s">
        <v>30</v>
      </c>
      <c r="K298" s="1" t="s">
        <v>33</v>
      </c>
      <c r="N298" t="s">
        <v>63</v>
      </c>
      <c r="O298" t="str">
        <f t="shared" si="4"/>
        <v>_Yes</v>
      </c>
    </row>
    <row r="299" spans="1:15" x14ac:dyDescent="0.25">
      <c r="A299" t="s">
        <v>14</v>
      </c>
      <c r="B299" t="s">
        <v>17</v>
      </c>
      <c r="C299" t="s">
        <v>19</v>
      </c>
      <c r="D299" s="91">
        <v>10.42773438</v>
      </c>
      <c r="E299" t="s">
        <v>21</v>
      </c>
      <c r="F299">
        <v>2830</v>
      </c>
      <c r="G299" t="s">
        <v>26</v>
      </c>
      <c r="H299" s="91">
        <v>37</v>
      </c>
      <c r="I299" s="91">
        <v>20.9609375</v>
      </c>
      <c r="J299" t="s">
        <v>30</v>
      </c>
      <c r="K299" s="1" t="s">
        <v>34</v>
      </c>
      <c r="L299" t="s">
        <v>36</v>
      </c>
      <c r="M299" t="s">
        <v>46</v>
      </c>
      <c r="N299" t="s">
        <v>36</v>
      </c>
      <c r="O299" t="str">
        <f t="shared" si="4"/>
        <v>No</v>
      </c>
    </row>
    <row r="300" spans="1:15" x14ac:dyDescent="0.25">
      <c r="A300" t="s">
        <v>0</v>
      </c>
      <c r="B300" t="s">
        <v>18</v>
      </c>
      <c r="C300" t="s">
        <v>19</v>
      </c>
      <c r="D300" s="91">
        <v>19.85546875</v>
      </c>
      <c r="E300" t="s">
        <v>22</v>
      </c>
      <c r="F300">
        <v>2830</v>
      </c>
      <c r="G300" t="s">
        <v>26</v>
      </c>
      <c r="H300" s="91">
        <v>40</v>
      </c>
      <c r="I300" s="91">
        <v>27.3828125</v>
      </c>
      <c r="J300" t="s">
        <v>31</v>
      </c>
      <c r="K300" s="1" t="s">
        <v>33</v>
      </c>
      <c r="L300" t="s">
        <v>36</v>
      </c>
      <c r="M300" t="s">
        <v>38</v>
      </c>
      <c r="N300" t="s">
        <v>63</v>
      </c>
      <c r="O300" t="str">
        <f t="shared" si="4"/>
        <v>_Yes</v>
      </c>
    </row>
    <row r="301" spans="1:15" x14ac:dyDescent="0.25">
      <c r="A301" t="s">
        <v>14</v>
      </c>
      <c r="B301" t="s">
        <v>18</v>
      </c>
      <c r="C301" t="s">
        <v>20</v>
      </c>
      <c r="D301" s="91">
        <v>16.42578125</v>
      </c>
      <c r="E301" t="s">
        <v>22</v>
      </c>
      <c r="F301">
        <v>2830</v>
      </c>
      <c r="G301" t="s">
        <v>26</v>
      </c>
      <c r="H301" s="91">
        <v>40</v>
      </c>
      <c r="I301" s="91">
        <v>26.12890625</v>
      </c>
      <c r="J301" t="s">
        <v>31</v>
      </c>
      <c r="K301" s="1" t="s">
        <v>34</v>
      </c>
      <c r="L301" t="s">
        <v>36</v>
      </c>
      <c r="M301" t="s">
        <v>40</v>
      </c>
      <c r="N301" t="s">
        <v>41</v>
      </c>
      <c r="O301" t="str">
        <f t="shared" si="4"/>
        <v>_Yes</v>
      </c>
    </row>
    <row r="302" spans="1:15" x14ac:dyDescent="0.25">
      <c r="A302" t="s">
        <v>14</v>
      </c>
      <c r="B302" t="s">
        <v>18</v>
      </c>
      <c r="C302" t="s">
        <v>20</v>
      </c>
      <c r="D302" s="91">
        <v>22.7109375</v>
      </c>
      <c r="E302" t="s">
        <v>23</v>
      </c>
      <c r="F302">
        <v>2830</v>
      </c>
      <c r="G302" t="s">
        <v>26</v>
      </c>
      <c r="H302" s="91">
        <v>38</v>
      </c>
      <c r="I302" s="91">
        <v>18.03515625</v>
      </c>
      <c r="J302" t="s">
        <v>29</v>
      </c>
      <c r="K302" s="1" t="s">
        <v>34</v>
      </c>
      <c r="L302" t="s">
        <v>63</v>
      </c>
      <c r="M302" t="s">
        <v>37</v>
      </c>
      <c r="N302" t="s">
        <v>63</v>
      </c>
      <c r="O302" t="str">
        <f t="shared" si="4"/>
        <v>_Yes</v>
      </c>
    </row>
    <row r="303" spans="1:15" x14ac:dyDescent="0.25">
      <c r="A303" t="s">
        <v>14</v>
      </c>
      <c r="B303" t="s">
        <v>18</v>
      </c>
      <c r="C303" t="s">
        <v>20</v>
      </c>
      <c r="D303" s="91">
        <v>21.28515625</v>
      </c>
      <c r="E303" t="s">
        <v>23</v>
      </c>
      <c r="F303">
        <v>2830</v>
      </c>
      <c r="G303" t="s">
        <v>26</v>
      </c>
      <c r="H303" s="91">
        <v>38</v>
      </c>
      <c r="I303" s="91">
        <v>30.3046875</v>
      </c>
      <c r="J303" t="s">
        <v>32</v>
      </c>
      <c r="K303" s="1" t="s">
        <v>34</v>
      </c>
      <c r="L303" t="s">
        <v>36</v>
      </c>
      <c r="M303" t="s">
        <v>40</v>
      </c>
      <c r="N303" t="s">
        <v>36</v>
      </c>
      <c r="O303" t="str">
        <f t="shared" si="4"/>
        <v>No</v>
      </c>
    </row>
    <row r="304" spans="1:15" x14ac:dyDescent="0.25">
      <c r="A304" t="s">
        <v>14</v>
      </c>
      <c r="B304" t="s">
        <v>18</v>
      </c>
      <c r="C304" t="s">
        <v>20</v>
      </c>
      <c r="D304" s="91">
        <v>4.713867188</v>
      </c>
      <c r="E304" t="s">
        <v>21</v>
      </c>
      <c r="F304">
        <v>2830</v>
      </c>
      <c r="G304" t="s">
        <v>26</v>
      </c>
      <c r="H304" s="91">
        <v>40</v>
      </c>
      <c r="I304" s="91">
        <v>25.7734375</v>
      </c>
      <c r="J304" t="s">
        <v>31</v>
      </c>
      <c r="K304" s="1" t="s">
        <v>34</v>
      </c>
      <c r="L304" t="s">
        <v>63</v>
      </c>
      <c r="M304" t="s">
        <v>40</v>
      </c>
      <c r="N304" t="s">
        <v>36</v>
      </c>
      <c r="O304" t="str">
        <f t="shared" si="4"/>
        <v>No</v>
      </c>
    </row>
    <row r="305" spans="1:15" x14ac:dyDescent="0.25">
      <c r="A305" t="s">
        <v>14</v>
      </c>
      <c r="B305" t="s">
        <v>18</v>
      </c>
      <c r="C305" t="s">
        <v>20</v>
      </c>
      <c r="D305" s="91">
        <v>4.427734375</v>
      </c>
      <c r="E305" t="s">
        <v>21</v>
      </c>
      <c r="F305">
        <v>2830</v>
      </c>
      <c r="G305" t="s">
        <v>26</v>
      </c>
      <c r="H305" s="91">
        <v>36</v>
      </c>
      <c r="I305" s="91">
        <v>28.6484375</v>
      </c>
      <c r="J305" t="s">
        <v>31</v>
      </c>
      <c r="K305" s="1" t="s">
        <v>33</v>
      </c>
      <c r="L305" t="s">
        <v>36</v>
      </c>
      <c r="M305" t="s">
        <v>38</v>
      </c>
      <c r="N305" t="s">
        <v>63</v>
      </c>
      <c r="O305" t="str">
        <f t="shared" si="4"/>
        <v>_Yes</v>
      </c>
    </row>
    <row r="306" spans="1:15" x14ac:dyDescent="0.25">
      <c r="A306" t="s">
        <v>0</v>
      </c>
      <c r="B306" t="s">
        <v>17</v>
      </c>
      <c r="C306" t="s">
        <v>20</v>
      </c>
      <c r="D306" s="91">
        <v>34.7109375</v>
      </c>
      <c r="E306" t="s">
        <v>24</v>
      </c>
      <c r="F306">
        <v>2830</v>
      </c>
      <c r="G306" t="s">
        <v>26</v>
      </c>
      <c r="H306" s="91">
        <v>38.5</v>
      </c>
      <c r="I306" s="91">
        <v>23.171875</v>
      </c>
      <c r="J306" t="s">
        <v>30</v>
      </c>
      <c r="K306" s="1" t="s">
        <v>35</v>
      </c>
      <c r="L306" t="s">
        <v>63</v>
      </c>
      <c r="M306" t="s">
        <v>40</v>
      </c>
      <c r="N306" t="s">
        <v>63</v>
      </c>
      <c r="O306" t="str">
        <f t="shared" si="4"/>
        <v>_Yes</v>
      </c>
    </row>
    <row r="307" spans="1:15" x14ac:dyDescent="0.25">
      <c r="A307" t="s">
        <v>0</v>
      </c>
      <c r="B307" t="s">
        <v>16</v>
      </c>
      <c r="C307" t="s">
        <v>19</v>
      </c>
      <c r="D307" s="91">
        <v>39.28125</v>
      </c>
      <c r="E307" t="s">
        <v>24</v>
      </c>
      <c r="F307">
        <v>2840</v>
      </c>
      <c r="G307" t="s">
        <v>26</v>
      </c>
      <c r="H307" s="91">
        <v>40</v>
      </c>
      <c r="I307" s="91">
        <v>18.53515625</v>
      </c>
      <c r="J307" t="s">
        <v>29</v>
      </c>
      <c r="K307" s="1" t="s">
        <v>35</v>
      </c>
      <c r="L307" t="s">
        <v>36</v>
      </c>
      <c r="M307" t="s">
        <v>40</v>
      </c>
      <c r="N307" t="s">
        <v>63</v>
      </c>
      <c r="O307" t="str">
        <f t="shared" si="4"/>
        <v>_Yes</v>
      </c>
    </row>
    <row r="308" spans="1:15" x14ac:dyDescent="0.25">
      <c r="A308" t="s">
        <v>0</v>
      </c>
      <c r="B308" t="s">
        <v>16</v>
      </c>
      <c r="C308" t="s">
        <v>19</v>
      </c>
      <c r="D308" s="91">
        <v>15.5703125</v>
      </c>
      <c r="E308" t="s">
        <v>22</v>
      </c>
      <c r="F308">
        <v>2840</v>
      </c>
      <c r="G308" t="s">
        <v>26</v>
      </c>
      <c r="H308" s="91">
        <v>37</v>
      </c>
      <c r="I308" s="91">
        <v>19.03125</v>
      </c>
      <c r="J308" t="s">
        <v>29</v>
      </c>
      <c r="K308" s="1" t="s">
        <v>34</v>
      </c>
      <c r="L308" t="s">
        <v>36</v>
      </c>
      <c r="M308" t="s">
        <v>40</v>
      </c>
      <c r="N308" t="s">
        <v>63</v>
      </c>
      <c r="O308" t="str">
        <f t="shared" si="4"/>
        <v>_Yes</v>
      </c>
    </row>
    <row r="309" spans="1:15" x14ac:dyDescent="0.25">
      <c r="A309" t="s">
        <v>14</v>
      </c>
      <c r="B309" t="s">
        <v>18</v>
      </c>
      <c r="C309" t="s">
        <v>20</v>
      </c>
      <c r="D309" s="91">
        <v>9.712890625</v>
      </c>
      <c r="E309" t="s">
        <v>21</v>
      </c>
      <c r="F309">
        <v>2840</v>
      </c>
      <c r="G309" t="s">
        <v>26</v>
      </c>
      <c r="H309" s="91">
        <v>37</v>
      </c>
      <c r="I309" s="91">
        <v>27.92578125</v>
      </c>
      <c r="J309" t="s">
        <v>31</v>
      </c>
      <c r="K309" s="1" t="s">
        <v>35</v>
      </c>
      <c r="L309" t="s">
        <v>36</v>
      </c>
      <c r="M309" t="s">
        <v>40</v>
      </c>
      <c r="N309" t="s">
        <v>36</v>
      </c>
      <c r="O309" t="str">
        <f t="shared" si="4"/>
        <v>No</v>
      </c>
    </row>
    <row r="310" spans="1:15" x14ac:dyDescent="0.25">
      <c r="A310" t="s">
        <v>14</v>
      </c>
      <c r="B310" t="s">
        <v>18</v>
      </c>
      <c r="C310" t="s">
        <v>20</v>
      </c>
      <c r="D310" s="91">
        <v>16.85546875</v>
      </c>
      <c r="E310" t="s">
        <v>22</v>
      </c>
      <c r="F310">
        <v>2840</v>
      </c>
      <c r="G310" t="s">
        <v>26</v>
      </c>
      <c r="H310" s="91">
        <v>40</v>
      </c>
      <c r="I310" s="91">
        <v>34.734375</v>
      </c>
      <c r="J310" t="s">
        <v>32</v>
      </c>
      <c r="K310" s="1" t="s">
        <v>35</v>
      </c>
      <c r="L310" t="s">
        <v>36</v>
      </c>
      <c r="M310" t="s">
        <v>37</v>
      </c>
      <c r="N310" t="s">
        <v>36</v>
      </c>
      <c r="O310" t="str">
        <f t="shared" si="4"/>
        <v>No</v>
      </c>
    </row>
    <row r="311" spans="1:15" x14ac:dyDescent="0.25">
      <c r="A311" t="s">
        <v>14</v>
      </c>
      <c r="B311" t="s">
        <v>18</v>
      </c>
      <c r="C311" t="s">
        <v>20</v>
      </c>
      <c r="D311" s="91">
        <v>6.571289063</v>
      </c>
      <c r="E311" t="s">
        <v>21</v>
      </c>
      <c r="F311">
        <v>2840</v>
      </c>
      <c r="G311" t="s">
        <v>26</v>
      </c>
      <c r="H311" s="91">
        <v>39</v>
      </c>
      <c r="I311" s="91">
        <v>34.6796875</v>
      </c>
      <c r="J311" t="s">
        <v>32</v>
      </c>
      <c r="K311" s="1" t="s">
        <v>33</v>
      </c>
      <c r="L311" t="s">
        <v>36</v>
      </c>
      <c r="M311" t="s">
        <v>40</v>
      </c>
      <c r="N311" t="s">
        <v>36</v>
      </c>
      <c r="O311" t="str">
        <f t="shared" si="4"/>
        <v>No</v>
      </c>
    </row>
    <row r="312" spans="1:15" x14ac:dyDescent="0.25">
      <c r="A312" t="s">
        <v>14</v>
      </c>
      <c r="B312" t="s">
        <v>18</v>
      </c>
      <c r="C312" t="s">
        <v>20</v>
      </c>
      <c r="D312" s="91">
        <v>13.71289063</v>
      </c>
      <c r="E312" t="s">
        <v>22</v>
      </c>
      <c r="F312">
        <v>2840</v>
      </c>
      <c r="G312" t="s">
        <v>26</v>
      </c>
      <c r="H312" s="91">
        <v>40</v>
      </c>
      <c r="I312" s="91">
        <v>33.84375</v>
      </c>
      <c r="J312" t="s">
        <v>32</v>
      </c>
      <c r="K312" s="1" t="s">
        <v>34</v>
      </c>
      <c r="L312" t="s">
        <v>36</v>
      </c>
      <c r="M312" t="s">
        <v>38</v>
      </c>
      <c r="N312" t="s">
        <v>36</v>
      </c>
      <c r="O312" t="str">
        <f t="shared" si="4"/>
        <v>No</v>
      </c>
    </row>
    <row r="313" spans="1:15" x14ac:dyDescent="0.25">
      <c r="A313" t="s">
        <v>14</v>
      </c>
      <c r="B313" t="s">
        <v>18</v>
      </c>
      <c r="C313" t="s">
        <v>20</v>
      </c>
      <c r="D313" s="91">
        <v>17.140625</v>
      </c>
      <c r="E313" t="s">
        <v>22</v>
      </c>
      <c r="F313">
        <v>2840</v>
      </c>
      <c r="G313" t="s">
        <v>26</v>
      </c>
      <c r="H313" s="91">
        <v>37</v>
      </c>
      <c r="I313" s="91">
        <v>39.90625</v>
      </c>
      <c r="J313" t="s">
        <v>32</v>
      </c>
      <c r="K313" s="1" t="s">
        <v>33</v>
      </c>
      <c r="L313" t="s">
        <v>36</v>
      </c>
      <c r="M313" t="s">
        <v>38</v>
      </c>
      <c r="N313" t="s">
        <v>36</v>
      </c>
      <c r="O313" t="str">
        <f t="shared" si="4"/>
        <v>No</v>
      </c>
    </row>
    <row r="314" spans="1:15" x14ac:dyDescent="0.25">
      <c r="A314" t="s">
        <v>0</v>
      </c>
      <c r="B314" t="s">
        <v>16</v>
      </c>
      <c r="C314" t="s">
        <v>20</v>
      </c>
      <c r="D314" s="91">
        <v>16.42578125</v>
      </c>
      <c r="E314" t="s">
        <v>22</v>
      </c>
      <c r="F314">
        <v>2840</v>
      </c>
      <c r="G314" t="s">
        <v>26</v>
      </c>
      <c r="H314" s="91">
        <v>40</v>
      </c>
      <c r="I314" s="91">
        <v>22.953125</v>
      </c>
      <c r="J314" t="s">
        <v>30</v>
      </c>
      <c r="K314" s="1" t="s">
        <v>35</v>
      </c>
      <c r="L314" t="s">
        <v>63</v>
      </c>
      <c r="M314" t="s">
        <v>40</v>
      </c>
      <c r="N314" t="s">
        <v>63</v>
      </c>
      <c r="O314" t="str">
        <f t="shared" si="4"/>
        <v>_Yes</v>
      </c>
    </row>
    <row r="315" spans="1:15" x14ac:dyDescent="0.25">
      <c r="A315" t="s">
        <v>0</v>
      </c>
      <c r="B315" t="s">
        <v>18</v>
      </c>
      <c r="C315" t="s">
        <v>20</v>
      </c>
      <c r="D315" s="91">
        <v>24.85546875</v>
      </c>
      <c r="E315" t="s">
        <v>23</v>
      </c>
      <c r="F315">
        <v>2840</v>
      </c>
      <c r="G315" t="s">
        <v>26</v>
      </c>
      <c r="H315" s="91">
        <v>40</v>
      </c>
      <c r="I315" s="91">
        <v>30.63671875</v>
      </c>
      <c r="J315" t="s">
        <v>32</v>
      </c>
      <c r="K315" s="1" t="s">
        <v>34</v>
      </c>
      <c r="L315" t="s">
        <v>36</v>
      </c>
      <c r="M315" t="s">
        <v>40</v>
      </c>
      <c r="N315" t="s">
        <v>63</v>
      </c>
      <c r="O315" t="str">
        <f t="shared" si="4"/>
        <v>_Yes</v>
      </c>
    </row>
    <row r="316" spans="1:15" x14ac:dyDescent="0.25">
      <c r="A316" t="s">
        <v>14</v>
      </c>
      <c r="B316" t="s">
        <v>18</v>
      </c>
      <c r="C316" t="s">
        <v>19</v>
      </c>
      <c r="D316" s="91">
        <v>8.85546875</v>
      </c>
      <c r="E316" t="s">
        <v>21</v>
      </c>
      <c r="F316">
        <v>2845</v>
      </c>
      <c r="G316" t="s">
        <v>26</v>
      </c>
      <c r="H316" s="91">
        <v>38</v>
      </c>
      <c r="I316" s="91">
        <v>30.75390625</v>
      </c>
      <c r="J316" t="s">
        <v>32</v>
      </c>
      <c r="K316" s="1" t="s">
        <v>35</v>
      </c>
      <c r="L316" t="s">
        <v>36</v>
      </c>
      <c r="M316" t="s">
        <v>38</v>
      </c>
      <c r="N316" t="s">
        <v>63</v>
      </c>
      <c r="O316" t="str">
        <f t="shared" si="4"/>
        <v>_Yes</v>
      </c>
    </row>
    <row r="317" spans="1:15" x14ac:dyDescent="0.25">
      <c r="A317" t="s">
        <v>14</v>
      </c>
      <c r="B317" t="s">
        <v>17</v>
      </c>
      <c r="C317" t="s">
        <v>19</v>
      </c>
      <c r="D317" s="91">
        <v>10.85546875</v>
      </c>
      <c r="E317" t="s">
        <v>21</v>
      </c>
      <c r="F317">
        <v>2850</v>
      </c>
      <c r="G317" t="s">
        <v>26</v>
      </c>
      <c r="H317" s="91">
        <v>40</v>
      </c>
      <c r="I317" s="91">
        <v>25.5546875</v>
      </c>
      <c r="J317" t="s">
        <v>31</v>
      </c>
      <c r="K317" s="1" t="s">
        <v>34</v>
      </c>
      <c r="L317" t="s">
        <v>36</v>
      </c>
      <c r="M317" t="s">
        <v>37</v>
      </c>
      <c r="N317" t="s">
        <v>36</v>
      </c>
      <c r="O317" t="str">
        <f t="shared" si="4"/>
        <v>No</v>
      </c>
    </row>
    <row r="318" spans="1:15" x14ac:dyDescent="0.25">
      <c r="A318" t="s">
        <v>14</v>
      </c>
      <c r="B318" t="s">
        <v>18</v>
      </c>
      <c r="C318" t="s">
        <v>20</v>
      </c>
      <c r="D318" s="91">
        <v>9.142578125</v>
      </c>
      <c r="E318" t="s">
        <v>21</v>
      </c>
      <c r="F318">
        <v>2850</v>
      </c>
      <c r="G318" t="s">
        <v>26</v>
      </c>
      <c r="H318" s="91">
        <v>42</v>
      </c>
      <c r="I318" s="91">
        <v>29.828125</v>
      </c>
      <c r="J318" t="s">
        <v>31</v>
      </c>
      <c r="K318" s="1" t="s">
        <v>34</v>
      </c>
      <c r="L318" t="s">
        <v>36</v>
      </c>
      <c r="M318" t="s">
        <v>38</v>
      </c>
      <c r="N318" t="s">
        <v>36</v>
      </c>
      <c r="O318" t="str">
        <f t="shared" si="4"/>
        <v>No</v>
      </c>
    </row>
    <row r="319" spans="1:15" x14ac:dyDescent="0.25">
      <c r="A319" t="s">
        <v>14</v>
      </c>
      <c r="B319" t="s">
        <v>18</v>
      </c>
      <c r="C319" t="s">
        <v>20</v>
      </c>
      <c r="D319" s="91">
        <v>6.142578125</v>
      </c>
      <c r="E319" t="s">
        <v>21</v>
      </c>
      <c r="F319">
        <v>2850</v>
      </c>
      <c r="G319" t="s">
        <v>26</v>
      </c>
      <c r="H319" s="91">
        <v>40</v>
      </c>
      <c r="I319" s="91">
        <v>25.80078125</v>
      </c>
      <c r="J319" t="s">
        <v>31</v>
      </c>
      <c r="K319" s="1" t="s">
        <v>33</v>
      </c>
      <c r="L319" t="s">
        <v>63</v>
      </c>
      <c r="M319" t="s">
        <v>38</v>
      </c>
      <c r="N319" t="s">
        <v>36</v>
      </c>
      <c r="O319" t="str">
        <f t="shared" si="4"/>
        <v>No</v>
      </c>
    </row>
    <row r="320" spans="1:15" x14ac:dyDescent="0.25">
      <c r="A320" t="s">
        <v>14</v>
      </c>
      <c r="B320" t="s">
        <v>18</v>
      </c>
      <c r="C320" t="s">
        <v>20</v>
      </c>
      <c r="D320" s="91">
        <v>10.42773438</v>
      </c>
      <c r="E320" t="s">
        <v>21</v>
      </c>
      <c r="F320">
        <v>2850</v>
      </c>
      <c r="G320" t="s">
        <v>26</v>
      </c>
      <c r="H320" s="91">
        <v>40</v>
      </c>
      <c r="I320" s="91">
        <v>24.0390625</v>
      </c>
      <c r="J320" t="s">
        <v>30</v>
      </c>
      <c r="K320" s="1" t="s">
        <v>33</v>
      </c>
      <c r="L320" t="s">
        <v>36</v>
      </c>
      <c r="M320" t="s">
        <v>38</v>
      </c>
      <c r="N320" t="s">
        <v>63</v>
      </c>
      <c r="O320" t="str">
        <f t="shared" si="4"/>
        <v>_Yes</v>
      </c>
    </row>
    <row r="321" spans="1:15" x14ac:dyDescent="0.25">
      <c r="A321" t="s">
        <v>14</v>
      </c>
      <c r="B321" t="s">
        <v>18</v>
      </c>
      <c r="C321" t="s">
        <v>20</v>
      </c>
      <c r="D321" s="91">
        <v>9.5703125</v>
      </c>
      <c r="E321" t="s">
        <v>21</v>
      </c>
      <c r="F321">
        <v>2850</v>
      </c>
      <c r="G321" t="s">
        <v>26</v>
      </c>
      <c r="H321" s="91">
        <v>38</v>
      </c>
      <c r="I321" s="91">
        <v>28.64453125</v>
      </c>
      <c r="J321" t="s">
        <v>31</v>
      </c>
      <c r="K321" s="1" t="s">
        <v>34</v>
      </c>
      <c r="L321" t="s">
        <v>36</v>
      </c>
      <c r="M321" t="s">
        <v>38</v>
      </c>
      <c r="N321" t="s">
        <v>36</v>
      </c>
      <c r="O321" t="str">
        <f t="shared" si="4"/>
        <v>No</v>
      </c>
    </row>
    <row r="322" spans="1:15" x14ac:dyDescent="0.25">
      <c r="A322" t="s">
        <v>0</v>
      </c>
      <c r="B322" t="s">
        <v>16</v>
      </c>
      <c r="C322" t="s">
        <v>19</v>
      </c>
      <c r="D322" s="91">
        <v>13.85546875</v>
      </c>
      <c r="E322" t="s">
        <v>22</v>
      </c>
      <c r="F322">
        <v>2855</v>
      </c>
      <c r="G322" t="s">
        <v>26</v>
      </c>
      <c r="H322" s="91">
        <v>37</v>
      </c>
      <c r="I322" s="91">
        <v>22.4140625</v>
      </c>
      <c r="J322" t="s">
        <v>30</v>
      </c>
      <c r="K322" s="1" t="s">
        <v>34</v>
      </c>
      <c r="L322" t="s">
        <v>36</v>
      </c>
      <c r="M322" t="s">
        <v>40</v>
      </c>
      <c r="N322" t="s">
        <v>63</v>
      </c>
      <c r="O322" t="str">
        <f t="shared" si="4"/>
        <v>_Yes</v>
      </c>
    </row>
    <row r="323" spans="1:15" x14ac:dyDescent="0.25">
      <c r="A323" t="s">
        <v>14</v>
      </c>
      <c r="B323" t="s">
        <v>18</v>
      </c>
      <c r="C323" t="s">
        <v>19</v>
      </c>
      <c r="D323" s="91">
        <v>6.571289063</v>
      </c>
      <c r="E323" t="s">
        <v>21</v>
      </c>
      <c r="F323">
        <v>2860</v>
      </c>
      <c r="G323" t="s">
        <v>26</v>
      </c>
      <c r="H323" s="91">
        <v>37.421875</v>
      </c>
      <c r="I323" s="91">
        <v>20.37890625</v>
      </c>
      <c r="J323" t="s">
        <v>30</v>
      </c>
      <c r="K323" s="1" t="s">
        <v>34</v>
      </c>
      <c r="L323" t="s">
        <v>36</v>
      </c>
      <c r="M323" t="s">
        <v>38</v>
      </c>
      <c r="N323" t="s">
        <v>36</v>
      </c>
      <c r="O323" t="str">
        <f t="shared" si="4"/>
        <v>No</v>
      </c>
    </row>
    <row r="324" spans="1:15" x14ac:dyDescent="0.25">
      <c r="A324" t="s">
        <v>14</v>
      </c>
      <c r="B324" t="s">
        <v>16</v>
      </c>
      <c r="C324" t="s">
        <v>19</v>
      </c>
      <c r="D324" s="91">
        <v>12.42773438</v>
      </c>
      <c r="E324" t="s">
        <v>21</v>
      </c>
      <c r="F324">
        <v>2860</v>
      </c>
      <c r="G324" t="s">
        <v>26</v>
      </c>
      <c r="H324" s="91">
        <v>39</v>
      </c>
      <c r="I324" s="91">
        <v>28.99609375</v>
      </c>
      <c r="J324" t="s">
        <v>31</v>
      </c>
      <c r="K324" s="1" t="s">
        <v>35</v>
      </c>
      <c r="L324" t="s">
        <v>36</v>
      </c>
      <c r="M324" t="s">
        <v>40</v>
      </c>
      <c r="N324" t="s">
        <v>63</v>
      </c>
      <c r="O324" t="str">
        <f t="shared" ref="O324:O387" si="5">IF(N324="Occasional","_Yes",N324)</f>
        <v>_Yes</v>
      </c>
    </row>
    <row r="325" spans="1:15" x14ac:dyDescent="0.25">
      <c r="A325" t="s">
        <v>14</v>
      </c>
      <c r="B325" t="s">
        <v>18</v>
      </c>
      <c r="C325" t="s">
        <v>20</v>
      </c>
      <c r="D325" s="91">
        <v>12.14257813</v>
      </c>
      <c r="E325" t="s">
        <v>21</v>
      </c>
      <c r="F325">
        <v>2860</v>
      </c>
      <c r="G325" t="s">
        <v>26</v>
      </c>
      <c r="H325" s="91">
        <v>40</v>
      </c>
      <c r="I325" s="91">
        <v>29.41796875</v>
      </c>
      <c r="J325" t="s">
        <v>31</v>
      </c>
      <c r="K325" s="1" t="s">
        <v>34</v>
      </c>
      <c r="L325" t="s">
        <v>36</v>
      </c>
      <c r="M325" t="s">
        <v>38</v>
      </c>
      <c r="N325" t="s">
        <v>36</v>
      </c>
      <c r="O325" t="str">
        <f t="shared" si="5"/>
        <v>No</v>
      </c>
    </row>
    <row r="326" spans="1:15" x14ac:dyDescent="0.25">
      <c r="A326" t="s">
        <v>14</v>
      </c>
      <c r="B326" t="s">
        <v>18</v>
      </c>
      <c r="C326" t="s">
        <v>20</v>
      </c>
      <c r="D326" s="91">
        <v>10.85546875</v>
      </c>
      <c r="E326" t="s">
        <v>21</v>
      </c>
      <c r="F326">
        <v>2860</v>
      </c>
      <c r="G326" t="s">
        <v>26</v>
      </c>
      <c r="H326" s="91">
        <v>41</v>
      </c>
      <c r="I326" s="91">
        <v>23.2109375</v>
      </c>
      <c r="J326" t="s">
        <v>30</v>
      </c>
      <c r="K326" s="1" t="s">
        <v>35</v>
      </c>
      <c r="L326" t="s">
        <v>36</v>
      </c>
      <c r="M326" t="s">
        <v>37</v>
      </c>
      <c r="N326" t="s">
        <v>36</v>
      </c>
      <c r="O326" t="str">
        <f t="shared" si="5"/>
        <v>No</v>
      </c>
    </row>
    <row r="327" spans="1:15" x14ac:dyDescent="0.25">
      <c r="A327" t="s">
        <v>0</v>
      </c>
      <c r="B327" t="s">
        <v>16</v>
      </c>
      <c r="C327" t="s">
        <v>20</v>
      </c>
      <c r="D327" s="91">
        <v>5.856445313</v>
      </c>
      <c r="E327" t="s">
        <v>21</v>
      </c>
      <c r="F327">
        <v>2860</v>
      </c>
      <c r="G327" t="s">
        <v>26</v>
      </c>
      <c r="H327" s="91">
        <v>39.421875</v>
      </c>
      <c r="I327" s="91">
        <v>24.4296875</v>
      </c>
      <c r="J327" t="s">
        <v>30</v>
      </c>
      <c r="K327" s="1" t="s">
        <v>34</v>
      </c>
      <c r="L327" t="s">
        <v>36</v>
      </c>
      <c r="M327" t="s">
        <v>39</v>
      </c>
      <c r="N327" t="s">
        <v>63</v>
      </c>
      <c r="O327" t="str">
        <f t="shared" si="5"/>
        <v>_Yes</v>
      </c>
    </row>
    <row r="328" spans="1:15" x14ac:dyDescent="0.25">
      <c r="A328" t="s">
        <v>0</v>
      </c>
      <c r="B328" t="s">
        <v>16</v>
      </c>
      <c r="C328" t="s">
        <v>19</v>
      </c>
      <c r="D328" s="91">
        <v>11.71289063</v>
      </c>
      <c r="E328" t="s">
        <v>21</v>
      </c>
      <c r="F328">
        <v>2865</v>
      </c>
      <c r="G328" t="s">
        <v>26</v>
      </c>
      <c r="H328" s="91">
        <v>39</v>
      </c>
      <c r="I328" s="91">
        <v>17.453125</v>
      </c>
      <c r="J328" t="s">
        <v>29</v>
      </c>
      <c r="K328" s="1" t="s">
        <v>34</v>
      </c>
      <c r="L328" t="s">
        <v>36</v>
      </c>
      <c r="M328" t="s">
        <v>37</v>
      </c>
      <c r="N328" t="s">
        <v>36</v>
      </c>
      <c r="O328" t="str">
        <f t="shared" si="5"/>
        <v>No</v>
      </c>
    </row>
    <row r="329" spans="1:15" x14ac:dyDescent="0.25">
      <c r="A329" t="s">
        <v>14</v>
      </c>
      <c r="B329" t="s">
        <v>18</v>
      </c>
      <c r="C329" t="s">
        <v>19</v>
      </c>
      <c r="D329" s="91">
        <v>17</v>
      </c>
      <c r="E329" t="s">
        <v>22</v>
      </c>
      <c r="F329">
        <v>2870</v>
      </c>
      <c r="G329" t="s">
        <v>26</v>
      </c>
      <c r="H329" s="91">
        <v>39</v>
      </c>
      <c r="I329" s="91">
        <v>21.90234375</v>
      </c>
      <c r="J329" t="s">
        <v>30</v>
      </c>
      <c r="K329" s="1" t="s">
        <v>34</v>
      </c>
      <c r="L329" t="s">
        <v>36</v>
      </c>
      <c r="M329" t="s">
        <v>40</v>
      </c>
      <c r="N329" t="s">
        <v>36</v>
      </c>
      <c r="O329" t="str">
        <f t="shared" si="5"/>
        <v>No</v>
      </c>
    </row>
    <row r="330" spans="1:15" x14ac:dyDescent="0.25">
      <c r="A330" t="s">
        <v>0</v>
      </c>
      <c r="B330" t="s">
        <v>18</v>
      </c>
      <c r="C330" t="s">
        <v>19</v>
      </c>
      <c r="D330" s="91">
        <v>13.42773438</v>
      </c>
      <c r="E330" t="s">
        <v>22</v>
      </c>
      <c r="F330">
        <v>2870</v>
      </c>
      <c r="G330" t="s">
        <v>26</v>
      </c>
      <c r="H330" s="91">
        <v>38</v>
      </c>
      <c r="I330" s="91">
        <v>25.73828125</v>
      </c>
      <c r="J330" t="s">
        <v>31</v>
      </c>
      <c r="K330" s="1" t="s">
        <v>35</v>
      </c>
      <c r="L330" t="s">
        <v>36</v>
      </c>
      <c r="M330" t="s">
        <v>40</v>
      </c>
      <c r="N330" t="s">
        <v>63</v>
      </c>
      <c r="O330" t="str">
        <f t="shared" si="5"/>
        <v>_Yes</v>
      </c>
    </row>
    <row r="331" spans="1:15" x14ac:dyDescent="0.25">
      <c r="A331" t="s">
        <v>0</v>
      </c>
      <c r="B331" t="s">
        <v>16</v>
      </c>
      <c r="C331" t="s">
        <v>19</v>
      </c>
      <c r="D331" s="91">
        <v>5.142578125</v>
      </c>
      <c r="E331" t="s">
        <v>21</v>
      </c>
      <c r="F331">
        <v>2870</v>
      </c>
      <c r="G331" t="s">
        <v>26</v>
      </c>
      <c r="H331" s="91">
        <v>39</v>
      </c>
      <c r="I331" s="91">
        <v>16.58984375</v>
      </c>
      <c r="J331" t="s">
        <v>29</v>
      </c>
      <c r="K331" s="1" t="s">
        <v>35</v>
      </c>
      <c r="L331" t="s">
        <v>36</v>
      </c>
      <c r="M331" t="s">
        <v>40</v>
      </c>
      <c r="N331" t="s">
        <v>63</v>
      </c>
      <c r="O331" t="str">
        <f t="shared" si="5"/>
        <v>_Yes</v>
      </c>
    </row>
    <row r="332" spans="1:15" x14ac:dyDescent="0.25">
      <c r="A332" t="s">
        <v>14</v>
      </c>
      <c r="B332" t="s">
        <v>18</v>
      </c>
      <c r="C332" t="s">
        <v>20</v>
      </c>
      <c r="D332" s="91">
        <v>12</v>
      </c>
      <c r="E332" t="s">
        <v>21</v>
      </c>
      <c r="F332">
        <v>2875</v>
      </c>
      <c r="G332" t="s">
        <v>26</v>
      </c>
      <c r="H332" s="91">
        <v>42</v>
      </c>
      <c r="I332" s="91">
        <v>41.046875</v>
      </c>
      <c r="J332" t="s">
        <v>32</v>
      </c>
      <c r="K332" s="1" t="s">
        <v>33</v>
      </c>
      <c r="L332" t="s">
        <v>36</v>
      </c>
      <c r="M332" t="s">
        <v>38</v>
      </c>
      <c r="N332" t="s">
        <v>36</v>
      </c>
      <c r="O332" t="str">
        <f t="shared" si="5"/>
        <v>No</v>
      </c>
    </row>
    <row r="333" spans="1:15" x14ac:dyDescent="0.25">
      <c r="A333" t="s">
        <v>14</v>
      </c>
      <c r="B333" t="s">
        <v>17</v>
      </c>
      <c r="C333" t="s">
        <v>19</v>
      </c>
      <c r="D333" s="91">
        <v>9.28515625</v>
      </c>
      <c r="E333" t="s">
        <v>21</v>
      </c>
      <c r="F333">
        <v>2880</v>
      </c>
      <c r="G333" t="s">
        <v>26</v>
      </c>
      <c r="H333" s="91">
        <v>39</v>
      </c>
      <c r="I333" s="91">
        <v>22.296875</v>
      </c>
      <c r="J333" t="s">
        <v>30</v>
      </c>
      <c r="K333" s="1" t="s">
        <v>34</v>
      </c>
      <c r="L333" t="s">
        <v>63</v>
      </c>
      <c r="M333" t="s">
        <v>38</v>
      </c>
      <c r="N333" t="s">
        <v>63</v>
      </c>
      <c r="O333" t="str">
        <f t="shared" si="5"/>
        <v>_Yes</v>
      </c>
    </row>
    <row r="334" spans="1:15" x14ac:dyDescent="0.25">
      <c r="A334" t="s">
        <v>14</v>
      </c>
      <c r="B334" t="s">
        <v>18</v>
      </c>
      <c r="C334" t="s">
        <v>19</v>
      </c>
      <c r="D334" s="91">
        <v>9.28515625</v>
      </c>
      <c r="E334" t="s">
        <v>21</v>
      </c>
      <c r="F334">
        <v>2880</v>
      </c>
      <c r="G334" t="s">
        <v>26</v>
      </c>
      <c r="H334" s="91">
        <v>38</v>
      </c>
      <c r="I334" s="91">
        <v>30.40625</v>
      </c>
      <c r="J334" t="s">
        <v>32</v>
      </c>
      <c r="K334" s="1" t="s">
        <v>33</v>
      </c>
      <c r="L334" t="s">
        <v>36</v>
      </c>
      <c r="M334" t="s">
        <v>38</v>
      </c>
      <c r="N334" t="s">
        <v>36</v>
      </c>
      <c r="O334" t="str">
        <f t="shared" si="5"/>
        <v>No</v>
      </c>
    </row>
    <row r="335" spans="1:15" x14ac:dyDescent="0.25">
      <c r="A335" t="s">
        <v>0</v>
      </c>
      <c r="B335" t="s">
        <v>18</v>
      </c>
      <c r="C335" t="s">
        <v>19</v>
      </c>
      <c r="D335" s="91">
        <v>16.7109375</v>
      </c>
      <c r="E335" t="s">
        <v>22</v>
      </c>
      <c r="F335">
        <v>2880</v>
      </c>
      <c r="G335" t="s">
        <v>26</v>
      </c>
      <c r="H335" s="91">
        <v>39.28125</v>
      </c>
      <c r="I335" s="91">
        <v>30</v>
      </c>
      <c r="J335" t="s">
        <v>32</v>
      </c>
      <c r="K335" s="1" t="s">
        <v>35</v>
      </c>
      <c r="L335" t="s">
        <v>36</v>
      </c>
      <c r="M335" t="s">
        <v>40</v>
      </c>
      <c r="N335" t="s">
        <v>36</v>
      </c>
      <c r="O335" t="str">
        <f t="shared" si="5"/>
        <v>No</v>
      </c>
    </row>
    <row r="336" spans="1:15" x14ac:dyDescent="0.25">
      <c r="A336" t="s">
        <v>14</v>
      </c>
      <c r="B336" t="s">
        <v>16</v>
      </c>
      <c r="C336" t="s">
        <v>20</v>
      </c>
      <c r="D336" s="91">
        <v>16</v>
      </c>
      <c r="E336" t="s">
        <v>22</v>
      </c>
      <c r="F336">
        <v>2880</v>
      </c>
      <c r="G336" t="s">
        <v>26</v>
      </c>
      <c r="H336" s="91">
        <v>37</v>
      </c>
      <c r="I336" s="91">
        <v>19.2890625</v>
      </c>
      <c r="J336" t="s">
        <v>29</v>
      </c>
      <c r="K336" s="1" t="s">
        <v>34</v>
      </c>
      <c r="L336" t="s">
        <v>36</v>
      </c>
      <c r="M336" t="s">
        <v>37</v>
      </c>
      <c r="N336" t="s">
        <v>36</v>
      </c>
      <c r="O336" t="str">
        <f t="shared" si="5"/>
        <v>No</v>
      </c>
    </row>
    <row r="337" spans="1:15" x14ac:dyDescent="0.25">
      <c r="A337" t="s">
        <v>14</v>
      </c>
      <c r="B337" t="s">
        <v>18</v>
      </c>
      <c r="C337" t="s">
        <v>20</v>
      </c>
      <c r="D337" s="91">
        <v>41.7109375</v>
      </c>
      <c r="E337" t="s">
        <v>24</v>
      </c>
      <c r="F337">
        <v>2880</v>
      </c>
      <c r="G337" t="s">
        <v>26</v>
      </c>
      <c r="H337" s="91">
        <v>41</v>
      </c>
      <c r="I337" s="91">
        <v>27.828125</v>
      </c>
      <c r="J337" t="s">
        <v>31</v>
      </c>
      <c r="K337" s="1" t="s">
        <v>35</v>
      </c>
      <c r="L337" t="s">
        <v>36</v>
      </c>
      <c r="M337" t="s">
        <v>38</v>
      </c>
      <c r="N337" t="s">
        <v>36</v>
      </c>
      <c r="O337" t="str">
        <f t="shared" si="5"/>
        <v>No</v>
      </c>
    </row>
    <row r="338" spans="1:15" x14ac:dyDescent="0.25">
      <c r="A338" t="s">
        <v>14</v>
      </c>
      <c r="B338" t="s">
        <v>18</v>
      </c>
      <c r="C338" t="s">
        <v>20</v>
      </c>
      <c r="D338" s="91">
        <v>4.28515625</v>
      </c>
      <c r="E338" t="s">
        <v>21</v>
      </c>
      <c r="F338">
        <v>2880</v>
      </c>
      <c r="G338" t="s">
        <v>26</v>
      </c>
      <c r="H338" s="91">
        <v>39</v>
      </c>
      <c r="I338" s="91">
        <v>25.7421875</v>
      </c>
      <c r="J338" t="s">
        <v>31</v>
      </c>
      <c r="K338" s="1" t="s">
        <v>34</v>
      </c>
      <c r="L338" t="s">
        <v>36</v>
      </c>
      <c r="M338" t="s">
        <v>37</v>
      </c>
      <c r="N338" t="s">
        <v>36</v>
      </c>
      <c r="O338" t="str">
        <f t="shared" si="5"/>
        <v>No</v>
      </c>
    </row>
    <row r="339" spans="1:15" x14ac:dyDescent="0.25">
      <c r="A339" t="s">
        <v>14</v>
      </c>
      <c r="B339" t="s">
        <v>18</v>
      </c>
      <c r="C339" t="s">
        <v>20</v>
      </c>
      <c r="D339" s="91">
        <v>21</v>
      </c>
      <c r="E339" t="s">
        <v>23</v>
      </c>
      <c r="F339">
        <v>2880</v>
      </c>
      <c r="G339" t="s">
        <v>26</v>
      </c>
      <c r="H339" s="91">
        <v>41</v>
      </c>
      <c r="I339" s="91">
        <v>21.6328125</v>
      </c>
      <c r="J339" t="s">
        <v>30</v>
      </c>
      <c r="K339" s="1" t="s">
        <v>33</v>
      </c>
      <c r="L339" t="s">
        <v>36</v>
      </c>
      <c r="M339" t="s">
        <v>37</v>
      </c>
      <c r="N339" t="s">
        <v>36</v>
      </c>
      <c r="O339" t="str">
        <f t="shared" si="5"/>
        <v>No</v>
      </c>
    </row>
    <row r="340" spans="1:15" x14ac:dyDescent="0.25">
      <c r="A340" t="s">
        <v>0</v>
      </c>
      <c r="B340" t="s">
        <v>16</v>
      </c>
      <c r="C340" t="s">
        <v>20</v>
      </c>
      <c r="D340" s="91">
        <v>17.7109375</v>
      </c>
      <c r="E340" t="s">
        <v>22</v>
      </c>
      <c r="F340">
        <v>2880</v>
      </c>
      <c r="G340" t="s">
        <v>26</v>
      </c>
      <c r="H340" s="91">
        <v>40</v>
      </c>
      <c r="I340" s="91">
        <v>28.8046875</v>
      </c>
      <c r="J340" t="s">
        <v>31</v>
      </c>
      <c r="K340" s="1" t="s">
        <v>34</v>
      </c>
      <c r="L340" t="s">
        <v>63</v>
      </c>
      <c r="M340" t="s">
        <v>37</v>
      </c>
      <c r="N340" t="s">
        <v>63</v>
      </c>
      <c r="O340" t="str">
        <f t="shared" si="5"/>
        <v>_Yes</v>
      </c>
    </row>
    <row r="341" spans="1:15" x14ac:dyDescent="0.25">
      <c r="A341" t="s">
        <v>0</v>
      </c>
      <c r="B341" t="s">
        <v>16</v>
      </c>
      <c r="C341" t="s">
        <v>19</v>
      </c>
      <c r="D341" s="91">
        <v>5.713867188</v>
      </c>
      <c r="E341" t="s">
        <v>21</v>
      </c>
      <c r="F341">
        <v>2885</v>
      </c>
      <c r="G341" t="s">
        <v>26</v>
      </c>
      <c r="H341" s="91">
        <v>38</v>
      </c>
      <c r="I341" s="91">
        <v>26.17578125</v>
      </c>
      <c r="J341" t="s">
        <v>31</v>
      </c>
      <c r="K341" s="1" t="s">
        <v>34</v>
      </c>
      <c r="L341" t="s">
        <v>63</v>
      </c>
      <c r="M341" t="s">
        <v>40</v>
      </c>
      <c r="N341" t="s">
        <v>63</v>
      </c>
      <c r="O341" t="str">
        <f t="shared" si="5"/>
        <v>_Yes</v>
      </c>
    </row>
    <row r="342" spans="1:15" x14ac:dyDescent="0.25">
      <c r="A342" t="s">
        <v>14</v>
      </c>
      <c r="B342" t="s">
        <v>18</v>
      </c>
      <c r="C342" t="s">
        <v>19</v>
      </c>
      <c r="D342" s="91">
        <v>16.28515625</v>
      </c>
      <c r="E342" t="s">
        <v>22</v>
      </c>
      <c r="F342">
        <v>2890</v>
      </c>
      <c r="G342" t="s">
        <v>26</v>
      </c>
      <c r="H342" s="91">
        <v>36</v>
      </c>
      <c r="I342" s="91">
        <v>27.7734375</v>
      </c>
      <c r="J342" t="s">
        <v>31</v>
      </c>
      <c r="K342" s="1" t="s">
        <v>35</v>
      </c>
      <c r="L342" t="s">
        <v>36</v>
      </c>
      <c r="M342" t="s">
        <v>38</v>
      </c>
      <c r="N342" t="s">
        <v>36</v>
      </c>
      <c r="O342" t="str">
        <f t="shared" si="5"/>
        <v>No</v>
      </c>
    </row>
    <row r="343" spans="1:15" x14ac:dyDescent="0.25">
      <c r="A343" t="s">
        <v>14</v>
      </c>
      <c r="B343" t="s">
        <v>16</v>
      </c>
      <c r="C343" t="s">
        <v>20</v>
      </c>
      <c r="D343" s="91">
        <v>6.28515625</v>
      </c>
      <c r="E343" t="s">
        <v>21</v>
      </c>
      <c r="F343">
        <v>2890</v>
      </c>
      <c r="G343" t="s">
        <v>26</v>
      </c>
      <c r="H343" s="91">
        <v>39.8515625</v>
      </c>
      <c r="I343" s="91">
        <v>24.31640625</v>
      </c>
      <c r="J343" t="s">
        <v>30</v>
      </c>
      <c r="K343" s="1" t="s">
        <v>34</v>
      </c>
      <c r="L343" t="s">
        <v>36</v>
      </c>
      <c r="M343" t="s">
        <v>38</v>
      </c>
      <c r="N343" t="s">
        <v>63</v>
      </c>
      <c r="O343" t="str">
        <f t="shared" si="5"/>
        <v>_Yes</v>
      </c>
    </row>
    <row r="344" spans="1:15" x14ac:dyDescent="0.25">
      <c r="A344" t="s">
        <v>14</v>
      </c>
      <c r="B344" t="s">
        <v>18</v>
      </c>
      <c r="C344" t="s">
        <v>19</v>
      </c>
      <c r="D344" s="91">
        <v>13</v>
      </c>
      <c r="E344" t="s">
        <v>22</v>
      </c>
      <c r="F344">
        <v>2900</v>
      </c>
      <c r="G344" t="s">
        <v>26</v>
      </c>
      <c r="H344" s="91">
        <v>40</v>
      </c>
      <c r="I344" s="91">
        <v>19.13671875</v>
      </c>
      <c r="J344" t="s">
        <v>29</v>
      </c>
      <c r="K344" s="1" t="s">
        <v>33</v>
      </c>
      <c r="L344" t="s">
        <v>36</v>
      </c>
      <c r="M344" t="s">
        <v>37</v>
      </c>
      <c r="N344" t="s">
        <v>63</v>
      </c>
      <c r="O344" t="str">
        <f t="shared" si="5"/>
        <v>_Yes</v>
      </c>
    </row>
    <row r="345" spans="1:15" x14ac:dyDescent="0.25">
      <c r="A345" t="s">
        <v>14</v>
      </c>
      <c r="B345" t="s">
        <v>16</v>
      </c>
      <c r="C345" t="s">
        <v>19</v>
      </c>
      <c r="D345" s="91">
        <v>7.713867188</v>
      </c>
      <c r="E345" t="s">
        <v>21</v>
      </c>
      <c r="F345">
        <v>2900</v>
      </c>
      <c r="G345" t="s">
        <v>26</v>
      </c>
      <c r="H345" s="91">
        <v>40</v>
      </c>
      <c r="I345" s="91">
        <v>21.2734375</v>
      </c>
      <c r="J345" t="s">
        <v>30</v>
      </c>
      <c r="K345" s="1" t="s">
        <v>34</v>
      </c>
      <c r="L345" t="s">
        <v>36</v>
      </c>
      <c r="M345" t="s">
        <v>40</v>
      </c>
      <c r="N345" t="s">
        <v>63</v>
      </c>
      <c r="O345" t="str">
        <f t="shared" si="5"/>
        <v>_Yes</v>
      </c>
    </row>
    <row r="346" spans="1:15" x14ac:dyDescent="0.25">
      <c r="A346" t="s">
        <v>14</v>
      </c>
      <c r="B346" t="s">
        <v>18</v>
      </c>
      <c r="C346" t="s">
        <v>19</v>
      </c>
      <c r="D346" s="91">
        <v>19.42578125</v>
      </c>
      <c r="E346" t="s">
        <v>22</v>
      </c>
      <c r="F346">
        <v>2900</v>
      </c>
      <c r="G346" t="s">
        <v>26</v>
      </c>
      <c r="H346" s="91">
        <v>39</v>
      </c>
      <c r="I346" s="91">
        <v>27.86328125</v>
      </c>
      <c r="J346" t="s">
        <v>31</v>
      </c>
      <c r="K346" s="1" t="s">
        <v>34</v>
      </c>
      <c r="L346" t="s">
        <v>36</v>
      </c>
      <c r="M346" t="s">
        <v>40</v>
      </c>
      <c r="N346" t="s">
        <v>36</v>
      </c>
      <c r="O346" t="str">
        <f t="shared" si="5"/>
        <v>No</v>
      </c>
    </row>
    <row r="347" spans="1:15" x14ac:dyDescent="0.25">
      <c r="A347" t="s">
        <v>0</v>
      </c>
      <c r="B347" t="s">
        <v>16</v>
      </c>
      <c r="C347" t="s">
        <v>19</v>
      </c>
      <c r="D347" s="91">
        <v>10.85546875</v>
      </c>
      <c r="E347" t="s">
        <v>21</v>
      </c>
      <c r="F347">
        <v>2900</v>
      </c>
      <c r="G347" t="s">
        <v>26</v>
      </c>
      <c r="H347" s="91">
        <v>38</v>
      </c>
      <c r="I347" s="91">
        <v>31.38671875</v>
      </c>
      <c r="J347" t="s">
        <v>32</v>
      </c>
      <c r="K347" s="1" t="s">
        <v>35</v>
      </c>
      <c r="L347" t="s">
        <v>36</v>
      </c>
      <c r="M347" t="s">
        <v>40</v>
      </c>
      <c r="N347" t="s">
        <v>63</v>
      </c>
      <c r="O347" t="str">
        <f t="shared" si="5"/>
        <v>_Yes</v>
      </c>
    </row>
    <row r="348" spans="1:15" x14ac:dyDescent="0.25">
      <c r="A348" t="s">
        <v>14</v>
      </c>
      <c r="B348" t="s">
        <v>18</v>
      </c>
      <c r="C348" t="s">
        <v>20</v>
      </c>
      <c r="D348" s="91">
        <v>24</v>
      </c>
      <c r="E348" t="s">
        <v>23</v>
      </c>
      <c r="F348">
        <v>2900</v>
      </c>
      <c r="G348" t="s">
        <v>26</v>
      </c>
      <c r="H348" s="91">
        <v>36.7109375</v>
      </c>
      <c r="I348" s="91">
        <v>34.6953125</v>
      </c>
      <c r="J348" t="s">
        <v>32</v>
      </c>
      <c r="K348" s="1" t="s">
        <v>34</v>
      </c>
      <c r="L348" t="s">
        <v>36</v>
      </c>
      <c r="M348" t="s">
        <v>38</v>
      </c>
      <c r="N348" t="s">
        <v>36</v>
      </c>
      <c r="O348" t="str">
        <f t="shared" si="5"/>
        <v>No</v>
      </c>
    </row>
    <row r="349" spans="1:15" x14ac:dyDescent="0.25">
      <c r="A349" t="s">
        <v>14</v>
      </c>
      <c r="B349" t="s">
        <v>18</v>
      </c>
      <c r="C349" t="s">
        <v>20</v>
      </c>
      <c r="D349" s="91">
        <v>11.28515625</v>
      </c>
      <c r="E349" t="s">
        <v>21</v>
      </c>
      <c r="F349">
        <v>2900</v>
      </c>
      <c r="G349" t="s">
        <v>26</v>
      </c>
      <c r="H349" s="91">
        <v>39</v>
      </c>
      <c r="I349" s="91">
        <v>30.17578125</v>
      </c>
      <c r="J349" t="s">
        <v>32</v>
      </c>
      <c r="K349" s="1" t="s">
        <v>35</v>
      </c>
      <c r="L349" t="s">
        <v>36</v>
      </c>
      <c r="M349" t="s">
        <v>38</v>
      </c>
      <c r="N349" t="s">
        <v>36</v>
      </c>
      <c r="O349" t="str">
        <f t="shared" si="5"/>
        <v>No</v>
      </c>
    </row>
    <row r="350" spans="1:15" x14ac:dyDescent="0.25">
      <c r="A350" t="s">
        <v>0</v>
      </c>
      <c r="B350" t="s">
        <v>18</v>
      </c>
      <c r="C350" t="s">
        <v>20</v>
      </c>
      <c r="D350" s="91">
        <v>46.5703125</v>
      </c>
      <c r="E350" t="s">
        <v>24</v>
      </c>
      <c r="F350">
        <v>2900</v>
      </c>
      <c r="G350" t="s">
        <v>26</v>
      </c>
      <c r="H350" s="91">
        <v>40</v>
      </c>
      <c r="I350" s="91">
        <v>19.6015625</v>
      </c>
      <c r="J350" t="s">
        <v>29</v>
      </c>
      <c r="K350" s="1" t="s">
        <v>34</v>
      </c>
      <c r="L350" t="s">
        <v>36</v>
      </c>
      <c r="M350" t="s">
        <v>40</v>
      </c>
      <c r="N350" t="s">
        <v>63</v>
      </c>
      <c r="O350" t="str">
        <f t="shared" si="5"/>
        <v>_Yes</v>
      </c>
    </row>
    <row r="351" spans="1:15" x14ac:dyDescent="0.25">
      <c r="A351" t="s">
        <v>14</v>
      </c>
      <c r="B351" t="s">
        <v>18</v>
      </c>
      <c r="C351" t="s">
        <v>20</v>
      </c>
      <c r="D351" s="91">
        <v>46.8515625</v>
      </c>
      <c r="E351" t="s">
        <v>24</v>
      </c>
      <c r="F351">
        <v>2910</v>
      </c>
      <c r="G351" t="s">
        <v>26</v>
      </c>
      <c r="H351" s="91">
        <v>42</v>
      </c>
      <c r="I351" s="91">
        <v>32.0625</v>
      </c>
      <c r="J351" t="s">
        <v>32</v>
      </c>
      <c r="K351" s="1" t="s">
        <v>34</v>
      </c>
      <c r="L351" t="s">
        <v>36</v>
      </c>
      <c r="M351" t="s">
        <v>37</v>
      </c>
      <c r="N351" t="s">
        <v>36</v>
      </c>
      <c r="O351" t="str">
        <f t="shared" si="5"/>
        <v>No</v>
      </c>
    </row>
    <row r="352" spans="1:15" x14ac:dyDescent="0.25">
      <c r="A352" t="s">
        <v>14</v>
      </c>
      <c r="B352" t="s">
        <v>16</v>
      </c>
      <c r="C352" t="s">
        <v>20</v>
      </c>
      <c r="D352" s="91">
        <v>13.28515625</v>
      </c>
      <c r="E352" t="s">
        <v>22</v>
      </c>
      <c r="F352">
        <v>2910</v>
      </c>
      <c r="G352" t="s">
        <v>26</v>
      </c>
      <c r="H352" s="91">
        <v>39</v>
      </c>
      <c r="I352" s="91">
        <v>26.984375</v>
      </c>
      <c r="J352" t="s">
        <v>31</v>
      </c>
      <c r="K352" s="1" t="s">
        <v>33</v>
      </c>
      <c r="L352" t="s">
        <v>36</v>
      </c>
      <c r="M352" t="s">
        <v>40</v>
      </c>
      <c r="N352" t="s">
        <v>36</v>
      </c>
      <c r="O352" t="str">
        <f t="shared" si="5"/>
        <v>No</v>
      </c>
    </row>
    <row r="353" spans="1:15" x14ac:dyDescent="0.25">
      <c r="A353" t="s">
        <v>14</v>
      </c>
      <c r="B353" t="s">
        <v>17</v>
      </c>
      <c r="C353" t="s">
        <v>20</v>
      </c>
      <c r="D353" s="91">
        <v>8.427734375</v>
      </c>
      <c r="E353" t="s">
        <v>21</v>
      </c>
      <c r="F353">
        <v>2910</v>
      </c>
      <c r="G353" t="s">
        <v>26</v>
      </c>
      <c r="H353" s="91">
        <v>40</v>
      </c>
      <c r="I353" s="91">
        <v>21.73046875</v>
      </c>
      <c r="J353" t="s">
        <v>30</v>
      </c>
      <c r="K353" s="1" t="s">
        <v>34</v>
      </c>
      <c r="L353" t="s">
        <v>36</v>
      </c>
      <c r="M353" t="s">
        <v>38</v>
      </c>
      <c r="N353" t="s">
        <v>36</v>
      </c>
      <c r="O353" t="str">
        <f t="shared" si="5"/>
        <v>No</v>
      </c>
    </row>
    <row r="354" spans="1:15" x14ac:dyDescent="0.25">
      <c r="A354" t="s">
        <v>0</v>
      </c>
      <c r="B354" t="s">
        <v>16</v>
      </c>
      <c r="C354" t="s">
        <v>20</v>
      </c>
      <c r="D354" s="91">
        <v>8.5703125</v>
      </c>
      <c r="E354" t="s">
        <v>21</v>
      </c>
      <c r="F354">
        <v>2910</v>
      </c>
      <c r="G354" t="s">
        <v>26</v>
      </c>
      <c r="H354" s="91">
        <v>39</v>
      </c>
      <c r="I354" s="91">
        <v>29.73828125</v>
      </c>
      <c r="J354" t="s">
        <v>31</v>
      </c>
      <c r="K354" s="1" t="s">
        <v>34</v>
      </c>
      <c r="L354" t="s">
        <v>36</v>
      </c>
      <c r="M354" t="s">
        <v>40</v>
      </c>
      <c r="N354" t="s">
        <v>63</v>
      </c>
      <c r="O354" t="str">
        <f t="shared" si="5"/>
        <v>_Yes</v>
      </c>
    </row>
    <row r="355" spans="1:15" x14ac:dyDescent="0.25">
      <c r="A355" t="s">
        <v>0</v>
      </c>
      <c r="B355" t="s">
        <v>18</v>
      </c>
      <c r="C355" t="s">
        <v>20</v>
      </c>
      <c r="D355" s="91">
        <v>16</v>
      </c>
      <c r="E355" t="s">
        <v>22</v>
      </c>
      <c r="F355">
        <v>2910</v>
      </c>
      <c r="G355" t="s">
        <v>26</v>
      </c>
      <c r="H355" s="91">
        <v>39</v>
      </c>
      <c r="I355" s="91">
        <v>27.94140625</v>
      </c>
      <c r="J355" t="s">
        <v>31</v>
      </c>
      <c r="K355" s="1" t="s">
        <v>35</v>
      </c>
      <c r="L355" t="s">
        <v>36</v>
      </c>
      <c r="M355" t="s">
        <v>40</v>
      </c>
      <c r="N355" t="s">
        <v>36</v>
      </c>
      <c r="O355" t="str">
        <f t="shared" si="5"/>
        <v>No</v>
      </c>
    </row>
    <row r="356" spans="1:15" x14ac:dyDescent="0.25">
      <c r="A356" t="s">
        <v>14</v>
      </c>
      <c r="B356" t="s">
        <v>18</v>
      </c>
      <c r="C356" t="s">
        <v>19</v>
      </c>
      <c r="D356" s="91">
        <v>10.71289063</v>
      </c>
      <c r="E356" t="s">
        <v>21</v>
      </c>
      <c r="F356">
        <v>2920</v>
      </c>
      <c r="G356" t="s">
        <v>26</v>
      </c>
      <c r="H356" s="91">
        <v>40</v>
      </c>
      <c r="I356" s="91">
        <v>29.99609375</v>
      </c>
      <c r="J356" t="s">
        <v>31</v>
      </c>
      <c r="K356" s="1" t="s">
        <v>33</v>
      </c>
      <c r="L356" t="s">
        <v>36</v>
      </c>
      <c r="M356" t="s">
        <v>40</v>
      </c>
      <c r="N356" t="s">
        <v>36</v>
      </c>
      <c r="O356" t="str">
        <f t="shared" si="5"/>
        <v>No</v>
      </c>
    </row>
    <row r="357" spans="1:15" x14ac:dyDescent="0.25">
      <c r="A357" t="s">
        <v>14</v>
      </c>
      <c r="B357" t="s">
        <v>17</v>
      </c>
      <c r="C357" t="s">
        <v>19</v>
      </c>
      <c r="D357" s="91">
        <v>29.28515625</v>
      </c>
      <c r="E357" t="s">
        <v>24</v>
      </c>
      <c r="F357">
        <v>2920</v>
      </c>
      <c r="G357" t="s">
        <v>26</v>
      </c>
      <c r="H357" s="91">
        <v>40.140625</v>
      </c>
      <c r="I357" s="91">
        <v>25.55078125</v>
      </c>
      <c r="J357" t="s">
        <v>31</v>
      </c>
      <c r="K357" s="1" t="s">
        <v>34</v>
      </c>
      <c r="L357" t="s">
        <v>36</v>
      </c>
      <c r="M357" t="s">
        <v>40</v>
      </c>
      <c r="N357" t="s">
        <v>63</v>
      </c>
      <c r="O357" t="str">
        <f t="shared" si="5"/>
        <v>_Yes</v>
      </c>
    </row>
    <row r="358" spans="1:15" x14ac:dyDescent="0.25">
      <c r="A358" t="s">
        <v>14</v>
      </c>
      <c r="B358" t="s">
        <v>18</v>
      </c>
      <c r="C358" t="s">
        <v>19</v>
      </c>
      <c r="D358" s="91">
        <v>15</v>
      </c>
      <c r="E358" t="s">
        <v>22</v>
      </c>
      <c r="F358">
        <v>2920</v>
      </c>
      <c r="G358" t="s">
        <v>26</v>
      </c>
      <c r="H358" s="91">
        <v>37</v>
      </c>
      <c r="I358" s="91">
        <v>23.0390625</v>
      </c>
      <c r="J358" t="s">
        <v>30</v>
      </c>
      <c r="K358" s="1" t="s">
        <v>34</v>
      </c>
      <c r="L358" t="s">
        <v>36</v>
      </c>
      <c r="M358" t="s">
        <v>40</v>
      </c>
      <c r="N358" t="s">
        <v>63</v>
      </c>
      <c r="O358" t="str">
        <f t="shared" si="5"/>
        <v>_Yes</v>
      </c>
    </row>
    <row r="359" spans="1:15" x14ac:dyDescent="0.25">
      <c r="A359" t="s">
        <v>0</v>
      </c>
      <c r="B359" t="s">
        <v>18</v>
      </c>
      <c r="C359" t="s">
        <v>19</v>
      </c>
      <c r="D359" s="91">
        <v>7.571289063</v>
      </c>
      <c r="E359" t="s">
        <v>21</v>
      </c>
      <c r="F359">
        <v>2930</v>
      </c>
      <c r="G359" t="s">
        <v>26</v>
      </c>
      <c r="H359" s="91">
        <v>40</v>
      </c>
      <c r="I359" s="91">
        <v>17.7578125</v>
      </c>
      <c r="J359" t="s">
        <v>29</v>
      </c>
      <c r="K359" s="1" t="s">
        <v>33</v>
      </c>
      <c r="L359" t="s">
        <v>36</v>
      </c>
      <c r="M359" t="s">
        <v>38</v>
      </c>
      <c r="N359" t="s">
        <v>63</v>
      </c>
      <c r="O359" t="str">
        <f t="shared" si="5"/>
        <v>_Yes</v>
      </c>
    </row>
    <row r="360" spans="1:15" x14ac:dyDescent="0.25">
      <c r="A360" t="s">
        <v>14</v>
      </c>
      <c r="B360" t="s">
        <v>18</v>
      </c>
      <c r="C360" t="s">
        <v>20</v>
      </c>
      <c r="D360" s="91">
        <v>45.28125</v>
      </c>
      <c r="E360" t="s">
        <v>24</v>
      </c>
      <c r="F360">
        <v>2930</v>
      </c>
      <c r="G360" t="s">
        <v>26</v>
      </c>
      <c r="H360" s="91">
        <v>40.8515625</v>
      </c>
      <c r="I360" s="91">
        <v>25.9296875</v>
      </c>
      <c r="J360" t="s">
        <v>31</v>
      </c>
      <c r="K360" s="1" t="s">
        <v>34</v>
      </c>
      <c r="L360" t="s">
        <v>36</v>
      </c>
      <c r="M360" t="s">
        <v>37</v>
      </c>
      <c r="N360" t="s">
        <v>63</v>
      </c>
      <c r="O360" t="str">
        <f t="shared" si="5"/>
        <v>_Yes</v>
      </c>
    </row>
    <row r="361" spans="1:15" x14ac:dyDescent="0.25">
      <c r="A361" t="s">
        <v>14</v>
      </c>
      <c r="B361" t="s">
        <v>16</v>
      </c>
      <c r="C361" t="s">
        <v>20</v>
      </c>
      <c r="D361" s="91">
        <v>11.28515625</v>
      </c>
      <c r="E361" t="s">
        <v>21</v>
      </c>
      <c r="F361">
        <v>2930</v>
      </c>
      <c r="G361" t="s">
        <v>26</v>
      </c>
      <c r="H361" s="91">
        <v>39</v>
      </c>
      <c r="I361" s="91">
        <v>25.125</v>
      </c>
      <c r="J361" t="s">
        <v>31</v>
      </c>
      <c r="K361" s="1" t="s">
        <v>33</v>
      </c>
      <c r="L361" t="s">
        <v>63</v>
      </c>
      <c r="M361" t="s">
        <v>38</v>
      </c>
      <c r="N361" t="s">
        <v>63</v>
      </c>
      <c r="O361" t="str">
        <f t="shared" si="5"/>
        <v>_Yes</v>
      </c>
    </row>
    <row r="362" spans="1:15" x14ac:dyDescent="0.25">
      <c r="A362" t="s">
        <v>14</v>
      </c>
      <c r="B362" t="s">
        <v>18</v>
      </c>
      <c r="C362" t="s">
        <v>20</v>
      </c>
      <c r="D362" s="91">
        <v>25.42578125</v>
      </c>
      <c r="E362" t="s">
        <v>23</v>
      </c>
      <c r="F362">
        <v>2930</v>
      </c>
      <c r="G362" t="s">
        <v>26</v>
      </c>
      <c r="H362" s="91">
        <v>40</v>
      </c>
      <c r="I362" s="91">
        <v>34.8046875</v>
      </c>
      <c r="J362" t="s">
        <v>32</v>
      </c>
      <c r="K362" s="1" t="s">
        <v>33</v>
      </c>
      <c r="L362" t="s">
        <v>36</v>
      </c>
      <c r="M362" t="s">
        <v>40</v>
      </c>
      <c r="N362" t="s">
        <v>36</v>
      </c>
      <c r="O362" t="str">
        <f t="shared" si="5"/>
        <v>No</v>
      </c>
    </row>
    <row r="363" spans="1:15" x14ac:dyDescent="0.25">
      <c r="A363" t="s">
        <v>14</v>
      </c>
      <c r="B363" t="s">
        <v>16</v>
      </c>
      <c r="C363" t="s">
        <v>20</v>
      </c>
      <c r="D363" s="91">
        <v>17.28515625</v>
      </c>
      <c r="E363" t="s">
        <v>22</v>
      </c>
      <c r="F363">
        <v>2930</v>
      </c>
      <c r="G363" t="s">
        <v>26</v>
      </c>
      <c r="H363" s="91">
        <v>40</v>
      </c>
      <c r="I363" s="91">
        <v>18.37109375</v>
      </c>
      <c r="J363" t="s">
        <v>29</v>
      </c>
      <c r="K363" s="1" t="s">
        <v>34</v>
      </c>
      <c r="L363" t="s">
        <v>36</v>
      </c>
      <c r="M363" t="s">
        <v>40</v>
      </c>
      <c r="N363" t="s">
        <v>63</v>
      </c>
      <c r="O363" t="str">
        <f t="shared" si="5"/>
        <v>_Yes</v>
      </c>
    </row>
    <row r="364" spans="1:15" x14ac:dyDescent="0.25">
      <c r="A364" t="s">
        <v>14</v>
      </c>
      <c r="B364" t="s">
        <v>17</v>
      </c>
      <c r="C364" t="s">
        <v>20</v>
      </c>
      <c r="D364" s="91">
        <v>12.5703125</v>
      </c>
      <c r="E364" t="s">
        <v>21</v>
      </c>
      <c r="F364">
        <v>2930</v>
      </c>
      <c r="G364" t="s">
        <v>26</v>
      </c>
      <c r="H364" s="91">
        <v>40</v>
      </c>
      <c r="I364" s="91">
        <v>26.23828125</v>
      </c>
      <c r="J364" t="s">
        <v>31</v>
      </c>
      <c r="K364" s="1" t="s">
        <v>33</v>
      </c>
      <c r="L364" t="s">
        <v>36</v>
      </c>
      <c r="M364" t="s">
        <v>38</v>
      </c>
      <c r="N364" t="s">
        <v>36</v>
      </c>
      <c r="O364" t="str">
        <f t="shared" si="5"/>
        <v>No</v>
      </c>
    </row>
    <row r="365" spans="1:15" x14ac:dyDescent="0.25">
      <c r="A365" t="s">
        <v>14</v>
      </c>
      <c r="B365" t="s">
        <v>18</v>
      </c>
      <c r="C365" t="s">
        <v>20</v>
      </c>
      <c r="D365" s="91">
        <v>19</v>
      </c>
      <c r="E365" t="s">
        <v>22</v>
      </c>
      <c r="F365">
        <v>2930</v>
      </c>
      <c r="G365" t="s">
        <v>26</v>
      </c>
      <c r="H365" s="91">
        <v>40</v>
      </c>
      <c r="I365" s="91">
        <v>30.0390625</v>
      </c>
      <c r="J365" t="s">
        <v>32</v>
      </c>
      <c r="K365" s="1" t="s">
        <v>34</v>
      </c>
      <c r="L365" t="s">
        <v>36</v>
      </c>
      <c r="M365" t="s">
        <v>38</v>
      </c>
      <c r="N365" t="s">
        <v>36</v>
      </c>
      <c r="O365" t="str">
        <f t="shared" si="5"/>
        <v>No</v>
      </c>
    </row>
    <row r="366" spans="1:15" x14ac:dyDescent="0.25">
      <c r="A366" t="s">
        <v>14</v>
      </c>
      <c r="B366" t="s">
        <v>16</v>
      </c>
      <c r="C366" t="s">
        <v>20</v>
      </c>
      <c r="D366" s="91">
        <v>19.42578125</v>
      </c>
      <c r="E366" t="s">
        <v>22</v>
      </c>
      <c r="F366">
        <v>2930</v>
      </c>
      <c r="G366" t="s">
        <v>26</v>
      </c>
      <c r="H366" s="91">
        <v>41</v>
      </c>
      <c r="I366" s="91">
        <v>27.61328125</v>
      </c>
      <c r="J366" t="s">
        <v>31</v>
      </c>
      <c r="K366" s="1" t="s">
        <v>34</v>
      </c>
      <c r="L366" t="s">
        <v>36</v>
      </c>
      <c r="M366" t="s">
        <v>38</v>
      </c>
      <c r="N366" t="s">
        <v>36</v>
      </c>
      <c r="O366" t="str">
        <f t="shared" si="5"/>
        <v>No</v>
      </c>
    </row>
    <row r="367" spans="1:15" x14ac:dyDescent="0.25">
      <c r="A367" t="s">
        <v>14</v>
      </c>
      <c r="B367" t="s">
        <v>18</v>
      </c>
      <c r="C367" t="s">
        <v>20</v>
      </c>
      <c r="D367" s="91">
        <v>25.5703125</v>
      </c>
      <c r="E367" t="s">
        <v>23</v>
      </c>
      <c r="F367">
        <v>2930</v>
      </c>
      <c r="G367" t="s">
        <v>26</v>
      </c>
      <c r="H367" s="91">
        <v>37</v>
      </c>
      <c r="I367" s="91">
        <v>37.2421875</v>
      </c>
      <c r="J367" t="s">
        <v>32</v>
      </c>
      <c r="K367" s="1" t="s">
        <v>33</v>
      </c>
      <c r="L367" t="s">
        <v>63</v>
      </c>
      <c r="M367" t="s">
        <v>38</v>
      </c>
      <c r="N367" t="s">
        <v>36</v>
      </c>
      <c r="O367" t="str">
        <f t="shared" si="5"/>
        <v>No</v>
      </c>
    </row>
    <row r="368" spans="1:15" x14ac:dyDescent="0.25">
      <c r="A368" t="s">
        <v>0</v>
      </c>
      <c r="B368" t="s">
        <v>16</v>
      </c>
      <c r="C368" t="s">
        <v>20</v>
      </c>
      <c r="D368" s="91">
        <v>9.85546875</v>
      </c>
      <c r="E368" t="s">
        <v>21</v>
      </c>
      <c r="F368">
        <v>2930</v>
      </c>
      <c r="G368" t="s">
        <v>26</v>
      </c>
      <c r="H368" s="91">
        <v>39.140625</v>
      </c>
      <c r="I368" s="91">
        <v>24.5390625</v>
      </c>
      <c r="J368" t="s">
        <v>30</v>
      </c>
      <c r="K368" s="1" t="s">
        <v>34</v>
      </c>
      <c r="L368" t="s">
        <v>36</v>
      </c>
      <c r="M368" t="s">
        <v>38</v>
      </c>
      <c r="N368" t="s">
        <v>63</v>
      </c>
      <c r="O368" t="str">
        <f t="shared" si="5"/>
        <v>_Yes</v>
      </c>
    </row>
    <row r="369" spans="1:15" x14ac:dyDescent="0.25">
      <c r="A369" t="s">
        <v>0</v>
      </c>
      <c r="B369" t="s">
        <v>18</v>
      </c>
      <c r="C369" t="s">
        <v>20</v>
      </c>
      <c r="D369" s="91">
        <v>43.140625</v>
      </c>
      <c r="E369" t="s">
        <v>24</v>
      </c>
      <c r="F369">
        <v>2930</v>
      </c>
      <c r="G369" t="s">
        <v>26</v>
      </c>
      <c r="H369" s="91">
        <v>39</v>
      </c>
      <c r="I369" s="91">
        <v>28.25390625</v>
      </c>
      <c r="J369" t="s">
        <v>31</v>
      </c>
      <c r="K369" s="1" t="s">
        <v>35</v>
      </c>
      <c r="L369" t="s">
        <v>36</v>
      </c>
      <c r="M369" t="s">
        <v>38</v>
      </c>
      <c r="N369" t="s">
        <v>36</v>
      </c>
      <c r="O369" t="str">
        <f t="shared" si="5"/>
        <v>No</v>
      </c>
    </row>
    <row r="370" spans="1:15" x14ac:dyDescent="0.25">
      <c r="A370" t="s">
        <v>0</v>
      </c>
      <c r="B370" t="s">
        <v>18</v>
      </c>
      <c r="C370" t="s">
        <v>19</v>
      </c>
      <c r="D370" s="91">
        <v>9.28515625</v>
      </c>
      <c r="E370" t="s">
        <v>21</v>
      </c>
      <c r="F370">
        <v>2935</v>
      </c>
      <c r="G370" t="s">
        <v>26</v>
      </c>
      <c r="H370" s="91">
        <v>40</v>
      </c>
      <c r="I370" s="91">
        <v>23.72265625</v>
      </c>
      <c r="J370" t="s">
        <v>30</v>
      </c>
      <c r="K370" s="1" t="s">
        <v>33</v>
      </c>
      <c r="L370" t="s">
        <v>36</v>
      </c>
      <c r="M370" t="s">
        <v>40</v>
      </c>
      <c r="N370" t="s">
        <v>63</v>
      </c>
      <c r="O370" t="str">
        <f t="shared" si="5"/>
        <v>_Yes</v>
      </c>
    </row>
    <row r="371" spans="1:15" x14ac:dyDescent="0.25">
      <c r="A371" t="s">
        <v>14</v>
      </c>
      <c r="B371" t="s">
        <v>18</v>
      </c>
      <c r="C371" t="s">
        <v>20</v>
      </c>
      <c r="D371" s="91">
        <v>23.28515625</v>
      </c>
      <c r="E371" t="s">
        <v>23</v>
      </c>
      <c r="F371">
        <v>2935</v>
      </c>
      <c r="G371" t="s">
        <v>26</v>
      </c>
      <c r="H371" s="91">
        <v>41.140625</v>
      </c>
      <c r="I371" s="91">
        <v>29.70703125</v>
      </c>
      <c r="J371" t="s">
        <v>31</v>
      </c>
      <c r="K371" s="1" t="s">
        <v>35</v>
      </c>
      <c r="L371" t="s">
        <v>36</v>
      </c>
      <c r="M371" t="s">
        <v>40</v>
      </c>
      <c r="N371" t="s">
        <v>36</v>
      </c>
      <c r="O371" t="str">
        <f t="shared" si="5"/>
        <v>No</v>
      </c>
    </row>
    <row r="372" spans="1:15" x14ac:dyDescent="0.25">
      <c r="A372" t="s">
        <v>14</v>
      </c>
      <c r="B372" t="s">
        <v>18</v>
      </c>
      <c r="C372" t="s">
        <v>19</v>
      </c>
      <c r="D372" s="91">
        <v>17</v>
      </c>
      <c r="E372" t="s">
        <v>22</v>
      </c>
      <c r="F372">
        <v>2940</v>
      </c>
      <c r="G372" t="s">
        <v>26</v>
      </c>
      <c r="H372" s="91">
        <v>37.140625</v>
      </c>
      <c r="I372" s="91">
        <v>30.515625</v>
      </c>
      <c r="J372" t="s">
        <v>32</v>
      </c>
      <c r="K372" s="1" t="s">
        <v>33</v>
      </c>
      <c r="L372" t="s">
        <v>36</v>
      </c>
      <c r="M372" t="s">
        <v>40</v>
      </c>
      <c r="N372" t="s">
        <v>36</v>
      </c>
      <c r="O372" t="str">
        <f t="shared" si="5"/>
        <v>No</v>
      </c>
    </row>
    <row r="373" spans="1:15" x14ac:dyDescent="0.25">
      <c r="A373" t="s">
        <v>14</v>
      </c>
      <c r="B373" t="s">
        <v>18</v>
      </c>
      <c r="C373" t="s">
        <v>19</v>
      </c>
      <c r="D373" s="91">
        <v>7.571289063</v>
      </c>
      <c r="E373" t="s">
        <v>21</v>
      </c>
      <c r="F373">
        <v>2940</v>
      </c>
      <c r="G373" t="s">
        <v>26</v>
      </c>
      <c r="H373" s="91">
        <v>38.5703125</v>
      </c>
      <c r="I373" s="91">
        <v>20.40234375</v>
      </c>
      <c r="J373" t="s">
        <v>30</v>
      </c>
      <c r="K373" s="1" t="s">
        <v>33</v>
      </c>
      <c r="L373" t="s">
        <v>36</v>
      </c>
      <c r="M373" t="s">
        <v>38</v>
      </c>
      <c r="N373" t="s">
        <v>36</v>
      </c>
      <c r="O373" t="str">
        <f t="shared" si="5"/>
        <v>No</v>
      </c>
    </row>
    <row r="374" spans="1:15" x14ac:dyDescent="0.25">
      <c r="A374" t="s">
        <v>0</v>
      </c>
      <c r="B374" t="s">
        <v>18</v>
      </c>
      <c r="C374" t="s">
        <v>19</v>
      </c>
      <c r="D374" s="91">
        <v>27.7109375</v>
      </c>
      <c r="E374" t="s">
        <v>24</v>
      </c>
      <c r="F374">
        <v>2940</v>
      </c>
      <c r="G374" t="s">
        <v>26</v>
      </c>
      <c r="H374" s="91">
        <v>38</v>
      </c>
      <c r="I374" s="91">
        <v>28.5234375</v>
      </c>
      <c r="J374" t="s">
        <v>31</v>
      </c>
      <c r="K374" s="1" t="s">
        <v>35</v>
      </c>
      <c r="L374" t="s">
        <v>36</v>
      </c>
      <c r="M374" t="s">
        <v>40</v>
      </c>
      <c r="N374" t="s">
        <v>63</v>
      </c>
      <c r="O374" t="str">
        <f t="shared" si="5"/>
        <v>_Yes</v>
      </c>
    </row>
    <row r="375" spans="1:15" x14ac:dyDescent="0.25">
      <c r="A375" t="s">
        <v>14</v>
      </c>
      <c r="B375" t="s">
        <v>16</v>
      </c>
      <c r="C375" t="s">
        <v>20</v>
      </c>
      <c r="D375" s="91">
        <v>22.42578125</v>
      </c>
      <c r="E375" t="s">
        <v>23</v>
      </c>
      <c r="F375">
        <v>2940</v>
      </c>
      <c r="G375" t="s">
        <v>26</v>
      </c>
      <c r="H375" s="91">
        <v>37</v>
      </c>
      <c r="I375" s="91">
        <v>24.62890625</v>
      </c>
      <c r="J375" t="s">
        <v>30</v>
      </c>
      <c r="K375" s="1" t="s">
        <v>35</v>
      </c>
      <c r="L375" t="s">
        <v>36</v>
      </c>
      <c r="M375" t="s">
        <v>38</v>
      </c>
      <c r="N375" t="s">
        <v>36</v>
      </c>
      <c r="O375" t="str">
        <f t="shared" si="5"/>
        <v>No</v>
      </c>
    </row>
    <row r="376" spans="1:15" x14ac:dyDescent="0.25">
      <c r="A376" t="s">
        <v>14</v>
      </c>
      <c r="B376" t="s">
        <v>16</v>
      </c>
      <c r="C376" t="s">
        <v>20</v>
      </c>
      <c r="D376" s="91">
        <v>14.85546875</v>
      </c>
      <c r="E376" t="s">
        <v>22</v>
      </c>
      <c r="F376">
        <v>2940</v>
      </c>
      <c r="G376" t="s">
        <v>26</v>
      </c>
      <c r="H376" s="91">
        <v>40.7109375</v>
      </c>
      <c r="I376" s="91">
        <v>23.6328125</v>
      </c>
      <c r="J376" t="s">
        <v>30</v>
      </c>
      <c r="K376" s="1" t="s">
        <v>33</v>
      </c>
      <c r="L376" t="s">
        <v>36</v>
      </c>
      <c r="M376" t="s">
        <v>37</v>
      </c>
      <c r="N376" t="s">
        <v>63</v>
      </c>
      <c r="O376" t="str">
        <f t="shared" si="5"/>
        <v>_Yes</v>
      </c>
    </row>
    <row r="377" spans="1:15" x14ac:dyDescent="0.25">
      <c r="A377" t="s">
        <v>14</v>
      </c>
      <c r="B377" t="s">
        <v>18</v>
      </c>
      <c r="C377" t="s">
        <v>20</v>
      </c>
      <c r="D377" s="91">
        <v>6.713867188</v>
      </c>
      <c r="E377" t="s">
        <v>21</v>
      </c>
      <c r="F377">
        <v>2940</v>
      </c>
      <c r="G377" t="s">
        <v>26</v>
      </c>
      <c r="H377" s="91">
        <v>40</v>
      </c>
      <c r="I377" s="91">
        <v>27.57421875</v>
      </c>
      <c r="J377" t="s">
        <v>31</v>
      </c>
      <c r="K377" s="1" t="s">
        <v>33</v>
      </c>
      <c r="L377" t="s">
        <v>36</v>
      </c>
      <c r="M377" t="s">
        <v>38</v>
      </c>
      <c r="N377" t="s">
        <v>36</v>
      </c>
      <c r="O377" t="str">
        <f t="shared" si="5"/>
        <v>No</v>
      </c>
    </row>
    <row r="378" spans="1:15" x14ac:dyDescent="0.25">
      <c r="A378" t="s">
        <v>0</v>
      </c>
      <c r="B378" t="s">
        <v>16</v>
      </c>
      <c r="C378" t="s">
        <v>20</v>
      </c>
      <c r="D378" s="91">
        <v>8.142578125</v>
      </c>
      <c r="E378" t="s">
        <v>21</v>
      </c>
      <c r="F378">
        <v>2940</v>
      </c>
      <c r="G378" t="s">
        <v>26</v>
      </c>
      <c r="H378" s="91">
        <v>37</v>
      </c>
      <c r="I378" s="91">
        <v>21.046875</v>
      </c>
      <c r="J378" t="s">
        <v>30</v>
      </c>
      <c r="K378" s="1" t="s">
        <v>34</v>
      </c>
      <c r="L378" t="s">
        <v>36</v>
      </c>
      <c r="M378" t="s">
        <v>40</v>
      </c>
      <c r="N378" t="s">
        <v>36</v>
      </c>
      <c r="O378" t="str">
        <f t="shared" si="5"/>
        <v>No</v>
      </c>
    </row>
    <row r="379" spans="1:15" x14ac:dyDescent="0.25">
      <c r="A379" t="s">
        <v>14</v>
      </c>
      <c r="B379" t="s">
        <v>18</v>
      </c>
      <c r="C379" t="s">
        <v>20</v>
      </c>
      <c r="D379" s="91">
        <v>4.427734375</v>
      </c>
      <c r="E379" t="s">
        <v>21</v>
      </c>
      <c r="F379">
        <v>2945</v>
      </c>
      <c r="G379" t="s">
        <v>26</v>
      </c>
      <c r="H379" s="91">
        <v>40</v>
      </c>
      <c r="I379" s="91">
        <v>24.2421875</v>
      </c>
      <c r="J379" t="s">
        <v>30</v>
      </c>
      <c r="K379" s="1" t="s">
        <v>34</v>
      </c>
      <c r="L379" t="s">
        <v>36</v>
      </c>
      <c r="M379" t="s">
        <v>40</v>
      </c>
      <c r="N379" t="s">
        <v>36</v>
      </c>
      <c r="O379" t="str">
        <f t="shared" si="5"/>
        <v>No</v>
      </c>
    </row>
    <row r="380" spans="1:15" x14ac:dyDescent="0.25">
      <c r="A380" t="s">
        <v>14</v>
      </c>
      <c r="B380" t="s">
        <v>18</v>
      </c>
      <c r="C380" t="s">
        <v>19</v>
      </c>
      <c r="D380" s="91">
        <v>22.28515625</v>
      </c>
      <c r="E380" t="s">
        <v>23</v>
      </c>
      <c r="F380">
        <v>2950</v>
      </c>
      <c r="G380" t="s">
        <v>26</v>
      </c>
      <c r="H380" s="91">
        <v>35.7109375</v>
      </c>
      <c r="I380" s="91">
        <v>27.0546875</v>
      </c>
      <c r="J380" t="s">
        <v>31</v>
      </c>
      <c r="K380" s="1" t="s">
        <v>34</v>
      </c>
      <c r="L380" t="s">
        <v>36</v>
      </c>
      <c r="M380" t="s">
        <v>40</v>
      </c>
      <c r="N380" t="s">
        <v>36</v>
      </c>
      <c r="O380" t="str">
        <f t="shared" si="5"/>
        <v>No</v>
      </c>
    </row>
    <row r="381" spans="1:15" x14ac:dyDescent="0.25">
      <c r="A381" t="s">
        <v>14</v>
      </c>
      <c r="B381" t="s">
        <v>18</v>
      </c>
      <c r="C381" t="s">
        <v>19</v>
      </c>
      <c r="D381" s="91">
        <v>11.14257813</v>
      </c>
      <c r="E381" t="s">
        <v>21</v>
      </c>
      <c r="F381">
        <v>2950</v>
      </c>
      <c r="G381" t="s">
        <v>26</v>
      </c>
      <c r="H381" s="91">
        <v>37</v>
      </c>
      <c r="I381" s="91">
        <v>30.0390625</v>
      </c>
      <c r="J381" t="s">
        <v>32</v>
      </c>
      <c r="K381" s="1" t="s">
        <v>35</v>
      </c>
      <c r="L381" t="s">
        <v>36</v>
      </c>
      <c r="M381" t="s">
        <v>38</v>
      </c>
      <c r="N381" t="s">
        <v>36</v>
      </c>
      <c r="O381" t="str">
        <f t="shared" si="5"/>
        <v>No</v>
      </c>
    </row>
    <row r="382" spans="1:15" x14ac:dyDescent="0.25">
      <c r="A382" t="s">
        <v>14</v>
      </c>
      <c r="B382" t="s">
        <v>18</v>
      </c>
      <c r="C382" t="s">
        <v>19</v>
      </c>
      <c r="D382" s="91">
        <v>25.42578125</v>
      </c>
      <c r="E382" t="s">
        <v>23</v>
      </c>
      <c r="F382">
        <v>2950</v>
      </c>
      <c r="G382" t="s">
        <v>26</v>
      </c>
      <c r="H382" s="91">
        <v>40</v>
      </c>
      <c r="I382" s="91">
        <v>30.6328125</v>
      </c>
      <c r="J382" t="s">
        <v>32</v>
      </c>
      <c r="K382" s="1" t="s">
        <v>34</v>
      </c>
      <c r="L382" t="s">
        <v>36</v>
      </c>
      <c r="M382" t="s">
        <v>38</v>
      </c>
      <c r="N382" t="s">
        <v>63</v>
      </c>
      <c r="O382" t="str">
        <f t="shared" si="5"/>
        <v>_Yes</v>
      </c>
    </row>
    <row r="383" spans="1:15" x14ac:dyDescent="0.25">
      <c r="A383" t="s">
        <v>14</v>
      </c>
      <c r="B383" t="s">
        <v>17</v>
      </c>
      <c r="C383" t="s">
        <v>19</v>
      </c>
      <c r="D383" s="91">
        <v>11.28515625</v>
      </c>
      <c r="E383" t="s">
        <v>21</v>
      </c>
      <c r="F383">
        <v>2950</v>
      </c>
      <c r="G383" t="s">
        <v>26</v>
      </c>
      <c r="H383" s="91">
        <v>40</v>
      </c>
      <c r="I383" s="91">
        <v>26.734375</v>
      </c>
      <c r="J383" t="s">
        <v>31</v>
      </c>
      <c r="K383" s="1" t="s">
        <v>34</v>
      </c>
      <c r="L383" t="s">
        <v>36</v>
      </c>
      <c r="M383" t="s">
        <v>40</v>
      </c>
      <c r="N383" t="s">
        <v>36</v>
      </c>
      <c r="O383" t="str">
        <f t="shared" si="5"/>
        <v>No</v>
      </c>
    </row>
    <row r="384" spans="1:15" x14ac:dyDescent="0.25">
      <c r="A384" t="s">
        <v>14</v>
      </c>
      <c r="B384" t="s">
        <v>18</v>
      </c>
      <c r="C384" t="s">
        <v>19</v>
      </c>
      <c r="D384" s="91">
        <v>29.28515625</v>
      </c>
      <c r="E384" t="s">
        <v>24</v>
      </c>
      <c r="F384">
        <v>2950</v>
      </c>
      <c r="G384" t="s">
        <v>26</v>
      </c>
      <c r="H384" s="91">
        <v>37.28125</v>
      </c>
      <c r="I384" s="91">
        <v>39.9296875</v>
      </c>
      <c r="J384" t="s">
        <v>32</v>
      </c>
      <c r="K384" s="1" t="s">
        <v>33</v>
      </c>
      <c r="L384" t="s">
        <v>36</v>
      </c>
      <c r="M384" t="s">
        <v>38</v>
      </c>
      <c r="N384" t="s">
        <v>36</v>
      </c>
      <c r="O384" t="str">
        <f t="shared" si="5"/>
        <v>No</v>
      </c>
    </row>
    <row r="385" spans="1:15" x14ac:dyDescent="0.25">
      <c r="A385" t="s">
        <v>0</v>
      </c>
      <c r="B385" t="s">
        <v>16</v>
      </c>
      <c r="C385" t="s">
        <v>19</v>
      </c>
      <c r="D385" s="91">
        <v>27.42578125</v>
      </c>
      <c r="E385" t="s">
        <v>24</v>
      </c>
      <c r="F385">
        <v>2950</v>
      </c>
      <c r="G385" t="s">
        <v>26</v>
      </c>
      <c r="H385" s="91">
        <v>40</v>
      </c>
      <c r="I385" s="91">
        <v>27.22265625</v>
      </c>
      <c r="J385" t="s">
        <v>31</v>
      </c>
      <c r="K385" s="1" t="s">
        <v>35</v>
      </c>
      <c r="L385" t="s">
        <v>63</v>
      </c>
      <c r="M385" t="s">
        <v>38</v>
      </c>
      <c r="N385" t="s">
        <v>63</v>
      </c>
      <c r="O385" t="str">
        <f t="shared" si="5"/>
        <v>_Yes</v>
      </c>
    </row>
    <row r="386" spans="1:15" x14ac:dyDescent="0.25">
      <c r="A386" t="s">
        <v>14</v>
      </c>
      <c r="B386" t="s">
        <v>16</v>
      </c>
      <c r="C386" t="s">
        <v>20</v>
      </c>
      <c r="D386" s="91">
        <v>19.85546875</v>
      </c>
      <c r="E386" t="s">
        <v>22</v>
      </c>
      <c r="F386">
        <v>2950</v>
      </c>
      <c r="G386" t="s">
        <v>26</v>
      </c>
      <c r="H386" s="91">
        <v>40</v>
      </c>
      <c r="I386" s="91">
        <v>23.0546875</v>
      </c>
      <c r="J386" t="s">
        <v>30</v>
      </c>
      <c r="K386" s="1" t="s">
        <v>33</v>
      </c>
      <c r="L386" t="s">
        <v>36</v>
      </c>
      <c r="M386" t="s">
        <v>40</v>
      </c>
      <c r="N386" t="s">
        <v>63</v>
      </c>
      <c r="O386" t="str">
        <f t="shared" si="5"/>
        <v>_Yes</v>
      </c>
    </row>
    <row r="387" spans="1:15" x14ac:dyDescent="0.25">
      <c r="A387" t="s">
        <v>14</v>
      </c>
      <c r="B387" t="s">
        <v>18</v>
      </c>
      <c r="C387" t="s">
        <v>20</v>
      </c>
      <c r="D387" s="91">
        <v>21</v>
      </c>
      <c r="E387" t="s">
        <v>23</v>
      </c>
      <c r="F387">
        <v>2950</v>
      </c>
      <c r="G387" t="s">
        <v>26</v>
      </c>
      <c r="H387" s="91">
        <v>40</v>
      </c>
      <c r="I387" s="91">
        <v>30.12890625</v>
      </c>
      <c r="J387" t="s">
        <v>32</v>
      </c>
      <c r="K387" s="1" t="s">
        <v>35</v>
      </c>
      <c r="L387" t="s">
        <v>36</v>
      </c>
      <c r="M387" t="s">
        <v>38</v>
      </c>
      <c r="N387" t="s">
        <v>63</v>
      </c>
      <c r="O387" t="str">
        <f t="shared" si="5"/>
        <v>_Yes</v>
      </c>
    </row>
    <row r="388" spans="1:15" x14ac:dyDescent="0.25">
      <c r="A388" t="s">
        <v>14</v>
      </c>
      <c r="B388" t="s">
        <v>18</v>
      </c>
      <c r="C388" t="s">
        <v>20</v>
      </c>
      <c r="D388" s="91">
        <v>9.427734375</v>
      </c>
      <c r="E388" t="s">
        <v>21</v>
      </c>
      <c r="F388">
        <v>2950</v>
      </c>
      <c r="G388" t="s">
        <v>26</v>
      </c>
      <c r="H388" s="91">
        <v>40</v>
      </c>
      <c r="I388" s="91">
        <v>31.6953125</v>
      </c>
      <c r="J388" t="s">
        <v>32</v>
      </c>
      <c r="K388" s="1" t="s">
        <v>35</v>
      </c>
      <c r="L388" t="s">
        <v>36</v>
      </c>
      <c r="M388" t="s">
        <v>38</v>
      </c>
      <c r="N388" t="s">
        <v>36</v>
      </c>
      <c r="O388" t="str">
        <f t="shared" ref="O388:O451" si="6">IF(N388="Occasional","_Yes",N388)</f>
        <v>No</v>
      </c>
    </row>
    <row r="389" spans="1:15" x14ac:dyDescent="0.25">
      <c r="A389" t="s">
        <v>0</v>
      </c>
      <c r="B389" t="s">
        <v>18</v>
      </c>
      <c r="C389" t="s">
        <v>20</v>
      </c>
      <c r="D389" s="91">
        <v>15.5703125</v>
      </c>
      <c r="E389" t="s">
        <v>22</v>
      </c>
      <c r="F389">
        <v>2950</v>
      </c>
      <c r="G389" t="s">
        <v>26</v>
      </c>
      <c r="H389" s="91">
        <v>39</v>
      </c>
      <c r="I389" s="91">
        <v>30.15234375</v>
      </c>
      <c r="J389" t="s">
        <v>32</v>
      </c>
      <c r="K389" s="1" t="s">
        <v>34</v>
      </c>
      <c r="L389" t="s">
        <v>36</v>
      </c>
      <c r="M389" t="s">
        <v>40</v>
      </c>
      <c r="N389" t="s">
        <v>63</v>
      </c>
      <c r="O389" t="str">
        <f t="shared" si="6"/>
        <v>_Yes</v>
      </c>
    </row>
    <row r="390" spans="1:15" x14ac:dyDescent="0.25">
      <c r="A390" t="s">
        <v>14</v>
      </c>
      <c r="B390" t="s">
        <v>17</v>
      </c>
      <c r="C390" t="s">
        <v>20</v>
      </c>
      <c r="D390" s="91">
        <v>12</v>
      </c>
      <c r="E390" t="s">
        <v>21</v>
      </c>
      <c r="F390">
        <v>2956</v>
      </c>
      <c r="G390" t="s">
        <v>26</v>
      </c>
      <c r="H390" s="91">
        <v>39.28125</v>
      </c>
      <c r="I390" s="91">
        <v>39.1640625</v>
      </c>
      <c r="J390" t="s">
        <v>32</v>
      </c>
      <c r="K390" s="1" t="s">
        <v>33</v>
      </c>
      <c r="L390" t="s">
        <v>36</v>
      </c>
      <c r="M390" t="s">
        <v>40</v>
      </c>
      <c r="N390" t="s">
        <v>36</v>
      </c>
      <c r="O390" t="str">
        <f t="shared" si="6"/>
        <v>No</v>
      </c>
    </row>
    <row r="391" spans="1:15" x14ac:dyDescent="0.25">
      <c r="A391" t="s">
        <v>14</v>
      </c>
      <c r="B391" t="s">
        <v>18</v>
      </c>
      <c r="C391" t="s">
        <v>19</v>
      </c>
      <c r="D391" s="91">
        <v>12.14257813</v>
      </c>
      <c r="E391" t="s">
        <v>21</v>
      </c>
      <c r="F391">
        <v>2960</v>
      </c>
      <c r="G391" t="s">
        <v>26</v>
      </c>
      <c r="H391" s="91">
        <v>38</v>
      </c>
      <c r="I391" s="91">
        <v>26.73828125</v>
      </c>
      <c r="J391" t="s">
        <v>31</v>
      </c>
      <c r="K391" s="1" t="s">
        <v>33</v>
      </c>
      <c r="L391" t="s">
        <v>36</v>
      </c>
      <c r="M391" t="s">
        <v>40</v>
      </c>
      <c r="N391" t="s">
        <v>36</v>
      </c>
      <c r="O391" t="str">
        <f t="shared" si="6"/>
        <v>No</v>
      </c>
    </row>
    <row r="392" spans="1:15" x14ac:dyDescent="0.25">
      <c r="A392" t="s">
        <v>14</v>
      </c>
      <c r="B392" t="s">
        <v>18</v>
      </c>
      <c r="C392" t="s">
        <v>19</v>
      </c>
      <c r="D392" s="91">
        <v>16.28515625</v>
      </c>
      <c r="E392" t="s">
        <v>22</v>
      </c>
      <c r="F392">
        <v>2960</v>
      </c>
      <c r="G392" t="s">
        <v>26</v>
      </c>
      <c r="H392" s="91">
        <v>42</v>
      </c>
      <c r="I392" s="91">
        <v>24.640625</v>
      </c>
      <c r="J392" t="s">
        <v>30</v>
      </c>
      <c r="K392" s="1" t="s">
        <v>34</v>
      </c>
      <c r="L392" t="s">
        <v>36</v>
      </c>
      <c r="M392" t="s">
        <v>40</v>
      </c>
      <c r="N392" t="s">
        <v>36</v>
      </c>
      <c r="O392" t="str">
        <f t="shared" si="6"/>
        <v>No</v>
      </c>
    </row>
    <row r="393" spans="1:15" x14ac:dyDescent="0.25">
      <c r="A393" t="s">
        <v>0</v>
      </c>
      <c r="B393" t="s">
        <v>18</v>
      </c>
      <c r="C393" t="s">
        <v>19</v>
      </c>
      <c r="D393" s="91">
        <v>22.7109375</v>
      </c>
      <c r="E393" t="s">
        <v>23</v>
      </c>
      <c r="F393">
        <v>2960</v>
      </c>
      <c r="G393" t="s">
        <v>26</v>
      </c>
      <c r="H393" s="91">
        <v>38</v>
      </c>
      <c r="I393" s="91">
        <v>26.73828125</v>
      </c>
      <c r="J393" t="s">
        <v>31</v>
      </c>
      <c r="K393" s="1" t="s">
        <v>34</v>
      </c>
      <c r="L393" t="s">
        <v>36</v>
      </c>
      <c r="M393" t="s">
        <v>40</v>
      </c>
      <c r="N393" t="s">
        <v>36</v>
      </c>
      <c r="O393" t="str">
        <f t="shared" si="6"/>
        <v>No</v>
      </c>
    </row>
    <row r="394" spans="1:15" x14ac:dyDescent="0.25">
      <c r="A394" t="s">
        <v>14</v>
      </c>
      <c r="B394" t="s">
        <v>18</v>
      </c>
      <c r="C394" t="s">
        <v>20</v>
      </c>
      <c r="D394" s="91">
        <v>13.5703125</v>
      </c>
      <c r="E394" t="s">
        <v>22</v>
      </c>
      <c r="F394">
        <v>2960</v>
      </c>
      <c r="G394" t="s">
        <v>26</v>
      </c>
      <c r="H394" s="91">
        <v>40</v>
      </c>
      <c r="I394" s="91">
        <v>26.81640625</v>
      </c>
      <c r="J394" t="s">
        <v>31</v>
      </c>
      <c r="K394" s="1" t="s">
        <v>34</v>
      </c>
      <c r="L394" t="s">
        <v>36</v>
      </c>
      <c r="M394" t="s">
        <v>38</v>
      </c>
      <c r="N394" t="s">
        <v>36</v>
      </c>
      <c r="O394" t="str">
        <f t="shared" si="6"/>
        <v>No</v>
      </c>
    </row>
    <row r="395" spans="1:15" x14ac:dyDescent="0.25">
      <c r="A395" t="s">
        <v>14</v>
      </c>
      <c r="B395" t="s">
        <v>18</v>
      </c>
      <c r="C395" t="s">
        <v>20</v>
      </c>
      <c r="D395" s="91">
        <v>8.85546875</v>
      </c>
      <c r="E395" t="s">
        <v>21</v>
      </c>
      <c r="F395">
        <v>2960</v>
      </c>
      <c r="G395" t="s">
        <v>26</v>
      </c>
      <c r="H395" s="91">
        <v>39</v>
      </c>
      <c r="I395" s="91">
        <v>33.9921875</v>
      </c>
      <c r="J395" t="s">
        <v>32</v>
      </c>
      <c r="K395" s="1" t="s">
        <v>34</v>
      </c>
      <c r="L395" t="s">
        <v>36</v>
      </c>
      <c r="M395" t="s">
        <v>38</v>
      </c>
      <c r="N395" t="s">
        <v>63</v>
      </c>
      <c r="O395" t="str">
        <f t="shared" si="6"/>
        <v>_Yes</v>
      </c>
    </row>
    <row r="396" spans="1:15" x14ac:dyDescent="0.25">
      <c r="A396" t="s">
        <v>14</v>
      </c>
      <c r="B396" t="s">
        <v>18</v>
      </c>
      <c r="C396" t="s">
        <v>20</v>
      </c>
      <c r="D396" s="91">
        <v>26.5703125</v>
      </c>
      <c r="E396" t="s">
        <v>24</v>
      </c>
      <c r="F396">
        <v>2960</v>
      </c>
      <c r="G396" t="s">
        <v>26</v>
      </c>
      <c r="H396" s="91">
        <v>39</v>
      </c>
      <c r="I396" s="91">
        <v>36.046875</v>
      </c>
      <c r="J396" t="s">
        <v>32</v>
      </c>
      <c r="K396" s="1" t="s">
        <v>35</v>
      </c>
      <c r="L396" t="s">
        <v>63</v>
      </c>
      <c r="M396" t="s">
        <v>38</v>
      </c>
      <c r="N396" t="s">
        <v>36</v>
      </c>
      <c r="O396" t="str">
        <f t="shared" si="6"/>
        <v>No</v>
      </c>
    </row>
    <row r="397" spans="1:15" x14ac:dyDescent="0.25">
      <c r="A397" t="s">
        <v>14</v>
      </c>
      <c r="B397" t="s">
        <v>18</v>
      </c>
      <c r="C397" t="s">
        <v>20</v>
      </c>
      <c r="D397" s="91">
        <v>7.571289063</v>
      </c>
      <c r="E397" t="s">
        <v>21</v>
      </c>
      <c r="F397">
        <v>2960</v>
      </c>
      <c r="G397" t="s">
        <v>26</v>
      </c>
      <c r="H397" s="91">
        <v>41</v>
      </c>
      <c r="I397" s="91">
        <v>30.64453125</v>
      </c>
      <c r="J397" t="s">
        <v>32</v>
      </c>
      <c r="K397" s="1" t="s">
        <v>34</v>
      </c>
      <c r="L397" t="s">
        <v>36</v>
      </c>
      <c r="M397" t="s">
        <v>40</v>
      </c>
      <c r="N397" t="s">
        <v>36</v>
      </c>
      <c r="O397" t="str">
        <f t="shared" si="6"/>
        <v>No</v>
      </c>
    </row>
    <row r="398" spans="1:15" x14ac:dyDescent="0.25">
      <c r="A398" t="s">
        <v>14</v>
      </c>
      <c r="B398" t="s">
        <v>18</v>
      </c>
      <c r="C398" t="s">
        <v>20</v>
      </c>
      <c r="D398" s="91">
        <v>10.28515625</v>
      </c>
      <c r="E398" t="s">
        <v>21</v>
      </c>
      <c r="F398">
        <v>2960</v>
      </c>
      <c r="G398" t="s">
        <v>26</v>
      </c>
      <c r="H398" s="91">
        <v>38</v>
      </c>
      <c r="I398" s="91">
        <v>23.2734375</v>
      </c>
      <c r="J398" t="s">
        <v>30</v>
      </c>
      <c r="K398" s="1" t="s">
        <v>34</v>
      </c>
      <c r="L398" t="s">
        <v>36</v>
      </c>
      <c r="M398" t="s">
        <v>38</v>
      </c>
      <c r="N398" t="s">
        <v>63</v>
      </c>
      <c r="O398" t="str">
        <f t="shared" si="6"/>
        <v>_Yes</v>
      </c>
    </row>
    <row r="399" spans="1:15" x14ac:dyDescent="0.25">
      <c r="A399" t="s">
        <v>14</v>
      </c>
      <c r="B399" t="s">
        <v>18</v>
      </c>
      <c r="C399" t="s">
        <v>20</v>
      </c>
      <c r="D399" s="91">
        <v>17.140625</v>
      </c>
      <c r="E399" t="s">
        <v>22</v>
      </c>
      <c r="F399">
        <v>2960</v>
      </c>
      <c r="G399" t="s">
        <v>26</v>
      </c>
      <c r="H399" s="91">
        <v>40</v>
      </c>
      <c r="I399" s="91">
        <v>29.69921875</v>
      </c>
      <c r="J399" t="s">
        <v>31</v>
      </c>
      <c r="K399" s="1" t="s">
        <v>35</v>
      </c>
      <c r="L399" t="s">
        <v>36</v>
      </c>
      <c r="M399" t="s">
        <v>40</v>
      </c>
      <c r="N399" t="s">
        <v>36</v>
      </c>
      <c r="O399" t="str">
        <f t="shared" si="6"/>
        <v>No</v>
      </c>
    </row>
    <row r="400" spans="1:15" x14ac:dyDescent="0.25">
      <c r="A400" t="s">
        <v>14</v>
      </c>
      <c r="B400" t="s">
        <v>18</v>
      </c>
      <c r="C400" t="s">
        <v>20</v>
      </c>
      <c r="D400" s="91">
        <v>12.28515625</v>
      </c>
      <c r="E400" t="s">
        <v>21</v>
      </c>
      <c r="F400">
        <v>2970</v>
      </c>
      <c r="G400" t="s">
        <v>26</v>
      </c>
      <c r="H400" s="91">
        <v>40</v>
      </c>
      <c r="I400" s="91">
        <v>39.7578125</v>
      </c>
      <c r="J400" t="s">
        <v>32</v>
      </c>
      <c r="K400" s="1" t="s">
        <v>34</v>
      </c>
      <c r="L400" t="s">
        <v>36</v>
      </c>
      <c r="M400" t="s">
        <v>38</v>
      </c>
      <c r="N400" t="s">
        <v>36</v>
      </c>
      <c r="O400" t="str">
        <f t="shared" si="6"/>
        <v>No</v>
      </c>
    </row>
    <row r="401" spans="1:15" x14ac:dyDescent="0.25">
      <c r="A401" t="s">
        <v>14</v>
      </c>
      <c r="B401" t="s">
        <v>18</v>
      </c>
      <c r="C401" t="s">
        <v>20</v>
      </c>
      <c r="D401" s="91">
        <v>10.28515625</v>
      </c>
      <c r="E401" t="s">
        <v>21</v>
      </c>
      <c r="F401">
        <v>2970</v>
      </c>
      <c r="G401" t="s">
        <v>26</v>
      </c>
      <c r="H401" s="91">
        <v>37</v>
      </c>
      <c r="I401" s="91">
        <v>29.12890625</v>
      </c>
      <c r="J401" t="s">
        <v>31</v>
      </c>
      <c r="K401" s="1" t="s">
        <v>34</v>
      </c>
      <c r="L401" t="s">
        <v>36</v>
      </c>
      <c r="M401" t="s">
        <v>38</v>
      </c>
      <c r="N401" t="s">
        <v>36</v>
      </c>
      <c r="O401" t="str">
        <f t="shared" si="6"/>
        <v>No</v>
      </c>
    </row>
    <row r="402" spans="1:15" x14ac:dyDescent="0.25">
      <c r="A402" t="s">
        <v>14</v>
      </c>
      <c r="B402" t="s">
        <v>18</v>
      </c>
      <c r="C402" t="s">
        <v>20</v>
      </c>
      <c r="D402" s="91">
        <v>8.5703125</v>
      </c>
      <c r="E402" t="s">
        <v>21</v>
      </c>
      <c r="F402">
        <v>2970</v>
      </c>
      <c r="G402" t="s">
        <v>26</v>
      </c>
      <c r="H402" s="91">
        <v>38</v>
      </c>
      <c r="I402" s="91">
        <v>25.2578125</v>
      </c>
      <c r="J402" t="s">
        <v>31</v>
      </c>
      <c r="K402" s="1" t="s">
        <v>34</v>
      </c>
      <c r="L402" t="s">
        <v>36</v>
      </c>
      <c r="M402" t="s">
        <v>40</v>
      </c>
      <c r="N402" t="s">
        <v>63</v>
      </c>
      <c r="O402" t="str">
        <f t="shared" si="6"/>
        <v>_Yes</v>
      </c>
    </row>
    <row r="403" spans="1:15" x14ac:dyDescent="0.25">
      <c r="A403" t="s">
        <v>14</v>
      </c>
      <c r="B403" t="s">
        <v>18</v>
      </c>
      <c r="C403" t="s">
        <v>20</v>
      </c>
      <c r="D403" s="91">
        <v>7</v>
      </c>
      <c r="E403" t="s">
        <v>21</v>
      </c>
      <c r="F403">
        <v>2970</v>
      </c>
      <c r="G403" t="s">
        <v>26</v>
      </c>
      <c r="H403" s="91">
        <v>36</v>
      </c>
      <c r="I403" s="91">
        <v>36.515625</v>
      </c>
      <c r="J403" t="s">
        <v>32</v>
      </c>
      <c r="K403" s="1" t="s">
        <v>33</v>
      </c>
      <c r="L403" t="s">
        <v>36</v>
      </c>
      <c r="M403" t="s">
        <v>38</v>
      </c>
      <c r="N403" t="s">
        <v>36</v>
      </c>
      <c r="O403" t="str">
        <f t="shared" si="6"/>
        <v>No</v>
      </c>
    </row>
    <row r="404" spans="1:15" x14ac:dyDescent="0.25">
      <c r="A404" t="s">
        <v>14</v>
      </c>
      <c r="B404" t="s">
        <v>18</v>
      </c>
      <c r="C404" t="s">
        <v>20</v>
      </c>
      <c r="D404" s="91">
        <v>26.140625</v>
      </c>
      <c r="E404" t="s">
        <v>24</v>
      </c>
      <c r="F404">
        <v>2970</v>
      </c>
      <c r="G404" t="s">
        <v>26</v>
      </c>
      <c r="H404" s="91">
        <v>40</v>
      </c>
      <c r="I404" s="91">
        <v>22.421875</v>
      </c>
      <c r="J404" t="s">
        <v>30</v>
      </c>
      <c r="K404" s="1" t="s">
        <v>34</v>
      </c>
      <c r="L404" t="s">
        <v>36</v>
      </c>
      <c r="M404" t="s">
        <v>37</v>
      </c>
      <c r="N404" t="s">
        <v>63</v>
      </c>
      <c r="O404" t="str">
        <f t="shared" si="6"/>
        <v>_Yes</v>
      </c>
    </row>
    <row r="405" spans="1:15" x14ac:dyDescent="0.25">
      <c r="A405" t="s">
        <v>14</v>
      </c>
      <c r="B405" t="s">
        <v>18</v>
      </c>
      <c r="C405" t="s">
        <v>20</v>
      </c>
      <c r="D405" s="91">
        <v>11.85546875</v>
      </c>
      <c r="E405" t="s">
        <v>21</v>
      </c>
      <c r="F405">
        <v>2970</v>
      </c>
      <c r="G405" t="s">
        <v>26</v>
      </c>
      <c r="H405" s="91">
        <v>39.28125</v>
      </c>
      <c r="I405" s="91">
        <v>19.6953125</v>
      </c>
      <c r="J405" t="s">
        <v>29</v>
      </c>
      <c r="K405" s="1" t="s">
        <v>33</v>
      </c>
      <c r="L405" t="s">
        <v>36</v>
      </c>
      <c r="M405" t="s">
        <v>40</v>
      </c>
      <c r="N405" t="s">
        <v>63</v>
      </c>
      <c r="O405" t="str">
        <f t="shared" si="6"/>
        <v>_Yes</v>
      </c>
    </row>
    <row r="406" spans="1:15" x14ac:dyDescent="0.25">
      <c r="A406" t="s">
        <v>14</v>
      </c>
      <c r="B406" t="s">
        <v>18</v>
      </c>
      <c r="C406" t="s">
        <v>19</v>
      </c>
      <c r="D406" s="91">
        <v>27</v>
      </c>
      <c r="E406" t="s">
        <v>24</v>
      </c>
      <c r="F406">
        <v>2975</v>
      </c>
      <c r="G406" t="s">
        <v>26</v>
      </c>
      <c r="H406" s="91">
        <v>39</v>
      </c>
      <c r="I406" s="91">
        <v>16.734375</v>
      </c>
      <c r="J406" t="s">
        <v>29</v>
      </c>
      <c r="K406" s="1" t="s">
        <v>33</v>
      </c>
      <c r="L406" t="s">
        <v>36</v>
      </c>
      <c r="M406" t="s">
        <v>40</v>
      </c>
      <c r="N406" t="s">
        <v>63</v>
      </c>
      <c r="O406" t="str">
        <f t="shared" si="6"/>
        <v>_Yes</v>
      </c>
    </row>
    <row r="407" spans="1:15" x14ac:dyDescent="0.25">
      <c r="A407" t="s">
        <v>14</v>
      </c>
      <c r="B407" t="s">
        <v>16</v>
      </c>
      <c r="C407" t="s">
        <v>19</v>
      </c>
      <c r="D407" s="91">
        <v>27.42578125</v>
      </c>
      <c r="E407" t="s">
        <v>24</v>
      </c>
      <c r="F407">
        <v>2980</v>
      </c>
      <c r="G407" t="s">
        <v>26</v>
      </c>
      <c r="H407" s="91">
        <v>41</v>
      </c>
      <c r="I407" s="91">
        <v>28.8203125</v>
      </c>
      <c r="J407" t="s">
        <v>31</v>
      </c>
      <c r="K407" s="1" t="s">
        <v>34</v>
      </c>
      <c r="L407" t="s">
        <v>36</v>
      </c>
      <c r="M407" t="s">
        <v>40</v>
      </c>
      <c r="N407" t="s">
        <v>63</v>
      </c>
      <c r="O407" t="str">
        <f t="shared" si="6"/>
        <v>_Yes</v>
      </c>
    </row>
    <row r="408" spans="1:15" x14ac:dyDescent="0.25">
      <c r="A408" t="s">
        <v>14</v>
      </c>
      <c r="B408" t="s">
        <v>18</v>
      </c>
      <c r="C408" t="s">
        <v>20</v>
      </c>
      <c r="D408" s="91">
        <v>18</v>
      </c>
      <c r="E408" t="s">
        <v>22</v>
      </c>
      <c r="F408">
        <v>2980</v>
      </c>
      <c r="G408" t="s">
        <v>26</v>
      </c>
      <c r="H408" s="91">
        <v>40</v>
      </c>
      <c r="I408" s="91">
        <v>23.2578125</v>
      </c>
      <c r="J408" t="s">
        <v>30</v>
      </c>
      <c r="K408" s="1" t="s">
        <v>34</v>
      </c>
      <c r="L408" t="s">
        <v>36</v>
      </c>
      <c r="M408" t="s">
        <v>40</v>
      </c>
      <c r="N408" t="s">
        <v>63</v>
      </c>
      <c r="O408" t="str">
        <f t="shared" si="6"/>
        <v>_Yes</v>
      </c>
    </row>
    <row r="409" spans="1:15" x14ac:dyDescent="0.25">
      <c r="A409" t="s">
        <v>14</v>
      </c>
      <c r="B409" t="s">
        <v>18</v>
      </c>
      <c r="C409" t="s">
        <v>20</v>
      </c>
      <c r="D409" s="91">
        <v>12.85546875</v>
      </c>
      <c r="E409" t="s">
        <v>21</v>
      </c>
      <c r="F409">
        <v>2980</v>
      </c>
      <c r="G409" t="s">
        <v>26</v>
      </c>
      <c r="H409" s="91">
        <v>39</v>
      </c>
      <c r="I409" s="91">
        <v>30.8984375</v>
      </c>
      <c r="J409" t="s">
        <v>32</v>
      </c>
      <c r="K409" s="1" t="s">
        <v>33</v>
      </c>
      <c r="L409" t="s">
        <v>63</v>
      </c>
      <c r="M409" t="s">
        <v>38</v>
      </c>
      <c r="N409" t="s">
        <v>36</v>
      </c>
      <c r="O409" t="str">
        <f t="shared" si="6"/>
        <v>No</v>
      </c>
    </row>
    <row r="410" spans="1:15" x14ac:dyDescent="0.25">
      <c r="A410" t="s">
        <v>14</v>
      </c>
      <c r="B410" t="s">
        <v>18</v>
      </c>
      <c r="C410" t="s">
        <v>20</v>
      </c>
      <c r="D410" s="91">
        <v>11.14257813</v>
      </c>
      <c r="E410" t="s">
        <v>21</v>
      </c>
      <c r="F410">
        <v>2980</v>
      </c>
      <c r="G410" t="s">
        <v>26</v>
      </c>
      <c r="H410" s="91">
        <v>39</v>
      </c>
      <c r="I410" s="91">
        <v>21.984375</v>
      </c>
      <c r="J410" t="s">
        <v>30</v>
      </c>
      <c r="K410" s="1" t="s">
        <v>34</v>
      </c>
      <c r="L410" t="s">
        <v>36</v>
      </c>
      <c r="M410" t="s">
        <v>38</v>
      </c>
      <c r="N410" t="s">
        <v>36</v>
      </c>
      <c r="O410" t="str">
        <f t="shared" si="6"/>
        <v>No</v>
      </c>
    </row>
    <row r="411" spans="1:15" x14ac:dyDescent="0.25">
      <c r="A411" t="s">
        <v>14</v>
      </c>
      <c r="B411" t="s">
        <v>18</v>
      </c>
      <c r="C411" t="s">
        <v>20</v>
      </c>
      <c r="D411" s="91">
        <v>5.856445313</v>
      </c>
      <c r="E411" t="s">
        <v>21</v>
      </c>
      <c r="F411">
        <v>2980</v>
      </c>
      <c r="G411" t="s">
        <v>26</v>
      </c>
      <c r="H411" s="91">
        <v>39</v>
      </c>
      <c r="I411" s="91">
        <v>32.7265625</v>
      </c>
      <c r="J411" t="s">
        <v>32</v>
      </c>
      <c r="K411" s="1" t="s">
        <v>34</v>
      </c>
      <c r="L411" t="s">
        <v>36</v>
      </c>
      <c r="M411" t="s">
        <v>40</v>
      </c>
      <c r="N411" t="s">
        <v>36</v>
      </c>
      <c r="O411" t="str">
        <f t="shared" si="6"/>
        <v>No</v>
      </c>
    </row>
    <row r="412" spans="1:15" x14ac:dyDescent="0.25">
      <c r="A412" t="s">
        <v>14</v>
      </c>
      <c r="B412" t="s">
        <v>18</v>
      </c>
      <c r="C412" t="s">
        <v>20</v>
      </c>
      <c r="D412" s="91">
        <v>30</v>
      </c>
      <c r="E412" t="s">
        <v>24</v>
      </c>
      <c r="F412">
        <v>2980</v>
      </c>
      <c r="G412" t="s">
        <v>26</v>
      </c>
      <c r="H412" s="91">
        <v>38</v>
      </c>
      <c r="I412" s="91">
        <v>33.2265625</v>
      </c>
      <c r="J412" t="s">
        <v>32</v>
      </c>
      <c r="K412" s="1" t="s">
        <v>35</v>
      </c>
      <c r="L412" t="s">
        <v>36</v>
      </c>
      <c r="M412" t="s">
        <v>40</v>
      </c>
      <c r="N412" t="s">
        <v>36</v>
      </c>
      <c r="O412" t="str">
        <f t="shared" si="6"/>
        <v>No</v>
      </c>
    </row>
    <row r="413" spans="1:15" x14ac:dyDescent="0.25">
      <c r="A413" t="s">
        <v>14</v>
      </c>
      <c r="B413" t="s">
        <v>18</v>
      </c>
      <c r="C413" t="s">
        <v>20</v>
      </c>
      <c r="D413" s="91">
        <v>4.427734375</v>
      </c>
      <c r="E413" t="s">
        <v>21</v>
      </c>
      <c r="F413">
        <v>2980</v>
      </c>
      <c r="G413" t="s">
        <v>26</v>
      </c>
      <c r="H413" s="91">
        <v>38.5703125</v>
      </c>
      <c r="I413" s="91">
        <v>32.5</v>
      </c>
      <c r="J413" t="s">
        <v>32</v>
      </c>
      <c r="K413" s="1" t="s">
        <v>34</v>
      </c>
      <c r="L413" t="s">
        <v>36</v>
      </c>
      <c r="M413" t="s">
        <v>40</v>
      </c>
      <c r="N413" t="s">
        <v>36</v>
      </c>
      <c r="O413" t="str">
        <f t="shared" si="6"/>
        <v>No</v>
      </c>
    </row>
    <row r="414" spans="1:15" x14ac:dyDescent="0.25">
      <c r="A414" t="s">
        <v>14</v>
      </c>
      <c r="B414" t="s">
        <v>18</v>
      </c>
      <c r="C414" t="s">
        <v>20</v>
      </c>
      <c r="D414" s="91">
        <v>9.5703125</v>
      </c>
      <c r="E414" t="s">
        <v>21</v>
      </c>
      <c r="F414">
        <v>2985</v>
      </c>
      <c r="G414" t="s">
        <v>26</v>
      </c>
      <c r="H414" s="91">
        <v>38</v>
      </c>
      <c r="I414" s="91">
        <v>35.046875</v>
      </c>
      <c r="J414" t="s">
        <v>32</v>
      </c>
      <c r="K414" s="1" t="s">
        <v>34</v>
      </c>
      <c r="L414" t="s">
        <v>36</v>
      </c>
      <c r="M414" t="s">
        <v>38</v>
      </c>
      <c r="N414" t="s">
        <v>36</v>
      </c>
      <c r="O414" t="str">
        <f t="shared" si="6"/>
        <v>No</v>
      </c>
    </row>
    <row r="415" spans="1:15" x14ac:dyDescent="0.25">
      <c r="A415" t="s">
        <v>14</v>
      </c>
      <c r="B415" t="s">
        <v>16</v>
      </c>
      <c r="C415" t="s">
        <v>19</v>
      </c>
      <c r="D415" s="91">
        <v>9.142578125</v>
      </c>
      <c r="E415" t="s">
        <v>21</v>
      </c>
      <c r="F415">
        <v>2990</v>
      </c>
      <c r="G415" t="s">
        <v>26</v>
      </c>
      <c r="H415" s="91">
        <v>40</v>
      </c>
      <c r="I415" s="91">
        <v>27.5625</v>
      </c>
      <c r="J415" t="s">
        <v>31</v>
      </c>
      <c r="K415" s="1" t="s">
        <v>34</v>
      </c>
      <c r="L415" t="s">
        <v>36</v>
      </c>
      <c r="M415" t="s">
        <v>38</v>
      </c>
      <c r="N415" t="s">
        <v>63</v>
      </c>
      <c r="O415" t="str">
        <f t="shared" si="6"/>
        <v>_Yes</v>
      </c>
    </row>
    <row r="416" spans="1:15" x14ac:dyDescent="0.25">
      <c r="A416" t="s">
        <v>14</v>
      </c>
      <c r="B416" t="s">
        <v>18</v>
      </c>
      <c r="C416" t="s">
        <v>19</v>
      </c>
      <c r="D416" s="91">
        <v>4.571289063</v>
      </c>
      <c r="E416" t="s">
        <v>21</v>
      </c>
      <c r="F416">
        <v>2990</v>
      </c>
      <c r="G416" t="s">
        <v>26</v>
      </c>
      <c r="H416" s="91">
        <v>38.8515625</v>
      </c>
      <c r="I416" s="91">
        <v>26.4921875</v>
      </c>
      <c r="J416" t="s">
        <v>31</v>
      </c>
      <c r="K416" s="1" t="s">
        <v>34</v>
      </c>
      <c r="L416" t="s">
        <v>36</v>
      </c>
      <c r="M416" t="s">
        <v>40</v>
      </c>
      <c r="N416" t="s">
        <v>36</v>
      </c>
      <c r="O416" t="str">
        <f t="shared" si="6"/>
        <v>No</v>
      </c>
    </row>
    <row r="417" spans="1:15" x14ac:dyDescent="0.25">
      <c r="A417" t="s">
        <v>14</v>
      </c>
      <c r="B417" t="s">
        <v>18</v>
      </c>
      <c r="C417" t="s">
        <v>19</v>
      </c>
      <c r="D417" s="91">
        <v>17.5703125</v>
      </c>
      <c r="E417" t="s">
        <v>22</v>
      </c>
      <c r="F417">
        <v>2990</v>
      </c>
      <c r="G417" t="s">
        <v>26</v>
      </c>
      <c r="H417" s="91">
        <v>37</v>
      </c>
      <c r="I417" s="91">
        <v>30.2578125</v>
      </c>
      <c r="J417" t="s">
        <v>32</v>
      </c>
      <c r="K417" s="1" t="s">
        <v>33</v>
      </c>
      <c r="L417" t="s">
        <v>36</v>
      </c>
      <c r="M417" t="s">
        <v>40</v>
      </c>
      <c r="N417" t="s">
        <v>36</v>
      </c>
      <c r="O417" t="str">
        <f t="shared" si="6"/>
        <v>No</v>
      </c>
    </row>
    <row r="418" spans="1:15" x14ac:dyDescent="0.25">
      <c r="A418" t="s">
        <v>0</v>
      </c>
      <c r="B418" t="s">
        <v>18</v>
      </c>
      <c r="C418" t="s">
        <v>19</v>
      </c>
      <c r="D418" s="91">
        <v>13.28515625</v>
      </c>
      <c r="E418" t="s">
        <v>22</v>
      </c>
      <c r="F418">
        <v>2990</v>
      </c>
      <c r="G418" t="s">
        <v>26</v>
      </c>
      <c r="H418" s="91">
        <v>38</v>
      </c>
      <c r="I418" s="91">
        <v>22.5234375</v>
      </c>
      <c r="J418" t="s">
        <v>30</v>
      </c>
      <c r="K418" s="1" t="s">
        <v>35</v>
      </c>
      <c r="L418" t="s">
        <v>36</v>
      </c>
      <c r="M418" t="s">
        <v>40</v>
      </c>
      <c r="N418" t="s">
        <v>63</v>
      </c>
      <c r="O418" t="str">
        <f t="shared" si="6"/>
        <v>_Yes</v>
      </c>
    </row>
    <row r="419" spans="1:15" x14ac:dyDescent="0.25">
      <c r="A419" t="s">
        <v>14</v>
      </c>
      <c r="B419" t="s">
        <v>18</v>
      </c>
      <c r="C419" t="s">
        <v>20</v>
      </c>
      <c r="D419" s="91">
        <v>9.28515625</v>
      </c>
      <c r="E419" t="s">
        <v>21</v>
      </c>
      <c r="F419">
        <v>2990</v>
      </c>
      <c r="G419" t="s">
        <v>26</v>
      </c>
      <c r="H419" s="91">
        <v>35</v>
      </c>
      <c r="I419" s="91">
        <v>40.8828125</v>
      </c>
      <c r="J419" t="s">
        <v>32</v>
      </c>
      <c r="K419" s="1" t="s">
        <v>34</v>
      </c>
      <c r="L419" t="s">
        <v>36</v>
      </c>
      <c r="M419" t="s">
        <v>40</v>
      </c>
      <c r="N419" t="s">
        <v>36</v>
      </c>
      <c r="O419" t="str">
        <f t="shared" si="6"/>
        <v>No</v>
      </c>
    </row>
    <row r="420" spans="1:15" x14ac:dyDescent="0.25">
      <c r="A420" t="s">
        <v>14</v>
      </c>
      <c r="B420" t="s">
        <v>18</v>
      </c>
      <c r="C420" t="s">
        <v>20</v>
      </c>
      <c r="D420" s="91">
        <v>13.5703125</v>
      </c>
      <c r="E420" t="s">
        <v>22</v>
      </c>
      <c r="F420">
        <v>2990</v>
      </c>
      <c r="G420" t="s">
        <v>26</v>
      </c>
      <c r="H420" s="91">
        <v>41.28125</v>
      </c>
      <c r="I420" s="91">
        <v>24.8515625</v>
      </c>
      <c r="J420" t="s">
        <v>30</v>
      </c>
      <c r="K420" s="1" t="s">
        <v>35</v>
      </c>
      <c r="L420" t="s">
        <v>36</v>
      </c>
      <c r="M420" t="s">
        <v>40</v>
      </c>
      <c r="N420" t="s">
        <v>36</v>
      </c>
      <c r="O420" t="str">
        <f t="shared" si="6"/>
        <v>No</v>
      </c>
    </row>
    <row r="421" spans="1:15" x14ac:dyDescent="0.25">
      <c r="A421" t="s">
        <v>14</v>
      </c>
      <c r="B421" t="s">
        <v>18</v>
      </c>
      <c r="C421" t="s">
        <v>19</v>
      </c>
      <c r="D421" s="91">
        <v>7.856445313</v>
      </c>
      <c r="E421" t="s">
        <v>21</v>
      </c>
      <c r="F421">
        <v>3000</v>
      </c>
      <c r="G421" t="s">
        <v>27</v>
      </c>
      <c r="H421" s="91">
        <v>39.28125</v>
      </c>
      <c r="I421" s="91">
        <v>29.47265625</v>
      </c>
      <c r="J421" t="s">
        <v>31</v>
      </c>
      <c r="K421" s="1" t="s">
        <v>34</v>
      </c>
      <c r="L421" t="s">
        <v>36</v>
      </c>
      <c r="M421" t="s">
        <v>40</v>
      </c>
      <c r="N421" t="s">
        <v>36</v>
      </c>
      <c r="O421" t="str">
        <f t="shared" si="6"/>
        <v>No</v>
      </c>
    </row>
    <row r="422" spans="1:15" x14ac:dyDescent="0.25">
      <c r="A422" t="s">
        <v>14</v>
      </c>
      <c r="B422" t="s">
        <v>18</v>
      </c>
      <c r="C422" t="s">
        <v>19</v>
      </c>
      <c r="D422" s="91">
        <v>10.71289063</v>
      </c>
      <c r="E422" t="s">
        <v>21</v>
      </c>
      <c r="F422">
        <v>3000</v>
      </c>
      <c r="G422" t="s">
        <v>27</v>
      </c>
      <c r="H422" s="91">
        <v>40</v>
      </c>
      <c r="I422" s="91">
        <v>27.0625</v>
      </c>
      <c r="J422" t="s">
        <v>31</v>
      </c>
      <c r="K422" s="1" t="s">
        <v>34</v>
      </c>
      <c r="L422" t="s">
        <v>36</v>
      </c>
      <c r="M422" t="s">
        <v>40</v>
      </c>
      <c r="N422" t="s">
        <v>36</v>
      </c>
      <c r="O422" t="str">
        <f t="shared" si="6"/>
        <v>No</v>
      </c>
    </row>
    <row r="423" spans="1:15" x14ac:dyDescent="0.25">
      <c r="A423" t="s">
        <v>14</v>
      </c>
      <c r="B423" t="s">
        <v>18</v>
      </c>
      <c r="C423" t="s">
        <v>19</v>
      </c>
      <c r="D423" s="91">
        <v>8.142578125</v>
      </c>
      <c r="E423" t="s">
        <v>21</v>
      </c>
      <c r="F423">
        <v>3000</v>
      </c>
      <c r="G423" t="s">
        <v>27</v>
      </c>
      <c r="H423" s="91">
        <v>39.421875</v>
      </c>
      <c r="I423" s="91">
        <v>31.23046875</v>
      </c>
      <c r="J423" t="s">
        <v>32</v>
      </c>
      <c r="K423" s="1" t="s">
        <v>34</v>
      </c>
      <c r="L423" t="s">
        <v>36</v>
      </c>
      <c r="M423" t="s">
        <v>38</v>
      </c>
      <c r="N423" t="s">
        <v>36</v>
      </c>
      <c r="O423" t="str">
        <f t="shared" si="6"/>
        <v>No</v>
      </c>
    </row>
    <row r="424" spans="1:15" x14ac:dyDescent="0.25">
      <c r="A424" t="s">
        <v>14</v>
      </c>
      <c r="B424" t="s">
        <v>18</v>
      </c>
      <c r="C424" t="s">
        <v>19</v>
      </c>
      <c r="D424" s="91">
        <v>26.7109375</v>
      </c>
      <c r="E424" t="s">
        <v>24</v>
      </c>
      <c r="F424">
        <v>3000</v>
      </c>
      <c r="G424" t="s">
        <v>27</v>
      </c>
      <c r="H424" s="91">
        <v>41.5703125</v>
      </c>
      <c r="I424" s="91">
        <v>33.171875</v>
      </c>
      <c r="J424" t="s">
        <v>32</v>
      </c>
      <c r="K424" s="1" t="s">
        <v>35</v>
      </c>
      <c r="L424" t="s">
        <v>36</v>
      </c>
      <c r="M424" t="s">
        <v>46</v>
      </c>
      <c r="N424" t="s">
        <v>36</v>
      </c>
      <c r="O424" t="str">
        <f t="shared" si="6"/>
        <v>No</v>
      </c>
    </row>
    <row r="425" spans="1:15" x14ac:dyDescent="0.25">
      <c r="A425" t="s">
        <v>14</v>
      </c>
      <c r="B425" t="s">
        <v>18</v>
      </c>
      <c r="C425" t="s">
        <v>19</v>
      </c>
      <c r="D425" s="91">
        <v>15.42773438</v>
      </c>
      <c r="E425" t="s">
        <v>22</v>
      </c>
      <c r="F425">
        <v>3000</v>
      </c>
      <c r="G425" t="s">
        <v>27</v>
      </c>
      <c r="H425" s="91">
        <v>40</v>
      </c>
      <c r="I425" s="91">
        <v>30.7421875</v>
      </c>
      <c r="J425" t="s">
        <v>32</v>
      </c>
      <c r="K425" s="1" t="s">
        <v>34</v>
      </c>
      <c r="L425" t="s">
        <v>36</v>
      </c>
      <c r="M425" t="s">
        <v>37</v>
      </c>
      <c r="N425" t="s">
        <v>36</v>
      </c>
      <c r="O425" t="str">
        <f t="shared" si="6"/>
        <v>No</v>
      </c>
    </row>
    <row r="426" spans="1:15" x14ac:dyDescent="0.25">
      <c r="A426" t="s">
        <v>14</v>
      </c>
      <c r="B426" t="s">
        <v>18</v>
      </c>
      <c r="C426" t="s">
        <v>19</v>
      </c>
      <c r="D426" s="91">
        <v>22</v>
      </c>
      <c r="E426" t="s">
        <v>23</v>
      </c>
      <c r="F426">
        <v>3000</v>
      </c>
      <c r="G426" t="s">
        <v>27</v>
      </c>
      <c r="H426" s="91">
        <v>40</v>
      </c>
      <c r="I426" s="91">
        <v>24.9140625</v>
      </c>
      <c r="J426" t="s">
        <v>30</v>
      </c>
      <c r="K426" s="1" t="s">
        <v>33</v>
      </c>
      <c r="L426" t="s">
        <v>36</v>
      </c>
      <c r="M426" t="s">
        <v>40</v>
      </c>
      <c r="N426" t="s">
        <v>36</v>
      </c>
      <c r="O426" t="str">
        <f t="shared" si="6"/>
        <v>No</v>
      </c>
    </row>
    <row r="427" spans="1:15" x14ac:dyDescent="0.25">
      <c r="A427" t="s">
        <v>0</v>
      </c>
      <c r="B427" t="s">
        <v>16</v>
      </c>
      <c r="C427" t="s">
        <v>19</v>
      </c>
      <c r="D427" s="91">
        <v>26.140625</v>
      </c>
      <c r="E427" t="s">
        <v>24</v>
      </c>
      <c r="F427">
        <v>3000</v>
      </c>
      <c r="G427" t="s">
        <v>27</v>
      </c>
      <c r="H427" s="91">
        <v>36</v>
      </c>
      <c r="I427" s="91">
        <v>33.4140625</v>
      </c>
      <c r="J427" t="s">
        <v>32</v>
      </c>
      <c r="K427" s="1" t="s">
        <v>34</v>
      </c>
      <c r="L427" t="s">
        <v>36</v>
      </c>
      <c r="M427" t="s">
        <v>40</v>
      </c>
      <c r="N427" t="s">
        <v>36</v>
      </c>
      <c r="O427" t="str">
        <f t="shared" si="6"/>
        <v>No</v>
      </c>
    </row>
    <row r="428" spans="1:15" x14ac:dyDescent="0.25">
      <c r="A428" t="s">
        <v>14</v>
      </c>
      <c r="B428" t="s">
        <v>18</v>
      </c>
      <c r="C428" t="s">
        <v>20</v>
      </c>
      <c r="D428" s="91">
        <v>29.28515625</v>
      </c>
      <c r="E428" t="s">
        <v>24</v>
      </c>
      <c r="F428">
        <v>3000</v>
      </c>
      <c r="G428" t="s">
        <v>27</v>
      </c>
      <c r="H428" s="91">
        <v>37.421875</v>
      </c>
      <c r="I428" s="91">
        <v>28.03515625</v>
      </c>
      <c r="J428" t="s">
        <v>31</v>
      </c>
      <c r="K428" s="1" t="s">
        <v>34</v>
      </c>
      <c r="L428" t="s">
        <v>36</v>
      </c>
      <c r="M428" t="s">
        <v>40</v>
      </c>
      <c r="N428" t="s">
        <v>36</v>
      </c>
      <c r="O428" t="str">
        <f t="shared" si="6"/>
        <v>No</v>
      </c>
    </row>
    <row r="429" spans="1:15" x14ac:dyDescent="0.25">
      <c r="A429" t="s">
        <v>14</v>
      </c>
      <c r="B429" t="s">
        <v>16</v>
      </c>
      <c r="C429" t="s">
        <v>20</v>
      </c>
      <c r="D429" s="91">
        <v>28</v>
      </c>
      <c r="E429" t="s">
        <v>24</v>
      </c>
      <c r="F429">
        <v>3000</v>
      </c>
      <c r="G429" t="s">
        <v>27</v>
      </c>
      <c r="H429" s="91">
        <v>39</v>
      </c>
      <c r="I429" s="91">
        <v>24.3828125</v>
      </c>
      <c r="J429" t="s">
        <v>30</v>
      </c>
      <c r="K429" s="1" t="s">
        <v>33</v>
      </c>
      <c r="L429" t="s">
        <v>36</v>
      </c>
      <c r="M429" t="s">
        <v>37</v>
      </c>
      <c r="N429" t="s">
        <v>63</v>
      </c>
      <c r="O429" t="str">
        <f t="shared" si="6"/>
        <v>_Yes</v>
      </c>
    </row>
    <row r="430" spans="1:15" x14ac:dyDescent="0.25">
      <c r="A430" t="s">
        <v>14</v>
      </c>
      <c r="B430" t="s">
        <v>18</v>
      </c>
      <c r="C430" t="s">
        <v>20</v>
      </c>
      <c r="D430" s="91">
        <v>6.713867188</v>
      </c>
      <c r="E430" t="s">
        <v>21</v>
      </c>
      <c r="F430">
        <v>3000</v>
      </c>
      <c r="G430" t="s">
        <v>27</v>
      </c>
      <c r="H430" s="91">
        <v>39</v>
      </c>
      <c r="I430" s="91">
        <v>30.74609375</v>
      </c>
      <c r="J430" t="s">
        <v>32</v>
      </c>
      <c r="K430" s="1" t="s">
        <v>34</v>
      </c>
      <c r="L430" t="s">
        <v>36</v>
      </c>
      <c r="M430" t="s">
        <v>40</v>
      </c>
      <c r="N430" t="s">
        <v>36</v>
      </c>
      <c r="O430" t="str">
        <f t="shared" si="6"/>
        <v>No</v>
      </c>
    </row>
    <row r="431" spans="1:15" x14ac:dyDescent="0.25">
      <c r="A431" t="s">
        <v>14</v>
      </c>
      <c r="B431" t="s">
        <v>16</v>
      </c>
      <c r="C431" t="s">
        <v>20</v>
      </c>
      <c r="D431" s="91">
        <v>6.28515625</v>
      </c>
      <c r="E431" t="s">
        <v>21</v>
      </c>
      <c r="F431">
        <v>3000</v>
      </c>
      <c r="G431" t="s">
        <v>27</v>
      </c>
      <c r="H431" s="91">
        <v>40</v>
      </c>
      <c r="I431" s="91">
        <v>27.9765625</v>
      </c>
      <c r="J431" t="s">
        <v>31</v>
      </c>
      <c r="K431" s="1" t="s">
        <v>33</v>
      </c>
      <c r="L431" t="s">
        <v>63</v>
      </c>
      <c r="M431" t="s">
        <v>40</v>
      </c>
      <c r="N431" t="s">
        <v>63</v>
      </c>
      <c r="O431" t="str">
        <f t="shared" si="6"/>
        <v>_Yes</v>
      </c>
    </row>
    <row r="432" spans="1:15" x14ac:dyDescent="0.25">
      <c r="A432" t="s">
        <v>14</v>
      </c>
      <c r="B432" t="s">
        <v>18</v>
      </c>
      <c r="C432" t="s">
        <v>20</v>
      </c>
      <c r="D432" s="91">
        <v>12</v>
      </c>
      <c r="E432" t="s">
        <v>21</v>
      </c>
      <c r="F432">
        <v>3000</v>
      </c>
      <c r="G432" t="s">
        <v>27</v>
      </c>
      <c r="H432" s="91">
        <v>39</v>
      </c>
      <c r="I432" s="91">
        <v>28.41796875</v>
      </c>
      <c r="J432" t="s">
        <v>31</v>
      </c>
      <c r="K432" s="1" t="s">
        <v>35</v>
      </c>
      <c r="M432" t="s">
        <v>40</v>
      </c>
      <c r="N432" t="s">
        <v>36</v>
      </c>
      <c r="O432" t="str">
        <f t="shared" si="6"/>
        <v>No</v>
      </c>
    </row>
    <row r="433" spans="1:15" x14ac:dyDescent="0.25">
      <c r="A433" t="s">
        <v>14</v>
      </c>
      <c r="B433" t="s">
        <v>18</v>
      </c>
      <c r="C433" t="s">
        <v>20</v>
      </c>
      <c r="D433" s="91">
        <v>22.5703125</v>
      </c>
      <c r="E433" t="s">
        <v>23</v>
      </c>
      <c r="F433">
        <v>3000</v>
      </c>
      <c r="G433" t="s">
        <v>27</v>
      </c>
      <c r="H433" s="91">
        <v>39</v>
      </c>
      <c r="I433" s="91">
        <v>30.6796875</v>
      </c>
      <c r="J433" t="s">
        <v>32</v>
      </c>
      <c r="K433" s="1" t="s">
        <v>34</v>
      </c>
      <c r="L433" t="s">
        <v>36</v>
      </c>
      <c r="M433" t="s">
        <v>40</v>
      </c>
      <c r="N433" t="s">
        <v>36</v>
      </c>
      <c r="O433" t="str">
        <f t="shared" si="6"/>
        <v>No</v>
      </c>
    </row>
    <row r="434" spans="1:15" x14ac:dyDescent="0.25">
      <c r="A434" t="s">
        <v>14</v>
      </c>
      <c r="B434" t="s">
        <v>18</v>
      </c>
      <c r="C434" t="s">
        <v>20</v>
      </c>
      <c r="D434" s="91">
        <v>9.28515625</v>
      </c>
      <c r="E434" t="s">
        <v>21</v>
      </c>
      <c r="F434">
        <v>3000</v>
      </c>
      <c r="G434" t="s">
        <v>27</v>
      </c>
      <c r="H434" s="91">
        <v>39</v>
      </c>
      <c r="I434" s="91">
        <v>36.484375</v>
      </c>
      <c r="J434" t="s">
        <v>32</v>
      </c>
      <c r="K434" s="1" t="s">
        <v>35</v>
      </c>
      <c r="L434" t="s">
        <v>36</v>
      </c>
      <c r="M434" t="s">
        <v>38</v>
      </c>
      <c r="N434" t="s">
        <v>36</v>
      </c>
      <c r="O434" t="str">
        <f t="shared" si="6"/>
        <v>No</v>
      </c>
    </row>
    <row r="435" spans="1:15" x14ac:dyDescent="0.25">
      <c r="A435" t="s">
        <v>14</v>
      </c>
      <c r="B435" t="s">
        <v>18</v>
      </c>
      <c r="C435" t="s">
        <v>20</v>
      </c>
      <c r="D435" s="91">
        <v>11.85546875</v>
      </c>
      <c r="E435" t="s">
        <v>21</v>
      </c>
      <c r="F435">
        <v>3000</v>
      </c>
      <c r="G435" t="s">
        <v>27</v>
      </c>
      <c r="H435" s="91">
        <v>39.28125</v>
      </c>
      <c r="I435" s="91">
        <v>26.8046875</v>
      </c>
      <c r="J435" t="s">
        <v>31</v>
      </c>
      <c r="K435" s="1" t="s">
        <v>33</v>
      </c>
      <c r="L435" t="s">
        <v>36</v>
      </c>
      <c r="M435" t="s">
        <v>40</v>
      </c>
      <c r="N435" t="s">
        <v>36</v>
      </c>
      <c r="O435" t="str">
        <f t="shared" si="6"/>
        <v>No</v>
      </c>
    </row>
    <row r="436" spans="1:15" x14ac:dyDescent="0.25">
      <c r="A436" t="s">
        <v>14</v>
      </c>
      <c r="B436" t="s">
        <v>16</v>
      </c>
      <c r="C436" t="s">
        <v>20</v>
      </c>
      <c r="D436" s="91">
        <v>12.28515625</v>
      </c>
      <c r="E436" t="s">
        <v>21</v>
      </c>
      <c r="F436">
        <v>3000</v>
      </c>
      <c r="G436" t="s">
        <v>27</v>
      </c>
      <c r="H436" s="91">
        <v>37</v>
      </c>
      <c r="I436" s="91">
        <v>24.5703125</v>
      </c>
      <c r="J436" t="s">
        <v>30</v>
      </c>
      <c r="K436" s="1" t="s">
        <v>35</v>
      </c>
      <c r="L436" t="s">
        <v>36</v>
      </c>
      <c r="M436" t="s">
        <v>38</v>
      </c>
      <c r="N436" t="s">
        <v>36</v>
      </c>
      <c r="O436" t="str">
        <f t="shared" si="6"/>
        <v>No</v>
      </c>
    </row>
    <row r="437" spans="1:15" x14ac:dyDescent="0.25">
      <c r="A437" t="s">
        <v>14</v>
      </c>
      <c r="B437" t="s">
        <v>18</v>
      </c>
      <c r="C437" t="s">
        <v>20</v>
      </c>
      <c r="D437" s="91">
        <v>44.28125</v>
      </c>
      <c r="E437" t="s">
        <v>24</v>
      </c>
      <c r="F437">
        <v>3000</v>
      </c>
      <c r="G437" t="s">
        <v>27</v>
      </c>
      <c r="H437" s="91">
        <v>37</v>
      </c>
      <c r="I437" s="91">
        <v>32.3671875</v>
      </c>
      <c r="J437" t="s">
        <v>32</v>
      </c>
      <c r="K437" s="1" t="s">
        <v>34</v>
      </c>
      <c r="L437" t="s">
        <v>36</v>
      </c>
      <c r="M437" t="s">
        <v>40</v>
      </c>
      <c r="N437" t="s">
        <v>36</v>
      </c>
      <c r="O437" t="str">
        <f t="shared" si="6"/>
        <v>No</v>
      </c>
    </row>
    <row r="438" spans="1:15" x14ac:dyDescent="0.25">
      <c r="A438" t="s">
        <v>14</v>
      </c>
      <c r="B438" t="s">
        <v>18</v>
      </c>
      <c r="C438" t="s">
        <v>20</v>
      </c>
      <c r="D438" s="91">
        <v>6.571289063</v>
      </c>
      <c r="E438" t="s">
        <v>21</v>
      </c>
      <c r="F438">
        <v>3000</v>
      </c>
      <c r="G438" t="s">
        <v>27</v>
      </c>
      <c r="H438" s="91">
        <v>40.421875</v>
      </c>
      <c r="I438" s="91">
        <v>26.421875</v>
      </c>
      <c r="J438" t="s">
        <v>31</v>
      </c>
      <c r="K438" s="1" t="s">
        <v>34</v>
      </c>
      <c r="L438" t="s">
        <v>36</v>
      </c>
      <c r="M438" t="s">
        <v>37</v>
      </c>
      <c r="N438" t="s">
        <v>36</v>
      </c>
      <c r="O438" t="str">
        <f t="shared" si="6"/>
        <v>No</v>
      </c>
    </row>
    <row r="439" spans="1:15" x14ac:dyDescent="0.25">
      <c r="A439" t="s">
        <v>14</v>
      </c>
      <c r="B439" t="s">
        <v>18</v>
      </c>
      <c r="C439" t="s">
        <v>20</v>
      </c>
      <c r="D439" s="91">
        <v>11.85546875</v>
      </c>
      <c r="E439" t="s">
        <v>21</v>
      </c>
      <c r="F439">
        <v>3000</v>
      </c>
      <c r="G439" t="s">
        <v>27</v>
      </c>
      <c r="H439" s="91">
        <v>37.8515625</v>
      </c>
      <c r="I439" s="91">
        <v>25.59765625</v>
      </c>
      <c r="J439" t="s">
        <v>31</v>
      </c>
      <c r="K439" s="1" t="s">
        <v>33</v>
      </c>
      <c r="L439" t="s">
        <v>36</v>
      </c>
      <c r="M439" t="s">
        <v>40</v>
      </c>
      <c r="N439" t="s">
        <v>63</v>
      </c>
      <c r="O439" t="str">
        <f t="shared" si="6"/>
        <v>_Yes</v>
      </c>
    </row>
    <row r="440" spans="1:15" x14ac:dyDescent="0.25">
      <c r="A440" t="s">
        <v>14</v>
      </c>
      <c r="B440" t="s">
        <v>18</v>
      </c>
      <c r="C440" t="s">
        <v>20</v>
      </c>
      <c r="D440" s="91">
        <v>9.427734375</v>
      </c>
      <c r="E440" t="s">
        <v>21</v>
      </c>
      <c r="F440">
        <v>3000</v>
      </c>
      <c r="G440" t="s">
        <v>27</v>
      </c>
      <c r="H440" s="91">
        <v>38</v>
      </c>
      <c r="I440" s="91">
        <v>28.7265625</v>
      </c>
      <c r="J440" t="s">
        <v>31</v>
      </c>
      <c r="K440" s="1" t="s">
        <v>34</v>
      </c>
      <c r="L440" t="s">
        <v>36</v>
      </c>
      <c r="M440" t="s">
        <v>38</v>
      </c>
      <c r="N440" t="s">
        <v>36</v>
      </c>
      <c r="O440" t="str">
        <f t="shared" si="6"/>
        <v>No</v>
      </c>
    </row>
    <row r="441" spans="1:15" x14ac:dyDescent="0.25">
      <c r="A441" t="s">
        <v>14</v>
      </c>
      <c r="B441" t="s">
        <v>18</v>
      </c>
      <c r="C441" t="s">
        <v>20</v>
      </c>
      <c r="D441" s="91">
        <v>20.85546875</v>
      </c>
      <c r="E441" t="s">
        <v>23</v>
      </c>
      <c r="F441">
        <v>3000</v>
      </c>
      <c r="G441" t="s">
        <v>27</v>
      </c>
      <c r="H441" s="91">
        <v>40</v>
      </c>
      <c r="I441" s="91">
        <v>27.55859375</v>
      </c>
      <c r="J441" t="s">
        <v>31</v>
      </c>
      <c r="K441" s="1" t="s">
        <v>35</v>
      </c>
      <c r="L441" t="s">
        <v>36</v>
      </c>
      <c r="M441" t="s">
        <v>38</v>
      </c>
      <c r="N441" t="s">
        <v>36</v>
      </c>
      <c r="O441" t="str">
        <f t="shared" si="6"/>
        <v>No</v>
      </c>
    </row>
    <row r="442" spans="1:15" x14ac:dyDescent="0.25">
      <c r="A442" t="s">
        <v>0</v>
      </c>
      <c r="B442" t="s">
        <v>16</v>
      </c>
      <c r="C442" t="s">
        <v>20</v>
      </c>
      <c r="D442" s="91">
        <v>16.28515625</v>
      </c>
      <c r="E442" t="s">
        <v>22</v>
      </c>
      <c r="F442">
        <v>3000</v>
      </c>
      <c r="G442" t="s">
        <v>27</v>
      </c>
      <c r="H442" s="91">
        <v>38</v>
      </c>
      <c r="I442" s="91">
        <v>27.37109375</v>
      </c>
      <c r="J442" t="s">
        <v>31</v>
      </c>
      <c r="K442" s="1" t="s">
        <v>33</v>
      </c>
      <c r="L442" t="s">
        <v>36</v>
      </c>
      <c r="M442" t="s">
        <v>38</v>
      </c>
      <c r="N442" t="s">
        <v>63</v>
      </c>
      <c r="O442" t="str">
        <f t="shared" si="6"/>
        <v>_Yes</v>
      </c>
    </row>
    <row r="443" spans="1:15" x14ac:dyDescent="0.25">
      <c r="A443" t="s">
        <v>0</v>
      </c>
      <c r="B443" t="s">
        <v>17</v>
      </c>
      <c r="C443" t="s">
        <v>20</v>
      </c>
      <c r="D443" s="91">
        <v>9.5703125</v>
      </c>
      <c r="E443" t="s">
        <v>21</v>
      </c>
      <c r="F443">
        <v>3000</v>
      </c>
      <c r="G443" t="s">
        <v>27</v>
      </c>
      <c r="H443" s="91">
        <v>40</v>
      </c>
      <c r="I443" s="91">
        <v>21.46484375</v>
      </c>
      <c r="J443" t="s">
        <v>30</v>
      </c>
      <c r="K443" s="1" t="s">
        <v>35</v>
      </c>
      <c r="L443" t="s">
        <v>36</v>
      </c>
      <c r="M443" t="s">
        <v>40</v>
      </c>
      <c r="N443" t="s">
        <v>63</v>
      </c>
      <c r="O443" t="str">
        <f t="shared" si="6"/>
        <v>_Yes</v>
      </c>
    </row>
    <row r="444" spans="1:15" x14ac:dyDescent="0.25">
      <c r="A444" t="s">
        <v>0</v>
      </c>
      <c r="B444" t="s">
        <v>16</v>
      </c>
      <c r="C444" t="s">
        <v>20</v>
      </c>
      <c r="D444" s="91">
        <v>21.28515625</v>
      </c>
      <c r="E444" t="s">
        <v>23</v>
      </c>
      <c r="F444">
        <v>3000</v>
      </c>
      <c r="G444" t="s">
        <v>27</v>
      </c>
      <c r="H444" s="91">
        <v>40</v>
      </c>
      <c r="I444" s="91">
        <v>19.3203125</v>
      </c>
      <c r="J444" t="s">
        <v>29</v>
      </c>
      <c r="K444" s="1" t="s">
        <v>34</v>
      </c>
      <c r="L444" t="s">
        <v>36</v>
      </c>
      <c r="M444" t="s">
        <v>38</v>
      </c>
      <c r="N444" t="s">
        <v>63</v>
      </c>
      <c r="O444" t="str">
        <f t="shared" si="6"/>
        <v>_Yes</v>
      </c>
    </row>
    <row r="445" spans="1:15" x14ac:dyDescent="0.25">
      <c r="A445" t="s">
        <v>0</v>
      </c>
      <c r="B445" t="s">
        <v>16</v>
      </c>
      <c r="C445" t="s">
        <v>20</v>
      </c>
      <c r="D445" s="91">
        <v>4.427734375</v>
      </c>
      <c r="E445" t="s">
        <v>21</v>
      </c>
      <c r="F445">
        <v>3005</v>
      </c>
      <c r="G445" t="s">
        <v>27</v>
      </c>
      <c r="H445" s="91">
        <v>40</v>
      </c>
      <c r="I445" s="91">
        <v>21.52734375</v>
      </c>
      <c r="J445" t="s">
        <v>30</v>
      </c>
      <c r="K445" s="1" t="s">
        <v>33</v>
      </c>
      <c r="L445" t="s">
        <v>63</v>
      </c>
      <c r="M445" t="s">
        <v>40</v>
      </c>
      <c r="N445" t="s">
        <v>63</v>
      </c>
      <c r="O445" t="str">
        <f t="shared" si="6"/>
        <v>_Yes</v>
      </c>
    </row>
    <row r="446" spans="1:15" x14ac:dyDescent="0.25">
      <c r="A446" t="s">
        <v>0</v>
      </c>
      <c r="B446" t="s">
        <v>16</v>
      </c>
      <c r="C446" t="s">
        <v>19</v>
      </c>
      <c r="D446" s="91">
        <v>7</v>
      </c>
      <c r="E446" t="s">
        <v>21</v>
      </c>
      <c r="F446">
        <v>3010</v>
      </c>
      <c r="G446" t="s">
        <v>27</v>
      </c>
      <c r="I446" s="91">
        <v>18.65625</v>
      </c>
      <c r="J446" t="s">
        <v>29</v>
      </c>
      <c r="K446" s="1" t="s">
        <v>34</v>
      </c>
      <c r="L446" t="s">
        <v>63</v>
      </c>
      <c r="M446" t="s">
        <v>38</v>
      </c>
      <c r="N446" t="s">
        <v>63</v>
      </c>
      <c r="O446" t="str">
        <f t="shared" si="6"/>
        <v>_Yes</v>
      </c>
    </row>
    <row r="447" spans="1:15" x14ac:dyDescent="0.25">
      <c r="A447" t="s">
        <v>0</v>
      </c>
      <c r="B447" t="s">
        <v>16</v>
      </c>
      <c r="C447" t="s">
        <v>19</v>
      </c>
      <c r="D447" s="91">
        <v>43.140625</v>
      </c>
      <c r="E447" t="s">
        <v>24</v>
      </c>
      <c r="F447">
        <v>3010</v>
      </c>
      <c r="G447" t="s">
        <v>27</v>
      </c>
      <c r="H447" s="91">
        <v>40</v>
      </c>
      <c r="I447" s="91">
        <v>21.1015625</v>
      </c>
      <c r="J447" t="s">
        <v>30</v>
      </c>
      <c r="K447" s="1" t="s">
        <v>35</v>
      </c>
      <c r="L447" t="s">
        <v>36</v>
      </c>
      <c r="M447" t="s">
        <v>37</v>
      </c>
      <c r="N447" t="s">
        <v>36</v>
      </c>
      <c r="O447" t="str">
        <f t="shared" si="6"/>
        <v>No</v>
      </c>
    </row>
    <row r="448" spans="1:15" x14ac:dyDescent="0.25">
      <c r="A448" t="s">
        <v>14</v>
      </c>
      <c r="B448" t="s">
        <v>18</v>
      </c>
      <c r="C448" t="s">
        <v>20</v>
      </c>
      <c r="D448" s="91">
        <v>5.856445313</v>
      </c>
      <c r="E448" t="s">
        <v>21</v>
      </c>
      <c r="F448">
        <v>3010</v>
      </c>
      <c r="G448" t="s">
        <v>27</v>
      </c>
      <c r="H448" s="91">
        <v>39</v>
      </c>
      <c r="I448" s="91">
        <v>33.5703125</v>
      </c>
      <c r="J448" t="s">
        <v>32</v>
      </c>
      <c r="K448" s="1" t="s">
        <v>33</v>
      </c>
      <c r="L448" t="s">
        <v>36</v>
      </c>
      <c r="M448" t="s">
        <v>38</v>
      </c>
      <c r="N448" t="s">
        <v>36</v>
      </c>
      <c r="O448" t="str">
        <f t="shared" si="6"/>
        <v>No</v>
      </c>
    </row>
    <row r="449" spans="1:15" x14ac:dyDescent="0.25">
      <c r="A449" t="s">
        <v>14</v>
      </c>
      <c r="B449" t="s">
        <v>18</v>
      </c>
      <c r="C449" t="s">
        <v>20</v>
      </c>
      <c r="D449" s="91">
        <v>4.28515625</v>
      </c>
      <c r="E449" t="s">
        <v>21</v>
      </c>
      <c r="F449">
        <v>3010</v>
      </c>
      <c r="G449" t="s">
        <v>27</v>
      </c>
      <c r="H449" s="91">
        <v>38.7109375</v>
      </c>
      <c r="I449" s="91">
        <v>24.3828125</v>
      </c>
      <c r="J449" t="s">
        <v>30</v>
      </c>
      <c r="K449" s="1" t="s">
        <v>33</v>
      </c>
      <c r="L449" t="s">
        <v>36</v>
      </c>
      <c r="M449" t="s">
        <v>38</v>
      </c>
      <c r="N449" t="s">
        <v>36</v>
      </c>
      <c r="O449" t="str">
        <f t="shared" si="6"/>
        <v>No</v>
      </c>
    </row>
    <row r="450" spans="1:15" x14ac:dyDescent="0.25">
      <c r="A450" t="s">
        <v>14</v>
      </c>
      <c r="B450" t="s">
        <v>17</v>
      </c>
      <c r="C450" t="s">
        <v>20</v>
      </c>
      <c r="D450" s="91">
        <v>6.28515625</v>
      </c>
      <c r="E450" t="s">
        <v>21</v>
      </c>
      <c r="F450">
        <v>3010</v>
      </c>
      <c r="G450" t="s">
        <v>27</v>
      </c>
      <c r="H450" s="91">
        <v>41.8515625</v>
      </c>
      <c r="I450" s="91">
        <v>31.3671875</v>
      </c>
      <c r="J450" t="s">
        <v>32</v>
      </c>
      <c r="K450" s="1" t="s">
        <v>33</v>
      </c>
      <c r="L450" t="s">
        <v>36</v>
      </c>
      <c r="M450" t="s">
        <v>38</v>
      </c>
      <c r="N450" t="s">
        <v>36</v>
      </c>
      <c r="O450" t="str">
        <f t="shared" si="6"/>
        <v>No</v>
      </c>
    </row>
    <row r="451" spans="1:15" x14ac:dyDescent="0.25">
      <c r="A451" t="s">
        <v>14</v>
      </c>
      <c r="B451" t="s">
        <v>16</v>
      </c>
      <c r="C451" t="s">
        <v>20</v>
      </c>
      <c r="D451" s="91">
        <v>35.5703125</v>
      </c>
      <c r="E451" t="s">
        <v>24</v>
      </c>
      <c r="F451">
        <v>3010</v>
      </c>
      <c r="G451" t="s">
        <v>27</v>
      </c>
      <c r="H451" s="91">
        <v>40.28125</v>
      </c>
      <c r="I451" s="91">
        <v>22.21484375</v>
      </c>
      <c r="J451" t="s">
        <v>30</v>
      </c>
      <c r="K451" s="1" t="s">
        <v>34</v>
      </c>
      <c r="L451" t="s">
        <v>36</v>
      </c>
      <c r="M451" t="s">
        <v>40</v>
      </c>
      <c r="N451" t="s">
        <v>36</v>
      </c>
      <c r="O451" t="str">
        <f t="shared" si="6"/>
        <v>No</v>
      </c>
    </row>
    <row r="452" spans="1:15" x14ac:dyDescent="0.25">
      <c r="A452" t="s">
        <v>14</v>
      </c>
      <c r="B452" t="s">
        <v>16</v>
      </c>
      <c r="C452" t="s">
        <v>20</v>
      </c>
      <c r="D452" s="91">
        <v>5.427734375</v>
      </c>
      <c r="E452" t="s">
        <v>21</v>
      </c>
      <c r="F452">
        <v>3010</v>
      </c>
      <c r="G452" t="s">
        <v>27</v>
      </c>
      <c r="H452" s="91">
        <v>40</v>
      </c>
      <c r="I452" s="91">
        <v>20.68359375</v>
      </c>
      <c r="J452" t="s">
        <v>30</v>
      </c>
      <c r="K452" s="1" t="s">
        <v>34</v>
      </c>
      <c r="L452" t="s">
        <v>36</v>
      </c>
      <c r="M452" t="s">
        <v>40</v>
      </c>
      <c r="N452" t="s">
        <v>63</v>
      </c>
      <c r="O452" t="str">
        <f t="shared" ref="O452:O515" si="7">IF(N452="Occasional","_Yes",N452)</f>
        <v>_Yes</v>
      </c>
    </row>
    <row r="453" spans="1:15" x14ac:dyDescent="0.25">
      <c r="A453" t="s">
        <v>14</v>
      </c>
      <c r="B453" t="s">
        <v>18</v>
      </c>
      <c r="C453" t="s">
        <v>20</v>
      </c>
      <c r="D453" s="91">
        <v>10</v>
      </c>
      <c r="E453" t="s">
        <v>21</v>
      </c>
      <c r="F453">
        <v>3010</v>
      </c>
      <c r="G453" t="s">
        <v>27</v>
      </c>
      <c r="H453" s="91">
        <v>41</v>
      </c>
      <c r="I453" s="91">
        <v>28.7109375</v>
      </c>
      <c r="J453" t="s">
        <v>31</v>
      </c>
      <c r="K453" s="1" t="s">
        <v>33</v>
      </c>
      <c r="L453" t="s">
        <v>36</v>
      </c>
      <c r="M453" t="s">
        <v>38</v>
      </c>
      <c r="N453" t="s">
        <v>36</v>
      </c>
      <c r="O453" t="str">
        <f t="shared" si="7"/>
        <v>No</v>
      </c>
    </row>
    <row r="454" spans="1:15" x14ac:dyDescent="0.25">
      <c r="A454" t="s">
        <v>14</v>
      </c>
      <c r="B454" t="s">
        <v>18</v>
      </c>
      <c r="C454" t="s">
        <v>19</v>
      </c>
      <c r="D454" s="91">
        <v>23</v>
      </c>
      <c r="E454" t="s">
        <v>23</v>
      </c>
      <c r="F454">
        <v>3020</v>
      </c>
      <c r="G454" t="s">
        <v>27</v>
      </c>
      <c r="H454" s="91">
        <v>38</v>
      </c>
      <c r="I454" s="91">
        <v>31.76171875</v>
      </c>
      <c r="J454" t="s">
        <v>32</v>
      </c>
      <c r="K454" s="1" t="s">
        <v>34</v>
      </c>
      <c r="L454" t="s">
        <v>36</v>
      </c>
      <c r="M454" t="s">
        <v>38</v>
      </c>
      <c r="N454" t="s">
        <v>36</v>
      </c>
      <c r="O454" t="str">
        <f t="shared" si="7"/>
        <v>No</v>
      </c>
    </row>
    <row r="455" spans="1:15" x14ac:dyDescent="0.25">
      <c r="A455" t="s">
        <v>14</v>
      </c>
      <c r="B455" t="s">
        <v>18</v>
      </c>
      <c r="C455" t="s">
        <v>19</v>
      </c>
      <c r="D455" s="91">
        <v>10</v>
      </c>
      <c r="E455" t="s">
        <v>21</v>
      </c>
      <c r="F455">
        <v>3020</v>
      </c>
      <c r="G455" t="s">
        <v>27</v>
      </c>
      <c r="H455" s="91">
        <v>39</v>
      </c>
      <c r="I455" s="91">
        <v>28.94140625</v>
      </c>
      <c r="J455" t="s">
        <v>31</v>
      </c>
      <c r="K455" s="1" t="s">
        <v>35</v>
      </c>
      <c r="L455" t="s">
        <v>36</v>
      </c>
      <c r="M455" t="s">
        <v>38</v>
      </c>
      <c r="N455" t="s">
        <v>63</v>
      </c>
      <c r="O455" t="str">
        <f t="shared" si="7"/>
        <v>_Yes</v>
      </c>
    </row>
    <row r="456" spans="1:15" x14ac:dyDescent="0.25">
      <c r="A456" t="s">
        <v>14</v>
      </c>
      <c r="B456" t="s">
        <v>18</v>
      </c>
      <c r="C456" t="s">
        <v>20</v>
      </c>
      <c r="D456" s="91">
        <v>19.42578125</v>
      </c>
      <c r="E456" t="s">
        <v>22</v>
      </c>
      <c r="F456">
        <v>3020</v>
      </c>
      <c r="G456" t="s">
        <v>27</v>
      </c>
      <c r="H456" s="91">
        <v>41</v>
      </c>
      <c r="I456" s="91">
        <v>28</v>
      </c>
      <c r="J456" t="s">
        <v>31</v>
      </c>
      <c r="K456" s="1" t="s">
        <v>33</v>
      </c>
      <c r="L456" t="s">
        <v>36</v>
      </c>
      <c r="M456" t="s">
        <v>40</v>
      </c>
      <c r="N456" t="s">
        <v>63</v>
      </c>
      <c r="O456" t="str">
        <f t="shared" si="7"/>
        <v>_Yes</v>
      </c>
    </row>
    <row r="457" spans="1:15" x14ac:dyDescent="0.25">
      <c r="A457" t="s">
        <v>14</v>
      </c>
      <c r="B457" t="s">
        <v>18</v>
      </c>
      <c r="C457" t="s">
        <v>20</v>
      </c>
      <c r="D457" s="91">
        <v>6.142578125</v>
      </c>
      <c r="E457" t="s">
        <v>21</v>
      </c>
      <c r="F457">
        <v>3020</v>
      </c>
      <c r="G457" t="s">
        <v>27</v>
      </c>
      <c r="H457" s="91">
        <v>40</v>
      </c>
      <c r="I457" s="91">
        <v>25.11328125</v>
      </c>
      <c r="J457" t="s">
        <v>31</v>
      </c>
      <c r="K457" s="1" t="s">
        <v>35</v>
      </c>
      <c r="L457" t="s">
        <v>36</v>
      </c>
      <c r="M457" t="s">
        <v>38</v>
      </c>
      <c r="N457" t="s">
        <v>36</v>
      </c>
      <c r="O457" t="str">
        <f t="shared" si="7"/>
        <v>No</v>
      </c>
    </row>
    <row r="458" spans="1:15" x14ac:dyDescent="0.25">
      <c r="A458" t="s">
        <v>14</v>
      </c>
      <c r="B458" t="s">
        <v>18</v>
      </c>
      <c r="C458" t="s">
        <v>20</v>
      </c>
      <c r="D458" s="91">
        <v>13.5703125</v>
      </c>
      <c r="E458" t="s">
        <v>22</v>
      </c>
      <c r="F458">
        <v>3020</v>
      </c>
      <c r="G458" t="s">
        <v>27</v>
      </c>
      <c r="H458" s="91">
        <v>38</v>
      </c>
      <c r="I458" s="91">
        <v>24.03125</v>
      </c>
      <c r="J458" t="s">
        <v>30</v>
      </c>
      <c r="K458" s="1" t="s">
        <v>33</v>
      </c>
      <c r="L458" t="s">
        <v>36</v>
      </c>
      <c r="M458" t="s">
        <v>40</v>
      </c>
      <c r="N458" t="s">
        <v>36</v>
      </c>
      <c r="O458" t="str">
        <f t="shared" si="7"/>
        <v>No</v>
      </c>
    </row>
    <row r="459" spans="1:15" x14ac:dyDescent="0.25">
      <c r="A459" t="s">
        <v>14</v>
      </c>
      <c r="B459" t="s">
        <v>18</v>
      </c>
      <c r="C459" t="s">
        <v>20</v>
      </c>
      <c r="D459" s="91">
        <v>17.28515625</v>
      </c>
      <c r="E459" t="s">
        <v>22</v>
      </c>
      <c r="F459">
        <v>3020</v>
      </c>
      <c r="G459" t="s">
        <v>27</v>
      </c>
      <c r="H459" s="91">
        <v>40</v>
      </c>
      <c r="I459" s="91">
        <v>30.2421875</v>
      </c>
      <c r="J459" t="s">
        <v>32</v>
      </c>
      <c r="K459" s="1" t="s">
        <v>34</v>
      </c>
      <c r="L459" t="s">
        <v>36</v>
      </c>
      <c r="M459" t="s">
        <v>40</v>
      </c>
      <c r="N459" t="s">
        <v>36</v>
      </c>
      <c r="O459" t="str">
        <f t="shared" si="7"/>
        <v>No</v>
      </c>
    </row>
    <row r="460" spans="1:15" x14ac:dyDescent="0.25">
      <c r="A460" t="s">
        <v>14</v>
      </c>
      <c r="B460" t="s">
        <v>17</v>
      </c>
      <c r="C460" t="s">
        <v>20</v>
      </c>
      <c r="D460" s="91">
        <v>11</v>
      </c>
      <c r="E460" t="s">
        <v>21</v>
      </c>
      <c r="F460">
        <v>3020</v>
      </c>
      <c r="G460" t="s">
        <v>27</v>
      </c>
      <c r="H460" s="91">
        <v>40</v>
      </c>
      <c r="I460" s="91">
        <v>29.35546875</v>
      </c>
      <c r="J460" t="s">
        <v>31</v>
      </c>
      <c r="K460" s="1" t="s">
        <v>34</v>
      </c>
      <c r="L460" t="s">
        <v>36</v>
      </c>
      <c r="M460" t="s">
        <v>38</v>
      </c>
      <c r="N460" t="s">
        <v>63</v>
      </c>
      <c r="O460" t="str">
        <f t="shared" si="7"/>
        <v>_Yes</v>
      </c>
    </row>
    <row r="461" spans="1:15" x14ac:dyDescent="0.25">
      <c r="A461" t="s">
        <v>14</v>
      </c>
      <c r="B461" t="s">
        <v>16</v>
      </c>
      <c r="C461" t="s">
        <v>20</v>
      </c>
      <c r="D461" s="91">
        <v>13</v>
      </c>
      <c r="E461" t="s">
        <v>22</v>
      </c>
      <c r="F461">
        <v>3020</v>
      </c>
      <c r="G461" t="s">
        <v>27</v>
      </c>
      <c r="H461" s="91">
        <v>39</v>
      </c>
      <c r="I461" s="91">
        <v>24.359375</v>
      </c>
      <c r="J461" t="s">
        <v>30</v>
      </c>
      <c r="K461" s="1" t="s">
        <v>35</v>
      </c>
      <c r="L461" t="s">
        <v>36</v>
      </c>
      <c r="M461" t="s">
        <v>38</v>
      </c>
      <c r="N461" t="s">
        <v>63</v>
      </c>
      <c r="O461" t="str">
        <f t="shared" si="7"/>
        <v>_Yes</v>
      </c>
    </row>
    <row r="462" spans="1:15" x14ac:dyDescent="0.25">
      <c r="A462" t="s">
        <v>14</v>
      </c>
      <c r="B462" t="s">
        <v>18</v>
      </c>
      <c r="C462" t="s">
        <v>20</v>
      </c>
      <c r="D462" s="91">
        <v>43.5703125</v>
      </c>
      <c r="E462" t="s">
        <v>24</v>
      </c>
      <c r="F462">
        <v>3020</v>
      </c>
      <c r="G462" t="s">
        <v>27</v>
      </c>
      <c r="H462" s="91">
        <v>40</v>
      </c>
      <c r="I462" s="91">
        <v>31.38671875</v>
      </c>
      <c r="J462" t="s">
        <v>32</v>
      </c>
      <c r="K462" s="1" t="s">
        <v>35</v>
      </c>
      <c r="L462" t="s">
        <v>36</v>
      </c>
      <c r="M462" t="s">
        <v>40</v>
      </c>
      <c r="N462" t="s">
        <v>36</v>
      </c>
      <c r="O462" t="str">
        <f t="shared" si="7"/>
        <v>No</v>
      </c>
    </row>
    <row r="463" spans="1:15" x14ac:dyDescent="0.25">
      <c r="A463" t="s">
        <v>14</v>
      </c>
      <c r="B463" t="s">
        <v>18</v>
      </c>
      <c r="C463" t="s">
        <v>20</v>
      </c>
      <c r="D463" s="91">
        <v>6.713867188</v>
      </c>
      <c r="E463" t="s">
        <v>21</v>
      </c>
      <c r="F463">
        <v>3020</v>
      </c>
      <c r="G463" t="s">
        <v>27</v>
      </c>
      <c r="H463" s="91">
        <v>39.8515625</v>
      </c>
      <c r="I463" s="91">
        <v>26.65234375</v>
      </c>
      <c r="J463" t="s">
        <v>31</v>
      </c>
      <c r="K463" s="1" t="s">
        <v>35</v>
      </c>
      <c r="L463" t="s">
        <v>36</v>
      </c>
      <c r="M463" t="s">
        <v>38</v>
      </c>
      <c r="N463" t="s">
        <v>36</v>
      </c>
      <c r="O463" t="str">
        <f t="shared" si="7"/>
        <v>No</v>
      </c>
    </row>
    <row r="464" spans="1:15" x14ac:dyDescent="0.25">
      <c r="A464" t="s">
        <v>0</v>
      </c>
      <c r="B464" t="s">
        <v>18</v>
      </c>
      <c r="C464" t="s">
        <v>20</v>
      </c>
      <c r="D464" s="91">
        <v>21.42578125</v>
      </c>
      <c r="E464" t="s">
        <v>23</v>
      </c>
      <c r="F464">
        <v>3020</v>
      </c>
      <c r="G464" t="s">
        <v>27</v>
      </c>
      <c r="H464" s="91">
        <v>40</v>
      </c>
      <c r="I464" s="91">
        <v>30.5625</v>
      </c>
      <c r="J464" t="s">
        <v>32</v>
      </c>
      <c r="K464" s="1" t="s">
        <v>34</v>
      </c>
      <c r="L464" t="s">
        <v>36</v>
      </c>
      <c r="M464" t="s">
        <v>40</v>
      </c>
      <c r="N464" t="s">
        <v>63</v>
      </c>
      <c r="O464" t="str">
        <f t="shared" si="7"/>
        <v>_Yes</v>
      </c>
    </row>
    <row r="465" spans="1:15" x14ac:dyDescent="0.25">
      <c r="A465" t="s">
        <v>14</v>
      </c>
      <c r="B465" t="s">
        <v>17</v>
      </c>
      <c r="C465" t="s">
        <v>19</v>
      </c>
      <c r="D465" s="91">
        <v>13.28515625</v>
      </c>
      <c r="E465" t="s">
        <v>22</v>
      </c>
      <c r="F465">
        <v>3030</v>
      </c>
      <c r="G465" t="s">
        <v>27</v>
      </c>
      <c r="H465" s="91">
        <v>40</v>
      </c>
      <c r="I465" s="91">
        <v>23.84375</v>
      </c>
      <c r="J465" t="s">
        <v>30</v>
      </c>
      <c r="K465" s="1" t="s">
        <v>34</v>
      </c>
      <c r="L465" t="s">
        <v>36</v>
      </c>
      <c r="M465" t="s">
        <v>37</v>
      </c>
      <c r="N465" t="s">
        <v>36</v>
      </c>
      <c r="O465" t="str">
        <f t="shared" si="7"/>
        <v>No</v>
      </c>
    </row>
    <row r="466" spans="1:15" x14ac:dyDescent="0.25">
      <c r="A466" t="s">
        <v>14</v>
      </c>
      <c r="B466" t="s">
        <v>18</v>
      </c>
      <c r="C466" t="s">
        <v>19</v>
      </c>
      <c r="D466" s="91">
        <v>8.85546875</v>
      </c>
      <c r="E466" t="s">
        <v>21</v>
      </c>
      <c r="F466">
        <v>3030</v>
      </c>
      <c r="G466" t="s">
        <v>27</v>
      </c>
      <c r="H466" s="91">
        <v>40</v>
      </c>
      <c r="I466" s="91">
        <v>24.265625</v>
      </c>
      <c r="J466" t="s">
        <v>30</v>
      </c>
      <c r="K466" s="1" t="s">
        <v>34</v>
      </c>
      <c r="L466" t="s">
        <v>36</v>
      </c>
      <c r="M466" t="s">
        <v>37</v>
      </c>
      <c r="N466" t="s">
        <v>36</v>
      </c>
      <c r="O466" t="str">
        <f t="shared" si="7"/>
        <v>No</v>
      </c>
    </row>
    <row r="467" spans="1:15" x14ac:dyDescent="0.25">
      <c r="A467" t="s">
        <v>14</v>
      </c>
      <c r="B467" t="s">
        <v>18</v>
      </c>
      <c r="C467" t="s">
        <v>19</v>
      </c>
      <c r="D467" s="91">
        <v>7.713867188</v>
      </c>
      <c r="E467" t="s">
        <v>21</v>
      </c>
      <c r="F467">
        <v>3030</v>
      </c>
      <c r="G467" t="s">
        <v>27</v>
      </c>
      <c r="H467" s="91">
        <v>36</v>
      </c>
      <c r="I467" s="91">
        <v>31.3203125</v>
      </c>
      <c r="J467" t="s">
        <v>32</v>
      </c>
      <c r="K467" s="1" t="s">
        <v>34</v>
      </c>
      <c r="L467" t="s">
        <v>36</v>
      </c>
      <c r="M467" t="s">
        <v>38</v>
      </c>
      <c r="N467" t="s">
        <v>63</v>
      </c>
      <c r="O467" t="str">
        <f t="shared" si="7"/>
        <v>_Yes</v>
      </c>
    </row>
    <row r="468" spans="1:15" x14ac:dyDescent="0.25">
      <c r="A468" t="s">
        <v>14</v>
      </c>
      <c r="B468" t="s">
        <v>16</v>
      </c>
      <c r="C468" t="s">
        <v>19</v>
      </c>
      <c r="D468" s="91">
        <v>19</v>
      </c>
      <c r="E468" t="s">
        <v>22</v>
      </c>
      <c r="F468">
        <v>3030</v>
      </c>
      <c r="G468" t="s">
        <v>27</v>
      </c>
      <c r="H468" s="91">
        <v>40.28125</v>
      </c>
      <c r="I468" s="91">
        <v>30.38671875</v>
      </c>
      <c r="J468" t="s">
        <v>32</v>
      </c>
      <c r="K468" s="1" t="s">
        <v>35</v>
      </c>
      <c r="L468" t="s">
        <v>36</v>
      </c>
      <c r="N468" t="s">
        <v>63</v>
      </c>
      <c r="O468" t="str">
        <f t="shared" si="7"/>
        <v>_Yes</v>
      </c>
    </row>
    <row r="469" spans="1:15" x14ac:dyDescent="0.25">
      <c r="A469" t="s">
        <v>14</v>
      </c>
      <c r="B469" t="s">
        <v>18</v>
      </c>
      <c r="C469" t="s">
        <v>19</v>
      </c>
      <c r="D469" s="91">
        <v>13</v>
      </c>
      <c r="E469" t="s">
        <v>22</v>
      </c>
      <c r="F469">
        <v>3030</v>
      </c>
      <c r="G469" t="s">
        <v>27</v>
      </c>
      <c r="H469" s="91">
        <v>40.28125</v>
      </c>
      <c r="I469" s="91">
        <v>25.9375</v>
      </c>
      <c r="J469" t="s">
        <v>31</v>
      </c>
      <c r="K469" s="1" t="s">
        <v>33</v>
      </c>
      <c r="L469" t="s">
        <v>36</v>
      </c>
      <c r="M469" t="s">
        <v>40</v>
      </c>
      <c r="N469" t="s">
        <v>63</v>
      </c>
      <c r="O469" t="str">
        <f t="shared" si="7"/>
        <v>_Yes</v>
      </c>
    </row>
    <row r="470" spans="1:15" x14ac:dyDescent="0.25">
      <c r="A470" t="s">
        <v>0</v>
      </c>
      <c r="B470" t="s">
        <v>16</v>
      </c>
      <c r="C470" t="s">
        <v>19</v>
      </c>
      <c r="D470" s="91">
        <v>9</v>
      </c>
      <c r="E470" t="s">
        <v>21</v>
      </c>
      <c r="F470">
        <v>3030</v>
      </c>
      <c r="G470" t="s">
        <v>27</v>
      </c>
      <c r="H470" s="91">
        <v>40</v>
      </c>
      <c r="I470" s="91">
        <v>19.953125</v>
      </c>
      <c r="J470" t="s">
        <v>29</v>
      </c>
      <c r="K470" s="1" t="s">
        <v>35</v>
      </c>
      <c r="L470" t="s">
        <v>63</v>
      </c>
      <c r="M470" t="s">
        <v>38</v>
      </c>
      <c r="N470" t="s">
        <v>63</v>
      </c>
      <c r="O470" t="str">
        <f t="shared" si="7"/>
        <v>_Yes</v>
      </c>
    </row>
    <row r="471" spans="1:15" x14ac:dyDescent="0.25">
      <c r="A471" t="s">
        <v>14</v>
      </c>
      <c r="B471" t="s">
        <v>18</v>
      </c>
      <c r="C471" t="s">
        <v>20</v>
      </c>
      <c r="D471" s="91">
        <v>48.140625</v>
      </c>
      <c r="E471" t="s">
        <v>24</v>
      </c>
      <c r="F471">
        <v>3030</v>
      </c>
      <c r="G471" t="s">
        <v>27</v>
      </c>
      <c r="H471" s="91">
        <v>31</v>
      </c>
      <c r="I471" s="91">
        <v>27.0078125</v>
      </c>
      <c r="J471" t="s">
        <v>31</v>
      </c>
      <c r="K471" s="1" t="s">
        <v>34</v>
      </c>
      <c r="L471" t="s">
        <v>36</v>
      </c>
      <c r="M471" t="s">
        <v>40</v>
      </c>
      <c r="N471" t="s">
        <v>63</v>
      </c>
      <c r="O471" t="str">
        <f t="shared" si="7"/>
        <v>_Yes</v>
      </c>
    </row>
    <row r="472" spans="1:15" x14ac:dyDescent="0.25">
      <c r="A472" t="s">
        <v>0</v>
      </c>
      <c r="B472" t="s">
        <v>18</v>
      </c>
      <c r="C472" t="s">
        <v>19</v>
      </c>
      <c r="D472" s="91">
        <v>6.142578125</v>
      </c>
      <c r="E472" t="s">
        <v>21</v>
      </c>
      <c r="F472">
        <v>3035</v>
      </c>
      <c r="G472" t="s">
        <v>27</v>
      </c>
      <c r="H472" s="91">
        <v>40</v>
      </c>
      <c r="I472" s="91">
        <v>25.75</v>
      </c>
      <c r="J472" t="s">
        <v>31</v>
      </c>
      <c r="K472" s="1" t="s">
        <v>34</v>
      </c>
      <c r="L472" t="s">
        <v>36</v>
      </c>
      <c r="M472" t="s">
        <v>40</v>
      </c>
      <c r="N472" t="s">
        <v>36</v>
      </c>
      <c r="O472" t="str">
        <f t="shared" si="7"/>
        <v>No</v>
      </c>
    </row>
    <row r="473" spans="1:15" x14ac:dyDescent="0.25">
      <c r="A473" t="s">
        <v>14</v>
      </c>
      <c r="B473" t="s">
        <v>16</v>
      </c>
      <c r="C473" t="s">
        <v>20</v>
      </c>
      <c r="D473" s="91">
        <v>12.85546875</v>
      </c>
      <c r="E473" t="s">
        <v>21</v>
      </c>
      <c r="F473">
        <v>3035</v>
      </c>
      <c r="G473" t="s">
        <v>27</v>
      </c>
      <c r="H473" s="91">
        <v>41</v>
      </c>
      <c r="I473" s="91">
        <v>20.09765625</v>
      </c>
      <c r="J473" t="s">
        <v>30</v>
      </c>
      <c r="K473" s="1" t="s">
        <v>35</v>
      </c>
      <c r="L473" t="s">
        <v>36</v>
      </c>
      <c r="M473" t="s">
        <v>38</v>
      </c>
      <c r="N473" t="s">
        <v>63</v>
      </c>
      <c r="O473" t="str">
        <f t="shared" si="7"/>
        <v>_Yes</v>
      </c>
    </row>
    <row r="474" spans="1:15" x14ac:dyDescent="0.25">
      <c r="A474" t="s">
        <v>0</v>
      </c>
      <c r="B474" t="s">
        <v>16</v>
      </c>
      <c r="C474" t="s">
        <v>19</v>
      </c>
      <c r="D474" s="91">
        <v>4.28515625</v>
      </c>
      <c r="E474" t="s">
        <v>21</v>
      </c>
      <c r="F474">
        <v>3040</v>
      </c>
      <c r="G474" t="s">
        <v>27</v>
      </c>
      <c r="H474" s="91">
        <v>38</v>
      </c>
      <c r="I474" s="91">
        <v>23.1796875</v>
      </c>
      <c r="J474" t="s">
        <v>30</v>
      </c>
      <c r="K474" s="1" t="s">
        <v>35</v>
      </c>
      <c r="L474" t="s">
        <v>63</v>
      </c>
      <c r="M474" t="s">
        <v>40</v>
      </c>
      <c r="N474" t="s">
        <v>63</v>
      </c>
      <c r="O474" t="str">
        <f t="shared" si="7"/>
        <v>_Yes</v>
      </c>
    </row>
    <row r="475" spans="1:15" x14ac:dyDescent="0.25">
      <c r="A475" t="s">
        <v>0</v>
      </c>
      <c r="B475" t="s">
        <v>18</v>
      </c>
      <c r="C475" t="s">
        <v>19</v>
      </c>
      <c r="D475" s="91">
        <v>15.14257813</v>
      </c>
      <c r="E475" t="s">
        <v>22</v>
      </c>
      <c r="F475">
        <v>3040</v>
      </c>
      <c r="G475" t="s">
        <v>27</v>
      </c>
      <c r="H475" s="91">
        <v>39</v>
      </c>
      <c r="I475" s="91">
        <v>26.56640625</v>
      </c>
      <c r="J475" t="s">
        <v>31</v>
      </c>
      <c r="K475" s="1" t="s">
        <v>35</v>
      </c>
      <c r="L475" t="s">
        <v>36</v>
      </c>
      <c r="M475" t="s">
        <v>40</v>
      </c>
      <c r="N475" t="s">
        <v>36</v>
      </c>
      <c r="O475" t="str">
        <f t="shared" si="7"/>
        <v>No</v>
      </c>
    </row>
    <row r="476" spans="1:15" x14ac:dyDescent="0.25">
      <c r="A476" t="s">
        <v>0</v>
      </c>
      <c r="B476" t="s">
        <v>18</v>
      </c>
      <c r="C476" t="s">
        <v>19</v>
      </c>
      <c r="D476" s="91">
        <v>8</v>
      </c>
      <c r="E476" t="s">
        <v>21</v>
      </c>
      <c r="F476">
        <v>3040</v>
      </c>
      <c r="G476" t="s">
        <v>27</v>
      </c>
      <c r="H476" s="91">
        <v>40</v>
      </c>
      <c r="I476" s="91">
        <v>27.3671875</v>
      </c>
      <c r="J476" t="s">
        <v>31</v>
      </c>
      <c r="K476" s="1" t="s">
        <v>34</v>
      </c>
      <c r="L476" t="s">
        <v>36</v>
      </c>
      <c r="M476" t="s">
        <v>38</v>
      </c>
      <c r="N476" t="s">
        <v>36</v>
      </c>
      <c r="O476" t="str">
        <f t="shared" si="7"/>
        <v>No</v>
      </c>
    </row>
    <row r="477" spans="1:15" x14ac:dyDescent="0.25">
      <c r="A477" t="s">
        <v>0</v>
      </c>
      <c r="B477" t="s">
        <v>18</v>
      </c>
      <c r="C477" t="s">
        <v>19</v>
      </c>
      <c r="D477" s="91">
        <v>15.71289063</v>
      </c>
      <c r="E477" t="s">
        <v>22</v>
      </c>
      <c r="F477">
        <v>3040</v>
      </c>
      <c r="G477" t="s">
        <v>27</v>
      </c>
      <c r="H477" s="91">
        <v>38</v>
      </c>
      <c r="I477" s="91">
        <v>30.8984375</v>
      </c>
      <c r="J477" t="s">
        <v>32</v>
      </c>
      <c r="K477" s="1" t="s">
        <v>34</v>
      </c>
      <c r="L477" t="s">
        <v>36</v>
      </c>
      <c r="M477" t="s">
        <v>39</v>
      </c>
      <c r="N477" t="s">
        <v>41</v>
      </c>
      <c r="O477" t="str">
        <f t="shared" si="7"/>
        <v>_Yes</v>
      </c>
    </row>
    <row r="478" spans="1:15" x14ac:dyDescent="0.25">
      <c r="A478" t="s">
        <v>14</v>
      </c>
      <c r="B478" t="s">
        <v>16</v>
      </c>
      <c r="C478" t="s">
        <v>20</v>
      </c>
      <c r="D478" s="91">
        <v>11</v>
      </c>
      <c r="E478" t="s">
        <v>21</v>
      </c>
      <c r="F478">
        <v>3040</v>
      </c>
      <c r="G478" t="s">
        <v>27</v>
      </c>
      <c r="H478" s="91">
        <v>39</v>
      </c>
      <c r="I478" s="91">
        <v>33.34375</v>
      </c>
      <c r="J478" t="s">
        <v>32</v>
      </c>
      <c r="K478" s="1" t="s">
        <v>34</v>
      </c>
      <c r="L478" t="s">
        <v>36</v>
      </c>
      <c r="M478" t="s">
        <v>37</v>
      </c>
      <c r="N478" t="s">
        <v>41</v>
      </c>
      <c r="O478" t="str">
        <f t="shared" si="7"/>
        <v>_Yes</v>
      </c>
    </row>
    <row r="479" spans="1:15" x14ac:dyDescent="0.25">
      <c r="A479" t="s">
        <v>14</v>
      </c>
      <c r="B479" t="s">
        <v>17</v>
      </c>
      <c r="C479" t="s">
        <v>20</v>
      </c>
      <c r="D479" s="91">
        <v>19.42578125</v>
      </c>
      <c r="E479" t="s">
        <v>22</v>
      </c>
      <c r="F479">
        <v>3040</v>
      </c>
      <c r="G479" t="s">
        <v>27</v>
      </c>
      <c r="H479" s="91">
        <v>39</v>
      </c>
      <c r="I479" s="91">
        <v>20.80078125</v>
      </c>
      <c r="J479" t="s">
        <v>30</v>
      </c>
      <c r="K479" s="1" t="s">
        <v>33</v>
      </c>
      <c r="L479" t="s">
        <v>36</v>
      </c>
      <c r="M479" t="s">
        <v>37</v>
      </c>
      <c r="N479" t="s">
        <v>36</v>
      </c>
      <c r="O479" t="str">
        <f t="shared" si="7"/>
        <v>No</v>
      </c>
    </row>
    <row r="480" spans="1:15" x14ac:dyDescent="0.25">
      <c r="A480" t="s">
        <v>14</v>
      </c>
      <c r="B480" t="s">
        <v>18</v>
      </c>
      <c r="C480" t="s">
        <v>20</v>
      </c>
      <c r="D480" s="91">
        <v>15.5703125</v>
      </c>
      <c r="E480" t="s">
        <v>22</v>
      </c>
      <c r="F480">
        <v>3040</v>
      </c>
      <c r="G480" t="s">
        <v>27</v>
      </c>
      <c r="H480" s="91">
        <v>39</v>
      </c>
      <c r="I480" s="91">
        <v>29.37890625</v>
      </c>
      <c r="J480" t="s">
        <v>31</v>
      </c>
      <c r="K480" s="1" t="s">
        <v>34</v>
      </c>
      <c r="L480" t="s">
        <v>36</v>
      </c>
      <c r="M480" t="s">
        <v>38</v>
      </c>
      <c r="N480" t="s">
        <v>36</v>
      </c>
      <c r="O480" t="str">
        <f t="shared" si="7"/>
        <v>No</v>
      </c>
    </row>
    <row r="481" spans="1:16" x14ac:dyDescent="0.25">
      <c r="A481" t="s">
        <v>14</v>
      </c>
      <c r="B481" t="s">
        <v>18</v>
      </c>
      <c r="C481" t="s">
        <v>20</v>
      </c>
      <c r="D481" s="91">
        <v>12.5703125</v>
      </c>
      <c r="E481" t="s">
        <v>21</v>
      </c>
      <c r="F481">
        <v>3040</v>
      </c>
      <c r="G481" t="s">
        <v>27</v>
      </c>
      <c r="H481" s="91">
        <v>38</v>
      </c>
      <c r="I481" s="91">
        <v>24.4765625</v>
      </c>
      <c r="J481" t="s">
        <v>30</v>
      </c>
      <c r="K481" s="1" t="s">
        <v>34</v>
      </c>
      <c r="L481" t="s">
        <v>36</v>
      </c>
      <c r="M481" t="s">
        <v>40</v>
      </c>
      <c r="N481" t="s">
        <v>41</v>
      </c>
      <c r="O481" t="str">
        <f t="shared" si="7"/>
        <v>_Yes</v>
      </c>
    </row>
    <row r="482" spans="1:16" x14ac:dyDescent="0.25">
      <c r="A482" t="s">
        <v>14</v>
      </c>
      <c r="B482" t="s">
        <v>18</v>
      </c>
      <c r="C482" t="s">
        <v>20</v>
      </c>
      <c r="D482" s="91">
        <v>13.14257813</v>
      </c>
      <c r="E482" t="s">
        <v>22</v>
      </c>
      <c r="F482">
        <v>3040</v>
      </c>
      <c r="G482" t="s">
        <v>27</v>
      </c>
      <c r="H482" s="91">
        <v>40</v>
      </c>
      <c r="I482" s="91">
        <v>22.609375</v>
      </c>
      <c r="J482" t="s">
        <v>30</v>
      </c>
      <c r="K482" s="1" t="s">
        <v>34</v>
      </c>
      <c r="L482" t="s">
        <v>36</v>
      </c>
      <c r="M482" t="s">
        <v>38</v>
      </c>
      <c r="N482" t="s">
        <v>63</v>
      </c>
      <c r="O482" t="str">
        <f t="shared" si="7"/>
        <v>_Yes</v>
      </c>
    </row>
    <row r="483" spans="1:16" x14ac:dyDescent="0.25">
      <c r="A483" t="s">
        <v>14</v>
      </c>
      <c r="B483" t="s">
        <v>18</v>
      </c>
      <c r="C483" t="s">
        <v>20</v>
      </c>
      <c r="D483" s="91">
        <v>11.28515625</v>
      </c>
      <c r="E483" t="s">
        <v>21</v>
      </c>
      <c r="F483">
        <v>3040</v>
      </c>
      <c r="G483" t="s">
        <v>27</v>
      </c>
      <c r="H483" s="91">
        <v>38.140625</v>
      </c>
      <c r="I483" s="91">
        <v>31.06640625</v>
      </c>
      <c r="J483" t="s">
        <v>32</v>
      </c>
      <c r="K483" s="1" t="s">
        <v>34</v>
      </c>
      <c r="L483" t="s">
        <v>36</v>
      </c>
      <c r="M483" t="s">
        <v>38</v>
      </c>
      <c r="N483" t="s">
        <v>63</v>
      </c>
      <c r="O483" t="str">
        <f t="shared" si="7"/>
        <v>_Yes</v>
      </c>
    </row>
    <row r="484" spans="1:16" x14ac:dyDescent="0.25">
      <c r="A484" t="s">
        <v>14</v>
      </c>
      <c r="B484" t="s">
        <v>18</v>
      </c>
      <c r="C484" t="s">
        <v>19</v>
      </c>
      <c r="D484" s="91">
        <v>10</v>
      </c>
      <c r="E484" t="s">
        <v>21</v>
      </c>
      <c r="F484">
        <v>3045</v>
      </c>
      <c r="G484" t="s">
        <v>27</v>
      </c>
      <c r="H484" s="91">
        <v>42</v>
      </c>
      <c r="I484" s="91">
        <v>31.66796875</v>
      </c>
      <c r="J484" t="s">
        <v>32</v>
      </c>
      <c r="K484" s="1" t="s">
        <v>34</v>
      </c>
      <c r="L484" t="s">
        <v>36</v>
      </c>
      <c r="M484" t="s">
        <v>38</v>
      </c>
      <c r="N484" t="s">
        <v>63</v>
      </c>
      <c r="O484" t="str">
        <f t="shared" si="7"/>
        <v>_Yes</v>
      </c>
    </row>
    <row r="485" spans="1:16" x14ac:dyDescent="0.25">
      <c r="A485" t="s">
        <v>14</v>
      </c>
      <c r="B485" t="s">
        <v>18</v>
      </c>
      <c r="C485" t="s">
        <v>19</v>
      </c>
      <c r="D485" s="91">
        <v>19.7109375</v>
      </c>
      <c r="E485" t="s">
        <v>22</v>
      </c>
      <c r="F485">
        <v>3050</v>
      </c>
      <c r="G485" t="s">
        <v>27</v>
      </c>
      <c r="H485" s="91">
        <v>39</v>
      </c>
      <c r="I485" s="91">
        <v>26.5625</v>
      </c>
      <c r="J485" t="s">
        <v>31</v>
      </c>
      <c r="K485" s="1" t="s">
        <v>33</v>
      </c>
      <c r="L485" t="s">
        <v>36</v>
      </c>
      <c r="M485" t="s">
        <v>38</v>
      </c>
      <c r="N485" t="s">
        <v>63</v>
      </c>
      <c r="O485" t="str">
        <f t="shared" si="7"/>
        <v>_Yes</v>
      </c>
      <c r="P485" s="5"/>
    </row>
    <row r="486" spans="1:16" x14ac:dyDescent="0.25">
      <c r="A486" t="s">
        <v>14</v>
      </c>
      <c r="B486" t="s">
        <v>18</v>
      </c>
      <c r="C486" t="s">
        <v>19</v>
      </c>
      <c r="D486" s="91">
        <v>49</v>
      </c>
      <c r="E486" t="s">
        <v>24</v>
      </c>
      <c r="F486">
        <v>3050</v>
      </c>
      <c r="G486" t="s">
        <v>27</v>
      </c>
      <c r="H486" s="91">
        <v>36</v>
      </c>
      <c r="I486" s="91">
        <v>40.8515625</v>
      </c>
      <c r="J486" t="s">
        <v>32</v>
      </c>
      <c r="K486" s="1" t="s">
        <v>34</v>
      </c>
      <c r="L486" t="s">
        <v>36</v>
      </c>
      <c r="M486" t="s">
        <v>37</v>
      </c>
      <c r="N486" t="s">
        <v>36</v>
      </c>
      <c r="O486" t="str">
        <f t="shared" si="7"/>
        <v>No</v>
      </c>
    </row>
    <row r="487" spans="1:16" x14ac:dyDescent="0.25">
      <c r="A487" t="s">
        <v>14</v>
      </c>
      <c r="B487" t="s">
        <v>16</v>
      </c>
      <c r="C487" t="s">
        <v>19</v>
      </c>
      <c r="D487" s="91">
        <v>18.42578125</v>
      </c>
      <c r="E487" t="s">
        <v>22</v>
      </c>
      <c r="F487">
        <v>3050</v>
      </c>
      <c r="G487" t="s">
        <v>27</v>
      </c>
      <c r="H487" s="91">
        <v>38</v>
      </c>
      <c r="I487" s="91">
        <v>30.6796875</v>
      </c>
      <c r="J487" t="s">
        <v>32</v>
      </c>
      <c r="K487" s="1" t="s">
        <v>33</v>
      </c>
      <c r="L487" t="s">
        <v>36</v>
      </c>
      <c r="M487" t="s">
        <v>38</v>
      </c>
      <c r="N487" t="s">
        <v>63</v>
      </c>
      <c r="O487" t="str">
        <f t="shared" si="7"/>
        <v>_Yes</v>
      </c>
    </row>
    <row r="488" spans="1:16" x14ac:dyDescent="0.25">
      <c r="A488" t="s">
        <v>14</v>
      </c>
      <c r="B488" t="s">
        <v>18</v>
      </c>
      <c r="C488" t="s">
        <v>19</v>
      </c>
      <c r="D488" s="91">
        <v>9</v>
      </c>
      <c r="E488" t="s">
        <v>21</v>
      </c>
      <c r="F488">
        <v>3050</v>
      </c>
      <c r="G488" t="s">
        <v>27</v>
      </c>
      <c r="H488" s="91">
        <v>41</v>
      </c>
      <c r="I488" s="91">
        <v>21.71875</v>
      </c>
      <c r="J488" t="s">
        <v>30</v>
      </c>
      <c r="K488" s="1" t="s">
        <v>34</v>
      </c>
      <c r="L488" t="s">
        <v>36</v>
      </c>
      <c r="M488" t="s">
        <v>38</v>
      </c>
      <c r="N488" t="s">
        <v>36</v>
      </c>
      <c r="O488" t="str">
        <f t="shared" si="7"/>
        <v>No</v>
      </c>
    </row>
    <row r="489" spans="1:16" x14ac:dyDescent="0.25">
      <c r="A489" t="s">
        <v>14</v>
      </c>
      <c r="B489" t="s">
        <v>16</v>
      </c>
      <c r="C489" t="s">
        <v>20</v>
      </c>
      <c r="D489" s="91">
        <v>10.5703125</v>
      </c>
      <c r="E489" t="s">
        <v>21</v>
      </c>
      <c r="F489">
        <v>3050</v>
      </c>
      <c r="G489" t="s">
        <v>27</v>
      </c>
      <c r="H489" s="91">
        <v>39</v>
      </c>
      <c r="I489" s="91">
        <v>21.72265625</v>
      </c>
      <c r="J489" t="s">
        <v>30</v>
      </c>
      <c r="K489" s="1" t="s">
        <v>33</v>
      </c>
      <c r="L489" t="s">
        <v>36</v>
      </c>
      <c r="M489" t="s">
        <v>38</v>
      </c>
      <c r="N489" t="s">
        <v>63</v>
      </c>
      <c r="O489" t="str">
        <f t="shared" si="7"/>
        <v>_Yes</v>
      </c>
    </row>
    <row r="490" spans="1:16" x14ac:dyDescent="0.25">
      <c r="A490" t="s">
        <v>14</v>
      </c>
      <c r="B490" t="s">
        <v>18</v>
      </c>
      <c r="C490" t="s">
        <v>20</v>
      </c>
      <c r="D490" s="91">
        <v>21.7109375</v>
      </c>
      <c r="E490" t="s">
        <v>23</v>
      </c>
      <c r="F490">
        <v>3050</v>
      </c>
      <c r="G490" t="s">
        <v>27</v>
      </c>
      <c r="H490" s="91">
        <v>39</v>
      </c>
      <c r="I490" s="91">
        <v>30.01953125</v>
      </c>
      <c r="J490" t="s">
        <v>32</v>
      </c>
      <c r="K490" s="1" t="s">
        <v>34</v>
      </c>
      <c r="L490" t="s">
        <v>36</v>
      </c>
      <c r="M490" t="s">
        <v>38</v>
      </c>
      <c r="N490" t="s">
        <v>36</v>
      </c>
      <c r="O490" t="str">
        <f t="shared" si="7"/>
        <v>No</v>
      </c>
    </row>
    <row r="491" spans="1:16" x14ac:dyDescent="0.25">
      <c r="A491" t="s">
        <v>14</v>
      </c>
      <c r="B491" t="s">
        <v>16</v>
      </c>
      <c r="C491" t="s">
        <v>20</v>
      </c>
      <c r="D491" s="91">
        <v>7.142578125</v>
      </c>
      <c r="E491" t="s">
        <v>21</v>
      </c>
      <c r="F491">
        <v>3050</v>
      </c>
      <c r="G491" t="s">
        <v>27</v>
      </c>
      <c r="H491" s="91">
        <v>39</v>
      </c>
      <c r="I491" s="91">
        <v>19.74609375</v>
      </c>
      <c r="J491" t="s">
        <v>29</v>
      </c>
      <c r="K491" s="1" t="s">
        <v>34</v>
      </c>
      <c r="L491" t="s">
        <v>36</v>
      </c>
      <c r="M491" t="s">
        <v>40</v>
      </c>
      <c r="N491" t="s">
        <v>63</v>
      </c>
      <c r="O491" t="str">
        <f t="shared" si="7"/>
        <v>_Yes</v>
      </c>
    </row>
    <row r="492" spans="1:16" x14ac:dyDescent="0.25">
      <c r="A492" t="s">
        <v>14</v>
      </c>
      <c r="B492" t="s">
        <v>18</v>
      </c>
      <c r="C492" t="s">
        <v>20</v>
      </c>
      <c r="D492" s="91">
        <v>8</v>
      </c>
      <c r="E492" t="s">
        <v>21</v>
      </c>
      <c r="F492">
        <v>3050</v>
      </c>
      <c r="G492" t="s">
        <v>27</v>
      </c>
      <c r="H492" s="91">
        <v>40</v>
      </c>
      <c r="I492" s="91">
        <v>31.1484375</v>
      </c>
      <c r="J492" t="s">
        <v>32</v>
      </c>
      <c r="K492" s="1" t="s">
        <v>35</v>
      </c>
      <c r="L492" t="s">
        <v>36</v>
      </c>
      <c r="M492" t="s">
        <v>38</v>
      </c>
      <c r="N492" t="s">
        <v>36</v>
      </c>
      <c r="O492" t="str">
        <f t="shared" si="7"/>
        <v>No</v>
      </c>
    </row>
    <row r="493" spans="1:16" x14ac:dyDescent="0.25">
      <c r="A493" t="s">
        <v>14</v>
      </c>
      <c r="B493" t="s">
        <v>18</v>
      </c>
      <c r="C493" t="s">
        <v>20</v>
      </c>
      <c r="D493" s="91">
        <v>11.14257813</v>
      </c>
      <c r="E493" t="s">
        <v>21</v>
      </c>
      <c r="F493">
        <v>3050</v>
      </c>
      <c r="G493" t="s">
        <v>27</v>
      </c>
      <c r="H493" s="91">
        <v>40</v>
      </c>
      <c r="I493" s="91">
        <v>30.640625</v>
      </c>
      <c r="J493" t="s">
        <v>32</v>
      </c>
      <c r="K493" s="1" t="s">
        <v>33</v>
      </c>
      <c r="L493" t="s">
        <v>36</v>
      </c>
      <c r="M493" t="s">
        <v>38</v>
      </c>
      <c r="N493" t="s">
        <v>63</v>
      </c>
      <c r="O493" t="str">
        <f t="shared" si="7"/>
        <v>_Yes</v>
      </c>
    </row>
    <row r="494" spans="1:16" x14ac:dyDescent="0.25">
      <c r="A494" t="s">
        <v>14</v>
      </c>
      <c r="B494" t="s">
        <v>18</v>
      </c>
      <c r="C494" t="s">
        <v>20</v>
      </c>
      <c r="D494" s="91">
        <v>7.142578125</v>
      </c>
      <c r="E494" t="s">
        <v>21</v>
      </c>
      <c r="F494">
        <v>3050</v>
      </c>
      <c r="G494" t="s">
        <v>27</v>
      </c>
      <c r="H494" s="91">
        <v>40</v>
      </c>
      <c r="I494" s="91">
        <v>24.0546875</v>
      </c>
      <c r="J494" t="s">
        <v>30</v>
      </c>
      <c r="K494" s="1" t="s">
        <v>33</v>
      </c>
      <c r="L494" t="s">
        <v>36</v>
      </c>
      <c r="M494" t="s">
        <v>38</v>
      </c>
      <c r="N494" t="s">
        <v>63</v>
      </c>
      <c r="O494" t="str">
        <f t="shared" si="7"/>
        <v>_Yes</v>
      </c>
    </row>
    <row r="495" spans="1:16" x14ac:dyDescent="0.25">
      <c r="A495" t="s">
        <v>14</v>
      </c>
      <c r="B495" t="s">
        <v>18</v>
      </c>
      <c r="C495" t="s">
        <v>20</v>
      </c>
      <c r="D495" s="91">
        <v>14.28515625</v>
      </c>
      <c r="E495" t="s">
        <v>22</v>
      </c>
      <c r="F495">
        <v>3050</v>
      </c>
      <c r="G495" t="s">
        <v>27</v>
      </c>
      <c r="H495" s="91">
        <v>39.140625</v>
      </c>
      <c r="I495" s="91">
        <v>24.64453125</v>
      </c>
      <c r="J495" t="s">
        <v>30</v>
      </c>
      <c r="K495" s="1" t="s">
        <v>35</v>
      </c>
      <c r="L495" t="s">
        <v>36</v>
      </c>
      <c r="M495" t="s">
        <v>38</v>
      </c>
      <c r="N495" t="s">
        <v>36</v>
      </c>
      <c r="O495" t="str">
        <f t="shared" si="7"/>
        <v>No</v>
      </c>
    </row>
    <row r="496" spans="1:16" x14ac:dyDescent="0.25">
      <c r="A496" t="s">
        <v>14</v>
      </c>
      <c r="B496" t="s">
        <v>16</v>
      </c>
      <c r="C496" t="s">
        <v>19</v>
      </c>
      <c r="D496" s="91">
        <v>7.571289063</v>
      </c>
      <c r="E496" t="s">
        <v>21</v>
      </c>
      <c r="F496">
        <v>3060</v>
      </c>
      <c r="G496" t="s">
        <v>27</v>
      </c>
      <c r="H496" s="91">
        <v>40.8515625</v>
      </c>
      <c r="I496" s="91">
        <v>30.26953125</v>
      </c>
      <c r="J496" t="s">
        <v>32</v>
      </c>
      <c r="K496" s="1" t="s">
        <v>33</v>
      </c>
      <c r="L496" t="s">
        <v>36</v>
      </c>
      <c r="M496" t="s">
        <v>40</v>
      </c>
      <c r="N496" t="s">
        <v>36</v>
      </c>
      <c r="O496" t="str">
        <f t="shared" si="7"/>
        <v>No</v>
      </c>
    </row>
    <row r="497" spans="1:15" x14ac:dyDescent="0.25">
      <c r="A497" t="s">
        <v>14</v>
      </c>
      <c r="B497" t="s">
        <v>18</v>
      </c>
      <c r="C497" t="s">
        <v>19</v>
      </c>
      <c r="D497" s="91">
        <v>19.28515625</v>
      </c>
      <c r="E497" t="s">
        <v>22</v>
      </c>
      <c r="F497">
        <v>3060</v>
      </c>
      <c r="G497" t="s">
        <v>27</v>
      </c>
      <c r="H497" s="91">
        <v>40.5703125</v>
      </c>
      <c r="I497" s="91">
        <v>18.4609375</v>
      </c>
      <c r="J497" t="s">
        <v>29</v>
      </c>
      <c r="K497" s="1" t="s">
        <v>34</v>
      </c>
      <c r="L497" t="s">
        <v>36</v>
      </c>
      <c r="M497" t="s">
        <v>40</v>
      </c>
      <c r="N497" t="s">
        <v>63</v>
      </c>
      <c r="O497" t="str">
        <f t="shared" si="7"/>
        <v>_Yes</v>
      </c>
    </row>
    <row r="498" spans="1:15" x14ac:dyDescent="0.25">
      <c r="A498" t="s">
        <v>14</v>
      </c>
      <c r="B498" t="s">
        <v>18</v>
      </c>
      <c r="C498" t="s">
        <v>19</v>
      </c>
      <c r="D498" s="91">
        <v>21.42578125</v>
      </c>
      <c r="E498" t="s">
        <v>23</v>
      </c>
      <c r="F498">
        <v>3060</v>
      </c>
      <c r="G498" t="s">
        <v>27</v>
      </c>
      <c r="H498" s="91">
        <v>38</v>
      </c>
      <c r="I498" s="91">
        <v>34.7890625</v>
      </c>
      <c r="J498" t="s">
        <v>32</v>
      </c>
      <c r="K498" s="1" t="s">
        <v>35</v>
      </c>
      <c r="L498" t="s">
        <v>36</v>
      </c>
      <c r="M498" t="s">
        <v>38</v>
      </c>
      <c r="N498" t="s">
        <v>36</v>
      </c>
      <c r="O498" t="str">
        <f t="shared" si="7"/>
        <v>No</v>
      </c>
    </row>
    <row r="499" spans="1:15" x14ac:dyDescent="0.25">
      <c r="A499" t="s">
        <v>14</v>
      </c>
      <c r="B499" t="s">
        <v>18</v>
      </c>
      <c r="C499" t="s">
        <v>19</v>
      </c>
      <c r="D499" s="91">
        <v>19.5703125</v>
      </c>
      <c r="E499" t="s">
        <v>22</v>
      </c>
      <c r="F499">
        <v>3060</v>
      </c>
      <c r="G499" t="s">
        <v>27</v>
      </c>
      <c r="H499" s="91">
        <v>40</v>
      </c>
      <c r="I499" s="91">
        <v>29.63671875</v>
      </c>
      <c r="J499" t="s">
        <v>31</v>
      </c>
      <c r="K499" s="1" t="s">
        <v>34</v>
      </c>
      <c r="L499" t="s">
        <v>36</v>
      </c>
      <c r="M499" t="s">
        <v>40</v>
      </c>
      <c r="N499" t="s">
        <v>63</v>
      </c>
      <c r="O499" t="str">
        <f t="shared" si="7"/>
        <v>_Yes</v>
      </c>
    </row>
    <row r="500" spans="1:15" x14ac:dyDescent="0.25">
      <c r="A500" t="s">
        <v>14</v>
      </c>
      <c r="B500" t="s">
        <v>18</v>
      </c>
      <c r="C500" t="s">
        <v>19</v>
      </c>
      <c r="D500" s="91">
        <v>21.28515625</v>
      </c>
      <c r="E500" t="s">
        <v>23</v>
      </c>
      <c r="F500">
        <v>3060</v>
      </c>
      <c r="G500" t="s">
        <v>27</v>
      </c>
      <c r="H500" s="91">
        <v>39</v>
      </c>
      <c r="I500" s="91">
        <v>33.078125</v>
      </c>
      <c r="J500" t="s">
        <v>32</v>
      </c>
      <c r="K500" s="1" t="s">
        <v>34</v>
      </c>
      <c r="L500" t="s">
        <v>36</v>
      </c>
      <c r="M500" t="s">
        <v>40</v>
      </c>
      <c r="N500" t="s">
        <v>36</v>
      </c>
      <c r="O500" t="str">
        <f t="shared" si="7"/>
        <v>No</v>
      </c>
    </row>
    <row r="501" spans="1:15" x14ac:dyDescent="0.25">
      <c r="A501" t="s">
        <v>0</v>
      </c>
      <c r="B501" t="s">
        <v>16</v>
      </c>
      <c r="C501" t="s">
        <v>19</v>
      </c>
      <c r="D501" s="91">
        <v>18.42578125</v>
      </c>
      <c r="E501" t="s">
        <v>22</v>
      </c>
      <c r="F501">
        <v>3060</v>
      </c>
      <c r="G501" t="s">
        <v>27</v>
      </c>
      <c r="H501" s="91">
        <v>39</v>
      </c>
      <c r="I501" s="91">
        <v>23.3515625</v>
      </c>
      <c r="J501" t="s">
        <v>30</v>
      </c>
      <c r="K501" s="1" t="s">
        <v>34</v>
      </c>
      <c r="L501" t="s">
        <v>63</v>
      </c>
      <c r="M501" t="s">
        <v>40</v>
      </c>
      <c r="N501" t="s">
        <v>63</v>
      </c>
      <c r="O501" t="str">
        <f t="shared" si="7"/>
        <v>_Yes</v>
      </c>
    </row>
    <row r="502" spans="1:15" x14ac:dyDescent="0.25">
      <c r="A502" t="s">
        <v>14</v>
      </c>
      <c r="B502" t="s">
        <v>18</v>
      </c>
      <c r="C502" t="s">
        <v>20</v>
      </c>
      <c r="D502" s="91">
        <v>17.85546875</v>
      </c>
      <c r="E502" t="s">
        <v>22</v>
      </c>
      <c r="F502">
        <v>3060</v>
      </c>
      <c r="G502" t="s">
        <v>27</v>
      </c>
      <c r="H502" s="91">
        <v>40</v>
      </c>
      <c r="I502" s="91">
        <v>34.3046875</v>
      </c>
      <c r="J502" t="s">
        <v>32</v>
      </c>
      <c r="K502" s="1" t="s">
        <v>34</v>
      </c>
      <c r="L502" t="s">
        <v>36</v>
      </c>
      <c r="M502" t="s">
        <v>38</v>
      </c>
      <c r="N502" t="s">
        <v>36</v>
      </c>
      <c r="O502" t="str">
        <f t="shared" si="7"/>
        <v>No</v>
      </c>
    </row>
    <row r="503" spans="1:15" x14ac:dyDescent="0.25">
      <c r="A503" t="s">
        <v>14</v>
      </c>
      <c r="B503" t="s">
        <v>17</v>
      </c>
      <c r="C503" t="s">
        <v>20</v>
      </c>
      <c r="D503" s="91">
        <v>49</v>
      </c>
      <c r="E503" t="s">
        <v>24</v>
      </c>
      <c r="F503">
        <v>3060</v>
      </c>
      <c r="G503" t="s">
        <v>27</v>
      </c>
      <c r="H503" s="91">
        <v>40.140625</v>
      </c>
      <c r="I503" s="91">
        <v>20.140625</v>
      </c>
      <c r="J503" t="s">
        <v>30</v>
      </c>
      <c r="K503" s="1" t="s">
        <v>33</v>
      </c>
      <c r="L503" t="s">
        <v>63</v>
      </c>
      <c r="M503" t="s">
        <v>40</v>
      </c>
      <c r="N503" t="s">
        <v>36</v>
      </c>
      <c r="O503" t="str">
        <f t="shared" si="7"/>
        <v>No</v>
      </c>
    </row>
    <row r="504" spans="1:15" x14ac:dyDescent="0.25">
      <c r="A504" t="s">
        <v>14</v>
      </c>
      <c r="B504" t="s">
        <v>18</v>
      </c>
      <c r="C504" t="s">
        <v>20</v>
      </c>
      <c r="D504" s="91">
        <v>4.427734375</v>
      </c>
      <c r="E504" t="s">
        <v>21</v>
      </c>
      <c r="F504">
        <v>3060</v>
      </c>
      <c r="G504" t="s">
        <v>27</v>
      </c>
      <c r="H504" s="91">
        <v>41</v>
      </c>
      <c r="I504" s="91">
        <v>30.421875</v>
      </c>
      <c r="J504" t="s">
        <v>32</v>
      </c>
      <c r="K504" s="1" t="s">
        <v>35</v>
      </c>
      <c r="L504" t="s">
        <v>36</v>
      </c>
      <c r="M504" t="s">
        <v>46</v>
      </c>
      <c r="N504" t="s">
        <v>36</v>
      </c>
      <c r="O504" t="str">
        <f t="shared" si="7"/>
        <v>No</v>
      </c>
    </row>
    <row r="505" spans="1:15" x14ac:dyDescent="0.25">
      <c r="A505" t="s">
        <v>14</v>
      </c>
      <c r="B505" t="s">
        <v>18</v>
      </c>
      <c r="C505" t="s">
        <v>20</v>
      </c>
      <c r="D505" s="91">
        <v>6.713867188</v>
      </c>
      <c r="E505" t="s">
        <v>21</v>
      </c>
      <c r="F505">
        <v>3060</v>
      </c>
      <c r="G505" t="s">
        <v>27</v>
      </c>
      <c r="H505" s="91">
        <v>40</v>
      </c>
      <c r="I505" s="91">
        <v>24.19921875</v>
      </c>
      <c r="J505" t="s">
        <v>30</v>
      </c>
      <c r="K505" s="1" t="s">
        <v>34</v>
      </c>
      <c r="L505" t="s">
        <v>36</v>
      </c>
      <c r="M505" t="s">
        <v>38</v>
      </c>
      <c r="N505" t="s">
        <v>63</v>
      </c>
      <c r="O505" t="str">
        <f t="shared" si="7"/>
        <v>_Yes</v>
      </c>
    </row>
    <row r="506" spans="1:15" x14ac:dyDescent="0.25">
      <c r="A506" t="s">
        <v>14</v>
      </c>
      <c r="B506" t="s">
        <v>16</v>
      </c>
      <c r="C506" t="s">
        <v>20</v>
      </c>
      <c r="D506" s="91">
        <v>5.142578125</v>
      </c>
      <c r="E506" t="s">
        <v>21</v>
      </c>
      <c r="F506">
        <v>3060</v>
      </c>
      <c r="G506" t="s">
        <v>27</v>
      </c>
      <c r="H506" s="91">
        <v>40</v>
      </c>
      <c r="I506" s="91">
        <v>22.74609375</v>
      </c>
      <c r="J506" t="s">
        <v>30</v>
      </c>
      <c r="K506" s="1" t="s">
        <v>33</v>
      </c>
      <c r="L506" t="s">
        <v>36</v>
      </c>
      <c r="M506" t="s">
        <v>38</v>
      </c>
      <c r="N506" t="s">
        <v>41</v>
      </c>
      <c r="O506" t="str">
        <f t="shared" si="7"/>
        <v>_Yes</v>
      </c>
    </row>
    <row r="507" spans="1:15" x14ac:dyDescent="0.25">
      <c r="A507" t="s">
        <v>0</v>
      </c>
      <c r="B507" t="s">
        <v>16</v>
      </c>
      <c r="C507" t="s">
        <v>20</v>
      </c>
      <c r="D507" s="91">
        <v>4.427734375</v>
      </c>
      <c r="E507" t="s">
        <v>21</v>
      </c>
      <c r="F507">
        <v>3060</v>
      </c>
      <c r="G507" t="s">
        <v>27</v>
      </c>
      <c r="H507" s="91">
        <v>37</v>
      </c>
      <c r="I507" s="91">
        <v>24.09765625</v>
      </c>
      <c r="J507" t="s">
        <v>30</v>
      </c>
      <c r="K507" s="1" t="s">
        <v>35</v>
      </c>
      <c r="L507" t="s">
        <v>63</v>
      </c>
      <c r="M507" t="s">
        <v>38</v>
      </c>
      <c r="N507" t="s">
        <v>63</v>
      </c>
      <c r="O507" t="str">
        <f t="shared" si="7"/>
        <v>_Yes</v>
      </c>
    </row>
    <row r="508" spans="1:15" x14ac:dyDescent="0.25">
      <c r="A508" t="s">
        <v>14</v>
      </c>
      <c r="B508" t="s">
        <v>18</v>
      </c>
      <c r="C508" t="s">
        <v>19</v>
      </c>
      <c r="D508" s="91">
        <v>34.28125</v>
      </c>
      <c r="E508" t="s">
        <v>24</v>
      </c>
      <c r="F508">
        <v>3070</v>
      </c>
      <c r="G508" t="s">
        <v>27</v>
      </c>
      <c r="H508" s="91">
        <v>40</v>
      </c>
      <c r="I508" s="91">
        <v>31.54296875</v>
      </c>
      <c r="J508" t="s">
        <v>32</v>
      </c>
      <c r="K508" s="1" t="s">
        <v>34</v>
      </c>
      <c r="L508" t="s">
        <v>36</v>
      </c>
      <c r="M508" t="s">
        <v>38</v>
      </c>
      <c r="N508" t="s">
        <v>36</v>
      </c>
      <c r="O508" t="str">
        <f t="shared" si="7"/>
        <v>No</v>
      </c>
    </row>
    <row r="509" spans="1:15" x14ac:dyDescent="0.25">
      <c r="A509" t="s">
        <v>14</v>
      </c>
      <c r="B509" t="s">
        <v>16</v>
      </c>
      <c r="C509" t="s">
        <v>19</v>
      </c>
      <c r="D509" s="91">
        <v>50.5703125</v>
      </c>
      <c r="E509" t="s">
        <v>24</v>
      </c>
      <c r="F509">
        <v>3070</v>
      </c>
      <c r="G509" t="s">
        <v>27</v>
      </c>
      <c r="H509" s="91">
        <v>38</v>
      </c>
      <c r="I509" s="91">
        <v>29.52734375</v>
      </c>
      <c r="J509" t="s">
        <v>31</v>
      </c>
      <c r="K509" s="1" t="s">
        <v>34</v>
      </c>
      <c r="L509" t="s">
        <v>63</v>
      </c>
      <c r="M509" t="s">
        <v>38</v>
      </c>
      <c r="N509" t="s">
        <v>63</v>
      </c>
      <c r="O509" t="str">
        <f t="shared" si="7"/>
        <v>_Yes</v>
      </c>
    </row>
    <row r="510" spans="1:15" x14ac:dyDescent="0.25">
      <c r="A510" t="s">
        <v>14</v>
      </c>
      <c r="B510" t="s">
        <v>16</v>
      </c>
      <c r="C510" t="s">
        <v>19</v>
      </c>
      <c r="D510" s="91">
        <v>9.28515625</v>
      </c>
      <c r="E510" t="s">
        <v>21</v>
      </c>
      <c r="F510">
        <v>3070</v>
      </c>
      <c r="G510" t="s">
        <v>27</v>
      </c>
      <c r="H510" s="91">
        <v>39.8515625</v>
      </c>
      <c r="I510" s="91">
        <v>32.0234375</v>
      </c>
      <c r="J510" t="s">
        <v>32</v>
      </c>
      <c r="K510" s="1" t="s">
        <v>34</v>
      </c>
      <c r="L510" t="s">
        <v>63</v>
      </c>
      <c r="M510" t="s">
        <v>38</v>
      </c>
      <c r="N510" t="s">
        <v>63</v>
      </c>
      <c r="O510" t="str">
        <f t="shared" si="7"/>
        <v>_Yes</v>
      </c>
    </row>
    <row r="511" spans="1:15" x14ac:dyDescent="0.25">
      <c r="A511" t="s">
        <v>14</v>
      </c>
      <c r="B511" t="s">
        <v>18</v>
      </c>
      <c r="C511" t="s">
        <v>19</v>
      </c>
      <c r="D511" s="91">
        <v>19.42578125</v>
      </c>
      <c r="E511" t="s">
        <v>22</v>
      </c>
      <c r="F511">
        <v>3070</v>
      </c>
      <c r="G511" t="s">
        <v>27</v>
      </c>
      <c r="H511" s="91">
        <v>37</v>
      </c>
      <c r="I511" s="91">
        <v>22.046875</v>
      </c>
      <c r="J511" t="s">
        <v>30</v>
      </c>
      <c r="K511" s="1" t="s">
        <v>33</v>
      </c>
      <c r="L511" t="s">
        <v>63</v>
      </c>
      <c r="M511" t="s">
        <v>37</v>
      </c>
      <c r="N511" t="s">
        <v>36</v>
      </c>
      <c r="O511" t="str">
        <f t="shared" si="7"/>
        <v>No</v>
      </c>
    </row>
    <row r="512" spans="1:15" x14ac:dyDescent="0.25">
      <c r="A512" t="s">
        <v>0</v>
      </c>
      <c r="B512" t="s">
        <v>18</v>
      </c>
      <c r="C512" t="s">
        <v>19</v>
      </c>
      <c r="D512" s="91">
        <v>19.140625</v>
      </c>
      <c r="E512" t="s">
        <v>22</v>
      </c>
      <c r="F512">
        <v>3070</v>
      </c>
      <c r="G512" t="s">
        <v>27</v>
      </c>
      <c r="H512" s="91">
        <v>36</v>
      </c>
      <c r="I512" s="91">
        <v>18.390625</v>
      </c>
      <c r="J512" t="s">
        <v>29</v>
      </c>
      <c r="K512" s="1" t="s">
        <v>33</v>
      </c>
      <c r="L512" t="s">
        <v>36</v>
      </c>
      <c r="M512" t="s">
        <v>40</v>
      </c>
      <c r="N512" t="s">
        <v>36</v>
      </c>
      <c r="O512" t="str">
        <f t="shared" si="7"/>
        <v>No</v>
      </c>
    </row>
    <row r="513" spans="1:15" x14ac:dyDescent="0.25">
      <c r="A513" t="s">
        <v>0</v>
      </c>
      <c r="B513" t="s">
        <v>16</v>
      </c>
      <c r="C513" t="s">
        <v>19</v>
      </c>
      <c r="D513" s="91">
        <v>15.71289063</v>
      </c>
      <c r="E513" t="s">
        <v>22</v>
      </c>
      <c r="F513">
        <v>3070</v>
      </c>
      <c r="G513" t="s">
        <v>27</v>
      </c>
      <c r="H513" s="91">
        <v>40.140625</v>
      </c>
      <c r="I513" s="91">
        <v>21.015625</v>
      </c>
      <c r="J513" t="s">
        <v>30</v>
      </c>
      <c r="K513" s="1" t="s">
        <v>35</v>
      </c>
      <c r="L513" t="s">
        <v>36</v>
      </c>
      <c r="M513" t="s">
        <v>40</v>
      </c>
      <c r="N513" t="s">
        <v>63</v>
      </c>
      <c r="O513" t="str">
        <f t="shared" si="7"/>
        <v>_Yes</v>
      </c>
    </row>
    <row r="514" spans="1:15" x14ac:dyDescent="0.25">
      <c r="A514" t="s">
        <v>14</v>
      </c>
      <c r="B514" t="s">
        <v>16</v>
      </c>
      <c r="C514" t="s">
        <v>20</v>
      </c>
      <c r="D514" s="91">
        <v>15.42773438</v>
      </c>
      <c r="E514" t="s">
        <v>22</v>
      </c>
      <c r="F514">
        <v>3070</v>
      </c>
      <c r="G514" t="s">
        <v>27</v>
      </c>
      <c r="H514" s="91">
        <v>40</v>
      </c>
      <c r="I514" s="91">
        <v>28.62890625</v>
      </c>
      <c r="J514" t="s">
        <v>31</v>
      </c>
      <c r="K514" s="1" t="s">
        <v>34</v>
      </c>
      <c r="L514" t="s">
        <v>36</v>
      </c>
      <c r="M514" t="s">
        <v>38</v>
      </c>
      <c r="N514" t="s">
        <v>63</v>
      </c>
      <c r="O514" t="str">
        <f t="shared" si="7"/>
        <v>_Yes</v>
      </c>
    </row>
    <row r="515" spans="1:15" x14ac:dyDescent="0.25">
      <c r="A515" t="s">
        <v>14</v>
      </c>
      <c r="B515" t="s">
        <v>18</v>
      </c>
      <c r="C515" t="s">
        <v>20</v>
      </c>
      <c r="D515" s="91">
        <v>24.7109375</v>
      </c>
      <c r="E515" t="s">
        <v>23</v>
      </c>
      <c r="F515">
        <v>3070</v>
      </c>
      <c r="G515" t="s">
        <v>27</v>
      </c>
      <c r="H515" s="91">
        <v>39.8515625</v>
      </c>
      <c r="I515" s="91">
        <v>27.36328125</v>
      </c>
      <c r="J515" t="s">
        <v>31</v>
      </c>
      <c r="K515" s="1" t="s">
        <v>34</v>
      </c>
      <c r="L515" t="s">
        <v>36</v>
      </c>
      <c r="M515" t="s">
        <v>38</v>
      </c>
      <c r="N515" t="s">
        <v>36</v>
      </c>
      <c r="O515" t="str">
        <f t="shared" si="7"/>
        <v>No</v>
      </c>
    </row>
    <row r="516" spans="1:15" x14ac:dyDescent="0.25">
      <c r="A516" t="s">
        <v>14</v>
      </c>
      <c r="B516" t="s">
        <v>18</v>
      </c>
      <c r="C516" t="s">
        <v>20</v>
      </c>
      <c r="D516" s="91">
        <v>18.42578125</v>
      </c>
      <c r="E516" t="s">
        <v>22</v>
      </c>
      <c r="F516">
        <v>3070</v>
      </c>
      <c r="G516" t="s">
        <v>27</v>
      </c>
      <c r="H516" s="91">
        <v>39</v>
      </c>
      <c r="I516" s="91">
        <v>26.421875</v>
      </c>
      <c r="J516" t="s">
        <v>31</v>
      </c>
      <c r="K516" s="1" t="s">
        <v>34</v>
      </c>
      <c r="L516" t="s">
        <v>36</v>
      </c>
      <c r="M516" t="s">
        <v>38</v>
      </c>
      <c r="N516" t="s">
        <v>63</v>
      </c>
      <c r="O516" t="str">
        <f t="shared" ref="O516:O579" si="8">IF(N516="Occasional","_Yes",N516)</f>
        <v>_Yes</v>
      </c>
    </row>
    <row r="517" spans="1:15" x14ac:dyDescent="0.25">
      <c r="A517" t="s">
        <v>14</v>
      </c>
      <c r="B517" t="s">
        <v>18</v>
      </c>
      <c r="C517" t="s">
        <v>20</v>
      </c>
      <c r="D517" s="91">
        <v>18.85546875</v>
      </c>
      <c r="E517" t="s">
        <v>22</v>
      </c>
      <c r="F517">
        <v>3070</v>
      </c>
      <c r="G517" t="s">
        <v>27</v>
      </c>
      <c r="H517" s="91">
        <v>40</v>
      </c>
      <c r="I517" s="91">
        <v>23.18359375</v>
      </c>
      <c r="J517" t="s">
        <v>30</v>
      </c>
      <c r="K517" s="1" t="s">
        <v>35</v>
      </c>
      <c r="L517" t="s">
        <v>36</v>
      </c>
      <c r="M517" t="s">
        <v>40</v>
      </c>
      <c r="N517" t="s">
        <v>63</v>
      </c>
      <c r="O517" t="str">
        <f t="shared" si="8"/>
        <v>_Yes</v>
      </c>
    </row>
    <row r="518" spans="1:15" x14ac:dyDescent="0.25">
      <c r="A518" t="s">
        <v>14</v>
      </c>
      <c r="B518" t="s">
        <v>18</v>
      </c>
      <c r="C518" t="s">
        <v>20</v>
      </c>
      <c r="D518" s="91">
        <v>9</v>
      </c>
      <c r="E518" t="s">
        <v>21</v>
      </c>
      <c r="F518">
        <v>3070</v>
      </c>
      <c r="G518" t="s">
        <v>27</v>
      </c>
      <c r="H518" s="91">
        <v>39.5703125</v>
      </c>
      <c r="I518" s="91">
        <v>25.4609375</v>
      </c>
      <c r="J518" t="s">
        <v>31</v>
      </c>
      <c r="K518" s="1" t="s">
        <v>33</v>
      </c>
      <c r="L518" t="s">
        <v>36</v>
      </c>
      <c r="M518" t="s">
        <v>38</v>
      </c>
      <c r="N518" t="s">
        <v>63</v>
      </c>
      <c r="O518" t="str">
        <f t="shared" si="8"/>
        <v>_Yes</v>
      </c>
    </row>
    <row r="519" spans="1:15" x14ac:dyDescent="0.25">
      <c r="A519" t="s">
        <v>14</v>
      </c>
      <c r="B519" t="s">
        <v>18</v>
      </c>
      <c r="C519" t="s">
        <v>19</v>
      </c>
      <c r="D519" s="91">
        <v>9.5703125</v>
      </c>
      <c r="E519" t="s">
        <v>21</v>
      </c>
      <c r="F519">
        <v>3080</v>
      </c>
      <c r="G519" t="s">
        <v>27</v>
      </c>
      <c r="H519" s="91">
        <v>39</v>
      </c>
      <c r="I519" s="91">
        <v>28.0703125</v>
      </c>
      <c r="J519" t="s">
        <v>31</v>
      </c>
      <c r="K519" s="1" t="s">
        <v>34</v>
      </c>
      <c r="L519" t="s">
        <v>36</v>
      </c>
      <c r="M519" t="s">
        <v>38</v>
      </c>
      <c r="N519" t="s">
        <v>63</v>
      </c>
      <c r="O519" t="str">
        <f t="shared" si="8"/>
        <v>_Yes</v>
      </c>
    </row>
    <row r="520" spans="1:15" x14ac:dyDescent="0.25">
      <c r="A520" t="s">
        <v>14</v>
      </c>
      <c r="B520" t="s">
        <v>18</v>
      </c>
      <c r="C520" t="s">
        <v>19</v>
      </c>
      <c r="D520" s="91">
        <v>21</v>
      </c>
      <c r="E520" t="s">
        <v>23</v>
      </c>
      <c r="F520">
        <v>3080</v>
      </c>
      <c r="G520" t="s">
        <v>27</v>
      </c>
      <c r="H520" s="91">
        <v>37</v>
      </c>
      <c r="I520" s="91">
        <v>26.58984375</v>
      </c>
      <c r="J520" t="s">
        <v>31</v>
      </c>
      <c r="K520" s="1" t="s">
        <v>33</v>
      </c>
      <c r="L520" t="s">
        <v>63</v>
      </c>
      <c r="M520" t="s">
        <v>37</v>
      </c>
      <c r="N520" t="s">
        <v>36</v>
      </c>
      <c r="O520" t="str">
        <f t="shared" si="8"/>
        <v>No</v>
      </c>
    </row>
    <row r="521" spans="1:15" x14ac:dyDescent="0.25">
      <c r="A521" t="s">
        <v>0</v>
      </c>
      <c r="B521" t="s">
        <v>18</v>
      </c>
      <c r="C521" t="s">
        <v>19</v>
      </c>
      <c r="D521" s="91">
        <v>23.5703125</v>
      </c>
      <c r="E521" t="s">
        <v>23</v>
      </c>
      <c r="F521">
        <v>3080</v>
      </c>
      <c r="G521" t="s">
        <v>27</v>
      </c>
      <c r="H521" s="91">
        <v>39</v>
      </c>
      <c r="I521" s="91">
        <v>26.3671875</v>
      </c>
      <c r="J521" t="s">
        <v>31</v>
      </c>
      <c r="K521" s="1" t="s">
        <v>35</v>
      </c>
      <c r="L521" t="s">
        <v>36</v>
      </c>
      <c r="M521" t="s">
        <v>40</v>
      </c>
      <c r="N521" t="s">
        <v>36</v>
      </c>
      <c r="O521" t="str">
        <f t="shared" si="8"/>
        <v>No</v>
      </c>
    </row>
    <row r="522" spans="1:15" x14ac:dyDescent="0.25">
      <c r="A522" t="s">
        <v>0</v>
      </c>
      <c r="B522" t="s">
        <v>18</v>
      </c>
      <c r="C522" t="s">
        <v>19</v>
      </c>
      <c r="D522" s="91">
        <v>16</v>
      </c>
      <c r="E522" t="s">
        <v>22</v>
      </c>
      <c r="F522">
        <v>3080</v>
      </c>
      <c r="G522" t="s">
        <v>27</v>
      </c>
      <c r="H522" s="91">
        <v>38</v>
      </c>
      <c r="I522" s="91">
        <v>17.515625</v>
      </c>
      <c r="J522" t="s">
        <v>29</v>
      </c>
      <c r="K522" s="1" t="s">
        <v>33</v>
      </c>
      <c r="L522" t="s">
        <v>36</v>
      </c>
      <c r="M522" t="s">
        <v>38</v>
      </c>
      <c r="N522" t="s">
        <v>36</v>
      </c>
      <c r="O522" t="str">
        <f t="shared" si="8"/>
        <v>No</v>
      </c>
    </row>
    <row r="523" spans="1:15" x14ac:dyDescent="0.25">
      <c r="A523" t="s">
        <v>14</v>
      </c>
      <c r="B523" t="s">
        <v>18</v>
      </c>
      <c r="C523" t="s">
        <v>20</v>
      </c>
      <c r="D523" s="91">
        <v>12.85546875</v>
      </c>
      <c r="E523" t="s">
        <v>21</v>
      </c>
      <c r="F523">
        <v>3080</v>
      </c>
      <c r="G523" t="s">
        <v>27</v>
      </c>
      <c r="H523" s="91">
        <v>40.421875</v>
      </c>
      <c r="I523" s="91">
        <v>19.109375</v>
      </c>
      <c r="J523" t="s">
        <v>29</v>
      </c>
      <c r="K523" s="1" t="s">
        <v>34</v>
      </c>
      <c r="L523" t="s">
        <v>36</v>
      </c>
      <c r="M523" t="s">
        <v>40</v>
      </c>
      <c r="N523" t="s">
        <v>36</v>
      </c>
      <c r="O523" t="str">
        <f t="shared" si="8"/>
        <v>No</v>
      </c>
    </row>
    <row r="524" spans="1:15" x14ac:dyDescent="0.25">
      <c r="A524" t="s">
        <v>14</v>
      </c>
      <c r="B524" t="s">
        <v>17</v>
      </c>
      <c r="C524" t="s">
        <v>20</v>
      </c>
      <c r="D524" s="91">
        <v>48.28125</v>
      </c>
      <c r="E524" t="s">
        <v>24</v>
      </c>
      <c r="F524">
        <v>3080</v>
      </c>
      <c r="G524" t="s">
        <v>27</v>
      </c>
      <c r="H524" s="91">
        <v>39.421875</v>
      </c>
      <c r="I524" s="91">
        <v>26.7890625</v>
      </c>
      <c r="J524" t="s">
        <v>31</v>
      </c>
      <c r="K524" s="1" t="s">
        <v>35</v>
      </c>
      <c r="L524" t="s">
        <v>36</v>
      </c>
      <c r="M524" t="s">
        <v>37</v>
      </c>
      <c r="N524" t="s">
        <v>36</v>
      </c>
      <c r="O524" t="str">
        <f t="shared" si="8"/>
        <v>No</v>
      </c>
    </row>
    <row r="525" spans="1:15" x14ac:dyDescent="0.25">
      <c r="A525" t="s">
        <v>14</v>
      </c>
      <c r="B525" t="s">
        <v>18</v>
      </c>
      <c r="C525" t="s">
        <v>20</v>
      </c>
      <c r="D525" s="91">
        <v>5.713867188</v>
      </c>
      <c r="E525" t="s">
        <v>21</v>
      </c>
      <c r="F525">
        <v>3080</v>
      </c>
      <c r="G525" t="s">
        <v>27</v>
      </c>
      <c r="H525" s="91">
        <v>41</v>
      </c>
      <c r="I525" s="91">
        <v>16.93359375</v>
      </c>
      <c r="J525" t="s">
        <v>29</v>
      </c>
      <c r="K525" s="1" t="s">
        <v>34</v>
      </c>
      <c r="L525" t="s">
        <v>36</v>
      </c>
      <c r="M525" t="s">
        <v>38</v>
      </c>
      <c r="N525" t="s">
        <v>63</v>
      </c>
      <c r="O525" t="str">
        <f t="shared" si="8"/>
        <v>_Yes</v>
      </c>
    </row>
    <row r="526" spans="1:15" x14ac:dyDescent="0.25">
      <c r="A526" t="s">
        <v>0</v>
      </c>
      <c r="B526" t="s">
        <v>17</v>
      </c>
      <c r="C526" t="s">
        <v>20</v>
      </c>
      <c r="D526" s="91">
        <v>15.14257813</v>
      </c>
      <c r="E526" t="s">
        <v>22</v>
      </c>
      <c r="F526">
        <v>3080</v>
      </c>
      <c r="G526" t="s">
        <v>27</v>
      </c>
      <c r="H526" s="91">
        <v>40</v>
      </c>
      <c r="I526" s="91">
        <v>31.87890625</v>
      </c>
      <c r="J526" t="s">
        <v>32</v>
      </c>
      <c r="K526" s="1" t="s">
        <v>33</v>
      </c>
      <c r="L526" t="s">
        <v>36</v>
      </c>
      <c r="M526" t="s">
        <v>40</v>
      </c>
      <c r="N526" t="s">
        <v>63</v>
      </c>
      <c r="O526" t="str">
        <f t="shared" si="8"/>
        <v>_Yes</v>
      </c>
    </row>
    <row r="527" spans="1:15" x14ac:dyDescent="0.25">
      <c r="A527" t="s">
        <v>0</v>
      </c>
      <c r="B527" t="s">
        <v>16</v>
      </c>
      <c r="C527" t="s">
        <v>20</v>
      </c>
      <c r="D527" s="91">
        <v>6.571289063</v>
      </c>
      <c r="E527" t="s">
        <v>21</v>
      </c>
      <c r="F527">
        <v>3080</v>
      </c>
      <c r="G527" t="s">
        <v>27</v>
      </c>
      <c r="H527" s="91">
        <v>39</v>
      </c>
      <c r="I527" s="91">
        <v>20.7109375</v>
      </c>
      <c r="J527" t="s">
        <v>30</v>
      </c>
      <c r="K527" s="1" t="s">
        <v>35</v>
      </c>
      <c r="L527" t="s">
        <v>63</v>
      </c>
      <c r="M527" t="s">
        <v>38</v>
      </c>
      <c r="N527" t="s">
        <v>63</v>
      </c>
      <c r="O527" t="str">
        <f t="shared" si="8"/>
        <v>_Yes</v>
      </c>
    </row>
    <row r="528" spans="1:15" x14ac:dyDescent="0.25">
      <c r="A528" t="s">
        <v>14</v>
      </c>
      <c r="B528" t="s">
        <v>18</v>
      </c>
      <c r="C528" t="s">
        <v>19</v>
      </c>
      <c r="D528" s="91">
        <v>28.140625</v>
      </c>
      <c r="E528" t="s">
        <v>24</v>
      </c>
      <c r="F528">
        <v>3085</v>
      </c>
      <c r="G528" t="s">
        <v>27</v>
      </c>
      <c r="H528" s="91">
        <v>40</v>
      </c>
      <c r="I528" s="91">
        <v>26.12890625</v>
      </c>
      <c r="J528" t="s">
        <v>31</v>
      </c>
      <c r="K528" s="1" t="s">
        <v>34</v>
      </c>
      <c r="L528" t="s">
        <v>36</v>
      </c>
      <c r="M528" t="s">
        <v>37</v>
      </c>
      <c r="N528" t="s">
        <v>36</v>
      </c>
      <c r="O528" t="str">
        <f t="shared" si="8"/>
        <v>No</v>
      </c>
    </row>
    <row r="529" spans="1:16" x14ac:dyDescent="0.25">
      <c r="A529" t="s">
        <v>14</v>
      </c>
      <c r="B529" t="s">
        <v>18</v>
      </c>
      <c r="C529" t="s">
        <v>19</v>
      </c>
      <c r="D529" s="91">
        <v>21.5703125</v>
      </c>
      <c r="E529" t="s">
        <v>23</v>
      </c>
      <c r="F529">
        <v>3090</v>
      </c>
      <c r="G529" t="s">
        <v>27</v>
      </c>
      <c r="H529" s="91">
        <v>41</v>
      </c>
      <c r="I529" s="91">
        <v>33.8671875</v>
      </c>
      <c r="J529" t="s">
        <v>32</v>
      </c>
      <c r="K529" s="1" t="s">
        <v>34</v>
      </c>
      <c r="L529" t="s">
        <v>36</v>
      </c>
      <c r="M529" t="s">
        <v>40</v>
      </c>
      <c r="N529" t="s">
        <v>36</v>
      </c>
      <c r="O529" t="str">
        <f t="shared" si="8"/>
        <v>No</v>
      </c>
    </row>
    <row r="530" spans="1:16" x14ac:dyDescent="0.25">
      <c r="A530" t="s">
        <v>14</v>
      </c>
      <c r="B530" t="s">
        <v>16</v>
      </c>
      <c r="C530" t="s">
        <v>19</v>
      </c>
      <c r="D530" s="91">
        <v>7.856445313</v>
      </c>
      <c r="E530" t="s">
        <v>21</v>
      </c>
      <c r="F530">
        <v>3090</v>
      </c>
      <c r="G530" t="s">
        <v>27</v>
      </c>
      <c r="H530" s="91">
        <v>41</v>
      </c>
      <c r="I530" s="91">
        <v>24.8046875</v>
      </c>
      <c r="J530" t="s">
        <v>30</v>
      </c>
      <c r="K530" s="1" t="s">
        <v>35</v>
      </c>
      <c r="L530" t="s">
        <v>36</v>
      </c>
      <c r="M530" t="s">
        <v>38</v>
      </c>
      <c r="N530" t="s">
        <v>63</v>
      </c>
      <c r="O530" t="str">
        <f t="shared" si="8"/>
        <v>_Yes</v>
      </c>
    </row>
    <row r="531" spans="1:16" x14ac:dyDescent="0.25">
      <c r="A531" t="s">
        <v>14</v>
      </c>
      <c r="B531" t="s">
        <v>18</v>
      </c>
      <c r="C531" t="s">
        <v>19</v>
      </c>
      <c r="D531" s="91">
        <v>13</v>
      </c>
      <c r="E531" t="s">
        <v>22</v>
      </c>
      <c r="F531">
        <v>3090</v>
      </c>
      <c r="G531" t="s">
        <v>27</v>
      </c>
      <c r="H531" s="91">
        <v>41.8515625</v>
      </c>
      <c r="I531" s="91">
        <v>31.60546875</v>
      </c>
      <c r="J531" t="s">
        <v>32</v>
      </c>
      <c r="K531" s="1" t="s">
        <v>34</v>
      </c>
      <c r="L531" t="s">
        <v>36</v>
      </c>
      <c r="M531" t="s">
        <v>37</v>
      </c>
      <c r="N531" t="s">
        <v>36</v>
      </c>
      <c r="O531" t="str">
        <f t="shared" si="8"/>
        <v>No</v>
      </c>
    </row>
    <row r="532" spans="1:16" x14ac:dyDescent="0.25">
      <c r="A532" t="s">
        <v>0</v>
      </c>
      <c r="B532" t="s">
        <v>18</v>
      </c>
      <c r="C532" t="s">
        <v>19</v>
      </c>
      <c r="D532" s="91">
        <v>4.427734375</v>
      </c>
      <c r="E532" t="s">
        <v>21</v>
      </c>
      <c r="F532">
        <v>3090</v>
      </c>
      <c r="G532" t="s">
        <v>27</v>
      </c>
      <c r="H532" s="91">
        <v>38</v>
      </c>
      <c r="I532" s="91">
        <v>16.33984375</v>
      </c>
      <c r="J532" t="s">
        <v>29</v>
      </c>
      <c r="K532" s="1" t="s">
        <v>34</v>
      </c>
      <c r="L532" t="s">
        <v>36</v>
      </c>
      <c r="M532" t="s">
        <v>40</v>
      </c>
      <c r="N532" t="s">
        <v>63</v>
      </c>
      <c r="O532" t="str">
        <f t="shared" si="8"/>
        <v>_Yes</v>
      </c>
    </row>
    <row r="533" spans="1:16" x14ac:dyDescent="0.25">
      <c r="A533" t="s">
        <v>14</v>
      </c>
      <c r="B533" t="s">
        <v>16</v>
      </c>
      <c r="C533" t="s">
        <v>20</v>
      </c>
      <c r="D533" s="91">
        <v>20.140625</v>
      </c>
      <c r="E533" t="s">
        <v>23</v>
      </c>
      <c r="F533">
        <v>3090</v>
      </c>
      <c r="G533" t="s">
        <v>27</v>
      </c>
      <c r="H533" s="91">
        <v>42</v>
      </c>
      <c r="I533" s="91">
        <v>19.59375</v>
      </c>
      <c r="J533" t="s">
        <v>29</v>
      </c>
      <c r="K533" s="1" t="s">
        <v>34</v>
      </c>
      <c r="L533" t="s">
        <v>36</v>
      </c>
      <c r="M533" t="s">
        <v>38</v>
      </c>
      <c r="N533" t="s">
        <v>63</v>
      </c>
      <c r="O533" t="str">
        <f t="shared" si="8"/>
        <v>_Yes</v>
      </c>
    </row>
    <row r="534" spans="1:16" x14ac:dyDescent="0.25">
      <c r="A534" t="s">
        <v>14</v>
      </c>
      <c r="B534" t="s">
        <v>16</v>
      </c>
      <c r="C534" t="s">
        <v>20</v>
      </c>
      <c r="D534" s="91">
        <v>6.856445313</v>
      </c>
      <c r="E534" t="s">
        <v>21</v>
      </c>
      <c r="F534">
        <v>3090</v>
      </c>
      <c r="G534" t="s">
        <v>27</v>
      </c>
      <c r="H534" s="91">
        <v>42.421875</v>
      </c>
      <c r="I534" s="91">
        <v>21.41796875</v>
      </c>
      <c r="J534" t="s">
        <v>30</v>
      </c>
      <c r="K534" s="1" t="s">
        <v>34</v>
      </c>
      <c r="L534" t="s">
        <v>36</v>
      </c>
      <c r="M534" t="s">
        <v>38</v>
      </c>
      <c r="N534" t="s">
        <v>36</v>
      </c>
      <c r="O534" t="str">
        <f t="shared" si="8"/>
        <v>No</v>
      </c>
    </row>
    <row r="535" spans="1:16" x14ac:dyDescent="0.25">
      <c r="A535" t="s">
        <v>14</v>
      </c>
      <c r="B535" t="s">
        <v>18</v>
      </c>
      <c r="C535" t="s">
        <v>20</v>
      </c>
      <c r="D535" s="91">
        <v>22.42578125</v>
      </c>
      <c r="E535" t="s">
        <v>23</v>
      </c>
      <c r="F535">
        <v>3090</v>
      </c>
      <c r="G535" t="s">
        <v>27</v>
      </c>
      <c r="H535" s="91">
        <v>38.5703125</v>
      </c>
      <c r="I535" s="91">
        <v>29.51953125</v>
      </c>
      <c r="J535" t="s">
        <v>31</v>
      </c>
      <c r="K535" s="1" t="s">
        <v>34</v>
      </c>
      <c r="L535" t="s">
        <v>36</v>
      </c>
      <c r="M535" t="s">
        <v>40</v>
      </c>
      <c r="N535" t="s">
        <v>36</v>
      </c>
      <c r="O535" t="str">
        <f t="shared" si="8"/>
        <v>No</v>
      </c>
    </row>
    <row r="536" spans="1:16" x14ac:dyDescent="0.25">
      <c r="A536" t="s">
        <v>14</v>
      </c>
      <c r="B536" t="s">
        <v>18</v>
      </c>
      <c r="C536" t="s">
        <v>20</v>
      </c>
      <c r="D536" s="91">
        <v>27.28515625</v>
      </c>
      <c r="E536" t="s">
        <v>24</v>
      </c>
      <c r="F536">
        <v>3090</v>
      </c>
      <c r="G536" t="s">
        <v>27</v>
      </c>
      <c r="H536" s="91">
        <v>35</v>
      </c>
      <c r="I536" s="91">
        <v>23.65625</v>
      </c>
      <c r="J536" t="s">
        <v>30</v>
      </c>
      <c r="K536" s="1" t="s">
        <v>33</v>
      </c>
      <c r="L536" t="s">
        <v>36</v>
      </c>
      <c r="M536" t="s">
        <v>40</v>
      </c>
      <c r="N536" t="s">
        <v>36</v>
      </c>
      <c r="O536" t="str">
        <f t="shared" si="8"/>
        <v>No</v>
      </c>
    </row>
    <row r="537" spans="1:16" x14ac:dyDescent="0.25">
      <c r="A537" t="s">
        <v>14</v>
      </c>
      <c r="B537" t="s">
        <v>18</v>
      </c>
      <c r="C537" t="s">
        <v>20</v>
      </c>
      <c r="D537" s="91">
        <v>18.28515625</v>
      </c>
      <c r="E537" t="s">
        <v>22</v>
      </c>
      <c r="F537">
        <v>3090</v>
      </c>
      <c r="G537" t="s">
        <v>27</v>
      </c>
      <c r="H537" s="91">
        <v>39.5</v>
      </c>
      <c r="I537" s="91">
        <v>30.32421875</v>
      </c>
      <c r="J537" t="s">
        <v>32</v>
      </c>
      <c r="K537" s="1" t="s">
        <v>34</v>
      </c>
      <c r="L537" t="s">
        <v>36</v>
      </c>
      <c r="M537" t="s">
        <v>38</v>
      </c>
      <c r="N537" t="s">
        <v>36</v>
      </c>
      <c r="O537" t="str">
        <f t="shared" si="8"/>
        <v>No</v>
      </c>
    </row>
    <row r="538" spans="1:16" x14ac:dyDescent="0.25">
      <c r="A538" t="s">
        <v>14</v>
      </c>
      <c r="B538" t="s">
        <v>18</v>
      </c>
      <c r="C538" t="s">
        <v>20</v>
      </c>
      <c r="D538" s="91">
        <v>23.5703125</v>
      </c>
      <c r="E538" t="s">
        <v>23</v>
      </c>
      <c r="F538">
        <v>3090</v>
      </c>
      <c r="G538" t="s">
        <v>27</v>
      </c>
      <c r="H538" s="91">
        <v>40</v>
      </c>
      <c r="I538" s="91">
        <v>20.56640625</v>
      </c>
      <c r="J538" t="s">
        <v>30</v>
      </c>
      <c r="K538" s="1" t="s">
        <v>33</v>
      </c>
      <c r="L538" t="s">
        <v>36</v>
      </c>
      <c r="M538" t="s">
        <v>38</v>
      </c>
      <c r="N538" t="s">
        <v>63</v>
      </c>
      <c r="O538" t="str">
        <f t="shared" si="8"/>
        <v>_Yes</v>
      </c>
    </row>
    <row r="539" spans="1:16" x14ac:dyDescent="0.25">
      <c r="A539" t="s">
        <v>14</v>
      </c>
      <c r="B539" t="s">
        <v>18</v>
      </c>
      <c r="C539" t="s">
        <v>19</v>
      </c>
      <c r="D539" s="91">
        <v>9.142578125</v>
      </c>
      <c r="E539" t="s">
        <v>21</v>
      </c>
      <c r="F539">
        <v>3100</v>
      </c>
      <c r="G539" t="s">
        <v>27</v>
      </c>
      <c r="H539" s="91">
        <v>41</v>
      </c>
      <c r="I539" s="91">
        <v>25.8828125</v>
      </c>
      <c r="J539" t="s">
        <v>31</v>
      </c>
      <c r="K539" s="1" t="s">
        <v>35</v>
      </c>
      <c r="L539" t="s">
        <v>36</v>
      </c>
      <c r="M539" t="s">
        <v>38</v>
      </c>
      <c r="N539" t="s">
        <v>41</v>
      </c>
      <c r="O539" t="str">
        <f t="shared" si="8"/>
        <v>_Yes</v>
      </c>
    </row>
    <row r="540" spans="1:16" x14ac:dyDescent="0.25">
      <c r="A540" t="s">
        <v>14</v>
      </c>
      <c r="B540" t="s">
        <v>18</v>
      </c>
      <c r="C540" t="s">
        <v>19</v>
      </c>
      <c r="D540" s="91">
        <v>9</v>
      </c>
      <c r="E540" t="s">
        <v>21</v>
      </c>
      <c r="F540">
        <v>3100</v>
      </c>
      <c r="G540" t="s">
        <v>27</v>
      </c>
      <c r="H540" s="91">
        <v>40</v>
      </c>
      <c r="I540" s="91">
        <v>18.28515625</v>
      </c>
      <c r="J540" t="s">
        <v>29</v>
      </c>
      <c r="K540" s="1" t="s">
        <v>34</v>
      </c>
      <c r="L540" t="s">
        <v>36</v>
      </c>
      <c r="M540" t="s">
        <v>38</v>
      </c>
      <c r="N540" t="s">
        <v>36</v>
      </c>
      <c r="O540" t="str">
        <f t="shared" si="8"/>
        <v>No</v>
      </c>
      <c r="P540" s="5"/>
    </row>
    <row r="541" spans="1:16" x14ac:dyDescent="0.25">
      <c r="A541" t="s">
        <v>14</v>
      </c>
      <c r="B541" t="s">
        <v>18</v>
      </c>
      <c r="C541" t="s">
        <v>19</v>
      </c>
      <c r="D541" s="91">
        <v>28.7109375</v>
      </c>
      <c r="E541" t="s">
        <v>24</v>
      </c>
      <c r="F541">
        <v>3100</v>
      </c>
      <c r="G541" t="s">
        <v>27</v>
      </c>
      <c r="H541" s="91">
        <v>37.7109375</v>
      </c>
      <c r="I541" s="91">
        <v>29.20703125</v>
      </c>
      <c r="J541" t="s">
        <v>31</v>
      </c>
      <c r="K541" s="1" t="s">
        <v>33</v>
      </c>
      <c r="L541" t="s">
        <v>36</v>
      </c>
      <c r="M541" t="s">
        <v>38</v>
      </c>
      <c r="N541" t="s">
        <v>36</v>
      </c>
      <c r="O541" t="str">
        <f t="shared" si="8"/>
        <v>No</v>
      </c>
    </row>
    <row r="542" spans="1:16" x14ac:dyDescent="0.25">
      <c r="A542" t="s">
        <v>14</v>
      </c>
      <c r="B542" t="s">
        <v>16</v>
      </c>
      <c r="C542" t="s">
        <v>19</v>
      </c>
      <c r="D542" s="91">
        <v>11.5703125</v>
      </c>
      <c r="E542" t="s">
        <v>21</v>
      </c>
      <c r="F542">
        <v>3100</v>
      </c>
      <c r="G542" t="s">
        <v>27</v>
      </c>
      <c r="H542" s="91">
        <v>40</v>
      </c>
      <c r="I542" s="91">
        <v>18.05078125</v>
      </c>
      <c r="J542" t="s">
        <v>29</v>
      </c>
      <c r="K542" s="1" t="s">
        <v>33</v>
      </c>
      <c r="L542" t="s">
        <v>36</v>
      </c>
      <c r="M542" t="s">
        <v>37</v>
      </c>
      <c r="N542" t="s">
        <v>63</v>
      </c>
      <c r="O542" t="str">
        <f t="shared" si="8"/>
        <v>_Yes</v>
      </c>
    </row>
    <row r="543" spans="1:16" x14ac:dyDescent="0.25">
      <c r="A543" t="s">
        <v>14</v>
      </c>
      <c r="B543" t="s">
        <v>18</v>
      </c>
      <c r="C543" t="s">
        <v>19</v>
      </c>
      <c r="D543" s="91">
        <v>26.7109375</v>
      </c>
      <c r="E543" t="s">
        <v>24</v>
      </c>
      <c r="F543">
        <v>3100</v>
      </c>
      <c r="G543" t="s">
        <v>27</v>
      </c>
      <c r="H543" s="91">
        <v>38</v>
      </c>
      <c r="I543" s="91">
        <v>30.66796875</v>
      </c>
      <c r="J543" t="s">
        <v>32</v>
      </c>
      <c r="K543" s="1" t="s">
        <v>34</v>
      </c>
      <c r="L543" t="s">
        <v>36</v>
      </c>
      <c r="M543" t="s">
        <v>38</v>
      </c>
      <c r="N543" t="s">
        <v>36</v>
      </c>
      <c r="O543" t="str">
        <f t="shared" si="8"/>
        <v>No</v>
      </c>
    </row>
    <row r="544" spans="1:16" x14ac:dyDescent="0.25">
      <c r="A544" t="s">
        <v>0</v>
      </c>
      <c r="B544" t="s">
        <v>18</v>
      </c>
      <c r="C544" t="s">
        <v>19</v>
      </c>
      <c r="D544" s="91">
        <v>23.42578125</v>
      </c>
      <c r="E544" t="s">
        <v>23</v>
      </c>
      <c r="F544">
        <v>3100</v>
      </c>
      <c r="G544" t="s">
        <v>27</v>
      </c>
      <c r="H544" s="91">
        <v>36</v>
      </c>
      <c r="I544" s="91">
        <v>26.83984375</v>
      </c>
      <c r="J544" t="s">
        <v>31</v>
      </c>
      <c r="K544" s="1" t="s">
        <v>34</v>
      </c>
      <c r="L544" t="s">
        <v>36</v>
      </c>
      <c r="M544" t="s">
        <v>40</v>
      </c>
      <c r="N544" t="s">
        <v>36</v>
      </c>
      <c r="O544" t="str">
        <f t="shared" si="8"/>
        <v>No</v>
      </c>
    </row>
    <row r="545" spans="1:15" x14ac:dyDescent="0.25">
      <c r="A545" t="s">
        <v>0</v>
      </c>
      <c r="B545" t="s">
        <v>16</v>
      </c>
      <c r="C545" t="s">
        <v>19</v>
      </c>
      <c r="D545" s="91">
        <v>9.427734375</v>
      </c>
      <c r="E545" t="s">
        <v>21</v>
      </c>
      <c r="F545">
        <v>3100</v>
      </c>
      <c r="G545" t="s">
        <v>27</v>
      </c>
      <c r="H545" s="91">
        <v>39</v>
      </c>
      <c r="I545" s="91">
        <v>22.54296875</v>
      </c>
      <c r="J545" t="s">
        <v>30</v>
      </c>
      <c r="K545" s="1" t="s">
        <v>35</v>
      </c>
      <c r="L545" t="s">
        <v>36</v>
      </c>
      <c r="M545" t="s">
        <v>38</v>
      </c>
      <c r="N545" t="s">
        <v>63</v>
      </c>
      <c r="O545" t="str">
        <f t="shared" si="8"/>
        <v>_Yes</v>
      </c>
    </row>
    <row r="546" spans="1:15" x14ac:dyDescent="0.25">
      <c r="A546" t="s">
        <v>14</v>
      </c>
      <c r="B546" t="s">
        <v>18</v>
      </c>
      <c r="C546" t="s">
        <v>20</v>
      </c>
      <c r="D546" s="91">
        <v>23.5703125</v>
      </c>
      <c r="E546" t="s">
        <v>23</v>
      </c>
      <c r="F546">
        <v>3100</v>
      </c>
      <c r="G546" t="s">
        <v>27</v>
      </c>
      <c r="H546" s="91">
        <v>40</v>
      </c>
      <c r="I546" s="91">
        <v>26.6015625</v>
      </c>
      <c r="J546" t="s">
        <v>31</v>
      </c>
      <c r="K546" s="1" t="s">
        <v>33</v>
      </c>
      <c r="L546" t="s">
        <v>36</v>
      </c>
      <c r="M546" t="s">
        <v>37</v>
      </c>
      <c r="N546" t="s">
        <v>36</v>
      </c>
      <c r="O546" t="str">
        <f t="shared" si="8"/>
        <v>No</v>
      </c>
    </row>
    <row r="547" spans="1:15" x14ac:dyDescent="0.25">
      <c r="A547" t="s">
        <v>14</v>
      </c>
      <c r="B547" t="s">
        <v>17</v>
      </c>
      <c r="C547" t="s">
        <v>20</v>
      </c>
      <c r="D547" s="91">
        <v>13</v>
      </c>
      <c r="E547" t="s">
        <v>22</v>
      </c>
      <c r="F547">
        <v>3100</v>
      </c>
      <c r="G547" t="s">
        <v>27</v>
      </c>
      <c r="H547" s="91">
        <v>36.7109375</v>
      </c>
      <c r="I547" s="91">
        <v>28.328125</v>
      </c>
      <c r="J547" t="s">
        <v>31</v>
      </c>
      <c r="K547" s="1" t="s">
        <v>34</v>
      </c>
      <c r="L547" t="s">
        <v>36</v>
      </c>
      <c r="M547" t="s">
        <v>38</v>
      </c>
      <c r="N547" t="s">
        <v>63</v>
      </c>
      <c r="O547" t="str">
        <f t="shared" si="8"/>
        <v>_Yes</v>
      </c>
    </row>
    <row r="548" spans="1:15" x14ac:dyDescent="0.25">
      <c r="A548" t="s">
        <v>14</v>
      </c>
      <c r="B548" t="s">
        <v>18</v>
      </c>
      <c r="C548" t="s">
        <v>20</v>
      </c>
      <c r="D548" s="91">
        <v>16.7109375</v>
      </c>
      <c r="E548" t="s">
        <v>22</v>
      </c>
      <c r="F548">
        <v>3100</v>
      </c>
      <c r="G548" t="s">
        <v>27</v>
      </c>
      <c r="H548" s="91">
        <v>39.7109375</v>
      </c>
      <c r="I548" s="91">
        <v>29.28125</v>
      </c>
      <c r="J548" t="s">
        <v>31</v>
      </c>
      <c r="K548" s="1" t="s">
        <v>34</v>
      </c>
      <c r="L548" t="s">
        <v>36</v>
      </c>
      <c r="M548" t="s">
        <v>38</v>
      </c>
      <c r="N548" t="s">
        <v>36</v>
      </c>
      <c r="O548" t="str">
        <f t="shared" si="8"/>
        <v>No</v>
      </c>
    </row>
    <row r="549" spans="1:15" x14ac:dyDescent="0.25">
      <c r="A549" t="s">
        <v>14</v>
      </c>
      <c r="B549" t="s">
        <v>18</v>
      </c>
      <c r="C549" t="s">
        <v>20</v>
      </c>
      <c r="D549" s="91">
        <v>33.140625</v>
      </c>
      <c r="E549" t="s">
        <v>24</v>
      </c>
      <c r="F549">
        <v>3100</v>
      </c>
      <c r="G549" t="s">
        <v>27</v>
      </c>
      <c r="H549" s="91">
        <v>40</v>
      </c>
      <c r="I549" s="91">
        <v>42.734375</v>
      </c>
      <c r="J549" t="s">
        <v>32</v>
      </c>
      <c r="K549" s="1" t="s">
        <v>34</v>
      </c>
      <c r="L549" t="s">
        <v>36</v>
      </c>
      <c r="M549" t="s">
        <v>40</v>
      </c>
      <c r="N549" t="s">
        <v>36</v>
      </c>
      <c r="O549" t="str">
        <f t="shared" si="8"/>
        <v>No</v>
      </c>
    </row>
    <row r="550" spans="1:15" x14ac:dyDescent="0.25">
      <c r="A550" t="s">
        <v>14</v>
      </c>
      <c r="B550" t="s">
        <v>18</v>
      </c>
      <c r="C550" t="s">
        <v>19</v>
      </c>
      <c r="D550" s="91">
        <v>19.42578125</v>
      </c>
      <c r="E550" t="s">
        <v>22</v>
      </c>
      <c r="F550">
        <v>3110</v>
      </c>
      <c r="G550" t="s">
        <v>27</v>
      </c>
      <c r="H550" s="91">
        <v>38</v>
      </c>
      <c r="I550" s="91">
        <v>26.65625</v>
      </c>
      <c r="J550" t="s">
        <v>31</v>
      </c>
      <c r="K550" s="1" t="s">
        <v>33</v>
      </c>
      <c r="L550" t="s">
        <v>36</v>
      </c>
      <c r="M550" t="s">
        <v>37</v>
      </c>
      <c r="N550" t="s">
        <v>36</v>
      </c>
      <c r="O550" t="str">
        <f t="shared" si="8"/>
        <v>No</v>
      </c>
    </row>
    <row r="551" spans="1:15" x14ac:dyDescent="0.25">
      <c r="A551" t="s">
        <v>14</v>
      </c>
      <c r="B551" t="s">
        <v>16</v>
      </c>
      <c r="C551" t="s">
        <v>20</v>
      </c>
      <c r="D551" s="91">
        <v>17.42578125</v>
      </c>
      <c r="E551" t="s">
        <v>22</v>
      </c>
      <c r="F551">
        <v>3110</v>
      </c>
      <c r="G551" t="s">
        <v>27</v>
      </c>
      <c r="H551" s="91">
        <v>41</v>
      </c>
      <c r="I551" s="91">
        <v>23.06640625</v>
      </c>
      <c r="J551" t="s">
        <v>30</v>
      </c>
      <c r="K551" s="1" t="s">
        <v>33</v>
      </c>
      <c r="L551" t="s">
        <v>36</v>
      </c>
      <c r="M551" t="s">
        <v>37</v>
      </c>
      <c r="N551" t="s">
        <v>63</v>
      </c>
      <c r="O551" t="str">
        <f t="shared" si="8"/>
        <v>_Yes</v>
      </c>
    </row>
    <row r="552" spans="1:15" x14ac:dyDescent="0.25">
      <c r="A552" t="s">
        <v>14</v>
      </c>
      <c r="B552" t="s">
        <v>16</v>
      </c>
      <c r="C552" t="s">
        <v>20</v>
      </c>
      <c r="D552" s="91">
        <v>12</v>
      </c>
      <c r="E552" t="s">
        <v>21</v>
      </c>
      <c r="F552">
        <v>3115</v>
      </c>
      <c r="G552" t="s">
        <v>27</v>
      </c>
      <c r="H552" s="91">
        <v>39</v>
      </c>
      <c r="I552" s="91">
        <v>20.1953125</v>
      </c>
      <c r="J552" t="s">
        <v>30</v>
      </c>
      <c r="K552" s="1" t="s">
        <v>34</v>
      </c>
      <c r="L552" t="s">
        <v>36</v>
      </c>
      <c r="M552" t="s">
        <v>38</v>
      </c>
      <c r="N552" t="s">
        <v>63</v>
      </c>
      <c r="O552" t="str">
        <f t="shared" si="8"/>
        <v>_Yes</v>
      </c>
    </row>
    <row r="553" spans="1:15" x14ac:dyDescent="0.25">
      <c r="A553" t="s">
        <v>14</v>
      </c>
      <c r="B553" t="s">
        <v>18</v>
      </c>
      <c r="C553" t="s">
        <v>19</v>
      </c>
      <c r="D553" s="91">
        <v>13</v>
      </c>
      <c r="E553" t="s">
        <v>22</v>
      </c>
      <c r="F553">
        <v>3120</v>
      </c>
      <c r="G553" t="s">
        <v>27</v>
      </c>
      <c r="H553" s="91">
        <v>39.140625</v>
      </c>
      <c r="I553" s="91">
        <v>32.0078125</v>
      </c>
      <c r="J553" t="s">
        <v>32</v>
      </c>
      <c r="K553" s="1" t="s">
        <v>33</v>
      </c>
      <c r="L553" t="s">
        <v>36</v>
      </c>
      <c r="M553" t="s">
        <v>38</v>
      </c>
      <c r="N553" t="s">
        <v>36</v>
      </c>
      <c r="O553" t="str">
        <f t="shared" si="8"/>
        <v>No</v>
      </c>
    </row>
    <row r="554" spans="1:15" x14ac:dyDescent="0.25">
      <c r="A554" t="s">
        <v>14</v>
      </c>
      <c r="B554" t="s">
        <v>16</v>
      </c>
      <c r="C554" t="s">
        <v>19</v>
      </c>
      <c r="D554" s="91">
        <v>13.71289063</v>
      </c>
      <c r="E554" t="s">
        <v>22</v>
      </c>
      <c r="F554">
        <v>3120</v>
      </c>
      <c r="G554" t="s">
        <v>27</v>
      </c>
      <c r="H554" s="91">
        <v>42</v>
      </c>
      <c r="I554" s="91">
        <v>17.82421875</v>
      </c>
      <c r="J554" t="s">
        <v>29</v>
      </c>
      <c r="K554" s="1" t="s">
        <v>33</v>
      </c>
      <c r="L554" t="s">
        <v>36</v>
      </c>
      <c r="M554" t="s">
        <v>38</v>
      </c>
      <c r="N554" t="s">
        <v>63</v>
      </c>
      <c r="O554" t="str">
        <f t="shared" si="8"/>
        <v>_Yes</v>
      </c>
    </row>
    <row r="555" spans="1:15" x14ac:dyDescent="0.25">
      <c r="A555" t="s">
        <v>14</v>
      </c>
      <c r="B555" t="s">
        <v>16</v>
      </c>
      <c r="C555" t="s">
        <v>19</v>
      </c>
      <c r="D555" s="91">
        <v>15</v>
      </c>
      <c r="E555" t="s">
        <v>22</v>
      </c>
      <c r="F555">
        <v>3120</v>
      </c>
      <c r="G555" t="s">
        <v>27</v>
      </c>
      <c r="H555" s="91">
        <v>39</v>
      </c>
      <c r="I555" s="91">
        <v>25.453125</v>
      </c>
      <c r="J555" t="s">
        <v>31</v>
      </c>
      <c r="K555" s="1" t="s">
        <v>33</v>
      </c>
      <c r="L555" t="s">
        <v>36</v>
      </c>
      <c r="M555" t="s">
        <v>38</v>
      </c>
      <c r="N555" t="s">
        <v>63</v>
      </c>
      <c r="O555" t="str">
        <f t="shared" si="8"/>
        <v>_Yes</v>
      </c>
    </row>
    <row r="556" spans="1:15" x14ac:dyDescent="0.25">
      <c r="A556" t="s">
        <v>14</v>
      </c>
      <c r="B556" t="s">
        <v>18</v>
      </c>
      <c r="C556" t="s">
        <v>19</v>
      </c>
      <c r="D556" s="91">
        <v>15.85546875</v>
      </c>
      <c r="E556" t="s">
        <v>22</v>
      </c>
      <c r="F556">
        <v>3120</v>
      </c>
      <c r="G556" t="s">
        <v>27</v>
      </c>
      <c r="H556" s="91">
        <v>38</v>
      </c>
      <c r="I556" s="91">
        <v>23.24609375</v>
      </c>
      <c r="J556" t="s">
        <v>30</v>
      </c>
      <c r="K556" s="1" t="s">
        <v>33</v>
      </c>
      <c r="L556" t="s">
        <v>36</v>
      </c>
      <c r="M556" t="s">
        <v>38</v>
      </c>
      <c r="N556" t="s">
        <v>36</v>
      </c>
      <c r="O556" t="str">
        <f t="shared" si="8"/>
        <v>No</v>
      </c>
    </row>
    <row r="557" spans="1:15" x14ac:dyDescent="0.25">
      <c r="A557" t="s">
        <v>0</v>
      </c>
      <c r="B557" t="s">
        <v>16</v>
      </c>
      <c r="C557" t="s">
        <v>19</v>
      </c>
      <c r="D557" s="91">
        <v>32.421875</v>
      </c>
      <c r="E557" t="s">
        <v>24</v>
      </c>
      <c r="F557">
        <v>3120</v>
      </c>
      <c r="G557" t="s">
        <v>27</v>
      </c>
      <c r="H557" s="91">
        <v>40</v>
      </c>
      <c r="I557" s="91">
        <v>29.3359375</v>
      </c>
      <c r="J557" t="s">
        <v>31</v>
      </c>
      <c r="K557" s="1" t="s">
        <v>35</v>
      </c>
      <c r="L557" t="s">
        <v>36</v>
      </c>
      <c r="M557" t="s">
        <v>37</v>
      </c>
      <c r="N557" t="s">
        <v>63</v>
      </c>
      <c r="O557" t="str">
        <f t="shared" si="8"/>
        <v>_Yes</v>
      </c>
    </row>
    <row r="558" spans="1:15" x14ac:dyDescent="0.25">
      <c r="A558" t="s">
        <v>14</v>
      </c>
      <c r="B558" t="s">
        <v>18</v>
      </c>
      <c r="C558" t="s">
        <v>20</v>
      </c>
      <c r="D558" s="91">
        <v>49.421875</v>
      </c>
      <c r="E558" t="s">
        <v>24</v>
      </c>
      <c r="F558">
        <v>3120</v>
      </c>
      <c r="G558" t="s">
        <v>27</v>
      </c>
      <c r="H558" s="91">
        <v>39.7109375</v>
      </c>
      <c r="I558" s="91">
        <v>30.25</v>
      </c>
      <c r="J558" t="s">
        <v>32</v>
      </c>
      <c r="K558" s="1" t="s">
        <v>34</v>
      </c>
      <c r="L558" t="s">
        <v>36</v>
      </c>
      <c r="M558" t="s">
        <v>37</v>
      </c>
      <c r="N558" t="s">
        <v>36</v>
      </c>
      <c r="O558" t="str">
        <f t="shared" si="8"/>
        <v>No</v>
      </c>
    </row>
    <row r="559" spans="1:15" x14ac:dyDescent="0.25">
      <c r="A559" t="s">
        <v>14</v>
      </c>
      <c r="B559" t="s">
        <v>16</v>
      </c>
      <c r="C559" t="s">
        <v>20</v>
      </c>
      <c r="D559" s="91">
        <v>4.28515625</v>
      </c>
      <c r="E559" t="s">
        <v>21</v>
      </c>
      <c r="F559">
        <v>3120</v>
      </c>
      <c r="G559" t="s">
        <v>27</v>
      </c>
      <c r="H559" s="91">
        <v>40</v>
      </c>
      <c r="I559" s="91">
        <v>17.640625</v>
      </c>
      <c r="J559" t="s">
        <v>29</v>
      </c>
      <c r="K559" s="1" t="s">
        <v>34</v>
      </c>
      <c r="L559" t="s">
        <v>36</v>
      </c>
      <c r="M559" t="s">
        <v>38</v>
      </c>
      <c r="N559" t="s">
        <v>63</v>
      </c>
      <c r="O559" t="str">
        <f t="shared" si="8"/>
        <v>_Yes</v>
      </c>
    </row>
    <row r="560" spans="1:15" x14ac:dyDescent="0.25">
      <c r="A560" t="s">
        <v>14</v>
      </c>
      <c r="B560" t="s">
        <v>18</v>
      </c>
      <c r="C560" t="s">
        <v>20</v>
      </c>
      <c r="D560" s="91">
        <v>19.42578125</v>
      </c>
      <c r="E560" t="s">
        <v>22</v>
      </c>
      <c r="F560">
        <v>3120</v>
      </c>
      <c r="G560" t="s">
        <v>27</v>
      </c>
      <c r="H560" s="91">
        <v>41</v>
      </c>
      <c r="I560" s="91">
        <v>23.1640625</v>
      </c>
      <c r="J560" t="s">
        <v>30</v>
      </c>
      <c r="K560" s="1" t="s">
        <v>33</v>
      </c>
      <c r="L560" t="s">
        <v>36</v>
      </c>
      <c r="M560" t="s">
        <v>38</v>
      </c>
      <c r="N560" t="s">
        <v>63</v>
      </c>
      <c r="O560" t="str">
        <f t="shared" si="8"/>
        <v>_Yes</v>
      </c>
    </row>
    <row r="561" spans="1:16" x14ac:dyDescent="0.25">
      <c r="A561" t="s">
        <v>14</v>
      </c>
      <c r="B561" t="s">
        <v>18</v>
      </c>
      <c r="C561" t="s">
        <v>20</v>
      </c>
      <c r="D561" s="91">
        <v>12.28515625</v>
      </c>
      <c r="E561" t="s">
        <v>21</v>
      </c>
      <c r="F561">
        <v>3120</v>
      </c>
      <c r="G561" t="s">
        <v>27</v>
      </c>
      <c r="H561" s="91">
        <v>42</v>
      </c>
      <c r="I561" s="91">
        <v>25.9921875</v>
      </c>
      <c r="J561" t="s">
        <v>31</v>
      </c>
      <c r="K561" s="1" t="s">
        <v>34</v>
      </c>
      <c r="L561" t="s">
        <v>36</v>
      </c>
      <c r="M561" t="s">
        <v>38</v>
      </c>
      <c r="N561" t="s">
        <v>36</v>
      </c>
      <c r="O561" t="str">
        <f t="shared" si="8"/>
        <v>No</v>
      </c>
    </row>
    <row r="562" spans="1:16" x14ac:dyDescent="0.25">
      <c r="A562" t="s">
        <v>14</v>
      </c>
      <c r="B562" t="s">
        <v>18</v>
      </c>
      <c r="C562" t="s">
        <v>20</v>
      </c>
      <c r="D562" s="91">
        <v>10</v>
      </c>
      <c r="E562" t="s">
        <v>21</v>
      </c>
      <c r="F562">
        <v>3120</v>
      </c>
      <c r="G562" t="s">
        <v>27</v>
      </c>
      <c r="H562" s="91">
        <v>37</v>
      </c>
      <c r="I562" s="91">
        <v>24.2421875</v>
      </c>
      <c r="J562" t="s">
        <v>30</v>
      </c>
      <c r="K562" s="1" t="s">
        <v>34</v>
      </c>
      <c r="L562" t="s">
        <v>36</v>
      </c>
      <c r="M562" t="s">
        <v>40</v>
      </c>
      <c r="N562" t="s">
        <v>36</v>
      </c>
      <c r="O562" t="str">
        <f t="shared" si="8"/>
        <v>No</v>
      </c>
    </row>
    <row r="563" spans="1:16" x14ac:dyDescent="0.25">
      <c r="A563" t="s">
        <v>14</v>
      </c>
      <c r="B563" t="s">
        <v>18</v>
      </c>
      <c r="C563" t="s">
        <v>20</v>
      </c>
      <c r="D563" s="91">
        <v>24.140625</v>
      </c>
      <c r="E563" t="s">
        <v>23</v>
      </c>
      <c r="F563">
        <v>3120</v>
      </c>
      <c r="G563" t="s">
        <v>27</v>
      </c>
      <c r="H563" s="91">
        <v>42</v>
      </c>
      <c r="I563" s="91">
        <v>26.6875</v>
      </c>
      <c r="J563" t="s">
        <v>31</v>
      </c>
      <c r="K563" s="1" t="s">
        <v>33</v>
      </c>
      <c r="L563" t="s">
        <v>36</v>
      </c>
      <c r="M563" t="s">
        <v>40</v>
      </c>
      <c r="N563" t="s">
        <v>36</v>
      </c>
      <c r="O563" t="str">
        <f t="shared" si="8"/>
        <v>No</v>
      </c>
    </row>
    <row r="564" spans="1:16" x14ac:dyDescent="0.25">
      <c r="A564" t="s">
        <v>14</v>
      </c>
      <c r="B564" t="s">
        <v>16</v>
      </c>
      <c r="C564" t="s">
        <v>20</v>
      </c>
      <c r="D564" s="91">
        <v>36.5703125</v>
      </c>
      <c r="E564" t="s">
        <v>24</v>
      </c>
      <c r="F564">
        <v>3120</v>
      </c>
      <c r="G564" t="s">
        <v>27</v>
      </c>
      <c r="H564" s="91">
        <v>40</v>
      </c>
      <c r="I564" s="91">
        <v>28.67578125</v>
      </c>
      <c r="J564" t="s">
        <v>31</v>
      </c>
      <c r="K564" s="1" t="s">
        <v>34</v>
      </c>
      <c r="L564" t="s">
        <v>63</v>
      </c>
      <c r="M564" t="s">
        <v>38</v>
      </c>
      <c r="N564" t="s">
        <v>36</v>
      </c>
      <c r="O564" t="str">
        <f t="shared" si="8"/>
        <v>No</v>
      </c>
    </row>
    <row r="565" spans="1:16" x14ac:dyDescent="0.25">
      <c r="A565" t="s">
        <v>14</v>
      </c>
      <c r="B565" t="s">
        <v>18</v>
      </c>
      <c r="C565" t="s">
        <v>20</v>
      </c>
      <c r="D565" s="91">
        <v>12.28515625</v>
      </c>
      <c r="E565" t="s">
        <v>21</v>
      </c>
      <c r="F565">
        <v>3120</v>
      </c>
      <c r="G565" t="s">
        <v>27</v>
      </c>
      <c r="H565" s="91">
        <v>41</v>
      </c>
      <c r="I565" s="91">
        <v>31.59375</v>
      </c>
      <c r="J565" t="s">
        <v>32</v>
      </c>
      <c r="K565" s="1" t="s">
        <v>35</v>
      </c>
      <c r="L565" t="s">
        <v>36</v>
      </c>
      <c r="M565" t="s">
        <v>40</v>
      </c>
      <c r="N565" t="s">
        <v>36</v>
      </c>
      <c r="O565" t="str">
        <f t="shared" si="8"/>
        <v>No</v>
      </c>
    </row>
    <row r="566" spans="1:16" x14ac:dyDescent="0.25">
      <c r="A566" t="s">
        <v>0</v>
      </c>
      <c r="B566" t="s">
        <v>16</v>
      </c>
      <c r="C566" t="s">
        <v>20</v>
      </c>
      <c r="D566" s="91">
        <v>31.140625</v>
      </c>
      <c r="E566" t="s">
        <v>24</v>
      </c>
      <c r="F566">
        <v>3120</v>
      </c>
      <c r="G566" t="s">
        <v>27</v>
      </c>
      <c r="H566" s="91">
        <v>40</v>
      </c>
      <c r="I566" s="91">
        <v>19.9140625</v>
      </c>
      <c r="J566" t="s">
        <v>29</v>
      </c>
      <c r="K566" s="1" t="s">
        <v>33</v>
      </c>
      <c r="L566" t="s">
        <v>63</v>
      </c>
      <c r="M566" t="s">
        <v>40</v>
      </c>
      <c r="N566" t="s">
        <v>63</v>
      </c>
      <c r="O566" t="str">
        <f t="shared" si="8"/>
        <v>_Yes</v>
      </c>
    </row>
    <row r="567" spans="1:16" x14ac:dyDescent="0.25">
      <c r="A567" t="s">
        <v>14</v>
      </c>
      <c r="B567" t="s">
        <v>16</v>
      </c>
      <c r="C567" t="s">
        <v>19</v>
      </c>
      <c r="D567" s="91">
        <v>11.71289063</v>
      </c>
      <c r="E567" t="s">
        <v>21</v>
      </c>
      <c r="F567">
        <v>3130</v>
      </c>
      <c r="G567" t="s">
        <v>27</v>
      </c>
      <c r="H567" s="91">
        <v>42</v>
      </c>
      <c r="I567" s="91">
        <v>16.5390625</v>
      </c>
      <c r="J567" t="s">
        <v>29</v>
      </c>
      <c r="K567" s="1" t="s">
        <v>34</v>
      </c>
      <c r="L567" t="s">
        <v>36</v>
      </c>
      <c r="M567" t="s">
        <v>37</v>
      </c>
      <c r="N567" t="s">
        <v>63</v>
      </c>
      <c r="O567" t="str">
        <f t="shared" si="8"/>
        <v>_Yes</v>
      </c>
      <c r="P567" s="5"/>
    </row>
    <row r="568" spans="1:16" x14ac:dyDescent="0.25">
      <c r="A568" t="s">
        <v>14</v>
      </c>
      <c r="B568" t="s">
        <v>18</v>
      </c>
      <c r="C568" t="s">
        <v>19</v>
      </c>
      <c r="D568" s="91">
        <v>20.140625</v>
      </c>
      <c r="E568" t="s">
        <v>23</v>
      </c>
      <c r="F568">
        <v>3130</v>
      </c>
      <c r="G568" t="s">
        <v>27</v>
      </c>
      <c r="H568" s="91">
        <v>36</v>
      </c>
      <c r="I568" s="91">
        <v>26.6875</v>
      </c>
      <c r="J568" t="s">
        <v>31</v>
      </c>
      <c r="K568" s="1" t="s">
        <v>34</v>
      </c>
      <c r="L568" t="s">
        <v>36</v>
      </c>
      <c r="M568" t="s">
        <v>40</v>
      </c>
      <c r="N568" t="s">
        <v>63</v>
      </c>
      <c r="O568" t="str">
        <f t="shared" si="8"/>
        <v>_Yes</v>
      </c>
    </row>
    <row r="569" spans="1:16" x14ac:dyDescent="0.25">
      <c r="A569" t="s">
        <v>14</v>
      </c>
      <c r="B569" t="s">
        <v>18</v>
      </c>
      <c r="C569" t="s">
        <v>19</v>
      </c>
      <c r="D569" s="91">
        <v>18.85546875</v>
      </c>
      <c r="E569" t="s">
        <v>22</v>
      </c>
      <c r="F569">
        <v>3130</v>
      </c>
      <c r="G569" t="s">
        <v>27</v>
      </c>
      <c r="H569" s="91">
        <v>40</v>
      </c>
      <c r="I569" s="91">
        <v>23.83984375</v>
      </c>
      <c r="J569" t="s">
        <v>30</v>
      </c>
      <c r="K569" s="1" t="s">
        <v>35</v>
      </c>
      <c r="L569" t="s">
        <v>36</v>
      </c>
      <c r="M569" t="s">
        <v>37</v>
      </c>
      <c r="N569" t="s">
        <v>63</v>
      </c>
      <c r="O569" t="str">
        <f t="shared" si="8"/>
        <v>_Yes</v>
      </c>
    </row>
    <row r="570" spans="1:16" x14ac:dyDescent="0.25">
      <c r="A570" t="s">
        <v>14</v>
      </c>
      <c r="B570" t="s">
        <v>18</v>
      </c>
      <c r="C570" t="s">
        <v>19</v>
      </c>
      <c r="D570" s="91">
        <v>11.42773438</v>
      </c>
      <c r="E570" t="s">
        <v>21</v>
      </c>
      <c r="F570">
        <v>3130</v>
      </c>
      <c r="G570" t="s">
        <v>27</v>
      </c>
      <c r="H570" s="91">
        <v>40</v>
      </c>
      <c r="I570" s="91">
        <v>22.77734375</v>
      </c>
      <c r="J570" t="s">
        <v>30</v>
      </c>
      <c r="K570" s="1" t="s">
        <v>35</v>
      </c>
      <c r="L570" t="s">
        <v>36</v>
      </c>
      <c r="N570" t="s">
        <v>63</v>
      </c>
      <c r="O570" t="str">
        <f t="shared" si="8"/>
        <v>_Yes</v>
      </c>
    </row>
    <row r="571" spans="1:16" x14ac:dyDescent="0.25">
      <c r="A571" t="s">
        <v>0</v>
      </c>
      <c r="B571" t="s">
        <v>18</v>
      </c>
      <c r="C571" t="s">
        <v>19</v>
      </c>
      <c r="D571" s="91">
        <v>10.85546875</v>
      </c>
      <c r="E571" t="s">
        <v>21</v>
      </c>
      <c r="F571">
        <v>3130</v>
      </c>
      <c r="G571" t="s">
        <v>27</v>
      </c>
      <c r="H571" s="91">
        <v>39</v>
      </c>
      <c r="I571" s="91">
        <v>18.53515625</v>
      </c>
      <c r="J571" t="s">
        <v>29</v>
      </c>
      <c r="K571" s="1" t="s">
        <v>35</v>
      </c>
      <c r="L571" t="s">
        <v>36</v>
      </c>
      <c r="M571" t="s">
        <v>40</v>
      </c>
      <c r="N571" t="s">
        <v>36</v>
      </c>
      <c r="O571" t="str">
        <f t="shared" si="8"/>
        <v>No</v>
      </c>
    </row>
    <row r="572" spans="1:16" x14ac:dyDescent="0.25">
      <c r="A572" t="s">
        <v>14</v>
      </c>
      <c r="B572" t="s">
        <v>18</v>
      </c>
      <c r="C572" t="s">
        <v>20</v>
      </c>
      <c r="D572" s="91">
        <v>10.71289063</v>
      </c>
      <c r="E572" t="s">
        <v>21</v>
      </c>
      <c r="F572">
        <v>3130</v>
      </c>
      <c r="G572" t="s">
        <v>27</v>
      </c>
      <c r="H572" s="91">
        <v>39</v>
      </c>
      <c r="I572" s="91">
        <v>27.4453125</v>
      </c>
      <c r="J572" t="s">
        <v>31</v>
      </c>
      <c r="K572" s="1" t="s">
        <v>34</v>
      </c>
      <c r="L572" t="s">
        <v>36</v>
      </c>
      <c r="M572" t="s">
        <v>40</v>
      </c>
      <c r="N572" t="s">
        <v>36</v>
      </c>
      <c r="O572" t="str">
        <f t="shared" si="8"/>
        <v>No</v>
      </c>
    </row>
    <row r="573" spans="1:16" x14ac:dyDescent="0.25">
      <c r="A573" t="s">
        <v>14</v>
      </c>
      <c r="B573" t="s">
        <v>18</v>
      </c>
      <c r="C573" t="s">
        <v>20</v>
      </c>
      <c r="D573" s="91">
        <v>16</v>
      </c>
      <c r="E573" t="s">
        <v>22</v>
      </c>
      <c r="F573">
        <v>3130</v>
      </c>
      <c r="G573" t="s">
        <v>27</v>
      </c>
      <c r="H573" s="91">
        <v>41</v>
      </c>
      <c r="I573" s="91">
        <v>19.75</v>
      </c>
      <c r="J573" t="s">
        <v>29</v>
      </c>
      <c r="K573" s="1" t="s">
        <v>34</v>
      </c>
      <c r="L573" t="s">
        <v>36</v>
      </c>
      <c r="M573" t="s">
        <v>38</v>
      </c>
      <c r="N573" t="s">
        <v>63</v>
      </c>
      <c r="O573" t="str">
        <f t="shared" si="8"/>
        <v>_Yes</v>
      </c>
    </row>
    <row r="574" spans="1:16" x14ac:dyDescent="0.25">
      <c r="A574" t="s">
        <v>14</v>
      </c>
      <c r="B574" t="s">
        <v>18</v>
      </c>
      <c r="C574" t="s">
        <v>20</v>
      </c>
      <c r="D574" s="91">
        <v>6.713867188</v>
      </c>
      <c r="E574" t="s">
        <v>21</v>
      </c>
      <c r="F574">
        <v>3138</v>
      </c>
      <c r="G574" t="s">
        <v>27</v>
      </c>
      <c r="H574" s="91">
        <v>39</v>
      </c>
      <c r="I574" s="91">
        <v>39.75</v>
      </c>
      <c r="J574" t="s">
        <v>32</v>
      </c>
      <c r="K574" s="1" t="s">
        <v>34</v>
      </c>
      <c r="L574" t="s">
        <v>36</v>
      </c>
      <c r="M574" t="s">
        <v>38</v>
      </c>
      <c r="N574" t="s">
        <v>36</v>
      </c>
      <c r="O574" t="str">
        <f t="shared" si="8"/>
        <v>No</v>
      </c>
    </row>
    <row r="575" spans="1:16" x14ac:dyDescent="0.25">
      <c r="A575" t="s">
        <v>14</v>
      </c>
      <c r="B575" t="s">
        <v>18</v>
      </c>
      <c r="C575" t="s">
        <v>19</v>
      </c>
      <c r="D575" s="91">
        <v>11</v>
      </c>
      <c r="E575" t="s">
        <v>21</v>
      </c>
      <c r="F575">
        <v>3140</v>
      </c>
      <c r="G575" t="s">
        <v>27</v>
      </c>
      <c r="H575" s="91">
        <v>39</v>
      </c>
      <c r="I575" s="91">
        <v>19.35546875</v>
      </c>
      <c r="J575" t="s">
        <v>29</v>
      </c>
      <c r="K575" s="1" t="s">
        <v>33</v>
      </c>
      <c r="L575" t="s">
        <v>36</v>
      </c>
      <c r="M575" t="s">
        <v>38</v>
      </c>
      <c r="N575" t="s">
        <v>36</v>
      </c>
      <c r="O575" t="str">
        <f t="shared" si="8"/>
        <v>No</v>
      </c>
    </row>
    <row r="576" spans="1:16" x14ac:dyDescent="0.25">
      <c r="A576" t="s">
        <v>14</v>
      </c>
      <c r="B576" t="s">
        <v>18</v>
      </c>
      <c r="C576" t="s">
        <v>19</v>
      </c>
      <c r="D576" s="91">
        <v>27.42578125</v>
      </c>
      <c r="E576" t="s">
        <v>24</v>
      </c>
      <c r="F576">
        <v>3140</v>
      </c>
      <c r="G576" t="s">
        <v>27</v>
      </c>
      <c r="H576" s="91">
        <v>40</v>
      </c>
      <c r="I576" s="91">
        <v>28.6953125</v>
      </c>
      <c r="J576" t="s">
        <v>31</v>
      </c>
      <c r="K576" s="1" t="s">
        <v>34</v>
      </c>
      <c r="L576" t="s">
        <v>36</v>
      </c>
      <c r="M576" t="s">
        <v>37</v>
      </c>
      <c r="N576" t="s">
        <v>36</v>
      </c>
      <c r="O576" t="str">
        <f t="shared" si="8"/>
        <v>No</v>
      </c>
    </row>
    <row r="577" spans="1:15" x14ac:dyDescent="0.25">
      <c r="A577" t="s">
        <v>0</v>
      </c>
      <c r="B577" t="s">
        <v>18</v>
      </c>
      <c r="C577" t="s">
        <v>19</v>
      </c>
      <c r="D577" s="91">
        <v>11.71289063</v>
      </c>
      <c r="E577" t="s">
        <v>21</v>
      </c>
      <c r="F577">
        <v>3140</v>
      </c>
      <c r="G577" t="s">
        <v>27</v>
      </c>
      <c r="H577" s="91">
        <v>41</v>
      </c>
      <c r="I577" s="91">
        <v>16.77734375</v>
      </c>
      <c r="J577" t="s">
        <v>29</v>
      </c>
      <c r="K577" s="1" t="s">
        <v>34</v>
      </c>
      <c r="L577" t="s">
        <v>63</v>
      </c>
      <c r="M577" t="s">
        <v>37</v>
      </c>
      <c r="N577" t="s">
        <v>63</v>
      </c>
      <c r="O577" t="str">
        <f t="shared" si="8"/>
        <v>_Yes</v>
      </c>
    </row>
    <row r="578" spans="1:15" x14ac:dyDescent="0.25">
      <c r="A578" t="s">
        <v>0</v>
      </c>
      <c r="B578" t="s">
        <v>16</v>
      </c>
      <c r="C578" t="s">
        <v>19</v>
      </c>
      <c r="D578" s="91">
        <v>5.427734375</v>
      </c>
      <c r="E578" t="s">
        <v>21</v>
      </c>
      <c r="F578">
        <v>3140</v>
      </c>
      <c r="G578" t="s">
        <v>27</v>
      </c>
      <c r="H578" s="91">
        <v>36</v>
      </c>
      <c r="I578" s="91">
        <v>36.1171875</v>
      </c>
      <c r="J578" t="s">
        <v>32</v>
      </c>
      <c r="K578" s="1" t="s">
        <v>34</v>
      </c>
      <c r="L578" t="s">
        <v>63</v>
      </c>
      <c r="M578" t="s">
        <v>38</v>
      </c>
      <c r="N578" t="s">
        <v>63</v>
      </c>
      <c r="O578" t="str">
        <f t="shared" si="8"/>
        <v>_Yes</v>
      </c>
    </row>
    <row r="579" spans="1:15" x14ac:dyDescent="0.25">
      <c r="A579" t="s">
        <v>0</v>
      </c>
      <c r="B579" t="s">
        <v>17</v>
      </c>
      <c r="C579" t="s">
        <v>19</v>
      </c>
      <c r="D579" s="91">
        <v>14.28515625</v>
      </c>
      <c r="E579" t="s">
        <v>22</v>
      </c>
      <c r="F579">
        <v>3140</v>
      </c>
      <c r="G579" t="s">
        <v>27</v>
      </c>
      <c r="H579" s="91">
        <v>40</v>
      </c>
      <c r="I579" s="91">
        <v>26.38671875</v>
      </c>
      <c r="J579" t="s">
        <v>31</v>
      </c>
      <c r="K579" s="1" t="s">
        <v>35</v>
      </c>
      <c r="L579" t="s">
        <v>36</v>
      </c>
      <c r="M579" t="s">
        <v>40</v>
      </c>
      <c r="N579" t="s">
        <v>63</v>
      </c>
      <c r="O579" t="str">
        <f t="shared" si="8"/>
        <v>_Yes</v>
      </c>
    </row>
    <row r="580" spans="1:15" x14ac:dyDescent="0.25">
      <c r="A580" t="s">
        <v>14</v>
      </c>
      <c r="B580" t="s">
        <v>17</v>
      </c>
      <c r="C580" t="s">
        <v>20</v>
      </c>
      <c r="D580" s="91">
        <v>28.28515625</v>
      </c>
      <c r="E580" t="s">
        <v>24</v>
      </c>
      <c r="F580">
        <v>3140</v>
      </c>
      <c r="G580" t="s">
        <v>27</v>
      </c>
      <c r="H580" s="91">
        <v>37.421875</v>
      </c>
      <c r="I580" s="91">
        <v>29.34765625</v>
      </c>
      <c r="J580" t="s">
        <v>31</v>
      </c>
      <c r="K580" s="1" t="s">
        <v>33</v>
      </c>
      <c r="L580" t="s">
        <v>63</v>
      </c>
      <c r="M580" t="s">
        <v>37</v>
      </c>
      <c r="N580" t="s">
        <v>63</v>
      </c>
      <c r="O580" t="str">
        <f t="shared" ref="O580:O643" si="9">IF(N580="Occasional","_Yes",N580)</f>
        <v>_Yes</v>
      </c>
    </row>
    <row r="581" spans="1:15" x14ac:dyDescent="0.25">
      <c r="A581" t="s">
        <v>14</v>
      </c>
      <c r="B581" t="s">
        <v>18</v>
      </c>
      <c r="C581" t="s">
        <v>20</v>
      </c>
      <c r="D581" s="91">
        <v>15.71289063</v>
      </c>
      <c r="E581" t="s">
        <v>22</v>
      </c>
      <c r="F581">
        <v>3140</v>
      </c>
      <c r="G581" t="s">
        <v>27</v>
      </c>
      <c r="H581" s="91">
        <v>39</v>
      </c>
      <c r="I581" s="91">
        <v>30.28125</v>
      </c>
      <c r="J581" t="s">
        <v>32</v>
      </c>
      <c r="K581" s="1" t="s">
        <v>34</v>
      </c>
      <c r="L581" t="s">
        <v>36</v>
      </c>
      <c r="M581" t="s">
        <v>39</v>
      </c>
      <c r="N581" t="s">
        <v>36</v>
      </c>
      <c r="O581" t="str">
        <f t="shared" si="9"/>
        <v>No</v>
      </c>
    </row>
    <row r="582" spans="1:15" x14ac:dyDescent="0.25">
      <c r="A582" t="s">
        <v>0</v>
      </c>
      <c r="B582" t="s">
        <v>18</v>
      </c>
      <c r="C582" t="s">
        <v>20</v>
      </c>
      <c r="D582" s="91">
        <v>35.8515625</v>
      </c>
      <c r="E582" t="s">
        <v>24</v>
      </c>
      <c r="F582">
        <v>3140</v>
      </c>
      <c r="G582" t="s">
        <v>27</v>
      </c>
      <c r="H582" s="91">
        <v>40</v>
      </c>
      <c r="I582" s="91">
        <v>37.359375</v>
      </c>
      <c r="J582" t="s">
        <v>32</v>
      </c>
      <c r="K582" s="1" t="s">
        <v>35</v>
      </c>
      <c r="L582" t="s">
        <v>36</v>
      </c>
      <c r="M582" t="s">
        <v>37</v>
      </c>
      <c r="N582" t="s">
        <v>36</v>
      </c>
      <c r="O582" t="str">
        <f t="shared" si="9"/>
        <v>No</v>
      </c>
    </row>
    <row r="583" spans="1:15" x14ac:dyDescent="0.25">
      <c r="A583" t="s">
        <v>0</v>
      </c>
      <c r="B583" t="s">
        <v>18</v>
      </c>
      <c r="C583" t="s">
        <v>20</v>
      </c>
      <c r="D583" s="91">
        <v>9.5703125</v>
      </c>
      <c r="E583" t="s">
        <v>21</v>
      </c>
      <c r="F583">
        <v>3146</v>
      </c>
      <c r="G583" t="s">
        <v>27</v>
      </c>
      <c r="H583" s="91">
        <v>35</v>
      </c>
      <c r="I583" s="91">
        <v>26.4375</v>
      </c>
      <c r="J583" t="s">
        <v>31</v>
      </c>
      <c r="K583" s="1" t="s">
        <v>33</v>
      </c>
      <c r="L583" t="s">
        <v>36</v>
      </c>
      <c r="M583" t="s">
        <v>40</v>
      </c>
      <c r="N583" t="s">
        <v>36</v>
      </c>
      <c r="O583" t="str">
        <f t="shared" si="9"/>
        <v>No</v>
      </c>
    </row>
    <row r="584" spans="1:15" x14ac:dyDescent="0.25">
      <c r="A584" t="s">
        <v>14</v>
      </c>
      <c r="B584" t="s">
        <v>18</v>
      </c>
      <c r="C584" t="s">
        <v>19</v>
      </c>
      <c r="D584" s="91">
        <v>23</v>
      </c>
      <c r="E584" t="s">
        <v>23</v>
      </c>
      <c r="F584">
        <v>3150</v>
      </c>
      <c r="G584" t="s">
        <v>27</v>
      </c>
      <c r="H584" s="91">
        <v>41</v>
      </c>
      <c r="I584" s="91">
        <v>30.0625</v>
      </c>
      <c r="J584" t="s">
        <v>32</v>
      </c>
      <c r="K584" s="1" t="s">
        <v>33</v>
      </c>
      <c r="L584" t="s">
        <v>36</v>
      </c>
      <c r="M584" t="s">
        <v>37</v>
      </c>
      <c r="N584" t="s">
        <v>36</v>
      </c>
      <c r="O584" t="str">
        <f t="shared" si="9"/>
        <v>No</v>
      </c>
    </row>
    <row r="585" spans="1:15" x14ac:dyDescent="0.25">
      <c r="A585" t="s">
        <v>14</v>
      </c>
      <c r="B585" t="s">
        <v>18</v>
      </c>
      <c r="C585" t="s">
        <v>19</v>
      </c>
      <c r="D585" s="91">
        <v>6.142578125</v>
      </c>
      <c r="E585" t="s">
        <v>21</v>
      </c>
      <c r="F585">
        <v>3150</v>
      </c>
      <c r="G585" t="s">
        <v>27</v>
      </c>
      <c r="H585" s="91">
        <v>40</v>
      </c>
      <c r="I585" s="91">
        <v>28.26171875</v>
      </c>
      <c r="J585" t="s">
        <v>31</v>
      </c>
      <c r="K585" s="1" t="s">
        <v>34</v>
      </c>
      <c r="L585" t="s">
        <v>36</v>
      </c>
      <c r="M585" t="s">
        <v>38</v>
      </c>
      <c r="N585" t="s">
        <v>63</v>
      </c>
      <c r="O585" t="str">
        <f t="shared" si="9"/>
        <v>_Yes</v>
      </c>
    </row>
    <row r="586" spans="1:15" x14ac:dyDescent="0.25">
      <c r="A586" t="s">
        <v>0</v>
      </c>
      <c r="B586" t="s">
        <v>18</v>
      </c>
      <c r="C586" t="s">
        <v>19</v>
      </c>
      <c r="D586" s="91">
        <v>26.7109375</v>
      </c>
      <c r="E586" t="s">
        <v>24</v>
      </c>
      <c r="F586">
        <v>3150</v>
      </c>
      <c r="G586" t="s">
        <v>27</v>
      </c>
      <c r="H586" s="91">
        <v>38</v>
      </c>
      <c r="I586" s="91">
        <v>21.609375</v>
      </c>
      <c r="J586" t="s">
        <v>30</v>
      </c>
      <c r="K586" s="1" t="s">
        <v>34</v>
      </c>
      <c r="L586" t="s">
        <v>36</v>
      </c>
      <c r="M586" t="s">
        <v>40</v>
      </c>
      <c r="N586" t="s">
        <v>63</v>
      </c>
      <c r="O586" t="str">
        <f t="shared" si="9"/>
        <v>_Yes</v>
      </c>
    </row>
    <row r="587" spans="1:15" x14ac:dyDescent="0.25">
      <c r="A587" t="s">
        <v>14</v>
      </c>
      <c r="B587" t="s">
        <v>18</v>
      </c>
      <c r="C587" t="s">
        <v>20</v>
      </c>
      <c r="D587" s="91">
        <v>4.856445313</v>
      </c>
      <c r="E587" t="s">
        <v>21</v>
      </c>
      <c r="F587">
        <v>3150</v>
      </c>
      <c r="G587" t="s">
        <v>27</v>
      </c>
      <c r="H587" s="91">
        <v>39.7109375</v>
      </c>
      <c r="I587" s="91">
        <v>24.5</v>
      </c>
      <c r="J587" t="s">
        <v>30</v>
      </c>
      <c r="K587" s="1" t="s">
        <v>35</v>
      </c>
      <c r="L587" t="s">
        <v>36</v>
      </c>
      <c r="M587" t="s">
        <v>38</v>
      </c>
      <c r="N587" t="s">
        <v>63</v>
      </c>
      <c r="O587" t="str">
        <f t="shared" si="9"/>
        <v>_Yes</v>
      </c>
    </row>
    <row r="588" spans="1:15" x14ac:dyDescent="0.25">
      <c r="A588" t="s">
        <v>14</v>
      </c>
      <c r="B588" t="s">
        <v>18</v>
      </c>
      <c r="C588" t="s">
        <v>20</v>
      </c>
      <c r="D588" s="91">
        <v>17.42578125</v>
      </c>
      <c r="E588" t="s">
        <v>22</v>
      </c>
      <c r="F588">
        <v>3150</v>
      </c>
      <c r="G588" t="s">
        <v>27</v>
      </c>
      <c r="H588" s="91">
        <v>40.421875</v>
      </c>
      <c r="I588" s="91">
        <v>27.140625</v>
      </c>
      <c r="J588" t="s">
        <v>31</v>
      </c>
      <c r="K588" s="1" t="s">
        <v>33</v>
      </c>
      <c r="L588" t="s">
        <v>36</v>
      </c>
      <c r="M588" t="s">
        <v>37</v>
      </c>
      <c r="N588" t="s">
        <v>36</v>
      </c>
      <c r="O588" t="str">
        <f t="shared" si="9"/>
        <v>No</v>
      </c>
    </row>
    <row r="589" spans="1:15" x14ac:dyDescent="0.25">
      <c r="A589" t="s">
        <v>14</v>
      </c>
      <c r="B589" t="s">
        <v>16</v>
      </c>
      <c r="C589" t="s">
        <v>20</v>
      </c>
      <c r="D589" s="91">
        <v>27</v>
      </c>
      <c r="E589" t="s">
        <v>24</v>
      </c>
      <c r="F589">
        <v>3150</v>
      </c>
      <c r="G589" t="s">
        <v>27</v>
      </c>
      <c r="H589" s="91">
        <v>39.421875</v>
      </c>
      <c r="I589" s="91">
        <v>35.7734375</v>
      </c>
      <c r="J589" t="s">
        <v>32</v>
      </c>
      <c r="K589" s="1" t="s">
        <v>33</v>
      </c>
      <c r="L589" t="s">
        <v>36</v>
      </c>
      <c r="M589" t="s">
        <v>37</v>
      </c>
      <c r="N589" t="s">
        <v>63</v>
      </c>
      <c r="O589" t="str">
        <f t="shared" si="9"/>
        <v>_Yes</v>
      </c>
    </row>
    <row r="590" spans="1:15" x14ac:dyDescent="0.25">
      <c r="A590" t="s">
        <v>0</v>
      </c>
      <c r="B590" t="s">
        <v>18</v>
      </c>
      <c r="C590" t="s">
        <v>20</v>
      </c>
      <c r="D590" s="91">
        <v>5.427734375</v>
      </c>
      <c r="E590" t="s">
        <v>21</v>
      </c>
      <c r="F590">
        <v>3150</v>
      </c>
      <c r="G590" t="s">
        <v>27</v>
      </c>
      <c r="H590" s="91">
        <v>40</v>
      </c>
      <c r="I590" s="91">
        <v>34.1640625</v>
      </c>
      <c r="J590" t="s">
        <v>32</v>
      </c>
      <c r="K590" s="1" t="s">
        <v>33</v>
      </c>
      <c r="L590" t="s">
        <v>36</v>
      </c>
      <c r="M590" t="s">
        <v>40</v>
      </c>
      <c r="N590" t="s">
        <v>36</v>
      </c>
      <c r="O590" t="str">
        <f t="shared" si="9"/>
        <v>No</v>
      </c>
    </row>
    <row r="591" spans="1:15" x14ac:dyDescent="0.25">
      <c r="A591" t="s">
        <v>14</v>
      </c>
      <c r="B591" t="s">
        <v>18</v>
      </c>
      <c r="C591" t="s">
        <v>19</v>
      </c>
      <c r="D591" s="91">
        <v>16.28515625</v>
      </c>
      <c r="E591" t="s">
        <v>22</v>
      </c>
      <c r="F591">
        <v>3160</v>
      </c>
      <c r="G591" t="s">
        <v>27</v>
      </c>
      <c r="H591" s="91">
        <v>42</v>
      </c>
      <c r="I591" s="91">
        <v>31.375</v>
      </c>
      <c r="J591" t="s">
        <v>32</v>
      </c>
      <c r="K591" s="1" t="s">
        <v>33</v>
      </c>
      <c r="L591" t="s">
        <v>36</v>
      </c>
      <c r="M591" t="s">
        <v>40</v>
      </c>
      <c r="N591" t="s">
        <v>36</v>
      </c>
      <c r="O591" t="str">
        <f t="shared" si="9"/>
        <v>No</v>
      </c>
    </row>
    <row r="592" spans="1:15" x14ac:dyDescent="0.25">
      <c r="A592" t="s">
        <v>14</v>
      </c>
      <c r="B592" t="s">
        <v>18</v>
      </c>
      <c r="C592" t="s">
        <v>19</v>
      </c>
      <c r="D592" s="91">
        <v>6.571289063</v>
      </c>
      <c r="E592" t="s">
        <v>21</v>
      </c>
      <c r="F592">
        <v>3160</v>
      </c>
      <c r="G592" t="s">
        <v>27</v>
      </c>
      <c r="H592" s="91">
        <v>40</v>
      </c>
      <c r="I592" s="91">
        <v>21.44921875</v>
      </c>
      <c r="J592" t="s">
        <v>30</v>
      </c>
      <c r="K592" s="1" t="s">
        <v>34</v>
      </c>
      <c r="L592" t="s">
        <v>36</v>
      </c>
      <c r="M592" t="s">
        <v>38</v>
      </c>
      <c r="N592" t="s">
        <v>36</v>
      </c>
      <c r="O592" t="str">
        <f t="shared" si="9"/>
        <v>No</v>
      </c>
    </row>
    <row r="593" spans="1:15" x14ac:dyDescent="0.25">
      <c r="A593" t="s">
        <v>14</v>
      </c>
      <c r="B593" t="s">
        <v>18</v>
      </c>
      <c r="C593" t="s">
        <v>19</v>
      </c>
      <c r="D593" s="91">
        <v>11.42773438</v>
      </c>
      <c r="E593" t="s">
        <v>21</v>
      </c>
      <c r="F593">
        <v>3160</v>
      </c>
      <c r="G593" t="s">
        <v>27</v>
      </c>
      <c r="H593" s="91">
        <v>42</v>
      </c>
      <c r="I593" s="91">
        <v>28.97265625</v>
      </c>
      <c r="J593" t="s">
        <v>31</v>
      </c>
      <c r="K593" s="1" t="s">
        <v>33</v>
      </c>
      <c r="L593" t="s">
        <v>36</v>
      </c>
      <c r="M593" t="s">
        <v>38</v>
      </c>
      <c r="N593" t="s">
        <v>36</v>
      </c>
      <c r="O593" t="str">
        <f t="shared" si="9"/>
        <v>No</v>
      </c>
    </row>
    <row r="594" spans="1:15" x14ac:dyDescent="0.25">
      <c r="A594" t="s">
        <v>14</v>
      </c>
      <c r="B594" t="s">
        <v>18</v>
      </c>
      <c r="C594" t="s">
        <v>19</v>
      </c>
      <c r="D594" s="91">
        <v>17.140625</v>
      </c>
      <c r="E594" t="s">
        <v>22</v>
      </c>
      <c r="F594">
        <v>3160</v>
      </c>
      <c r="G594" t="s">
        <v>27</v>
      </c>
      <c r="H594" s="91">
        <v>35</v>
      </c>
      <c r="I594" s="91">
        <v>33.9921875</v>
      </c>
      <c r="J594" t="s">
        <v>32</v>
      </c>
      <c r="K594" s="1" t="s">
        <v>34</v>
      </c>
      <c r="L594" t="s">
        <v>36</v>
      </c>
      <c r="M594" t="s">
        <v>38</v>
      </c>
      <c r="N594" t="s">
        <v>36</v>
      </c>
      <c r="O594" t="str">
        <f t="shared" si="9"/>
        <v>No</v>
      </c>
    </row>
    <row r="595" spans="1:15" x14ac:dyDescent="0.25">
      <c r="A595" t="s">
        <v>14</v>
      </c>
      <c r="B595" t="s">
        <v>18</v>
      </c>
      <c r="C595" t="s">
        <v>19</v>
      </c>
      <c r="D595" s="91">
        <v>26.7109375</v>
      </c>
      <c r="E595" t="s">
        <v>24</v>
      </c>
      <c r="F595">
        <v>3160</v>
      </c>
      <c r="G595" t="s">
        <v>27</v>
      </c>
      <c r="H595" s="91">
        <v>39</v>
      </c>
      <c r="I595" s="91">
        <v>18.734375</v>
      </c>
      <c r="J595" t="s">
        <v>29</v>
      </c>
      <c r="K595" s="1" t="s">
        <v>34</v>
      </c>
      <c r="L595" t="s">
        <v>36</v>
      </c>
      <c r="M595" t="s">
        <v>40</v>
      </c>
      <c r="N595" t="s">
        <v>36</v>
      </c>
      <c r="O595" t="str">
        <f t="shared" si="9"/>
        <v>No</v>
      </c>
    </row>
    <row r="596" spans="1:15" x14ac:dyDescent="0.25">
      <c r="A596" t="s">
        <v>14</v>
      </c>
      <c r="B596" t="s">
        <v>16</v>
      </c>
      <c r="C596" t="s">
        <v>20</v>
      </c>
      <c r="D596" s="91">
        <v>21.42578125</v>
      </c>
      <c r="E596" t="s">
        <v>23</v>
      </c>
      <c r="F596">
        <v>3160</v>
      </c>
      <c r="G596" t="s">
        <v>27</v>
      </c>
      <c r="H596" s="91">
        <v>37.421875</v>
      </c>
      <c r="I596" s="91">
        <v>28.47265625</v>
      </c>
      <c r="J596" t="s">
        <v>31</v>
      </c>
      <c r="K596" s="1" t="s">
        <v>33</v>
      </c>
      <c r="L596" t="s">
        <v>36</v>
      </c>
      <c r="M596" t="s">
        <v>38</v>
      </c>
      <c r="N596" t="s">
        <v>36</v>
      </c>
      <c r="O596" t="str">
        <f t="shared" si="9"/>
        <v>No</v>
      </c>
    </row>
    <row r="597" spans="1:15" x14ac:dyDescent="0.25">
      <c r="A597" t="s">
        <v>14</v>
      </c>
      <c r="B597" t="s">
        <v>18</v>
      </c>
      <c r="C597" t="s">
        <v>20</v>
      </c>
      <c r="D597" s="91">
        <v>21.7109375</v>
      </c>
      <c r="E597" t="s">
        <v>23</v>
      </c>
      <c r="F597">
        <v>3160</v>
      </c>
      <c r="G597" t="s">
        <v>27</v>
      </c>
      <c r="H597" s="91">
        <v>39</v>
      </c>
      <c r="I597" s="91">
        <v>38.0703125</v>
      </c>
      <c r="J597" t="s">
        <v>32</v>
      </c>
      <c r="K597" s="1" t="s">
        <v>35</v>
      </c>
      <c r="L597" t="s">
        <v>36</v>
      </c>
      <c r="M597" t="s">
        <v>40</v>
      </c>
      <c r="N597" t="s">
        <v>36</v>
      </c>
      <c r="O597" t="str">
        <f t="shared" si="9"/>
        <v>No</v>
      </c>
    </row>
    <row r="598" spans="1:15" x14ac:dyDescent="0.25">
      <c r="A598" t="s">
        <v>14</v>
      </c>
      <c r="B598" t="s">
        <v>18</v>
      </c>
      <c r="C598" t="s">
        <v>20</v>
      </c>
      <c r="D598" s="91">
        <v>5.713867188</v>
      </c>
      <c r="E598" t="s">
        <v>21</v>
      </c>
      <c r="F598">
        <v>3160</v>
      </c>
      <c r="G598" t="s">
        <v>27</v>
      </c>
      <c r="H598" s="91">
        <v>39</v>
      </c>
      <c r="I598" s="91">
        <v>31.46875</v>
      </c>
      <c r="J598" t="s">
        <v>32</v>
      </c>
      <c r="K598" s="1" t="s">
        <v>35</v>
      </c>
      <c r="L598" t="s">
        <v>36</v>
      </c>
      <c r="M598" t="s">
        <v>38</v>
      </c>
      <c r="N598" t="s">
        <v>36</v>
      </c>
      <c r="O598" t="str">
        <f t="shared" si="9"/>
        <v>No</v>
      </c>
    </row>
    <row r="599" spans="1:15" x14ac:dyDescent="0.25">
      <c r="A599" t="s">
        <v>14</v>
      </c>
      <c r="B599" t="s">
        <v>16</v>
      </c>
      <c r="C599" t="s">
        <v>20</v>
      </c>
      <c r="D599" s="91">
        <v>6</v>
      </c>
      <c r="E599" t="s">
        <v>21</v>
      </c>
      <c r="F599">
        <v>3160</v>
      </c>
      <c r="G599" t="s">
        <v>27</v>
      </c>
      <c r="H599" s="91">
        <v>39.7109375</v>
      </c>
      <c r="I599" s="91">
        <v>33.46875</v>
      </c>
      <c r="J599" t="s">
        <v>32</v>
      </c>
      <c r="K599" s="1" t="s">
        <v>33</v>
      </c>
      <c r="L599" t="s">
        <v>63</v>
      </c>
      <c r="M599" t="s">
        <v>38</v>
      </c>
      <c r="N599" t="s">
        <v>63</v>
      </c>
      <c r="O599" t="str">
        <f t="shared" si="9"/>
        <v>_Yes</v>
      </c>
    </row>
    <row r="600" spans="1:15" x14ac:dyDescent="0.25">
      <c r="A600" t="s">
        <v>14</v>
      </c>
      <c r="B600" t="s">
        <v>18</v>
      </c>
      <c r="C600" t="s">
        <v>20</v>
      </c>
      <c r="D600" s="91">
        <v>9.85546875</v>
      </c>
      <c r="E600" t="s">
        <v>21</v>
      </c>
      <c r="F600">
        <v>3160</v>
      </c>
      <c r="G600" t="s">
        <v>27</v>
      </c>
      <c r="H600" s="91">
        <v>39</v>
      </c>
      <c r="I600" s="91">
        <v>27.4765625</v>
      </c>
      <c r="J600" t="s">
        <v>31</v>
      </c>
      <c r="K600" s="1" t="s">
        <v>34</v>
      </c>
      <c r="L600" t="s">
        <v>36</v>
      </c>
      <c r="M600" t="s">
        <v>38</v>
      </c>
      <c r="N600" t="s">
        <v>63</v>
      </c>
      <c r="O600" t="str">
        <f t="shared" si="9"/>
        <v>_Yes</v>
      </c>
    </row>
    <row r="601" spans="1:15" x14ac:dyDescent="0.25">
      <c r="A601" t="s">
        <v>14</v>
      </c>
      <c r="B601" t="s">
        <v>18</v>
      </c>
      <c r="C601" t="s">
        <v>20</v>
      </c>
      <c r="D601" s="91">
        <v>6.856445313</v>
      </c>
      <c r="E601" t="s">
        <v>21</v>
      </c>
      <c r="F601">
        <v>3160</v>
      </c>
      <c r="G601" t="s">
        <v>27</v>
      </c>
      <c r="H601" s="91">
        <v>40</v>
      </c>
      <c r="I601" s="91">
        <v>32.1328125</v>
      </c>
      <c r="J601" t="s">
        <v>32</v>
      </c>
      <c r="K601" s="1" t="s">
        <v>33</v>
      </c>
      <c r="L601" t="s">
        <v>63</v>
      </c>
      <c r="M601" t="s">
        <v>38</v>
      </c>
      <c r="N601" t="s">
        <v>36</v>
      </c>
      <c r="O601" t="str">
        <f t="shared" si="9"/>
        <v>No</v>
      </c>
    </row>
    <row r="602" spans="1:15" x14ac:dyDescent="0.25">
      <c r="A602" t="s">
        <v>14</v>
      </c>
      <c r="B602" t="s">
        <v>18</v>
      </c>
      <c r="C602" t="s">
        <v>20</v>
      </c>
      <c r="D602" s="91">
        <v>8</v>
      </c>
      <c r="E602" t="s">
        <v>21</v>
      </c>
      <c r="F602">
        <v>3160</v>
      </c>
      <c r="G602" t="s">
        <v>27</v>
      </c>
      <c r="H602" s="91">
        <v>41.140625</v>
      </c>
      <c r="I602" s="91">
        <v>17.3359375</v>
      </c>
      <c r="J602" t="s">
        <v>29</v>
      </c>
      <c r="K602" s="1" t="s">
        <v>33</v>
      </c>
      <c r="L602" t="s">
        <v>36</v>
      </c>
      <c r="M602" t="s">
        <v>38</v>
      </c>
      <c r="N602" t="s">
        <v>63</v>
      </c>
      <c r="O602" t="str">
        <f t="shared" si="9"/>
        <v>_Yes</v>
      </c>
    </row>
    <row r="603" spans="1:15" x14ac:dyDescent="0.25">
      <c r="A603" t="s">
        <v>0</v>
      </c>
      <c r="B603" t="s">
        <v>16</v>
      </c>
      <c r="C603" t="s">
        <v>20</v>
      </c>
      <c r="D603" s="91">
        <v>13.14257813</v>
      </c>
      <c r="E603" t="s">
        <v>22</v>
      </c>
      <c r="F603">
        <v>3160</v>
      </c>
      <c r="G603" t="s">
        <v>27</v>
      </c>
      <c r="H603" s="91">
        <v>40</v>
      </c>
      <c r="I603" s="91">
        <v>18.8828125</v>
      </c>
      <c r="J603" t="s">
        <v>29</v>
      </c>
      <c r="K603" s="1" t="s">
        <v>34</v>
      </c>
      <c r="L603" t="s">
        <v>63</v>
      </c>
      <c r="M603" t="s">
        <v>38</v>
      </c>
      <c r="N603" t="s">
        <v>63</v>
      </c>
      <c r="O603" t="str">
        <f t="shared" si="9"/>
        <v>_Yes</v>
      </c>
    </row>
    <row r="604" spans="1:15" x14ac:dyDescent="0.25">
      <c r="A604" t="s">
        <v>14</v>
      </c>
      <c r="B604" t="s">
        <v>16</v>
      </c>
      <c r="C604" t="s">
        <v>19</v>
      </c>
      <c r="D604" s="91">
        <v>9.5703125</v>
      </c>
      <c r="E604" t="s">
        <v>21</v>
      </c>
      <c r="F604">
        <v>3170</v>
      </c>
      <c r="G604" t="s">
        <v>27</v>
      </c>
      <c r="H604" s="91">
        <v>40</v>
      </c>
      <c r="I604" s="91">
        <v>20.5</v>
      </c>
      <c r="J604" t="s">
        <v>30</v>
      </c>
      <c r="K604" s="1" t="s">
        <v>35</v>
      </c>
      <c r="L604" t="s">
        <v>36</v>
      </c>
      <c r="M604" t="s">
        <v>37</v>
      </c>
      <c r="N604" t="s">
        <v>63</v>
      </c>
      <c r="O604" t="str">
        <f t="shared" si="9"/>
        <v>_Yes</v>
      </c>
    </row>
    <row r="605" spans="1:15" x14ac:dyDescent="0.25">
      <c r="A605" t="s">
        <v>14</v>
      </c>
      <c r="B605" t="s">
        <v>18</v>
      </c>
      <c r="C605" t="s">
        <v>19</v>
      </c>
      <c r="D605" s="91">
        <v>23.42578125</v>
      </c>
      <c r="E605" t="s">
        <v>23</v>
      </c>
      <c r="F605">
        <v>3170</v>
      </c>
      <c r="G605" t="s">
        <v>27</v>
      </c>
      <c r="H605" s="91">
        <v>43.421875</v>
      </c>
      <c r="I605" s="91">
        <v>24.28515625</v>
      </c>
      <c r="J605" t="s">
        <v>30</v>
      </c>
      <c r="K605" s="1" t="s">
        <v>34</v>
      </c>
      <c r="L605" t="s">
        <v>36</v>
      </c>
      <c r="M605" t="s">
        <v>38</v>
      </c>
      <c r="N605" t="s">
        <v>36</v>
      </c>
      <c r="O605" t="str">
        <f t="shared" si="9"/>
        <v>No</v>
      </c>
    </row>
    <row r="606" spans="1:15" x14ac:dyDescent="0.25">
      <c r="A606" t="s">
        <v>14</v>
      </c>
      <c r="B606" t="s">
        <v>18</v>
      </c>
      <c r="C606" t="s">
        <v>19</v>
      </c>
      <c r="D606" s="91">
        <v>6</v>
      </c>
      <c r="E606" t="s">
        <v>21</v>
      </c>
      <c r="F606">
        <v>3170</v>
      </c>
      <c r="G606" t="s">
        <v>27</v>
      </c>
      <c r="H606" s="91">
        <v>39</v>
      </c>
      <c r="I606" s="91">
        <v>27.37109375</v>
      </c>
      <c r="J606" t="s">
        <v>31</v>
      </c>
      <c r="K606" s="1" t="s">
        <v>34</v>
      </c>
      <c r="L606" t="s">
        <v>36</v>
      </c>
      <c r="M606" t="s">
        <v>38</v>
      </c>
      <c r="N606" t="s">
        <v>36</v>
      </c>
      <c r="O606" t="str">
        <f t="shared" si="9"/>
        <v>No</v>
      </c>
    </row>
    <row r="607" spans="1:15" x14ac:dyDescent="0.25">
      <c r="A607" t="s">
        <v>14</v>
      </c>
      <c r="B607" t="s">
        <v>16</v>
      </c>
      <c r="C607" t="s">
        <v>19</v>
      </c>
      <c r="D607" s="91">
        <v>28.28515625</v>
      </c>
      <c r="E607" t="s">
        <v>24</v>
      </c>
      <c r="F607">
        <v>3170</v>
      </c>
      <c r="G607" t="s">
        <v>27</v>
      </c>
      <c r="H607" s="91">
        <v>40</v>
      </c>
      <c r="I607" s="91">
        <v>27.73046875</v>
      </c>
      <c r="J607" t="s">
        <v>31</v>
      </c>
      <c r="K607" s="1" t="s">
        <v>34</v>
      </c>
      <c r="L607" t="s">
        <v>36</v>
      </c>
      <c r="M607" t="s">
        <v>38</v>
      </c>
      <c r="N607" t="s">
        <v>63</v>
      </c>
      <c r="O607" t="str">
        <f t="shared" si="9"/>
        <v>_Yes</v>
      </c>
    </row>
    <row r="608" spans="1:15" x14ac:dyDescent="0.25">
      <c r="A608" t="s">
        <v>14</v>
      </c>
      <c r="B608" t="s">
        <v>16</v>
      </c>
      <c r="C608" t="s">
        <v>19</v>
      </c>
      <c r="D608" s="91">
        <v>8.142578125</v>
      </c>
      <c r="E608" t="s">
        <v>21</v>
      </c>
      <c r="F608">
        <v>3170</v>
      </c>
      <c r="G608" t="s">
        <v>27</v>
      </c>
      <c r="H608" s="91">
        <v>42</v>
      </c>
      <c r="I608" s="91">
        <v>28.3515625</v>
      </c>
      <c r="J608" t="s">
        <v>31</v>
      </c>
      <c r="K608" s="1" t="s">
        <v>33</v>
      </c>
      <c r="L608" t="s">
        <v>36</v>
      </c>
      <c r="M608" t="s">
        <v>40</v>
      </c>
      <c r="N608" t="s">
        <v>63</v>
      </c>
      <c r="O608" t="str">
        <f t="shared" si="9"/>
        <v>_Yes</v>
      </c>
    </row>
    <row r="609" spans="1:15" x14ac:dyDescent="0.25">
      <c r="A609" t="s">
        <v>14</v>
      </c>
      <c r="B609" t="s">
        <v>17</v>
      </c>
      <c r="C609" t="s">
        <v>20</v>
      </c>
      <c r="D609" s="91">
        <v>18.28515625</v>
      </c>
      <c r="E609" t="s">
        <v>22</v>
      </c>
      <c r="F609">
        <v>3170</v>
      </c>
      <c r="G609" t="s">
        <v>27</v>
      </c>
      <c r="H609" s="91">
        <v>40</v>
      </c>
      <c r="I609" s="91">
        <v>30.2421875</v>
      </c>
      <c r="J609" t="s">
        <v>32</v>
      </c>
      <c r="K609" s="1" t="s">
        <v>35</v>
      </c>
      <c r="L609" t="s">
        <v>63</v>
      </c>
      <c r="M609" t="s">
        <v>38</v>
      </c>
      <c r="N609" t="s">
        <v>63</v>
      </c>
      <c r="O609" t="str">
        <f t="shared" si="9"/>
        <v>_Yes</v>
      </c>
    </row>
    <row r="610" spans="1:15" x14ac:dyDescent="0.25">
      <c r="A610" t="s">
        <v>14</v>
      </c>
      <c r="B610" t="s">
        <v>18</v>
      </c>
      <c r="C610" t="s">
        <v>20</v>
      </c>
      <c r="D610" s="91">
        <v>8</v>
      </c>
      <c r="E610" t="s">
        <v>21</v>
      </c>
      <c r="F610">
        <v>3170</v>
      </c>
      <c r="G610" t="s">
        <v>27</v>
      </c>
      <c r="H610" s="91">
        <v>40</v>
      </c>
      <c r="I610" s="91">
        <v>31.99609375</v>
      </c>
      <c r="J610" t="s">
        <v>32</v>
      </c>
      <c r="K610" s="1" t="s">
        <v>35</v>
      </c>
      <c r="L610" t="s">
        <v>36</v>
      </c>
      <c r="M610" t="s">
        <v>38</v>
      </c>
      <c r="N610" t="s">
        <v>36</v>
      </c>
      <c r="O610" t="str">
        <f t="shared" si="9"/>
        <v>No</v>
      </c>
    </row>
    <row r="611" spans="1:15" x14ac:dyDescent="0.25">
      <c r="A611" t="s">
        <v>14</v>
      </c>
      <c r="B611" t="s">
        <v>18</v>
      </c>
      <c r="C611" t="s">
        <v>20</v>
      </c>
      <c r="D611" s="91">
        <v>23.7109375</v>
      </c>
      <c r="E611" t="s">
        <v>23</v>
      </c>
      <c r="F611">
        <v>3170</v>
      </c>
      <c r="G611" t="s">
        <v>27</v>
      </c>
      <c r="H611" s="91">
        <v>39</v>
      </c>
      <c r="I611" s="91">
        <v>23.0625</v>
      </c>
      <c r="J611" t="s">
        <v>30</v>
      </c>
      <c r="K611" s="1" t="s">
        <v>34</v>
      </c>
      <c r="L611" t="s">
        <v>36</v>
      </c>
      <c r="M611" t="s">
        <v>37</v>
      </c>
      <c r="N611" t="s">
        <v>36</v>
      </c>
      <c r="O611" t="str">
        <f t="shared" si="9"/>
        <v>No</v>
      </c>
    </row>
    <row r="612" spans="1:15" x14ac:dyDescent="0.25">
      <c r="A612" t="s">
        <v>14</v>
      </c>
      <c r="B612" t="s">
        <v>18</v>
      </c>
      <c r="C612" t="s">
        <v>20</v>
      </c>
      <c r="D612" s="91">
        <v>15.5703125</v>
      </c>
      <c r="E612" t="s">
        <v>22</v>
      </c>
      <c r="F612">
        <v>3170</v>
      </c>
      <c r="G612" t="s">
        <v>27</v>
      </c>
      <c r="H612" s="91">
        <v>40</v>
      </c>
      <c r="I612" s="91">
        <v>30.64453125</v>
      </c>
      <c r="J612" t="s">
        <v>32</v>
      </c>
      <c r="K612" s="1" t="s">
        <v>35</v>
      </c>
      <c r="L612" t="s">
        <v>36</v>
      </c>
      <c r="M612" t="s">
        <v>38</v>
      </c>
      <c r="N612" t="s">
        <v>36</v>
      </c>
      <c r="O612" t="str">
        <f t="shared" si="9"/>
        <v>No</v>
      </c>
    </row>
    <row r="613" spans="1:15" x14ac:dyDescent="0.25">
      <c r="A613" t="s">
        <v>0</v>
      </c>
      <c r="B613" t="s">
        <v>18</v>
      </c>
      <c r="C613" t="s">
        <v>20</v>
      </c>
      <c r="D613" s="91">
        <v>17.140625</v>
      </c>
      <c r="E613" t="s">
        <v>22</v>
      </c>
      <c r="F613">
        <v>3170</v>
      </c>
      <c r="G613" t="s">
        <v>27</v>
      </c>
      <c r="H613" s="91">
        <v>39.140625</v>
      </c>
      <c r="I613" s="91">
        <v>27.55859375</v>
      </c>
      <c r="J613" t="s">
        <v>31</v>
      </c>
      <c r="K613" s="1" t="s">
        <v>35</v>
      </c>
      <c r="L613" t="s">
        <v>36</v>
      </c>
      <c r="M613" t="s">
        <v>40</v>
      </c>
      <c r="N613" t="s">
        <v>63</v>
      </c>
      <c r="O613" t="str">
        <f t="shared" si="9"/>
        <v>_Yes</v>
      </c>
    </row>
    <row r="614" spans="1:15" x14ac:dyDescent="0.25">
      <c r="A614" t="s">
        <v>14</v>
      </c>
      <c r="B614" t="s">
        <v>17</v>
      </c>
      <c r="C614" t="s">
        <v>19</v>
      </c>
      <c r="D614" s="91">
        <v>12.71289063</v>
      </c>
      <c r="E614" t="s">
        <v>21</v>
      </c>
      <c r="F614">
        <v>3180</v>
      </c>
      <c r="G614" t="s">
        <v>27</v>
      </c>
      <c r="H614" s="91">
        <v>38</v>
      </c>
      <c r="I614" s="91">
        <v>24.6015625</v>
      </c>
      <c r="J614" t="s">
        <v>30</v>
      </c>
      <c r="K614" s="1" t="s">
        <v>34</v>
      </c>
      <c r="L614" t="s">
        <v>36</v>
      </c>
      <c r="M614" t="s">
        <v>38</v>
      </c>
      <c r="N614" t="s">
        <v>36</v>
      </c>
      <c r="O614" t="str">
        <f t="shared" si="9"/>
        <v>No</v>
      </c>
    </row>
    <row r="615" spans="1:15" x14ac:dyDescent="0.25">
      <c r="A615" t="s">
        <v>14</v>
      </c>
      <c r="B615" t="s">
        <v>18</v>
      </c>
      <c r="C615" t="s">
        <v>19</v>
      </c>
      <c r="D615" s="91">
        <v>13</v>
      </c>
      <c r="E615" t="s">
        <v>22</v>
      </c>
      <c r="F615">
        <v>3180</v>
      </c>
      <c r="G615" t="s">
        <v>27</v>
      </c>
      <c r="H615" s="91">
        <v>40</v>
      </c>
      <c r="I615" s="91">
        <v>28.41015625</v>
      </c>
      <c r="J615" t="s">
        <v>31</v>
      </c>
      <c r="K615" s="1" t="s">
        <v>33</v>
      </c>
      <c r="L615" t="s">
        <v>36</v>
      </c>
      <c r="M615" t="s">
        <v>40</v>
      </c>
      <c r="N615" t="s">
        <v>63</v>
      </c>
      <c r="O615" t="str">
        <f t="shared" si="9"/>
        <v>_Yes</v>
      </c>
    </row>
    <row r="616" spans="1:15" x14ac:dyDescent="0.25">
      <c r="A616" t="s">
        <v>14</v>
      </c>
      <c r="B616" t="s">
        <v>18</v>
      </c>
      <c r="C616" t="s">
        <v>19</v>
      </c>
      <c r="D616" s="91">
        <v>19.85546875</v>
      </c>
      <c r="E616" t="s">
        <v>22</v>
      </c>
      <c r="F616">
        <v>3180</v>
      </c>
      <c r="G616" t="s">
        <v>27</v>
      </c>
      <c r="H616" s="91">
        <v>40</v>
      </c>
      <c r="I616" s="91">
        <v>31.0078125</v>
      </c>
      <c r="J616" t="s">
        <v>32</v>
      </c>
      <c r="K616" s="1" t="s">
        <v>33</v>
      </c>
      <c r="L616" t="s">
        <v>36</v>
      </c>
      <c r="M616" t="s">
        <v>38</v>
      </c>
      <c r="N616" t="s">
        <v>36</v>
      </c>
      <c r="O616" t="str">
        <f t="shared" si="9"/>
        <v>No</v>
      </c>
    </row>
    <row r="617" spans="1:15" x14ac:dyDescent="0.25">
      <c r="A617" t="s">
        <v>14</v>
      </c>
      <c r="B617" t="s">
        <v>16</v>
      </c>
      <c r="C617" t="s">
        <v>19</v>
      </c>
      <c r="D617" s="91">
        <v>21.140625</v>
      </c>
      <c r="E617" t="s">
        <v>23</v>
      </c>
      <c r="F617">
        <v>3180</v>
      </c>
      <c r="G617" t="s">
        <v>27</v>
      </c>
      <c r="H617" s="91">
        <v>40</v>
      </c>
      <c r="I617" s="91">
        <v>26.0703125</v>
      </c>
      <c r="J617" t="s">
        <v>31</v>
      </c>
      <c r="K617" s="1" t="s">
        <v>33</v>
      </c>
      <c r="L617" t="s">
        <v>36</v>
      </c>
      <c r="M617" t="s">
        <v>38</v>
      </c>
      <c r="N617" t="s">
        <v>63</v>
      </c>
      <c r="O617" t="str">
        <f t="shared" si="9"/>
        <v>_Yes</v>
      </c>
    </row>
    <row r="618" spans="1:15" x14ac:dyDescent="0.25">
      <c r="A618" t="s">
        <v>14</v>
      </c>
      <c r="B618" t="s">
        <v>17</v>
      </c>
      <c r="C618" t="s">
        <v>19</v>
      </c>
      <c r="D618" s="91">
        <v>13.14257813</v>
      </c>
      <c r="E618" t="s">
        <v>22</v>
      </c>
      <c r="F618">
        <v>3180</v>
      </c>
      <c r="G618" t="s">
        <v>27</v>
      </c>
      <c r="H618" s="91">
        <v>39.7109375</v>
      </c>
      <c r="I618" s="91">
        <v>31.59765625</v>
      </c>
      <c r="J618" t="s">
        <v>32</v>
      </c>
      <c r="K618" s="1" t="s">
        <v>34</v>
      </c>
      <c r="L618" t="s">
        <v>36</v>
      </c>
      <c r="M618" t="s">
        <v>38</v>
      </c>
      <c r="N618" t="s">
        <v>63</v>
      </c>
      <c r="O618" t="str">
        <f t="shared" si="9"/>
        <v>_Yes</v>
      </c>
    </row>
    <row r="619" spans="1:15" x14ac:dyDescent="0.25">
      <c r="A619" t="s">
        <v>14</v>
      </c>
      <c r="B619" t="s">
        <v>17</v>
      </c>
      <c r="C619" t="s">
        <v>19</v>
      </c>
      <c r="D619" s="91">
        <v>20.42578125</v>
      </c>
      <c r="E619" t="s">
        <v>23</v>
      </c>
      <c r="F619">
        <v>3180</v>
      </c>
      <c r="G619" t="s">
        <v>27</v>
      </c>
      <c r="H619" s="91">
        <v>40</v>
      </c>
      <c r="I619" s="91">
        <v>29.13671875</v>
      </c>
      <c r="J619" t="s">
        <v>31</v>
      </c>
      <c r="K619" s="1" t="s">
        <v>34</v>
      </c>
      <c r="L619" t="s">
        <v>36</v>
      </c>
      <c r="M619" t="s">
        <v>38</v>
      </c>
      <c r="N619" t="s">
        <v>36</v>
      </c>
      <c r="O619" t="str">
        <f t="shared" si="9"/>
        <v>No</v>
      </c>
    </row>
    <row r="620" spans="1:15" x14ac:dyDescent="0.25">
      <c r="A620" t="s">
        <v>0</v>
      </c>
      <c r="B620" t="s">
        <v>16</v>
      </c>
      <c r="C620" t="s">
        <v>19</v>
      </c>
      <c r="D620" s="91">
        <v>14.85546875</v>
      </c>
      <c r="E620" t="s">
        <v>22</v>
      </c>
      <c r="F620">
        <v>3180</v>
      </c>
      <c r="G620" t="s">
        <v>27</v>
      </c>
      <c r="H620" s="91">
        <v>40</v>
      </c>
      <c r="I620" s="91">
        <v>25.37890625</v>
      </c>
      <c r="J620" t="s">
        <v>31</v>
      </c>
      <c r="K620" s="1" t="s">
        <v>33</v>
      </c>
      <c r="L620" t="s">
        <v>36</v>
      </c>
      <c r="M620" t="s">
        <v>40</v>
      </c>
      <c r="N620" t="s">
        <v>63</v>
      </c>
      <c r="O620" t="str">
        <f t="shared" si="9"/>
        <v>_Yes</v>
      </c>
    </row>
    <row r="621" spans="1:15" x14ac:dyDescent="0.25">
      <c r="A621" t="s">
        <v>14</v>
      </c>
      <c r="B621" t="s">
        <v>18</v>
      </c>
      <c r="C621" t="s">
        <v>20</v>
      </c>
      <c r="D621" s="91">
        <v>9.28515625</v>
      </c>
      <c r="E621" t="s">
        <v>21</v>
      </c>
      <c r="F621">
        <v>3180</v>
      </c>
      <c r="G621" t="s">
        <v>27</v>
      </c>
      <c r="H621" s="91">
        <v>40</v>
      </c>
      <c r="I621" s="91">
        <v>25</v>
      </c>
      <c r="J621" t="s">
        <v>31</v>
      </c>
      <c r="K621" s="1" t="s">
        <v>34</v>
      </c>
      <c r="L621" t="s">
        <v>36</v>
      </c>
      <c r="M621" t="s">
        <v>38</v>
      </c>
      <c r="N621" t="s">
        <v>36</v>
      </c>
      <c r="O621" t="str">
        <f t="shared" si="9"/>
        <v>No</v>
      </c>
    </row>
    <row r="622" spans="1:15" x14ac:dyDescent="0.25">
      <c r="A622" t="s">
        <v>14</v>
      </c>
      <c r="B622" t="s">
        <v>18</v>
      </c>
      <c r="C622" t="s">
        <v>20</v>
      </c>
      <c r="D622" s="91">
        <v>8</v>
      </c>
      <c r="E622" t="s">
        <v>21</v>
      </c>
      <c r="F622">
        <v>3180</v>
      </c>
      <c r="G622" t="s">
        <v>27</v>
      </c>
      <c r="H622" s="91">
        <v>39</v>
      </c>
      <c r="I622" s="91">
        <v>20.2109375</v>
      </c>
      <c r="J622" t="s">
        <v>30</v>
      </c>
      <c r="K622" s="1" t="s">
        <v>34</v>
      </c>
      <c r="L622" t="s">
        <v>36</v>
      </c>
      <c r="M622" t="s">
        <v>40</v>
      </c>
      <c r="N622" t="s">
        <v>63</v>
      </c>
      <c r="O622" t="str">
        <f t="shared" si="9"/>
        <v>_Yes</v>
      </c>
    </row>
    <row r="623" spans="1:15" x14ac:dyDescent="0.25">
      <c r="A623" t="s">
        <v>14</v>
      </c>
      <c r="B623" t="s">
        <v>16</v>
      </c>
      <c r="C623" t="s">
        <v>20</v>
      </c>
      <c r="D623" s="91">
        <v>13.5703125</v>
      </c>
      <c r="E623" t="s">
        <v>22</v>
      </c>
      <c r="F623">
        <v>3180</v>
      </c>
      <c r="G623" t="s">
        <v>27</v>
      </c>
      <c r="H623" s="91">
        <v>38.421875</v>
      </c>
      <c r="I623" s="91">
        <v>25.50390625</v>
      </c>
      <c r="J623" t="s">
        <v>31</v>
      </c>
      <c r="K623" s="1" t="s">
        <v>35</v>
      </c>
      <c r="L623" t="s">
        <v>36</v>
      </c>
      <c r="M623" t="s">
        <v>40</v>
      </c>
      <c r="N623" t="s">
        <v>63</v>
      </c>
      <c r="O623" t="str">
        <f t="shared" si="9"/>
        <v>_Yes</v>
      </c>
    </row>
    <row r="624" spans="1:15" x14ac:dyDescent="0.25">
      <c r="A624" t="s">
        <v>14</v>
      </c>
      <c r="B624" t="s">
        <v>16</v>
      </c>
      <c r="C624" t="s">
        <v>20</v>
      </c>
      <c r="D624" s="91">
        <v>8.142578125</v>
      </c>
      <c r="E624" t="s">
        <v>21</v>
      </c>
      <c r="F624">
        <v>3180</v>
      </c>
      <c r="G624" t="s">
        <v>27</v>
      </c>
      <c r="H624" s="91">
        <v>40</v>
      </c>
      <c r="I624" s="91">
        <v>36.5703125</v>
      </c>
      <c r="J624" t="s">
        <v>32</v>
      </c>
      <c r="K624" s="1" t="s">
        <v>35</v>
      </c>
      <c r="L624" t="s">
        <v>36</v>
      </c>
      <c r="M624" t="s">
        <v>38</v>
      </c>
      <c r="N624" t="s">
        <v>36</v>
      </c>
      <c r="O624" t="str">
        <f t="shared" si="9"/>
        <v>No</v>
      </c>
    </row>
    <row r="625" spans="1:15" x14ac:dyDescent="0.25">
      <c r="A625" t="s">
        <v>14</v>
      </c>
      <c r="B625" t="s">
        <v>16</v>
      </c>
      <c r="C625" t="s">
        <v>20</v>
      </c>
      <c r="D625" s="91">
        <v>11.71289063</v>
      </c>
      <c r="E625" t="s">
        <v>21</v>
      </c>
      <c r="F625">
        <v>3180</v>
      </c>
      <c r="G625" t="s">
        <v>27</v>
      </c>
      <c r="H625" s="91">
        <v>38</v>
      </c>
      <c r="I625" s="91">
        <v>17.5546875</v>
      </c>
      <c r="J625" t="s">
        <v>29</v>
      </c>
      <c r="K625" s="1" t="s">
        <v>34</v>
      </c>
      <c r="L625" t="s">
        <v>36</v>
      </c>
      <c r="M625" t="s">
        <v>38</v>
      </c>
      <c r="N625" t="s">
        <v>63</v>
      </c>
      <c r="O625" t="str">
        <f t="shared" si="9"/>
        <v>_Yes</v>
      </c>
    </row>
    <row r="626" spans="1:15" x14ac:dyDescent="0.25">
      <c r="A626" t="s">
        <v>14</v>
      </c>
      <c r="B626" t="s">
        <v>18</v>
      </c>
      <c r="C626" t="s">
        <v>20</v>
      </c>
      <c r="D626" s="91">
        <v>6</v>
      </c>
      <c r="E626" t="s">
        <v>21</v>
      </c>
      <c r="F626">
        <v>3180</v>
      </c>
      <c r="G626" t="s">
        <v>27</v>
      </c>
      <c r="H626" s="91">
        <v>39</v>
      </c>
      <c r="I626" s="91">
        <v>17.12109375</v>
      </c>
      <c r="J626" t="s">
        <v>29</v>
      </c>
      <c r="K626" s="1" t="s">
        <v>33</v>
      </c>
      <c r="L626" t="s">
        <v>36</v>
      </c>
      <c r="M626" t="s">
        <v>38</v>
      </c>
      <c r="N626" t="s">
        <v>63</v>
      </c>
      <c r="O626" t="str">
        <f t="shared" si="9"/>
        <v>_Yes</v>
      </c>
    </row>
    <row r="627" spans="1:15" x14ac:dyDescent="0.25">
      <c r="A627" t="s">
        <v>0</v>
      </c>
      <c r="B627" t="s">
        <v>18</v>
      </c>
      <c r="C627" t="s">
        <v>20</v>
      </c>
      <c r="D627" s="91">
        <v>23.7109375</v>
      </c>
      <c r="E627" t="s">
        <v>23</v>
      </c>
      <c r="F627">
        <v>3180</v>
      </c>
      <c r="G627" t="s">
        <v>27</v>
      </c>
      <c r="H627" s="91">
        <v>42</v>
      </c>
      <c r="I627" s="91">
        <v>30.046875</v>
      </c>
      <c r="J627" t="s">
        <v>32</v>
      </c>
      <c r="K627" s="1" t="s">
        <v>34</v>
      </c>
      <c r="L627" t="s">
        <v>36</v>
      </c>
      <c r="M627" t="s">
        <v>40</v>
      </c>
      <c r="N627" t="s">
        <v>36</v>
      </c>
      <c r="O627" t="str">
        <f t="shared" si="9"/>
        <v>No</v>
      </c>
    </row>
    <row r="628" spans="1:15" x14ac:dyDescent="0.25">
      <c r="A628" t="s">
        <v>14</v>
      </c>
      <c r="B628" t="s">
        <v>18</v>
      </c>
      <c r="C628" t="s">
        <v>19</v>
      </c>
      <c r="D628" s="91">
        <v>13.5703125</v>
      </c>
      <c r="E628" t="s">
        <v>22</v>
      </c>
      <c r="F628">
        <v>3190</v>
      </c>
      <c r="G628" t="s">
        <v>27</v>
      </c>
      <c r="H628" s="91">
        <v>36</v>
      </c>
      <c r="I628" s="91">
        <v>32.265625</v>
      </c>
      <c r="J628" t="s">
        <v>32</v>
      </c>
      <c r="K628" s="1" t="s">
        <v>33</v>
      </c>
      <c r="L628" t="s">
        <v>36</v>
      </c>
      <c r="M628" t="s">
        <v>38</v>
      </c>
      <c r="N628" t="s">
        <v>36</v>
      </c>
      <c r="O628" t="str">
        <f t="shared" si="9"/>
        <v>No</v>
      </c>
    </row>
    <row r="629" spans="1:15" x14ac:dyDescent="0.25">
      <c r="A629" t="s">
        <v>14</v>
      </c>
      <c r="B629" t="s">
        <v>18</v>
      </c>
      <c r="C629" t="s">
        <v>19</v>
      </c>
      <c r="D629" s="91">
        <v>10</v>
      </c>
      <c r="E629" t="s">
        <v>21</v>
      </c>
      <c r="F629">
        <v>3190</v>
      </c>
      <c r="G629" t="s">
        <v>27</v>
      </c>
      <c r="H629" s="91">
        <v>42</v>
      </c>
      <c r="I629" s="91">
        <v>26.88671875</v>
      </c>
      <c r="J629" t="s">
        <v>31</v>
      </c>
      <c r="K629" s="1" t="s">
        <v>34</v>
      </c>
      <c r="L629" t="s">
        <v>36</v>
      </c>
      <c r="M629" t="s">
        <v>38</v>
      </c>
      <c r="N629" t="s">
        <v>36</v>
      </c>
      <c r="O629" t="str">
        <f t="shared" si="9"/>
        <v>No</v>
      </c>
    </row>
    <row r="630" spans="1:15" x14ac:dyDescent="0.25">
      <c r="A630" t="s">
        <v>14</v>
      </c>
      <c r="B630" t="s">
        <v>18</v>
      </c>
      <c r="C630" t="s">
        <v>19</v>
      </c>
      <c r="D630" s="91">
        <v>25.85546875</v>
      </c>
      <c r="E630" t="s">
        <v>23</v>
      </c>
      <c r="F630">
        <v>3190</v>
      </c>
      <c r="G630" t="s">
        <v>27</v>
      </c>
      <c r="H630" s="91">
        <v>40</v>
      </c>
      <c r="I630" s="91">
        <v>22.92578125</v>
      </c>
      <c r="J630" t="s">
        <v>30</v>
      </c>
      <c r="K630" s="1" t="s">
        <v>34</v>
      </c>
      <c r="L630" t="s">
        <v>36</v>
      </c>
      <c r="M630" t="s">
        <v>37</v>
      </c>
      <c r="N630" t="s">
        <v>63</v>
      </c>
      <c r="O630" t="str">
        <f t="shared" si="9"/>
        <v>_Yes</v>
      </c>
    </row>
    <row r="631" spans="1:15" x14ac:dyDescent="0.25">
      <c r="A631" t="s">
        <v>14</v>
      </c>
      <c r="B631" t="s">
        <v>18</v>
      </c>
      <c r="C631" t="s">
        <v>19</v>
      </c>
      <c r="D631" s="91">
        <v>32.28125</v>
      </c>
      <c r="E631" t="s">
        <v>24</v>
      </c>
      <c r="F631">
        <v>3190</v>
      </c>
      <c r="G631" t="s">
        <v>27</v>
      </c>
      <c r="H631" s="91">
        <v>41</v>
      </c>
      <c r="I631" s="91">
        <v>35.8359375</v>
      </c>
      <c r="J631" t="s">
        <v>32</v>
      </c>
      <c r="K631" s="1" t="s">
        <v>34</v>
      </c>
      <c r="L631" t="s">
        <v>36</v>
      </c>
      <c r="M631" t="s">
        <v>40</v>
      </c>
      <c r="N631" t="s">
        <v>36</v>
      </c>
      <c r="O631" t="str">
        <f t="shared" si="9"/>
        <v>No</v>
      </c>
    </row>
    <row r="632" spans="1:15" x14ac:dyDescent="0.25">
      <c r="A632" t="s">
        <v>14</v>
      </c>
      <c r="B632" t="s">
        <v>18</v>
      </c>
      <c r="C632" t="s">
        <v>19</v>
      </c>
      <c r="D632" s="91">
        <v>10.85546875</v>
      </c>
      <c r="E632" t="s">
        <v>21</v>
      </c>
      <c r="F632">
        <v>3190</v>
      </c>
      <c r="G632" t="s">
        <v>27</v>
      </c>
      <c r="H632" s="91">
        <v>40</v>
      </c>
      <c r="I632" s="91">
        <v>28.96875</v>
      </c>
      <c r="J632" t="s">
        <v>31</v>
      </c>
      <c r="K632" s="1" t="s">
        <v>33</v>
      </c>
      <c r="L632" t="s">
        <v>36</v>
      </c>
      <c r="M632" t="s">
        <v>40</v>
      </c>
      <c r="N632" t="s">
        <v>36</v>
      </c>
      <c r="O632" t="str">
        <f t="shared" si="9"/>
        <v>No</v>
      </c>
    </row>
    <row r="633" spans="1:15" x14ac:dyDescent="0.25">
      <c r="A633" t="s">
        <v>14</v>
      </c>
      <c r="B633" t="s">
        <v>18</v>
      </c>
      <c r="C633" t="s">
        <v>19</v>
      </c>
      <c r="D633" s="91">
        <v>11.85546875</v>
      </c>
      <c r="E633" t="s">
        <v>21</v>
      </c>
      <c r="F633">
        <v>3190</v>
      </c>
      <c r="G633" t="s">
        <v>27</v>
      </c>
      <c r="H633" s="91">
        <v>40.5703125</v>
      </c>
      <c r="I633" s="91">
        <v>29.49609375</v>
      </c>
      <c r="J633" t="s">
        <v>31</v>
      </c>
      <c r="K633" s="1" t="s">
        <v>34</v>
      </c>
      <c r="L633" t="s">
        <v>36</v>
      </c>
      <c r="M633" t="s">
        <v>40</v>
      </c>
      <c r="N633" t="s">
        <v>63</v>
      </c>
      <c r="O633" t="str">
        <f t="shared" si="9"/>
        <v>_Yes</v>
      </c>
    </row>
    <row r="634" spans="1:15" x14ac:dyDescent="0.25">
      <c r="A634" t="s">
        <v>0</v>
      </c>
      <c r="B634" t="s">
        <v>16</v>
      </c>
      <c r="C634" t="s">
        <v>19</v>
      </c>
      <c r="D634" s="91">
        <v>8</v>
      </c>
      <c r="E634" t="s">
        <v>21</v>
      </c>
      <c r="F634">
        <v>3190</v>
      </c>
      <c r="G634" t="s">
        <v>27</v>
      </c>
      <c r="H634" s="91">
        <v>39</v>
      </c>
      <c r="I634" s="91">
        <v>33.4296875</v>
      </c>
      <c r="J634" t="s">
        <v>32</v>
      </c>
      <c r="K634" s="1" t="s">
        <v>34</v>
      </c>
      <c r="L634" t="s">
        <v>36</v>
      </c>
      <c r="M634" t="s">
        <v>40</v>
      </c>
      <c r="N634" t="s">
        <v>63</v>
      </c>
      <c r="O634" t="str">
        <f t="shared" si="9"/>
        <v>_Yes</v>
      </c>
    </row>
    <row r="635" spans="1:15" x14ac:dyDescent="0.25">
      <c r="A635" t="s">
        <v>14</v>
      </c>
      <c r="B635" t="s">
        <v>18</v>
      </c>
      <c r="C635" t="s">
        <v>20</v>
      </c>
      <c r="D635" s="91">
        <v>37.140625</v>
      </c>
      <c r="E635" t="s">
        <v>24</v>
      </c>
      <c r="F635">
        <v>3190</v>
      </c>
      <c r="G635" t="s">
        <v>27</v>
      </c>
      <c r="H635" s="91">
        <v>40</v>
      </c>
      <c r="I635" s="91">
        <v>25.8359375</v>
      </c>
      <c r="J635" t="s">
        <v>31</v>
      </c>
      <c r="K635" s="1" t="s">
        <v>34</v>
      </c>
      <c r="L635" t="s">
        <v>36</v>
      </c>
      <c r="M635" t="s">
        <v>37</v>
      </c>
      <c r="N635" t="s">
        <v>36</v>
      </c>
      <c r="O635" t="str">
        <f t="shared" si="9"/>
        <v>No</v>
      </c>
    </row>
    <row r="636" spans="1:15" x14ac:dyDescent="0.25">
      <c r="A636" t="s">
        <v>14</v>
      </c>
      <c r="B636" t="s">
        <v>16</v>
      </c>
      <c r="C636" t="s">
        <v>20</v>
      </c>
      <c r="D636" s="91">
        <v>14.28515625</v>
      </c>
      <c r="E636" t="s">
        <v>22</v>
      </c>
      <c r="F636">
        <v>3190</v>
      </c>
      <c r="G636" t="s">
        <v>27</v>
      </c>
      <c r="H636" s="91">
        <v>40</v>
      </c>
      <c r="I636" s="91">
        <v>28</v>
      </c>
      <c r="J636" t="s">
        <v>31</v>
      </c>
      <c r="K636" s="1" t="s">
        <v>35</v>
      </c>
      <c r="L636" t="s">
        <v>36</v>
      </c>
      <c r="M636" t="s">
        <v>38</v>
      </c>
      <c r="N636" t="s">
        <v>36</v>
      </c>
      <c r="O636" t="str">
        <f t="shared" si="9"/>
        <v>No</v>
      </c>
    </row>
    <row r="637" spans="1:15" x14ac:dyDescent="0.25">
      <c r="A637" t="s">
        <v>14</v>
      </c>
      <c r="B637" t="s">
        <v>16</v>
      </c>
      <c r="C637" t="s">
        <v>20</v>
      </c>
      <c r="D637" s="91">
        <v>6</v>
      </c>
      <c r="E637" t="s">
        <v>21</v>
      </c>
      <c r="F637">
        <v>3190</v>
      </c>
      <c r="G637" t="s">
        <v>27</v>
      </c>
      <c r="H637" s="91">
        <v>40.5703125</v>
      </c>
      <c r="I637" s="91">
        <v>31.7890625</v>
      </c>
      <c r="J637" t="s">
        <v>32</v>
      </c>
      <c r="K637" s="1" t="s">
        <v>35</v>
      </c>
      <c r="L637" t="s">
        <v>63</v>
      </c>
      <c r="M637" t="s">
        <v>38</v>
      </c>
      <c r="N637" t="s">
        <v>36</v>
      </c>
      <c r="O637" t="str">
        <f t="shared" si="9"/>
        <v>No</v>
      </c>
    </row>
    <row r="638" spans="1:15" x14ac:dyDescent="0.25">
      <c r="A638" t="s">
        <v>14</v>
      </c>
      <c r="B638" t="s">
        <v>18</v>
      </c>
      <c r="C638" t="s">
        <v>20</v>
      </c>
      <c r="D638" s="91">
        <v>11.42773438</v>
      </c>
      <c r="E638" t="s">
        <v>21</v>
      </c>
      <c r="F638">
        <v>3190</v>
      </c>
      <c r="G638" t="s">
        <v>27</v>
      </c>
      <c r="H638" s="91">
        <v>41</v>
      </c>
      <c r="I638" s="91">
        <v>41.03125</v>
      </c>
      <c r="J638" t="s">
        <v>32</v>
      </c>
      <c r="K638" s="1" t="s">
        <v>34</v>
      </c>
      <c r="L638" t="s">
        <v>36</v>
      </c>
      <c r="M638" t="s">
        <v>40</v>
      </c>
      <c r="N638" t="s">
        <v>36</v>
      </c>
      <c r="O638" t="str">
        <f t="shared" si="9"/>
        <v>No</v>
      </c>
    </row>
    <row r="639" spans="1:15" x14ac:dyDescent="0.25">
      <c r="A639" t="s">
        <v>14</v>
      </c>
      <c r="B639" t="s">
        <v>18</v>
      </c>
      <c r="C639" t="s">
        <v>20</v>
      </c>
      <c r="D639" s="91">
        <v>4.427734375</v>
      </c>
      <c r="E639" t="s">
        <v>21</v>
      </c>
      <c r="F639">
        <v>3195</v>
      </c>
      <c r="G639" t="s">
        <v>27</v>
      </c>
      <c r="H639" s="91">
        <v>37.140625</v>
      </c>
      <c r="I639" s="91">
        <v>26.1953125</v>
      </c>
      <c r="J639" t="s">
        <v>31</v>
      </c>
      <c r="K639" s="1" t="s">
        <v>34</v>
      </c>
      <c r="L639" t="s">
        <v>36</v>
      </c>
      <c r="M639" t="s">
        <v>38</v>
      </c>
      <c r="N639" t="s">
        <v>36</v>
      </c>
      <c r="O639" t="str">
        <f t="shared" si="9"/>
        <v>No</v>
      </c>
    </row>
    <row r="640" spans="1:15" x14ac:dyDescent="0.25">
      <c r="A640" t="s">
        <v>14</v>
      </c>
      <c r="B640" t="s">
        <v>18</v>
      </c>
      <c r="C640" t="s">
        <v>19</v>
      </c>
      <c r="D640" s="91">
        <v>18.42578125</v>
      </c>
      <c r="E640" t="s">
        <v>22</v>
      </c>
      <c r="F640">
        <v>3200</v>
      </c>
      <c r="G640" t="s">
        <v>27</v>
      </c>
      <c r="H640" s="91">
        <v>39</v>
      </c>
      <c r="I640" s="91">
        <v>26.04296875</v>
      </c>
      <c r="J640" t="s">
        <v>31</v>
      </c>
      <c r="K640" s="1" t="s">
        <v>34</v>
      </c>
      <c r="L640" t="s">
        <v>36</v>
      </c>
      <c r="M640" t="s">
        <v>38</v>
      </c>
      <c r="N640" t="s">
        <v>63</v>
      </c>
      <c r="O640" t="str">
        <f t="shared" si="9"/>
        <v>_Yes</v>
      </c>
    </row>
    <row r="641" spans="1:15" x14ac:dyDescent="0.25">
      <c r="A641" t="s">
        <v>14</v>
      </c>
      <c r="B641" t="s">
        <v>18</v>
      </c>
      <c r="C641" t="s">
        <v>19</v>
      </c>
      <c r="D641" s="91">
        <v>10.14257813</v>
      </c>
      <c r="E641" t="s">
        <v>21</v>
      </c>
      <c r="F641">
        <v>3200</v>
      </c>
      <c r="G641" t="s">
        <v>27</v>
      </c>
      <c r="H641" s="91">
        <v>37</v>
      </c>
      <c r="I641" s="91">
        <v>32.015625</v>
      </c>
      <c r="J641" t="s">
        <v>32</v>
      </c>
      <c r="K641" s="1" t="s">
        <v>33</v>
      </c>
      <c r="L641" t="s">
        <v>36</v>
      </c>
      <c r="M641" t="s">
        <v>38</v>
      </c>
      <c r="N641" t="s">
        <v>36</v>
      </c>
      <c r="O641" t="str">
        <f t="shared" si="9"/>
        <v>No</v>
      </c>
    </row>
    <row r="642" spans="1:15" x14ac:dyDescent="0.25">
      <c r="A642" t="s">
        <v>14</v>
      </c>
      <c r="B642" t="s">
        <v>18</v>
      </c>
      <c r="C642" t="s">
        <v>19</v>
      </c>
      <c r="D642" s="91">
        <v>20</v>
      </c>
      <c r="E642" t="s">
        <v>23</v>
      </c>
      <c r="F642">
        <v>3200</v>
      </c>
      <c r="G642" t="s">
        <v>27</v>
      </c>
      <c r="H642" s="91">
        <v>42</v>
      </c>
      <c r="I642" s="91">
        <v>24.78515625</v>
      </c>
      <c r="J642" t="s">
        <v>30</v>
      </c>
      <c r="K642" s="1" t="s">
        <v>33</v>
      </c>
      <c r="L642" t="s">
        <v>36</v>
      </c>
      <c r="M642" t="s">
        <v>39</v>
      </c>
      <c r="N642" t="s">
        <v>36</v>
      </c>
      <c r="O642" t="str">
        <f t="shared" si="9"/>
        <v>No</v>
      </c>
    </row>
    <row r="643" spans="1:15" x14ac:dyDescent="0.25">
      <c r="A643" t="s">
        <v>14</v>
      </c>
      <c r="B643" t="s">
        <v>16</v>
      </c>
      <c r="C643" t="s">
        <v>19</v>
      </c>
      <c r="D643" s="91">
        <v>11.71289063</v>
      </c>
      <c r="E643" t="s">
        <v>21</v>
      </c>
      <c r="F643">
        <v>3200</v>
      </c>
      <c r="G643" t="s">
        <v>27</v>
      </c>
      <c r="H643" s="91">
        <v>40</v>
      </c>
      <c r="I643" s="91">
        <v>25.2734375</v>
      </c>
      <c r="J643" t="s">
        <v>31</v>
      </c>
      <c r="K643" s="1" t="s">
        <v>34</v>
      </c>
      <c r="L643" t="s">
        <v>63</v>
      </c>
      <c r="M643" t="s">
        <v>40</v>
      </c>
      <c r="N643" t="s">
        <v>36</v>
      </c>
      <c r="O643" t="str">
        <f t="shared" si="9"/>
        <v>No</v>
      </c>
    </row>
    <row r="644" spans="1:15" x14ac:dyDescent="0.25">
      <c r="A644" t="s">
        <v>14</v>
      </c>
      <c r="B644" t="s">
        <v>16</v>
      </c>
      <c r="C644" t="s">
        <v>19</v>
      </c>
      <c r="D644" s="91">
        <v>4.427734375</v>
      </c>
      <c r="E644" t="s">
        <v>21</v>
      </c>
      <c r="F644">
        <v>3200</v>
      </c>
      <c r="G644" t="s">
        <v>27</v>
      </c>
      <c r="H644" s="91">
        <v>40</v>
      </c>
      <c r="I644" s="91">
        <v>16.046875</v>
      </c>
      <c r="J644" t="s">
        <v>29</v>
      </c>
      <c r="K644" s="1" t="s">
        <v>33</v>
      </c>
      <c r="L644" t="s">
        <v>63</v>
      </c>
      <c r="M644" t="s">
        <v>40</v>
      </c>
      <c r="N644" t="s">
        <v>63</v>
      </c>
      <c r="O644" t="str">
        <f t="shared" ref="O644:O707" si="10">IF(N644="Occasional","_Yes",N644)</f>
        <v>_Yes</v>
      </c>
    </row>
    <row r="645" spans="1:15" x14ac:dyDescent="0.25">
      <c r="A645" t="s">
        <v>14</v>
      </c>
      <c r="B645" t="s">
        <v>18</v>
      </c>
      <c r="C645" t="s">
        <v>19</v>
      </c>
      <c r="D645" s="91">
        <v>48.421875</v>
      </c>
      <c r="E645" t="s">
        <v>24</v>
      </c>
      <c r="F645">
        <v>3200</v>
      </c>
      <c r="G645" t="s">
        <v>27</v>
      </c>
      <c r="H645" s="91">
        <v>41</v>
      </c>
      <c r="I645" s="91">
        <v>35.2890625</v>
      </c>
      <c r="J645" t="s">
        <v>32</v>
      </c>
      <c r="K645" s="1" t="s">
        <v>35</v>
      </c>
      <c r="L645" t="s">
        <v>36</v>
      </c>
      <c r="M645" t="s">
        <v>40</v>
      </c>
      <c r="N645" t="s">
        <v>63</v>
      </c>
      <c r="O645" t="str">
        <f t="shared" si="10"/>
        <v>_Yes</v>
      </c>
    </row>
    <row r="646" spans="1:15" x14ac:dyDescent="0.25">
      <c r="A646" t="s">
        <v>14</v>
      </c>
      <c r="B646" t="s">
        <v>17</v>
      </c>
      <c r="C646" t="s">
        <v>19</v>
      </c>
      <c r="D646" s="91">
        <v>27.85546875</v>
      </c>
      <c r="E646" t="s">
        <v>24</v>
      </c>
      <c r="F646">
        <v>3200</v>
      </c>
      <c r="G646" t="s">
        <v>27</v>
      </c>
      <c r="H646" s="91">
        <v>36</v>
      </c>
      <c r="I646" s="91">
        <v>27.67578125</v>
      </c>
      <c r="J646" t="s">
        <v>31</v>
      </c>
      <c r="K646" s="1" t="s">
        <v>33</v>
      </c>
      <c r="L646" t="s">
        <v>36</v>
      </c>
      <c r="M646" t="s">
        <v>40</v>
      </c>
      <c r="N646" t="s">
        <v>36</v>
      </c>
      <c r="O646" t="str">
        <f t="shared" si="10"/>
        <v>No</v>
      </c>
    </row>
    <row r="647" spans="1:15" x14ac:dyDescent="0.25">
      <c r="A647" t="s">
        <v>0</v>
      </c>
      <c r="B647" t="s">
        <v>18</v>
      </c>
      <c r="C647" t="s">
        <v>19</v>
      </c>
      <c r="D647" s="91">
        <v>10.85546875</v>
      </c>
      <c r="E647" t="s">
        <v>21</v>
      </c>
      <c r="F647">
        <v>3200</v>
      </c>
      <c r="G647" t="s">
        <v>27</v>
      </c>
      <c r="H647" s="91">
        <v>40</v>
      </c>
      <c r="I647" s="91">
        <v>25.2109375</v>
      </c>
      <c r="J647" t="s">
        <v>31</v>
      </c>
      <c r="K647" s="1" t="s">
        <v>34</v>
      </c>
      <c r="L647" t="s">
        <v>36</v>
      </c>
      <c r="M647" t="s">
        <v>40</v>
      </c>
      <c r="N647" t="s">
        <v>36</v>
      </c>
      <c r="O647" t="str">
        <f t="shared" si="10"/>
        <v>No</v>
      </c>
    </row>
    <row r="648" spans="1:15" x14ac:dyDescent="0.25">
      <c r="A648" t="s">
        <v>0</v>
      </c>
      <c r="B648" t="s">
        <v>16</v>
      </c>
      <c r="C648" t="s">
        <v>19</v>
      </c>
      <c r="D648" s="91">
        <v>45.5703125</v>
      </c>
      <c r="E648" t="s">
        <v>24</v>
      </c>
      <c r="F648">
        <v>3200</v>
      </c>
      <c r="G648" t="s">
        <v>27</v>
      </c>
      <c r="H648" s="91">
        <v>39</v>
      </c>
      <c r="I648" s="91">
        <v>33.125</v>
      </c>
      <c r="J648" t="s">
        <v>32</v>
      </c>
      <c r="K648" s="1" t="s">
        <v>34</v>
      </c>
      <c r="L648" t="s">
        <v>63</v>
      </c>
      <c r="M648" t="s">
        <v>40</v>
      </c>
      <c r="N648" t="s">
        <v>63</v>
      </c>
      <c r="O648" t="str">
        <f t="shared" si="10"/>
        <v>_Yes</v>
      </c>
    </row>
    <row r="649" spans="1:15" x14ac:dyDescent="0.25">
      <c r="A649" t="s">
        <v>0</v>
      </c>
      <c r="B649" t="s">
        <v>18</v>
      </c>
      <c r="C649" t="s">
        <v>19</v>
      </c>
      <c r="D649" s="91">
        <v>16.140625</v>
      </c>
      <c r="E649" t="s">
        <v>22</v>
      </c>
      <c r="F649">
        <v>3200</v>
      </c>
      <c r="G649" t="s">
        <v>27</v>
      </c>
      <c r="H649" s="91">
        <v>40</v>
      </c>
      <c r="I649" s="91">
        <v>27.30078125</v>
      </c>
      <c r="J649" t="s">
        <v>31</v>
      </c>
      <c r="K649" s="1" t="s">
        <v>33</v>
      </c>
      <c r="L649" t="s">
        <v>36</v>
      </c>
      <c r="M649" t="s">
        <v>38</v>
      </c>
      <c r="N649" t="s">
        <v>36</v>
      </c>
      <c r="O649" t="str">
        <f t="shared" si="10"/>
        <v>No</v>
      </c>
    </row>
    <row r="650" spans="1:15" x14ac:dyDescent="0.25">
      <c r="A650" t="s">
        <v>14</v>
      </c>
      <c r="B650" t="s">
        <v>18</v>
      </c>
      <c r="C650" t="s">
        <v>20</v>
      </c>
      <c r="D650" s="91">
        <v>25.42578125</v>
      </c>
      <c r="E650" t="s">
        <v>23</v>
      </c>
      <c r="F650">
        <v>3200</v>
      </c>
      <c r="G650" t="s">
        <v>27</v>
      </c>
      <c r="H650" s="91">
        <v>39</v>
      </c>
      <c r="I650" s="91">
        <v>22.71484375</v>
      </c>
      <c r="J650" t="s">
        <v>30</v>
      </c>
      <c r="K650" s="1" t="s">
        <v>33</v>
      </c>
      <c r="L650" t="s">
        <v>36</v>
      </c>
      <c r="M650" t="s">
        <v>37</v>
      </c>
      <c r="N650" t="s">
        <v>36</v>
      </c>
      <c r="O650" t="str">
        <f t="shared" si="10"/>
        <v>No</v>
      </c>
    </row>
    <row r="651" spans="1:15" x14ac:dyDescent="0.25">
      <c r="A651" t="s">
        <v>14</v>
      </c>
      <c r="B651" t="s">
        <v>18</v>
      </c>
      <c r="C651" t="s">
        <v>20</v>
      </c>
      <c r="D651" s="91">
        <v>11.42773438</v>
      </c>
      <c r="E651" t="s">
        <v>21</v>
      </c>
      <c r="F651">
        <v>3200</v>
      </c>
      <c r="G651" t="s">
        <v>27</v>
      </c>
      <c r="H651" s="91">
        <v>41</v>
      </c>
      <c r="I651" s="91">
        <v>39.71875</v>
      </c>
      <c r="J651" t="s">
        <v>32</v>
      </c>
      <c r="K651" s="1" t="s">
        <v>34</v>
      </c>
      <c r="L651" t="s">
        <v>36</v>
      </c>
      <c r="M651" t="s">
        <v>40</v>
      </c>
      <c r="N651" t="s">
        <v>63</v>
      </c>
      <c r="O651" t="str">
        <f t="shared" si="10"/>
        <v>_Yes</v>
      </c>
    </row>
    <row r="652" spans="1:15" x14ac:dyDescent="0.25">
      <c r="A652" t="s">
        <v>14</v>
      </c>
      <c r="B652" t="s">
        <v>18</v>
      </c>
      <c r="C652" t="s">
        <v>20</v>
      </c>
      <c r="D652" s="91">
        <v>13.14257813</v>
      </c>
      <c r="E652" t="s">
        <v>22</v>
      </c>
      <c r="F652">
        <v>3200</v>
      </c>
      <c r="G652" t="s">
        <v>27</v>
      </c>
      <c r="H652" s="91">
        <v>37.421875</v>
      </c>
      <c r="I652" s="91">
        <v>28.49609375</v>
      </c>
      <c r="J652" t="s">
        <v>31</v>
      </c>
      <c r="K652" s="1" t="s">
        <v>34</v>
      </c>
      <c r="L652" t="s">
        <v>36</v>
      </c>
      <c r="M652" t="s">
        <v>37</v>
      </c>
      <c r="N652" t="s">
        <v>63</v>
      </c>
      <c r="O652" t="str">
        <f t="shared" si="10"/>
        <v>_Yes</v>
      </c>
    </row>
    <row r="653" spans="1:15" x14ac:dyDescent="0.25">
      <c r="A653" t="s">
        <v>14</v>
      </c>
      <c r="B653" t="s">
        <v>18</v>
      </c>
      <c r="C653" t="s">
        <v>20</v>
      </c>
      <c r="D653" s="91">
        <v>18.85546875</v>
      </c>
      <c r="E653" t="s">
        <v>22</v>
      </c>
      <c r="F653">
        <v>3200</v>
      </c>
      <c r="G653" t="s">
        <v>27</v>
      </c>
      <c r="H653" s="91">
        <v>40</v>
      </c>
      <c r="I653" s="91">
        <v>28.8203125</v>
      </c>
      <c r="J653" t="s">
        <v>31</v>
      </c>
      <c r="K653" s="1" t="s">
        <v>33</v>
      </c>
      <c r="L653" t="s">
        <v>36</v>
      </c>
      <c r="M653" t="s">
        <v>37</v>
      </c>
      <c r="N653" t="s">
        <v>36</v>
      </c>
      <c r="O653" t="str">
        <f t="shared" si="10"/>
        <v>No</v>
      </c>
    </row>
    <row r="654" spans="1:15" x14ac:dyDescent="0.25">
      <c r="A654" t="s">
        <v>14</v>
      </c>
      <c r="B654" t="s">
        <v>18</v>
      </c>
      <c r="C654" t="s">
        <v>20</v>
      </c>
      <c r="D654" s="91">
        <v>14.71289063</v>
      </c>
      <c r="E654" t="s">
        <v>22</v>
      </c>
      <c r="F654">
        <v>3200</v>
      </c>
      <c r="G654" t="s">
        <v>27</v>
      </c>
      <c r="H654" s="91">
        <v>41</v>
      </c>
      <c r="I654" s="91">
        <v>29.09765625</v>
      </c>
      <c r="J654" t="s">
        <v>31</v>
      </c>
      <c r="K654" s="1" t="s">
        <v>33</v>
      </c>
      <c r="L654" t="s">
        <v>36</v>
      </c>
      <c r="M654" t="s">
        <v>38</v>
      </c>
      <c r="N654" t="s">
        <v>63</v>
      </c>
      <c r="O654" t="str">
        <f t="shared" si="10"/>
        <v>_Yes</v>
      </c>
    </row>
    <row r="655" spans="1:15" x14ac:dyDescent="0.25">
      <c r="A655" t="s">
        <v>14</v>
      </c>
      <c r="B655" t="s">
        <v>16</v>
      </c>
      <c r="C655" t="s">
        <v>20</v>
      </c>
      <c r="D655" s="91">
        <v>26.5703125</v>
      </c>
      <c r="E655" t="s">
        <v>24</v>
      </c>
      <c r="F655">
        <v>3200</v>
      </c>
      <c r="G655" t="s">
        <v>27</v>
      </c>
      <c r="H655" s="91">
        <v>40.28125</v>
      </c>
      <c r="I655" s="91">
        <v>18.03125</v>
      </c>
      <c r="J655" t="s">
        <v>29</v>
      </c>
      <c r="K655" s="1" t="s">
        <v>35</v>
      </c>
      <c r="L655" t="s">
        <v>63</v>
      </c>
      <c r="M655" t="s">
        <v>38</v>
      </c>
      <c r="N655" t="s">
        <v>36</v>
      </c>
      <c r="O655" t="str">
        <f t="shared" si="10"/>
        <v>No</v>
      </c>
    </row>
    <row r="656" spans="1:15" x14ac:dyDescent="0.25">
      <c r="A656" t="s">
        <v>14</v>
      </c>
      <c r="B656" t="s">
        <v>18</v>
      </c>
      <c r="C656" t="s">
        <v>20</v>
      </c>
      <c r="D656" s="91">
        <v>43</v>
      </c>
      <c r="E656" t="s">
        <v>24</v>
      </c>
      <c r="F656">
        <v>3200</v>
      </c>
      <c r="G656" t="s">
        <v>27</v>
      </c>
      <c r="H656" s="91">
        <v>40</v>
      </c>
      <c r="I656" s="91">
        <v>23.81640625</v>
      </c>
      <c r="J656" t="s">
        <v>30</v>
      </c>
      <c r="K656" s="1" t="s">
        <v>35</v>
      </c>
      <c r="L656" t="s">
        <v>36</v>
      </c>
      <c r="M656" t="s">
        <v>40</v>
      </c>
      <c r="N656" t="s">
        <v>36</v>
      </c>
      <c r="O656" t="str">
        <f t="shared" si="10"/>
        <v>No</v>
      </c>
    </row>
    <row r="657" spans="1:15" x14ac:dyDescent="0.25">
      <c r="A657" t="s">
        <v>14</v>
      </c>
      <c r="B657" t="s">
        <v>18</v>
      </c>
      <c r="C657" t="s">
        <v>20</v>
      </c>
      <c r="D657" s="91">
        <v>16.7109375</v>
      </c>
      <c r="E657" t="s">
        <v>22</v>
      </c>
      <c r="F657">
        <v>3200</v>
      </c>
      <c r="G657" t="s">
        <v>27</v>
      </c>
      <c r="H657" s="91">
        <v>42</v>
      </c>
      <c r="I657" s="91">
        <v>28.55078125</v>
      </c>
      <c r="J657" t="s">
        <v>31</v>
      </c>
      <c r="K657" s="1" t="s">
        <v>34</v>
      </c>
      <c r="L657" t="s">
        <v>36</v>
      </c>
      <c r="M657" t="s">
        <v>37</v>
      </c>
      <c r="N657" t="s">
        <v>63</v>
      </c>
      <c r="O657" t="str">
        <f t="shared" si="10"/>
        <v>_Yes</v>
      </c>
    </row>
    <row r="658" spans="1:15" x14ac:dyDescent="0.25">
      <c r="A658" t="s">
        <v>14</v>
      </c>
      <c r="B658" t="s">
        <v>18</v>
      </c>
      <c r="C658" t="s">
        <v>20</v>
      </c>
      <c r="D658" s="91">
        <v>39.28125</v>
      </c>
      <c r="E658" t="s">
        <v>24</v>
      </c>
      <c r="F658">
        <v>3200</v>
      </c>
      <c r="G658" t="s">
        <v>27</v>
      </c>
      <c r="H658" s="91">
        <v>41</v>
      </c>
      <c r="I658" s="91">
        <v>37.25</v>
      </c>
      <c r="J658" t="s">
        <v>32</v>
      </c>
      <c r="K658" s="1" t="s">
        <v>33</v>
      </c>
      <c r="L658" t="s">
        <v>63</v>
      </c>
      <c r="M658" t="s">
        <v>38</v>
      </c>
      <c r="N658" t="s">
        <v>36</v>
      </c>
      <c r="O658" t="str">
        <f t="shared" si="10"/>
        <v>No</v>
      </c>
    </row>
    <row r="659" spans="1:15" x14ac:dyDescent="0.25">
      <c r="A659" t="s">
        <v>14</v>
      </c>
      <c r="B659" t="s">
        <v>16</v>
      </c>
      <c r="C659" t="s">
        <v>20</v>
      </c>
      <c r="D659" s="91">
        <v>17.42578125</v>
      </c>
      <c r="E659" t="s">
        <v>22</v>
      </c>
      <c r="F659">
        <v>3200</v>
      </c>
      <c r="G659" t="s">
        <v>27</v>
      </c>
      <c r="H659" s="91">
        <v>40.7109375</v>
      </c>
      <c r="I659" s="91">
        <v>23.04296875</v>
      </c>
      <c r="J659" t="s">
        <v>30</v>
      </c>
      <c r="K659" s="1" t="s">
        <v>33</v>
      </c>
      <c r="L659" t="s">
        <v>36</v>
      </c>
      <c r="M659" t="s">
        <v>40</v>
      </c>
      <c r="N659" t="s">
        <v>63</v>
      </c>
      <c r="O659" t="str">
        <f t="shared" si="10"/>
        <v>_Yes</v>
      </c>
    </row>
    <row r="660" spans="1:15" x14ac:dyDescent="0.25">
      <c r="A660" t="s">
        <v>14</v>
      </c>
      <c r="B660" t="s">
        <v>18</v>
      </c>
      <c r="C660" t="s">
        <v>20</v>
      </c>
      <c r="D660" s="91">
        <v>25.28515625</v>
      </c>
      <c r="E660" t="s">
        <v>23</v>
      </c>
      <c r="F660">
        <v>3200</v>
      </c>
      <c r="G660" t="s">
        <v>27</v>
      </c>
      <c r="H660" s="91">
        <v>39</v>
      </c>
      <c r="I660" s="91">
        <v>35.1015625</v>
      </c>
      <c r="J660" t="s">
        <v>32</v>
      </c>
      <c r="K660" s="1" t="s">
        <v>34</v>
      </c>
      <c r="L660" t="s">
        <v>36</v>
      </c>
      <c r="M660" t="s">
        <v>38</v>
      </c>
      <c r="N660" t="s">
        <v>36</v>
      </c>
      <c r="O660" t="str">
        <f t="shared" si="10"/>
        <v>No</v>
      </c>
    </row>
    <row r="661" spans="1:15" x14ac:dyDescent="0.25">
      <c r="A661" t="s">
        <v>14</v>
      </c>
      <c r="B661" t="s">
        <v>18</v>
      </c>
      <c r="C661" t="s">
        <v>20</v>
      </c>
      <c r="D661" s="91">
        <v>6.427734375</v>
      </c>
      <c r="E661" t="s">
        <v>21</v>
      </c>
      <c r="F661">
        <v>3200</v>
      </c>
      <c r="G661" t="s">
        <v>27</v>
      </c>
      <c r="H661" s="91">
        <v>38</v>
      </c>
      <c r="I661" s="91">
        <v>36.9921875</v>
      </c>
      <c r="J661" t="s">
        <v>32</v>
      </c>
      <c r="K661" s="1" t="s">
        <v>33</v>
      </c>
      <c r="L661" t="s">
        <v>36</v>
      </c>
      <c r="M661" t="s">
        <v>38</v>
      </c>
      <c r="N661" t="s">
        <v>36</v>
      </c>
      <c r="O661" t="str">
        <f t="shared" si="10"/>
        <v>No</v>
      </c>
    </row>
    <row r="662" spans="1:15" x14ac:dyDescent="0.25">
      <c r="A662" t="s">
        <v>0</v>
      </c>
      <c r="B662" t="s">
        <v>16</v>
      </c>
      <c r="C662" t="s">
        <v>20</v>
      </c>
      <c r="D662" s="91">
        <v>20</v>
      </c>
      <c r="E662" t="s">
        <v>23</v>
      </c>
      <c r="F662">
        <v>3200</v>
      </c>
      <c r="G662" t="s">
        <v>27</v>
      </c>
      <c r="H662" s="91">
        <v>41</v>
      </c>
      <c r="I662" s="91">
        <v>30.359375</v>
      </c>
      <c r="J662" t="s">
        <v>32</v>
      </c>
      <c r="K662" s="1" t="s">
        <v>34</v>
      </c>
      <c r="L662" t="s">
        <v>36</v>
      </c>
      <c r="M662" t="s">
        <v>40</v>
      </c>
      <c r="N662" t="s">
        <v>36</v>
      </c>
      <c r="O662" t="str">
        <f t="shared" si="10"/>
        <v>No</v>
      </c>
    </row>
    <row r="663" spans="1:15" x14ac:dyDescent="0.25">
      <c r="A663" t="s">
        <v>0</v>
      </c>
      <c r="B663" t="s">
        <v>17</v>
      </c>
      <c r="C663" t="s">
        <v>20</v>
      </c>
      <c r="D663" s="91">
        <v>13.5703125</v>
      </c>
      <c r="E663" t="s">
        <v>22</v>
      </c>
      <c r="F663">
        <v>3200</v>
      </c>
      <c r="G663" t="s">
        <v>27</v>
      </c>
      <c r="H663" s="91">
        <v>38.8515625</v>
      </c>
      <c r="I663" s="91">
        <v>16.76171875</v>
      </c>
      <c r="J663" t="s">
        <v>29</v>
      </c>
      <c r="K663" s="1" t="s">
        <v>34</v>
      </c>
      <c r="L663" t="s">
        <v>36</v>
      </c>
      <c r="M663" t="s">
        <v>40</v>
      </c>
      <c r="N663" t="s">
        <v>36</v>
      </c>
      <c r="O663" t="str">
        <f t="shared" si="10"/>
        <v>No</v>
      </c>
    </row>
    <row r="664" spans="1:15" x14ac:dyDescent="0.25">
      <c r="A664" t="s">
        <v>0</v>
      </c>
      <c r="B664" t="s">
        <v>18</v>
      </c>
      <c r="C664" t="s">
        <v>20</v>
      </c>
      <c r="D664" s="91">
        <v>6.571289063</v>
      </c>
      <c r="E664" t="s">
        <v>21</v>
      </c>
      <c r="F664">
        <v>3200</v>
      </c>
      <c r="G664" t="s">
        <v>27</v>
      </c>
      <c r="H664" s="91">
        <v>40</v>
      </c>
      <c r="I664" s="91">
        <v>13.890625</v>
      </c>
      <c r="J664" t="s">
        <v>29</v>
      </c>
      <c r="K664" s="1" t="s">
        <v>33</v>
      </c>
      <c r="L664" t="s">
        <v>63</v>
      </c>
      <c r="M664" t="s">
        <v>40</v>
      </c>
      <c r="N664" t="s">
        <v>36</v>
      </c>
      <c r="O664" t="str">
        <f t="shared" si="10"/>
        <v>No</v>
      </c>
    </row>
    <row r="665" spans="1:15" x14ac:dyDescent="0.25">
      <c r="A665" t="s">
        <v>14</v>
      </c>
      <c r="B665" t="s">
        <v>18</v>
      </c>
      <c r="C665" t="s">
        <v>19</v>
      </c>
      <c r="D665" s="91">
        <v>18.42578125</v>
      </c>
      <c r="E665" t="s">
        <v>22</v>
      </c>
      <c r="F665">
        <v>3205</v>
      </c>
      <c r="G665" t="s">
        <v>27</v>
      </c>
      <c r="H665" s="91">
        <v>40</v>
      </c>
      <c r="I665" s="91">
        <v>26.37109375</v>
      </c>
      <c r="J665" t="s">
        <v>31</v>
      </c>
      <c r="K665" s="1" t="s">
        <v>34</v>
      </c>
      <c r="L665" t="s">
        <v>36</v>
      </c>
      <c r="M665" t="s">
        <v>37</v>
      </c>
      <c r="N665" t="s">
        <v>36</v>
      </c>
      <c r="O665" t="str">
        <f t="shared" si="10"/>
        <v>No</v>
      </c>
    </row>
    <row r="666" spans="1:15" x14ac:dyDescent="0.25">
      <c r="A666" t="s">
        <v>14</v>
      </c>
      <c r="B666" t="s">
        <v>18</v>
      </c>
      <c r="C666" t="s">
        <v>19</v>
      </c>
      <c r="D666" s="91">
        <v>48</v>
      </c>
      <c r="E666" t="s">
        <v>24</v>
      </c>
      <c r="F666">
        <v>3210</v>
      </c>
      <c r="G666" t="s">
        <v>27</v>
      </c>
      <c r="H666" s="91">
        <v>40.5703125</v>
      </c>
      <c r="I666" s="91">
        <v>28.984375</v>
      </c>
      <c r="J666" t="s">
        <v>31</v>
      </c>
      <c r="K666" s="1" t="s">
        <v>34</v>
      </c>
      <c r="L666" t="s">
        <v>36</v>
      </c>
      <c r="M666" t="s">
        <v>40</v>
      </c>
      <c r="N666" t="s">
        <v>63</v>
      </c>
      <c r="O666" t="str">
        <f t="shared" si="10"/>
        <v>_Yes</v>
      </c>
    </row>
    <row r="667" spans="1:15" x14ac:dyDescent="0.25">
      <c r="A667" t="s">
        <v>14</v>
      </c>
      <c r="B667" t="s">
        <v>16</v>
      </c>
      <c r="C667" t="s">
        <v>19</v>
      </c>
      <c r="D667" s="91">
        <v>10.14257813</v>
      </c>
      <c r="E667" t="s">
        <v>21</v>
      </c>
      <c r="F667">
        <v>3210</v>
      </c>
      <c r="G667" t="s">
        <v>27</v>
      </c>
      <c r="H667" s="91">
        <v>40</v>
      </c>
      <c r="I667" s="91">
        <v>21.1796875</v>
      </c>
      <c r="J667" t="s">
        <v>30</v>
      </c>
      <c r="K667" s="1" t="s">
        <v>35</v>
      </c>
      <c r="L667" t="s">
        <v>36</v>
      </c>
      <c r="M667" t="s">
        <v>38</v>
      </c>
      <c r="N667" t="s">
        <v>63</v>
      </c>
      <c r="O667" t="str">
        <f t="shared" si="10"/>
        <v>_Yes</v>
      </c>
    </row>
    <row r="668" spans="1:15" x14ac:dyDescent="0.25">
      <c r="A668" t="s">
        <v>14</v>
      </c>
      <c r="B668" t="s">
        <v>16</v>
      </c>
      <c r="C668" t="s">
        <v>19</v>
      </c>
      <c r="D668" s="91">
        <v>26.5703125</v>
      </c>
      <c r="E668" t="s">
        <v>24</v>
      </c>
      <c r="F668">
        <v>3210</v>
      </c>
      <c r="G668" t="s">
        <v>27</v>
      </c>
      <c r="H668" s="91">
        <v>40</v>
      </c>
      <c r="I668" s="91">
        <v>29.515625</v>
      </c>
      <c r="J668" t="s">
        <v>31</v>
      </c>
      <c r="K668" s="1" t="s">
        <v>34</v>
      </c>
      <c r="L668" t="s">
        <v>36</v>
      </c>
      <c r="M668" t="s">
        <v>40</v>
      </c>
      <c r="N668" t="s">
        <v>63</v>
      </c>
      <c r="O668" t="str">
        <f t="shared" si="10"/>
        <v>_Yes</v>
      </c>
    </row>
    <row r="669" spans="1:15" x14ac:dyDescent="0.25">
      <c r="A669" t="s">
        <v>14</v>
      </c>
      <c r="B669" t="s">
        <v>18</v>
      </c>
      <c r="C669" t="s">
        <v>19</v>
      </c>
      <c r="D669" s="91">
        <v>25.7109375</v>
      </c>
      <c r="E669" t="s">
        <v>23</v>
      </c>
      <c r="F669">
        <v>3210</v>
      </c>
      <c r="G669" t="s">
        <v>27</v>
      </c>
      <c r="H669" s="91">
        <v>38</v>
      </c>
      <c r="I669" s="91">
        <v>29.6875</v>
      </c>
      <c r="J669" t="s">
        <v>31</v>
      </c>
      <c r="K669" s="1" t="s">
        <v>35</v>
      </c>
      <c r="L669" t="s">
        <v>36</v>
      </c>
      <c r="M669" t="s">
        <v>37</v>
      </c>
      <c r="N669" t="s">
        <v>63</v>
      </c>
      <c r="O669" t="str">
        <f t="shared" si="10"/>
        <v>_Yes</v>
      </c>
    </row>
    <row r="670" spans="1:15" x14ac:dyDescent="0.25">
      <c r="A670" t="s">
        <v>0</v>
      </c>
      <c r="B670" t="s">
        <v>18</v>
      </c>
      <c r="C670" t="s">
        <v>19</v>
      </c>
      <c r="D670" s="91">
        <v>21.28515625</v>
      </c>
      <c r="E670" t="s">
        <v>23</v>
      </c>
      <c r="F670">
        <v>3210</v>
      </c>
      <c r="G670" t="s">
        <v>27</v>
      </c>
      <c r="H670" s="91">
        <v>39</v>
      </c>
      <c r="I670" s="91">
        <v>19.02734375</v>
      </c>
      <c r="J670" t="s">
        <v>29</v>
      </c>
      <c r="K670" s="1" t="s">
        <v>34</v>
      </c>
      <c r="L670" t="s">
        <v>36</v>
      </c>
      <c r="M670" t="s">
        <v>40</v>
      </c>
      <c r="N670" t="s">
        <v>63</v>
      </c>
      <c r="O670" t="str">
        <f t="shared" si="10"/>
        <v>_Yes</v>
      </c>
    </row>
    <row r="671" spans="1:15" x14ac:dyDescent="0.25">
      <c r="A671" t="s">
        <v>14</v>
      </c>
      <c r="B671" t="s">
        <v>17</v>
      </c>
      <c r="C671" t="s">
        <v>20</v>
      </c>
      <c r="D671" s="91">
        <v>16.28515625</v>
      </c>
      <c r="E671" t="s">
        <v>22</v>
      </c>
      <c r="F671">
        <v>3210</v>
      </c>
      <c r="G671" t="s">
        <v>27</v>
      </c>
      <c r="H671" s="91">
        <v>40</v>
      </c>
      <c r="I671" s="91">
        <v>26.08203125</v>
      </c>
      <c r="J671" t="s">
        <v>31</v>
      </c>
      <c r="K671" s="1" t="s">
        <v>33</v>
      </c>
      <c r="L671" t="s">
        <v>63</v>
      </c>
      <c r="M671" t="s">
        <v>38</v>
      </c>
      <c r="N671" t="s">
        <v>36</v>
      </c>
      <c r="O671" t="str">
        <f t="shared" si="10"/>
        <v>No</v>
      </c>
    </row>
    <row r="672" spans="1:15" x14ac:dyDescent="0.25">
      <c r="A672" t="s">
        <v>0</v>
      </c>
      <c r="B672" t="s">
        <v>18</v>
      </c>
      <c r="C672" t="s">
        <v>20</v>
      </c>
      <c r="D672" s="91">
        <v>6.713867188</v>
      </c>
      <c r="E672" t="s">
        <v>21</v>
      </c>
      <c r="F672">
        <v>3210</v>
      </c>
      <c r="G672" t="s">
        <v>27</v>
      </c>
      <c r="H672" s="91">
        <v>39.7109375</v>
      </c>
      <c r="I672" s="91">
        <v>24.6484375</v>
      </c>
      <c r="J672" t="s">
        <v>30</v>
      </c>
      <c r="K672" s="1" t="s">
        <v>35</v>
      </c>
      <c r="L672" t="s">
        <v>36</v>
      </c>
      <c r="M672" t="s">
        <v>40</v>
      </c>
      <c r="N672" t="s">
        <v>63</v>
      </c>
      <c r="O672" t="str">
        <f t="shared" si="10"/>
        <v>_Yes</v>
      </c>
    </row>
    <row r="673" spans="1:16" x14ac:dyDescent="0.25">
      <c r="A673" t="s">
        <v>14</v>
      </c>
      <c r="B673" t="s">
        <v>18</v>
      </c>
      <c r="C673" t="s">
        <v>19</v>
      </c>
      <c r="D673" s="91">
        <v>9.712890625</v>
      </c>
      <c r="E673" t="s">
        <v>21</v>
      </c>
      <c r="F673">
        <v>3220</v>
      </c>
      <c r="G673" t="s">
        <v>27</v>
      </c>
      <c r="H673" s="91">
        <v>40</v>
      </c>
      <c r="I673" s="91">
        <v>28.2734375</v>
      </c>
      <c r="J673" t="s">
        <v>31</v>
      </c>
      <c r="K673" s="1" t="s">
        <v>33</v>
      </c>
      <c r="L673" t="s">
        <v>36</v>
      </c>
      <c r="M673" t="s">
        <v>40</v>
      </c>
      <c r="N673" t="s">
        <v>36</v>
      </c>
      <c r="O673" t="str">
        <f t="shared" si="10"/>
        <v>No</v>
      </c>
      <c r="P673" s="5"/>
    </row>
    <row r="674" spans="1:16" x14ac:dyDescent="0.25">
      <c r="A674" t="s">
        <v>0</v>
      </c>
      <c r="B674" t="s">
        <v>16</v>
      </c>
      <c r="C674" t="s">
        <v>19</v>
      </c>
      <c r="D674" s="91">
        <v>4</v>
      </c>
      <c r="E674" t="s">
        <v>21</v>
      </c>
      <c r="F674">
        <v>3220</v>
      </c>
      <c r="G674" t="s">
        <v>27</v>
      </c>
      <c r="H674" s="91">
        <v>38</v>
      </c>
      <c r="I674" s="91">
        <v>19.0546875</v>
      </c>
      <c r="J674" t="s">
        <v>29</v>
      </c>
      <c r="K674" s="1" t="s">
        <v>35</v>
      </c>
      <c r="L674" t="s">
        <v>63</v>
      </c>
      <c r="M674" t="s">
        <v>38</v>
      </c>
      <c r="N674" t="s">
        <v>63</v>
      </c>
      <c r="O674" t="str">
        <f t="shared" si="10"/>
        <v>_Yes</v>
      </c>
    </row>
    <row r="675" spans="1:16" x14ac:dyDescent="0.25">
      <c r="A675" t="s">
        <v>0</v>
      </c>
      <c r="B675" t="s">
        <v>18</v>
      </c>
      <c r="C675" t="s">
        <v>19</v>
      </c>
      <c r="D675" s="91">
        <v>15</v>
      </c>
      <c r="E675" t="s">
        <v>22</v>
      </c>
      <c r="F675">
        <v>3220</v>
      </c>
      <c r="G675" t="s">
        <v>27</v>
      </c>
      <c r="H675" s="91">
        <v>41</v>
      </c>
      <c r="I675" s="91">
        <v>27.15625</v>
      </c>
      <c r="J675" t="s">
        <v>31</v>
      </c>
      <c r="K675" s="1" t="s">
        <v>34</v>
      </c>
      <c r="L675" t="s">
        <v>36</v>
      </c>
      <c r="M675" t="s">
        <v>39</v>
      </c>
      <c r="N675" t="s">
        <v>63</v>
      </c>
      <c r="O675" t="str">
        <f t="shared" si="10"/>
        <v>_Yes</v>
      </c>
    </row>
    <row r="676" spans="1:16" x14ac:dyDescent="0.25">
      <c r="A676" t="s">
        <v>0</v>
      </c>
      <c r="B676" t="s">
        <v>16</v>
      </c>
      <c r="C676" t="s">
        <v>19</v>
      </c>
      <c r="D676" s="91">
        <v>11.42773438</v>
      </c>
      <c r="E676" t="s">
        <v>21</v>
      </c>
      <c r="F676">
        <v>3220</v>
      </c>
      <c r="G676" t="s">
        <v>27</v>
      </c>
      <c r="H676" s="91">
        <v>39</v>
      </c>
      <c r="I676" s="91">
        <v>24.2734375</v>
      </c>
      <c r="J676" t="s">
        <v>30</v>
      </c>
      <c r="K676" s="1" t="s">
        <v>35</v>
      </c>
      <c r="L676" t="s">
        <v>36</v>
      </c>
      <c r="M676" t="s">
        <v>40</v>
      </c>
      <c r="N676" t="s">
        <v>63</v>
      </c>
      <c r="O676" t="str">
        <f t="shared" si="10"/>
        <v>_Yes</v>
      </c>
    </row>
    <row r="677" spans="1:16" x14ac:dyDescent="0.25">
      <c r="A677" t="s">
        <v>0</v>
      </c>
      <c r="B677" t="s">
        <v>17</v>
      </c>
      <c r="C677" t="s">
        <v>19</v>
      </c>
      <c r="D677" s="91">
        <v>9.85546875</v>
      </c>
      <c r="E677" t="s">
        <v>21</v>
      </c>
      <c r="F677">
        <v>3220</v>
      </c>
      <c r="G677" t="s">
        <v>27</v>
      </c>
      <c r="H677" s="91">
        <v>40.7109375</v>
      </c>
      <c r="I677" s="91">
        <v>21.90234375</v>
      </c>
      <c r="J677" t="s">
        <v>30</v>
      </c>
      <c r="K677" s="1" t="s">
        <v>34</v>
      </c>
      <c r="L677" t="s">
        <v>36</v>
      </c>
      <c r="M677" t="s">
        <v>40</v>
      </c>
      <c r="N677" t="s">
        <v>63</v>
      </c>
      <c r="O677" t="str">
        <f t="shared" si="10"/>
        <v>_Yes</v>
      </c>
    </row>
    <row r="678" spans="1:16" x14ac:dyDescent="0.25">
      <c r="A678" t="s">
        <v>14</v>
      </c>
      <c r="B678" t="s">
        <v>18</v>
      </c>
      <c r="C678" t="s">
        <v>20</v>
      </c>
      <c r="D678" s="91">
        <v>8.5703125</v>
      </c>
      <c r="E678" t="s">
        <v>21</v>
      </c>
      <c r="F678">
        <v>3220</v>
      </c>
      <c r="G678" t="s">
        <v>27</v>
      </c>
      <c r="H678" s="91">
        <v>40</v>
      </c>
      <c r="I678" s="91">
        <v>27.51953125</v>
      </c>
      <c r="J678" t="s">
        <v>31</v>
      </c>
      <c r="K678" s="1" t="s">
        <v>33</v>
      </c>
      <c r="L678" t="s">
        <v>36</v>
      </c>
      <c r="M678" t="s">
        <v>40</v>
      </c>
      <c r="N678" t="s">
        <v>63</v>
      </c>
      <c r="O678" t="str">
        <f t="shared" si="10"/>
        <v>_Yes</v>
      </c>
    </row>
    <row r="679" spans="1:16" x14ac:dyDescent="0.25">
      <c r="A679" t="s">
        <v>14</v>
      </c>
      <c r="B679" t="s">
        <v>18</v>
      </c>
      <c r="C679" t="s">
        <v>20</v>
      </c>
      <c r="D679" s="91">
        <v>7.713867188</v>
      </c>
      <c r="E679" t="s">
        <v>21</v>
      </c>
      <c r="F679">
        <v>3220</v>
      </c>
      <c r="G679" t="s">
        <v>27</v>
      </c>
      <c r="H679" s="91">
        <v>40</v>
      </c>
      <c r="I679" s="91">
        <v>25.890625</v>
      </c>
      <c r="J679" t="s">
        <v>31</v>
      </c>
      <c r="K679" s="1" t="s">
        <v>34</v>
      </c>
      <c r="L679" t="s">
        <v>36</v>
      </c>
      <c r="M679" t="s">
        <v>38</v>
      </c>
      <c r="N679" t="s">
        <v>36</v>
      </c>
      <c r="O679" t="str">
        <f t="shared" si="10"/>
        <v>No</v>
      </c>
    </row>
    <row r="680" spans="1:16" x14ac:dyDescent="0.25">
      <c r="A680" t="s">
        <v>14</v>
      </c>
      <c r="B680" t="s">
        <v>18</v>
      </c>
      <c r="C680" t="s">
        <v>20</v>
      </c>
      <c r="D680" s="91">
        <v>12.85546875</v>
      </c>
      <c r="E680" t="s">
        <v>21</v>
      </c>
      <c r="F680">
        <v>3220</v>
      </c>
      <c r="G680" t="s">
        <v>27</v>
      </c>
      <c r="H680" s="91">
        <v>40</v>
      </c>
      <c r="I680" s="91">
        <v>29.76171875</v>
      </c>
      <c r="J680" t="s">
        <v>31</v>
      </c>
      <c r="K680" s="1" t="s">
        <v>34</v>
      </c>
      <c r="L680" t="s">
        <v>36</v>
      </c>
      <c r="M680" t="s">
        <v>40</v>
      </c>
      <c r="N680" t="s">
        <v>36</v>
      </c>
      <c r="O680" t="str">
        <f t="shared" si="10"/>
        <v>No</v>
      </c>
    </row>
    <row r="681" spans="1:16" x14ac:dyDescent="0.25">
      <c r="A681" t="s">
        <v>14</v>
      </c>
      <c r="B681" t="s">
        <v>16</v>
      </c>
      <c r="C681" t="s">
        <v>20</v>
      </c>
      <c r="D681" s="91">
        <v>12.42773438</v>
      </c>
      <c r="E681" t="s">
        <v>21</v>
      </c>
      <c r="F681">
        <v>3220</v>
      </c>
      <c r="G681" t="s">
        <v>27</v>
      </c>
      <c r="H681" s="91">
        <v>39.140625</v>
      </c>
      <c r="I681" s="91">
        <v>32.296875</v>
      </c>
      <c r="J681" t="s">
        <v>32</v>
      </c>
      <c r="K681" s="1" t="s">
        <v>33</v>
      </c>
      <c r="L681" t="s">
        <v>36</v>
      </c>
      <c r="M681" t="s">
        <v>40</v>
      </c>
      <c r="N681" t="s">
        <v>63</v>
      </c>
      <c r="O681" t="str">
        <f t="shared" si="10"/>
        <v>_Yes</v>
      </c>
    </row>
    <row r="682" spans="1:16" x14ac:dyDescent="0.25">
      <c r="A682" t="s">
        <v>14</v>
      </c>
      <c r="B682" t="s">
        <v>18</v>
      </c>
      <c r="C682" t="s">
        <v>20</v>
      </c>
      <c r="D682" s="91">
        <v>15.5703125</v>
      </c>
      <c r="E682" t="s">
        <v>22</v>
      </c>
      <c r="F682">
        <v>3220</v>
      </c>
      <c r="G682" t="s">
        <v>27</v>
      </c>
      <c r="H682" s="91">
        <v>41</v>
      </c>
      <c r="I682" s="91">
        <v>23.515625</v>
      </c>
      <c r="J682" t="s">
        <v>30</v>
      </c>
      <c r="K682" s="1" t="s">
        <v>34</v>
      </c>
      <c r="L682" t="s">
        <v>36</v>
      </c>
      <c r="M682" t="s">
        <v>40</v>
      </c>
      <c r="N682" t="s">
        <v>36</v>
      </c>
      <c r="O682" t="str">
        <f t="shared" si="10"/>
        <v>No</v>
      </c>
    </row>
    <row r="683" spans="1:16" x14ac:dyDescent="0.25">
      <c r="A683" t="s">
        <v>14</v>
      </c>
      <c r="B683" t="s">
        <v>18</v>
      </c>
      <c r="C683" t="s">
        <v>20</v>
      </c>
      <c r="D683" s="91">
        <v>4.571289063</v>
      </c>
      <c r="E683" t="s">
        <v>21</v>
      </c>
      <c r="F683">
        <v>3220</v>
      </c>
      <c r="G683" t="s">
        <v>27</v>
      </c>
      <c r="H683" s="91">
        <v>38</v>
      </c>
      <c r="I683" s="91">
        <v>35.2421875</v>
      </c>
      <c r="J683" t="s">
        <v>32</v>
      </c>
      <c r="K683" s="1" t="s">
        <v>35</v>
      </c>
      <c r="L683" t="s">
        <v>36</v>
      </c>
      <c r="M683" t="s">
        <v>38</v>
      </c>
      <c r="N683" t="s">
        <v>36</v>
      </c>
      <c r="O683" t="str">
        <f t="shared" si="10"/>
        <v>No</v>
      </c>
    </row>
    <row r="684" spans="1:16" x14ac:dyDescent="0.25">
      <c r="A684" t="s">
        <v>14</v>
      </c>
      <c r="B684" t="s">
        <v>18</v>
      </c>
      <c r="C684" t="s">
        <v>20</v>
      </c>
      <c r="D684" s="91">
        <v>9.5703125</v>
      </c>
      <c r="E684" t="s">
        <v>21</v>
      </c>
      <c r="F684">
        <v>3220</v>
      </c>
      <c r="G684" t="s">
        <v>27</v>
      </c>
      <c r="H684" s="91">
        <v>40</v>
      </c>
      <c r="I684" s="91">
        <v>34.7421875</v>
      </c>
      <c r="J684" t="s">
        <v>32</v>
      </c>
      <c r="K684" s="1" t="s">
        <v>34</v>
      </c>
      <c r="L684" t="s">
        <v>36</v>
      </c>
      <c r="M684" t="s">
        <v>40</v>
      </c>
      <c r="N684" t="s">
        <v>36</v>
      </c>
      <c r="O684" t="str">
        <f t="shared" si="10"/>
        <v>No</v>
      </c>
    </row>
    <row r="685" spans="1:16" x14ac:dyDescent="0.25">
      <c r="A685" t="s">
        <v>14</v>
      </c>
      <c r="B685" t="s">
        <v>16</v>
      </c>
      <c r="C685" t="s">
        <v>19</v>
      </c>
      <c r="D685" s="91">
        <v>30.28515625</v>
      </c>
      <c r="E685" t="s">
        <v>24</v>
      </c>
      <c r="F685">
        <v>3230</v>
      </c>
      <c r="G685" t="s">
        <v>27</v>
      </c>
      <c r="H685" s="91">
        <v>40</v>
      </c>
      <c r="I685" s="91">
        <v>29.48828125</v>
      </c>
      <c r="J685" t="s">
        <v>31</v>
      </c>
      <c r="K685" s="1" t="s">
        <v>34</v>
      </c>
      <c r="L685" t="s">
        <v>36</v>
      </c>
      <c r="M685" t="s">
        <v>38</v>
      </c>
      <c r="N685" t="s">
        <v>36</v>
      </c>
      <c r="O685" t="str">
        <f t="shared" si="10"/>
        <v>No</v>
      </c>
    </row>
    <row r="686" spans="1:16" x14ac:dyDescent="0.25">
      <c r="A686" t="s">
        <v>14</v>
      </c>
      <c r="B686" t="s">
        <v>18</v>
      </c>
      <c r="C686" t="s">
        <v>19</v>
      </c>
      <c r="D686" s="91">
        <v>6.713867188</v>
      </c>
      <c r="E686" t="s">
        <v>21</v>
      </c>
      <c r="F686">
        <v>3230</v>
      </c>
      <c r="G686" t="s">
        <v>27</v>
      </c>
      <c r="H686" s="91">
        <v>41</v>
      </c>
      <c r="I686" s="91">
        <v>34.765625</v>
      </c>
      <c r="J686" t="s">
        <v>32</v>
      </c>
      <c r="K686" s="1" t="s">
        <v>34</v>
      </c>
      <c r="L686" t="s">
        <v>36</v>
      </c>
      <c r="M686" t="s">
        <v>40</v>
      </c>
      <c r="N686" t="s">
        <v>63</v>
      </c>
      <c r="O686" t="str">
        <f t="shared" si="10"/>
        <v>_Yes</v>
      </c>
    </row>
    <row r="687" spans="1:16" x14ac:dyDescent="0.25">
      <c r="A687" t="s">
        <v>14</v>
      </c>
      <c r="B687" t="s">
        <v>17</v>
      </c>
      <c r="C687" t="s">
        <v>19</v>
      </c>
      <c r="D687" s="91">
        <v>18.28515625</v>
      </c>
      <c r="E687" t="s">
        <v>22</v>
      </c>
      <c r="F687">
        <v>3230</v>
      </c>
      <c r="G687" t="s">
        <v>27</v>
      </c>
      <c r="H687" s="91">
        <v>40.140625</v>
      </c>
      <c r="I687" s="91">
        <v>24.19140625</v>
      </c>
      <c r="J687" t="s">
        <v>30</v>
      </c>
      <c r="K687" s="1" t="s">
        <v>34</v>
      </c>
      <c r="L687" t="s">
        <v>36</v>
      </c>
      <c r="M687" t="s">
        <v>38</v>
      </c>
      <c r="N687" t="s">
        <v>63</v>
      </c>
      <c r="O687" t="str">
        <f t="shared" si="10"/>
        <v>_Yes</v>
      </c>
    </row>
    <row r="688" spans="1:16" x14ac:dyDescent="0.25">
      <c r="A688" t="s">
        <v>14</v>
      </c>
      <c r="B688" t="s">
        <v>18</v>
      </c>
      <c r="C688" t="s">
        <v>19</v>
      </c>
      <c r="D688" s="91">
        <v>14.14257813</v>
      </c>
      <c r="E688" t="s">
        <v>22</v>
      </c>
      <c r="F688">
        <v>3230</v>
      </c>
      <c r="G688" t="s">
        <v>27</v>
      </c>
      <c r="H688" s="91">
        <v>37</v>
      </c>
      <c r="I688" s="91">
        <v>24.8984375</v>
      </c>
      <c r="J688" t="s">
        <v>30</v>
      </c>
      <c r="K688" s="1" t="s">
        <v>34</v>
      </c>
      <c r="L688" t="s">
        <v>36</v>
      </c>
      <c r="M688" t="s">
        <v>38</v>
      </c>
      <c r="N688" t="s">
        <v>36</v>
      </c>
      <c r="O688" t="str">
        <f t="shared" si="10"/>
        <v>No</v>
      </c>
    </row>
    <row r="689" spans="1:15" x14ac:dyDescent="0.25">
      <c r="A689" t="s">
        <v>14</v>
      </c>
      <c r="B689" t="s">
        <v>16</v>
      </c>
      <c r="C689" t="s">
        <v>20</v>
      </c>
      <c r="D689" s="91">
        <v>11.85546875</v>
      </c>
      <c r="E689" t="s">
        <v>21</v>
      </c>
      <c r="F689">
        <v>3230</v>
      </c>
      <c r="G689" t="s">
        <v>27</v>
      </c>
      <c r="H689" s="91">
        <v>40</v>
      </c>
      <c r="I689" s="91">
        <v>27.09375</v>
      </c>
      <c r="J689" t="s">
        <v>31</v>
      </c>
      <c r="K689" s="1" t="s">
        <v>33</v>
      </c>
      <c r="M689" t="s">
        <v>39</v>
      </c>
      <c r="N689" t="s">
        <v>63</v>
      </c>
      <c r="O689" t="str">
        <f t="shared" si="10"/>
        <v>_Yes</v>
      </c>
    </row>
    <row r="690" spans="1:15" x14ac:dyDescent="0.25">
      <c r="A690" t="s">
        <v>14</v>
      </c>
      <c r="B690" t="s">
        <v>18</v>
      </c>
      <c r="C690" t="s">
        <v>20</v>
      </c>
      <c r="D690" s="91">
        <v>17</v>
      </c>
      <c r="E690" t="s">
        <v>22</v>
      </c>
      <c r="F690">
        <v>3230</v>
      </c>
      <c r="G690" t="s">
        <v>27</v>
      </c>
      <c r="H690" s="91">
        <v>38.421875</v>
      </c>
      <c r="I690" s="91">
        <v>30.296875</v>
      </c>
      <c r="J690" t="s">
        <v>32</v>
      </c>
      <c r="K690" s="1" t="s">
        <v>33</v>
      </c>
      <c r="L690" t="s">
        <v>36</v>
      </c>
      <c r="M690" t="s">
        <v>38</v>
      </c>
      <c r="N690" t="s">
        <v>63</v>
      </c>
      <c r="O690" t="str">
        <f t="shared" si="10"/>
        <v>_Yes</v>
      </c>
    </row>
    <row r="691" spans="1:15" x14ac:dyDescent="0.25">
      <c r="A691" t="s">
        <v>0</v>
      </c>
      <c r="B691" t="s">
        <v>16</v>
      </c>
      <c r="C691" t="s">
        <v>20</v>
      </c>
      <c r="D691" s="91">
        <v>34.140625</v>
      </c>
      <c r="E691" t="s">
        <v>24</v>
      </c>
      <c r="F691">
        <v>3230</v>
      </c>
      <c r="G691" t="s">
        <v>27</v>
      </c>
      <c r="H691" s="91">
        <v>40</v>
      </c>
      <c r="I691" s="91">
        <v>27.6328125</v>
      </c>
      <c r="J691" t="s">
        <v>31</v>
      </c>
      <c r="K691" s="1" t="s">
        <v>33</v>
      </c>
      <c r="L691" t="s">
        <v>63</v>
      </c>
      <c r="M691" t="s">
        <v>37</v>
      </c>
      <c r="N691" t="s">
        <v>63</v>
      </c>
      <c r="O691" t="str">
        <f t="shared" si="10"/>
        <v>_Yes</v>
      </c>
    </row>
    <row r="692" spans="1:15" x14ac:dyDescent="0.25">
      <c r="A692" t="s">
        <v>14</v>
      </c>
      <c r="B692" t="s">
        <v>16</v>
      </c>
      <c r="C692" t="s">
        <v>19</v>
      </c>
      <c r="D692" s="91">
        <v>6.571289063</v>
      </c>
      <c r="E692" t="s">
        <v>21</v>
      </c>
      <c r="F692">
        <v>3240</v>
      </c>
      <c r="G692" t="s">
        <v>27</v>
      </c>
      <c r="H692" s="91">
        <v>39.5703125</v>
      </c>
      <c r="I692" s="91">
        <v>17.71875</v>
      </c>
      <c r="J692" t="s">
        <v>29</v>
      </c>
      <c r="K692" s="1" t="s">
        <v>33</v>
      </c>
      <c r="L692" t="s">
        <v>63</v>
      </c>
      <c r="M692" t="s">
        <v>37</v>
      </c>
      <c r="N692" t="s">
        <v>63</v>
      </c>
      <c r="O692" t="str">
        <f t="shared" si="10"/>
        <v>_Yes</v>
      </c>
    </row>
    <row r="693" spans="1:15" x14ac:dyDescent="0.25">
      <c r="A693" t="s">
        <v>14</v>
      </c>
      <c r="B693" t="s">
        <v>17</v>
      </c>
      <c r="C693" t="s">
        <v>19</v>
      </c>
      <c r="D693" s="91">
        <v>13.28515625</v>
      </c>
      <c r="E693" t="s">
        <v>22</v>
      </c>
      <c r="F693">
        <v>3240</v>
      </c>
      <c r="G693" t="s">
        <v>27</v>
      </c>
      <c r="H693" s="91">
        <v>39.28125</v>
      </c>
      <c r="I693" s="91">
        <v>35.21875</v>
      </c>
      <c r="J693" t="s">
        <v>32</v>
      </c>
      <c r="K693" s="1" t="s">
        <v>33</v>
      </c>
      <c r="L693" t="s">
        <v>63</v>
      </c>
      <c r="M693" t="s">
        <v>38</v>
      </c>
      <c r="N693" t="s">
        <v>63</v>
      </c>
      <c r="O693" t="str">
        <f t="shared" si="10"/>
        <v>_Yes</v>
      </c>
    </row>
    <row r="694" spans="1:15" x14ac:dyDescent="0.25">
      <c r="A694" t="s">
        <v>14</v>
      </c>
      <c r="B694" t="s">
        <v>16</v>
      </c>
      <c r="C694" t="s">
        <v>19</v>
      </c>
      <c r="D694" s="91">
        <v>8.85546875</v>
      </c>
      <c r="E694" t="s">
        <v>21</v>
      </c>
      <c r="F694">
        <v>3240</v>
      </c>
      <c r="G694" t="s">
        <v>27</v>
      </c>
      <c r="H694" s="91">
        <v>40</v>
      </c>
      <c r="I694" s="91">
        <v>18.43359375</v>
      </c>
      <c r="J694" t="s">
        <v>29</v>
      </c>
      <c r="K694" s="1" t="s">
        <v>33</v>
      </c>
      <c r="L694" t="s">
        <v>63</v>
      </c>
      <c r="M694" t="s">
        <v>40</v>
      </c>
      <c r="N694" t="s">
        <v>36</v>
      </c>
      <c r="O694" t="str">
        <f t="shared" si="10"/>
        <v>No</v>
      </c>
    </row>
    <row r="695" spans="1:15" x14ac:dyDescent="0.25">
      <c r="A695" t="s">
        <v>0</v>
      </c>
      <c r="B695" t="s">
        <v>18</v>
      </c>
      <c r="C695" t="s">
        <v>19</v>
      </c>
      <c r="D695" s="91">
        <v>9</v>
      </c>
      <c r="E695" t="s">
        <v>21</v>
      </c>
      <c r="F695">
        <v>3240</v>
      </c>
      <c r="G695" t="s">
        <v>27</v>
      </c>
      <c r="H695" s="91">
        <v>41</v>
      </c>
      <c r="I695" s="91">
        <v>19.3359375</v>
      </c>
      <c r="J695" t="s">
        <v>29</v>
      </c>
      <c r="K695" s="1" t="s">
        <v>34</v>
      </c>
      <c r="L695" t="s">
        <v>36</v>
      </c>
      <c r="M695" t="s">
        <v>38</v>
      </c>
      <c r="N695" t="s">
        <v>36</v>
      </c>
      <c r="O695" t="str">
        <f t="shared" si="10"/>
        <v>No</v>
      </c>
    </row>
    <row r="696" spans="1:15" x14ac:dyDescent="0.25">
      <c r="A696" t="s">
        <v>14</v>
      </c>
      <c r="B696" t="s">
        <v>16</v>
      </c>
      <c r="C696" t="s">
        <v>20</v>
      </c>
      <c r="D696" s="91">
        <v>4.28515625</v>
      </c>
      <c r="E696" t="s">
        <v>21</v>
      </c>
      <c r="F696">
        <v>3240</v>
      </c>
      <c r="G696" t="s">
        <v>27</v>
      </c>
      <c r="H696" s="91">
        <v>39</v>
      </c>
      <c r="I696" s="91">
        <v>22.06640625</v>
      </c>
      <c r="J696" t="s">
        <v>30</v>
      </c>
      <c r="K696" s="1" t="s">
        <v>33</v>
      </c>
      <c r="L696" t="s">
        <v>36</v>
      </c>
      <c r="M696" t="s">
        <v>38</v>
      </c>
      <c r="N696" t="s">
        <v>63</v>
      </c>
      <c r="O696" t="str">
        <f t="shared" si="10"/>
        <v>_Yes</v>
      </c>
    </row>
    <row r="697" spans="1:15" x14ac:dyDescent="0.25">
      <c r="A697" t="s">
        <v>14</v>
      </c>
      <c r="B697" t="s">
        <v>16</v>
      </c>
      <c r="C697" t="s">
        <v>20</v>
      </c>
      <c r="D697" s="91">
        <v>51.28125</v>
      </c>
      <c r="E697" t="s">
        <v>24</v>
      </c>
      <c r="F697">
        <v>3240</v>
      </c>
      <c r="G697" t="s">
        <v>27</v>
      </c>
      <c r="H697" s="91">
        <v>41</v>
      </c>
      <c r="I697" s="91">
        <v>27.76953125</v>
      </c>
      <c r="J697" t="s">
        <v>31</v>
      </c>
      <c r="K697" s="1" t="s">
        <v>34</v>
      </c>
      <c r="L697" t="s">
        <v>63</v>
      </c>
      <c r="M697" t="s">
        <v>37</v>
      </c>
      <c r="N697" t="s">
        <v>36</v>
      </c>
      <c r="O697" t="str">
        <f t="shared" si="10"/>
        <v>No</v>
      </c>
    </row>
    <row r="698" spans="1:15" x14ac:dyDescent="0.25">
      <c r="A698" t="s">
        <v>14</v>
      </c>
      <c r="B698" t="s">
        <v>18</v>
      </c>
      <c r="C698" t="s">
        <v>20</v>
      </c>
      <c r="D698" s="91">
        <v>12.71289063</v>
      </c>
      <c r="E698" t="s">
        <v>21</v>
      </c>
      <c r="F698">
        <v>3240</v>
      </c>
      <c r="G698" t="s">
        <v>27</v>
      </c>
      <c r="H698" s="91">
        <v>38.5703125</v>
      </c>
      <c r="I698" s="91">
        <v>33.34375</v>
      </c>
      <c r="J698" t="s">
        <v>32</v>
      </c>
      <c r="K698" s="1" t="s">
        <v>33</v>
      </c>
      <c r="L698" t="s">
        <v>36</v>
      </c>
      <c r="M698" t="s">
        <v>38</v>
      </c>
      <c r="N698" t="s">
        <v>36</v>
      </c>
      <c r="O698" t="str">
        <f t="shared" si="10"/>
        <v>No</v>
      </c>
    </row>
    <row r="699" spans="1:15" x14ac:dyDescent="0.25">
      <c r="A699" t="s">
        <v>14</v>
      </c>
      <c r="B699" t="s">
        <v>18</v>
      </c>
      <c r="C699" t="s">
        <v>20</v>
      </c>
      <c r="D699" s="91">
        <v>14.14257813</v>
      </c>
      <c r="E699" t="s">
        <v>22</v>
      </c>
      <c r="F699">
        <v>3240</v>
      </c>
      <c r="G699" t="s">
        <v>27</v>
      </c>
      <c r="H699" s="91">
        <v>38</v>
      </c>
      <c r="I699" s="91">
        <v>30.97265625</v>
      </c>
      <c r="J699" t="s">
        <v>32</v>
      </c>
      <c r="K699" s="1" t="s">
        <v>34</v>
      </c>
      <c r="L699" t="s">
        <v>63</v>
      </c>
      <c r="M699" t="s">
        <v>40</v>
      </c>
      <c r="N699" t="s">
        <v>36</v>
      </c>
      <c r="O699" t="str">
        <f t="shared" si="10"/>
        <v>No</v>
      </c>
    </row>
    <row r="700" spans="1:15" x14ac:dyDescent="0.25">
      <c r="A700" t="s">
        <v>14</v>
      </c>
      <c r="B700" t="s">
        <v>18</v>
      </c>
      <c r="C700" t="s">
        <v>20</v>
      </c>
      <c r="D700" s="91">
        <v>27.28515625</v>
      </c>
      <c r="E700" t="s">
        <v>24</v>
      </c>
      <c r="F700">
        <v>3240</v>
      </c>
      <c r="G700" t="s">
        <v>27</v>
      </c>
      <c r="H700" s="91">
        <v>39</v>
      </c>
      <c r="I700" s="91">
        <v>25.625</v>
      </c>
      <c r="J700" t="s">
        <v>31</v>
      </c>
      <c r="K700" s="1" t="s">
        <v>33</v>
      </c>
      <c r="L700" t="s">
        <v>36</v>
      </c>
      <c r="M700" t="s">
        <v>37</v>
      </c>
      <c r="N700" t="s">
        <v>36</v>
      </c>
      <c r="O700" t="str">
        <f t="shared" si="10"/>
        <v>No</v>
      </c>
    </row>
    <row r="701" spans="1:15" x14ac:dyDescent="0.25">
      <c r="A701" t="s">
        <v>14</v>
      </c>
      <c r="B701" t="s">
        <v>18</v>
      </c>
      <c r="C701" t="s">
        <v>20</v>
      </c>
      <c r="D701" s="91">
        <v>23</v>
      </c>
      <c r="E701" t="s">
        <v>23</v>
      </c>
      <c r="F701">
        <v>3240</v>
      </c>
      <c r="G701" t="s">
        <v>27</v>
      </c>
      <c r="H701" s="91">
        <v>40</v>
      </c>
      <c r="I701" s="91">
        <v>21.2109375</v>
      </c>
      <c r="J701" t="s">
        <v>30</v>
      </c>
      <c r="K701" s="1" t="s">
        <v>33</v>
      </c>
      <c r="L701" t="s">
        <v>36</v>
      </c>
      <c r="M701" t="s">
        <v>37</v>
      </c>
      <c r="N701" t="s">
        <v>36</v>
      </c>
      <c r="O701" t="str">
        <f t="shared" si="10"/>
        <v>No</v>
      </c>
    </row>
    <row r="702" spans="1:15" x14ac:dyDescent="0.25">
      <c r="A702" t="s">
        <v>14</v>
      </c>
      <c r="B702" t="s">
        <v>18</v>
      </c>
      <c r="C702" t="s">
        <v>20</v>
      </c>
      <c r="D702" s="91">
        <v>7.713867188</v>
      </c>
      <c r="E702" t="s">
        <v>21</v>
      </c>
      <c r="F702">
        <v>3240</v>
      </c>
      <c r="G702" t="s">
        <v>27</v>
      </c>
      <c r="H702" s="91">
        <v>40.421875</v>
      </c>
      <c r="I702" s="91">
        <v>27.0625</v>
      </c>
      <c r="J702" t="s">
        <v>31</v>
      </c>
      <c r="K702" s="1" t="s">
        <v>33</v>
      </c>
      <c r="L702" t="s">
        <v>36</v>
      </c>
      <c r="M702" t="s">
        <v>38</v>
      </c>
      <c r="N702" t="s">
        <v>36</v>
      </c>
      <c r="O702" t="str">
        <f t="shared" si="10"/>
        <v>No</v>
      </c>
    </row>
    <row r="703" spans="1:15" x14ac:dyDescent="0.25">
      <c r="A703" t="s">
        <v>14</v>
      </c>
      <c r="B703" t="s">
        <v>18</v>
      </c>
      <c r="C703" t="s">
        <v>19</v>
      </c>
      <c r="D703" s="91">
        <v>45</v>
      </c>
      <c r="E703" t="s">
        <v>24</v>
      </c>
      <c r="F703">
        <v>3250</v>
      </c>
      <c r="G703" t="s">
        <v>27</v>
      </c>
      <c r="H703" s="91">
        <v>40.140625</v>
      </c>
      <c r="I703" s="91">
        <v>19.01953125</v>
      </c>
      <c r="J703" t="s">
        <v>29</v>
      </c>
      <c r="K703" s="1" t="s">
        <v>33</v>
      </c>
      <c r="L703" t="s">
        <v>63</v>
      </c>
      <c r="M703" t="s">
        <v>37</v>
      </c>
      <c r="N703" t="s">
        <v>36</v>
      </c>
      <c r="O703" t="str">
        <f t="shared" si="10"/>
        <v>No</v>
      </c>
    </row>
    <row r="704" spans="1:15" x14ac:dyDescent="0.25">
      <c r="A704" t="s">
        <v>14</v>
      </c>
      <c r="B704" t="s">
        <v>18</v>
      </c>
      <c r="C704" t="s">
        <v>19</v>
      </c>
      <c r="D704" s="91">
        <v>25.7109375</v>
      </c>
      <c r="E704" t="s">
        <v>23</v>
      </c>
      <c r="F704">
        <v>3250</v>
      </c>
      <c r="G704" t="s">
        <v>27</v>
      </c>
      <c r="H704" s="91">
        <v>39</v>
      </c>
      <c r="I704" s="91">
        <v>24.72265625</v>
      </c>
      <c r="J704" t="s">
        <v>30</v>
      </c>
      <c r="K704" s="1" t="s">
        <v>34</v>
      </c>
      <c r="L704" t="s">
        <v>36</v>
      </c>
      <c r="M704" t="s">
        <v>40</v>
      </c>
      <c r="N704" t="s">
        <v>63</v>
      </c>
      <c r="O704" t="str">
        <f t="shared" si="10"/>
        <v>_Yes</v>
      </c>
    </row>
    <row r="705" spans="1:15" x14ac:dyDescent="0.25">
      <c r="A705" t="s">
        <v>14</v>
      </c>
      <c r="B705" t="s">
        <v>18</v>
      </c>
      <c r="C705" t="s">
        <v>19</v>
      </c>
      <c r="D705" s="91">
        <v>16.5703125</v>
      </c>
      <c r="E705" t="s">
        <v>22</v>
      </c>
      <c r="F705">
        <v>3250</v>
      </c>
      <c r="G705" t="s">
        <v>27</v>
      </c>
      <c r="H705" s="91">
        <v>41.5703125</v>
      </c>
      <c r="I705" s="91">
        <v>27.953125</v>
      </c>
      <c r="J705" t="s">
        <v>31</v>
      </c>
      <c r="K705" s="1" t="s">
        <v>35</v>
      </c>
      <c r="L705" t="s">
        <v>36</v>
      </c>
      <c r="M705" t="s">
        <v>38</v>
      </c>
      <c r="N705" t="s">
        <v>63</v>
      </c>
      <c r="O705" t="str">
        <f t="shared" si="10"/>
        <v>_Yes</v>
      </c>
    </row>
    <row r="706" spans="1:15" x14ac:dyDescent="0.25">
      <c r="A706" t="s">
        <v>14</v>
      </c>
      <c r="B706" t="s">
        <v>18</v>
      </c>
      <c r="C706" t="s">
        <v>19</v>
      </c>
      <c r="D706" s="91">
        <v>4.713867188</v>
      </c>
      <c r="E706" t="s">
        <v>21</v>
      </c>
      <c r="F706">
        <v>3250</v>
      </c>
      <c r="G706" t="s">
        <v>27</v>
      </c>
      <c r="H706" s="91">
        <v>41</v>
      </c>
      <c r="I706" s="91">
        <v>29.2109375</v>
      </c>
      <c r="J706" t="s">
        <v>31</v>
      </c>
      <c r="K706" s="1" t="s">
        <v>34</v>
      </c>
      <c r="L706" t="s">
        <v>36</v>
      </c>
      <c r="M706" t="s">
        <v>38</v>
      </c>
      <c r="N706" t="s">
        <v>36</v>
      </c>
      <c r="O706" t="str">
        <f t="shared" si="10"/>
        <v>No</v>
      </c>
    </row>
    <row r="707" spans="1:15" x14ac:dyDescent="0.25">
      <c r="A707" t="s">
        <v>14</v>
      </c>
      <c r="B707" t="s">
        <v>16</v>
      </c>
      <c r="C707" t="s">
        <v>19</v>
      </c>
      <c r="D707" s="91">
        <v>16</v>
      </c>
      <c r="E707" t="s">
        <v>22</v>
      </c>
      <c r="F707">
        <v>3250</v>
      </c>
      <c r="G707" t="s">
        <v>27</v>
      </c>
      <c r="H707" s="91">
        <v>39</v>
      </c>
      <c r="I707" s="91">
        <v>19.9921875</v>
      </c>
      <c r="J707" t="s">
        <v>29</v>
      </c>
      <c r="K707" s="1" t="s">
        <v>35</v>
      </c>
      <c r="L707" t="s">
        <v>36</v>
      </c>
      <c r="M707" t="s">
        <v>38</v>
      </c>
      <c r="N707" t="s">
        <v>63</v>
      </c>
      <c r="O707" t="str">
        <f t="shared" si="10"/>
        <v>_Yes</v>
      </c>
    </row>
    <row r="708" spans="1:15" x14ac:dyDescent="0.25">
      <c r="A708" t="s">
        <v>0</v>
      </c>
      <c r="B708" t="s">
        <v>17</v>
      </c>
      <c r="C708" t="s">
        <v>19</v>
      </c>
      <c r="D708" s="91">
        <v>5.142578125</v>
      </c>
      <c r="E708" t="s">
        <v>21</v>
      </c>
      <c r="F708">
        <v>3250</v>
      </c>
      <c r="G708" t="s">
        <v>27</v>
      </c>
      <c r="H708" s="91">
        <v>40</v>
      </c>
      <c r="I708" s="91">
        <v>27.28125</v>
      </c>
      <c r="J708" t="s">
        <v>31</v>
      </c>
      <c r="K708" s="1" t="s">
        <v>33</v>
      </c>
      <c r="L708" t="s">
        <v>63</v>
      </c>
      <c r="M708" t="s">
        <v>38</v>
      </c>
      <c r="N708" t="s">
        <v>63</v>
      </c>
      <c r="O708" t="str">
        <f t="shared" ref="O708:O771" si="11">IF(N708="Occasional","_Yes",N708)</f>
        <v>_Yes</v>
      </c>
    </row>
    <row r="709" spans="1:15" x14ac:dyDescent="0.25">
      <c r="A709" t="s">
        <v>14</v>
      </c>
      <c r="B709" t="s">
        <v>18</v>
      </c>
      <c r="C709" t="s">
        <v>20</v>
      </c>
      <c r="D709" s="91">
        <v>16.7109375</v>
      </c>
      <c r="E709" t="s">
        <v>22</v>
      </c>
      <c r="F709">
        <v>3250</v>
      </c>
      <c r="G709" t="s">
        <v>27</v>
      </c>
      <c r="H709" s="91">
        <v>40</v>
      </c>
      <c r="I709" s="91">
        <v>18.25</v>
      </c>
      <c r="J709" t="s">
        <v>29</v>
      </c>
      <c r="K709" s="1" t="s">
        <v>33</v>
      </c>
      <c r="L709" t="s">
        <v>63</v>
      </c>
      <c r="M709" t="s">
        <v>38</v>
      </c>
      <c r="N709" t="s">
        <v>63</v>
      </c>
      <c r="O709" t="str">
        <f t="shared" si="11"/>
        <v>_Yes</v>
      </c>
    </row>
    <row r="710" spans="1:15" x14ac:dyDescent="0.25">
      <c r="A710" t="s">
        <v>14</v>
      </c>
      <c r="B710" t="s">
        <v>18</v>
      </c>
      <c r="C710" t="s">
        <v>20</v>
      </c>
      <c r="D710" s="91">
        <v>25.140625</v>
      </c>
      <c r="E710" t="s">
        <v>23</v>
      </c>
      <c r="F710">
        <v>3250</v>
      </c>
      <c r="G710" t="s">
        <v>27</v>
      </c>
      <c r="H710" s="91">
        <v>40</v>
      </c>
      <c r="I710" s="91">
        <v>34.96875</v>
      </c>
      <c r="J710" t="s">
        <v>32</v>
      </c>
      <c r="K710" s="1" t="s">
        <v>34</v>
      </c>
      <c r="L710" t="s">
        <v>36</v>
      </c>
      <c r="M710" t="s">
        <v>37</v>
      </c>
      <c r="N710" t="s">
        <v>36</v>
      </c>
      <c r="O710" t="str">
        <f t="shared" si="11"/>
        <v>No</v>
      </c>
    </row>
    <row r="711" spans="1:15" x14ac:dyDescent="0.25">
      <c r="A711" t="s">
        <v>14</v>
      </c>
      <c r="B711" t="s">
        <v>18</v>
      </c>
      <c r="C711" t="s">
        <v>20</v>
      </c>
      <c r="D711" s="91">
        <v>10.14257813</v>
      </c>
      <c r="E711" t="s">
        <v>21</v>
      </c>
      <c r="F711">
        <v>3250</v>
      </c>
      <c r="G711" t="s">
        <v>27</v>
      </c>
      <c r="H711" s="91">
        <v>40.5703125</v>
      </c>
      <c r="I711" s="91">
        <v>38.734375</v>
      </c>
      <c r="J711" t="s">
        <v>32</v>
      </c>
      <c r="K711" s="1" t="s">
        <v>34</v>
      </c>
      <c r="L711" t="s">
        <v>36</v>
      </c>
      <c r="M711" t="s">
        <v>38</v>
      </c>
      <c r="N711" t="s">
        <v>63</v>
      </c>
      <c r="O711" t="str">
        <f t="shared" si="11"/>
        <v>_Yes</v>
      </c>
    </row>
    <row r="712" spans="1:15" x14ac:dyDescent="0.25">
      <c r="A712" t="s">
        <v>14</v>
      </c>
      <c r="B712" t="s">
        <v>18</v>
      </c>
      <c r="C712" t="s">
        <v>20</v>
      </c>
      <c r="D712" s="91">
        <v>18.85546875</v>
      </c>
      <c r="E712" t="s">
        <v>22</v>
      </c>
      <c r="F712">
        <v>3250</v>
      </c>
      <c r="G712" t="s">
        <v>27</v>
      </c>
      <c r="H712" s="91">
        <v>39</v>
      </c>
      <c r="I712" s="91">
        <v>25.828125</v>
      </c>
      <c r="J712" t="s">
        <v>31</v>
      </c>
      <c r="K712" s="1" t="s">
        <v>33</v>
      </c>
      <c r="L712" t="s">
        <v>36</v>
      </c>
      <c r="M712" t="s">
        <v>40</v>
      </c>
      <c r="N712" t="s">
        <v>63</v>
      </c>
      <c r="O712" t="str">
        <f t="shared" si="11"/>
        <v>_Yes</v>
      </c>
    </row>
    <row r="713" spans="1:15" x14ac:dyDescent="0.25">
      <c r="A713" t="s">
        <v>0</v>
      </c>
      <c r="B713" t="s">
        <v>18</v>
      </c>
      <c r="C713" t="s">
        <v>20</v>
      </c>
      <c r="D713" s="91">
        <v>13</v>
      </c>
      <c r="E713" t="s">
        <v>22</v>
      </c>
      <c r="F713">
        <v>3250</v>
      </c>
      <c r="G713" t="s">
        <v>27</v>
      </c>
      <c r="H713" s="91">
        <v>36.8515625</v>
      </c>
      <c r="I713" s="91">
        <v>22.72265625</v>
      </c>
      <c r="J713" t="s">
        <v>30</v>
      </c>
      <c r="K713" s="1" t="s">
        <v>35</v>
      </c>
      <c r="L713" t="s">
        <v>36</v>
      </c>
      <c r="M713" t="s">
        <v>38</v>
      </c>
      <c r="N713" t="s">
        <v>63</v>
      </c>
      <c r="O713" t="str">
        <f t="shared" si="11"/>
        <v>_Yes</v>
      </c>
    </row>
    <row r="714" spans="1:15" x14ac:dyDescent="0.25">
      <c r="A714" t="s">
        <v>14</v>
      </c>
      <c r="B714" t="s">
        <v>16</v>
      </c>
      <c r="C714" t="s">
        <v>19</v>
      </c>
      <c r="D714" s="91">
        <v>13.28515625</v>
      </c>
      <c r="E714" t="s">
        <v>22</v>
      </c>
      <c r="F714">
        <v>3255</v>
      </c>
      <c r="G714" t="s">
        <v>27</v>
      </c>
      <c r="H714" s="91">
        <v>42</v>
      </c>
      <c r="I714" s="91">
        <v>23.45703125</v>
      </c>
      <c r="J714" t="s">
        <v>30</v>
      </c>
      <c r="K714" s="1" t="s">
        <v>33</v>
      </c>
      <c r="L714" t="s">
        <v>36</v>
      </c>
      <c r="M714" t="s">
        <v>40</v>
      </c>
      <c r="N714" t="s">
        <v>36</v>
      </c>
      <c r="O714" t="str">
        <f t="shared" si="11"/>
        <v>No</v>
      </c>
    </row>
    <row r="715" spans="1:15" x14ac:dyDescent="0.25">
      <c r="A715" t="s">
        <v>14</v>
      </c>
      <c r="B715" t="s">
        <v>16</v>
      </c>
      <c r="C715" t="s">
        <v>19</v>
      </c>
      <c r="D715" s="91">
        <v>6</v>
      </c>
      <c r="E715" t="s">
        <v>21</v>
      </c>
      <c r="F715">
        <v>3255</v>
      </c>
      <c r="G715" t="s">
        <v>27</v>
      </c>
      <c r="H715" s="91">
        <v>40</v>
      </c>
      <c r="I715" s="91">
        <v>18.04296875</v>
      </c>
      <c r="J715" t="s">
        <v>29</v>
      </c>
      <c r="K715" s="1" t="s">
        <v>35</v>
      </c>
      <c r="L715" t="s">
        <v>63</v>
      </c>
      <c r="M715" t="s">
        <v>40</v>
      </c>
      <c r="N715" t="s">
        <v>63</v>
      </c>
      <c r="O715" t="str">
        <f t="shared" si="11"/>
        <v>_Yes</v>
      </c>
    </row>
    <row r="716" spans="1:15" x14ac:dyDescent="0.25">
      <c r="A716" t="s">
        <v>14</v>
      </c>
      <c r="B716" t="s">
        <v>17</v>
      </c>
      <c r="C716" t="s">
        <v>19</v>
      </c>
      <c r="D716" s="91">
        <v>13.28515625</v>
      </c>
      <c r="E716" t="s">
        <v>22</v>
      </c>
      <c r="F716">
        <v>3260</v>
      </c>
      <c r="G716" t="s">
        <v>27</v>
      </c>
      <c r="H716" s="91">
        <v>40</v>
      </c>
      <c r="I716" s="91">
        <v>23.9375</v>
      </c>
      <c r="J716" t="s">
        <v>30</v>
      </c>
      <c r="K716" s="1" t="s">
        <v>35</v>
      </c>
      <c r="L716" t="s">
        <v>63</v>
      </c>
      <c r="M716" t="s">
        <v>38</v>
      </c>
      <c r="N716" t="s">
        <v>63</v>
      </c>
      <c r="O716" t="str">
        <f t="shared" si="11"/>
        <v>_Yes</v>
      </c>
    </row>
    <row r="717" spans="1:15" x14ac:dyDescent="0.25">
      <c r="A717" t="s">
        <v>14</v>
      </c>
      <c r="B717" t="s">
        <v>18</v>
      </c>
      <c r="C717" t="s">
        <v>19</v>
      </c>
      <c r="D717" s="91">
        <v>14.5703125</v>
      </c>
      <c r="E717" t="s">
        <v>22</v>
      </c>
      <c r="F717">
        <v>3260</v>
      </c>
      <c r="G717" t="s">
        <v>27</v>
      </c>
      <c r="H717" s="91">
        <v>41</v>
      </c>
      <c r="I717" s="91">
        <v>32.6015625</v>
      </c>
      <c r="J717" t="s">
        <v>32</v>
      </c>
      <c r="K717" s="1" t="s">
        <v>34</v>
      </c>
      <c r="L717" t="s">
        <v>36</v>
      </c>
      <c r="M717" t="s">
        <v>40</v>
      </c>
      <c r="N717" t="s">
        <v>63</v>
      </c>
      <c r="O717" t="str">
        <f t="shared" si="11"/>
        <v>_Yes</v>
      </c>
    </row>
    <row r="718" spans="1:15" x14ac:dyDescent="0.25">
      <c r="A718" t="s">
        <v>14</v>
      </c>
      <c r="B718" t="s">
        <v>18</v>
      </c>
      <c r="C718" t="s">
        <v>19</v>
      </c>
      <c r="D718" s="91">
        <v>4.571289063</v>
      </c>
      <c r="E718" t="s">
        <v>21</v>
      </c>
      <c r="F718">
        <v>3260</v>
      </c>
      <c r="G718" t="s">
        <v>27</v>
      </c>
      <c r="H718" s="91">
        <v>40</v>
      </c>
      <c r="I718" s="91">
        <v>22.4921875</v>
      </c>
      <c r="J718" t="s">
        <v>30</v>
      </c>
      <c r="K718" s="1" t="s">
        <v>34</v>
      </c>
      <c r="L718" t="s">
        <v>36</v>
      </c>
      <c r="M718" t="s">
        <v>40</v>
      </c>
      <c r="N718" t="s">
        <v>36</v>
      </c>
      <c r="O718" t="str">
        <f t="shared" si="11"/>
        <v>No</v>
      </c>
    </row>
    <row r="719" spans="1:15" x14ac:dyDescent="0.25">
      <c r="A719" t="s">
        <v>14</v>
      </c>
      <c r="B719" t="s">
        <v>16</v>
      </c>
      <c r="C719" t="s">
        <v>19</v>
      </c>
      <c r="D719" s="91">
        <v>9.712890625</v>
      </c>
      <c r="E719" t="s">
        <v>21</v>
      </c>
      <c r="F719">
        <v>3260</v>
      </c>
      <c r="G719" t="s">
        <v>27</v>
      </c>
      <c r="H719" s="91">
        <v>39</v>
      </c>
      <c r="I719" s="91">
        <v>25.88671875</v>
      </c>
      <c r="J719" t="s">
        <v>31</v>
      </c>
      <c r="K719" s="1" t="s">
        <v>34</v>
      </c>
      <c r="L719" t="s">
        <v>36</v>
      </c>
      <c r="M719" t="s">
        <v>38</v>
      </c>
      <c r="N719" t="s">
        <v>63</v>
      </c>
      <c r="O719" t="str">
        <f t="shared" si="11"/>
        <v>_Yes</v>
      </c>
    </row>
    <row r="720" spans="1:15" x14ac:dyDescent="0.25">
      <c r="A720" t="s">
        <v>14</v>
      </c>
      <c r="B720" t="s">
        <v>18</v>
      </c>
      <c r="C720" t="s">
        <v>19</v>
      </c>
      <c r="D720" s="91">
        <v>21.85546875</v>
      </c>
      <c r="E720" t="s">
        <v>23</v>
      </c>
      <c r="F720">
        <v>3260</v>
      </c>
      <c r="G720" t="s">
        <v>27</v>
      </c>
      <c r="H720" s="91">
        <v>40.140625</v>
      </c>
      <c r="I720" s="91">
        <v>32.9921875</v>
      </c>
      <c r="J720" t="s">
        <v>32</v>
      </c>
      <c r="K720" s="1" t="s">
        <v>34</v>
      </c>
      <c r="L720" t="s">
        <v>36</v>
      </c>
      <c r="M720" t="s">
        <v>40</v>
      </c>
      <c r="N720" t="s">
        <v>36</v>
      </c>
      <c r="O720" t="str">
        <f t="shared" si="11"/>
        <v>No</v>
      </c>
    </row>
    <row r="721" spans="1:15" x14ac:dyDescent="0.25">
      <c r="A721" t="s">
        <v>14</v>
      </c>
      <c r="B721" t="s">
        <v>18</v>
      </c>
      <c r="C721" t="s">
        <v>20</v>
      </c>
      <c r="D721" s="91">
        <v>3.856933594</v>
      </c>
      <c r="E721" t="s">
        <v>21</v>
      </c>
      <c r="F721">
        <v>3260</v>
      </c>
      <c r="G721" t="s">
        <v>27</v>
      </c>
      <c r="H721" s="91">
        <v>38</v>
      </c>
      <c r="I721" s="91">
        <v>30.1015625</v>
      </c>
      <c r="J721" t="s">
        <v>32</v>
      </c>
      <c r="K721" s="1" t="s">
        <v>34</v>
      </c>
      <c r="L721" t="s">
        <v>36</v>
      </c>
      <c r="M721" t="s">
        <v>38</v>
      </c>
      <c r="N721" t="s">
        <v>36</v>
      </c>
      <c r="O721" t="str">
        <f t="shared" si="11"/>
        <v>No</v>
      </c>
    </row>
    <row r="722" spans="1:15" x14ac:dyDescent="0.25">
      <c r="A722" t="s">
        <v>14</v>
      </c>
      <c r="B722" t="s">
        <v>18</v>
      </c>
      <c r="C722" t="s">
        <v>20</v>
      </c>
      <c r="D722" s="91">
        <v>11.85546875</v>
      </c>
      <c r="E722" t="s">
        <v>21</v>
      </c>
      <c r="F722">
        <v>3260</v>
      </c>
      <c r="G722" t="s">
        <v>27</v>
      </c>
      <c r="H722" s="91">
        <v>40</v>
      </c>
      <c r="I722" s="91">
        <v>33.2578125</v>
      </c>
      <c r="J722" t="s">
        <v>32</v>
      </c>
      <c r="K722" s="1" t="s">
        <v>33</v>
      </c>
      <c r="L722" t="s">
        <v>36</v>
      </c>
      <c r="M722" t="s">
        <v>38</v>
      </c>
      <c r="N722" t="s">
        <v>36</v>
      </c>
      <c r="O722" t="str">
        <f t="shared" si="11"/>
        <v>No</v>
      </c>
    </row>
    <row r="723" spans="1:15" x14ac:dyDescent="0.25">
      <c r="A723" t="s">
        <v>14</v>
      </c>
      <c r="B723" t="s">
        <v>17</v>
      </c>
      <c r="C723" t="s">
        <v>20</v>
      </c>
      <c r="D723" s="91">
        <v>19.28515625</v>
      </c>
      <c r="E723" t="s">
        <v>22</v>
      </c>
      <c r="F723">
        <v>3260</v>
      </c>
      <c r="G723" t="s">
        <v>27</v>
      </c>
      <c r="H723" s="91">
        <v>40</v>
      </c>
      <c r="I723" s="91">
        <v>17.7734375</v>
      </c>
      <c r="J723" t="s">
        <v>29</v>
      </c>
      <c r="K723" s="1" t="s">
        <v>34</v>
      </c>
      <c r="L723" t="s">
        <v>36</v>
      </c>
      <c r="M723" t="s">
        <v>38</v>
      </c>
      <c r="N723" t="s">
        <v>63</v>
      </c>
      <c r="O723" t="str">
        <f t="shared" si="11"/>
        <v>_Yes</v>
      </c>
    </row>
    <row r="724" spans="1:15" x14ac:dyDescent="0.25">
      <c r="A724" t="s">
        <v>14</v>
      </c>
      <c r="B724" t="s">
        <v>16</v>
      </c>
      <c r="C724" t="s">
        <v>20</v>
      </c>
      <c r="D724" s="91">
        <v>13.14257813</v>
      </c>
      <c r="E724" t="s">
        <v>22</v>
      </c>
      <c r="F724">
        <v>3260</v>
      </c>
      <c r="G724" t="s">
        <v>27</v>
      </c>
      <c r="H724" s="91">
        <v>39</v>
      </c>
      <c r="I724" s="91">
        <v>22.75390625</v>
      </c>
      <c r="J724" t="s">
        <v>30</v>
      </c>
      <c r="K724" s="1" t="s">
        <v>33</v>
      </c>
      <c r="L724" t="s">
        <v>36</v>
      </c>
      <c r="M724" t="s">
        <v>38</v>
      </c>
      <c r="N724" t="s">
        <v>63</v>
      </c>
      <c r="O724" t="str">
        <f t="shared" si="11"/>
        <v>_Yes</v>
      </c>
    </row>
    <row r="725" spans="1:15" x14ac:dyDescent="0.25">
      <c r="A725" t="s">
        <v>14</v>
      </c>
      <c r="B725" t="s">
        <v>18</v>
      </c>
      <c r="C725" t="s">
        <v>20</v>
      </c>
      <c r="D725" s="91">
        <v>25.28515625</v>
      </c>
      <c r="E725" t="s">
        <v>23</v>
      </c>
      <c r="F725">
        <v>3265</v>
      </c>
      <c r="G725" t="s">
        <v>27</v>
      </c>
      <c r="H725" s="91">
        <v>40</v>
      </c>
      <c r="I725" s="91">
        <v>28.97265625</v>
      </c>
      <c r="J725" t="s">
        <v>31</v>
      </c>
      <c r="K725" s="1" t="s">
        <v>34</v>
      </c>
      <c r="L725" t="s">
        <v>36</v>
      </c>
      <c r="M725" t="s">
        <v>37</v>
      </c>
      <c r="N725" t="s">
        <v>63</v>
      </c>
      <c r="O725" t="str">
        <f t="shared" si="11"/>
        <v>_Yes</v>
      </c>
    </row>
    <row r="726" spans="1:15" x14ac:dyDescent="0.25">
      <c r="A726" t="s">
        <v>14</v>
      </c>
      <c r="B726" t="s">
        <v>18</v>
      </c>
      <c r="C726" t="s">
        <v>19</v>
      </c>
      <c r="D726" s="91">
        <v>22.85546875</v>
      </c>
      <c r="E726" t="s">
        <v>23</v>
      </c>
      <c r="F726">
        <v>3270</v>
      </c>
      <c r="G726" t="s">
        <v>27</v>
      </c>
      <c r="H726" s="91">
        <v>40</v>
      </c>
      <c r="I726" s="91">
        <v>27.39453125</v>
      </c>
      <c r="J726" t="s">
        <v>31</v>
      </c>
      <c r="K726" s="1" t="s">
        <v>34</v>
      </c>
      <c r="L726" t="s">
        <v>36</v>
      </c>
      <c r="M726" t="s">
        <v>38</v>
      </c>
      <c r="N726" t="s">
        <v>36</v>
      </c>
      <c r="O726" t="str">
        <f t="shared" si="11"/>
        <v>No</v>
      </c>
    </row>
    <row r="727" spans="1:15" x14ac:dyDescent="0.25">
      <c r="A727" t="s">
        <v>14</v>
      </c>
      <c r="B727" t="s">
        <v>16</v>
      </c>
      <c r="C727" t="s">
        <v>19</v>
      </c>
      <c r="D727" s="91">
        <v>28.5703125</v>
      </c>
      <c r="E727" t="s">
        <v>24</v>
      </c>
      <c r="F727">
        <v>3270</v>
      </c>
      <c r="G727" t="s">
        <v>27</v>
      </c>
      <c r="H727" s="91">
        <v>40</v>
      </c>
      <c r="I727" s="91">
        <v>26.10546875</v>
      </c>
      <c r="J727" t="s">
        <v>31</v>
      </c>
      <c r="K727" s="1" t="s">
        <v>33</v>
      </c>
      <c r="L727" t="s">
        <v>36</v>
      </c>
      <c r="M727" t="s">
        <v>40</v>
      </c>
      <c r="N727" t="s">
        <v>36</v>
      </c>
      <c r="O727" t="str">
        <f t="shared" si="11"/>
        <v>No</v>
      </c>
    </row>
    <row r="728" spans="1:15" x14ac:dyDescent="0.25">
      <c r="A728" t="s">
        <v>14</v>
      </c>
      <c r="B728" t="s">
        <v>16</v>
      </c>
      <c r="C728" t="s">
        <v>19</v>
      </c>
      <c r="D728" s="91">
        <v>22.7109375</v>
      </c>
      <c r="E728" t="s">
        <v>23</v>
      </c>
      <c r="F728">
        <v>3270</v>
      </c>
      <c r="G728" t="s">
        <v>27</v>
      </c>
      <c r="H728" s="91">
        <v>38</v>
      </c>
      <c r="I728" s="91">
        <v>26.796875</v>
      </c>
      <c r="J728" t="s">
        <v>31</v>
      </c>
      <c r="K728" s="1" t="s">
        <v>33</v>
      </c>
      <c r="L728" t="s">
        <v>36</v>
      </c>
      <c r="M728" t="s">
        <v>40</v>
      </c>
      <c r="N728" t="s">
        <v>63</v>
      </c>
      <c r="O728" t="str">
        <f t="shared" si="11"/>
        <v>_Yes</v>
      </c>
    </row>
    <row r="729" spans="1:15" x14ac:dyDescent="0.25">
      <c r="A729" t="s">
        <v>0</v>
      </c>
      <c r="B729" t="s">
        <v>16</v>
      </c>
      <c r="C729" t="s">
        <v>19</v>
      </c>
      <c r="D729" s="91">
        <v>9.427734375</v>
      </c>
      <c r="E729" t="s">
        <v>21</v>
      </c>
      <c r="F729">
        <v>3270</v>
      </c>
      <c r="G729" t="s">
        <v>27</v>
      </c>
      <c r="H729" s="91">
        <v>40.28125</v>
      </c>
      <c r="I729" s="91">
        <v>20.81640625</v>
      </c>
      <c r="J729" t="s">
        <v>30</v>
      </c>
      <c r="K729" s="1" t="s">
        <v>35</v>
      </c>
      <c r="L729" t="s">
        <v>36</v>
      </c>
      <c r="M729" t="s">
        <v>40</v>
      </c>
      <c r="N729" t="s">
        <v>36</v>
      </c>
      <c r="O729" t="str">
        <f t="shared" si="11"/>
        <v>No</v>
      </c>
    </row>
    <row r="730" spans="1:15" x14ac:dyDescent="0.25">
      <c r="A730" t="s">
        <v>14</v>
      </c>
      <c r="B730" t="s">
        <v>16</v>
      </c>
      <c r="C730" t="s">
        <v>20</v>
      </c>
      <c r="D730" s="91">
        <v>16</v>
      </c>
      <c r="E730" t="s">
        <v>22</v>
      </c>
      <c r="F730">
        <v>3270</v>
      </c>
      <c r="G730" t="s">
        <v>27</v>
      </c>
      <c r="H730" s="91">
        <v>39.7109375</v>
      </c>
      <c r="I730" s="91">
        <v>38.9609375</v>
      </c>
      <c r="J730" t="s">
        <v>32</v>
      </c>
      <c r="K730" s="1" t="s">
        <v>34</v>
      </c>
      <c r="L730" t="s">
        <v>36</v>
      </c>
      <c r="M730" t="s">
        <v>38</v>
      </c>
      <c r="N730" t="s">
        <v>63</v>
      </c>
      <c r="O730" t="str">
        <f t="shared" si="11"/>
        <v>_Yes</v>
      </c>
    </row>
    <row r="731" spans="1:15" x14ac:dyDescent="0.25">
      <c r="A731" t="s">
        <v>14</v>
      </c>
      <c r="B731" t="s">
        <v>18</v>
      </c>
      <c r="C731" t="s">
        <v>20</v>
      </c>
      <c r="D731" s="91">
        <v>28.85546875</v>
      </c>
      <c r="E731" t="s">
        <v>24</v>
      </c>
      <c r="F731">
        <v>3270</v>
      </c>
      <c r="G731" t="s">
        <v>27</v>
      </c>
      <c r="H731" s="91">
        <v>40.140625</v>
      </c>
      <c r="I731" s="91">
        <v>22.0859375</v>
      </c>
      <c r="J731" t="s">
        <v>30</v>
      </c>
      <c r="K731" s="1" t="s">
        <v>35</v>
      </c>
      <c r="L731" t="s">
        <v>36</v>
      </c>
      <c r="M731" t="s">
        <v>37</v>
      </c>
      <c r="N731" t="s">
        <v>36</v>
      </c>
      <c r="O731" t="str">
        <f t="shared" si="11"/>
        <v>No</v>
      </c>
    </row>
    <row r="732" spans="1:15" x14ac:dyDescent="0.25">
      <c r="A732" t="s">
        <v>14</v>
      </c>
      <c r="B732" t="s">
        <v>18</v>
      </c>
      <c r="C732" t="s">
        <v>20</v>
      </c>
      <c r="D732" s="91">
        <v>15.42773438</v>
      </c>
      <c r="E732" t="s">
        <v>22</v>
      </c>
      <c r="F732">
        <v>3270</v>
      </c>
      <c r="G732" t="s">
        <v>27</v>
      </c>
      <c r="H732" s="91">
        <v>40</v>
      </c>
      <c r="I732" s="91">
        <v>28.3359375</v>
      </c>
      <c r="J732" t="s">
        <v>31</v>
      </c>
      <c r="K732" s="1" t="s">
        <v>33</v>
      </c>
      <c r="L732" t="s">
        <v>36</v>
      </c>
      <c r="M732" t="s">
        <v>38</v>
      </c>
      <c r="N732" t="s">
        <v>63</v>
      </c>
      <c r="O732" t="str">
        <f t="shared" si="11"/>
        <v>_Yes</v>
      </c>
    </row>
    <row r="733" spans="1:15" x14ac:dyDescent="0.25">
      <c r="A733" t="s">
        <v>14</v>
      </c>
      <c r="B733" t="s">
        <v>18</v>
      </c>
      <c r="C733" t="s">
        <v>20</v>
      </c>
      <c r="D733" s="91">
        <v>27.42578125</v>
      </c>
      <c r="E733" t="s">
        <v>24</v>
      </c>
      <c r="F733">
        <v>3270</v>
      </c>
      <c r="G733" t="s">
        <v>27</v>
      </c>
      <c r="H733" s="91">
        <v>39.7109375</v>
      </c>
      <c r="I733" s="91">
        <v>24.03125</v>
      </c>
      <c r="J733" t="s">
        <v>30</v>
      </c>
      <c r="K733" s="1" t="s">
        <v>34</v>
      </c>
      <c r="L733" t="s">
        <v>36</v>
      </c>
      <c r="M733" t="s">
        <v>38</v>
      </c>
      <c r="N733" t="s">
        <v>36</v>
      </c>
      <c r="O733" t="str">
        <f t="shared" si="11"/>
        <v>No</v>
      </c>
    </row>
    <row r="734" spans="1:15" x14ac:dyDescent="0.25">
      <c r="A734" t="s">
        <v>0</v>
      </c>
      <c r="B734" t="s">
        <v>18</v>
      </c>
      <c r="C734" t="s">
        <v>20</v>
      </c>
      <c r="D734" s="91">
        <v>5.427734375</v>
      </c>
      <c r="E734" t="s">
        <v>21</v>
      </c>
      <c r="F734">
        <v>3270</v>
      </c>
      <c r="G734" t="s">
        <v>27</v>
      </c>
      <c r="H734" s="91">
        <v>40</v>
      </c>
      <c r="I734" s="91">
        <v>34.53125</v>
      </c>
      <c r="J734" t="s">
        <v>32</v>
      </c>
      <c r="K734" s="1" t="s">
        <v>35</v>
      </c>
      <c r="L734" t="s">
        <v>36</v>
      </c>
      <c r="M734" t="s">
        <v>40</v>
      </c>
      <c r="N734" t="s">
        <v>36</v>
      </c>
      <c r="O734" t="str">
        <f t="shared" si="11"/>
        <v>No</v>
      </c>
    </row>
    <row r="735" spans="1:15" x14ac:dyDescent="0.25">
      <c r="A735" t="s">
        <v>14</v>
      </c>
      <c r="B735" t="s">
        <v>18</v>
      </c>
      <c r="C735" t="s">
        <v>19</v>
      </c>
      <c r="D735" s="91">
        <v>41.140625</v>
      </c>
      <c r="E735" t="s">
        <v>24</v>
      </c>
      <c r="F735">
        <v>3280</v>
      </c>
      <c r="G735" t="s">
        <v>27</v>
      </c>
      <c r="H735" s="91">
        <v>39</v>
      </c>
      <c r="I735" s="91">
        <v>29.62890625</v>
      </c>
      <c r="J735" t="s">
        <v>31</v>
      </c>
      <c r="K735" s="1" t="s">
        <v>34</v>
      </c>
      <c r="L735" t="s">
        <v>36</v>
      </c>
      <c r="M735" t="s">
        <v>37</v>
      </c>
      <c r="N735" t="s">
        <v>36</v>
      </c>
      <c r="O735" t="str">
        <f t="shared" si="11"/>
        <v>No</v>
      </c>
    </row>
    <row r="736" spans="1:15" x14ac:dyDescent="0.25">
      <c r="A736" t="s">
        <v>14</v>
      </c>
      <c r="B736" t="s">
        <v>18</v>
      </c>
      <c r="C736" t="s">
        <v>19</v>
      </c>
      <c r="D736" s="91">
        <v>28.28515625</v>
      </c>
      <c r="E736" t="s">
        <v>24</v>
      </c>
      <c r="F736">
        <v>3280</v>
      </c>
      <c r="G736" t="s">
        <v>27</v>
      </c>
      <c r="H736" s="91">
        <v>38</v>
      </c>
      <c r="I736" s="91">
        <v>20.50390625</v>
      </c>
      <c r="J736" t="s">
        <v>30</v>
      </c>
      <c r="K736" s="1" t="s">
        <v>34</v>
      </c>
      <c r="L736" t="s">
        <v>36</v>
      </c>
      <c r="M736" t="s">
        <v>38</v>
      </c>
      <c r="N736" t="s">
        <v>36</v>
      </c>
      <c r="O736" t="str">
        <f t="shared" si="11"/>
        <v>No</v>
      </c>
    </row>
    <row r="737" spans="1:15" x14ac:dyDescent="0.25">
      <c r="A737" t="s">
        <v>14</v>
      </c>
      <c r="B737" t="s">
        <v>18</v>
      </c>
      <c r="C737" t="s">
        <v>19</v>
      </c>
      <c r="D737" s="91">
        <v>51.7109375</v>
      </c>
      <c r="E737" t="s">
        <v>24</v>
      </c>
      <c r="F737">
        <v>3280</v>
      </c>
      <c r="G737" t="s">
        <v>27</v>
      </c>
      <c r="H737" s="91">
        <v>40</v>
      </c>
      <c r="I737" s="91">
        <v>25.640625</v>
      </c>
      <c r="J737" t="s">
        <v>31</v>
      </c>
      <c r="K737" s="1" t="s">
        <v>33</v>
      </c>
      <c r="L737" t="s">
        <v>36</v>
      </c>
      <c r="M737" t="s">
        <v>38</v>
      </c>
      <c r="N737" t="s">
        <v>36</v>
      </c>
      <c r="O737" t="str">
        <f t="shared" si="11"/>
        <v>No</v>
      </c>
    </row>
    <row r="738" spans="1:15" x14ac:dyDescent="0.25">
      <c r="A738" t="s">
        <v>0</v>
      </c>
      <c r="B738" t="s">
        <v>18</v>
      </c>
      <c r="C738" t="s">
        <v>19</v>
      </c>
      <c r="D738" s="91">
        <v>12.71289063</v>
      </c>
      <c r="E738" t="s">
        <v>21</v>
      </c>
      <c r="F738">
        <v>3280</v>
      </c>
      <c r="G738" t="s">
        <v>27</v>
      </c>
      <c r="H738" s="91">
        <v>39</v>
      </c>
      <c r="I738" s="91">
        <v>35.4453125</v>
      </c>
      <c r="J738" t="s">
        <v>32</v>
      </c>
      <c r="K738" s="1" t="s">
        <v>35</v>
      </c>
      <c r="L738" t="s">
        <v>36</v>
      </c>
      <c r="M738" t="s">
        <v>39</v>
      </c>
      <c r="N738" t="s">
        <v>63</v>
      </c>
      <c r="O738" t="str">
        <f t="shared" si="11"/>
        <v>_Yes</v>
      </c>
    </row>
    <row r="739" spans="1:15" x14ac:dyDescent="0.25">
      <c r="A739" t="s">
        <v>0</v>
      </c>
      <c r="B739" t="s">
        <v>16</v>
      </c>
      <c r="C739" t="s">
        <v>19</v>
      </c>
      <c r="D739" s="91">
        <v>15.5703125</v>
      </c>
      <c r="E739" t="s">
        <v>22</v>
      </c>
      <c r="F739">
        <v>3280</v>
      </c>
      <c r="G739" t="s">
        <v>27</v>
      </c>
      <c r="H739" s="91">
        <v>40</v>
      </c>
      <c r="I739" s="91">
        <v>23.4921875</v>
      </c>
      <c r="J739" t="s">
        <v>30</v>
      </c>
      <c r="K739" s="1" t="s">
        <v>33</v>
      </c>
      <c r="L739" t="s">
        <v>63</v>
      </c>
      <c r="M739" t="s">
        <v>38</v>
      </c>
      <c r="N739" t="s">
        <v>63</v>
      </c>
      <c r="O739" t="str">
        <f t="shared" si="11"/>
        <v>_Yes</v>
      </c>
    </row>
    <row r="740" spans="1:15" x14ac:dyDescent="0.25">
      <c r="A740" t="s">
        <v>14</v>
      </c>
      <c r="B740" t="s">
        <v>18</v>
      </c>
      <c r="C740" t="s">
        <v>20</v>
      </c>
      <c r="D740" s="91">
        <v>49.140625</v>
      </c>
      <c r="E740" t="s">
        <v>24</v>
      </c>
      <c r="F740">
        <v>3280</v>
      </c>
      <c r="G740" t="s">
        <v>27</v>
      </c>
      <c r="H740" s="91">
        <v>39</v>
      </c>
      <c r="I740" s="91">
        <v>26.8359375</v>
      </c>
      <c r="J740" t="s">
        <v>31</v>
      </c>
      <c r="K740" s="1" t="s">
        <v>33</v>
      </c>
      <c r="L740" t="s">
        <v>36</v>
      </c>
      <c r="M740" t="s">
        <v>40</v>
      </c>
      <c r="N740" t="s">
        <v>36</v>
      </c>
      <c r="O740" t="str">
        <f t="shared" si="11"/>
        <v>No</v>
      </c>
    </row>
    <row r="741" spans="1:15" x14ac:dyDescent="0.25">
      <c r="A741" t="s">
        <v>14</v>
      </c>
      <c r="B741" t="s">
        <v>17</v>
      </c>
      <c r="C741" t="s">
        <v>20</v>
      </c>
      <c r="D741" s="91">
        <v>9.5703125</v>
      </c>
      <c r="E741" t="s">
        <v>21</v>
      </c>
      <c r="F741">
        <v>3280</v>
      </c>
      <c r="G741" t="s">
        <v>27</v>
      </c>
      <c r="H741" s="91">
        <v>40</v>
      </c>
      <c r="I741" s="91">
        <v>20.8671875</v>
      </c>
      <c r="J741" t="s">
        <v>30</v>
      </c>
      <c r="K741" s="1" t="s">
        <v>33</v>
      </c>
      <c r="L741" t="s">
        <v>63</v>
      </c>
      <c r="M741" t="s">
        <v>40</v>
      </c>
      <c r="N741" t="s">
        <v>36</v>
      </c>
      <c r="O741" t="str">
        <f t="shared" si="11"/>
        <v>No</v>
      </c>
    </row>
    <row r="742" spans="1:15" x14ac:dyDescent="0.25">
      <c r="A742" t="s">
        <v>14</v>
      </c>
      <c r="B742" t="s">
        <v>18</v>
      </c>
      <c r="C742" t="s">
        <v>20</v>
      </c>
      <c r="D742" s="91">
        <v>5.571289063</v>
      </c>
      <c r="E742" t="s">
        <v>21</v>
      </c>
      <c r="F742">
        <v>3280</v>
      </c>
      <c r="G742" t="s">
        <v>27</v>
      </c>
      <c r="H742" s="91">
        <v>39</v>
      </c>
      <c r="I742" s="91">
        <v>28.9453125</v>
      </c>
      <c r="J742" t="s">
        <v>31</v>
      </c>
      <c r="K742" s="1" t="s">
        <v>35</v>
      </c>
      <c r="L742" t="s">
        <v>36</v>
      </c>
      <c r="M742" t="s">
        <v>40</v>
      </c>
      <c r="N742" t="s">
        <v>63</v>
      </c>
      <c r="O742" t="str">
        <f t="shared" si="11"/>
        <v>_Yes</v>
      </c>
    </row>
    <row r="743" spans="1:15" x14ac:dyDescent="0.25">
      <c r="A743" t="s">
        <v>14</v>
      </c>
      <c r="B743" t="s">
        <v>18</v>
      </c>
      <c r="C743" t="s">
        <v>20</v>
      </c>
      <c r="D743" s="91">
        <v>15.5703125</v>
      </c>
      <c r="E743" t="s">
        <v>22</v>
      </c>
      <c r="F743">
        <v>3280</v>
      </c>
      <c r="G743" t="s">
        <v>27</v>
      </c>
      <c r="H743" s="91">
        <v>39</v>
      </c>
      <c r="I743" s="91">
        <v>29.484375</v>
      </c>
      <c r="J743" t="s">
        <v>31</v>
      </c>
      <c r="K743" s="1" t="s">
        <v>34</v>
      </c>
      <c r="L743" t="s">
        <v>36</v>
      </c>
      <c r="M743" t="s">
        <v>40</v>
      </c>
      <c r="N743" t="s">
        <v>36</v>
      </c>
      <c r="O743" t="str">
        <f t="shared" si="11"/>
        <v>No</v>
      </c>
    </row>
    <row r="744" spans="1:15" x14ac:dyDescent="0.25">
      <c r="A744" t="s">
        <v>14</v>
      </c>
      <c r="B744" t="s">
        <v>18</v>
      </c>
      <c r="C744" t="s">
        <v>20</v>
      </c>
      <c r="D744" s="91">
        <v>7.427734375</v>
      </c>
      <c r="E744" t="s">
        <v>21</v>
      </c>
      <c r="F744">
        <v>3280</v>
      </c>
      <c r="G744" t="s">
        <v>27</v>
      </c>
      <c r="H744" s="91">
        <v>41</v>
      </c>
      <c r="I744" s="91">
        <v>21.171875</v>
      </c>
      <c r="J744" t="s">
        <v>30</v>
      </c>
      <c r="K744" s="1" t="s">
        <v>33</v>
      </c>
      <c r="L744" t="s">
        <v>36</v>
      </c>
      <c r="M744" t="s">
        <v>38</v>
      </c>
      <c r="N744" t="s">
        <v>36</v>
      </c>
      <c r="O744" t="str">
        <f t="shared" si="11"/>
        <v>No</v>
      </c>
    </row>
    <row r="745" spans="1:15" x14ac:dyDescent="0.25">
      <c r="A745" t="s">
        <v>14</v>
      </c>
      <c r="B745" t="s">
        <v>16</v>
      </c>
      <c r="C745" t="s">
        <v>20</v>
      </c>
      <c r="D745" s="91">
        <v>9.712890625</v>
      </c>
      <c r="E745" t="s">
        <v>21</v>
      </c>
      <c r="F745">
        <v>3280</v>
      </c>
      <c r="G745" t="s">
        <v>27</v>
      </c>
      <c r="H745" s="91">
        <v>38</v>
      </c>
      <c r="I745" s="91">
        <v>31.37109375</v>
      </c>
      <c r="J745" t="s">
        <v>32</v>
      </c>
      <c r="K745" s="1" t="s">
        <v>34</v>
      </c>
      <c r="L745" t="s">
        <v>36</v>
      </c>
      <c r="M745" t="s">
        <v>37</v>
      </c>
      <c r="N745" t="s">
        <v>63</v>
      </c>
      <c r="O745" t="str">
        <f t="shared" si="11"/>
        <v>_Yes</v>
      </c>
    </row>
    <row r="746" spans="1:15" x14ac:dyDescent="0.25">
      <c r="A746" t="s">
        <v>14</v>
      </c>
      <c r="B746" t="s">
        <v>18</v>
      </c>
      <c r="C746" t="s">
        <v>20</v>
      </c>
      <c r="D746" s="91">
        <v>15.5703125</v>
      </c>
      <c r="E746" t="s">
        <v>22</v>
      </c>
      <c r="F746">
        <v>3280</v>
      </c>
      <c r="G746" t="s">
        <v>27</v>
      </c>
      <c r="H746" s="91">
        <v>41.140625</v>
      </c>
      <c r="I746" s="91">
        <v>23.0859375</v>
      </c>
      <c r="J746" t="s">
        <v>30</v>
      </c>
      <c r="K746" s="1" t="s">
        <v>33</v>
      </c>
      <c r="L746" t="s">
        <v>36</v>
      </c>
      <c r="M746" t="s">
        <v>38</v>
      </c>
      <c r="N746" t="s">
        <v>36</v>
      </c>
      <c r="O746" t="str">
        <f t="shared" si="11"/>
        <v>No</v>
      </c>
    </row>
    <row r="747" spans="1:15" x14ac:dyDescent="0.25">
      <c r="A747" t="s">
        <v>0</v>
      </c>
      <c r="B747" t="s">
        <v>18</v>
      </c>
      <c r="C747" t="s">
        <v>20</v>
      </c>
      <c r="D747" s="91">
        <v>13</v>
      </c>
      <c r="E747" t="s">
        <v>22</v>
      </c>
      <c r="F747">
        <v>3280</v>
      </c>
      <c r="G747" t="s">
        <v>27</v>
      </c>
      <c r="H747" s="91">
        <v>40</v>
      </c>
      <c r="I747" s="91">
        <v>34.6953125</v>
      </c>
      <c r="J747" t="s">
        <v>32</v>
      </c>
      <c r="K747" s="1" t="s">
        <v>35</v>
      </c>
      <c r="L747" t="s">
        <v>36</v>
      </c>
      <c r="M747" t="s">
        <v>38</v>
      </c>
      <c r="N747" t="s">
        <v>41</v>
      </c>
      <c r="O747" t="str">
        <f t="shared" si="11"/>
        <v>_Yes</v>
      </c>
    </row>
    <row r="748" spans="1:15" x14ac:dyDescent="0.25">
      <c r="A748" t="s">
        <v>14</v>
      </c>
      <c r="B748" t="s">
        <v>17</v>
      </c>
      <c r="C748" t="s">
        <v>19</v>
      </c>
      <c r="D748" s="91">
        <v>5.142578125</v>
      </c>
      <c r="E748" t="s">
        <v>21</v>
      </c>
      <c r="F748">
        <v>3285</v>
      </c>
      <c r="G748" t="s">
        <v>27</v>
      </c>
      <c r="H748" s="91">
        <v>40</v>
      </c>
      <c r="I748" s="91">
        <v>16.265625</v>
      </c>
      <c r="J748" t="s">
        <v>29</v>
      </c>
      <c r="K748" s="1" t="s">
        <v>34</v>
      </c>
      <c r="L748" t="s">
        <v>63</v>
      </c>
      <c r="M748" t="s">
        <v>38</v>
      </c>
      <c r="N748" t="s">
        <v>36</v>
      </c>
      <c r="O748" t="str">
        <f t="shared" si="11"/>
        <v>No</v>
      </c>
    </row>
    <row r="749" spans="1:15" x14ac:dyDescent="0.25">
      <c r="A749" t="s">
        <v>14</v>
      </c>
      <c r="B749" t="s">
        <v>16</v>
      </c>
      <c r="C749" t="s">
        <v>19</v>
      </c>
      <c r="D749" s="91">
        <v>9.28515625</v>
      </c>
      <c r="E749" t="s">
        <v>21</v>
      </c>
      <c r="F749">
        <v>3290</v>
      </c>
      <c r="G749" t="s">
        <v>27</v>
      </c>
      <c r="H749" s="91">
        <v>40</v>
      </c>
      <c r="I749" s="91">
        <v>18.703125</v>
      </c>
      <c r="J749" t="s">
        <v>29</v>
      </c>
      <c r="K749" s="1" t="s">
        <v>33</v>
      </c>
      <c r="L749" t="s">
        <v>36</v>
      </c>
      <c r="M749" t="s">
        <v>38</v>
      </c>
      <c r="N749" t="s">
        <v>63</v>
      </c>
      <c r="O749" t="str">
        <f t="shared" si="11"/>
        <v>_Yes</v>
      </c>
    </row>
    <row r="750" spans="1:15" x14ac:dyDescent="0.25">
      <c r="A750" t="s">
        <v>14</v>
      </c>
      <c r="B750" t="s">
        <v>16</v>
      </c>
      <c r="C750" t="s">
        <v>19</v>
      </c>
      <c r="D750" s="91">
        <v>21.42578125</v>
      </c>
      <c r="E750" t="s">
        <v>23</v>
      </c>
      <c r="F750">
        <v>3290</v>
      </c>
      <c r="G750" t="s">
        <v>27</v>
      </c>
      <c r="H750" s="91">
        <v>40</v>
      </c>
      <c r="I750" s="91">
        <v>21.9921875</v>
      </c>
      <c r="J750" t="s">
        <v>30</v>
      </c>
      <c r="K750" s="1" t="s">
        <v>34</v>
      </c>
      <c r="L750" t="s">
        <v>36</v>
      </c>
      <c r="M750" t="s">
        <v>37</v>
      </c>
      <c r="N750" t="s">
        <v>36</v>
      </c>
      <c r="O750" t="str">
        <f t="shared" si="11"/>
        <v>No</v>
      </c>
    </row>
    <row r="751" spans="1:15" x14ac:dyDescent="0.25">
      <c r="A751" t="s">
        <v>14</v>
      </c>
      <c r="B751" t="s">
        <v>18</v>
      </c>
      <c r="C751" t="s">
        <v>19</v>
      </c>
      <c r="D751" s="91">
        <v>11</v>
      </c>
      <c r="E751" t="s">
        <v>21</v>
      </c>
      <c r="F751">
        <v>3290</v>
      </c>
      <c r="G751" t="s">
        <v>27</v>
      </c>
      <c r="H751" s="91">
        <v>38.7109375</v>
      </c>
      <c r="I751" s="91">
        <v>24.77734375</v>
      </c>
      <c r="J751" t="s">
        <v>30</v>
      </c>
      <c r="K751" s="1" t="s">
        <v>33</v>
      </c>
      <c r="L751" t="s">
        <v>36</v>
      </c>
      <c r="M751" t="s">
        <v>38</v>
      </c>
      <c r="N751" t="s">
        <v>36</v>
      </c>
      <c r="O751" t="str">
        <f t="shared" si="11"/>
        <v>No</v>
      </c>
    </row>
    <row r="752" spans="1:15" x14ac:dyDescent="0.25">
      <c r="A752" t="s">
        <v>14</v>
      </c>
      <c r="B752" t="s">
        <v>18</v>
      </c>
      <c r="C752" t="s">
        <v>19</v>
      </c>
      <c r="D752" s="91">
        <v>18.5703125</v>
      </c>
      <c r="E752" t="s">
        <v>22</v>
      </c>
      <c r="F752">
        <v>3290</v>
      </c>
      <c r="G752" t="s">
        <v>27</v>
      </c>
      <c r="H752" s="91">
        <v>38</v>
      </c>
      <c r="I752" s="91">
        <v>38.9765625</v>
      </c>
      <c r="J752" t="s">
        <v>32</v>
      </c>
      <c r="K752" s="1" t="s">
        <v>35</v>
      </c>
      <c r="O752">
        <f t="shared" si="11"/>
        <v>0</v>
      </c>
    </row>
    <row r="753" spans="1:15" x14ac:dyDescent="0.25">
      <c r="A753" t="s">
        <v>14</v>
      </c>
      <c r="B753" t="s">
        <v>18</v>
      </c>
      <c r="C753" t="s">
        <v>19</v>
      </c>
      <c r="D753" s="91">
        <v>25.7109375</v>
      </c>
      <c r="E753" t="s">
        <v>23</v>
      </c>
      <c r="F753">
        <v>3290</v>
      </c>
      <c r="G753" t="s">
        <v>27</v>
      </c>
      <c r="H753" s="91">
        <v>38</v>
      </c>
      <c r="I753" s="91">
        <v>26.98828125</v>
      </c>
      <c r="J753" t="s">
        <v>31</v>
      </c>
      <c r="K753" s="1" t="s">
        <v>33</v>
      </c>
      <c r="L753" t="s">
        <v>36</v>
      </c>
      <c r="M753" t="s">
        <v>37</v>
      </c>
      <c r="N753" t="s">
        <v>36</v>
      </c>
      <c r="O753" t="str">
        <f t="shared" si="11"/>
        <v>No</v>
      </c>
    </row>
    <row r="754" spans="1:15" x14ac:dyDescent="0.25">
      <c r="A754" t="s">
        <v>14</v>
      </c>
      <c r="B754" t="s">
        <v>18</v>
      </c>
      <c r="C754" t="s">
        <v>19</v>
      </c>
      <c r="D754" s="91">
        <v>4.28515625</v>
      </c>
      <c r="E754" t="s">
        <v>21</v>
      </c>
      <c r="F754">
        <v>3290</v>
      </c>
      <c r="G754" t="s">
        <v>27</v>
      </c>
      <c r="H754" s="91">
        <v>39</v>
      </c>
      <c r="I754" s="91">
        <v>26.78125</v>
      </c>
      <c r="J754" t="s">
        <v>31</v>
      </c>
      <c r="K754" s="1" t="s">
        <v>33</v>
      </c>
      <c r="L754" t="s">
        <v>36</v>
      </c>
      <c r="M754" t="s">
        <v>38</v>
      </c>
      <c r="N754" t="s">
        <v>36</v>
      </c>
      <c r="O754" t="str">
        <f t="shared" si="11"/>
        <v>No</v>
      </c>
    </row>
    <row r="755" spans="1:15" x14ac:dyDescent="0.25">
      <c r="A755" t="s">
        <v>0</v>
      </c>
      <c r="B755" t="s">
        <v>16</v>
      </c>
      <c r="C755" t="s">
        <v>19</v>
      </c>
      <c r="D755" s="91">
        <v>4.571289063</v>
      </c>
      <c r="E755" t="s">
        <v>21</v>
      </c>
      <c r="F755">
        <v>3290</v>
      </c>
      <c r="G755" t="s">
        <v>27</v>
      </c>
      <c r="H755" s="91">
        <v>40</v>
      </c>
      <c r="I755" s="91">
        <v>26.91015625</v>
      </c>
      <c r="J755" t="s">
        <v>31</v>
      </c>
      <c r="K755" s="1" t="s">
        <v>33</v>
      </c>
      <c r="L755" t="s">
        <v>63</v>
      </c>
      <c r="M755" t="s">
        <v>37</v>
      </c>
      <c r="N755" t="s">
        <v>63</v>
      </c>
      <c r="O755" t="str">
        <f t="shared" si="11"/>
        <v>_Yes</v>
      </c>
    </row>
    <row r="756" spans="1:15" x14ac:dyDescent="0.25">
      <c r="A756" t="s">
        <v>14</v>
      </c>
      <c r="B756" t="s">
        <v>18</v>
      </c>
      <c r="C756" t="s">
        <v>20</v>
      </c>
      <c r="D756" s="91">
        <v>14.71289063</v>
      </c>
      <c r="E756" t="s">
        <v>22</v>
      </c>
      <c r="F756">
        <v>3290</v>
      </c>
      <c r="G756" t="s">
        <v>27</v>
      </c>
      <c r="H756" s="91">
        <v>39.28125</v>
      </c>
      <c r="I756" s="91">
        <v>35.3984375</v>
      </c>
      <c r="J756" t="s">
        <v>32</v>
      </c>
      <c r="K756" s="1" t="s">
        <v>35</v>
      </c>
      <c r="L756" t="s">
        <v>36</v>
      </c>
      <c r="M756" t="s">
        <v>38</v>
      </c>
      <c r="N756" t="s">
        <v>36</v>
      </c>
      <c r="O756" t="str">
        <f t="shared" si="11"/>
        <v>No</v>
      </c>
    </row>
    <row r="757" spans="1:15" x14ac:dyDescent="0.25">
      <c r="A757" t="s">
        <v>14</v>
      </c>
      <c r="B757" t="s">
        <v>16</v>
      </c>
      <c r="C757" t="s">
        <v>20</v>
      </c>
      <c r="D757" s="91">
        <v>7.856445313</v>
      </c>
      <c r="E757" t="s">
        <v>21</v>
      </c>
      <c r="F757">
        <v>3290</v>
      </c>
      <c r="G757" t="s">
        <v>27</v>
      </c>
      <c r="H757" s="91">
        <v>38</v>
      </c>
      <c r="I757" s="91">
        <v>26.5234375</v>
      </c>
      <c r="J757" t="s">
        <v>31</v>
      </c>
      <c r="K757" s="1" t="s">
        <v>33</v>
      </c>
      <c r="L757" t="s">
        <v>36</v>
      </c>
      <c r="M757" t="s">
        <v>38</v>
      </c>
      <c r="N757" t="s">
        <v>63</v>
      </c>
      <c r="O757" t="str">
        <f t="shared" si="11"/>
        <v>_Yes</v>
      </c>
    </row>
    <row r="758" spans="1:15" x14ac:dyDescent="0.25">
      <c r="A758" t="s">
        <v>14</v>
      </c>
      <c r="B758" t="s">
        <v>18</v>
      </c>
      <c r="C758" t="s">
        <v>20</v>
      </c>
      <c r="D758" s="91">
        <v>20.42578125</v>
      </c>
      <c r="E758" t="s">
        <v>23</v>
      </c>
      <c r="F758">
        <v>3290</v>
      </c>
      <c r="G758" t="s">
        <v>27</v>
      </c>
      <c r="H758" s="91">
        <v>39</v>
      </c>
      <c r="I758" s="91">
        <v>28.6484375</v>
      </c>
      <c r="J758" t="s">
        <v>31</v>
      </c>
      <c r="K758" s="1" t="s">
        <v>34</v>
      </c>
      <c r="L758" t="s">
        <v>36</v>
      </c>
      <c r="M758" t="s">
        <v>38</v>
      </c>
      <c r="N758" t="s">
        <v>36</v>
      </c>
      <c r="O758" t="str">
        <f t="shared" si="11"/>
        <v>No</v>
      </c>
    </row>
    <row r="759" spans="1:15" x14ac:dyDescent="0.25">
      <c r="A759" t="s">
        <v>14</v>
      </c>
      <c r="B759" t="s">
        <v>18</v>
      </c>
      <c r="C759" t="s">
        <v>20</v>
      </c>
      <c r="D759" s="91">
        <v>33</v>
      </c>
      <c r="E759" t="s">
        <v>24</v>
      </c>
      <c r="F759">
        <v>3290</v>
      </c>
      <c r="G759" t="s">
        <v>27</v>
      </c>
      <c r="H759" s="91">
        <v>40</v>
      </c>
      <c r="I759" s="91">
        <v>24.8125</v>
      </c>
      <c r="J759" t="s">
        <v>30</v>
      </c>
      <c r="K759" s="1" t="s">
        <v>35</v>
      </c>
      <c r="L759" t="s">
        <v>36</v>
      </c>
      <c r="M759" t="s">
        <v>37</v>
      </c>
      <c r="N759" t="s">
        <v>63</v>
      </c>
      <c r="O759" t="str">
        <f t="shared" si="11"/>
        <v>_Yes</v>
      </c>
    </row>
    <row r="760" spans="1:15" x14ac:dyDescent="0.25">
      <c r="A760" t="s">
        <v>0</v>
      </c>
      <c r="B760" t="s">
        <v>18</v>
      </c>
      <c r="C760" t="s">
        <v>20</v>
      </c>
      <c r="D760" s="91">
        <v>10.28515625</v>
      </c>
      <c r="E760" t="s">
        <v>21</v>
      </c>
      <c r="F760">
        <v>3290</v>
      </c>
      <c r="G760" t="s">
        <v>27</v>
      </c>
      <c r="H760" s="91">
        <v>38</v>
      </c>
      <c r="I760" s="91">
        <v>22.4609375</v>
      </c>
      <c r="J760" t="s">
        <v>30</v>
      </c>
      <c r="K760" s="1" t="s">
        <v>34</v>
      </c>
      <c r="L760" t="s">
        <v>36</v>
      </c>
      <c r="M760" t="s">
        <v>40</v>
      </c>
      <c r="N760" t="s">
        <v>63</v>
      </c>
      <c r="O760" t="str">
        <f t="shared" si="11"/>
        <v>_Yes</v>
      </c>
    </row>
    <row r="761" spans="1:15" x14ac:dyDescent="0.25">
      <c r="A761" t="s">
        <v>14</v>
      </c>
      <c r="B761" t="s">
        <v>18</v>
      </c>
      <c r="C761" t="s">
        <v>19</v>
      </c>
      <c r="D761" s="91">
        <v>7</v>
      </c>
      <c r="E761" t="s">
        <v>21</v>
      </c>
      <c r="F761">
        <v>3295</v>
      </c>
      <c r="G761" t="s">
        <v>27</v>
      </c>
      <c r="H761" s="91">
        <v>40</v>
      </c>
      <c r="I761" s="91">
        <v>35.4609375</v>
      </c>
      <c r="J761" t="s">
        <v>32</v>
      </c>
      <c r="K761" s="1" t="s">
        <v>33</v>
      </c>
      <c r="L761" t="s">
        <v>36</v>
      </c>
      <c r="M761" t="s">
        <v>38</v>
      </c>
      <c r="N761" t="s">
        <v>36</v>
      </c>
      <c r="O761" t="str">
        <f t="shared" si="11"/>
        <v>No</v>
      </c>
    </row>
    <row r="762" spans="1:15" x14ac:dyDescent="0.25">
      <c r="A762" t="s">
        <v>14</v>
      </c>
      <c r="B762" t="s">
        <v>16</v>
      </c>
      <c r="C762" t="s">
        <v>20</v>
      </c>
      <c r="D762" s="91">
        <v>23.140625</v>
      </c>
      <c r="E762" t="s">
        <v>23</v>
      </c>
      <c r="F762">
        <v>3295</v>
      </c>
      <c r="G762" t="s">
        <v>27</v>
      </c>
      <c r="H762" s="91">
        <v>38</v>
      </c>
      <c r="I762" s="91">
        <v>18.9296875</v>
      </c>
      <c r="J762" t="s">
        <v>29</v>
      </c>
      <c r="K762" s="1" t="s">
        <v>33</v>
      </c>
      <c r="L762" t="s">
        <v>63</v>
      </c>
      <c r="M762" t="s">
        <v>38</v>
      </c>
      <c r="N762" t="s">
        <v>63</v>
      </c>
      <c r="O762" t="str">
        <f t="shared" si="11"/>
        <v>_Yes</v>
      </c>
    </row>
    <row r="763" spans="1:15" x14ac:dyDescent="0.25">
      <c r="A763" t="s">
        <v>14</v>
      </c>
      <c r="B763" t="s">
        <v>16</v>
      </c>
      <c r="C763" t="s">
        <v>19</v>
      </c>
      <c r="D763" s="91">
        <v>22.5703125</v>
      </c>
      <c r="E763" t="s">
        <v>23</v>
      </c>
      <c r="F763">
        <v>3300</v>
      </c>
      <c r="G763" t="s">
        <v>27</v>
      </c>
      <c r="H763" s="91">
        <v>42</v>
      </c>
      <c r="I763" s="91">
        <v>37.7890625</v>
      </c>
      <c r="J763" t="s">
        <v>32</v>
      </c>
      <c r="K763" s="1" t="s">
        <v>33</v>
      </c>
      <c r="L763" t="s">
        <v>36</v>
      </c>
      <c r="M763" t="s">
        <v>40</v>
      </c>
      <c r="N763" t="s">
        <v>63</v>
      </c>
      <c r="O763" t="str">
        <f t="shared" si="11"/>
        <v>_Yes</v>
      </c>
    </row>
    <row r="764" spans="1:15" x14ac:dyDescent="0.25">
      <c r="A764" t="s">
        <v>14</v>
      </c>
      <c r="B764" t="s">
        <v>18</v>
      </c>
      <c r="C764" t="s">
        <v>19</v>
      </c>
      <c r="D764" s="91">
        <v>18.140625</v>
      </c>
      <c r="E764" t="s">
        <v>22</v>
      </c>
      <c r="F764">
        <v>3300</v>
      </c>
      <c r="G764" t="s">
        <v>27</v>
      </c>
      <c r="H764" s="91">
        <v>40</v>
      </c>
      <c r="I764" s="91">
        <v>36.3203125</v>
      </c>
      <c r="J764" t="s">
        <v>32</v>
      </c>
      <c r="K764" s="1" t="s">
        <v>34</v>
      </c>
      <c r="L764" t="s">
        <v>36</v>
      </c>
      <c r="M764" t="s">
        <v>38</v>
      </c>
      <c r="N764" t="s">
        <v>36</v>
      </c>
      <c r="O764" t="str">
        <f t="shared" si="11"/>
        <v>No</v>
      </c>
    </row>
    <row r="765" spans="1:15" x14ac:dyDescent="0.25">
      <c r="A765" t="s">
        <v>14</v>
      </c>
      <c r="B765" t="s">
        <v>18</v>
      </c>
      <c r="C765" t="s">
        <v>19</v>
      </c>
      <c r="D765" s="91">
        <v>13.71289063</v>
      </c>
      <c r="E765" t="s">
        <v>22</v>
      </c>
      <c r="F765">
        <v>3300</v>
      </c>
      <c r="G765" t="s">
        <v>27</v>
      </c>
      <c r="H765" s="91">
        <v>40.28125</v>
      </c>
      <c r="I765" s="91">
        <v>24.50390625</v>
      </c>
      <c r="J765" t="s">
        <v>30</v>
      </c>
      <c r="K765" s="1" t="s">
        <v>34</v>
      </c>
      <c r="L765" t="s">
        <v>36</v>
      </c>
      <c r="M765" t="s">
        <v>38</v>
      </c>
      <c r="N765" t="s">
        <v>36</v>
      </c>
      <c r="O765" t="str">
        <f t="shared" si="11"/>
        <v>No</v>
      </c>
    </row>
    <row r="766" spans="1:15" x14ac:dyDescent="0.25">
      <c r="A766" t="s">
        <v>14</v>
      </c>
      <c r="B766" t="s">
        <v>18</v>
      </c>
      <c r="C766" t="s">
        <v>19</v>
      </c>
      <c r="D766" s="91">
        <v>8.5703125</v>
      </c>
      <c r="E766" t="s">
        <v>21</v>
      </c>
      <c r="F766">
        <v>3300</v>
      </c>
      <c r="G766" t="s">
        <v>27</v>
      </c>
      <c r="H766" s="91">
        <v>38.8515625</v>
      </c>
      <c r="I766" s="91">
        <v>23.375</v>
      </c>
      <c r="J766" t="s">
        <v>30</v>
      </c>
      <c r="K766" s="1" t="s">
        <v>33</v>
      </c>
      <c r="L766" t="s">
        <v>36</v>
      </c>
      <c r="M766" t="s">
        <v>38</v>
      </c>
      <c r="N766" t="s">
        <v>36</v>
      </c>
      <c r="O766" t="str">
        <f t="shared" si="11"/>
        <v>No</v>
      </c>
    </row>
    <row r="767" spans="1:15" x14ac:dyDescent="0.25">
      <c r="A767" t="s">
        <v>0</v>
      </c>
      <c r="B767" t="s">
        <v>17</v>
      </c>
      <c r="C767" t="s">
        <v>19</v>
      </c>
      <c r="D767" s="91">
        <v>9.85546875</v>
      </c>
      <c r="E767" t="s">
        <v>21</v>
      </c>
      <c r="F767">
        <v>3300</v>
      </c>
      <c r="G767" t="s">
        <v>27</v>
      </c>
      <c r="H767" s="91">
        <v>38.5703125</v>
      </c>
      <c r="I767" s="91">
        <v>29.81640625</v>
      </c>
      <c r="J767" t="s">
        <v>31</v>
      </c>
      <c r="K767" s="1" t="s">
        <v>35</v>
      </c>
      <c r="L767" t="s">
        <v>36</v>
      </c>
      <c r="M767" t="s">
        <v>40</v>
      </c>
      <c r="N767" t="s">
        <v>63</v>
      </c>
      <c r="O767" t="str">
        <f t="shared" si="11"/>
        <v>_Yes</v>
      </c>
    </row>
    <row r="768" spans="1:15" x14ac:dyDescent="0.25">
      <c r="A768" t="s">
        <v>0</v>
      </c>
      <c r="B768" t="s">
        <v>16</v>
      </c>
      <c r="C768" t="s">
        <v>19</v>
      </c>
      <c r="D768" s="91">
        <v>5.856445313</v>
      </c>
      <c r="E768" t="s">
        <v>21</v>
      </c>
      <c r="F768">
        <v>3300</v>
      </c>
      <c r="G768" t="s">
        <v>27</v>
      </c>
      <c r="H768" s="91">
        <v>39</v>
      </c>
      <c r="I768" s="91">
        <v>19.4609375</v>
      </c>
      <c r="J768" t="s">
        <v>29</v>
      </c>
      <c r="K768" s="1" t="s">
        <v>33</v>
      </c>
      <c r="L768" t="s">
        <v>63</v>
      </c>
      <c r="M768" t="s">
        <v>38</v>
      </c>
      <c r="N768" t="s">
        <v>63</v>
      </c>
      <c r="O768" t="str">
        <f t="shared" si="11"/>
        <v>_Yes</v>
      </c>
    </row>
    <row r="769" spans="1:15" x14ac:dyDescent="0.25">
      <c r="A769" t="s">
        <v>0</v>
      </c>
      <c r="B769" t="s">
        <v>16</v>
      </c>
      <c r="C769" t="s">
        <v>19</v>
      </c>
      <c r="D769" s="91">
        <v>29.42578125</v>
      </c>
      <c r="E769" t="s">
        <v>24</v>
      </c>
      <c r="F769">
        <v>3300</v>
      </c>
      <c r="G769" t="s">
        <v>27</v>
      </c>
      <c r="H769" s="91">
        <v>40</v>
      </c>
      <c r="I769" s="91">
        <v>20.55859375</v>
      </c>
      <c r="J769" t="s">
        <v>30</v>
      </c>
      <c r="K769" s="1" t="s">
        <v>35</v>
      </c>
      <c r="L769" t="s">
        <v>36</v>
      </c>
      <c r="M769" t="s">
        <v>40</v>
      </c>
      <c r="N769" t="s">
        <v>63</v>
      </c>
      <c r="O769" t="str">
        <f t="shared" si="11"/>
        <v>_Yes</v>
      </c>
    </row>
    <row r="770" spans="1:15" x14ac:dyDescent="0.25">
      <c r="A770" t="s">
        <v>14</v>
      </c>
      <c r="B770" t="s">
        <v>17</v>
      </c>
      <c r="C770" t="s">
        <v>20</v>
      </c>
      <c r="D770" s="91">
        <v>21.140625</v>
      </c>
      <c r="E770" t="s">
        <v>23</v>
      </c>
      <c r="F770">
        <v>3300</v>
      </c>
      <c r="G770" t="s">
        <v>27</v>
      </c>
      <c r="H770" s="91">
        <v>41</v>
      </c>
      <c r="I770" s="91">
        <v>33.921875</v>
      </c>
      <c r="J770" t="s">
        <v>32</v>
      </c>
      <c r="K770" s="1" t="s">
        <v>33</v>
      </c>
      <c r="L770" t="s">
        <v>36</v>
      </c>
      <c r="M770" t="s">
        <v>37</v>
      </c>
      <c r="N770" t="s">
        <v>36</v>
      </c>
      <c r="O770" t="str">
        <f t="shared" si="11"/>
        <v>No</v>
      </c>
    </row>
    <row r="771" spans="1:15" x14ac:dyDescent="0.25">
      <c r="A771" t="s">
        <v>14</v>
      </c>
      <c r="B771" t="s">
        <v>18</v>
      </c>
      <c r="C771" t="s">
        <v>20</v>
      </c>
      <c r="D771" s="91">
        <v>42.421875</v>
      </c>
      <c r="E771" t="s">
        <v>24</v>
      </c>
      <c r="F771">
        <v>3300</v>
      </c>
      <c r="G771" t="s">
        <v>27</v>
      </c>
      <c r="H771" s="91">
        <v>40.421875</v>
      </c>
      <c r="I771" s="91">
        <v>30.16796875</v>
      </c>
      <c r="J771" t="s">
        <v>32</v>
      </c>
      <c r="K771" s="1" t="s">
        <v>33</v>
      </c>
      <c r="L771" t="s">
        <v>36</v>
      </c>
      <c r="M771" t="s">
        <v>38</v>
      </c>
      <c r="N771" t="s">
        <v>36</v>
      </c>
      <c r="O771" t="str">
        <f t="shared" si="11"/>
        <v>No</v>
      </c>
    </row>
    <row r="772" spans="1:15" x14ac:dyDescent="0.25">
      <c r="A772" t="s">
        <v>14</v>
      </c>
      <c r="B772" t="s">
        <v>17</v>
      </c>
      <c r="C772" t="s">
        <v>20</v>
      </c>
      <c r="D772" s="91">
        <v>32.140625</v>
      </c>
      <c r="E772" t="s">
        <v>24</v>
      </c>
      <c r="F772">
        <v>3300</v>
      </c>
      <c r="G772" t="s">
        <v>27</v>
      </c>
      <c r="H772" s="91">
        <v>40</v>
      </c>
      <c r="I772" s="91">
        <v>19.44140625</v>
      </c>
      <c r="J772" t="s">
        <v>29</v>
      </c>
      <c r="K772" s="1" t="s">
        <v>35</v>
      </c>
      <c r="L772" t="s">
        <v>36</v>
      </c>
      <c r="M772" t="s">
        <v>38</v>
      </c>
      <c r="N772" t="s">
        <v>36</v>
      </c>
      <c r="O772" t="str">
        <f t="shared" ref="O772:O835" si="12">IF(N772="Occasional","_Yes",N772)</f>
        <v>No</v>
      </c>
    </row>
    <row r="773" spans="1:15" x14ac:dyDescent="0.25">
      <c r="A773" t="s">
        <v>14</v>
      </c>
      <c r="B773" t="s">
        <v>18</v>
      </c>
      <c r="C773" t="s">
        <v>20</v>
      </c>
      <c r="D773" s="91">
        <v>17.85546875</v>
      </c>
      <c r="E773" t="s">
        <v>22</v>
      </c>
      <c r="F773">
        <v>3300</v>
      </c>
      <c r="G773" t="s">
        <v>27</v>
      </c>
      <c r="H773" s="91">
        <v>40</v>
      </c>
      <c r="I773" s="91">
        <v>29.51953125</v>
      </c>
      <c r="J773" t="s">
        <v>31</v>
      </c>
      <c r="K773" s="1" t="s">
        <v>34</v>
      </c>
      <c r="L773" t="s">
        <v>63</v>
      </c>
      <c r="M773" t="s">
        <v>38</v>
      </c>
      <c r="N773" t="s">
        <v>41</v>
      </c>
      <c r="O773" t="str">
        <f t="shared" si="12"/>
        <v>_Yes</v>
      </c>
    </row>
    <row r="774" spans="1:15" x14ac:dyDescent="0.25">
      <c r="A774" t="s">
        <v>14</v>
      </c>
      <c r="B774" t="s">
        <v>18</v>
      </c>
      <c r="C774" t="s">
        <v>20</v>
      </c>
      <c r="D774" s="91">
        <v>34.28125</v>
      </c>
      <c r="E774" t="s">
        <v>24</v>
      </c>
      <c r="F774">
        <v>3300</v>
      </c>
      <c r="G774" t="s">
        <v>27</v>
      </c>
      <c r="H774" s="91">
        <v>40</v>
      </c>
      <c r="I774" s="91">
        <v>29.01171875</v>
      </c>
      <c r="J774" t="s">
        <v>31</v>
      </c>
      <c r="K774" s="1" t="s">
        <v>33</v>
      </c>
      <c r="L774" t="s">
        <v>36</v>
      </c>
      <c r="M774" t="s">
        <v>37</v>
      </c>
      <c r="N774" t="s">
        <v>63</v>
      </c>
      <c r="O774" t="str">
        <f t="shared" si="12"/>
        <v>_Yes</v>
      </c>
    </row>
    <row r="775" spans="1:15" x14ac:dyDescent="0.25">
      <c r="A775" t="s">
        <v>14</v>
      </c>
      <c r="B775" t="s">
        <v>18</v>
      </c>
      <c r="C775" t="s">
        <v>20</v>
      </c>
      <c r="D775" s="91">
        <v>22.5703125</v>
      </c>
      <c r="E775" t="s">
        <v>23</v>
      </c>
      <c r="F775">
        <v>3300</v>
      </c>
      <c r="G775" t="s">
        <v>27</v>
      </c>
      <c r="H775" s="91">
        <v>40</v>
      </c>
      <c r="I775" s="91">
        <v>29.359375</v>
      </c>
      <c r="J775" t="s">
        <v>31</v>
      </c>
      <c r="K775" s="1" t="s">
        <v>33</v>
      </c>
      <c r="L775" t="s">
        <v>36</v>
      </c>
      <c r="M775" t="s">
        <v>38</v>
      </c>
      <c r="N775" t="s">
        <v>36</v>
      </c>
      <c r="O775" t="str">
        <f t="shared" si="12"/>
        <v>No</v>
      </c>
    </row>
    <row r="776" spans="1:15" x14ac:dyDescent="0.25">
      <c r="A776" t="s">
        <v>0</v>
      </c>
      <c r="B776" t="s">
        <v>16</v>
      </c>
      <c r="C776" t="s">
        <v>20</v>
      </c>
      <c r="D776" s="91">
        <v>31.42578125</v>
      </c>
      <c r="E776" t="s">
        <v>24</v>
      </c>
      <c r="F776">
        <v>3300</v>
      </c>
      <c r="G776" t="s">
        <v>27</v>
      </c>
      <c r="H776" s="91">
        <v>42</v>
      </c>
      <c r="I776" s="91">
        <v>22.48828125</v>
      </c>
      <c r="J776" t="s">
        <v>30</v>
      </c>
      <c r="K776" s="1" t="s">
        <v>35</v>
      </c>
      <c r="L776" t="s">
        <v>36</v>
      </c>
      <c r="M776" t="s">
        <v>40</v>
      </c>
      <c r="N776" t="s">
        <v>36</v>
      </c>
      <c r="O776" t="str">
        <f t="shared" si="12"/>
        <v>No</v>
      </c>
    </row>
    <row r="777" spans="1:15" x14ac:dyDescent="0.25">
      <c r="A777" t="s">
        <v>0</v>
      </c>
      <c r="B777" t="s">
        <v>16</v>
      </c>
      <c r="C777" t="s">
        <v>20</v>
      </c>
      <c r="D777" s="91">
        <v>6.28515625</v>
      </c>
      <c r="E777" t="s">
        <v>21</v>
      </c>
      <c r="F777">
        <v>3300</v>
      </c>
      <c r="G777" t="s">
        <v>27</v>
      </c>
      <c r="H777" s="91">
        <v>41.421875</v>
      </c>
      <c r="I777" s="91">
        <v>30.6015625</v>
      </c>
      <c r="J777" t="s">
        <v>32</v>
      </c>
      <c r="K777" s="1" t="s">
        <v>34</v>
      </c>
      <c r="L777" t="s">
        <v>36</v>
      </c>
      <c r="M777" t="s">
        <v>40</v>
      </c>
      <c r="N777" t="s">
        <v>36</v>
      </c>
      <c r="O777" t="str">
        <f t="shared" si="12"/>
        <v>No</v>
      </c>
    </row>
    <row r="778" spans="1:15" x14ac:dyDescent="0.25">
      <c r="A778" t="s">
        <v>14</v>
      </c>
      <c r="B778" t="s">
        <v>18</v>
      </c>
      <c r="C778" t="s">
        <v>20</v>
      </c>
      <c r="D778" s="91">
        <v>27.42578125</v>
      </c>
      <c r="E778" t="s">
        <v>24</v>
      </c>
      <c r="F778">
        <v>3305</v>
      </c>
      <c r="G778" t="s">
        <v>27</v>
      </c>
      <c r="H778" s="91">
        <v>39</v>
      </c>
      <c r="I778" s="91">
        <v>35.6875</v>
      </c>
      <c r="J778" t="s">
        <v>32</v>
      </c>
      <c r="K778" s="1" t="s">
        <v>35</v>
      </c>
      <c r="L778" t="s">
        <v>36</v>
      </c>
      <c r="M778" t="s">
        <v>40</v>
      </c>
      <c r="N778" t="s">
        <v>36</v>
      </c>
      <c r="O778" t="str">
        <f t="shared" si="12"/>
        <v>No</v>
      </c>
    </row>
    <row r="779" spans="1:15" x14ac:dyDescent="0.25">
      <c r="A779" t="s">
        <v>14</v>
      </c>
      <c r="B779" t="s">
        <v>17</v>
      </c>
      <c r="C779" t="s">
        <v>19</v>
      </c>
      <c r="D779" s="91">
        <v>19.42578125</v>
      </c>
      <c r="E779" t="s">
        <v>22</v>
      </c>
      <c r="F779">
        <v>3310</v>
      </c>
      <c r="G779" t="s">
        <v>27</v>
      </c>
      <c r="H779" s="91">
        <v>39</v>
      </c>
      <c r="I779" s="91">
        <v>30.0546875</v>
      </c>
      <c r="J779" t="s">
        <v>32</v>
      </c>
      <c r="K779" s="1" t="s">
        <v>33</v>
      </c>
      <c r="L779" t="s">
        <v>63</v>
      </c>
      <c r="M779" t="s">
        <v>39</v>
      </c>
      <c r="N779" t="s">
        <v>36</v>
      </c>
      <c r="O779" t="str">
        <f t="shared" si="12"/>
        <v>No</v>
      </c>
    </row>
    <row r="780" spans="1:15" x14ac:dyDescent="0.25">
      <c r="A780" t="s">
        <v>14</v>
      </c>
      <c r="B780" t="s">
        <v>18</v>
      </c>
      <c r="C780" t="s">
        <v>20</v>
      </c>
      <c r="D780" s="91">
        <v>23.42578125</v>
      </c>
      <c r="E780" t="s">
        <v>23</v>
      </c>
      <c r="F780">
        <v>3310</v>
      </c>
      <c r="G780" t="s">
        <v>27</v>
      </c>
      <c r="H780" s="91">
        <v>40</v>
      </c>
      <c r="I780" s="91">
        <v>27.9609375</v>
      </c>
      <c r="J780" t="s">
        <v>31</v>
      </c>
      <c r="K780" s="1" t="s">
        <v>34</v>
      </c>
      <c r="L780" t="s">
        <v>36</v>
      </c>
      <c r="M780" t="s">
        <v>37</v>
      </c>
      <c r="N780" t="s">
        <v>36</v>
      </c>
      <c r="O780" t="str">
        <f t="shared" si="12"/>
        <v>No</v>
      </c>
    </row>
    <row r="781" spans="1:15" x14ac:dyDescent="0.25">
      <c r="A781" t="s">
        <v>14</v>
      </c>
      <c r="B781" t="s">
        <v>18</v>
      </c>
      <c r="C781" t="s">
        <v>20</v>
      </c>
      <c r="D781" s="91">
        <v>8.28515625</v>
      </c>
      <c r="E781" t="s">
        <v>21</v>
      </c>
      <c r="F781">
        <v>3310</v>
      </c>
      <c r="G781" t="s">
        <v>27</v>
      </c>
      <c r="H781" s="91">
        <v>40.5703125</v>
      </c>
      <c r="I781" s="91">
        <v>20.94921875</v>
      </c>
      <c r="J781" t="s">
        <v>30</v>
      </c>
      <c r="K781" s="1" t="s">
        <v>33</v>
      </c>
      <c r="L781" t="s">
        <v>63</v>
      </c>
      <c r="M781" t="s">
        <v>38</v>
      </c>
      <c r="N781" t="s">
        <v>63</v>
      </c>
      <c r="O781" t="str">
        <f t="shared" si="12"/>
        <v>_Yes</v>
      </c>
    </row>
    <row r="782" spans="1:15" x14ac:dyDescent="0.25">
      <c r="A782" t="s">
        <v>14</v>
      </c>
      <c r="B782" t="s">
        <v>18</v>
      </c>
      <c r="C782" t="s">
        <v>20</v>
      </c>
      <c r="D782" s="91">
        <v>34.421875</v>
      </c>
      <c r="E782" t="s">
        <v>24</v>
      </c>
      <c r="F782">
        <v>3310</v>
      </c>
      <c r="G782" t="s">
        <v>27</v>
      </c>
      <c r="H782" s="91">
        <v>39</v>
      </c>
      <c r="I782" s="91">
        <v>25.31640625</v>
      </c>
      <c r="J782" t="s">
        <v>31</v>
      </c>
      <c r="K782" s="1" t="s">
        <v>35</v>
      </c>
      <c r="L782" t="s">
        <v>36</v>
      </c>
      <c r="M782" t="s">
        <v>38</v>
      </c>
      <c r="N782" t="s">
        <v>36</v>
      </c>
      <c r="O782" t="str">
        <f t="shared" si="12"/>
        <v>No</v>
      </c>
    </row>
    <row r="783" spans="1:15" x14ac:dyDescent="0.25">
      <c r="A783" t="s">
        <v>14</v>
      </c>
      <c r="B783" t="s">
        <v>18</v>
      </c>
      <c r="C783" t="s">
        <v>20</v>
      </c>
      <c r="D783" s="91">
        <v>20.42578125</v>
      </c>
      <c r="E783" t="s">
        <v>23</v>
      </c>
      <c r="F783">
        <v>3310</v>
      </c>
      <c r="G783" t="s">
        <v>27</v>
      </c>
      <c r="H783" s="91">
        <v>39.5703125</v>
      </c>
      <c r="I783" s="91">
        <v>23.05859375</v>
      </c>
      <c r="J783" t="s">
        <v>30</v>
      </c>
      <c r="K783" s="1" t="s">
        <v>33</v>
      </c>
      <c r="L783" t="s">
        <v>36</v>
      </c>
      <c r="M783" t="s">
        <v>39</v>
      </c>
      <c r="N783" t="s">
        <v>36</v>
      </c>
      <c r="O783" t="str">
        <f t="shared" si="12"/>
        <v>No</v>
      </c>
    </row>
    <row r="784" spans="1:15" x14ac:dyDescent="0.25">
      <c r="A784" t="s">
        <v>0</v>
      </c>
      <c r="B784" t="s">
        <v>16</v>
      </c>
      <c r="C784" t="s">
        <v>20</v>
      </c>
      <c r="D784" s="91">
        <v>8.427734375</v>
      </c>
      <c r="E784" t="s">
        <v>21</v>
      </c>
      <c r="F784">
        <v>3310</v>
      </c>
      <c r="G784" t="s">
        <v>27</v>
      </c>
      <c r="H784" s="91">
        <v>39.421875</v>
      </c>
      <c r="I784" s="91">
        <v>29.140625</v>
      </c>
      <c r="J784" t="s">
        <v>31</v>
      </c>
      <c r="K784" s="1" t="s">
        <v>34</v>
      </c>
      <c r="L784" t="s">
        <v>63</v>
      </c>
      <c r="N784" t="s">
        <v>63</v>
      </c>
      <c r="O784" t="str">
        <f t="shared" si="12"/>
        <v>_Yes</v>
      </c>
    </row>
    <row r="785" spans="1:15" x14ac:dyDescent="0.25">
      <c r="A785" t="s">
        <v>14</v>
      </c>
      <c r="B785" t="s">
        <v>18</v>
      </c>
      <c r="C785" t="s">
        <v>19</v>
      </c>
      <c r="D785" s="91">
        <v>24.5703125</v>
      </c>
      <c r="E785" t="s">
        <v>23</v>
      </c>
      <c r="F785">
        <v>3320</v>
      </c>
      <c r="G785" t="s">
        <v>27</v>
      </c>
      <c r="H785" s="91">
        <v>38</v>
      </c>
      <c r="I785" s="91">
        <v>26.58984375</v>
      </c>
      <c r="J785" t="s">
        <v>31</v>
      </c>
      <c r="K785" s="1" t="s">
        <v>34</v>
      </c>
      <c r="L785" t="s">
        <v>63</v>
      </c>
      <c r="M785" t="s">
        <v>37</v>
      </c>
      <c r="N785" t="s">
        <v>36</v>
      </c>
      <c r="O785" t="str">
        <f t="shared" si="12"/>
        <v>No</v>
      </c>
    </row>
    <row r="786" spans="1:15" x14ac:dyDescent="0.25">
      <c r="A786" t="s">
        <v>14</v>
      </c>
      <c r="B786" t="s">
        <v>18</v>
      </c>
      <c r="C786" t="s">
        <v>19</v>
      </c>
      <c r="D786" s="91">
        <v>26.85546875</v>
      </c>
      <c r="E786" t="s">
        <v>24</v>
      </c>
      <c r="F786">
        <v>3320</v>
      </c>
      <c r="G786" t="s">
        <v>27</v>
      </c>
      <c r="H786" s="91">
        <v>38</v>
      </c>
      <c r="I786" s="91">
        <v>28.08984375</v>
      </c>
      <c r="J786" t="s">
        <v>31</v>
      </c>
      <c r="K786" s="1" t="s">
        <v>33</v>
      </c>
      <c r="L786" t="s">
        <v>63</v>
      </c>
      <c r="M786" t="s">
        <v>38</v>
      </c>
      <c r="N786" t="s">
        <v>36</v>
      </c>
      <c r="O786" t="str">
        <f t="shared" si="12"/>
        <v>No</v>
      </c>
    </row>
    <row r="787" spans="1:15" x14ac:dyDescent="0.25">
      <c r="A787" t="s">
        <v>14</v>
      </c>
      <c r="B787" t="s">
        <v>17</v>
      </c>
      <c r="C787" t="s">
        <v>19</v>
      </c>
      <c r="D787" s="91">
        <v>13.71289063</v>
      </c>
      <c r="E787" t="s">
        <v>22</v>
      </c>
      <c r="F787">
        <v>3320</v>
      </c>
      <c r="G787" t="s">
        <v>27</v>
      </c>
      <c r="H787" s="91">
        <v>40</v>
      </c>
      <c r="I787" s="91">
        <v>24.64453125</v>
      </c>
      <c r="J787" t="s">
        <v>30</v>
      </c>
      <c r="K787" s="1" t="s">
        <v>33</v>
      </c>
      <c r="L787" t="s">
        <v>36</v>
      </c>
      <c r="M787" t="s">
        <v>38</v>
      </c>
      <c r="N787" t="s">
        <v>36</v>
      </c>
      <c r="O787" t="str">
        <f t="shared" si="12"/>
        <v>No</v>
      </c>
    </row>
    <row r="788" spans="1:15" x14ac:dyDescent="0.25">
      <c r="A788" t="s">
        <v>14</v>
      </c>
      <c r="B788" t="s">
        <v>18</v>
      </c>
      <c r="C788" t="s">
        <v>19</v>
      </c>
      <c r="D788" s="91">
        <v>11.42773438</v>
      </c>
      <c r="E788" t="s">
        <v>21</v>
      </c>
      <c r="F788">
        <v>3320</v>
      </c>
      <c r="G788" t="s">
        <v>27</v>
      </c>
      <c r="H788" s="91">
        <v>41</v>
      </c>
      <c r="I788" s="91">
        <v>33.375</v>
      </c>
      <c r="J788" t="s">
        <v>32</v>
      </c>
      <c r="K788" s="1" t="s">
        <v>35</v>
      </c>
      <c r="L788" t="s">
        <v>36</v>
      </c>
      <c r="M788" t="s">
        <v>38</v>
      </c>
      <c r="N788" t="s">
        <v>63</v>
      </c>
      <c r="O788" t="str">
        <f t="shared" si="12"/>
        <v>_Yes</v>
      </c>
    </row>
    <row r="789" spans="1:15" x14ac:dyDescent="0.25">
      <c r="A789" t="s">
        <v>14</v>
      </c>
      <c r="B789" t="s">
        <v>18</v>
      </c>
      <c r="C789" t="s">
        <v>19</v>
      </c>
      <c r="D789" s="91">
        <v>38.421875</v>
      </c>
      <c r="E789" t="s">
        <v>24</v>
      </c>
      <c r="F789">
        <v>3320</v>
      </c>
      <c r="G789" t="s">
        <v>27</v>
      </c>
      <c r="H789" s="91">
        <v>39.8515625</v>
      </c>
      <c r="I789" s="91">
        <v>22.33203125</v>
      </c>
      <c r="J789" t="s">
        <v>30</v>
      </c>
      <c r="K789" s="1" t="s">
        <v>33</v>
      </c>
      <c r="L789" t="s">
        <v>36</v>
      </c>
      <c r="N789" t="s">
        <v>36</v>
      </c>
      <c r="O789" t="str">
        <f t="shared" si="12"/>
        <v>No</v>
      </c>
    </row>
    <row r="790" spans="1:15" x14ac:dyDescent="0.25">
      <c r="A790" t="s">
        <v>14</v>
      </c>
      <c r="B790" t="s">
        <v>16</v>
      </c>
      <c r="C790" t="s">
        <v>19</v>
      </c>
      <c r="D790" s="91">
        <v>6.856445313</v>
      </c>
      <c r="E790" t="s">
        <v>21</v>
      </c>
      <c r="F790">
        <v>3320</v>
      </c>
      <c r="G790" t="s">
        <v>27</v>
      </c>
      <c r="H790" s="91">
        <v>39.7109375</v>
      </c>
      <c r="I790" s="91">
        <v>22.73828125</v>
      </c>
      <c r="J790" t="s">
        <v>30</v>
      </c>
      <c r="K790" s="1" t="s">
        <v>33</v>
      </c>
      <c r="L790" t="s">
        <v>36</v>
      </c>
      <c r="M790" t="s">
        <v>38</v>
      </c>
      <c r="N790" t="s">
        <v>63</v>
      </c>
      <c r="O790" t="str">
        <f t="shared" si="12"/>
        <v>_Yes</v>
      </c>
    </row>
    <row r="791" spans="1:15" x14ac:dyDescent="0.25">
      <c r="A791" t="s">
        <v>14</v>
      </c>
      <c r="B791" t="s">
        <v>18</v>
      </c>
      <c r="C791" t="s">
        <v>19</v>
      </c>
      <c r="D791" s="91">
        <v>26.7109375</v>
      </c>
      <c r="E791" t="s">
        <v>24</v>
      </c>
      <c r="F791">
        <v>3320</v>
      </c>
      <c r="G791" t="s">
        <v>27</v>
      </c>
      <c r="H791" s="91">
        <v>38</v>
      </c>
      <c r="I791" s="91">
        <v>26.3125</v>
      </c>
      <c r="J791" t="s">
        <v>31</v>
      </c>
      <c r="K791" s="1" t="s">
        <v>34</v>
      </c>
      <c r="L791" t="s">
        <v>36</v>
      </c>
      <c r="M791" t="s">
        <v>37</v>
      </c>
      <c r="N791" t="s">
        <v>36</v>
      </c>
      <c r="O791" t="str">
        <f t="shared" si="12"/>
        <v>No</v>
      </c>
    </row>
    <row r="792" spans="1:15" x14ac:dyDescent="0.25">
      <c r="A792" t="s">
        <v>14</v>
      </c>
      <c r="B792" t="s">
        <v>18</v>
      </c>
      <c r="C792" t="s">
        <v>19</v>
      </c>
      <c r="D792" s="91">
        <v>7.142578125</v>
      </c>
      <c r="E792" t="s">
        <v>21</v>
      </c>
      <c r="F792">
        <v>3320</v>
      </c>
      <c r="G792" t="s">
        <v>27</v>
      </c>
      <c r="H792" s="91">
        <v>40</v>
      </c>
      <c r="I792" s="91">
        <v>30.01953125</v>
      </c>
      <c r="J792" t="s">
        <v>32</v>
      </c>
      <c r="K792" s="1" t="s">
        <v>34</v>
      </c>
      <c r="L792" t="s">
        <v>36</v>
      </c>
      <c r="M792" t="s">
        <v>40</v>
      </c>
      <c r="N792" t="s">
        <v>63</v>
      </c>
      <c r="O792" t="str">
        <f t="shared" si="12"/>
        <v>_Yes</v>
      </c>
    </row>
    <row r="793" spans="1:15" x14ac:dyDescent="0.25">
      <c r="A793" t="s">
        <v>14</v>
      </c>
      <c r="B793" t="s">
        <v>16</v>
      </c>
      <c r="C793" t="s">
        <v>19</v>
      </c>
      <c r="D793" s="91">
        <v>27.28515625</v>
      </c>
      <c r="E793" t="s">
        <v>24</v>
      </c>
      <c r="F793">
        <v>3320</v>
      </c>
      <c r="G793" t="s">
        <v>27</v>
      </c>
      <c r="H793" s="91">
        <v>40.8515625</v>
      </c>
      <c r="I793" s="91">
        <v>25.9375</v>
      </c>
      <c r="J793" t="s">
        <v>31</v>
      </c>
      <c r="K793" s="1" t="s">
        <v>34</v>
      </c>
      <c r="L793" t="s">
        <v>63</v>
      </c>
      <c r="M793" t="s">
        <v>38</v>
      </c>
      <c r="N793" t="s">
        <v>63</v>
      </c>
      <c r="O793" t="str">
        <f t="shared" si="12"/>
        <v>_Yes</v>
      </c>
    </row>
    <row r="794" spans="1:15" x14ac:dyDescent="0.25">
      <c r="A794" t="s">
        <v>0</v>
      </c>
      <c r="B794" t="s">
        <v>18</v>
      </c>
      <c r="C794" t="s">
        <v>19</v>
      </c>
      <c r="D794" s="91">
        <v>9.427734375</v>
      </c>
      <c r="E794" t="s">
        <v>21</v>
      </c>
      <c r="F794">
        <v>3320</v>
      </c>
      <c r="G794" t="s">
        <v>27</v>
      </c>
      <c r="H794" s="91">
        <v>39</v>
      </c>
      <c r="I794" s="91">
        <v>17.58984375</v>
      </c>
      <c r="J794" t="s">
        <v>29</v>
      </c>
      <c r="K794" s="1" t="s">
        <v>33</v>
      </c>
      <c r="L794" t="s">
        <v>36</v>
      </c>
      <c r="M794" t="s">
        <v>40</v>
      </c>
      <c r="N794" t="s">
        <v>63</v>
      </c>
      <c r="O794" t="str">
        <f t="shared" si="12"/>
        <v>_Yes</v>
      </c>
    </row>
    <row r="795" spans="1:15" x14ac:dyDescent="0.25">
      <c r="A795" t="s">
        <v>14</v>
      </c>
      <c r="B795" t="s">
        <v>18</v>
      </c>
      <c r="C795" t="s">
        <v>20</v>
      </c>
      <c r="D795" s="91">
        <v>21.28515625</v>
      </c>
      <c r="E795" t="s">
        <v>23</v>
      </c>
      <c r="F795">
        <v>3320</v>
      </c>
      <c r="G795" t="s">
        <v>27</v>
      </c>
      <c r="H795" s="91">
        <v>41</v>
      </c>
      <c r="I795" s="91">
        <v>35.828125</v>
      </c>
      <c r="J795" t="s">
        <v>32</v>
      </c>
      <c r="K795" s="1" t="s">
        <v>33</v>
      </c>
      <c r="L795" t="s">
        <v>36</v>
      </c>
      <c r="M795" t="s">
        <v>37</v>
      </c>
      <c r="N795" t="s">
        <v>36</v>
      </c>
      <c r="O795" t="str">
        <f t="shared" si="12"/>
        <v>No</v>
      </c>
    </row>
    <row r="796" spans="1:15" x14ac:dyDescent="0.25">
      <c r="A796" t="s">
        <v>14</v>
      </c>
      <c r="B796" t="s">
        <v>16</v>
      </c>
      <c r="C796" t="s">
        <v>20</v>
      </c>
      <c r="D796" s="91">
        <v>9.142578125</v>
      </c>
      <c r="E796" t="s">
        <v>21</v>
      </c>
      <c r="F796">
        <v>3320</v>
      </c>
      <c r="G796" t="s">
        <v>27</v>
      </c>
      <c r="H796" s="91">
        <v>42</v>
      </c>
      <c r="I796" s="91">
        <v>18.625</v>
      </c>
      <c r="J796" t="s">
        <v>29</v>
      </c>
      <c r="K796" s="1" t="s">
        <v>34</v>
      </c>
      <c r="L796" t="s">
        <v>63</v>
      </c>
      <c r="M796" t="s">
        <v>38</v>
      </c>
      <c r="N796" t="s">
        <v>63</v>
      </c>
      <c r="O796" t="str">
        <f t="shared" si="12"/>
        <v>_Yes</v>
      </c>
    </row>
    <row r="797" spans="1:15" x14ac:dyDescent="0.25">
      <c r="A797" t="s">
        <v>14</v>
      </c>
      <c r="B797" t="s">
        <v>18</v>
      </c>
      <c r="C797" t="s">
        <v>20</v>
      </c>
      <c r="D797" s="91">
        <v>9</v>
      </c>
      <c r="E797" t="s">
        <v>21</v>
      </c>
      <c r="F797">
        <v>3320</v>
      </c>
      <c r="G797" t="s">
        <v>27</v>
      </c>
      <c r="H797" s="91">
        <v>40</v>
      </c>
      <c r="I797" s="91">
        <v>23.4921875</v>
      </c>
      <c r="J797" t="s">
        <v>30</v>
      </c>
      <c r="K797" s="1" t="s">
        <v>34</v>
      </c>
      <c r="L797" t="s">
        <v>36</v>
      </c>
      <c r="M797" t="s">
        <v>38</v>
      </c>
      <c r="N797" t="s">
        <v>36</v>
      </c>
      <c r="O797" t="str">
        <f t="shared" si="12"/>
        <v>No</v>
      </c>
    </row>
    <row r="798" spans="1:15" x14ac:dyDescent="0.25">
      <c r="A798" t="s">
        <v>14</v>
      </c>
      <c r="B798" t="s">
        <v>18</v>
      </c>
      <c r="C798" t="s">
        <v>20</v>
      </c>
      <c r="D798" s="91">
        <v>6.28515625</v>
      </c>
      <c r="E798" t="s">
        <v>21</v>
      </c>
      <c r="F798">
        <v>3320</v>
      </c>
      <c r="G798" t="s">
        <v>27</v>
      </c>
      <c r="H798" s="91">
        <v>38.5703125</v>
      </c>
      <c r="I798" s="91">
        <v>25.04296875</v>
      </c>
      <c r="J798" t="s">
        <v>31</v>
      </c>
      <c r="K798" s="1" t="s">
        <v>34</v>
      </c>
      <c r="L798" t="s">
        <v>36</v>
      </c>
      <c r="M798" t="s">
        <v>38</v>
      </c>
      <c r="N798" t="s">
        <v>36</v>
      </c>
      <c r="O798" t="str">
        <f t="shared" si="12"/>
        <v>No</v>
      </c>
    </row>
    <row r="799" spans="1:15" x14ac:dyDescent="0.25">
      <c r="A799" t="s">
        <v>14</v>
      </c>
      <c r="B799" t="s">
        <v>18</v>
      </c>
      <c r="C799" t="s">
        <v>20</v>
      </c>
      <c r="D799" s="91">
        <v>6.28515625</v>
      </c>
      <c r="E799" t="s">
        <v>21</v>
      </c>
      <c r="F799">
        <v>3320</v>
      </c>
      <c r="G799" t="s">
        <v>27</v>
      </c>
      <c r="H799" s="91">
        <v>40</v>
      </c>
      <c r="I799" s="91">
        <v>32.7109375</v>
      </c>
      <c r="J799" t="s">
        <v>32</v>
      </c>
      <c r="K799" s="1" t="s">
        <v>34</v>
      </c>
      <c r="L799" t="s">
        <v>36</v>
      </c>
      <c r="M799" t="s">
        <v>38</v>
      </c>
      <c r="N799" t="s">
        <v>36</v>
      </c>
      <c r="O799" t="str">
        <f t="shared" si="12"/>
        <v>No</v>
      </c>
    </row>
    <row r="800" spans="1:15" x14ac:dyDescent="0.25">
      <c r="A800" t="s">
        <v>14</v>
      </c>
      <c r="B800" t="s">
        <v>18</v>
      </c>
      <c r="C800" t="s">
        <v>20</v>
      </c>
      <c r="D800" s="91">
        <v>9.142578125</v>
      </c>
      <c r="E800" t="s">
        <v>21</v>
      </c>
      <c r="F800">
        <v>3320</v>
      </c>
      <c r="G800" t="s">
        <v>27</v>
      </c>
      <c r="H800" s="91">
        <v>39</v>
      </c>
      <c r="I800" s="91">
        <v>26.27734375</v>
      </c>
      <c r="J800" t="s">
        <v>31</v>
      </c>
      <c r="K800" s="1" t="s">
        <v>34</v>
      </c>
      <c r="L800" t="s">
        <v>36</v>
      </c>
      <c r="M800" t="s">
        <v>40</v>
      </c>
      <c r="N800" t="s">
        <v>36</v>
      </c>
      <c r="O800" t="str">
        <f t="shared" si="12"/>
        <v>No</v>
      </c>
    </row>
    <row r="801" spans="1:15" x14ac:dyDescent="0.25">
      <c r="A801" t="s">
        <v>14</v>
      </c>
      <c r="B801" t="s">
        <v>18</v>
      </c>
      <c r="C801" t="s">
        <v>20</v>
      </c>
      <c r="D801" s="91">
        <v>5.856445313</v>
      </c>
      <c r="E801" t="s">
        <v>21</v>
      </c>
      <c r="F801">
        <v>3320</v>
      </c>
      <c r="G801" t="s">
        <v>27</v>
      </c>
      <c r="H801" s="91">
        <v>39.5703125</v>
      </c>
      <c r="I801" s="91">
        <v>28.4296875</v>
      </c>
      <c r="J801" t="s">
        <v>31</v>
      </c>
      <c r="K801" s="1" t="s">
        <v>35</v>
      </c>
      <c r="L801" t="s">
        <v>36</v>
      </c>
      <c r="M801" t="s">
        <v>40</v>
      </c>
      <c r="N801" t="s">
        <v>36</v>
      </c>
      <c r="O801" t="str">
        <f t="shared" si="12"/>
        <v>No</v>
      </c>
    </row>
    <row r="802" spans="1:15" x14ac:dyDescent="0.25">
      <c r="A802" t="s">
        <v>14</v>
      </c>
      <c r="B802" t="s">
        <v>18</v>
      </c>
      <c r="C802" t="s">
        <v>20</v>
      </c>
      <c r="D802" s="91">
        <v>26.7109375</v>
      </c>
      <c r="E802" t="s">
        <v>24</v>
      </c>
      <c r="F802">
        <v>3320</v>
      </c>
      <c r="G802" t="s">
        <v>27</v>
      </c>
      <c r="H802" s="91">
        <v>40</v>
      </c>
      <c r="I802" s="91">
        <v>27.625</v>
      </c>
      <c r="J802" t="s">
        <v>31</v>
      </c>
      <c r="K802" s="1" t="s">
        <v>35</v>
      </c>
      <c r="L802" t="s">
        <v>36</v>
      </c>
      <c r="M802" t="s">
        <v>37</v>
      </c>
      <c r="N802" t="s">
        <v>63</v>
      </c>
      <c r="O802" t="str">
        <f t="shared" si="12"/>
        <v>_Yes</v>
      </c>
    </row>
    <row r="803" spans="1:15" x14ac:dyDescent="0.25">
      <c r="A803" t="s">
        <v>14</v>
      </c>
      <c r="B803" t="s">
        <v>18</v>
      </c>
      <c r="C803" t="s">
        <v>20</v>
      </c>
      <c r="D803" s="91">
        <v>7.856445313</v>
      </c>
      <c r="E803" t="s">
        <v>21</v>
      </c>
      <c r="F803">
        <v>3320</v>
      </c>
      <c r="G803" t="s">
        <v>27</v>
      </c>
      <c r="H803" s="91">
        <v>38</v>
      </c>
      <c r="I803" s="91">
        <v>33.5546875</v>
      </c>
      <c r="J803" t="s">
        <v>32</v>
      </c>
      <c r="K803" s="1" t="s">
        <v>33</v>
      </c>
      <c r="L803" t="s">
        <v>36</v>
      </c>
      <c r="M803" t="s">
        <v>38</v>
      </c>
      <c r="N803" t="s">
        <v>36</v>
      </c>
      <c r="O803" t="str">
        <f t="shared" si="12"/>
        <v>No</v>
      </c>
    </row>
    <row r="804" spans="1:15" x14ac:dyDescent="0.25">
      <c r="A804" t="s">
        <v>0</v>
      </c>
      <c r="B804" t="s">
        <v>18</v>
      </c>
      <c r="C804" t="s">
        <v>19</v>
      </c>
      <c r="D804" s="91">
        <v>13.14257813</v>
      </c>
      <c r="E804" t="s">
        <v>22</v>
      </c>
      <c r="F804">
        <v>3325</v>
      </c>
      <c r="G804" t="s">
        <v>27</v>
      </c>
      <c r="H804" s="91">
        <v>40</v>
      </c>
      <c r="I804" s="91">
        <v>24.47265625</v>
      </c>
      <c r="J804" t="s">
        <v>30</v>
      </c>
      <c r="K804" s="1" t="s">
        <v>34</v>
      </c>
      <c r="L804" t="s">
        <v>36</v>
      </c>
      <c r="M804" t="s">
        <v>38</v>
      </c>
      <c r="N804" t="s">
        <v>36</v>
      </c>
      <c r="O804" t="str">
        <f t="shared" si="12"/>
        <v>No</v>
      </c>
    </row>
    <row r="805" spans="1:15" x14ac:dyDescent="0.25">
      <c r="A805" t="s">
        <v>14</v>
      </c>
      <c r="B805" t="s">
        <v>18</v>
      </c>
      <c r="C805" t="s">
        <v>19</v>
      </c>
      <c r="D805" s="91">
        <v>8.85546875</v>
      </c>
      <c r="E805" t="s">
        <v>21</v>
      </c>
      <c r="F805">
        <v>3330</v>
      </c>
      <c r="G805" t="s">
        <v>27</v>
      </c>
      <c r="H805" s="91">
        <v>40</v>
      </c>
      <c r="I805" s="91">
        <v>31.18359375</v>
      </c>
      <c r="J805" t="s">
        <v>32</v>
      </c>
      <c r="K805" s="1" t="s">
        <v>34</v>
      </c>
      <c r="L805" t="s">
        <v>36</v>
      </c>
      <c r="M805" t="s">
        <v>38</v>
      </c>
      <c r="N805" t="s">
        <v>36</v>
      </c>
      <c r="O805" t="str">
        <f t="shared" si="12"/>
        <v>No</v>
      </c>
    </row>
    <row r="806" spans="1:15" x14ac:dyDescent="0.25">
      <c r="A806" t="s">
        <v>14</v>
      </c>
      <c r="B806" t="s">
        <v>18</v>
      </c>
      <c r="C806" t="s">
        <v>19</v>
      </c>
      <c r="D806" s="91">
        <v>25.42578125</v>
      </c>
      <c r="E806" t="s">
        <v>23</v>
      </c>
      <c r="F806">
        <v>3330</v>
      </c>
      <c r="G806" t="s">
        <v>27</v>
      </c>
      <c r="H806" s="91">
        <v>40</v>
      </c>
      <c r="I806" s="91">
        <v>27.6640625</v>
      </c>
      <c r="J806" t="s">
        <v>31</v>
      </c>
      <c r="K806" s="1" t="s">
        <v>34</v>
      </c>
      <c r="L806" t="s">
        <v>36</v>
      </c>
      <c r="M806" t="s">
        <v>37</v>
      </c>
      <c r="N806" t="s">
        <v>36</v>
      </c>
      <c r="O806" t="str">
        <f t="shared" si="12"/>
        <v>No</v>
      </c>
    </row>
    <row r="807" spans="1:15" x14ac:dyDescent="0.25">
      <c r="A807" t="s">
        <v>14</v>
      </c>
      <c r="B807" t="s">
        <v>18</v>
      </c>
      <c r="C807" t="s">
        <v>19</v>
      </c>
      <c r="D807" s="91">
        <v>8.142578125</v>
      </c>
      <c r="E807" t="s">
        <v>21</v>
      </c>
      <c r="F807">
        <v>3330</v>
      </c>
      <c r="G807" t="s">
        <v>27</v>
      </c>
      <c r="H807" s="91">
        <v>39</v>
      </c>
      <c r="I807" s="91">
        <v>22.88671875</v>
      </c>
      <c r="J807" t="s">
        <v>30</v>
      </c>
      <c r="K807" s="1" t="s">
        <v>34</v>
      </c>
      <c r="L807" t="s">
        <v>36</v>
      </c>
      <c r="M807" t="s">
        <v>38</v>
      </c>
      <c r="N807" t="s">
        <v>63</v>
      </c>
      <c r="O807" t="str">
        <f t="shared" si="12"/>
        <v>_Yes</v>
      </c>
    </row>
    <row r="808" spans="1:15" x14ac:dyDescent="0.25">
      <c r="A808" t="s">
        <v>14</v>
      </c>
      <c r="B808" t="s">
        <v>18</v>
      </c>
      <c r="C808" t="s">
        <v>19</v>
      </c>
      <c r="D808" s="91">
        <v>12.71289063</v>
      </c>
      <c r="E808" t="s">
        <v>21</v>
      </c>
      <c r="F808">
        <v>3330</v>
      </c>
      <c r="G808" t="s">
        <v>27</v>
      </c>
      <c r="H808" s="91">
        <v>41.7109375</v>
      </c>
      <c r="I808" s="91">
        <v>34.2734375</v>
      </c>
      <c r="J808" t="s">
        <v>32</v>
      </c>
      <c r="K808" s="1" t="s">
        <v>35</v>
      </c>
      <c r="L808" t="s">
        <v>36</v>
      </c>
      <c r="M808" t="s">
        <v>38</v>
      </c>
      <c r="N808" t="s">
        <v>36</v>
      </c>
      <c r="O808" t="str">
        <f t="shared" si="12"/>
        <v>No</v>
      </c>
    </row>
    <row r="809" spans="1:15" x14ac:dyDescent="0.25">
      <c r="A809" t="s">
        <v>14</v>
      </c>
      <c r="B809" t="s">
        <v>18</v>
      </c>
      <c r="C809" t="s">
        <v>19</v>
      </c>
      <c r="D809" s="91">
        <v>24.7109375</v>
      </c>
      <c r="E809" t="s">
        <v>23</v>
      </c>
      <c r="F809">
        <v>3330</v>
      </c>
      <c r="G809" t="s">
        <v>27</v>
      </c>
      <c r="H809" s="91">
        <v>38</v>
      </c>
      <c r="I809" s="91">
        <v>30.02734375</v>
      </c>
      <c r="J809" t="s">
        <v>32</v>
      </c>
      <c r="K809" s="1" t="s">
        <v>33</v>
      </c>
      <c r="L809" t="s">
        <v>36</v>
      </c>
      <c r="M809" t="s">
        <v>38</v>
      </c>
      <c r="N809" t="s">
        <v>36</v>
      </c>
      <c r="O809" t="str">
        <f t="shared" si="12"/>
        <v>No</v>
      </c>
    </row>
    <row r="810" spans="1:15" x14ac:dyDescent="0.25">
      <c r="A810" t="s">
        <v>0</v>
      </c>
      <c r="B810" t="s">
        <v>16</v>
      </c>
      <c r="C810" t="s">
        <v>19</v>
      </c>
      <c r="D810" s="91">
        <v>11.28515625</v>
      </c>
      <c r="E810" t="s">
        <v>21</v>
      </c>
      <c r="F810">
        <v>3330</v>
      </c>
      <c r="G810" t="s">
        <v>27</v>
      </c>
      <c r="H810" s="91">
        <v>40</v>
      </c>
      <c r="I810" s="91">
        <v>25.28125</v>
      </c>
      <c r="J810" t="s">
        <v>31</v>
      </c>
      <c r="K810" s="1" t="s">
        <v>34</v>
      </c>
      <c r="L810" t="s">
        <v>36</v>
      </c>
      <c r="M810" t="s">
        <v>39</v>
      </c>
      <c r="N810" t="s">
        <v>63</v>
      </c>
      <c r="O810" t="str">
        <f t="shared" si="12"/>
        <v>_Yes</v>
      </c>
    </row>
    <row r="811" spans="1:15" x14ac:dyDescent="0.25">
      <c r="A811" t="s">
        <v>14</v>
      </c>
      <c r="B811" t="s">
        <v>16</v>
      </c>
      <c r="C811" t="s">
        <v>20</v>
      </c>
      <c r="D811" s="91">
        <v>24</v>
      </c>
      <c r="E811" t="s">
        <v>23</v>
      </c>
      <c r="F811">
        <v>3330</v>
      </c>
      <c r="G811" t="s">
        <v>27</v>
      </c>
      <c r="H811" s="91">
        <v>40</v>
      </c>
      <c r="I811" s="91">
        <v>22.5</v>
      </c>
      <c r="J811" t="s">
        <v>30</v>
      </c>
      <c r="K811" s="1" t="s">
        <v>34</v>
      </c>
      <c r="L811" t="s">
        <v>36</v>
      </c>
      <c r="M811" t="s">
        <v>38</v>
      </c>
      <c r="N811" t="s">
        <v>36</v>
      </c>
      <c r="O811" t="str">
        <f t="shared" si="12"/>
        <v>No</v>
      </c>
    </row>
    <row r="812" spans="1:15" x14ac:dyDescent="0.25">
      <c r="A812" t="s">
        <v>14</v>
      </c>
      <c r="B812" t="s">
        <v>18</v>
      </c>
      <c r="C812" t="s">
        <v>20</v>
      </c>
      <c r="D812" s="91">
        <v>48.28125</v>
      </c>
      <c r="E812" t="s">
        <v>24</v>
      </c>
      <c r="F812">
        <v>3330</v>
      </c>
      <c r="G812" t="s">
        <v>27</v>
      </c>
      <c r="H812" s="91">
        <v>40</v>
      </c>
      <c r="I812" s="91">
        <v>28.234375</v>
      </c>
      <c r="J812" t="s">
        <v>31</v>
      </c>
      <c r="K812" s="1" t="s">
        <v>34</v>
      </c>
      <c r="L812" t="s">
        <v>36</v>
      </c>
      <c r="M812" t="s">
        <v>37</v>
      </c>
      <c r="N812" t="s">
        <v>63</v>
      </c>
      <c r="O812" t="str">
        <f t="shared" si="12"/>
        <v>_Yes</v>
      </c>
    </row>
    <row r="813" spans="1:15" x14ac:dyDescent="0.25">
      <c r="A813" t="s">
        <v>14</v>
      </c>
      <c r="B813" t="s">
        <v>17</v>
      </c>
      <c r="C813" t="s">
        <v>20</v>
      </c>
      <c r="D813" s="91">
        <v>18.28515625</v>
      </c>
      <c r="E813" t="s">
        <v>22</v>
      </c>
      <c r="F813">
        <v>3330</v>
      </c>
      <c r="G813" t="s">
        <v>27</v>
      </c>
      <c r="H813" s="91">
        <v>39</v>
      </c>
      <c r="I813" s="91">
        <v>34.96875</v>
      </c>
      <c r="J813" t="s">
        <v>32</v>
      </c>
      <c r="K813" s="1" t="s">
        <v>33</v>
      </c>
      <c r="L813" t="s">
        <v>36</v>
      </c>
      <c r="M813" t="s">
        <v>38</v>
      </c>
      <c r="N813" t="s">
        <v>36</v>
      </c>
      <c r="O813" t="str">
        <f t="shared" si="12"/>
        <v>No</v>
      </c>
    </row>
    <row r="814" spans="1:15" x14ac:dyDescent="0.25">
      <c r="A814" t="s">
        <v>14</v>
      </c>
      <c r="B814" t="s">
        <v>18</v>
      </c>
      <c r="C814" t="s">
        <v>20</v>
      </c>
      <c r="D814" s="91">
        <v>11.85546875</v>
      </c>
      <c r="E814" t="s">
        <v>21</v>
      </c>
      <c r="F814">
        <v>3330</v>
      </c>
      <c r="G814" t="s">
        <v>27</v>
      </c>
      <c r="H814" s="91">
        <v>42</v>
      </c>
      <c r="I814" s="91">
        <v>30.796875</v>
      </c>
      <c r="J814" t="s">
        <v>32</v>
      </c>
      <c r="K814" s="1" t="s">
        <v>33</v>
      </c>
      <c r="L814" t="s">
        <v>36</v>
      </c>
      <c r="M814" t="s">
        <v>40</v>
      </c>
      <c r="N814" t="s">
        <v>63</v>
      </c>
      <c r="O814" t="str">
        <f t="shared" si="12"/>
        <v>_Yes</v>
      </c>
    </row>
    <row r="815" spans="1:15" x14ac:dyDescent="0.25">
      <c r="A815" t="s">
        <v>14</v>
      </c>
      <c r="B815" t="s">
        <v>18</v>
      </c>
      <c r="C815" t="s">
        <v>20</v>
      </c>
      <c r="D815" s="91">
        <v>13.71289063</v>
      </c>
      <c r="E815" t="s">
        <v>22</v>
      </c>
      <c r="F815">
        <v>3330</v>
      </c>
      <c r="G815" t="s">
        <v>27</v>
      </c>
      <c r="H815" s="91">
        <v>38</v>
      </c>
      <c r="I815" s="91">
        <v>21.296875</v>
      </c>
      <c r="J815" t="s">
        <v>30</v>
      </c>
      <c r="K815" s="1" t="s">
        <v>33</v>
      </c>
      <c r="L815" t="s">
        <v>36</v>
      </c>
      <c r="M815" t="s">
        <v>38</v>
      </c>
      <c r="N815" t="s">
        <v>63</v>
      </c>
      <c r="O815" t="str">
        <f t="shared" si="12"/>
        <v>_Yes</v>
      </c>
    </row>
    <row r="816" spans="1:15" x14ac:dyDescent="0.25">
      <c r="A816" t="s">
        <v>14</v>
      </c>
      <c r="B816" t="s">
        <v>18</v>
      </c>
      <c r="C816" t="s">
        <v>20</v>
      </c>
      <c r="D816" s="91">
        <v>20</v>
      </c>
      <c r="E816" t="s">
        <v>23</v>
      </c>
      <c r="F816">
        <v>3330</v>
      </c>
      <c r="G816" t="s">
        <v>27</v>
      </c>
      <c r="H816" s="91">
        <v>41</v>
      </c>
      <c r="I816" s="91">
        <v>17.11328125</v>
      </c>
      <c r="J816" t="s">
        <v>29</v>
      </c>
      <c r="K816" s="1" t="s">
        <v>34</v>
      </c>
      <c r="L816" t="s">
        <v>36</v>
      </c>
      <c r="M816" t="s">
        <v>37</v>
      </c>
      <c r="N816" t="s">
        <v>36</v>
      </c>
      <c r="O816" t="str">
        <f t="shared" si="12"/>
        <v>No</v>
      </c>
    </row>
    <row r="817" spans="1:15" x14ac:dyDescent="0.25">
      <c r="A817" t="s">
        <v>14</v>
      </c>
      <c r="B817" t="s">
        <v>18</v>
      </c>
      <c r="C817" t="s">
        <v>20</v>
      </c>
      <c r="D817" s="91">
        <v>18.85546875</v>
      </c>
      <c r="E817" t="s">
        <v>22</v>
      </c>
      <c r="F817">
        <v>3330</v>
      </c>
      <c r="G817" t="s">
        <v>27</v>
      </c>
      <c r="H817" s="91">
        <v>38</v>
      </c>
      <c r="I817" s="91">
        <v>24.8671875</v>
      </c>
      <c r="J817" t="s">
        <v>30</v>
      </c>
      <c r="K817" s="1" t="s">
        <v>34</v>
      </c>
      <c r="L817" t="s">
        <v>36</v>
      </c>
      <c r="M817" t="s">
        <v>38</v>
      </c>
      <c r="N817" t="s">
        <v>36</v>
      </c>
      <c r="O817" t="str">
        <f t="shared" si="12"/>
        <v>No</v>
      </c>
    </row>
    <row r="818" spans="1:15" x14ac:dyDescent="0.25">
      <c r="A818" t="s">
        <v>14</v>
      </c>
      <c r="B818" t="s">
        <v>18</v>
      </c>
      <c r="C818" t="s">
        <v>20</v>
      </c>
      <c r="D818" s="91">
        <v>21.42578125</v>
      </c>
      <c r="E818" t="s">
        <v>23</v>
      </c>
      <c r="F818">
        <v>3330</v>
      </c>
      <c r="G818" t="s">
        <v>27</v>
      </c>
      <c r="H818" s="91">
        <v>41</v>
      </c>
      <c r="I818" s="91">
        <v>28.48828125</v>
      </c>
      <c r="J818" t="s">
        <v>31</v>
      </c>
      <c r="K818" s="1" t="s">
        <v>34</v>
      </c>
      <c r="L818" t="s">
        <v>36</v>
      </c>
      <c r="M818" t="s">
        <v>38</v>
      </c>
      <c r="N818" t="s">
        <v>36</v>
      </c>
      <c r="O818" t="str">
        <f t="shared" si="12"/>
        <v>No</v>
      </c>
    </row>
    <row r="819" spans="1:15" x14ac:dyDescent="0.25">
      <c r="A819" t="s">
        <v>14</v>
      </c>
      <c r="B819" t="s">
        <v>18</v>
      </c>
      <c r="C819" t="s">
        <v>20</v>
      </c>
      <c r="D819" s="91">
        <v>24.28515625</v>
      </c>
      <c r="E819" t="s">
        <v>23</v>
      </c>
      <c r="F819">
        <v>3330</v>
      </c>
      <c r="G819" t="s">
        <v>27</v>
      </c>
      <c r="H819" s="91">
        <v>40.140625</v>
      </c>
      <c r="I819" s="91">
        <v>29.0859375</v>
      </c>
      <c r="J819" t="s">
        <v>31</v>
      </c>
      <c r="K819" s="1" t="s">
        <v>33</v>
      </c>
      <c r="L819" t="s">
        <v>36</v>
      </c>
      <c r="M819" t="s">
        <v>38</v>
      </c>
      <c r="N819" t="s">
        <v>36</v>
      </c>
      <c r="O819" t="str">
        <f t="shared" si="12"/>
        <v>No</v>
      </c>
    </row>
    <row r="820" spans="1:15" x14ac:dyDescent="0.25">
      <c r="A820" t="s">
        <v>14</v>
      </c>
      <c r="B820" t="s">
        <v>18</v>
      </c>
      <c r="C820" t="s">
        <v>20</v>
      </c>
      <c r="D820" s="91">
        <v>14.14257813</v>
      </c>
      <c r="E820" t="s">
        <v>22</v>
      </c>
      <c r="F820">
        <v>3330</v>
      </c>
      <c r="G820" t="s">
        <v>27</v>
      </c>
      <c r="H820" s="91">
        <v>39.8515625</v>
      </c>
      <c r="I820" s="91">
        <v>26.7734375</v>
      </c>
      <c r="J820" t="s">
        <v>31</v>
      </c>
      <c r="K820" s="1" t="s">
        <v>35</v>
      </c>
      <c r="L820" t="s">
        <v>36</v>
      </c>
      <c r="M820" t="s">
        <v>38</v>
      </c>
      <c r="N820" t="s">
        <v>36</v>
      </c>
      <c r="O820" t="str">
        <f t="shared" si="12"/>
        <v>No</v>
      </c>
    </row>
    <row r="821" spans="1:15" x14ac:dyDescent="0.25">
      <c r="A821" t="s">
        <v>14</v>
      </c>
      <c r="B821" t="s">
        <v>18</v>
      </c>
      <c r="C821" t="s">
        <v>20</v>
      </c>
      <c r="D821" s="91">
        <v>21.85546875</v>
      </c>
      <c r="E821" t="s">
        <v>23</v>
      </c>
      <c r="F821">
        <v>3330</v>
      </c>
      <c r="G821" t="s">
        <v>27</v>
      </c>
      <c r="H821" s="91">
        <v>40</v>
      </c>
      <c r="I821" s="91">
        <v>24.15234375</v>
      </c>
      <c r="J821" t="s">
        <v>30</v>
      </c>
      <c r="K821" s="1" t="s">
        <v>34</v>
      </c>
      <c r="L821" t="s">
        <v>36</v>
      </c>
      <c r="M821" t="s">
        <v>39</v>
      </c>
      <c r="N821" t="s">
        <v>36</v>
      </c>
      <c r="O821" t="str">
        <f t="shared" si="12"/>
        <v>No</v>
      </c>
    </row>
    <row r="822" spans="1:15" x14ac:dyDescent="0.25">
      <c r="A822" t="s">
        <v>0</v>
      </c>
      <c r="B822" t="s">
        <v>16</v>
      </c>
      <c r="C822" t="s">
        <v>19</v>
      </c>
      <c r="D822" s="91">
        <v>9.427734375</v>
      </c>
      <c r="E822" t="s">
        <v>21</v>
      </c>
      <c r="F822">
        <v>3335</v>
      </c>
      <c r="G822" t="s">
        <v>27</v>
      </c>
      <c r="H822" s="91">
        <v>41</v>
      </c>
      <c r="I822" s="91">
        <v>21.3125</v>
      </c>
      <c r="J822" t="s">
        <v>30</v>
      </c>
      <c r="K822" s="1" t="s">
        <v>35</v>
      </c>
      <c r="L822" t="s">
        <v>63</v>
      </c>
      <c r="M822" t="s">
        <v>40</v>
      </c>
      <c r="N822" t="s">
        <v>63</v>
      </c>
      <c r="O822" t="str">
        <f t="shared" si="12"/>
        <v>_Yes</v>
      </c>
    </row>
    <row r="823" spans="1:15" x14ac:dyDescent="0.25">
      <c r="A823" t="s">
        <v>14</v>
      </c>
      <c r="B823" t="s">
        <v>18</v>
      </c>
      <c r="C823" t="s">
        <v>20</v>
      </c>
      <c r="D823" s="91">
        <v>7.28515625</v>
      </c>
      <c r="E823" t="s">
        <v>21</v>
      </c>
      <c r="F823">
        <v>3335</v>
      </c>
      <c r="G823" t="s">
        <v>27</v>
      </c>
      <c r="H823" s="91">
        <v>39</v>
      </c>
      <c r="I823" s="91">
        <v>28.70703125</v>
      </c>
      <c r="J823" t="s">
        <v>31</v>
      </c>
      <c r="K823" s="1" t="s">
        <v>35</v>
      </c>
      <c r="L823" t="s">
        <v>36</v>
      </c>
      <c r="M823" t="s">
        <v>40</v>
      </c>
      <c r="N823" t="s">
        <v>36</v>
      </c>
      <c r="O823" t="str">
        <f t="shared" si="12"/>
        <v>No</v>
      </c>
    </row>
    <row r="824" spans="1:15" x14ac:dyDescent="0.25">
      <c r="A824" t="s">
        <v>14</v>
      </c>
      <c r="B824" t="s">
        <v>18</v>
      </c>
      <c r="C824" t="s">
        <v>19</v>
      </c>
      <c r="D824" s="91">
        <v>8.427734375</v>
      </c>
      <c r="E824" t="s">
        <v>21</v>
      </c>
      <c r="F824">
        <v>3339</v>
      </c>
      <c r="G824" t="s">
        <v>27</v>
      </c>
      <c r="H824" s="91">
        <v>38</v>
      </c>
      <c r="I824" s="91">
        <v>25.2265625</v>
      </c>
      <c r="J824" t="s">
        <v>31</v>
      </c>
      <c r="K824" s="1" t="s">
        <v>33</v>
      </c>
      <c r="L824" t="s">
        <v>36</v>
      </c>
      <c r="M824" t="s">
        <v>38</v>
      </c>
      <c r="N824" t="s">
        <v>36</v>
      </c>
      <c r="O824" t="str">
        <f t="shared" si="12"/>
        <v>No</v>
      </c>
    </row>
    <row r="825" spans="1:15" x14ac:dyDescent="0.25">
      <c r="A825" t="s">
        <v>14</v>
      </c>
      <c r="B825" t="s">
        <v>18</v>
      </c>
      <c r="C825" t="s">
        <v>19</v>
      </c>
      <c r="D825" s="91">
        <v>14.42773438</v>
      </c>
      <c r="E825" t="s">
        <v>22</v>
      </c>
      <c r="F825">
        <v>3340</v>
      </c>
      <c r="G825" t="s">
        <v>27</v>
      </c>
      <c r="H825" s="91">
        <v>41</v>
      </c>
      <c r="I825" s="91">
        <v>25.3203125</v>
      </c>
      <c r="J825" t="s">
        <v>31</v>
      </c>
      <c r="K825" s="1" t="s">
        <v>34</v>
      </c>
      <c r="L825" t="s">
        <v>36</v>
      </c>
      <c r="M825" t="s">
        <v>40</v>
      </c>
      <c r="N825" t="s">
        <v>36</v>
      </c>
      <c r="O825" t="str">
        <f t="shared" si="12"/>
        <v>No</v>
      </c>
    </row>
    <row r="826" spans="1:15" x14ac:dyDescent="0.25">
      <c r="A826" t="s">
        <v>14</v>
      </c>
      <c r="B826" t="s">
        <v>18</v>
      </c>
      <c r="C826" t="s">
        <v>19</v>
      </c>
      <c r="D826" s="91">
        <v>12.71289063</v>
      </c>
      <c r="E826" t="s">
        <v>21</v>
      </c>
      <c r="F826">
        <v>3340</v>
      </c>
      <c r="G826" t="s">
        <v>27</v>
      </c>
      <c r="H826" s="91">
        <v>40.7109375</v>
      </c>
      <c r="I826" s="91">
        <v>24.734375</v>
      </c>
      <c r="J826" t="s">
        <v>30</v>
      </c>
      <c r="K826" s="1" t="s">
        <v>33</v>
      </c>
      <c r="L826" t="s">
        <v>36</v>
      </c>
      <c r="M826" t="s">
        <v>38</v>
      </c>
      <c r="N826" t="s">
        <v>36</v>
      </c>
      <c r="O826" t="str">
        <f t="shared" si="12"/>
        <v>No</v>
      </c>
    </row>
    <row r="827" spans="1:15" x14ac:dyDescent="0.25">
      <c r="A827" t="s">
        <v>14</v>
      </c>
      <c r="B827" t="s">
        <v>18</v>
      </c>
      <c r="C827" t="s">
        <v>19</v>
      </c>
      <c r="D827" s="91">
        <v>21</v>
      </c>
      <c r="E827" t="s">
        <v>23</v>
      </c>
      <c r="F827">
        <v>3340</v>
      </c>
      <c r="G827" t="s">
        <v>27</v>
      </c>
      <c r="H827" s="91">
        <v>40</v>
      </c>
      <c r="I827" s="91">
        <v>24.30859375</v>
      </c>
      <c r="J827" t="s">
        <v>30</v>
      </c>
      <c r="K827" s="1" t="s">
        <v>34</v>
      </c>
      <c r="L827" t="s">
        <v>63</v>
      </c>
      <c r="M827" t="s">
        <v>40</v>
      </c>
      <c r="N827" t="s">
        <v>63</v>
      </c>
      <c r="O827" t="str">
        <f t="shared" si="12"/>
        <v>_Yes</v>
      </c>
    </row>
    <row r="828" spans="1:15" x14ac:dyDescent="0.25">
      <c r="A828" t="s">
        <v>14</v>
      </c>
      <c r="B828" t="s">
        <v>18</v>
      </c>
      <c r="C828" t="s">
        <v>19</v>
      </c>
      <c r="D828" s="91">
        <v>10.28515625</v>
      </c>
      <c r="E828" t="s">
        <v>21</v>
      </c>
      <c r="F828">
        <v>3340</v>
      </c>
      <c r="G828" t="s">
        <v>27</v>
      </c>
      <c r="H828" s="91">
        <v>40.7109375</v>
      </c>
      <c r="I828" s="91">
        <v>36.0078125</v>
      </c>
      <c r="J828" t="s">
        <v>32</v>
      </c>
      <c r="K828" s="1" t="s">
        <v>34</v>
      </c>
      <c r="L828" t="s">
        <v>36</v>
      </c>
      <c r="M828" t="s">
        <v>38</v>
      </c>
      <c r="N828" t="s">
        <v>36</v>
      </c>
      <c r="O828" t="str">
        <f t="shared" si="12"/>
        <v>No</v>
      </c>
    </row>
    <row r="829" spans="1:15" x14ac:dyDescent="0.25">
      <c r="A829" t="s">
        <v>14</v>
      </c>
      <c r="B829" t="s">
        <v>18</v>
      </c>
      <c r="C829" t="s">
        <v>19</v>
      </c>
      <c r="D829" s="91">
        <v>28.5703125</v>
      </c>
      <c r="E829" t="s">
        <v>24</v>
      </c>
      <c r="F829">
        <v>3340</v>
      </c>
      <c r="G829" t="s">
        <v>27</v>
      </c>
      <c r="H829" s="91">
        <v>40.28125</v>
      </c>
      <c r="I829" s="91">
        <v>31.44140625</v>
      </c>
      <c r="J829" t="s">
        <v>32</v>
      </c>
      <c r="K829" s="1" t="s">
        <v>34</v>
      </c>
      <c r="L829" t="s">
        <v>36</v>
      </c>
      <c r="M829" t="s">
        <v>39</v>
      </c>
      <c r="N829" t="s">
        <v>36</v>
      </c>
      <c r="O829" t="str">
        <f t="shared" si="12"/>
        <v>No</v>
      </c>
    </row>
    <row r="830" spans="1:15" x14ac:dyDescent="0.25">
      <c r="A830" t="s">
        <v>14</v>
      </c>
      <c r="B830" t="s">
        <v>18</v>
      </c>
      <c r="C830" t="s">
        <v>19</v>
      </c>
      <c r="D830" s="91">
        <v>16.42578125</v>
      </c>
      <c r="E830" t="s">
        <v>22</v>
      </c>
      <c r="F830">
        <v>3340</v>
      </c>
      <c r="G830" t="s">
        <v>27</v>
      </c>
      <c r="H830" s="91">
        <v>40</v>
      </c>
      <c r="I830" s="91">
        <v>32.6484375</v>
      </c>
      <c r="J830" t="s">
        <v>32</v>
      </c>
      <c r="K830" s="1" t="s">
        <v>35</v>
      </c>
      <c r="L830" t="s">
        <v>36</v>
      </c>
      <c r="M830" t="s">
        <v>38</v>
      </c>
      <c r="N830" t="s">
        <v>36</v>
      </c>
      <c r="O830" t="str">
        <f t="shared" si="12"/>
        <v>No</v>
      </c>
    </row>
    <row r="831" spans="1:15" x14ac:dyDescent="0.25">
      <c r="A831" t="s">
        <v>14</v>
      </c>
      <c r="B831" t="s">
        <v>16</v>
      </c>
      <c r="C831" t="s">
        <v>19</v>
      </c>
      <c r="D831" s="91">
        <v>14.14257813</v>
      </c>
      <c r="E831" t="s">
        <v>22</v>
      </c>
      <c r="F831">
        <v>3340</v>
      </c>
      <c r="G831" t="s">
        <v>27</v>
      </c>
      <c r="H831" s="91">
        <v>41</v>
      </c>
      <c r="I831" s="91">
        <v>21.89453125</v>
      </c>
      <c r="J831" t="s">
        <v>30</v>
      </c>
      <c r="K831" s="1" t="s">
        <v>34</v>
      </c>
      <c r="L831" t="s">
        <v>36</v>
      </c>
      <c r="M831" t="s">
        <v>40</v>
      </c>
      <c r="N831" t="s">
        <v>63</v>
      </c>
      <c r="O831" t="str">
        <f t="shared" si="12"/>
        <v>_Yes</v>
      </c>
    </row>
    <row r="832" spans="1:15" x14ac:dyDescent="0.25">
      <c r="A832" t="s">
        <v>14</v>
      </c>
      <c r="B832" t="s">
        <v>18</v>
      </c>
      <c r="C832" t="s">
        <v>19</v>
      </c>
      <c r="D832" s="91">
        <v>16.85546875</v>
      </c>
      <c r="E832" t="s">
        <v>22</v>
      </c>
      <c r="F832">
        <v>3340</v>
      </c>
      <c r="G832" t="s">
        <v>27</v>
      </c>
      <c r="H832" s="91">
        <v>40</v>
      </c>
      <c r="I832" s="91">
        <v>33.2890625</v>
      </c>
      <c r="J832" t="s">
        <v>32</v>
      </c>
      <c r="K832" s="1" t="s">
        <v>33</v>
      </c>
      <c r="L832" t="s">
        <v>36</v>
      </c>
      <c r="M832" t="s">
        <v>40</v>
      </c>
      <c r="N832" t="s">
        <v>36</v>
      </c>
      <c r="O832" t="str">
        <f t="shared" si="12"/>
        <v>No</v>
      </c>
    </row>
    <row r="833" spans="1:15" x14ac:dyDescent="0.25">
      <c r="A833" t="s">
        <v>0</v>
      </c>
      <c r="B833" t="s">
        <v>18</v>
      </c>
      <c r="C833" t="s">
        <v>19</v>
      </c>
      <c r="D833" s="91">
        <v>19.42578125</v>
      </c>
      <c r="E833" t="s">
        <v>22</v>
      </c>
      <c r="F833">
        <v>3340</v>
      </c>
      <c r="G833" t="s">
        <v>27</v>
      </c>
      <c r="H833" s="91">
        <v>39</v>
      </c>
      <c r="I833" s="91">
        <v>27.91796875</v>
      </c>
      <c r="J833" t="s">
        <v>31</v>
      </c>
      <c r="K833" s="1" t="s">
        <v>34</v>
      </c>
      <c r="L833" t="s">
        <v>36</v>
      </c>
      <c r="M833" t="s">
        <v>40</v>
      </c>
      <c r="N833" t="s">
        <v>36</v>
      </c>
      <c r="O833" t="str">
        <f t="shared" si="12"/>
        <v>No</v>
      </c>
    </row>
    <row r="834" spans="1:15" x14ac:dyDescent="0.25">
      <c r="A834" t="s">
        <v>0</v>
      </c>
      <c r="B834" t="s">
        <v>16</v>
      </c>
      <c r="C834" t="s">
        <v>19</v>
      </c>
      <c r="D834" s="91">
        <v>8.142578125</v>
      </c>
      <c r="E834" t="s">
        <v>21</v>
      </c>
      <c r="F834">
        <v>3340</v>
      </c>
      <c r="G834" t="s">
        <v>27</v>
      </c>
      <c r="H834" s="91">
        <v>40</v>
      </c>
      <c r="I834" s="91">
        <v>19.73828125</v>
      </c>
      <c r="J834" t="s">
        <v>29</v>
      </c>
      <c r="K834" s="1" t="s">
        <v>35</v>
      </c>
      <c r="L834" t="s">
        <v>63</v>
      </c>
      <c r="M834" t="s">
        <v>39</v>
      </c>
      <c r="N834" t="s">
        <v>63</v>
      </c>
      <c r="O834" t="str">
        <f t="shared" si="12"/>
        <v>_Yes</v>
      </c>
    </row>
    <row r="835" spans="1:15" x14ac:dyDescent="0.25">
      <c r="A835" t="s">
        <v>14</v>
      </c>
      <c r="B835" t="s">
        <v>18</v>
      </c>
      <c r="C835" t="s">
        <v>20</v>
      </c>
      <c r="D835" s="91">
        <v>13.71289063</v>
      </c>
      <c r="E835" t="s">
        <v>22</v>
      </c>
      <c r="F835">
        <v>3340</v>
      </c>
      <c r="G835" t="s">
        <v>27</v>
      </c>
      <c r="H835" s="91">
        <v>40</v>
      </c>
      <c r="I835" s="91">
        <v>25.90234375</v>
      </c>
      <c r="J835" t="s">
        <v>31</v>
      </c>
      <c r="K835" s="1" t="s">
        <v>34</v>
      </c>
      <c r="L835" t="s">
        <v>36</v>
      </c>
      <c r="M835" t="s">
        <v>38</v>
      </c>
      <c r="N835" t="s">
        <v>36</v>
      </c>
      <c r="O835" t="str">
        <f t="shared" si="12"/>
        <v>No</v>
      </c>
    </row>
    <row r="836" spans="1:15" x14ac:dyDescent="0.25">
      <c r="A836" t="s">
        <v>14</v>
      </c>
      <c r="B836" t="s">
        <v>18</v>
      </c>
      <c r="C836" t="s">
        <v>20</v>
      </c>
      <c r="D836" s="91">
        <v>32</v>
      </c>
      <c r="E836" t="s">
        <v>24</v>
      </c>
      <c r="F836">
        <v>3340</v>
      </c>
      <c r="G836" t="s">
        <v>27</v>
      </c>
      <c r="H836" s="91">
        <v>39.8515625</v>
      </c>
      <c r="I836" s="91">
        <v>27.6328125</v>
      </c>
      <c r="J836" t="s">
        <v>31</v>
      </c>
      <c r="K836" s="1" t="s">
        <v>34</v>
      </c>
      <c r="L836" t="s">
        <v>36</v>
      </c>
      <c r="M836" t="s">
        <v>37</v>
      </c>
      <c r="N836" t="s">
        <v>63</v>
      </c>
      <c r="O836" t="str">
        <f t="shared" ref="O836:O899" si="13">IF(N836="Occasional","_Yes",N836)</f>
        <v>_Yes</v>
      </c>
    </row>
    <row r="837" spans="1:15" x14ac:dyDescent="0.25">
      <c r="A837" t="s">
        <v>14</v>
      </c>
      <c r="B837" t="s">
        <v>18</v>
      </c>
      <c r="C837" t="s">
        <v>20</v>
      </c>
      <c r="D837" s="91">
        <v>13.85546875</v>
      </c>
      <c r="E837" t="s">
        <v>22</v>
      </c>
      <c r="F837">
        <v>3340</v>
      </c>
      <c r="G837" t="s">
        <v>27</v>
      </c>
      <c r="H837" s="91">
        <v>40</v>
      </c>
      <c r="I837" s="91">
        <v>27.09765625</v>
      </c>
      <c r="J837" t="s">
        <v>31</v>
      </c>
      <c r="K837" s="1" t="s">
        <v>33</v>
      </c>
      <c r="L837" t="s">
        <v>36</v>
      </c>
      <c r="M837" t="s">
        <v>40</v>
      </c>
      <c r="N837" t="s">
        <v>36</v>
      </c>
      <c r="O837" t="str">
        <f t="shared" si="13"/>
        <v>No</v>
      </c>
    </row>
    <row r="838" spans="1:15" x14ac:dyDescent="0.25">
      <c r="A838" t="s">
        <v>14</v>
      </c>
      <c r="B838" t="s">
        <v>18</v>
      </c>
      <c r="C838" t="s">
        <v>20</v>
      </c>
      <c r="D838" s="91">
        <v>38.421875</v>
      </c>
      <c r="E838" t="s">
        <v>24</v>
      </c>
      <c r="F838">
        <v>3340</v>
      </c>
      <c r="G838" t="s">
        <v>27</v>
      </c>
      <c r="H838" s="91">
        <v>40</v>
      </c>
      <c r="I838" s="91">
        <v>34.4375</v>
      </c>
      <c r="J838" t="s">
        <v>32</v>
      </c>
      <c r="K838" s="1" t="s">
        <v>33</v>
      </c>
      <c r="L838" t="s">
        <v>36</v>
      </c>
      <c r="M838" t="s">
        <v>39</v>
      </c>
      <c r="N838" t="s">
        <v>36</v>
      </c>
      <c r="O838" t="str">
        <f t="shared" si="13"/>
        <v>No</v>
      </c>
    </row>
    <row r="839" spans="1:15" x14ac:dyDescent="0.25">
      <c r="A839" t="s">
        <v>14</v>
      </c>
      <c r="B839" t="s">
        <v>18</v>
      </c>
      <c r="C839" t="s">
        <v>20</v>
      </c>
      <c r="D839" s="91">
        <v>33.421875</v>
      </c>
      <c r="E839" t="s">
        <v>24</v>
      </c>
      <c r="F839">
        <v>3340</v>
      </c>
      <c r="G839" t="s">
        <v>27</v>
      </c>
      <c r="H839" s="91">
        <v>39</v>
      </c>
      <c r="I839" s="91">
        <v>25.52734375</v>
      </c>
      <c r="J839" t="s">
        <v>31</v>
      </c>
      <c r="K839" s="1" t="s">
        <v>33</v>
      </c>
      <c r="L839" t="s">
        <v>36</v>
      </c>
      <c r="M839" t="s">
        <v>37</v>
      </c>
      <c r="N839" t="s">
        <v>36</v>
      </c>
      <c r="O839" t="str">
        <f t="shared" si="13"/>
        <v>No</v>
      </c>
    </row>
    <row r="840" spans="1:15" x14ac:dyDescent="0.25">
      <c r="A840" t="s">
        <v>14</v>
      </c>
      <c r="B840" t="s">
        <v>18</v>
      </c>
      <c r="C840" t="s">
        <v>20</v>
      </c>
      <c r="D840" s="91">
        <v>13</v>
      </c>
      <c r="E840" t="s">
        <v>22</v>
      </c>
      <c r="F840">
        <v>3340</v>
      </c>
      <c r="G840" t="s">
        <v>27</v>
      </c>
      <c r="H840" s="91">
        <v>38</v>
      </c>
      <c r="I840" s="91">
        <v>29.59375</v>
      </c>
      <c r="J840" t="s">
        <v>31</v>
      </c>
      <c r="K840" s="1" t="s">
        <v>34</v>
      </c>
      <c r="L840" t="s">
        <v>36</v>
      </c>
      <c r="M840" t="s">
        <v>38</v>
      </c>
      <c r="N840" t="s">
        <v>36</v>
      </c>
      <c r="O840" t="str">
        <f t="shared" si="13"/>
        <v>No</v>
      </c>
    </row>
    <row r="841" spans="1:15" x14ac:dyDescent="0.25">
      <c r="A841" t="s">
        <v>14</v>
      </c>
      <c r="B841" t="s">
        <v>18</v>
      </c>
      <c r="C841" t="s">
        <v>19</v>
      </c>
      <c r="D841" s="91">
        <v>16.5703125</v>
      </c>
      <c r="E841" t="s">
        <v>22</v>
      </c>
      <c r="F841">
        <v>3345</v>
      </c>
      <c r="G841" t="s">
        <v>27</v>
      </c>
      <c r="H841" s="91">
        <v>39</v>
      </c>
      <c r="I841" s="91">
        <v>30.6953125</v>
      </c>
      <c r="J841" t="s">
        <v>32</v>
      </c>
      <c r="K841" s="1" t="s">
        <v>35</v>
      </c>
      <c r="L841" t="s">
        <v>36</v>
      </c>
      <c r="M841" t="s">
        <v>37</v>
      </c>
      <c r="N841" t="s">
        <v>36</v>
      </c>
      <c r="O841" t="str">
        <f t="shared" si="13"/>
        <v>No</v>
      </c>
    </row>
    <row r="842" spans="1:15" x14ac:dyDescent="0.25">
      <c r="A842" t="s">
        <v>14</v>
      </c>
      <c r="B842" t="s">
        <v>18</v>
      </c>
      <c r="C842" t="s">
        <v>19</v>
      </c>
      <c r="D842" s="91">
        <v>15.14257813</v>
      </c>
      <c r="E842" t="s">
        <v>22</v>
      </c>
      <c r="F842">
        <v>3345</v>
      </c>
      <c r="G842" t="s">
        <v>27</v>
      </c>
      <c r="H842" s="91">
        <v>38</v>
      </c>
      <c r="I842" s="91">
        <v>32.2109375</v>
      </c>
      <c r="J842" t="s">
        <v>32</v>
      </c>
      <c r="K842" s="1" t="s">
        <v>34</v>
      </c>
      <c r="L842" t="s">
        <v>36</v>
      </c>
      <c r="M842" t="s">
        <v>38</v>
      </c>
      <c r="N842" t="s">
        <v>36</v>
      </c>
      <c r="O842" t="str">
        <f t="shared" si="13"/>
        <v>No</v>
      </c>
    </row>
    <row r="843" spans="1:15" x14ac:dyDescent="0.25">
      <c r="A843" t="s">
        <v>14</v>
      </c>
      <c r="B843" t="s">
        <v>18</v>
      </c>
      <c r="C843" t="s">
        <v>19</v>
      </c>
      <c r="D843" s="91">
        <v>7</v>
      </c>
      <c r="E843" t="s">
        <v>21</v>
      </c>
      <c r="F843">
        <v>3350</v>
      </c>
      <c r="G843" t="s">
        <v>27</v>
      </c>
      <c r="H843" s="91">
        <v>41</v>
      </c>
      <c r="I843" s="91">
        <v>28.109375</v>
      </c>
      <c r="J843" t="s">
        <v>31</v>
      </c>
      <c r="K843" s="1" t="s">
        <v>34</v>
      </c>
      <c r="L843" t="s">
        <v>36</v>
      </c>
      <c r="M843" t="s">
        <v>38</v>
      </c>
      <c r="N843" t="s">
        <v>36</v>
      </c>
      <c r="O843" t="str">
        <f t="shared" si="13"/>
        <v>No</v>
      </c>
    </row>
    <row r="844" spans="1:15" x14ac:dyDescent="0.25">
      <c r="A844" t="s">
        <v>14</v>
      </c>
      <c r="B844" t="s">
        <v>18</v>
      </c>
      <c r="C844" t="s">
        <v>19</v>
      </c>
      <c r="D844" s="91">
        <v>15.5703125</v>
      </c>
      <c r="E844" t="s">
        <v>22</v>
      </c>
      <c r="F844">
        <v>3350</v>
      </c>
      <c r="G844" t="s">
        <v>27</v>
      </c>
      <c r="H844" s="91">
        <v>40</v>
      </c>
      <c r="I844" s="91">
        <v>28.6328125</v>
      </c>
      <c r="J844" t="s">
        <v>31</v>
      </c>
      <c r="K844" s="1" t="s">
        <v>34</v>
      </c>
      <c r="L844" t="s">
        <v>36</v>
      </c>
      <c r="M844" t="s">
        <v>38</v>
      </c>
      <c r="N844" t="s">
        <v>36</v>
      </c>
      <c r="O844" t="str">
        <f t="shared" si="13"/>
        <v>No</v>
      </c>
    </row>
    <row r="845" spans="1:15" x14ac:dyDescent="0.25">
      <c r="A845" t="s">
        <v>14</v>
      </c>
      <c r="B845" t="s">
        <v>18</v>
      </c>
      <c r="C845" t="s">
        <v>19</v>
      </c>
      <c r="D845" s="91">
        <v>25.7109375</v>
      </c>
      <c r="E845" t="s">
        <v>23</v>
      </c>
      <c r="F845">
        <v>3350</v>
      </c>
      <c r="G845" t="s">
        <v>27</v>
      </c>
      <c r="H845" s="91">
        <v>40</v>
      </c>
      <c r="I845" s="91">
        <v>28.20703125</v>
      </c>
      <c r="J845" t="s">
        <v>31</v>
      </c>
      <c r="K845" s="1" t="s">
        <v>34</v>
      </c>
      <c r="L845" t="s">
        <v>36</v>
      </c>
      <c r="M845" t="s">
        <v>38</v>
      </c>
      <c r="N845" t="s">
        <v>36</v>
      </c>
      <c r="O845" t="str">
        <f t="shared" si="13"/>
        <v>No</v>
      </c>
    </row>
    <row r="846" spans="1:15" x14ac:dyDescent="0.25">
      <c r="A846" t="s">
        <v>14</v>
      </c>
      <c r="B846" t="s">
        <v>18</v>
      </c>
      <c r="C846" t="s">
        <v>19</v>
      </c>
      <c r="D846" s="91">
        <v>13.14257813</v>
      </c>
      <c r="E846" t="s">
        <v>22</v>
      </c>
      <c r="F846">
        <v>3350</v>
      </c>
      <c r="G846" t="s">
        <v>27</v>
      </c>
      <c r="H846" s="91">
        <v>42</v>
      </c>
      <c r="I846" s="91">
        <v>27.17578125</v>
      </c>
      <c r="J846" t="s">
        <v>31</v>
      </c>
      <c r="K846" s="1" t="s">
        <v>34</v>
      </c>
      <c r="L846" t="s">
        <v>36</v>
      </c>
      <c r="M846" t="s">
        <v>38</v>
      </c>
      <c r="N846" t="s">
        <v>36</v>
      </c>
      <c r="O846" t="str">
        <f t="shared" si="13"/>
        <v>No</v>
      </c>
    </row>
    <row r="847" spans="1:15" x14ac:dyDescent="0.25">
      <c r="A847" t="s">
        <v>14</v>
      </c>
      <c r="B847" t="s">
        <v>18</v>
      </c>
      <c r="C847" t="s">
        <v>19</v>
      </c>
      <c r="D847" s="91">
        <v>14.14257813</v>
      </c>
      <c r="E847" t="s">
        <v>22</v>
      </c>
      <c r="F847">
        <v>3350</v>
      </c>
      <c r="G847" t="s">
        <v>27</v>
      </c>
      <c r="H847" s="91">
        <v>40.8515625</v>
      </c>
      <c r="I847" s="91">
        <v>25.078125</v>
      </c>
      <c r="J847" t="s">
        <v>31</v>
      </c>
      <c r="K847" s="1" t="s">
        <v>34</v>
      </c>
      <c r="L847" t="s">
        <v>36</v>
      </c>
      <c r="M847" t="s">
        <v>38</v>
      </c>
      <c r="N847" t="s">
        <v>36</v>
      </c>
      <c r="O847" t="str">
        <f t="shared" si="13"/>
        <v>No</v>
      </c>
    </row>
    <row r="848" spans="1:15" x14ac:dyDescent="0.25">
      <c r="A848" t="s">
        <v>14</v>
      </c>
      <c r="B848" t="s">
        <v>18</v>
      </c>
      <c r="C848" t="s">
        <v>19</v>
      </c>
      <c r="D848" s="91">
        <v>7</v>
      </c>
      <c r="E848" t="s">
        <v>21</v>
      </c>
      <c r="F848">
        <v>3350</v>
      </c>
      <c r="G848" t="s">
        <v>27</v>
      </c>
      <c r="H848" s="91">
        <v>38</v>
      </c>
      <c r="I848" s="91">
        <v>32.3984375</v>
      </c>
      <c r="J848" t="s">
        <v>32</v>
      </c>
      <c r="K848" s="1" t="s">
        <v>33</v>
      </c>
      <c r="L848" t="s">
        <v>36</v>
      </c>
      <c r="M848" t="s">
        <v>40</v>
      </c>
      <c r="N848" t="s">
        <v>36</v>
      </c>
      <c r="O848" t="str">
        <f t="shared" si="13"/>
        <v>No</v>
      </c>
    </row>
    <row r="849" spans="1:15" x14ac:dyDescent="0.25">
      <c r="A849" t="s">
        <v>14</v>
      </c>
      <c r="B849" t="s">
        <v>16</v>
      </c>
      <c r="C849" t="s">
        <v>19</v>
      </c>
      <c r="D849" s="91">
        <v>10.71289063</v>
      </c>
      <c r="E849" t="s">
        <v>21</v>
      </c>
      <c r="F849">
        <v>3350</v>
      </c>
      <c r="G849" t="s">
        <v>27</v>
      </c>
      <c r="H849" s="91">
        <v>40.28125</v>
      </c>
      <c r="I849" s="91">
        <v>28.25390625</v>
      </c>
      <c r="J849" t="s">
        <v>31</v>
      </c>
      <c r="K849" s="1" t="s">
        <v>34</v>
      </c>
      <c r="L849" t="s">
        <v>36</v>
      </c>
      <c r="M849" t="s">
        <v>37</v>
      </c>
      <c r="N849" t="s">
        <v>36</v>
      </c>
      <c r="O849" t="str">
        <f t="shared" si="13"/>
        <v>No</v>
      </c>
    </row>
    <row r="850" spans="1:15" x14ac:dyDescent="0.25">
      <c r="A850" t="s">
        <v>14</v>
      </c>
      <c r="B850" t="s">
        <v>18</v>
      </c>
      <c r="C850" t="s">
        <v>20</v>
      </c>
      <c r="D850" s="91">
        <v>18.85546875</v>
      </c>
      <c r="E850" t="s">
        <v>22</v>
      </c>
      <c r="F850">
        <v>3350</v>
      </c>
      <c r="G850" t="s">
        <v>27</v>
      </c>
      <c r="H850" s="91">
        <v>38.140625</v>
      </c>
      <c r="I850" s="91">
        <v>27.421875</v>
      </c>
      <c r="J850" t="s">
        <v>31</v>
      </c>
      <c r="K850" s="1" t="s">
        <v>33</v>
      </c>
      <c r="L850" t="s">
        <v>36</v>
      </c>
      <c r="M850" t="s">
        <v>40</v>
      </c>
      <c r="N850" t="s">
        <v>36</v>
      </c>
      <c r="O850" t="str">
        <f t="shared" si="13"/>
        <v>No</v>
      </c>
    </row>
    <row r="851" spans="1:15" x14ac:dyDescent="0.25">
      <c r="A851" t="s">
        <v>14</v>
      </c>
      <c r="B851" t="s">
        <v>18</v>
      </c>
      <c r="C851" t="s">
        <v>20</v>
      </c>
      <c r="D851" s="91">
        <v>13.85546875</v>
      </c>
      <c r="E851" t="s">
        <v>22</v>
      </c>
      <c r="F851">
        <v>3350</v>
      </c>
      <c r="G851" t="s">
        <v>27</v>
      </c>
      <c r="H851" s="91">
        <v>39</v>
      </c>
      <c r="I851" s="91">
        <v>27.43359375</v>
      </c>
      <c r="J851" t="s">
        <v>31</v>
      </c>
      <c r="K851" s="1" t="s">
        <v>34</v>
      </c>
      <c r="L851" t="s">
        <v>36</v>
      </c>
      <c r="M851" t="s">
        <v>38</v>
      </c>
      <c r="N851" t="s">
        <v>36</v>
      </c>
      <c r="O851" t="str">
        <f t="shared" si="13"/>
        <v>No</v>
      </c>
    </row>
    <row r="852" spans="1:15" x14ac:dyDescent="0.25">
      <c r="A852" t="s">
        <v>14</v>
      </c>
      <c r="B852" t="s">
        <v>18</v>
      </c>
      <c r="C852" t="s">
        <v>20</v>
      </c>
      <c r="D852" s="91">
        <v>27.28515625</v>
      </c>
      <c r="E852" t="s">
        <v>24</v>
      </c>
      <c r="F852">
        <v>3350</v>
      </c>
      <c r="G852" t="s">
        <v>27</v>
      </c>
      <c r="H852" s="91">
        <v>40</v>
      </c>
      <c r="I852" s="91">
        <v>30.78125</v>
      </c>
      <c r="J852" t="s">
        <v>32</v>
      </c>
      <c r="K852" s="1" t="s">
        <v>33</v>
      </c>
      <c r="L852" t="s">
        <v>36</v>
      </c>
      <c r="M852" t="s">
        <v>40</v>
      </c>
      <c r="N852" t="s">
        <v>36</v>
      </c>
      <c r="O852" t="str">
        <f t="shared" si="13"/>
        <v>No</v>
      </c>
    </row>
    <row r="853" spans="1:15" x14ac:dyDescent="0.25">
      <c r="A853" t="s">
        <v>14</v>
      </c>
      <c r="B853" t="s">
        <v>18</v>
      </c>
      <c r="C853" t="s">
        <v>20</v>
      </c>
      <c r="D853" s="91">
        <v>12.85546875</v>
      </c>
      <c r="E853" t="s">
        <v>21</v>
      </c>
      <c r="F853">
        <v>3350</v>
      </c>
      <c r="G853" t="s">
        <v>27</v>
      </c>
      <c r="H853" s="91">
        <v>40</v>
      </c>
      <c r="I853" s="91">
        <v>30.6484375</v>
      </c>
      <c r="J853" t="s">
        <v>32</v>
      </c>
      <c r="K853" s="1" t="s">
        <v>35</v>
      </c>
      <c r="L853" t="s">
        <v>36</v>
      </c>
      <c r="M853" t="s">
        <v>46</v>
      </c>
      <c r="N853" t="s">
        <v>63</v>
      </c>
      <c r="O853" t="str">
        <f t="shared" si="13"/>
        <v>_Yes</v>
      </c>
    </row>
    <row r="854" spans="1:15" x14ac:dyDescent="0.25">
      <c r="A854" t="s">
        <v>14</v>
      </c>
      <c r="B854" t="s">
        <v>17</v>
      </c>
      <c r="C854" t="s">
        <v>20</v>
      </c>
      <c r="D854" s="91">
        <v>4.142578125</v>
      </c>
      <c r="E854" t="s">
        <v>21</v>
      </c>
      <c r="F854">
        <v>3350</v>
      </c>
      <c r="G854" t="s">
        <v>27</v>
      </c>
      <c r="H854" s="91">
        <v>40</v>
      </c>
      <c r="I854" s="91">
        <v>30.14453125</v>
      </c>
      <c r="J854" t="s">
        <v>32</v>
      </c>
      <c r="K854" s="1" t="s">
        <v>34</v>
      </c>
      <c r="L854" t="s">
        <v>63</v>
      </c>
      <c r="M854" t="s">
        <v>38</v>
      </c>
      <c r="N854" t="s">
        <v>36</v>
      </c>
      <c r="O854" t="str">
        <f t="shared" si="13"/>
        <v>No</v>
      </c>
    </row>
    <row r="855" spans="1:15" x14ac:dyDescent="0.25">
      <c r="A855" t="s">
        <v>14</v>
      </c>
      <c r="B855" t="s">
        <v>18</v>
      </c>
      <c r="C855" t="s">
        <v>20</v>
      </c>
      <c r="D855" s="91">
        <v>9.427734375</v>
      </c>
      <c r="E855" t="s">
        <v>21</v>
      </c>
      <c r="F855">
        <v>3350</v>
      </c>
      <c r="G855" t="s">
        <v>27</v>
      </c>
      <c r="H855" s="91">
        <v>39</v>
      </c>
      <c r="I855" s="91">
        <v>30.24609375</v>
      </c>
      <c r="J855" t="s">
        <v>32</v>
      </c>
      <c r="K855" s="1" t="s">
        <v>33</v>
      </c>
      <c r="L855" t="s">
        <v>36</v>
      </c>
      <c r="M855" t="s">
        <v>40</v>
      </c>
      <c r="N855" t="s">
        <v>36</v>
      </c>
      <c r="O855" t="str">
        <f t="shared" si="13"/>
        <v>No</v>
      </c>
    </row>
    <row r="856" spans="1:15" x14ac:dyDescent="0.25">
      <c r="A856" t="s">
        <v>14</v>
      </c>
      <c r="B856" t="s">
        <v>18</v>
      </c>
      <c r="C856" t="s">
        <v>20</v>
      </c>
      <c r="D856" s="91">
        <v>19.42578125</v>
      </c>
      <c r="E856" t="s">
        <v>22</v>
      </c>
      <c r="F856">
        <v>3350</v>
      </c>
      <c r="G856" t="s">
        <v>27</v>
      </c>
      <c r="H856" s="91">
        <v>40</v>
      </c>
      <c r="I856" s="91">
        <v>28.1171875</v>
      </c>
      <c r="J856" t="s">
        <v>31</v>
      </c>
      <c r="K856" s="1" t="s">
        <v>34</v>
      </c>
      <c r="L856" t="s">
        <v>36</v>
      </c>
      <c r="M856" t="s">
        <v>46</v>
      </c>
      <c r="N856" t="s">
        <v>36</v>
      </c>
      <c r="O856" t="str">
        <f t="shared" si="13"/>
        <v>No</v>
      </c>
    </row>
    <row r="857" spans="1:15" x14ac:dyDescent="0.25">
      <c r="A857" t="s">
        <v>14</v>
      </c>
      <c r="B857" t="s">
        <v>18</v>
      </c>
      <c r="C857" t="s">
        <v>20</v>
      </c>
      <c r="D857" s="91">
        <v>14.42773438</v>
      </c>
      <c r="E857" t="s">
        <v>22</v>
      </c>
      <c r="F857">
        <v>3350</v>
      </c>
      <c r="G857" t="s">
        <v>27</v>
      </c>
      <c r="H857" s="91">
        <v>41</v>
      </c>
      <c r="I857" s="91">
        <v>33.9375</v>
      </c>
      <c r="J857" t="s">
        <v>32</v>
      </c>
      <c r="K857" s="1" t="s">
        <v>34</v>
      </c>
      <c r="L857" t="s">
        <v>36</v>
      </c>
      <c r="M857" t="s">
        <v>40</v>
      </c>
      <c r="N857" t="s">
        <v>63</v>
      </c>
      <c r="O857" t="str">
        <f t="shared" si="13"/>
        <v>_Yes</v>
      </c>
    </row>
    <row r="858" spans="1:15" x14ac:dyDescent="0.25">
      <c r="A858" t="s">
        <v>14</v>
      </c>
      <c r="B858" t="s">
        <v>16</v>
      </c>
      <c r="C858" t="s">
        <v>20</v>
      </c>
      <c r="D858" s="91">
        <v>23.7109375</v>
      </c>
      <c r="E858" t="s">
        <v>23</v>
      </c>
      <c r="F858">
        <v>3350</v>
      </c>
      <c r="G858" t="s">
        <v>27</v>
      </c>
      <c r="H858" s="91">
        <v>38.7109375</v>
      </c>
      <c r="I858" s="91">
        <v>17.9609375</v>
      </c>
      <c r="J858" t="s">
        <v>29</v>
      </c>
      <c r="K858" s="1" t="s">
        <v>34</v>
      </c>
      <c r="L858" t="s">
        <v>36</v>
      </c>
      <c r="M858" t="s">
        <v>38</v>
      </c>
      <c r="N858" t="s">
        <v>36</v>
      </c>
      <c r="O858" t="str">
        <f t="shared" si="13"/>
        <v>No</v>
      </c>
    </row>
    <row r="859" spans="1:15" x14ac:dyDescent="0.25">
      <c r="A859" t="s">
        <v>14</v>
      </c>
      <c r="B859" t="s">
        <v>18</v>
      </c>
      <c r="C859" t="s">
        <v>20</v>
      </c>
      <c r="D859" s="91">
        <v>13.5703125</v>
      </c>
      <c r="E859" t="s">
        <v>22</v>
      </c>
      <c r="F859">
        <v>3350</v>
      </c>
      <c r="G859" t="s">
        <v>27</v>
      </c>
      <c r="H859" s="91">
        <v>42</v>
      </c>
      <c r="I859" s="91">
        <v>32.53125</v>
      </c>
      <c r="J859" t="s">
        <v>32</v>
      </c>
      <c r="K859" s="1" t="s">
        <v>33</v>
      </c>
      <c r="L859" t="s">
        <v>36</v>
      </c>
      <c r="M859" t="s">
        <v>38</v>
      </c>
      <c r="N859" t="s">
        <v>36</v>
      </c>
      <c r="O859" t="str">
        <f t="shared" si="13"/>
        <v>No</v>
      </c>
    </row>
    <row r="860" spans="1:15" x14ac:dyDescent="0.25">
      <c r="A860" t="s">
        <v>14</v>
      </c>
      <c r="B860" t="s">
        <v>18</v>
      </c>
      <c r="C860" t="s">
        <v>19</v>
      </c>
      <c r="D860" s="91">
        <v>9.85546875</v>
      </c>
      <c r="E860" t="s">
        <v>21</v>
      </c>
      <c r="F860">
        <v>3356</v>
      </c>
      <c r="G860" t="s">
        <v>27</v>
      </c>
      <c r="H860" s="91">
        <v>38</v>
      </c>
      <c r="I860" s="91">
        <v>26.64453125</v>
      </c>
      <c r="J860" t="s">
        <v>31</v>
      </c>
      <c r="K860" s="1" t="s">
        <v>34</v>
      </c>
      <c r="L860" t="s">
        <v>36</v>
      </c>
      <c r="M860" t="s">
        <v>40</v>
      </c>
      <c r="N860" t="s">
        <v>36</v>
      </c>
      <c r="O860" t="str">
        <f t="shared" si="13"/>
        <v>No</v>
      </c>
    </row>
    <row r="861" spans="1:15" x14ac:dyDescent="0.25">
      <c r="A861" t="s">
        <v>14</v>
      </c>
      <c r="B861" t="s">
        <v>18</v>
      </c>
      <c r="C861" t="s">
        <v>19</v>
      </c>
      <c r="D861" s="91">
        <v>12.71289063</v>
      </c>
      <c r="E861" t="s">
        <v>21</v>
      </c>
      <c r="F861">
        <v>3360</v>
      </c>
      <c r="G861" t="s">
        <v>27</v>
      </c>
      <c r="H861" s="91">
        <v>40</v>
      </c>
      <c r="I861" s="91">
        <v>22.8828125</v>
      </c>
      <c r="J861" t="s">
        <v>30</v>
      </c>
      <c r="K861" s="1" t="s">
        <v>35</v>
      </c>
      <c r="L861" t="s">
        <v>36</v>
      </c>
      <c r="M861" t="s">
        <v>40</v>
      </c>
      <c r="N861" t="s">
        <v>36</v>
      </c>
      <c r="O861" t="str">
        <f t="shared" si="13"/>
        <v>No</v>
      </c>
    </row>
    <row r="862" spans="1:15" x14ac:dyDescent="0.25">
      <c r="A862" t="s">
        <v>14</v>
      </c>
      <c r="B862" t="s">
        <v>17</v>
      </c>
      <c r="C862" t="s">
        <v>19</v>
      </c>
      <c r="D862" s="91">
        <v>12.85546875</v>
      </c>
      <c r="E862" t="s">
        <v>21</v>
      </c>
      <c r="F862">
        <v>3360</v>
      </c>
      <c r="G862" t="s">
        <v>27</v>
      </c>
      <c r="H862" s="91">
        <v>41</v>
      </c>
      <c r="I862" s="91">
        <v>28.21875</v>
      </c>
      <c r="J862" t="s">
        <v>31</v>
      </c>
      <c r="K862" s="1" t="s">
        <v>34</v>
      </c>
      <c r="L862" t="s">
        <v>36</v>
      </c>
      <c r="M862" t="s">
        <v>38</v>
      </c>
      <c r="N862" t="s">
        <v>36</v>
      </c>
      <c r="O862" t="str">
        <f t="shared" si="13"/>
        <v>No</v>
      </c>
    </row>
    <row r="863" spans="1:15" x14ac:dyDescent="0.25">
      <c r="A863" t="s">
        <v>14</v>
      </c>
      <c r="B863" t="s">
        <v>18</v>
      </c>
      <c r="C863" t="s">
        <v>19</v>
      </c>
      <c r="D863" s="91">
        <v>26.85546875</v>
      </c>
      <c r="E863" t="s">
        <v>24</v>
      </c>
      <c r="F863">
        <v>3360</v>
      </c>
      <c r="G863" t="s">
        <v>27</v>
      </c>
      <c r="H863" s="91">
        <v>41</v>
      </c>
      <c r="I863" s="91">
        <v>34.1796875</v>
      </c>
      <c r="J863" t="s">
        <v>32</v>
      </c>
      <c r="K863" s="1" t="s">
        <v>35</v>
      </c>
      <c r="L863" t="s">
        <v>36</v>
      </c>
      <c r="M863" t="s">
        <v>40</v>
      </c>
      <c r="N863" t="s">
        <v>36</v>
      </c>
      <c r="O863" t="str">
        <f t="shared" si="13"/>
        <v>No</v>
      </c>
    </row>
    <row r="864" spans="1:15" x14ac:dyDescent="0.25">
      <c r="A864" t="s">
        <v>14</v>
      </c>
      <c r="B864" t="s">
        <v>17</v>
      </c>
      <c r="C864" t="s">
        <v>19</v>
      </c>
      <c r="D864" s="91">
        <v>39.28125</v>
      </c>
      <c r="E864" t="s">
        <v>24</v>
      </c>
      <c r="F864">
        <v>3360</v>
      </c>
      <c r="G864" t="s">
        <v>27</v>
      </c>
      <c r="H864" s="91">
        <v>40</v>
      </c>
      <c r="I864" s="91">
        <v>22.90234375</v>
      </c>
      <c r="J864" t="s">
        <v>30</v>
      </c>
      <c r="K864" s="1" t="s">
        <v>33</v>
      </c>
      <c r="L864" t="s">
        <v>36</v>
      </c>
      <c r="M864" t="s">
        <v>38</v>
      </c>
      <c r="N864" t="s">
        <v>63</v>
      </c>
      <c r="O864" t="str">
        <f t="shared" si="13"/>
        <v>_Yes</v>
      </c>
    </row>
    <row r="865" spans="1:15" x14ac:dyDescent="0.25">
      <c r="A865" t="s">
        <v>14</v>
      </c>
      <c r="B865" t="s">
        <v>18</v>
      </c>
      <c r="C865" t="s">
        <v>19</v>
      </c>
      <c r="D865" s="91">
        <v>10.42773438</v>
      </c>
      <c r="E865" t="s">
        <v>21</v>
      </c>
      <c r="F865">
        <v>3360</v>
      </c>
      <c r="G865" t="s">
        <v>27</v>
      </c>
      <c r="H865" s="91">
        <v>40</v>
      </c>
      <c r="I865" s="91">
        <v>29.08203125</v>
      </c>
      <c r="J865" t="s">
        <v>31</v>
      </c>
      <c r="K865" s="1" t="s">
        <v>35</v>
      </c>
      <c r="L865" t="s">
        <v>36</v>
      </c>
      <c r="M865" t="s">
        <v>39</v>
      </c>
      <c r="N865" t="s">
        <v>36</v>
      </c>
      <c r="O865" t="str">
        <f t="shared" si="13"/>
        <v>No</v>
      </c>
    </row>
    <row r="866" spans="1:15" x14ac:dyDescent="0.25">
      <c r="A866" t="s">
        <v>14</v>
      </c>
      <c r="B866" t="s">
        <v>18</v>
      </c>
      <c r="C866" t="s">
        <v>19</v>
      </c>
      <c r="D866" s="91">
        <v>11.85546875</v>
      </c>
      <c r="E866" t="s">
        <v>21</v>
      </c>
      <c r="F866">
        <v>3360</v>
      </c>
      <c r="G866" t="s">
        <v>27</v>
      </c>
      <c r="H866" s="91">
        <v>42</v>
      </c>
      <c r="I866" s="91">
        <v>33.890625</v>
      </c>
      <c r="J866" t="s">
        <v>32</v>
      </c>
      <c r="K866" s="1" t="s">
        <v>33</v>
      </c>
      <c r="L866" t="s">
        <v>36</v>
      </c>
      <c r="M866" t="s">
        <v>40</v>
      </c>
      <c r="N866" t="s">
        <v>36</v>
      </c>
      <c r="O866" t="str">
        <f t="shared" si="13"/>
        <v>No</v>
      </c>
    </row>
    <row r="867" spans="1:15" x14ac:dyDescent="0.25">
      <c r="A867" t="s">
        <v>0</v>
      </c>
      <c r="B867" t="s">
        <v>16</v>
      </c>
      <c r="C867" t="s">
        <v>19</v>
      </c>
      <c r="D867" s="91">
        <v>12.14257813</v>
      </c>
      <c r="E867" t="s">
        <v>21</v>
      </c>
      <c r="F867">
        <v>3360</v>
      </c>
      <c r="G867" t="s">
        <v>27</v>
      </c>
      <c r="H867" s="91">
        <v>39</v>
      </c>
      <c r="I867" s="91">
        <v>28.20703125</v>
      </c>
      <c r="J867" t="s">
        <v>31</v>
      </c>
      <c r="K867" s="1" t="s">
        <v>34</v>
      </c>
      <c r="L867" t="s">
        <v>36</v>
      </c>
      <c r="M867" t="s">
        <v>39</v>
      </c>
      <c r="N867" t="s">
        <v>36</v>
      </c>
      <c r="O867" t="str">
        <f t="shared" si="13"/>
        <v>No</v>
      </c>
    </row>
    <row r="868" spans="1:15" x14ac:dyDescent="0.25">
      <c r="A868" t="s">
        <v>14</v>
      </c>
      <c r="B868" t="s">
        <v>18</v>
      </c>
      <c r="C868" t="s">
        <v>20</v>
      </c>
      <c r="D868" s="91">
        <v>11.42773438</v>
      </c>
      <c r="E868" t="s">
        <v>21</v>
      </c>
      <c r="F868">
        <v>3360</v>
      </c>
      <c r="G868" t="s">
        <v>27</v>
      </c>
      <c r="H868" s="91">
        <v>41</v>
      </c>
      <c r="I868" s="91">
        <v>31.76171875</v>
      </c>
      <c r="J868" t="s">
        <v>32</v>
      </c>
      <c r="K868" s="1" t="s">
        <v>34</v>
      </c>
      <c r="L868" t="s">
        <v>36</v>
      </c>
      <c r="M868" t="s">
        <v>38</v>
      </c>
      <c r="N868" t="s">
        <v>36</v>
      </c>
      <c r="O868" t="str">
        <f t="shared" si="13"/>
        <v>No</v>
      </c>
    </row>
    <row r="869" spans="1:15" x14ac:dyDescent="0.25">
      <c r="A869" t="s">
        <v>14</v>
      </c>
      <c r="B869" t="s">
        <v>18</v>
      </c>
      <c r="C869" t="s">
        <v>20</v>
      </c>
      <c r="D869" s="91">
        <v>22</v>
      </c>
      <c r="E869" t="s">
        <v>23</v>
      </c>
      <c r="F869">
        <v>3360</v>
      </c>
      <c r="G869" t="s">
        <v>27</v>
      </c>
      <c r="H869" s="91">
        <v>38</v>
      </c>
      <c r="I869" s="91">
        <v>26.96484375</v>
      </c>
      <c r="J869" t="s">
        <v>31</v>
      </c>
      <c r="K869" s="1" t="s">
        <v>34</v>
      </c>
      <c r="L869" t="s">
        <v>36</v>
      </c>
      <c r="M869" t="s">
        <v>37</v>
      </c>
      <c r="N869" t="s">
        <v>63</v>
      </c>
      <c r="O869" t="str">
        <f t="shared" si="13"/>
        <v>_Yes</v>
      </c>
    </row>
    <row r="870" spans="1:15" x14ac:dyDescent="0.25">
      <c r="A870" t="s">
        <v>14</v>
      </c>
      <c r="B870" t="s">
        <v>18</v>
      </c>
      <c r="C870" t="s">
        <v>20</v>
      </c>
      <c r="D870" s="91">
        <v>21.7109375</v>
      </c>
      <c r="E870" t="s">
        <v>23</v>
      </c>
      <c r="F870">
        <v>3360</v>
      </c>
      <c r="G870" t="s">
        <v>27</v>
      </c>
      <c r="H870" s="91">
        <v>40</v>
      </c>
      <c r="I870" s="91">
        <v>26.8671875</v>
      </c>
      <c r="J870" t="s">
        <v>31</v>
      </c>
      <c r="K870" s="1" t="s">
        <v>34</v>
      </c>
      <c r="L870" t="s">
        <v>36</v>
      </c>
      <c r="M870" t="s">
        <v>38</v>
      </c>
      <c r="N870" t="s">
        <v>36</v>
      </c>
      <c r="O870" t="str">
        <f t="shared" si="13"/>
        <v>No</v>
      </c>
    </row>
    <row r="871" spans="1:15" x14ac:dyDescent="0.25">
      <c r="A871" t="s">
        <v>14</v>
      </c>
      <c r="B871" t="s">
        <v>18</v>
      </c>
      <c r="C871" t="s">
        <v>20</v>
      </c>
      <c r="D871" s="91">
        <v>9.28515625</v>
      </c>
      <c r="E871" t="s">
        <v>21</v>
      </c>
      <c r="F871">
        <v>3360</v>
      </c>
      <c r="G871" t="s">
        <v>27</v>
      </c>
      <c r="H871" s="91">
        <v>39</v>
      </c>
      <c r="I871" s="91">
        <v>34.6875</v>
      </c>
      <c r="J871" t="s">
        <v>32</v>
      </c>
      <c r="K871" s="1" t="s">
        <v>34</v>
      </c>
      <c r="L871" t="s">
        <v>36</v>
      </c>
      <c r="M871" t="s">
        <v>38</v>
      </c>
      <c r="N871" t="s">
        <v>36</v>
      </c>
      <c r="O871" t="str">
        <f t="shared" si="13"/>
        <v>No</v>
      </c>
    </row>
    <row r="872" spans="1:15" x14ac:dyDescent="0.25">
      <c r="A872" t="s">
        <v>14</v>
      </c>
      <c r="B872" t="s">
        <v>18</v>
      </c>
      <c r="C872" t="s">
        <v>19</v>
      </c>
      <c r="D872" s="91">
        <v>5.427734375</v>
      </c>
      <c r="E872" t="s">
        <v>21</v>
      </c>
      <c r="F872">
        <v>3370</v>
      </c>
      <c r="G872" t="s">
        <v>27</v>
      </c>
      <c r="H872" s="91">
        <v>39.8515625</v>
      </c>
      <c r="I872" s="91">
        <v>24.875</v>
      </c>
      <c r="J872" t="s">
        <v>30</v>
      </c>
      <c r="K872" s="1" t="s">
        <v>34</v>
      </c>
      <c r="L872" t="s">
        <v>36</v>
      </c>
      <c r="M872" t="s">
        <v>38</v>
      </c>
      <c r="N872" t="s">
        <v>36</v>
      </c>
      <c r="O872" t="str">
        <f t="shared" si="13"/>
        <v>No</v>
      </c>
    </row>
    <row r="873" spans="1:15" x14ac:dyDescent="0.25">
      <c r="A873" t="s">
        <v>14</v>
      </c>
      <c r="B873" t="s">
        <v>17</v>
      </c>
      <c r="C873" t="s">
        <v>19</v>
      </c>
      <c r="D873" s="91">
        <v>26.7109375</v>
      </c>
      <c r="E873" t="s">
        <v>24</v>
      </c>
      <c r="F873">
        <v>3370</v>
      </c>
      <c r="G873" t="s">
        <v>27</v>
      </c>
      <c r="H873" s="91">
        <v>40</v>
      </c>
      <c r="I873" s="91">
        <v>21.15625</v>
      </c>
      <c r="J873" t="s">
        <v>30</v>
      </c>
      <c r="K873" s="1" t="s">
        <v>34</v>
      </c>
      <c r="L873" t="s">
        <v>63</v>
      </c>
      <c r="M873" t="s">
        <v>37</v>
      </c>
      <c r="N873" t="s">
        <v>63</v>
      </c>
      <c r="O873" t="str">
        <f t="shared" si="13"/>
        <v>_Yes</v>
      </c>
    </row>
    <row r="874" spans="1:15" x14ac:dyDescent="0.25">
      <c r="A874" t="s">
        <v>14</v>
      </c>
      <c r="B874" t="s">
        <v>16</v>
      </c>
      <c r="C874" t="s">
        <v>19</v>
      </c>
      <c r="D874" s="91">
        <v>26.7109375</v>
      </c>
      <c r="E874" t="s">
        <v>24</v>
      </c>
      <c r="F874">
        <v>3370</v>
      </c>
      <c r="G874" t="s">
        <v>27</v>
      </c>
      <c r="H874" s="91">
        <v>39</v>
      </c>
      <c r="I874" s="91">
        <v>32.734375</v>
      </c>
      <c r="J874" t="s">
        <v>32</v>
      </c>
      <c r="K874" s="1" t="s">
        <v>34</v>
      </c>
      <c r="L874" t="s">
        <v>36</v>
      </c>
      <c r="M874" t="s">
        <v>40</v>
      </c>
      <c r="N874" t="s">
        <v>63</v>
      </c>
      <c r="O874" t="str">
        <f t="shared" si="13"/>
        <v>_Yes</v>
      </c>
    </row>
    <row r="875" spans="1:15" x14ac:dyDescent="0.25">
      <c r="A875" t="s">
        <v>14</v>
      </c>
      <c r="B875" t="s">
        <v>17</v>
      </c>
      <c r="C875" t="s">
        <v>19</v>
      </c>
      <c r="D875" s="91">
        <v>19.5703125</v>
      </c>
      <c r="E875" t="s">
        <v>22</v>
      </c>
      <c r="F875">
        <v>3370</v>
      </c>
      <c r="G875" t="s">
        <v>27</v>
      </c>
      <c r="H875" s="91">
        <v>38</v>
      </c>
      <c r="I875" s="91">
        <v>26.4609375</v>
      </c>
      <c r="J875" t="s">
        <v>31</v>
      </c>
      <c r="K875" s="1" t="s">
        <v>34</v>
      </c>
      <c r="L875" t="s">
        <v>63</v>
      </c>
      <c r="M875" t="s">
        <v>37</v>
      </c>
      <c r="N875" t="s">
        <v>63</v>
      </c>
      <c r="O875" t="str">
        <f t="shared" si="13"/>
        <v>_Yes</v>
      </c>
    </row>
    <row r="876" spans="1:15" x14ac:dyDescent="0.25">
      <c r="A876" t="s">
        <v>14</v>
      </c>
      <c r="B876" t="s">
        <v>16</v>
      </c>
      <c r="C876" t="s">
        <v>19</v>
      </c>
      <c r="D876" s="91">
        <v>9.142578125</v>
      </c>
      <c r="E876" t="s">
        <v>21</v>
      </c>
      <c r="F876">
        <v>3370</v>
      </c>
      <c r="G876" t="s">
        <v>27</v>
      </c>
      <c r="H876" s="91">
        <v>39</v>
      </c>
      <c r="I876" s="91">
        <v>31.51171875</v>
      </c>
      <c r="J876" t="s">
        <v>32</v>
      </c>
      <c r="K876" s="1" t="s">
        <v>33</v>
      </c>
      <c r="L876" t="s">
        <v>36</v>
      </c>
      <c r="M876" t="s">
        <v>40</v>
      </c>
      <c r="N876" t="s">
        <v>63</v>
      </c>
      <c r="O876" t="str">
        <f t="shared" si="13"/>
        <v>_Yes</v>
      </c>
    </row>
    <row r="877" spans="1:15" x14ac:dyDescent="0.25">
      <c r="A877" t="s">
        <v>14</v>
      </c>
      <c r="B877" t="s">
        <v>18</v>
      </c>
      <c r="C877" t="s">
        <v>20</v>
      </c>
      <c r="D877" s="91">
        <v>29.85546875</v>
      </c>
      <c r="E877" t="s">
        <v>24</v>
      </c>
      <c r="F877">
        <v>3370</v>
      </c>
      <c r="G877" t="s">
        <v>27</v>
      </c>
      <c r="H877" s="91">
        <v>40</v>
      </c>
      <c r="I877" s="91">
        <v>37.0859375</v>
      </c>
      <c r="J877" t="s">
        <v>32</v>
      </c>
      <c r="K877" s="1" t="s">
        <v>34</v>
      </c>
      <c r="L877" t="s">
        <v>63</v>
      </c>
      <c r="M877" t="s">
        <v>40</v>
      </c>
      <c r="N877" t="s">
        <v>63</v>
      </c>
      <c r="O877" t="str">
        <f t="shared" si="13"/>
        <v>_Yes</v>
      </c>
    </row>
    <row r="878" spans="1:15" x14ac:dyDescent="0.25">
      <c r="A878" t="s">
        <v>14</v>
      </c>
      <c r="B878" t="s">
        <v>18</v>
      </c>
      <c r="C878" t="s">
        <v>20</v>
      </c>
      <c r="D878" s="91">
        <v>7.142578125</v>
      </c>
      <c r="E878" t="s">
        <v>21</v>
      </c>
      <c r="F878">
        <v>3370</v>
      </c>
      <c r="G878" t="s">
        <v>27</v>
      </c>
      <c r="H878" s="91">
        <v>41</v>
      </c>
      <c r="I878" s="91">
        <v>32.328125</v>
      </c>
      <c r="J878" t="s">
        <v>32</v>
      </c>
      <c r="K878" s="1" t="s">
        <v>33</v>
      </c>
      <c r="L878" t="s">
        <v>36</v>
      </c>
      <c r="M878" t="s">
        <v>38</v>
      </c>
      <c r="N878" t="s">
        <v>41</v>
      </c>
      <c r="O878" t="str">
        <f t="shared" si="13"/>
        <v>_Yes</v>
      </c>
    </row>
    <row r="879" spans="1:15" x14ac:dyDescent="0.25">
      <c r="A879" t="s">
        <v>14</v>
      </c>
      <c r="B879" t="s">
        <v>18</v>
      </c>
      <c r="C879" t="s">
        <v>20</v>
      </c>
      <c r="D879" s="91">
        <v>8.427734375</v>
      </c>
      <c r="E879" t="s">
        <v>21</v>
      </c>
      <c r="F879">
        <v>3370</v>
      </c>
      <c r="G879" t="s">
        <v>27</v>
      </c>
      <c r="H879" s="91">
        <v>40</v>
      </c>
      <c r="I879" s="91">
        <v>25.15234375</v>
      </c>
      <c r="J879" t="s">
        <v>31</v>
      </c>
      <c r="K879" s="1" t="s">
        <v>34</v>
      </c>
      <c r="L879" t="s">
        <v>36</v>
      </c>
      <c r="M879" t="s">
        <v>40</v>
      </c>
      <c r="N879" t="s">
        <v>36</v>
      </c>
      <c r="O879" t="str">
        <f t="shared" si="13"/>
        <v>No</v>
      </c>
    </row>
    <row r="880" spans="1:15" x14ac:dyDescent="0.25">
      <c r="A880" t="s">
        <v>14</v>
      </c>
      <c r="B880" t="s">
        <v>18</v>
      </c>
      <c r="C880" t="s">
        <v>20</v>
      </c>
      <c r="D880" s="91">
        <v>46.5703125</v>
      </c>
      <c r="E880" t="s">
        <v>24</v>
      </c>
      <c r="F880">
        <v>3370</v>
      </c>
      <c r="G880" t="s">
        <v>27</v>
      </c>
      <c r="H880" s="91">
        <v>40</v>
      </c>
      <c r="I880" s="91">
        <v>24.06640625</v>
      </c>
      <c r="J880" t="s">
        <v>30</v>
      </c>
      <c r="K880" s="1" t="s">
        <v>34</v>
      </c>
      <c r="L880" t="s">
        <v>36</v>
      </c>
      <c r="M880" t="s">
        <v>37</v>
      </c>
      <c r="N880" t="s">
        <v>36</v>
      </c>
      <c r="O880" t="str">
        <f t="shared" si="13"/>
        <v>No</v>
      </c>
    </row>
    <row r="881" spans="1:15" x14ac:dyDescent="0.25">
      <c r="A881" t="s">
        <v>14</v>
      </c>
      <c r="B881" t="s">
        <v>18</v>
      </c>
      <c r="C881" t="s">
        <v>20</v>
      </c>
      <c r="D881" s="91">
        <v>17.28515625</v>
      </c>
      <c r="E881" t="s">
        <v>22</v>
      </c>
      <c r="F881">
        <v>3370</v>
      </c>
      <c r="G881" t="s">
        <v>27</v>
      </c>
      <c r="H881" s="91">
        <v>40</v>
      </c>
      <c r="I881" s="91">
        <v>26.46875</v>
      </c>
      <c r="J881" t="s">
        <v>31</v>
      </c>
      <c r="K881" s="1" t="s">
        <v>33</v>
      </c>
      <c r="L881" t="s">
        <v>36</v>
      </c>
      <c r="M881" t="s">
        <v>40</v>
      </c>
      <c r="N881" t="s">
        <v>63</v>
      </c>
      <c r="O881" t="str">
        <f t="shared" si="13"/>
        <v>_Yes</v>
      </c>
    </row>
    <row r="882" spans="1:15" x14ac:dyDescent="0.25">
      <c r="A882" t="s">
        <v>14</v>
      </c>
      <c r="B882" t="s">
        <v>18</v>
      </c>
      <c r="C882" t="s">
        <v>20</v>
      </c>
      <c r="D882" s="91">
        <v>22.42578125</v>
      </c>
      <c r="E882" t="s">
        <v>23</v>
      </c>
      <c r="F882">
        <v>3375</v>
      </c>
      <c r="G882" t="s">
        <v>27</v>
      </c>
      <c r="H882" s="91">
        <v>41</v>
      </c>
      <c r="I882" s="91">
        <v>23.4765625</v>
      </c>
      <c r="J882" t="s">
        <v>30</v>
      </c>
      <c r="K882" s="1" t="s">
        <v>34</v>
      </c>
      <c r="L882" t="s">
        <v>36</v>
      </c>
      <c r="M882" t="s">
        <v>38</v>
      </c>
      <c r="N882" t="s">
        <v>36</v>
      </c>
      <c r="O882" t="str">
        <f t="shared" si="13"/>
        <v>No</v>
      </c>
    </row>
    <row r="883" spans="1:15" x14ac:dyDescent="0.25">
      <c r="A883" t="s">
        <v>14</v>
      </c>
      <c r="B883" t="s">
        <v>18</v>
      </c>
      <c r="C883" t="s">
        <v>19</v>
      </c>
      <c r="D883" s="91">
        <v>21.85546875</v>
      </c>
      <c r="E883" t="s">
        <v>23</v>
      </c>
      <c r="F883">
        <v>3380</v>
      </c>
      <c r="G883" t="s">
        <v>27</v>
      </c>
      <c r="H883" s="91">
        <v>40</v>
      </c>
      <c r="I883" s="91">
        <v>34.6953125</v>
      </c>
      <c r="J883" t="s">
        <v>32</v>
      </c>
      <c r="K883" s="1" t="s">
        <v>33</v>
      </c>
      <c r="L883" t="s">
        <v>63</v>
      </c>
      <c r="M883" t="s">
        <v>37</v>
      </c>
      <c r="N883" t="s">
        <v>36</v>
      </c>
      <c r="O883" t="str">
        <f t="shared" si="13"/>
        <v>No</v>
      </c>
    </row>
    <row r="884" spans="1:15" x14ac:dyDescent="0.25">
      <c r="A884" t="s">
        <v>14</v>
      </c>
      <c r="B884" t="s">
        <v>18</v>
      </c>
      <c r="C884" t="s">
        <v>19</v>
      </c>
      <c r="D884" s="91">
        <v>12.85546875</v>
      </c>
      <c r="E884" t="s">
        <v>21</v>
      </c>
      <c r="F884">
        <v>3380</v>
      </c>
      <c r="G884" t="s">
        <v>27</v>
      </c>
      <c r="H884" s="91">
        <v>41</v>
      </c>
      <c r="I884" s="91">
        <v>26.4921875</v>
      </c>
      <c r="J884" t="s">
        <v>31</v>
      </c>
      <c r="K884" s="1" t="s">
        <v>33</v>
      </c>
      <c r="L884" t="s">
        <v>36</v>
      </c>
      <c r="M884" t="s">
        <v>40</v>
      </c>
      <c r="N884" t="s">
        <v>36</v>
      </c>
      <c r="O884" t="str">
        <f t="shared" si="13"/>
        <v>No</v>
      </c>
    </row>
    <row r="885" spans="1:15" x14ac:dyDescent="0.25">
      <c r="A885" t="s">
        <v>14</v>
      </c>
      <c r="B885" t="s">
        <v>18</v>
      </c>
      <c r="C885" t="s">
        <v>19</v>
      </c>
      <c r="D885" s="91">
        <v>11.71289063</v>
      </c>
      <c r="E885" t="s">
        <v>21</v>
      </c>
      <c r="F885">
        <v>3380</v>
      </c>
      <c r="G885" t="s">
        <v>27</v>
      </c>
      <c r="H885" s="91">
        <v>40</v>
      </c>
      <c r="I885" s="91">
        <v>31.10546875</v>
      </c>
      <c r="J885" t="s">
        <v>32</v>
      </c>
      <c r="K885" s="1" t="s">
        <v>33</v>
      </c>
      <c r="L885" t="s">
        <v>36</v>
      </c>
      <c r="M885" t="s">
        <v>38</v>
      </c>
      <c r="N885" t="s">
        <v>36</v>
      </c>
      <c r="O885" t="str">
        <f t="shared" si="13"/>
        <v>No</v>
      </c>
    </row>
    <row r="886" spans="1:15" x14ac:dyDescent="0.25">
      <c r="A886" t="s">
        <v>14</v>
      </c>
      <c r="B886" t="s">
        <v>18</v>
      </c>
      <c r="C886" t="s">
        <v>19</v>
      </c>
      <c r="D886" s="91">
        <v>26.140625</v>
      </c>
      <c r="E886" t="s">
        <v>24</v>
      </c>
      <c r="F886">
        <v>3380</v>
      </c>
      <c r="G886" t="s">
        <v>27</v>
      </c>
      <c r="H886" s="91">
        <v>38</v>
      </c>
      <c r="I886" s="91">
        <v>24.90234375</v>
      </c>
      <c r="J886" t="s">
        <v>30</v>
      </c>
      <c r="K886" s="1" t="s">
        <v>33</v>
      </c>
      <c r="L886" t="s">
        <v>36</v>
      </c>
      <c r="M886" t="s">
        <v>38</v>
      </c>
      <c r="N886" t="s">
        <v>36</v>
      </c>
      <c r="O886" t="str">
        <f t="shared" si="13"/>
        <v>No</v>
      </c>
    </row>
    <row r="887" spans="1:15" x14ac:dyDescent="0.25">
      <c r="A887" t="s">
        <v>14</v>
      </c>
      <c r="B887" t="s">
        <v>18</v>
      </c>
      <c r="C887" t="s">
        <v>19</v>
      </c>
      <c r="D887" s="91">
        <v>5</v>
      </c>
      <c r="E887" t="s">
        <v>21</v>
      </c>
      <c r="F887">
        <v>3380</v>
      </c>
      <c r="G887" t="s">
        <v>27</v>
      </c>
      <c r="H887" s="91">
        <v>41</v>
      </c>
      <c r="I887" s="91">
        <v>28.765625</v>
      </c>
      <c r="J887" t="s">
        <v>31</v>
      </c>
      <c r="K887" s="1" t="s">
        <v>34</v>
      </c>
      <c r="L887" t="s">
        <v>36</v>
      </c>
      <c r="M887" t="s">
        <v>40</v>
      </c>
      <c r="N887" t="s">
        <v>36</v>
      </c>
      <c r="O887" t="str">
        <f t="shared" si="13"/>
        <v>No</v>
      </c>
    </row>
    <row r="888" spans="1:15" x14ac:dyDescent="0.25">
      <c r="A888" t="s">
        <v>14</v>
      </c>
      <c r="B888" t="s">
        <v>18</v>
      </c>
      <c r="C888" t="s">
        <v>19</v>
      </c>
      <c r="D888" s="91">
        <v>10.85546875</v>
      </c>
      <c r="E888" t="s">
        <v>21</v>
      </c>
      <c r="F888">
        <v>3380</v>
      </c>
      <c r="G888" t="s">
        <v>27</v>
      </c>
      <c r="H888" s="91">
        <v>37</v>
      </c>
      <c r="I888" s="91">
        <v>28.77734375</v>
      </c>
      <c r="J888" t="s">
        <v>31</v>
      </c>
      <c r="K888" s="1" t="s">
        <v>34</v>
      </c>
      <c r="L888" t="s">
        <v>36</v>
      </c>
      <c r="M888" t="s">
        <v>38</v>
      </c>
      <c r="N888" t="s">
        <v>36</v>
      </c>
      <c r="O888" t="str">
        <f t="shared" si="13"/>
        <v>No</v>
      </c>
    </row>
    <row r="889" spans="1:15" x14ac:dyDescent="0.25">
      <c r="A889" t="s">
        <v>14</v>
      </c>
      <c r="B889" t="s">
        <v>16</v>
      </c>
      <c r="C889" t="s">
        <v>19</v>
      </c>
      <c r="D889" s="91">
        <v>6.142578125</v>
      </c>
      <c r="E889" t="s">
        <v>21</v>
      </c>
      <c r="F889">
        <v>3380</v>
      </c>
      <c r="G889" t="s">
        <v>27</v>
      </c>
      <c r="H889" s="91">
        <v>40</v>
      </c>
      <c r="I889" s="91">
        <v>22.10546875</v>
      </c>
      <c r="J889" t="s">
        <v>30</v>
      </c>
      <c r="K889" s="1" t="s">
        <v>33</v>
      </c>
      <c r="L889" t="s">
        <v>36</v>
      </c>
      <c r="M889" t="s">
        <v>38</v>
      </c>
      <c r="N889" t="s">
        <v>63</v>
      </c>
      <c r="O889" t="str">
        <f t="shared" si="13"/>
        <v>_Yes</v>
      </c>
    </row>
    <row r="890" spans="1:15" x14ac:dyDescent="0.25">
      <c r="A890" t="s">
        <v>14</v>
      </c>
      <c r="B890" t="s">
        <v>18</v>
      </c>
      <c r="C890" t="s">
        <v>19</v>
      </c>
      <c r="D890" s="91">
        <v>13.28515625</v>
      </c>
      <c r="E890" t="s">
        <v>22</v>
      </c>
      <c r="F890">
        <v>3380</v>
      </c>
      <c r="G890" t="s">
        <v>27</v>
      </c>
      <c r="H890" s="91">
        <v>41</v>
      </c>
      <c r="I890" s="91">
        <v>22.1796875</v>
      </c>
      <c r="J890" t="s">
        <v>30</v>
      </c>
      <c r="K890" s="1" t="s">
        <v>34</v>
      </c>
      <c r="L890" t="s">
        <v>36</v>
      </c>
      <c r="M890" t="s">
        <v>38</v>
      </c>
      <c r="N890" t="s">
        <v>63</v>
      </c>
      <c r="O890" t="str">
        <f t="shared" si="13"/>
        <v>_Yes</v>
      </c>
    </row>
    <row r="891" spans="1:15" x14ac:dyDescent="0.25">
      <c r="A891" t="s">
        <v>0</v>
      </c>
      <c r="B891" t="s">
        <v>18</v>
      </c>
      <c r="C891" t="s">
        <v>19</v>
      </c>
      <c r="D891" s="91">
        <v>11.28515625</v>
      </c>
      <c r="E891" t="s">
        <v>21</v>
      </c>
      <c r="F891">
        <v>3380</v>
      </c>
      <c r="G891" t="s">
        <v>27</v>
      </c>
      <c r="H891" s="91">
        <v>40</v>
      </c>
      <c r="I891" s="91">
        <v>28.25390625</v>
      </c>
      <c r="J891" t="s">
        <v>31</v>
      </c>
      <c r="K891" s="1" t="s">
        <v>34</v>
      </c>
      <c r="L891" t="s">
        <v>36</v>
      </c>
      <c r="M891" t="s">
        <v>40</v>
      </c>
      <c r="N891" t="s">
        <v>63</v>
      </c>
      <c r="O891" t="str">
        <f t="shared" si="13"/>
        <v>_Yes</v>
      </c>
    </row>
    <row r="892" spans="1:15" x14ac:dyDescent="0.25">
      <c r="A892" t="s">
        <v>14</v>
      </c>
      <c r="B892" t="s">
        <v>16</v>
      </c>
      <c r="C892" t="s">
        <v>20</v>
      </c>
      <c r="D892" s="91">
        <v>10.85546875</v>
      </c>
      <c r="E892" t="s">
        <v>21</v>
      </c>
      <c r="F892">
        <v>3380</v>
      </c>
      <c r="G892" t="s">
        <v>27</v>
      </c>
      <c r="H892" s="91">
        <v>40</v>
      </c>
      <c r="I892" s="91">
        <v>26.16015625</v>
      </c>
      <c r="J892" t="s">
        <v>31</v>
      </c>
      <c r="K892" s="1" t="s">
        <v>34</v>
      </c>
      <c r="L892" t="s">
        <v>36</v>
      </c>
      <c r="M892" t="s">
        <v>38</v>
      </c>
      <c r="N892" t="s">
        <v>63</v>
      </c>
      <c r="O892" t="str">
        <f t="shared" si="13"/>
        <v>_Yes</v>
      </c>
    </row>
    <row r="893" spans="1:15" x14ac:dyDescent="0.25">
      <c r="A893" t="s">
        <v>14</v>
      </c>
      <c r="B893" t="s">
        <v>18</v>
      </c>
      <c r="C893" t="s">
        <v>20</v>
      </c>
      <c r="D893" s="91">
        <v>18.140625</v>
      </c>
      <c r="E893" t="s">
        <v>22</v>
      </c>
      <c r="F893">
        <v>3380</v>
      </c>
      <c r="G893" t="s">
        <v>27</v>
      </c>
      <c r="H893" s="91">
        <v>40</v>
      </c>
      <c r="I893" s="91">
        <v>27.71484375</v>
      </c>
      <c r="J893" t="s">
        <v>31</v>
      </c>
      <c r="K893" s="1" t="s">
        <v>33</v>
      </c>
      <c r="L893" t="s">
        <v>36</v>
      </c>
      <c r="M893" t="s">
        <v>38</v>
      </c>
      <c r="N893" t="s">
        <v>36</v>
      </c>
      <c r="O893" t="str">
        <f t="shared" si="13"/>
        <v>No</v>
      </c>
    </row>
    <row r="894" spans="1:15" x14ac:dyDescent="0.25">
      <c r="A894" t="s">
        <v>14</v>
      </c>
      <c r="B894" t="s">
        <v>18</v>
      </c>
      <c r="C894" t="s">
        <v>20</v>
      </c>
      <c r="D894" s="91">
        <v>9.28515625</v>
      </c>
      <c r="E894" t="s">
        <v>21</v>
      </c>
      <c r="F894">
        <v>3380</v>
      </c>
      <c r="G894" t="s">
        <v>27</v>
      </c>
      <c r="H894" s="91">
        <v>41</v>
      </c>
      <c r="I894" s="91">
        <v>30.99609375</v>
      </c>
      <c r="J894" t="s">
        <v>32</v>
      </c>
      <c r="K894" s="1" t="s">
        <v>34</v>
      </c>
      <c r="L894" t="s">
        <v>36</v>
      </c>
      <c r="M894" t="s">
        <v>38</v>
      </c>
      <c r="N894" t="s">
        <v>36</v>
      </c>
      <c r="O894" t="str">
        <f t="shared" si="13"/>
        <v>No</v>
      </c>
    </row>
    <row r="895" spans="1:15" x14ac:dyDescent="0.25">
      <c r="A895" t="s">
        <v>14</v>
      </c>
      <c r="B895" t="s">
        <v>18</v>
      </c>
      <c r="C895" t="s">
        <v>20</v>
      </c>
      <c r="D895" s="91">
        <v>29.85546875</v>
      </c>
      <c r="E895" t="s">
        <v>24</v>
      </c>
      <c r="F895">
        <v>3380</v>
      </c>
      <c r="G895" t="s">
        <v>27</v>
      </c>
      <c r="H895" s="91">
        <v>39</v>
      </c>
      <c r="I895" s="91">
        <v>18.5625</v>
      </c>
      <c r="J895" t="s">
        <v>29</v>
      </c>
      <c r="K895" s="1" t="s">
        <v>34</v>
      </c>
      <c r="L895" t="s">
        <v>36</v>
      </c>
      <c r="M895" t="s">
        <v>40</v>
      </c>
      <c r="N895" t="s">
        <v>36</v>
      </c>
      <c r="O895" t="str">
        <f t="shared" si="13"/>
        <v>No</v>
      </c>
    </row>
    <row r="896" spans="1:15" x14ac:dyDescent="0.25">
      <c r="A896" t="s">
        <v>14</v>
      </c>
      <c r="B896" t="s">
        <v>18</v>
      </c>
      <c r="C896" t="s">
        <v>20</v>
      </c>
      <c r="D896" s="91">
        <v>15.42773438</v>
      </c>
      <c r="E896" t="s">
        <v>22</v>
      </c>
      <c r="F896">
        <v>3380</v>
      </c>
      <c r="G896" t="s">
        <v>27</v>
      </c>
      <c r="H896" s="91">
        <v>38.421875</v>
      </c>
      <c r="I896" s="91">
        <v>25.0703125</v>
      </c>
      <c r="J896" t="s">
        <v>31</v>
      </c>
      <c r="K896" s="1" t="s">
        <v>33</v>
      </c>
      <c r="L896" t="s">
        <v>36</v>
      </c>
      <c r="M896" t="s">
        <v>40</v>
      </c>
      <c r="N896" t="s">
        <v>36</v>
      </c>
      <c r="O896" t="str">
        <f t="shared" si="13"/>
        <v>No</v>
      </c>
    </row>
    <row r="897" spans="1:15" x14ac:dyDescent="0.25">
      <c r="A897" t="s">
        <v>14</v>
      </c>
      <c r="B897" t="s">
        <v>18</v>
      </c>
      <c r="C897" t="s">
        <v>20</v>
      </c>
      <c r="D897" s="91">
        <v>8.5703125</v>
      </c>
      <c r="E897" t="s">
        <v>21</v>
      </c>
      <c r="F897">
        <v>3380</v>
      </c>
      <c r="G897" t="s">
        <v>27</v>
      </c>
      <c r="H897" s="91">
        <v>41.421875</v>
      </c>
      <c r="I897" s="91">
        <v>16.55078125</v>
      </c>
      <c r="J897" t="s">
        <v>29</v>
      </c>
      <c r="K897" s="1" t="s">
        <v>33</v>
      </c>
      <c r="L897" t="s">
        <v>36</v>
      </c>
      <c r="M897" t="s">
        <v>38</v>
      </c>
      <c r="N897" t="s">
        <v>36</v>
      </c>
      <c r="O897" t="str">
        <f t="shared" si="13"/>
        <v>No</v>
      </c>
    </row>
    <row r="898" spans="1:15" x14ac:dyDescent="0.25">
      <c r="A898" t="s">
        <v>14</v>
      </c>
      <c r="B898" t="s">
        <v>16</v>
      </c>
      <c r="C898" t="s">
        <v>20</v>
      </c>
      <c r="D898" s="91">
        <v>6.713867188</v>
      </c>
      <c r="E898" t="s">
        <v>21</v>
      </c>
      <c r="F898">
        <v>3380</v>
      </c>
      <c r="G898" t="s">
        <v>27</v>
      </c>
      <c r="H898" s="91">
        <v>38</v>
      </c>
      <c r="I898" s="91">
        <v>26.39453125</v>
      </c>
      <c r="J898" t="s">
        <v>31</v>
      </c>
      <c r="K898" s="1" t="s">
        <v>35</v>
      </c>
      <c r="L898" t="s">
        <v>36</v>
      </c>
      <c r="M898" t="s">
        <v>38</v>
      </c>
      <c r="N898" t="s">
        <v>36</v>
      </c>
      <c r="O898" t="str">
        <f t="shared" si="13"/>
        <v>No</v>
      </c>
    </row>
    <row r="899" spans="1:15" x14ac:dyDescent="0.25">
      <c r="A899" t="s">
        <v>14</v>
      </c>
      <c r="B899" t="s">
        <v>18</v>
      </c>
      <c r="C899" t="s">
        <v>20</v>
      </c>
      <c r="D899" s="91">
        <v>30.42578125</v>
      </c>
      <c r="E899" t="s">
        <v>24</v>
      </c>
      <c r="F899">
        <v>3380</v>
      </c>
      <c r="G899" t="s">
        <v>27</v>
      </c>
      <c r="H899" s="91">
        <v>40</v>
      </c>
      <c r="I899" s="91">
        <v>26.703125</v>
      </c>
      <c r="J899" t="s">
        <v>31</v>
      </c>
      <c r="K899" s="1" t="s">
        <v>34</v>
      </c>
      <c r="L899" t="s">
        <v>36</v>
      </c>
      <c r="M899" t="s">
        <v>37</v>
      </c>
      <c r="N899" t="s">
        <v>36</v>
      </c>
      <c r="O899" t="str">
        <f t="shared" si="13"/>
        <v>No</v>
      </c>
    </row>
    <row r="900" spans="1:15" x14ac:dyDescent="0.25">
      <c r="A900" t="s">
        <v>14</v>
      </c>
      <c r="B900" t="s">
        <v>16</v>
      </c>
      <c r="C900" t="s">
        <v>20</v>
      </c>
      <c r="D900" s="91">
        <v>10.5703125</v>
      </c>
      <c r="E900" t="s">
        <v>21</v>
      </c>
      <c r="F900">
        <v>3380</v>
      </c>
      <c r="G900" t="s">
        <v>27</v>
      </c>
      <c r="H900" s="91">
        <v>41</v>
      </c>
      <c r="I900" s="91">
        <v>21.31640625</v>
      </c>
      <c r="J900" t="s">
        <v>30</v>
      </c>
      <c r="K900" s="1" t="s">
        <v>34</v>
      </c>
      <c r="L900" t="s">
        <v>36</v>
      </c>
      <c r="M900" t="s">
        <v>38</v>
      </c>
      <c r="N900" t="s">
        <v>36</v>
      </c>
      <c r="O900" t="str">
        <f t="shared" ref="O900:O963" si="14">IF(N900="Occasional","_Yes",N900)</f>
        <v>No</v>
      </c>
    </row>
    <row r="901" spans="1:15" x14ac:dyDescent="0.25">
      <c r="A901" t="s">
        <v>14</v>
      </c>
      <c r="B901" t="s">
        <v>17</v>
      </c>
      <c r="C901" t="s">
        <v>20</v>
      </c>
      <c r="D901" s="91">
        <v>13.14257813</v>
      </c>
      <c r="E901" t="s">
        <v>22</v>
      </c>
      <c r="F901">
        <v>3380</v>
      </c>
      <c r="G901" t="s">
        <v>27</v>
      </c>
      <c r="H901" s="91">
        <v>39</v>
      </c>
      <c r="I901" s="91">
        <v>25.8828125</v>
      </c>
      <c r="J901" t="s">
        <v>31</v>
      </c>
      <c r="K901" s="1" t="s">
        <v>35</v>
      </c>
      <c r="L901" t="s">
        <v>36</v>
      </c>
      <c r="M901" t="s">
        <v>38</v>
      </c>
      <c r="N901" t="s">
        <v>36</v>
      </c>
      <c r="O901" t="str">
        <f t="shared" si="14"/>
        <v>No</v>
      </c>
    </row>
    <row r="902" spans="1:15" x14ac:dyDescent="0.25">
      <c r="A902" t="s">
        <v>14</v>
      </c>
      <c r="B902" t="s">
        <v>18</v>
      </c>
      <c r="C902" t="s">
        <v>20</v>
      </c>
      <c r="D902" s="91">
        <v>6.427734375</v>
      </c>
      <c r="E902" t="s">
        <v>21</v>
      </c>
      <c r="F902">
        <v>3380</v>
      </c>
      <c r="G902" t="s">
        <v>27</v>
      </c>
      <c r="H902" s="91">
        <v>40</v>
      </c>
      <c r="I902" s="91">
        <v>28.83984375</v>
      </c>
      <c r="J902" t="s">
        <v>31</v>
      </c>
      <c r="K902" s="1" t="s">
        <v>34</v>
      </c>
      <c r="L902" t="s">
        <v>36</v>
      </c>
      <c r="M902" t="s">
        <v>40</v>
      </c>
      <c r="N902" t="s">
        <v>36</v>
      </c>
      <c r="O902" t="str">
        <f t="shared" si="14"/>
        <v>No</v>
      </c>
    </row>
    <row r="903" spans="1:15" x14ac:dyDescent="0.25">
      <c r="A903" t="s">
        <v>14</v>
      </c>
      <c r="B903" t="s">
        <v>18</v>
      </c>
      <c r="C903" t="s">
        <v>20</v>
      </c>
      <c r="D903" s="91">
        <v>8.427734375</v>
      </c>
      <c r="E903" t="s">
        <v>21</v>
      </c>
      <c r="F903">
        <v>3380</v>
      </c>
      <c r="G903" t="s">
        <v>27</v>
      </c>
      <c r="H903" s="91">
        <v>41</v>
      </c>
      <c r="I903" s="91">
        <v>27.66015625</v>
      </c>
      <c r="J903" t="s">
        <v>31</v>
      </c>
      <c r="K903" s="1" t="s">
        <v>34</v>
      </c>
      <c r="L903" t="s">
        <v>36</v>
      </c>
      <c r="M903" t="s">
        <v>38</v>
      </c>
      <c r="N903" t="s">
        <v>63</v>
      </c>
      <c r="O903" t="str">
        <f t="shared" si="14"/>
        <v>_Yes</v>
      </c>
    </row>
    <row r="904" spans="1:15" x14ac:dyDescent="0.25">
      <c r="A904" t="s">
        <v>14</v>
      </c>
      <c r="B904" t="s">
        <v>18</v>
      </c>
      <c r="C904" t="s">
        <v>20</v>
      </c>
      <c r="D904" s="91">
        <v>12.85546875</v>
      </c>
      <c r="E904" t="s">
        <v>21</v>
      </c>
      <c r="F904">
        <v>3380</v>
      </c>
      <c r="G904" t="s">
        <v>27</v>
      </c>
      <c r="H904" s="91">
        <v>40</v>
      </c>
      <c r="I904" s="91">
        <v>30.05078125</v>
      </c>
      <c r="J904" t="s">
        <v>32</v>
      </c>
      <c r="K904" s="1" t="s">
        <v>34</v>
      </c>
      <c r="L904" t="s">
        <v>36</v>
      </c>
      <c r="M904" t="s">
        <v>40</v>
      </c>
      <c r="N904" t="s">
        <v>36</v>
      </c>
      <c r="O904" t="str">
        <f t="shared" si="14"/>
        <v>No</v>
      </c>
    </row>
    <row r="905" spans="1:15" x14ac:dyDescent="0.25">
      <c r="A905" t="s">
        <v>14</v>
      </c>
      <c r="B905" t="s">
        <v>18</v>
      </c>
      <c r="C905" t="s">
        <v>20</v>
      </c>
      <c r="D905" s="91">
        <v>24.42578125</v>
      </c>
      <c r="E905" t="s">
        <v>23</v>
      </c>
      <c r="F905">
        <v>3380</v>
      </c>
      <c r="G905" t="s">
        <v>27</v>
      </c>
      <c r="H905" s="91">
        <v>40</v>
      </c>
      <c r="I905" s="91">
        <v>24.2890625</v>
      </c>
      <c r="J905" t="s">
        <v>30</v>
      </c>
      <c r="K905" s="1" t="s">
        <v>33</v>
      </c>
      <c r="L905" t="s">
        <v>36</v>
      </c>
      <c r="M905" t="s">
        <v>38</v>
      </c>
      <c r="N905" t="s">
        <v>63</v>
      </c>
      <c r="O905" t="str">
        <f t="shared" si="14"/>
        <v>_Yes</v>
      </c>
    </row>
    <row r="906" spans="1:15" x14ac:dyDescent="0.25">
      <c r="A906" t="s">
        <v>0</v>
      </c>
      <c r="B906" t="s">
        <v>18</v>
      </c>
      <c r="C906" t="s">
        <v>20</v>
      </c>
      <c r="D906" s="91">
        <v>7.142578125</v>
      </c>
      <c r="E906" t="s">
        <v>21</v>
      </c>
      <c r="F906">
        <v>3380</v>
      </c>
      <c r="G906" t="s">
        <v>27</v>
      </c>
      <c r="H906" s="91">
        <v>40.421875</v>
      </c>
      <c r="I906" s="91">
        <v>29.4609375</v>
      </c>
      <c r="J906" t="s">
        <v>31</v>
      </c>
      <c r="K906" s="1" t="s">
        <v>33</v>
      </c>
      <c r="L906" t="s">
        <v>36</v>
      </c>
      <c r="M906" t="s">
        <v>39</v>
      </c>
      <c r="N906" t="s">
        <v>63</v>
      </c>
      <c r="O906" t="str">
        <f t="shared" si="14"/>
        <v>_Yes</v>
      </c>
    </row>
    <row r="907" spans="1:15" x14ac:dyDescent="0.25">
      <c r="A907" t="s">
        <v>0</v>
      </c>
      <c r="B907" t="s">
        <v>16</v>
      </c>
      <c r="C907" t="s">
        <v>19</v>
      </c>
      <c r="D907" s="91">
        <v>17.28515625</v>
      </c>
      <c r="E907" t="s">
        <v>22</v>
      </c>
      <c r="F907">
        <v>3385</v>
      </c>
      <c r="G907" t="s">
        <v>27</v>
      </c>
      <c r="H907" s="91">
        <v>40</v>
      </c>
      <c r="I907" s="91">
        <v>24.25</v>
      </c>
      <c r="J907" t="s">
        <v>30</v>
      </c>
      <c r="K907" s="1" t="s">
        <v>34</v>
      </c>
      <c r="L907" t="s">
        <v>36</v>
      </c>
      <c r="M907" t="s">
        <v>38</v>
      </c>
      <c r="N907" t="s">
        <v>63</v>
      </c>
      <c r="O907" t="str">
        <f t="shared" si="14"/>
        <v>_Yes</v>
      </c>
    </row>
    <row r="908" spans="1:15" x14ac:dyDescent="0.25">
      <c r="A908" t="s">
        <v>14</v>
      </c>
      <c r="B908" t="s">
        <v>18</v>
      </c>
      <c r="C908" t="s">
        <v>20</v>
      </c>
      <c r="D908" s="91">
        <v>11.14257813</v>
      </c>
      <c r="E908" t="s">
        <v>21</v>
      </c>
      <c r="F908">
        <v>3385</v>
      </c>
      <c r="G908" t="s">
        <v>27</v>
      </c>
      <c r="H908" s="91">
        <v>38</v>
      </c>
      <c r="I908" s="91">
        <v>27.11328125</v>
      </c>
      <c r="J908" t="s">
        <v>31</v>
      </c>
      <c r="K908" s="1" t="s">
        <v>33</v>
      </c>
      <c r="L908" t="s">
        <v>36</v>
      </c>
      <c r="M908" t="s">
        <v>38</v>
      </c>
      <c r="N908" t="s">
        <v>36</v>
      </c>
      <c r="O908" t="str">
        <f t="shared" si="14"/>
        <v>No</v>
      </c>
    </row>
    <row r="909" spans="1:15" x14ac:dyDescent="0.25">
      <c r="A909" t="s">
        <v>14</v>
      </c>
      <c r="B909" t="s">
        <v>18</v>
      </c>
      <c r="C909" t="s">
        <v>20</v>
      </c>
      <c r="D909" s="91">
        <v>14.85546875</v>
      </c>
      <c r="E909" t="s">
        <v>22</v>
      </c>
      <c r="F909">
        <v>3388</v>
      </c>
      <c r="G909" t="s">
        <v>27</v>
      </c>
      <c r="H909" s="91">
        <v>39</v>
      </c>
      <c r="I909" s="91">
        <v>29.03125</v>
      </c>
      <c r="J909" t="s">
        <v>31</v>
      </c>
      <c r="K909" s="1" t="s">
        <v>34</v>
      </c>
      <c r="L909" t="s">
        <v>36</v>
      </c>
      <c r="M909" t="s">
        <v>40</v>
      </c>
      <c r="N909" t="s">
        <v>36</v>
      </c>
      <c r="O909" t="str">
        <f t="shared" si="14"/>
        <v>No</v>
      </c>
    </row>
    <row r="910" spans="1:15" x14ac:dyDescent="0.25">
      <c r="A910" t="s">
        <v>14</v>
      </c>
      <c r="B910" t="s">
        <v>18</v>
      </c>
      <c r="C910" t="s">
        <v>19</v>
      </c>
      <c r="D910" s="91">
        <v>25.42578125</v>
      </c>
      <c r="E910" t="s">
        <v>23</v>
      </c>
      <c r="F910">
        <v>3390</v>
      </c>
      <c r="G910" t="s">
        <v>27</v>
      </c>
      <c r="H910" s="91">
        <v>38</v>
      </c>
      <c r="I910" s="91">
        <v>30.77734375</v>
      </c>
      <c r="J910" t="s">
        <v>32</v>
      </c>
      <c r="K910" s="1" t="s">
        <v>33</v>
      </c>
      <c r="L910" t="s">
        <v>36</v>
      </c>
      <c r="M910" t="s">
        <v>37</v>
      </c>
      <c r="N910" t="s">
        <v>36</v>
      </c>
      <c r="O910" t="str">
        <f t="shared" si="14"/>
        <v>No</v>
      </c>
    </row>
    <row r="911" spans="1:15" x14ac:dyDescent="0.25">
      <c r="A911" t="s">
        <v>14</v>
      </c>
      <c r="B911" t="s">
        <v>18</v>
      </c>
      <c r="C911" t="s">
        <v>19</v>
      </c>
      <c r="D911" s="91">
        <v>8.427734375</v>
      </c>
      <c r="E911" t="s">
        <v>21</v>
      </c>
      <c r="F911">
        <v>3390</v>
      </c>
      <c r="G911" t="s">
        <v>27</v>
      </c>
      <c r="H911" s="91">
        <v>39</v>
      </c>
      <c r="I911" s="91">
        <v>36.1171875</v>
      </c>
      <c r="J911" t="s">
        <v>32</v>
      </c>
      <c r="K911" s="1" t="s">
        <v>33</v>
      </c>
      <c r="L911" t="s">
        <v>36</v>
      </c>
      <c r="M911" t="s">
        <v>38</v>
      </c>
      <c r="N911" t="s">
        <v>36</v>
      </c>
      <c r="O911" t="str">
        <f t="shared" si="14"/>
        <v>No</v>
      </c>
    </row>
    <row r="912" spans="1:15" x14ac:dyDescent="0.25">
      <c r="A912" t="s">
        <v>14</v>
      </c>
      <c r="B912" t="s">
        <v>18</v>
      </c>
      <c r="C912" t="s">
        <v>19</v>
      </c>
      <c r="D912" s="91">
        <v>11.28515625</v>
      </c>
      <c r="E912" t="s">
        <v>21</v>
      </c>
      <c r="F912">
        <v>3390</v>
      </c>
      <c r="G912" t="s">
        <v>27</v>
      </c>
      <c r="H912" s="91">
        <v>36</v>
      </c>
      <c r="I912" s="91">
        <v>29.8203125</v>
      </c>
      <c r="J912" t="s">
        <v>31</v>
      </c>
      <c r="K912" s="1" t="s">
        <v>34</v>
      </c>
      <c r="L912" t="s">
        <v>36</v>
      </c>
      <c r="M912" t="s">
        <v>38</v>
      </c>
      <c r="N912" t="s">
        <v>36</v>
      </c>
      <c r="O912" t="str">
        <f t="shared" si="14"/>
        <v>No</v>
      </c>
    </row>
    <row r="913" spans="1:15" x14ac:dyDescent="0.25">
      <c r="A913" t="s">
        <v>14</v>
      </c>
      <c r="B913" t="s">
        <v>18</v>
      </c>
      <c r="C913" t="s">
        <v>19</v>
      </c>
      <c r="D913" s="91">
        <v>9.28515625</v>
      </c>
      <c r="E913" t="s">
        <v>21</v>
      </c>
      <c r="F913">
        <v>3390</v>
      </c>
      <c r="G913" t="s">
        <v>27</v>
      </c>
      <c r="H913" s="91">
        <v>38</v>
      </c>
      <c r="I913" s="91">
        <v>26.03125</v>
      </c>
      <c r="J913" t="s">
        <v>31</v>
      </c>
      <c r="K913" s="1" t="s">
        <v>34</v>
      </c>
      <c r="L913" t="s">
        <v>36</v>
      </c>
      <c r="M913" t="s">
        <v>40</v>
      </c>
      <c r="N913" t="s">
        <v>63</v>
      </c>
      <c r="O913" t="str">
        <f t="shared" si="14"/>
        <v>_Yes</v>
      </c>
    </row>
    <row r="914" spans="1:15" x14ac:dyDescent="0.25">
      <c r="A914" t="s">
        <v>0</v>
      </c>
      <c r="B914" t="s">
        <v>18</v>
      </c>
      <c r="C914" t="s">
        <v>19</v>
      </c>
      <c r="D914" s="91">
        <v>11.28515625</v>
      </c>
      <c r="E914" t="s">
        <v>21</v>
      </c>
      <c r="F914">
        <v>3390</v>
      </c>
      <c r="G914" t="s">
        <v>27</v>
      </c>
      <c r="H914" s="91">
        <v>42.28125</v>
      </c>
      <c r="I914" s="91">
        <v>29.484375</v>
      </c>
      <c r="J914" t="s">
        <v>31</v>
      </c>
      <c r="K914" s="1" t="s">
        <v>35</v>
      </c>
      <c r="L914" t="s">
        <v>36</v>
      </c>
      <c r="M914" t="s">
        <v>40</v>
      </c>
      <c r="N914" t="s">
        <v>63</v>
      </c>
      <c r="O914" t="str">
        <f t="shared" si="14"/>
        <v>_Yes</v>
      </c>
    </row>
    <row r="915" spans="1:15" x14ac:dyDescent="0.25">
      <c r="A915" t="s">
        <v>14</v>
      </c>
      <c r="B915" t="s">
        <v>18</v>
      </c>
      <c r="C915" t="s">
        <v>20</v>
      </c>
      <c r="D915" s="91">
        <v>41.7109375</v>
      </c>
      <c r="E915" t="s">
        <v>24</v>
      </c>
      <c r="F915">
        <v>3390</v>
      </c>
      <c r="G915" t="s">
        <v>27</v>
      </c>
      <c r="H915" s="91">
        <v>40.5703125</v>
      </c>
      <c r="I915" s="91">
        <v>23.83203125</v>
      </c>
      <c r="J915" t="s">
        <v>30</v>
      </c>
      <c r="K915" s="1" t="s">
        <v>34</v>
      </c>
      <c r="L915" t="s">
        <v>36</v>
      </c>
      <c r="M915" t="s">
        <v>37</v>
      </c>
      <c r="N915" t="s">
        <v>36</v>
      </c>
      <c r="O915" t="str">
        <f t="shared" si="14"/>
        <v>No</v>
      </c>
    </row>
    <row r="916" spans="1:15" x14ac:dyDescent="0.25">
      <c r="A916" t="s">
        <v>14</v>
      </c>
      <c r="B916" t="s">
        <v>16</v>
      </c>
      <c r="C916" t="s">
        <v>20</v>
      </c>
      <c r="D916" s="91">
        <v>48.421875</v>
      </c>
      <c r="E916" t="s">
        <v>24</v>
      </c>
      <c r="F916">
        <v>3390</v>
      </c>
      <c r="G916" t="s">
        <v>27</v>
      </c>
      <c r="H916" s="91">
        <v>41.421875</v>
      </c>
      <c r="I916" s="91">
        <v>26.26953125</v>
      </c>
      <c r="J916" t="s">
        <v>31</v>
      </c>
      <c r="K916" s="1" t="s">
        <v>33</v>
      </c>
      <c r="L916" t="s">
        <v>36</v>
      </c>
      <c r="M916" t="s">
        <v>38</v>
      </c>
      <c r="N916" t="s">
        <v>63</v>
      </c>
      <c r="O916" t="str">
        <f t="shared" si="14"/>
        <v>_Yes</v>
      </c>
    </row>
    <row r="917" spans="1:15" x14ac:dyDescent="0.25">
      <c r="A917" t="s">
        <v>14</v>
      </c>
      <c r="B917" t="s">
        <v>18</v>
      </c>
      <c r="C917" t="s">
        <v>20</v>
      </c>
      <c r="D917" s="91">
        <v>34.421875</v>
      </c>
      <c r="E917" t="s">
        <v>24</v>
      </c>
      <c r="F917">
        <v>3390</v>
      </c>
      <c r="G917" t="s">
        <v>27</v>
      </c>
      <c r="H917" s="91">
        <v>40</v>
      </c>
      <c r="I917" s="91">
        <v>26.9375</v>
      </c>
      <c r="J917" t="s">
        <v>31</v>
      </c>
      <c r="K917" s="1" t="s">
        <v>34</v>
      </c>
      <c r="L917" t="s">
        <v>36</v>
      </c>
      <c r="M917" t="s">
        <v>38</v>
      </c>
      <c r="N917" t="s">
        <v>36</v>
      </c>
      <c r="O917" t="str">
        <f t="shared" si="14"/>
        <v>No</v>
      </c>
    </row>
    <row r="918" spans="1:15" x14ac:dyDescent="0.25">
      <c r="A918" t="s">
        <v>14</v>
      </c>
      <c r="B918" t="s">
        <v>18</v>
      </c>
      <c r="C918" t="s">
        <v>20</v>
      </c>
      <c r="D918" s="91">
        <v>32</v>
      </c>
      <c r="E918" t="s">
        <v>24</v>
      </c>
      <c r="F918">
        <v>3390</v>
      </c>
      <c r="G918" t="s">
        <v>27</v>
      </c>
      <c r="H918" s="91">
        <v>40</v>
      </c>
      <c r="I918" s="91">
        <v>28.7109375</v>
      </c>
      <c r="J918" t="s">
        <v>31</v>
      </c>
      <c r="K918" s="1" t="s">
        <v>34</v>
      </c>
      <c r="L918" t="s">
        <v>36</v>
      </c>
      <c r="M918" t="s">
        <v>40</v>
      </c>
      <c r="N918" t="s">
        <v>36</v>
      </c>
      <c r="O918" t="str">
        <f t="shared" si="14"/>
        <v>No</v>
      </c>
    </row>
    <row r="919" spans="1:15" x14ac:dyDescent="0.25">
      <c r="A919" t="s">
        <v>14</v>
      </c>
      <c r="B919" t="s">
        <v>18</v>
      </c>
      <c r="C919" t="s">
        <v>19</v>
      </c>
      <c r="D919" s="91">
        <v>16.7109375</v>
      </c>
      <c r="E919" t="s">
        <v>22</v>
      </c>
      <c r="F919">
        <v>3395</v>
      </c>
      <c r="G919" t="s">
        <v>27</v>
      </c>
      <c r="H919" s="91">
        <v>40</v>
      </c>
      <c r="I919" s="91">
        <v>28.34765625</v>
      </c>
      <c r="J919" t="s">
        <v>31</v>
      </c>
      <c r="K919" s="1" t="s">
        <v>34</v>
      </c>
      <c r="L919" t="s">
        <v>36</v>
      </c>
      <c r="M919" t="s">
        <v>40</v>
      </c>
      <c r="N919" t="s">
        <v>36</v>
      </c>
      <c r="O919" t="str">
        <f t="shared" si="14"/>
        <v>No</v>
      </c>
    </row>
    <row r="920" spans="1:15" x14ac:dyDescent="0.25">
      <c r="A920" t="s">
        <v>14</v>
      </c>
      <c r="B920" t="s">
        <v>18</v>
      </c>
      <c r="C920" t="s">
        <v>19</v>
      </c>
      <c r="D920" s="91">
        <v>39.28125</v>
      </c>
      <c r="E920" t="s">
        <v>24</v>
      </c>
      <c r="F920">
        <v>3395</v>
      </c>
      <c r="G920" t="s">
        <v>27</v>
      </c>
      <c r="H920" s="91">
        <v>39</v>
      </c>
      <c r="I920" s="91">
        <v>20.43359375</v>
      </c>
      <c r="J920" t="s">
        <v>30</v>
      </c>
      <c r="K920" s="1" t="s">
        <v>33</v>
      </c>
      <c r="L920" t="s">
        <v>36</v>
      </c>
      <c r="M920" t="s">
        <v>40</v>
      </c>
      <c r="N920" t="s">
        <v>41</v>
      </c>
      <c r="O920" t="str">
        <f t="shared" si="14"/>
        <v>_Yes</v>
      </c>
    </row>
    <row r="921" spans="1:15" x14ac:dyDescent="0.25">
      <c r="A921" t="s">
        <v>0</v>
      </c>
      <c r="B921" t="s">
        <v>18</v>
      </c>
      <c r="C921" t="s">
        <v>20</v>
      </c>
      <c r="D921" s="91">
        <v>11.14257813</v>
      </c>
      <c r="E921" t="s">
        <v>21</v>
      </c>
      <c r="F921">
        <v>3395</v>
      </c>
      <c r="G921" t="s">
        <v>27</v>
      </c>
      <c r="H921" s="91">
        <v>39</v>
      </c>
      <c r="I921" s="91">
        <v>26.2578125</v>
      </c>
      <c r="J921" t="s">
        <v>31</v>
      </c>
      <c r="K921" s="1" t="s">
        <v>34</v>
      </c>
      <c r="L921" t="s">
        <v>36</v>
      </c>
      <c r="M921" t="s">
        <v>40</v>
      </c>
      <c r="N921" t="s">
        <v>36</v>
      </c>
      <c r="O921" t="str">
        <f t="shared" si="14"/>
        <v>No</v>
      </c>
    </row>
    <row r="922" spans="1:15" x14ac:dyDescent="0.25">
      <c r="A922" t="s">
        <v>14</v>
      </c>
      <c r="B922" t="s">
        <v>16</v>
      </c>
      <c r="C922" t="s">
        <v>19</v>
      </c>
      <c r="D922" s="91">
        <v>4.571289063</v>
      </c>
      <c r="E922" t="s">
        <v>21</v>
      </c>
      <c r="F922">
        <v>3400</v>
      </c>
      <c r="G922" t="s">
        <v>27</v>
      </c>
      <c r="H922" s="91">
        <v>40.7109375</v>
      </c>
      <c r="I922" s="91">
        <v>25.20703125</v>
      </c>
      <c r="J922" t="s">
        <v>31</v>
      </c>
      <c r="K922" s="1" t="s">
        <v>34</v>
      </c>
      <c r="L922" t="s">
        <v>36</v>
      </c>
      <c r="M922" t="s">
        <v>38</v>
      </c>
      <c r="N922" t="s">
        <v>63</v>
      </c>
      <c r="O922" t="str">
        <f t="shared" si="14"/>
        <v>_Yes</v>
      </c>
    </row>
    <row r="923" spans="1:15" x14ac:dyDescent="0.25">
      <c r="A923" t="s">
        <v>14</v>
      </c>
      <c r="B923" t="s">
        <v>18</v>
      </c>
      <c r="C923" t="s">
        <v>19</v>
      </c>
      <c r="D923" s="91">
        <v>18.28515625</v>
      </c>
      <c r="E923" t="s">
        <v>22</v>
      </c>
      <c r="F923">
        <v>3400</v>
      </c>
      <c r="G923" t="s">
        <v>27</v>
      </c>
      <c r="H923" s="91">
        <v>39.28125</v>
      </c>
      <c r="I923" s="91">
        <v>32.046875</v>
      </c>
      <c r="J923" t="s">
        <v>32</v>
      </c>
      <c r="K923" s="1" t="s">
        <v>33</v>
      </c>
      <c r="L923" t="s">
        <v>36</v>
      </c>
      <c r="M923" t="s">
        <v>38</v>
      </c>
      <c r="N923" t="s">
        <v>36</v>
      </c>
      <c r="O923" t="str">
        <f t="shared" si="14"/>
        <v>No</v>
      </c>
    </row>
    <row r="924" spans="1:15" x14ac:dyDescent="0.25">
      <c r="A924" t="s">
        <v>14</v>
      </c>
      <c r="B924" t="s">
        <v>16</v>
      </c>
      <c r="C924" t="s">
        <v>19</v>
      </c>
      <c r="D924" s="91">
        <v>13.42773438</v>
      </c>
      <c r="E924" t="s">
        <v>22</v>
      </c>
      <c r="F924">
        <v>3400</v>
      </c>
      <c r="G924" t="s">
        <v>27</v>
      </c>
      <c r="H924" s="91">
        <v>40</v>
      </c>
      <c r="I924" s="91">
        <v>24.3125</v>
      </c>
      <c r="J924" t="s">
        <v>30</v>
      </c>
      <c r="K924" s="1" t="s">
        <v>34</v>
      </c>
      <c r="L924" t="s">
        <v>36</v>
      </c>
      <c r="M924" t="s">
        <v>37</v>
      </c>
      <c r="N924" t="s">
        <v>36</v>
      </c>
      <c r="O924" t="str">
        <f t="shared" si="14"/>
        <v>No</v>
      </c>
    </row>
    <row r="925" spans="1:15" x14ac:dyDescent="0.25">
      <c r="A925" t="s">
        <v>14</v>
      </c>
      <c r="B925" t="s">
        <v>18</v>
      </c>
      <c r="C925" t="s">
        <v>19</v>
      </c>
      <c r="D925" s="91">
        <v>11.71289063</v>
      </c>
      <c r="E925" t="s">
        <v>21</v>
      </c>
      <c r="F925">
        <v>3400</v>
      </c>
      <c r="G925" t="s">
        <v>27</v>
      </c>
      <c r="H925" s="91">
        <v>40</v>
      </c>
      <c r="I925" s="91">
        <v>38.359375</v>
      </c>
      <c r="J925" t="s">
        <v>32</v>
      </c>
      <c r="K925" s="1" t="s">
        <v>34</v>
      </c>
      <c r="L925" t="s">
        <v>36</v>
      </c>
      <c r="M925" t="s">
        <v>38</v>
      </c>
      <c r="N925" t="s">
        <v>36</v>
      </c>
      <c r="O925" t="str">
        <f t="shared" si="14"/>
        <v>No</v>
      </c>
    </row>
    <row r="926" spans="1:15" x14ac:dyDescent="0.25">
      <c r="A926" t="s">
        <v>14</v>
      </c>
      <c r="B926" t="s">
        <v>16</v>
      </c>
      <c r="C926" t="s">
        <v>19</v>
      </c>
      <c r="D926" s="91">
        <v>18.28515625</v>
      </c>
      <c r="E926" t="s">
        <v>22</v>
      </c>
      <c r="F926">
        <v>3400</v>
      </c>
      <c r="G926" t="s">
        <v>27</v>
      </c>
      <c r="H926" s="91">
        <v>40</v>
      </c>
      <c r="I926" s="91">
        <v>23.328125</v>
      </c>
      <c r="J926" t="s">
        <v>30</v>
      </c>
      <c r="K926" s="1" t="s">
        <v>34</v>
      </c>
      <c r="L926" t="s">
        <v>36</v>
      </c>
      <c r="M926" t="s">
        <v>37</v>
      </c>
      <c r="N926" t="s">
        <v>36</v>
      </c>
      <c r="O926" t="str">
        <f t="shared" si="14"/>
        <v>No</v>
      </c>
    </row>
    <row r="927" spans="1:15" x14ac:dyDescent="0.25">
      <c r="A927" t="s">
        <v>14</v>
      </c>
      <c r="B927" t="s">
        <v>18</v>
      </c>
      <c r="C927" t="s">
        <v>19</v>
      </c>
      <c r="D927" s="91">
        <v>10.28515625</v>
      </c>
      <c r="E927" t="s">
        <v>21</v>
      </c>
      <c r="F927">
        <v>3400</v>
      </c>
      <c r="G927" t="s">
        <v>27</v>
      </c>
      <c r="H927" s="91">
        <v>39</v>
      </c>
      <c r="I927" s="91">
        <v>31.13671875</v>
      </c>
      <c r="J927" t="s">
        <v>32</v>
      </c>
      <c r="K927" s="1" t="s">
        <v>34</v>
      </c>
      <c r="L927" t="s">
        <v>36</v>
      </c>
      <c r="M927" t="s">
        <v>38</v>
      </c>
      <c r="N927" t="s">
        <v>36</v>
      </c>
      <c r="O927" t="str">
        <f t="shared" si="14"/>
        <v>No</v>
      </c>
    </row>
    <row r="928" spans="1:15" x14ac:dyDescent="0.25">
      <c r="A928" t="s">
        <v>14</v>
      </c>
      <c r="B928" t="s">
        <v>16</v>
      </c>
      <c r="C928" t="s">
        <v>19</v>
      </c>
      <c r="D928" s="91">
        <v>48.140625</v>
      </c>
      <c r="E928" t="s">
        <v>24</v>
      </c>
      <c r="F928">
        <v>3400</v>
      </c>
      <c r="G928" t="s">
        <v>27</v>
      </c>
      <c r="H928" s="91">
        <v>40</v>
      </c>
      <c r="I928" s="91">
        <v>21.9375</v>
      </c>
      <c r="J928" t="s">
        <v>30</v>
      </c>
      <c r="K928" s="1" t="s">
        <v>34</v>
      </c>
      <c r="L928" t="s">
        <v>36</v>
      </c>
      <c r="M928" t="s">
        <v>40</v>
      </c>
      <c r="N928" t="s">
        <v>63</v>
      </c>
      <c r="O928" t="str">
        <f t="shared" si="14"/>
        <v>_Yes</v>
      </c>
    </row>
    <row r="929" spans="1:15" x14ac:dyDescent="0.25">
      <c r="A929" t="s">
        <v>14</v>
      </c>
      <c r="B929" t="s">
        <v>18</v>
      </c>
      <c r="C929" t="s">
        <v>19</v>
      </c>
      <c r="D929" s="91">
        <v>25.42578125</v>
      </c>
      <c r="E929" t="s">
        <v>23</v>
      </c>
      <c r="F929">
        <v>3400</v>
      </c>
      <c r="G929" t="s">
        <v>27</v>
      </c>
      <c r="H929" s="91">
        <v>40.5703125</v>
      </c>
      <c r="I929" s="91">
        <v>19.9453125</v>
      </c>
      <c r="J929" t="s">
        <v>29</v>
      </c>
      <c r="K929" s="1" t="s">
        <v>34</v>
      </c>
      <c r="L929" t="s">
        <v>36</v>
      </c>
      <c r="M929" t="s">
        <v>40</v>
      </c>
      <c r="N929" t="s">
        <v>63</v>
      </c>
      <c r="O929" t="str">
        <f t="shared" si="14"/>
        <v>_Yes</v>
      </c>
    </row>
    <row r="930" spans="1:15" x14ac:dyDescent="0.25">
      <c r="A930" t="s">
        <v>0</v>
      </c>
      <c r="B930" t="s">
        <v>18</v>
      </c>
      <c r="C930" t="s">
        <v>19</v>
      </c>
      <c r="D930" s="91">
        <v>8.712890625</v>
      </c>
      <c r="E930" t="s">
        <v>21</v>
      </c>
      <c r="F930">
        <v>3400</v>
      </c>
      <c r="G930" t="s">
        <v>27</v>
      </c>
      <c r="H930" s="91">
        <v>40</v>
      </c>
      <c r="I930" s="91">
        <v>22.06640625</v>
      </c>
      <c r="J930" t="s">
        <v>30</v>
      </c>
      <c r="K930" s="1" t="s">
        <v>34</v>
      </c>
      <c r="L930" t="s">
        <v>36</v>
      </c>
      <c r="M930" t="s">
        <v>40</v>
      </c>
      <c r="N930" t="s">
        <v>36</v>
      </c>
      <c r="O930" t="str">
        <f t="shared" si="14"/>
        <v>No</v>
      </c>
    </row>
    <row r="931" spans="1:15" x14ac:dyDescent="0.25">
      <c r="A931" t="s">
        <v>0</v>
      </c>
      <c r="B931" t="s">
        <v>16</v>
      </c>
      <c r="C931" t="s">
        <v>19</v>
      </c>
      <c r="D931" s="91">
        <v>14.14257813</v>
      </c>
      <c r="E931" t="s">
        <v>22</v>
      </c>
      <c r="F931">
        <v>3400</v>
      </c>
      <c r="G931" t="s">
        <v>27</v>
      </c>
      <c r="H931" s="91">
        <v>37</v>
      </c>
      <c r="I931" s="91">
        <v>16.72265625</v>
      </c>
      <c r="J931" t="s">
        <v>29</v>
      </c>
      <c r="K931" s="1" t="s">
        <v>33</v>
      </c>
      <c r="L931" t="s">
        <v>36</v>
      </c>
      <c r="M931" t="s">
        <v>40</v>
      </c>
      <c r="N931" t="s">
        <v>63</v>
      </c>
      <c r="O931" t="str">
        <f t="shared" si="14"/>
        <v>_Yes</v>
      </c>
    </row>
    <row r="932" spans="1:15" x14ac:dyDescent="0.25">
      <c r="A932" t="s">
        <v>0</v>
      </c>
      <c r="B932" t="s">
        <v>18</v>
      </c>
      <c r="C932" t="s">
        <v>19</v>
      </c>
      <c r="D932" s="91">
        <v>9</v>
      </c>
      <c r="E932" t="s">
        <v>21</v>
      </c>
      <c r="F932">
        <v>3400</v>
      </c>
      <c r="G932" t="s">
        <v>27</v>
      </c>
      <c r="H932" s="91">
        <v>40</v>
      </c>
      <c r="I932" s="91">
        <v>21.1328125</v>
      </c>
      <c r="J932" t="s">
        <v>30</v>
      </c>
      <c r="K932" s="1" t="s">
        <v>35</v>
      </c>
      <c r="L932" t="s">
        <v>36</v>
      </c>
      <c r="M932" t="s">
        <v>40</v>
      </c>
      <c r="N932" t="s">
        <v>63</v>
      </c>
      <c r="O932" t="str">
        <f t="shared" si="14"/>
        <v>_Yes</v>
      </c>
    </row>
    <row r="933" spans="1:15" x14ac:dyDescent="0.25">
      <c r="A933" t="s">
        <v>14</v>
      </c>
      <c r="B933" t="s">
        <v>18</v>
      </c>
      <c r="C933" t="s">
        <v>20</v>
      </c>
      <c r="D933" s="91">
        <v>11.71289063</v>
      </c>
      <c r="E933" t="s">
        <v>21</v>
      </c>
      <c r="F933">
        <v>3400</v>
      </c>
      <c r="G933" t="s">
        <v>27</v>
      </c>
      <c r="H933" s="91">
        <v>40</v>
      </c>
      <c r="I933" s="91">
        <v>21.078125</v>
      </c>
      <c r="J933" t="s">
        <v>30</v>
      </c>
      <c r="K933" s="1" t="s">
        <v>35</v>
      </c>
      <c r="L933" t="s">
        <v>36</v>
      </c>
      <c r="M933" t="s">
        <v>38</v>
      </c>
      <c r="N933" t="s">
        <v>41</v>
      </c>
      <c r="O933" t="str">
        <f t="shared" si="14"/>
        <v>_Yes</v>
      </c>
    </row>
    <row r="934" spans="1:15" x14ac:dyDescent="0.25">
      <c r="A934" t="s">
        <v>14</v>
      </c>
      <c r="B934" t="s">
        <v>18</v>
      </c>
      <c r="C934" t="s">
        <v>20</v>
      </c>
      <c r="D934" s="91">
        <v>4.571289063</v>
      </c>
      <c r="E934" t="s">
        <v>21</v>
      </c>
      <c r="F934">
        <v>3400</v>
      </c>
      <c r="G934" t="s">
        <v>27</v>
      </c>
      <c r="H934" s="91">
        <v>40</v>
      </c>
      <c r="I934" s="91">
        <v>29.80859375</v>
      </c>
      <c r="J934" t="s">
        <v>31</v>
      </c>
      <c r="K934" s="1" t="s">
        <v>33</v>
      </c>
      <c r="L934" t="s">
        <v>36</v>
      </c>
      <c r="M934" t="s">
        <v>38</v>
      </c>
      <c r="N934" t="s">
        <v>36</v>
      </c>
      <c r="O934" t="str">
        <f t="shared" si="14"/>
        <v>No</v>
      </c>
    </row>
    <row r="935" spans="1:15" x14ac:dyDescent="0.25">
      <c r="A935" t="s">
        <v>14</v>
      </c>
      <c r="B935" t="s">
        <v>18</v>
      </c>
      <c r="C935" t="s">
        <v>20</v>
      </c>
      <c r="D935" s="91">
        <v>32</v>
      </c>
      <c r="E935" t="s">
        <v>24</v>
      </c>
      <c r="F935">
        <v>3400</v>
      </c>
      <c r="G935" t="s">
        <v>27</v>
      </c>
      <c r="H935" s="91">
        <v>39</v>
      </c>
      <c r="I935" s="91">
        <v>32.0078125</v>
      </c>
      <c r="J935" t="s">
        <v>32</v>
      </c>
      <c r="K935" s="1" t="s">
        <v>34</v>
      </c>
      <c r="L935" t="s">
        <v>36</v>
      </c>
      <c r="M935" t="s">
        <v>37</v>
      </c>
      <c r="N935" t="s">
        <v>36</v>
      </c>
      <c r="O935" t="str">
        <f t="shared" si="14"/>
        <v>No</v>
      </c>
    </row>
    <row r="936" spans="1:15" x14ac:dyDescent="0.25">
      <c r="A936" t="s">
        <v>14</v>
      </c>
      <c r="B936" t="s">
        <v>18</v>
      </c>
      <c r="C936" t="s">
        <v>20</v>
      </c>
      <c r="D936" s="91">
        <v>14.71289063</v>
      </c>
      <c r="E936" t="s">
        <v>22</v>
      </c>
      <c r="F936">
        <v>3400</v>
      </c>
      <c r="G936" t="s">
        <v>27</v>
      </c>
      <c r="H936" s="91">
        <v>40</v>
      </c>
      <c r="I936" s="91">
        <v>27.51953125</v>
      </c>
      <c r="J936" t="s">
        <v>31</v>
      </c>
      <c r="K936" s="1" t="s">
        <v>33</v>
      </c>
      <c r="L936" t="s">
        <v>36</v>
      </c>
      <c r="M936" t="s">
        <v>38</v>
      </c>
      <c r="N936" t="s">
        <v>36</v>
      </c>
      <c r="O936" t="str">
        <f t="shared" si="14"/>
        <v>No</v>
      </c>
    </row>
    <row r="937" spans="1:15" x14ac:dyDescent="0.25">
      <c r="A937" t="s">
        <v>14</v>
      </c>
      <c r="B937" t="s">
        <v>16</v>
      </c>
      <c r="C937" t="s">
        <v>20</v>
      </c>
      <c r="D937" s="91">
        <v>8</v>
      </c>
      <c r="E937" t="s">
        <v>21</v>
      </c>
      <c r="F937">
        <v>3400</v>
      </c>
      <c r="G937" t="s">
        <v>27</v>
      </c>
      <c r="H937" s="91">
        <v>39.421875</v>
      </c>
      <c r="I937" s="91">
        <v>23.3125</v>
      </c>
      <c r="J937" t="s">
        <v>30</v>
      </c>
      <c r="K937" s="1" t="s">
        <v>33</v>
      </c>
      <c r="L937" t="s">
        <v>36</v>
      </c>
      <c r="M937" t="s">
        <v>39</v>
      </c>
      <c r="N937" t="s">
        <v>36</v>
      </c>
      <c r="O937" t="str">
        <f t="shared" si="14"/>
        <v>No</v>
      </c>
    </row>
    <row r="938" spans="1:15" x14ac:dyDescent="0.25">
      <c r="A938" t="s">
        <v>14</v>
      </c>
      <c r="B938" t="s">
        <v>18</v>
      </c>
      <c r="C938" t="s">
        <v>20</v>
      </c>
      <c r="D938" s="91">
        <v>36.5703125</v>
      </c>
      <c r="E938" t="s">
        <v>24</v>
      </c>
      <c r="F938">
        <v>3400</v>
      </c>
      <c r="G938" t="s">
        <v>27</v>
      </c>
      <c r="H938" s="91">
        <v>40</v>
      </c>
      <c r="I938" s="91">
        <v>30.12109375</v>
      </c>
      <c r="J938" t="s">
        <v>32</v>
      </c>
      <c r="K938" s="1" t="s">
        <v>34</v>
      </c>
      <c r="L938" t="s">
        <v>36</v>
      </c>
      <c r="M938" t="s">
        <v>40</v>
      </c>
      <c r="N938" t="s">
        <v>63</v>
      </c>
      <c r="O938" t="str">
        <f t="shared" si="14"/>
        <v>_Yes</v>
      </c>
    </row>
    <row r="939" spans="1:15" x14ac:dyDescent="0.25">
      <c r="A939" t="s">
        <v>14</v>
      </c>
      <c r="B939" t="s">
        <v>18</v>
      </c>
      <c r="C939" t="s">
        <v>20</v>
      </c>
      <c r="D939" s="91">
        <v>26.42578125</v>
      </c>
      <c r="E939" t="s">
        <v>24</v>
      </c>
      <c r="F939">
        <v>3400</v>
      </c>
      <c r="G939" t="s">
        <v>27</v>
      </c>
      <c r="H939" s="91">
        <v>40</v>
      </c>
      <c r="I939" s="91">
        <v>28.75</v>
      </c>
      <c r="J939" t="s">
        <v>31</v>
      </c>
      <c r="K939" s="1" t="s">
        <v>35</v>
      </c>
      <c r="L939" t="s">
        <v>36</v>
      </c>
      <c r="M939" t="s">
        <v>40</v>
      </c>
      <c r="N939" t="s">
        <v>36</v>
      </c>
      <c r="O939" t="str">
        <f t="shared" si="14"/>
        <v>No</v>
      </c>
    </row>
    <row r="940" spans="1:15" x14ac:dyDescent="0.25">
      <c r="A940" t="s">
        <v>14</v>
      </c>
      <c r="B940" t="s">
        <v>18</v>
      </c>
      <c r="C940" t="s">
        <v>20</v>
      </c>
      <c r="D940" s="91">
        <v>42.5703125</v>
      </c>
      <c r="E940" t="s">
        <v>24</v>
      </c>
      <c r="F940">
        <v>3400</v>
      </c>
      <c r="G940" t="s">
        <v>27</v>
      </c>
      <c r="H940" s="91">
        <v>41</v>
      </c>
      <c r="I940" s="91">
        <v>29.53515625</v>
      </c>
      <c r="J940" t="s">
        <v>31</v>
      </c>
      <c r="K940" s="1" t="s">
        <v>33</v>
      </c>
      <c r="L940" t="s">
        <v>36</v>
      </c>
      <c r="M940" t="s">
        <v>37</v>
      </c>
      <c r="N940" t="s">
        <v>36</v>
      </c>
      <c r="O940" t="str">
        <f t="shared" si="14"/>
        <v>No</v>
      </c>
    </row>
    <row r="941" spans="1:15" x14ac:dyDescent="0.25">
      <c r="A941" t="s">
        <v>14</v>
      </c>
      <c r="B941" t="s">
        <v>18</v>
      </c>
      <c r="C941" t="s">
        <v>20</v>
      </c>
      <c r="D941" s="91">
        <v>25.42578125</v>
      </c>
      <c r="E941" t="s">
        <v>23</v>
      </c>
      <c r="F941">
        <v>3405</v>
      </c>
      <c r="G941" t="s">
        <v>27</v>
      </c>
      <c r="H941" s="91">
        <v>39</v>
      </c>
      <c r="I941" s="91">
        <v>30.6796875</v>
      </c>
      <c r="J941" t="s">
        <v>32</v>
      </c>
      <c r="K941" s="1" t="s">
        <v>34</v>
      </c>
      <c r="L941" t="s">
        <v>36</v>
      </c>
      <c r="M941" t="s">
        <v>37</v>
      </c>
      <c r="N941" t="s">
        <v>36</v>
      </c>
      <c r="O941" t="str">
        <f t="shared" si="14"/>
        <v>No</v>
      </c>
    </row>
    <row r="942" spans="1:15" x14ac:dyDescent="0.25">
      <c r="A942" t="s">
        <v>14</v>
      </c>
      <c r="B942" t="s">
        <v>18</v>
      </c>
      <c r="C942" t="s">
        <v>19</v>
      </c>
      <c r="D942" s="91">
        <v>28.140625</v>
      </c>
      <c r="E942" t="s">
        <v>24</v>
      </c>
      <c r="F942">
        <v>3410</v>
      </c>
      <c r="G942" t="s">
        <v>27</v>
      </c>
      <c r="H942" s="91">
        <v>37.7109375</v>
      </c>
      <c r="I942" s="91">
        <v>28.47265625</v>
      </c>
      <c r="J942" t="s">
        <v>31</v>
      </c>
      <c r="K942" s="1" t="s">
        <v>33</v>
      </c>
      <c r="L942" t="s">
        <v>36</v>
      </c>
      <c r="M942" t="s">
        <v>37</v>
      </c>
      <c r="N942" t="s">
        <v>63</v>
      </c>
      <c r="O942" t="str">
        <f t="shared" si="14"/>
        <v>_Yes</v>
      </c>
    </row>
    <row r="943" spans="1:15" x14ac:dyDescent="0.25">
      <c r="A943" t="s">
        <v>14</v>
      </c>
      <c r="B943" t="s">
        <v>18</v>
      </c>
      <c r="C943" t="s">
        <v>19</v>
      </c>
      <c r="D943" s="91">
        <v>34.28125</v>
      </c>
      <c r="E943" t="s">
        <v>24</v>
      </c>
      <c r="F943">
        <v>3410</v>
      </c>
      <c r="G943" t="s">
        <v>27</v>
      </c>
      <c r="H943" s="91">
        <v>40</v>
      </c>
      <c r="I943" s="91">
        <v>26.640625</v>
      </c>
      <c r="J943" t="s">
        <v>31</v>
      </c>
      <c r="K943" s="1" t="s">
        <v>34</v>
      </c>
      <c r="L943" t="s">
        <v>36</v>
      </c>
      <c r="M943" t="s">
        <v>40</v>
      </c>
      <c r="N943" t="s">
        <v>36</v>
      </c>
      <c r="O943" t="str">
        <f t="shared" si="14"/>
        <v>No</v>
      </c>
    </row>
    <row r="944" spans="1:15" x14ac:dyDescent="0.25">
      <c r="A944" t="s">
        <v>14</v>
      </c>
      <c r="B944" t="s">
        <v>18</v>
      </c>
      <c r="C944" t="s">
        <v>19</v>
      </c>
      <c r="D944" s="91">
        <v>20.140625</v>
      </c>
      <c r="E944" t="s">
        <v>23</v>
      </c>
      <c r="F944">
        <v>3410</v>
      </c>
      <c r="G944" t="s">
        <v>27</v>
      </c>
      <c r="H944" s="91">
        <v>38.8515625</v>
      </c>
      <c r="I944" s="91">
        <v>23.8828125</v>
      </c>
      <c r="J944" t="s">
        <v>30</v>
      </c>
      <c r="K944" s="1" t="s">
        <v>34</v>
      </c>
      <c r="L944" t="s">
        <v>36</v>
      </c>
      <c r="M944" t="s">
        <v>38</v>
      </c>
      <c r="N944" t="s">
        <v>36</v>
      </c>
      <c r="O944" t="str">
        <f t="shared" si="14"/>
        <v>No</v>
      </c>
    </row>
    <row r="945" spans="1:16" x14ac:dyDescent="0.25">
      <c r="A945" t="s">
        <v>14</v>
      </c>
      <c r="B945" t="s">
        <v>18</v>
      </c>
      <c r="C945" t="s">
        <v>19</v>
      </c>
      <c r="D945" s="91">
        <v>11.5703125</v>
      </c>
      <c r="E945" t="s">
        <v>21</v>
      </c>
      <c r="F945">
        <v>3410</v>
      </c>
      <c r="G945" t="s">
        <v>27</v>
      </c>
      <c r="H945" s="91">
        <v>39</v>
      </c>
      <c r="I945" s="91">
        <v>36.1796875</v>
      </c>
      <c r="J945" t="s">
        <v>32</v>
      </c>
      <c r="K945" s="1" t="s">
        <v>34</v>
      </c>
      <c r="L945" t="s">
        <v>36</v>
      </c>
      <c r="M945" t="s">
        <v>40</v>
      </c>
      <c r="N945" t="s">
        <v>63</v>
      </c>
      <c r="O945" t="str">
        <f t="shared" si="14"/>
        <v>_Yes</v>
      </c>
    </row>
    <row r="946" spans="1:16" x14ac:dyDescent="0.25">
      <c r="A946" t="s">
        <v>14</v>
      </c>
      <c r="B946" t="s">
        <v>17</v>
      </c>
      <c r="C946" t="s">
        <v>19</v>
      </c>
      <c r="D946" s="91">
        <v>9.85546875</v>
      </c>
      <c r="E946" t="s">
        <v>21</v>
      </c>
      <c r="F946">
        <v>3410</v>
      </c>
      <c r="G946" t="s">
        <v>27</v>
      </c>
      <c r="H946" s="91">
        <v>38</v>
      </c>
      <c r="I946" s="91">
        <v>28.328125</v>
      </c>
      <c r="J946" t="s">
        <v>31</v>
      </c>
      <c r="K946" s="1" t="s">
        <v>34</v>
      </c>
      <c r="L946" t="s">
        <v>63</v>
      </c>
      <c r="M946" t="s">
        <v>38</v>
      </c>
      <c r="N946" t="s">
        <v>36</v>
      </c>
      <c r="O946" t="str">
        <f t="shared" si="14"/>
        <v>No</v>
      </c>
    </row>
    <row r="947" spans="1:16" x14ac:dyDescent="0.25">
      <c r="A947" t="s">
        <v>14</v>
      </c>
      <c r="B947" t="s">
        <v>16</v>
      </c>
      <c r="C947" t="s">
        <v>20</v>
      </c>
      <c r="D947" s="91">
        <v>27.42578125</v>
      </c>
      <c r="E947" t="s">
        <v>24</v>
      </c>
      <c r="F947">
        <v>3410</v>
      </c>
      <c r="G947" t="s">
        <v>27</v>
      </c>
      <c r="H947" s="91">
        <v>41</v>
      </c>
      <c r="I947" s="91">
        <v>29.30078125</v>
      </c>
      <c r="J947" t="s">
        <v>31</v>
      </c>
      <c r="K947" s="1" t="s">
        <v>34</v>
      </c>
      <c r="L947" t="s">
        <v>36</v>
      </c>
      <c r="M947" t="s">
        <v>40</v>
      </c>
      <c r="N947" t="s">
        <v>63</v>
      </c>
      <c r="O947" t="str">
        <f t="shared" si="14"/>
        <v>_Yes</v>
      </c>
    </row>
    <row r="948" spans="1:16" x14ac:dyDescent="0.25">
      <c r="A948" t="s">
        <v>14</v>
      </c>
      <c r="B948" t="s">
        <v>16</v>
      </c>
      <c r="C948" t="s">
        <v>20</v>
      </c>
      <c r="D948" s="91">
        <v>12.14257813</v>
      </c>
      <c r="E948" t="s">
        <v>21</v>
      </c>
      <c r="F948">
        <v>3410</v>
      </c>
      <c r="G948" t="s">
        <v>27</v>
      </c>
      <c r="H948" s="91">
        <v>42</v>
      </c>
      <c r="I948" s="91">
        <v>22.9296875</v>
      </c>
      <c r="J948" t="s">
        <v>30</v>
      </c>
      <c r="K948" s="1" t="s">
        <v>33</v>
      </c>
      <c r="L948" t="s">
        <v>63</v>
      </c>
      <c r="M948" t="s">
        <v>40</v>
      </c>
      <c r="N948" t="s">
        <v>63</v>
      </c>
      <c r="O948" t="str">
        <f t="shared" si="14"/>
        <v>_Yes</v>
      </c>
    </row>
    <row r="949" spans="1:16" x14ac:dyDescent="0.25">
      <c r="A949" t="s">
        <v>14</v>
      </c>
      <c r="B949" t="s">
        <v>17</v>
      </c>
      <c r="C949" t="s">
        <v>20</v>
      </c>
      <c r="D949" s="91">
        <v>13.14257813</v>
      </c>
      <c r="E949" t="s">
        <v>22</v>
      </c>
      <c r="F949">
        <v>3410</v>
      </c>
      <c r="G949" t="s">
        <v>27</v>
      </c>
      <c r="H949" s="91">
        <v>38</v>
      </c>
      <c r="I949" s="91">
        <v>19.50390625</v>
      </c>
      <c r="J949" t="s">
        <v>29</v>
      </c>
      <c r="K949" s="1" t="s">
        <v>34</v>
      </c>
      <c r="L949" t="s">
        <v>36</v>
      </c>
      <c r="M949" t="s">
        <v>38</v>
      </c>
      <c r="N949" t="s">
        <v>36</v>
      </c>
      <c r="O949" t="str">
        <f t="shared" si="14"/>
        <v>No</v>
      </c>
    </row>
    <row r="950" spans="1:16" x14ac:dyDescent="0.25">
      <c r="A950" t="s">
        <v>14</v>
      </c>
      <c r="B950" t="s">
        <v>18</v>
      </c>
      <c r="C950" t="s">
        <v>20</v>
      </c>
      <c r="D950" s="91">
        <v>23</v>
      </c>
      <c r="E950" t="s">
        <v>23</v>
      </c>
      <c r="F950">
        <v>3410</v>
      </c>
      <c r="G950" t="s">
        <v>27</v>
      </c>
      <c r="H950" s="91">
        <v>39</v>
      </c>
      <c r="I950" s="91">
        <v>28.703125</v>
      </c>
      <c r="J950" t="s">
        <v>31</v>
      </c>
      <c r="K950" s="1" t="s">
        <v>33</v>
      </c>
      <c r="L950" t="s">
        <v>36</v>
      </c>
      <c r="M950" t="s">
        <v>38</v>
      </c>
      <c r="N950" t="s">
        <v>63</v>
      </c>
      <c r="O950" t="str">
        <f t="shared" si="14"/>
        <v>_Yes</v>
      </c>
    </row>
    <row r="951" spans="1:16" x14ac:dyDescent="0.25">
      <c r="A951" t="s">
        <v>0</v>
      </c>
      <c r="B951" t="s">
        <v>16</v>
      </c>
      <c r="C951" t="s">
        <v>20</v>
      </c>
      <c r="D951" s="91">
        <v>9.142578125</v>
      </c>
      <c r="E951" t="s">
        <v>21</v>
      </c>
      <c r="F951">
        <v>3410</v>
      </c>
      <c r="G951" t="s">
        <v>27</v>
      </c>
      <c r="H951" s="91">
        <v>40</v>
      </c>
      <c r="I951" s="91">
        <v>19.29296875</v>
      </c>
      <c r="J951" t="s">
        <v>29</v>
      </c>
      <c r="K951" s="1" t="s">
        <v>34</v>
      </c>
      <c r="L951" t="s">
        <v>36</v>
      </c>
      <c r="M951" t="s">
        <v>40</v>
      </c>
      <c r="N951" t="s">
        <v>36</v>
      </c>
      <c r="O951" t="str">
        <f t="shared" si="14"/>
        <v>No</v>
      </c>
    </row>
    <row r="952" spans="1:16" x14ac:dyDescent="0.25">
      <c r="A952" t="s">
        <v>14</v>
      </c>
      <c r="B952" t="s">
        <v>16</v>
      </c>
      <c r="C952" t="s">
        <v>19</v>
      </c>
      <c r="D952" s="91">
        <v>15.85546875</v>
      </c>
      <c r="E952" t="s">
        <v>22</v>
      </c>
      <c r="F952">
        <v>3415</v>
      </c>
      <c r="G952" t="s">
        <v>27</v>
      </c>
      <c r="H952" s="91">
        <v>41</v>
      </c>
      <c r="I952" s="91">
        <v>22.296875</v>
      </c>
      <c r="J952" t="s">
        <v>30</v>
      </c>
      <c r="K952" s="1" t="s">
        <v>33</v>
      </c>
      <c r="L952" t="s">
        <v>36</v>
      </c>
      <c r="M952" t="s">
        <v>40</v>
      </c>
      <c r="N952" t="s">
        <v>63</v>
      </c>
      <c r="O952" t="str">
        <f t="shared" si="14"/>
        <v>_Yes</v>
      </c>
      <c r="P952" s="5"/>
    </row>
    <row r="953" spans="1:16" x14ac:dyDescent="0.25">
      <c r="A953" t="s">
        <v>14</v>
      </c>
      <c r="B953" t="s">
        <v>18</v>
      </c>
      <c r="C953" t="s">
        <v>19</v>
      </c>
      <c r="D953" s="91">
        <v>12.42773438</v>
      </c>
      <c r="E953" t="s">
        <v>21</v>
      </c>
      <c r="F953">
        <v>3415</v>
      </c>
      <c r="G953" t="s">
        <v>27</v>
      </c>
      <c r="H953" s="91">
        <v>39</v>
      </c>
      <c r="I953" s="91">
        <v>30.54296875</v>
      </c>
      <c r="J953" t="s">
        <v>32</v>
      </c>
      <c r="K953" s="1" t="s">
        <v>35</v>
      </c>
      <c r="L953" t="s">
        <v>36</v>
      </c>
      <c r="M953" t="s">
        <v>40</v>
      </c>
      <c r="N953" t="s">
        <v>36</v>
      </c>
      <c r="O953" t="str">
        <f t="shared" si="14"/>
        <v>No</v>
      </c>
    </row>
    <row r="954" spans="1:16" x14ac:dyDescent="0.25">
      <c r="A954" t="s">
        <v>14</v>
      </c>
      <c r="B954" t="s">
        <v>16</v>
      </c>
      <c r="C954" t="s">
        <v>19</v>
      </c>
      <c r="D954" s="91">
        <v>17.85546875</v>
      </c>
      <c r="E954" t="s">
        <v>22</v>
      </c>
      <c r="F954">
        <v>3420</v>
      </c>
      <c r="G954" t="s">
        <v>27</v>
      </c>
      <c r="H954" s="91">
        <v>40</v>
      </c>
      <c r="I954" s="91">
        <v>18.70703125</v>
      </c>
      <c r="J954" t="s">
        <v>29</v>
      </c>
      <c r="K954" s="1" t="s">
        <v>34</v>
      </c>
      <c r="L954" t="s">
        <v>36</v>
      </c>
      <c r="M954" t="s">
        <v>40</v>
      </c>
      <c r="N954" t="s">
        <v>41</v>
      </c>
      <c r="O954" t="str">
        <f t="shared" si="14"/>
        <v>_Yes</v>
      </c>
    </row>
    <row r="955" spans="1:16" x14ac:dyDescent="0.25">
      <c r="A955" t="s">
        <v>14</v>
      </c>
      <c r="B955" t="s">
        <v>16</v>
      </c>
      <c r="C955" t="s">
        <v>19</v>
      </c>
      <c r="D955" s="91">
        <v>15.71289063</v>
      </c>
      <c r="E955" t="s">
        <v>22</v>
      </c>
      <c r="F955">
        <v>3420</v>
      </c>
      <c r="G955" t="s">
        <v>27</v>
      </c>
      <c r="H955" s="91">
        <v>40</v>
      </c>
      <c r="I955" s="91">
        <v>19.79296875</v>
      </c>
      <c r="J955" t="s">
        <v>29</v>
      </c>
      <c r="K955" s="1" t="s">
        <v>34</v>
      </c>
      <c r="L955" t="s">
        <v>63</v>
      </c>
      <c r="M955" t="s">
        <v>38</v>
      </c>
      <c r="N955" t="s">
        <v>63</v>
      </c>
      <c r="O955" t="str">
        <f t="shared" si="14"/>
        <v>_Yes</v>
      </c>
    </row>
    <row r="956" spans="1:16" x14ac:dyDescent="0.25">
      <c r="A956" t="s">
        <v>14</v>
      </c>
      <c r="B956" t="s">
        <v>18</v>
      </c>
      <c r="C956" t="s">
        <v>19</v>
      </c>
      <c r="D956" s="91">
        <v>20.7109375</v>
      </c>
      <c r="E956" t="s">
        <v>23</v>
      </c>
      <c r="F956">
        <v>3420</v>
      </c>
      <c r="G956" t="s">
        <v>27</v>
      </c>
      <c r="H956" s="91">
        <v>40.421875</v>
      </c>
      <c r="I956" s="91">
        <v>32.96875</v>
      </c>
      <c r="J956" t="s">
        <v>32</v>
      </c>
      <c r="K956" s="1" t="s">
        <v>33</v>
      </c>
      <c r="L956" t="s">
        <v>36</v>
      </c>
      <c r="M956" t="s">
        <v>37</v>
      </c>
      <c r="N956" t="s">
        <v>36</v>
      </c>
      <c r="O956" t="str">
        <f t="shared" si="14"/>
        <v>No</v>
      </c>
    </row>
    <row r="957" spans="1:16" x14ac:dyDescent="0.25">
      <c r="A957" t="s">
        <v>14</v>
      </c>
      <c r="B957" t="s">
        <v>18</v>
      </c>
      <c r="C957" t="s">
        <v>19</v>
      </c>
      <c r="D957" s="91">
        <v>17.42578125</v>
      </c>
      <c r="E957" t="s">
        <v>22</v>
      </c>
      <c r="F957">
        <v>3420</v>
      </c>
      <c r="G957" t="s">
        <v>27</v>
      </c>
      <c r="H957" s="91">
        <v>40</v>
      </c>
      <c r="I957" s="91">
        <v>37.390625</v>
      </c>
      <c r="J957" t="s">
        <v>32</v>
      </c>
      <c r="K957" s="1" t="s">
        <v>34</v>
      </c>
      <c r="L957" t="s">
        <v>36</v>
      </c>
      <c r="M957" t="s">
        <v>38</v>
      </c>
      <c r="N957" t="s">
        <v>36</v>
      </c>
      <c r="O957" t="str">
        <f t="shared" si="14"/>
        <v>No</v>
      </c>
    </row>
    <row r="958" spans="1:16" x14ac:dyDescent="0.25">
      <c r="A958" t="s">
        <v>0</v>
      </c>
      <c r="B958" t="s">
        <v>16</v>
      </c>
      <c r="C958" t="s">
        <v>19</v>
      </c>
      <c r="D958" s="91">
        <v>12.14257813</v>
      </c>
      <c r="E958" t="s">
        <v>21</v>
      </c>
      <c r="F958">
        <v>3420</v>
      </c>
      <c r="G958" t="s">
        <v>27</v>
      </c>
      <c r="H958" s="91">
        <v>40</v>
      </c>
      <c r="I958" s="91">
        <v>23.5859375</v>
      </c>
      <c r="J958" t="s">
        <v>30</v>
      </c>
      <c r="K958" s="1" t="s">
        <v>34</v>
      </c>
      <c r="L958" t="s">
        <v>36</v>
      </c>
      <c r="M958" t="s">
        <v>40</v>
      </c>
      <c r="N958" t="s">
        <v>63</v>
      </c>
      <c r="O958" t="str">
        <f t="shared" si="14"/>
        <v>_Yes</v>
      </c>
    </row>
    <row r="959" spans="1:16" x14ac:dyDescent="0.25">
      <c r="A959" t="s">
        <v>0</v>
      </c>
      <c r="B959" t="s">
        <v>16</v>
      </c>
      <c r="C959" t="s">
        <v>19</v>
      </c>
      <c r="D959" s="91">
        <v>8.85546875</v>
      </c>
      <c r="E959" t="s">
        <v>21</v>
      </c>
      <c r="F959">
        <v>3420</v>
      </c>
      <c r="G959" t="s">
        <v>27</v>
      </c>
      <c r="H959" s="91">
        <v>41.28125</v>
      </c>
      <c r="I959" s="91">
        <v>27.95703125</v>
      </c>
      <c r="J959" t="s">
        <v>31</v>
      </c>
      <c r="K959" s="1" t="s">
        <v>34</v>
      </c>
      <c r="L959" t="s">
        <v>36</v>
      </c>
      <c r="M959" t="s">
        <v>40</v>
      </c>
      <c r="N959" t="s">
        <v>36</v>
      </c>
      <c r="O959" t="str">
        <f t="shared" si="14"/>
        <v>No</v>
      </c>
    </row>
    <row r="960" spans="1:16" x14ac:dyDescent="0.25">
      <c r="A960" t="s">
        <v>14</v>
      </c>
      <c r="B960" t="s">
        <v>18</v>
      </c>
      <c r="C960" t="s">
        <v>20</v>
      </c>
      <c r="D960" s="91">
        <v>17.5703125</v>
      </c>
      <c r="E960" t="s">
        <v>22</v>
      </c>
      <c r="F960">
        <v>3420</v>
      </c>
      <c r="G960" t="s">
        <v>27</v>
      </c>
      <c r="H960" s="91">
        <v>39.7109375</v>
      </c>
      <c r="I960" s="91">
        <v>26.81640625</v>
      </c>
      <c r="J960" t="s">
        <v>31</v>
      </c>
      <c r="K960" s="1" t="s">
        <v>34</v>
      </c>
      <c r="L960" t="s">
        <v>36</v>
      </c>
      <c r="M960" t="s">
        <v>38</v>
      </c>
      <c r="N960" t="s">
        <v>41</v>
      </c>
      <c r="O960" t="str">
        <f t="shared" si="14"/>
        <v>_Yes</v>
      </c>
    </row>
    <row r="961" spans="1:15" x14ac:dyDescent="0.25">
      <c r="A961" t="s">
        <v>14</v>
      </c>
      <c r="B961" t="s">
        <v>17</v>
      </c>
      <c r="C961" t="s">
        <v>20</v>
      </c>
      <c r="D961" s="91">
        <v>5.571289063</v>
      </c>
      <c r="E961" t="s">
        <v>21</v>
      </c>
      <c r="F961">
        <v>3420</v>
      </c>
      <c r="G961" t="s">
        <v>27</v>
      </c>
      <c r="H961" s="91">
        <v>40</v>
      </c>
      <c r="I961" s="91">
        <v>26.890625</v>
      </c>
      <c r="J961" t="s">
        <v>31</v>
      </c>
      <c r="K961" s="1" t="s">
        <v>34</v>
      </c>
      <c r="L961" t="s">
        <v>36</v>
      </c>
      <c r="M961" t="s">
        <v>38</v>
      </c>
      <c r="N961" t="s">
        <v>36</v>
      </c>
      <c r="O961" t="str">
        <f t="shared" si="14"/>
        <v>No</v>
      </c>
    </row>
    <row r="962" spans="1:15" x14ac:dyDescent="0.25">
      <c r="A962" t="s">
        <v>14</v>
      </c>
      <c r="B962" t="s">
        <v>18</v>
      </c>
      <c r="C962" t="s">
        <v>20</v>
      </c>
      <c r="D962" s="91">
        <v>9.28515625</v>
      </c>
      <c r="E962" t="s">
        <v>21</v>
      </c>
      <c r="F962">
        <v>3420</v>
      </c>
      <c r="G962" t="s">
        <v>27</v>
      </c>
      <c r="H962" s="91">
        <v>41</v>
      </c>
      <c r="I962" s="91">
        <v>29.13671875</v>
      </c>
      <c r="J962" t="s">
        <v>31</v>
      </c>
      <c r="K962" s="1" t="s">
        <v>33</v>
      </c>
      <c r="L962" t="s">
        <v>36</v>
      </c>
      <c r="M962" t="s">
        <v>38</v>
      </c>
      <c r="N962" t="s">
        <v>41</v>
      </c>
      <c r="O962" t="str">
        <f t="shared" si="14"/>
        <v>_Yes</v>
      </c>
    </row>
    <row r="963" spans="1:15" x14ac:dyDescent="0.25">
      <c r="A963" t="s">
        <v>14</v>
      </c>
      <c r="B963" t="s">
        <v>16</v>
      </c>
      <c r="C963" t="s">
        <v>20</v>
      </c>
      <c r="D963" s="91">
        <v>6.28515625</v>
      </c>
      <c r="E963" t="s">
        <v>21</v>
      </c>
      <c r="F963">
        <v>3420</v>
      </c>
      <c r="G963" t="s">
        <v>27</v>
      </c>
      <c r="H963" s="91">
        <v>39.8515625</v>
      </c>
      <c r="I963" s="91">
        <v>30.640625</v>
      </c>
      <c r="J963" t="s">
        <v>32</v>
      </c>
      <c r="K963" s="1" t="s">
        <v>33</v>
      </c>
      <c r="L963" t="s">
        <v>36</v>
      </c>
      <c r="M963" t="s">
        <v>40</v>
      </c>
      <c r="N963" t="s">
        <v>36</v>
      </c>
      <c r="O963" t="str">
        <f t="shared" si="14"/>
        <v>No</v>
      </c>
    </row>
    <row r="964" spans="1:15" x14ac:dyDescent="0.25">
      <c r="A964" t="s">
        <v>14</v>
      </c>
      <c r="B964" t="s">
        <v>16</v>
      </c>
      <c r="C964" t="s">
        <v>20</v>
      </c>
      <c r="D964" s="91">
        <v>8.427734375</v>
      </c>
      <c r="E964" t="s">
        <v>21</v>
      </c>
      <c r="F964">
        <v>3420</v>
      </c>
      <c r="G964" t="s">
        <v>27</v>
      </c>
      <c r="H964" s="91">
        <v>41.421875</v>
      </c>
      <c r="I964" s="91">
        <v>29.66796875</v>
      </c>
      <c r="J964" t="s">
        <v>31</v>
      </c>
      <c r="K964" s="1" t="s">
        <v>34</v>
      </c>
      <c r="L964" t="s">
        <v>36</v>
      </c>
      <c r="M964" t="s">
        <v>38</v>
      </c>
      <c r="N964" t="s">
        <v>63</v>
      </c>
      <c r="O964" t="str">
        <f t="shared" ref="O964:O1027" si="15">IF(N964="Occasional","_Yes",N964)</f>
        <v>_Yes</v>
      </c>
    </row>
    <row r="965" spans="1:15" x14ac:dyDescent="0.25">
      <c r="A965" t="s">
        <v>14</v>
      </c>
      <c r="B965" t="s">
        <v>18</v>
      </c>
      <c r="C965" t="s">
        <v>20</v>
      </c>
      <c r="D965" s="91">
        <v>6.571289063</v>
      </c>
      <c r="E965" t="s">
        <v>21</v>
      </c>
      <c r="F965">
        <v>3420</v>
      </c>
      <c r="G965" t="s">
        <v>27</v>
      </c>
      <c r="H965" s="91">
        <v>38</v>
      </c>
      <c r="I965" s="91">
        <v>29.65234375</v>
      </c>
      <c r="J965" t="s">
        <v>31</v>
      </c>
      <c r="K965" s="1" t="s">
        <v>33</v>
      </c>
      <c r="L965" t="s">
        <v>36</v>
      </c>
      <c r="M965" t="s">
        <v>38</v>
      </c>
      <c r="N965" t="s">
        <v>36</v>
      </c>
      <c r="O965" t="str">
        <f t="shared" si="15"/>
        <v>No</v>
      </c>
    </row>
    <row r="966" spans="1:15" x14ac:dyDescent="0.25">
      <c r="A966" t="s">
        <v>0</v>
      </c>
      <c r="B966" t="s">
        <v>17</v>
      </c>
      <c r="C966" t="s">
        <v>20</v>
      </c>
      <c r="D966" s="91">
        <v>7</v>
      </c>
      <c r="E966" t="s">
        <v>21</v>
      </c>
      <c r="F966">
        <v>3420</v>
      </c>
      <c r="G966" t="s">
        <v>27</v>
      </c>
      <c r="H966" s="91">
        <v>40</v>
      </c>
      <c r="I966" s="91">
        <v>26.0390625</v>
      </c>
      <c r="J966" t="s">
        <v>31</v>
      </c>
      <c r="K966" s="1" t="s">
        <v>35</v>
      </c>
      <c r="L966" t="s">
        <v>63</v>
      </c>
      <c r="M966" t="s">
        <v>38</v>
      </c>
      <c r="N966" t="s">
        <v>36</v>
      </c>
      <c r="O966" t="str">
        <f t="shared" si="15"/>
        <v>No</v>
      </c>
    </row>
    <row r="967" spans="1:15" x14ac:dyDescent="0.25">
      <c r="A967" t="s">
        <v>0</v>
      </c>
      <c r="B967" t="s">
        <v>17</v>
      </c>
      <c r="C967" t="s">
        <v>19</v>
      </c>
      <c r="D967" s="91">
        <v>6.28515625</v>
      </c>
      <c r="E967" t="s">
        <v>21</v>
      </c>
      <c r="F967">
        <v>3430</v>
      </c>
      <c r="G967" t="s">
        <v>27</v>
      </c>
      <c r="H967" s="91">
        <v>38</v>
      </c>
      <c r="I967" s="91">
        <v>27.078125</v>
      </c>
      <c r="J967" t="s">
        <v>31</v>
      </c>
      <c r="K967" s="1" t="s">
        <v>33</v>
      </c>
      <c r="L967" t="s">
        <v>36</v>
      </c>
      <c r="M967" t="s">
        <v>38</v>
      </c>
      <c r="N967" t="s">
        <v>36</v>
      </c>
      <c r="O967" t="str">
        <f t="shared" si="15"/>
        <v>No</v>
      </c>
    </row>
    <row r="968" spans="1:15" x14ac:dyDescent="0.25">
      <c r="A968" t="s">
        <v>14</v>
      </c>
      <c r="B968" t="s">
        <v>16</v>
      </c>
      <c r="C968" t="s">
        <v>20</v>
      </c>
      <c r="D968" s="91">
        <v>3.285644531</v>
      </c>
      <c r="E968" t="s">
        <v>21</v>
      </c>
      <c r="F968">
        <v>3430</v>
      </c>
      <c r="G968" t="s">
        <v>27</v>
      </c>
      <c r="H968" s="91">
        <v>40</v>
      </c>
      <c r="I968" s="91">
        <v>22.828125</v>
      </c>
      <c r="J968" t="s">
        <v>30</v>
      </c>
      <c r="K968" s="1" t="s">
        <v>33</v>
      </c>
      <c r="L968" t="s">
        <v>36</v>
      </c>
      <c r="M968" t="s">
        <v>38</v>
      </c>
      <c r="N968" t="s">
        <v>63</v>
      </c>
      <c r="O968" t="str">
        <f t="shared" si="15"/>
        <v>_Yes</v>
      </c>
    </row>
    <row r="969" spans="1:15" x14ac:dyDescent="0.25">
      <c r="A969" t="s">
        <v>14</v>
      </c>
      <c r="B969" t="s">
        <v>18</v>
      </c>
      <c r="C969" t="s">
        <v>20</v>
      </c>
      <c r="D969" s="91">
        <v>20.5703125</v>
      </c>
      <c r="E969" t="s">
        <v>23</v>
      </c>
      <c r="F969">
        <v>3430</v>
      </c>
      <c r="G969" t="s">
        <v>27</v>
      </c>
      <c r="H969" s="91">
        <v>40</v>
      </c>
      <c r="I969" s="91">
        <v>34.046875</v>
      </c>
      <c r="J969" t="s">
        <v>32</v>
      </c>
      <c r="K969" s="1" t="s">
        <v>34</v>
      </c>
      <c r="L969" t="s">
        <v>36</v>
      </c>
      <c r="M969" t="s">
        <v>38</v>
      </c>
      <c r="N969" t="s">
        <v>63</v>
      </c>
      <c r="O969" t="str">
        <f t="shared" si="15"/>
        <v>_Yes</v>
      </c>
    </row>
    <row r="970" spans="1:15" x14ac:dyDescent="0.25">
      <c r="A970" t="s">
        <v>14</v>
      </c>
      <c r="B970" t="s">
        <v>18</v>
      </c>
      <c r="C970" t="s">
        <v>20</v>
      </c>
      <c r="D970" s="91">
        <v>16.5703125</v>
      </c>
      <c r="E970" t="s">
        <v>22</v>
      </c>
      <c r="F970">
        <v>3430</v>
      </c>
      <c r="G970" t="s">
        <v>27</v>
      </c>
      <c r="H970" s="91">
        <v>40</v>
      </c>
      <c r="I970" s="91">
        <v>28.765625</v>
      </c>
      <c r="J970" t="s">
        <v>31</v>
      </c>
      <c r="K970" s="1" t="s">
        <v>35</v>
      </c>
      <c r="L970" t="s">
        <v>36</v>
      </c>
      <c r="M970" t="s">
        <v>37</v>
      </c>
      <c r="N970" t="s">
        <v>36</v>
      </c>
      <c r="O970" t="str">
        <f t="shared" si="15"/>
        <v>No</v>
      </c>
    </row>
    <row r="971" spans="1:15" x14ac:dyDescent="0.25">
      <c r="A971" t="s">
        <v>14</v>
      </c>
      <c r="B971" t="s">
        <v>18</v>
      </c>
      <c r="C971" t="s">
        <v>20</v>
      </c>
      <c r="D971" s="91">
        <v>4</v>
      </c>
      <c r="E971" t="s">
        <v>21</v>
      </c>
      <c r="F971">
        <v>3430</v>
      </c>
      <c r="G971" t="s">
        <v>27</v>
      </c>
      <c r="H971" s="91">
        <v>40</v>
      </c>
      <c r="I971" s="91">
        <v>30.75</v>
      </c>
      <c r="J971" t="s">
        <v>32</v>
      </c>
      <c r="K971" s="1" t="s">
        <v>35</v>
      </c>
      <c r="L971" t="s">
        <v>36</v>
      </c>
      <c r="M971" t="s">
        <v>40</v>
      </c>
      <c r="N971" t="s">
        <v>36</v>
      </c>
      <c r="O971" t="str">
        <f t="shared" si="15"/>
        <v>No</v>
      </c>
    </row>
    <row r="972" spans="1:15" x14ac:dyDescent="0.25">
      <c r="A972" t="s">
        <v>14</v>
      </c>
      <c r="B972" t="s">
        <v>18</v>
      </c>
      <c r="C972" t="s">
        <v>20</v>
      </c>
      <c r="D972" s="91">
        <v>10.28515625</v>
      </c>
      <c r="E972" t="s">
        <v>21</v>
      </c>
      <c r="F972">
        <v>3430</v>
      </c>
      <c r="G972" t="s">
        <v>27</v>
      </c>
      <c r="H972" s="91">
        <v>39.5703125</v>
      </c>
      <c r="I972" s="91">
        <v>32.671875</v>
      </c>
      <c r="J972" t="s">
        <v>32</v>
      </c>
      <c r="K972" s="1" t="s">
        <v>33</v>
      </c>
      <c r="L972" t="s">
        <v>36</v>
      </c>
      <c r="M972" t="s">
        <v>40</v>
      </c>
      <c r="N972" t="s">
        <v>36</v>
      </c>
      <c r="O972" t="str">
        <f t="shared" si="15"/>
        <v>No</v>
      </c>
    </row>
    <row r="973" spans="1:15" x14ac:dyDescent="0.25">
      <c r="A973" t="s">
        <v>14</v>
      </c>
      <c r="B973" t="s">
        <v>18</v>
      </c>
      <c r="C973" t="s">
        <v>19</v>
      </c>
      <c r="D973" s="91">
        <v>8.427734375</v>
      </c>
      <c r="E973" t="s">
        <v>21</v>
      </c>
      <c r="F973">
        <v>3440</v>
      </c>
      <c r="G973" t="s">
        <v>27</v>
      </c>
      <c r="H973" s="91">
        <v>41</v>
      </c>
      <c r="I973" s="91">
        <v>40.34375</v>
      </c>
      <c r="J973" t="s">
        <v>32</v>
      </c>
      <c r="K973" s="1" t="s">
        <v>35</v>
      </c>
      <c r="L973" t="s">
        <v>36</v>
      </c>
      <c r="M973" t="s">
        <v>38</v>
      </c>
      <c r="N973" t="s">
        <v>36</v>
      </c>
      <c r="O973" t="str">
        <f t="shared" si="15"/>
        <v>No</v>
      </c>
    </row>
    <row r="974" spans="1:15" x14ac:dyDescent="0.25">
      <c r="A974" t="s">
        <v>14</v>
      </c>
      <c r="B974" t="s">
        <v>18</v>
      </c>
      <c r="C974" t="s">
        <v>19</v>
      </c>
      <c r="D974" s="91">
        <v>22.140625</v>
      </c>
      <c r="E974" t="s">
        <v>23</v>
      </c>
      <c r="F974">
        <v>3440</v>
      </c>
      <c r="G974" t="s">
        <v>27</v>
      </c>
      <c r="H974" s="91">
        <v>40</v>
      </c>
      <c r="I974" s="91">
        <v>30.03515625</v>
      </c>
      <c r="J974" t="s">
        <v>32</v>
      </c>
      <c r="K974" s="1" t="s">
        <v>33</v>
      </c>
      <c r="L974" t="s">
        <v>36</v>
      </c>
      <c r="M974" t="s">
        <v>40</v>
      </c>
      <c r="N974" t="s">
        <v>36</v>
      </c>
      <c r="O974" t="str">
        <f t="shared" si="15"/>
        <v>No</v>
      </c>
    </row>
    <row r="975" spans="1:15" x14ac:dyDescent="0.25">
      <c r="A975" t="s">
        <v>14</v>
      </c>
      <c r="B975" t="s">
        <v>18</v>
      </c>
      <c r="C975" t="s">
        <v>19</v>
      </c>
      <c r="D975" s="91">
        <v>16.7109375</v>
      </c>
      <c r="E975" t="s">
        <v>22</v>
      </c>
      <c r="F975">
        <v>3440</v>
      </c>
      <c r="G975" t="s">
        <v>27</v>
      </c>
      <c r="H975" s="91">
        <v>41</v>
      </c>
      <c r="I975" s="91">
        <v>31.71875</v>
      </c>
      <c r="J975" t="s">
        <v>32</v>
      </c>
      <c r="K975" s="1" t="s">
        <v>34</v>
      </c>
      <c r="L975" t="s">
        <v>36</v>
      </c>
      <c r="M975" t="s">
        <v>37</v>
      </c>
      <c r="N975" t="s">
        <v>36</v>
      </c>
      <c r="O975" t="str">
        <f t="shared" si="15"/>
        <v>No</v>
      </c>
    </row>
    <row r="976" spans="1:15" x14ac:dyDescent="0.25">
      <c r="A976" t="s">
        <v>14</v>
      </c>
      <c r="B976" t="s">
        <v>18</v>
      </c>
      <c r="C976" t="s">
        <v>19</v>
      </c>
      <c r="D976" s="91">
        <v>5.856445313</v>
      </c>
      <c r="E976" t="s">
        <v>21</v>
      </c>
      <c r="F976">
        <v>3440</v>
      </c>
      <c r="G976" t="s">
        <v>27</v>
      </c>
      <c r="H976" s="91">
        <v>39</v>
      </c>
      <c r="I976" s="91">
        <v>18.7734375</v>
      </c>
      <c r="J976" t="s">
        <v>29</v>
      </c>
      <c r="K976" s="1" t="s">
        <v>34</v>
      </c>
      <c r="L976" t="s">
        <v>36</v>
      </c>
      <c r="M976" t="s">
        <v>38</v>
      </c>
      <c r="N976" t="s">
        <v>36</v>
      </c>
      <c r="O976" t="str">
        <f t="shared" si="15"/>
        <v>No</v>
      </c>
    </row>
    <row r="977" spans="1:15" x14ac:dyDescent="0.25">
      <c r="A977" t="s">
        <v>14</v>
      </c>
      <c r="B977" t="s">
        <v>18</v>
      </c>
      <c r="C977" t="s">
        <v>19</v>
      </c>
      <c r="D977" s="91">
        <v>15</v>
      </c>
      <c r="E977" t="s">
        <v>22</v>
      </c>
      <c r="F977">
        <v>3440</v>
      </c>
      <c r="G977" t="s">
        <v>27</v>
      </c>
      <c r="H977" s="91">
        <v>42</v>
      </c>
      <c r="I977" s="91">
        <v>41.0390625</v>
      </c>
      <c r="J977" t="s">
        <v>32</v>
      </c>
      <c r="K977" s="1" t="s">
        <v>34</v>
      </c>
      <c r="L977" t="s">
        <v>36</v>
      </c>
      <c r="M977" t="s">
        <v>38</v>
      </c>
      <c r="N977" t="s">
        <v>36</v>
      </c>
      <c r="O977" t="str">
        <f t="shared" si="15"/>
        <v>No</v>
      </c>
    </row>
    <row r="978" spans="1:15" x14ac:dyDescent="0.25">
      <c r="A978" t="s">
        <v>0</v>
      </c>
      <c r="B978" t="s">
        <v>18</v>
      </c>
      <c r="C978" t="s">
        <v>19</v>
      </c>
      <c r="D978" s="91">
        <v>13.71289063</v>
      </c>
      <c r="E978" t="s">
        <v>22</v>
      </c>
      <c r="F978">
        <v>3440</v>
      </c>
      <c r="G978" t="s">
        <v>27</v>
      </c>
      <c r="H978" s="91">
        <v>41</v>
      </c>
      <c r="I978" s="91">
        <v>23.125</v>
      </c>
      <c r="J978" t="s">
        <v>30</v>
      </c>
      <c r="K978" s="1" t="s">
        <v>34</v>
      </c>
      <c r="L978" t="s">
        <v>36</v>
      </c>
      <c r="M978" t="s">
        <v>40</v>
      </c>
      <c r="N978" t="s">
        <v>63</v>
      </c>
      <c r="O978" t="str">
        <f t="shared" si="15"/>
        <v>_Yes</v>
      </c>
    </row>
    <row r="979" spans="1:15" x14ac:dyDescent="0.25">
      <c r="A979" t="s">
        <v>0</v>
      </c>
      <c r="B979" t="s">
        <v>18</v>
      </c>
      <c r="C979" t="s">
        <v>19</v>
      </c>
      <c r="D979" s="91">
        <v>13.85546875</v>
      </c>
      <c r="E979" t="s">
        <v>22</v>
      </c>
      <c r="F979">
        <v>3440</v>
      </c>
      <c r="G979" t="s">
        <v>27</v>
      </c>
      <c r="H979" s="91">
        <v>38</v>
      </c>
      <c r="I979" s="91">
        <v>24.3515625</v>
      </c>
      <c r="J979" t="s">
        <v>30</v>
      </c>
      <c r="K979" s="1" t="s">
        <v>35</v>
      </c>
      <c r="L979" t="s">
        <v>36</v>
      </c>
      <c r="M979" t="s">
        <v>38</v>
      </c>
      <c r="N979" t="s">
        <v>63</v>
      </c>
      <c r="O979" t="str">
        <f t="shared" si="15"/>
        <v>_Yes</v>
      </c>
    </row>
    <row r="980" spans="1:15" x14ac:dyDescent="0.25">
      <c r="A980" t="s">
        <v>0</v>
      </c>
      <c r="B980" t="s">
        <v>16</v>
      </c>
      <c r="C980" t="s">
        <v>19</v>
      </c>
      <c r="D980" s="91">
        <v>6.713867188</v>
      </c>
      <c r="E980" t="s">
        <v>21</v>
      </c>
      <c r="F980">
        <v>3440</v>
      </c>
      <c r="G980" t="s">
        <v>27</v>
      </c>
      <c r="H980" s="91">
        <v>37</v>
      </c>
      <c r="I980" s="91">
        <v>19.73046875</v>
      </c>
      <c r="J980" t="s">
        <v>29</v>
      </c>
      <c r="K980" s="1" t="s">
        <v>34</v>
      </c>
      <c r="L980" t="s">
        <v>63</v>
      </c>
      <c r="M980" t="s">
        <v>40</v>
      </c>
      <c r="N980" t="s">
        <v>63</v>
      </c>
      <c r="O980" t="str">
        <f t="shared" si="15"/>
        <v>_Yes</v>
      </c>
    </row>
    <row r="981" spans="1:15" x14ac:dyDescent="0.25">
      <c r="A981" t="s">
        <v>14</v>
      </c>
      <c r="B981" t="s">
        <v>18</v>
      </c>
      <c r="C981" t="s">
        <v>20</v>
      </c>
      <c r="D981" s="91">
        <v>24.5703125</v>
      </c>
      <c r="E981" t="s">
        <v>23</v>
      </c>
      <c r="F981">
        <v>3440</v>
      </c>
      <c r="G981" t="s">
        <v>27</v>
      </c>
      <c r="H981" s="91">
        <v>40.8515625</v>
      </c>
      <c r="I981" s="91">
        <v>29.25390625</v>
      </c>
      <c r="J981" t="s">
        <v>31</v>
      </c>
      <c r="K981" s="1" t="s">
        <v>34</v>
      </c>
      <c r="L981" t="s">
        <v>36</v>
      </c>
      <c r="M981" t="s">
        <v>40</v>
      </c>
      <c r="N981" t="s">
        <v>36</v>
      </c>
      <c r="O981" t="str">
        <f t="shared" si="15"/>
        <v>No</v>
      </c>
    </row>
    <row r="982" spans="1:15" x14ac:dyDescent="0.25">
      <c r="A982" t="s">
        <v>14</v>
      </c>
      <c r="B982" t="s">
        <v>18</v>
      </c>
      <c r="C982" t="s">
        <v>20</v>
      </c>
      <c r="D982" s="91">
        <v>14.85546875</v>
      </c>
      <c r="E982" t="s">
        <v>22</v>
      </c>
      <c r="F982">
        <v>3440</v>
      </c>
      <c r="G982" t="s">
        <v>27</v>
      </c>
      <c r="H982" s="91">
        <v>40</v>
      </c>
      <c r="I982" s="91">
        <v>25.0859375</v>
      </c>
      <c r="J982" t="s">
        <v>31</v>
      </c>
      <c r="K982" s="1" t="s">
        <v>35</v>
      </c>
      <c r="L982" t="s">
        <v>36</v>
      </c>
      <c r="M982" t="s">
        <v>37</v>
      </c>
      <c r="N982" t="s">
        <v>36</v>
      </c>
      <c r="O982" t="str">
        <f t="shared" si="15"/>
        <v>No</v>
      </c>
    </row>
    <row r="983" spans="1:15" x14ac:dyDescent="0.25">
      <c r="A983" t="s">
        <v>14</v>
      </c>
      <c r="B983" t="s">
        <v>18</v>
      </c>
      <c r="C983" t="s">
        <v>20</v>
      </c>
      <c r="D983" s="91">
        <v>8.427734375</v>
      </c>
      <c r="E983" t="s">
        <v>21</v>
      </c>
      <c r="F983">
        <v>3440</v>
      </c>
      <c r="G983" t="s">
        <v>27</v>
      </c>
      <c r="H983" s="91">
        <v>40</v>
      </c>
      <c r="I983" s="91">
        <v>33.5078125</v>
      </c>
      <c r="J983" t="s">
        <v>32</v>
      </c>
      <c r="K983" s="1" t="s">
        <v>34</v>
      </c>
      <c r="L983" t="s">
        <v>36</v>
      </c>
      <c r="M983" t="s">
        <v>40</v>
      </c>
      <c r="N983" t="s">
        <v>36</v>
      </c>
      <c r="O983" t="str">
        <f t="shared" si="15"/>
        <v>No</v>
      </c>
    </row>
    <row r="984" spans="1:15" x14ac:dyDescent="0.25">
      <c r="A984" t="s">
        <v>14</v>
      </c>
      <c r="B984" t="s">
        <v>18</v>
      </c>
      <c r="C984" t="s">
        <v>20</v>
      </c>
      <c r="D984" s="91">
        <v>42.421875</v>
      </c>
      <c r="E984" t="s">
        <v>24</v>
      </c>
      <c r="F984">
        <v>3440</v>
      </c>
      <c r="G984" t="s">
        <v>27</v>
      </c>
      <c r="H984" s="91">
        <v>40</v>
      </c>
      <c r="I984" s="91">
        <v>29.3359375</v>
      </c>
      <c r="J984" t="s">
        <v>31</v>
      </c>
      <c r="K984" s="1" t="s">
        <v>34</v>
      </c>
      <c r="L984" t="s">
        <v>36</v>
      </c>
      <c r="M984" t="s">
        <v>37</v>
      </c>
      <c r="N984" t="s">
        <v>36</v>
      </c>
      <c r="O984" t="str">
        <f t="shared" si="15"/>
        <v>No</v>
      </c>
    </row>
    <row r="985" spans="1:15" x14ac:dyDescent="0.25">
      <c r="A985" t="s">
        <v>14</v>
      </c>
      <c r="B985" t="s">
        <v>18</v>
      </c>
      <c r="C985" t="s">
        <v>20</v>
      </c>
      <c r="D985" s="91">
        <v>17.42578125</v>
      </c>
      <c r="E985" t="s">
        <v>22</v>
      </c>
      <c r="F985">
        <v>3440</v>
      </c>
      <c r="G985" t="s">
        <v>27</v>
      </c>
      <c r="H985" s="91">
        <v>39</v>
      </c>
      <c r="I985" s="91">
        <v>39.5234375</v>
      </c>
      <c r="J985" t="s">
        <v>32</v>
      </c>
      <c r="K985" s="1" t="s">
        <v>33</v>
      </c>
      <c r="L985" t="s">
        <v>36</v>
      </c>
      <c r="M985" t="s">
        <v>38</v>
      </c>
      <c r="N985" t="s">
        <v>36</v>
      </c>
      <c r="O985" t="str">
        <f t="shared" si="15"/>
        <v>No</v>
      </c>
    </row>
    <row r="986" spans="1:15" x14ac:dyDescent="0.25">
      <c r="A986" t="s">
        <v>14</v>
      </c>
      <c r="B986" t="s">
        <v>16</v>
      </c>
      <c r="C986" t="s">
        <v>19</v>
      </c>
      <c r="D986" s="91">
        <v>43.421875</v>
      </c>
      <c r="E986" t="s">
        <v>24</v>
      </c>
      <c r="F986">
        <v>3445</v>
      </c>
      <c r="G986" t="s">
        <v>27</v>
      </c>
      <c r="H986" s="91">
        <v>37.7109375</v>
      </c>
      <c r="I986" s="91">
        <v>32.796875</v>
      </c>
      <c r="J986" t="s">
        <v>32</v>
      </c>
      <c r="K986" s="1" t="s">
        <v>34</v>
      </c>
      <c r="L986" t="s">
        <v>63</v>
      </c>
      <c r="M986" t="s">
        <v>38</v>
      </c>
      <c r="N986" t="s">
        <v>63</v>
      </c>
      <c r="O986" t="str">
        <f t="shared" si="15"/>
        <v>_Yes</v>
      </c>
    </row>
    <row r="987" spans="1:15" x14ac:dyDescent="0.25">
      <c r="A987" t="s">
        <v>14</v>
      </c>
      <c r="B987" t="s">
        <v>18</v>
      </c>
      <c r="C987" t="s">
        <v>19</v>
      </c>
      <c r="D987" s="91">
        <v>27.85546875</v>
      </c>
      <c r="E987" t="s">
        <v>24</v>
      </c>
      <c r="F987">
        <v>3450</v>
      </c>
      <c r="G987" t="s">
        <v>27</v>
      </c>
      <c r="H987" s="91">
        <v>40</v>
      </c>
      <c r="I987" s="91">
        <v>33.7421875</v>
      </c>
      <c r="J987" t="s">
        <v>32</v>
      </c>
      <c r="K987" s="1" t="s">
        <v>33</v>
      </c>
      <c r="L987" t="s">
        <v>36</v>
      </c>
      <c r="M987" t="s">
        <v>37</v>
      </c>
      <c r="N987" t="s">
        <v>36</v>
      </c>
      <c r="O987" t="str">
        <f t="shared" si="15"/>
        <v>No</v>
      </c>
    </row>
    <row r="988" spans="1:15" x14ac:dyDescent="0.25">
      <c r="A988" t="s">
        <v>14</v>
      </c>
      <c r="B988" t="s">
        <v>18</v>
      </c>
      <c r="C988" t="s">
        <v>19</v>
      </c>
      <c r="D988" s="91">
        <v>33.7109375</v>
      </c>
      <c r="E988" t="s">
        <v>24</v>
      </c>
      <c r="F988">
        <v>3450</v>
      </c>
      <c r="G988" t="s">
        <v>27</v>
      </c>
      <c r="H988" s="91">
        <v>36</v>
      </c>
      <c r="I988" s="91">
        <v>32</v>
      </c>
      <c r="J988" t="s">
        <v>32</v>
      </c>
      <c r="K988" s="1" t="s">
        <v>33</v>
      </c>
      <c r="L988" t="s">
        <v>63</v>
      </c>
      <c r="M988" t="s">
        <v>38</v>
      </c>
      <c r="N988" t="s">
        <v>36</v>
      </c>
      <c r="O988" t="str">
        <f t="shared" si="15"/>
        <v>No</v>
      </c>
    </row>
    <row r="989" spans="1:15" x14ac:dyDescent="0.25">
      <c r="A989" t="s">
        <v>14</v>
      </c>
      <c r="B989" t="s">
        <v>18</v>
      </c>
      <c r="C989" t="s">
        <v>19</v>
      </c>
      <c r="D989" s="91">
        <v>35.421875</v>
      </c>
      <c r="E989" t="s">
        <v>24</v>
      </c>
      <c r="F989">
        <v>3450</v>
      </c>
      <c r="G989" t="s">
        <v>27</v>
      </c>
      <c r="H989" s="91">
        <v>41</v>
      </c>
      <c r="I989" s="91">
        <v>17.97265625</v>
      </c>
      <c r="J989" t="s">
        <v>29</v>
      </c>
      <c r="K989" s="1" t="s">
        <v>33</v>
      </c>
      <c r="L989" t="s">
        <v>36</v>
      </c>
      <c r="M989" t="s">
        <v>40</v>
      </c>
      <c r="N989" t="s">
        <v>36</v>
      </c>
      <c r="O989" t="str">
        <f t="shared" si="15"/>
        <v>No</v>
      </c>
    </row>
    <row r="990" spans="1:15" x14ac:dyDescent="0.25">
      <c r="A990" t="s">
        <v>14</v>
      </c>
      <c r="B990" t="s">
        <v>17</v>
      </c>
      <c r="C990" t="s">
        <v>19</v>
      </c>
      <c r="D990" s="91">
        <v>20.28515625</v>
      </c>
      <c r="E990" t="s">
        <v>23</v>
      </c>
      <c r="F990">
        <v>3450</v>
      </c>
      <c r="G990" t="s">
        <v>27</v>
      </c>
      <c r="H990" s="91">
        <v>40</v>
      </c>
      <c r="I990" s="91">
        <v>27.51953125</v>
      </c>
      <c r="J990" t="s">
        <v>31</v>
      </c>
      <c r="K990" s="1" t="s">
        <v>34</v>
      </c>
      <c r="L990" t="s">
        <v>36</v>
      </c>
      <c r="M990" t="s">
        <v>40</v>
      </c>
      <c r="N990" t="s">
        <v>36</v>
      </c>
      <c r="O990" t="str">
        <f t="shared" si="15"/>
        <v>No</v>
      </c>
    </row>
    <row r="991" spans="1:15" x14ac:dyDescent="0.25">
      <c r="A991" t="s">
        <v>14</v>
      </c>
      <c r="B991" t="s">
        <v>16</v>
      </c>
      <c r="C991" t="s">
        <v>20</v>
      </c>
      <c r="D991" s="91">
        <v>11.71289063</v>
      </c>
      <c r="E991" t="s">
        <v>21</v>
      </c>
      <c r="F991">
        <v>3450</v>
      </c>
      <c r="G991" t="s">
        <v>27</v>
      </c>
      <c r="H991" s="91">
        <v>40.421875</v>
      </c>
      <c r="I991" s="91">
        <v>27.0546875</v>
      </c>
      <c r="J991" t="s">
        <v>31</v>
      </c>
      <c r="K991" s="1" t="s">
        <v>33</v>
      </c>
      <c r="L991" t="s">
        <v>36</v>
      </c>
      <c r="M991" t="s">
        <v>40</v>
      </c>
      <c r="N991" t="s">
        <v>63</v>
      </c>
      <c r="O991" t="str">
        <f t="shared" si="15"/>
        <v>_Yes</v>
      </c>
    </row>
    <row r="992" spans="1:15" x14ac:dyDescent="0.25">
      <c r="A992" t="s">
        <v>14</v>
      </c>
      <c r="B992" t="s">
        <v>16</v>
      </c>
      <c r="C992" t="s">
        <v>20</v>
      </c>
      <c r="D992" s="91">
        <v>15.5703125</v>
      </c>
      <c r="E992" t="s">
        <v>22</v>
      </c>
      <c r="F992">
        <v>3450</v>
      </c>
      <c r="G992" t="s">
        <v>27</v>
      </c>
      <c r="H992" s="91">
        <v>40</v>
      </c>
      <c r="I992" s="91">
        <v>24.24609375</v>
      </c>
      <c r="J992" t="s">
        <v>30</v>
      </c>
      <c r="K992" s="1" t="s">
        <v>33</v>
      </c>
      <c r="L992" t="s">
        <v>63</v>
      </c>
      <c r="M992" t="s">
        <v>38</v>
      </c>
      <c r="N992" t="s">
        <v>63</v>
      </c>
      <c r="O992" t="str">
        <f t="shared" si="15"/>
        <v>_Yes</v>
      </c>
    </row>
    <row r="993" spans="1:15" x14ac:dyDescent="0.25">
      <c r="A993" t="s">
        <v>14</v>
      </c>
      <c r="B993" t="s">
        <v>18</v>
      </c>
      <c r="C993" t="s">
        <v>20</v>
      </c>
      <c r="D993" s="91">
        <v>9.142578125</v>
      </c>
      <c r="E993" t="s">
        <v>21</v>
      </c>
      <c r="F993">
        <v>3450</v>
      </c>
      <c r="G993" t="s">
        <v>27</v>
      </c>
      <c r="H993" s="91">
        <v>41</v>
      </c>
      <c r="I993" s="91">
        <v>30.9140625</v>
      </c>
      <c r="J993" t="s">
        <v>32</v>
      </c>
      <c r="K993" s="1" t="s">
        <v>34</v>
      </c>
      <c r="L993" t="s">
        <v>36</v>
      </c>
      <c r="M993" t="s">
        <v>40</v>
      </c>
      <c r="N993" t="s">
        <v>36</v>
      </c>
      <c r="O993" t="str">
        <f t="shared" si="15"/>
        <v>No</v>
      </c>
    </row>
    <row r="994" spans="1:15" x14ac:dyDescent="0.25">
      <c r="A994" t="s">
        <v>14</v>
      </c>
      <c r="B994" t="s">
        <v>18</v>
      </c>
      <c r="C994" t="s">
        <v>20</v>
      </c>
      <c r="D994" s="91">
        <v>6.28515625</v>
      </c>
      <c r="E994" t="s">
        <v>21</v>
      </c>
      <c r="F994">
        <v>3450</v>
      </c>
      <c r="G994" t="s">
        <v>27</v>
      </c>
      <c r="H994" s="91">
        <v>40</v>
      </c>
      <c r="I994" s="91">
        <v>29.859375</v>
      </c>
      <c r="J994" t="s">
        <v>31</v>
      </c>
      <c r="K994" s="1" t="s">
        <v>34</v>
      </c>
      <c r="L994" t="s">
        <v>36</v>
      </c>
      <c r="M994" t="s">
        <v>40</v>
      </c>
      <c r="N994" t="s">
        <v>36</v>
      </c>
      <c r="O994" t="str">
        <f t="shared" si="15"/>
        <v>No</v>
      </c>
    </row>
    <row r="995" spans="1:15" x14ac:dyDescent="0.25">
      <c r="A995" t="s">
        <v>14</v>
      </c>
      <c r="B995" t="s">
        <v>18</v>
      </c>
      <c r="C995" t="s">
        <v>20</v>
      </c>
      <c r="D995" s="91">
        <v>6.713867188</v>
      </c>
      <c r="E995" t="s">
        <v>21</v>
      </c>
      <c r="F995">
        <v>3450</v>
      </c>
      <c r="G995" t="s">
        <v>27</v>
      </c>
      <c r="H995" s="91">
        <v>41</v>
      </c>
      <c r="I995" s="91">
        <v>18.1171875</v>
      </c>
      <c r="J995" t="s">
        <v>29</v>
      </c>
      <c r="K995" s="1" t="s">
        <v>35</v>
      </c>
      <c r="L995" t="s">
        <v>36</v>
      </c>
      <c r="M995" t="s">
        <v>38</v>
      </c>
      <c r="N995" t="s">
        <v>63</v>
      </c>
      <c r="O995" t="str">
        <f t="shared" si="15"/>
        <v>_Yes</v>
      </c>
    </row>
    <row r="996" spans="1:15" x14ac:dyDescent="0.25">
      <c r="A996" t="s">
        <v>14</v>
      </c>
      <c r="B996" t="s">
        <v>18</v>
      </c>
      <c r="C996" t="s">
        <v>20</v>
      </c>
      <c r="D996" s="91">
        <v>10.71289063</v>
      </c>
      <c r="E996" t="s">
        <v>21</v>
      </c>
      <c r="F996">
        <v>3450</v>
      </c>
      <c r="G996" t="s">
        <v>27</v>
      </c>
      <c r="H996" s="91">
        <v>39</v>
      </c>
      <c r="I996" s="91">
        <v>31.87109375</v>
      </c>
      <c r="J996" t="s">
        <v>32</v>
      </c>
      <c r="K996" s="1" t="s">
        <v>34</v>
      </c>
      <c r="L996" t="s">
        <v>36</v>
      </c>
      <c r="M996" t="s">
        <v>40</v>
      </c>
      <c r="N996" t="s">
        <v>36</v>
      </c>
      <c r="O996" t="str">
        <f t="shared" si="15"/>
        <v>No</v>
      </c>
    </row>
    <row r="997" spans="1:15" x14ac:dyDescent="0.25">
      <c r="A997" t="s">
        <v>14</v>
      </c>
      <c r="B997" t="s">
        <v>18</v>
      </c>
      <c r="C997" t="s">
        <v>20</v>
      </c>
      <c r="D997" s="91">
        <v>10.42773438</v>
      </c>
      <c r="E997" t="s">
        <v>21</v>
      </c>
      <c r="F997">
        <v>3450</v>
      </c>
      <c r="G997" t="s">
        <v>27</v>
      </c>
      <c r="H997" s="91">
        <v>41.28125</v>
      </c>
      <c r="I997" s="91">
        <v>30.81640625</v>
      </c>
      <c r="J997" t="s">
        <v>32</v>
      </c>
      <c r="K997" s="1" t="s">
        <v>34</v>
      </c>
      <c r="L997" t="s">
        <v>36</v>
      </c>
      <c r="M997" t="s">
        <v>38</v>
      </c>
      <c r="N997" t="s">
        <v>36</v>
      </c>
      <c r="O997" t="str">
        <f t="shared" si="15"/>
        <v>No</v>
      </c>
    </row>
    <row r="998" spans="1:15" x14ac:dyDescent="0.25">
      <c r="A998" t="s">
        <v>0</v>
      </c>
      <c r="B998" t="s">
        <v>17</v>
      </c>
      <c r="C998" t="s">
        <v>20</v>
      </c>
      <c r="D998" s="91">
        <v>8.712890625</v>
      </c>
      <c r="E998" t="s">
        <v>21</v>
      </c>
      <c r="F998">
        <v>3450</v>
      </c>
      <c r="G998" t="s">
        <v>27</v>
      </c>
      <c r="H998" s="91">
        <v>40</v>
      </c>
      <c r="I998" s="91">
        <v>22.6953125</v>
      </c>
      <c r="J998" t="s">
        <v>30</v>
      </c>
      <c r="K998" s="1" t="s">
        <v>35</v>
      </c>
      <c r="L998" t="s">
        <v>36</v>
      </c>
      <c r="M998" t="s">
        <v>38</v>
      </c>
      <c r="N998" t="s">
        <v>36</v>
      </c>
      <c r="O998" t="str">
        <f t="shared" si="15"/>
        <v>No</v>
      </c>
    </row>
    <row r="999" spans="1:15" x14ac:dyDescent="0.25">
      <c r="A999" t="s">
        <v>14</v>
      </c>
      <c r="B999" t="s">
        <v>18</v>
      </c>
      <c r="C999" t="s">
        <v>19</v>
      </c>
      <c r="D999" s="91">
        <v>13.5703125</v>
      </c>
      <c r="E999" t="s">
        <v>22</v>
      </c>
      <c r="F999">
        <v>3460</v>
      </c>
      <c r="G999" t="s">
        <v>27</v>
      </c>
      <c r="H999" s="91">
        <v>38</v>
      </c>
      <c r="I999" s="91">
        <v>28.14453125</v>
      </c>
      <c r="J999" t="s">
        <v>31</v>
      </c>
      <c r="K999" s="1" t="s">
        <v>34</v>
      </c>
      <c r="L999" t="s">
        <v>36</v>
      </c>
      <c r="M999" t="s">
        <v>37</v>
      </c>
      <c r="N999" t="s">
        <v>36</v>
      </c>
      <c r="O999" t="str">
        <f t="shared" si="15"/>
        <v>No</v>
      </c>
    </row>
    <row r="1000" spans="1:15" x14ac:dyDescent="0.25">
      <c r="A1000" t="s">
        <v>14</v>
      </c>
      <c r="B1000" t="s">
        <v>18</v>
      </c>
      <c r="C1000" t="s">
        <v>19</v>
      </c>
      <c r="D1000" s="91">
        <v>17.85546875</v>
      </c>
      <c r="E1000" t="s">
        <v>22</v>
      </c>
      <c r="F1000">
        <v>3460</v>
      </c>
      <c r="G1000" t="s">
        <v>27</v>
      </c>
      <c r="H1000" s="91">
        <v>40</v>
      </c>
      <c r="I1000" s="91">
        <v>36.71875</v>
      </c>
      <c r="J1000" t="s">
        <v>32</v>
      </c>
      <c r="K1000" s="1" t="s">
        <v>34</v>
      </c>
      <c r="L1000" t="s">
        <v>36</v>
      </c>
      <c r="M1000" t="s">
        <v>40</v>
      </c>
      <c r="N1000" t="s">
        <v>36</v>
      </c>
      <c r="O1000" t="str">
        <f t="shared" si="15"/>
        <v>No</v>
      </c>
    </row>
    <row r="1001" spans="1:15" x14ac:dyDescent="0.25">
      <c r="A1001" t="s">
        <v>14</v>
      </c>
      <c r="B1001" t="s">
        <v>18</v>
      </c>
      <c r="C1001" t="s">
        <v>19</v>
      </c>
      <c r="D1001" s="91">
        <v>39.140625</v>
      </c>
      <c r="E1001" t="s">
        <v>24</v>
      </c>
      <c r="F1001">
        <v>3460</v>
      </c>
      <c r="G1001" t="s">
        <v>27</v>
      </c>
      <c r="H1001" s="91">
        <v>38.8515625</v>
      </c>
      <c r="I1001" s="91">
        <v>35.484375</v>
      </c>
      <c r="J1001" t="s">
        <v>32</v>
      </c>
      <c r="K1001" s="1" t="s">
        <v>35</v>
      </c>
      <c r="L1001" t="s">
        <v>36</v>
      </c>
      <c r="M1001" t="s">
        <v>39</v>
      </c>
      <c r="N1001" t="s">
        <v>36</v>
      </c>
      <c r="O1001" t="str">
        <f t="shared" si="15"/>
        <v>No</v>
      </c>
    </row>
    <row r="1002" spans="1:15" x14ac:dyDescent="0.25">
      <c r="A1002" t="s">
        <v>14</v>
      </c>
      <c r="B1002" t="s">
        <v>16</v>
      </c>
      <c r="C1002" t="s">
        <v>19</v>
      </c>
      <c r="D1002" s="91">
        <v>17.42578125</v>
      </c>
      <c r="E1002" t="s">
        <v>22</v>
      </c>
      <c r="F1002">
        <v>3460</v>
      </c>
      <c r="G1002" t="s">
        <v>27</v>
      </c>
      <c r="H1002" s="91">
        <v>39.421875</v>
      </c>
      <c r="I1002" s="91">
        <v>22.48046875</v>
      </c>
      <c r="J1002" t="s">
        <v>30</v>
      </c>
      <c r="K1002" s="1" t="s">
        <v>33</v>
      </c>
      <c r="L1002" t="s">
        <v>36</v>
      </c>
      <c r="M1002" t="s">
        <v>38</v>
      </c>
      <c r="N1002" t="s">
        <v>36</v>
      </c>
      <c r="O1002" t="str">
        <f t="shared" si="15"/>
        <v>No</v>
      </c>
    </row>
    <row r="1003" spans="1:15" x14ac:dyDescent="0.25">
      <c r="A1003" t="s">
        <v>0</v>
      </c>
      <c r="B1003" t="s">
        <v>18</v>
      </c>
      <c r="C1003" t="s">
        <v>19</v>
      </c>
      <c r="D1003" s="91">
        <v>8.712890625</v>
      </c>
      <c r="E1003" t="s">
        <v>21</v>
      </c>
      <c r="F1003">
        <v>3460</v>
      </c>
      <c r="G1003" t="s">
        <v>27</v>
      </c>
      <c r="H1003" s="91">
        <v>39</v>
      </c>
      <c r="I1003" s="91">
        <v>30.40625</v>
      </c>
      <c r="J1003" t="s">
        <v>32</v>
      </c>
      <c r="K1003" s="1" t="s">
        <v>34</v>
      </c>
      <c r="L1003" t="s">
        <v>36</v>
      </c>
      <c r="M1003" t="s">
        <v>39</v>
      </c>
      <c r="N1003" t="s">
        <v>36</v>
      </c>
      <c r="O1003" t="str">
        <f t="shared" si="15"/>
        <v>No</v>
      </c>
    </row>
    <row r="1004" spans="1:15" x14ac:dyDescent="0.25">
      <c r="A1004" t="s">
        <v>14</v>
      </c>
      <c r="B1004" t="s">
        <v>16</v>
      </c>
      <c r="C1004" t="s">
        <v>20</v>
      </c>
      <c r="D1004" s="91">
        <v>10.42773438</v>
      </c>
      <c r="E1004" t="s">
        <v>21</v>
      </c>
      <c r="F1004">
        <v>3460</v>
      </c>
      <c r="G1004" t="s">
        <v>27</v>
      </c>
      <c r="H1004" s="91">
        <v>41</v>
      </c>
      <c r="I1004" s="91">
        <v>25.14453125</v>
      </c>
      <c r="J1004" t="s">
        <v>31</v>
      </c>
      <c r="K1004" s="1" t="s">
        <v>35</v>
      </c>
      <c r="L1004" t="s">
        <v>36</v>
      </c>
      <c r="M1004" t="s">
        <v>38</v>
      </c>
      <c r="N1004" t="s">
        <v>63</v>
      </c>
      <c r="O1004" t="str">
        <f t="shared" si="15"/>
        <v>_Yes</v>
      </c>
    </row>
    <row r="1005" spans="1:15" x14ac:dyDescent="0.25">
      <c r="A1005" t="s">
        <v>0</v>
      </c>
      <c r="B1005" t="s">
        <v>18</v>
      </c>
      <c r="C1005" t="s">
        <v>20</v>
      </c>
      <c r="D1005" s="91">
        <v>12</v>
      </c>
      <c r="E1005" t="s">
        <v>21</v>
      </c>
      <c r="F1005">
        <v>3460</v>
      </c>
      <c r="G1005" t="s">
        <v>27</v>
      </c>
      <c r="H1005" s="91">
        <v>40</v>
      </c>
      <c r="I1005" s="91">
        <v>22.1875</v>
      </c>
      <c r="J1005" t="s">
        <v>30</v>
      </c>
      <c r="K1005" s="1" t="s">
        <v>34</v>
      </c>
      <c r="L1005" t="s">
        <v>36</v>
      </c>
      <c r="M1005" t="s">
        <v>40</v>
      </c>
      <c r="N1005" t="s">
        <v>63</v>
      </c>
      <c r="O1005" t="str">
        <f t="shared" si="15"/>
        <v>_Yes</v>
      </c>
    </row>
    <row r="1006" spans="1:15" x14ac:dyDescent="0.25">
      <c r="A1006" t="s">
        <v>0</v>
      </c>
      <c r="B1006" t="s">
        <v>16</v>
      </c>
      <c r="C1006" t="s">
        <v>19</v>
      </c>
      <c r="D1006" s="91">
        <v>10.14257813</v>
      </c>
      <c r="E1006" t="s">
        <v>21</v>
      </c>
      <c r="F1006">
        <v>3465</v>
      </c>
      <c r="G1006" t="s">
        <v>27</v>
      </c>
      <c r="H1006" s="91">
        <v>40</v>
      </c>
      <c r="I1006" s="91">
        <v>24.31640625</v>
      </c>
      <c r="J1006" t="s">
        <v>30</v>
      </c>
      <c r="K1006" s="1" t="s">
        <v>35</v>
      </c>
      <c r="L1006" t="s">
        <v>36</v>
      </c>
      <c r="M1006" t="s">
        <v>40</v>
      </c>
      <c r="N1006" t="s">
        <v>36</v>
      </c>
      <c r="O1006" t="str">
        <f t="shared" si="15"/>
        <v>No</v>
      </c>
    </row>
    <row r="1007" spans="1:15" x14ac:dyDescent="0.25">
      <c r="A1007" t="s">
        <v>14</v>
      </c>
      <c r="B1007" t="s">
        <v>18</v>
      </c>
      <c r="C1007" t="s">
        <v>19</v>
      </c>
      <c r="D1007" s="91">
        <v>23.42578125</v>
      </c>
      <c r="E1007" t="s">
        <v>23</v>
      </c>
      <c r="F1007">
        <v>3470</v>
      </c>
      <c r="G1007" t="s">
        <v>27</v>
      </c>
      <c r="H1007" s="91">
        <v>40</v>
      </c>
      <c r="I1007" s="91">
        <v>26.15234375</v>
      </c>
      <c r="J1007" t="s">
        <v>31</v>
      </c>
      <c r="K1007" s="1" t="s">
        <v>35</v>
      </c>
      <c r="L1007" t="s">
        <v>36</v>
      </c>
      <c r="M1007" t="s">
        <v>37</v>
      </c>
      <c r="N1007" t="s">
        <v>63</v>
      </c>
      <c r="O1007" t="str">
        <f t="shared" si="15"/>
        <v>_Yes</v>
      </c>
    </row>
    <row r="1008" spans="1:15" x14ac:dyDescent="0.25">
      <c r="A1008" t="s">
        <v>14</v>
      </c>
      <c r="B1008" t="s">
        <v>18</v>
      </c>
      <c r="C1008" t="s">
        <v>19</v>
      </c>
      <c r="D1008" s="91">
        <v>27.42578125</v>
      </c>
      <c r="E1008" t="s">
        <v>24</v>
      </c>
      <c r="F1008">
        <v>3470</v>
      </c>
      <c r="G1008" t="s">
        <v>27</v>
      </c>
      <c r="H1008" s="91">
        <v>41</v>
      </c>
      <c r="I1008" s="91">
        <v>25.25</v>
      </c>
      <c r="J1008" t="s">
        <v>31</v>
      </c>
      <c r="K1008" s="1" t="s">
        <v>34</v>
      </c>
      <c r="L1008" t="s">
        <v>36</v>
      </c>
      <c r="M1008" t="s">
        <v>40</v>
      </c>
      <c r="N1008" t="s">
        <v>36</v>
      </c>
      <c r="O1008" t="str">
        <f t="shared" si="15"/>
        <v>No</v>
      </c>
    </row>
    <row r="1009" spans="1:15" x14ac:dyDescent="0.25">
      <c r="A1009" t="s">
        <v>14</v>
      </c>
      <c r="B1009" t="s">
        <v>18</v>
      </c>
      <c r="C1009" t="s">
        <v>19</v>
      </c>
      <c r="D1009" s="91">
        <v>20.7109375</v>
      </c>
      <c r="E1009" t="s">
        <v>23</v>
      </c>
      <c r="F1009">
        <v>3470</v>
      </c>
      <c r="G1009" t="s">
        <v>27</v>
      </c>
      <c r="H1009" s="91">
        <v>39</v>
      </c>
      <c r="I1009" s="91">
        <v>40.296875</v>
      </c>
      <c r="J1009" t="s">
        <v>32</v>
      </c>
      <c r="K1009" s="1" t="s">
        <v>35</v>
      </c>
      <c r="L1009" t="s">
        <v>36</v>
      </c>
      <c r="M1009" t="s">
        <v>38</v>
      </c>
      <c r="N1009" t="s">
        <v>63</v>
      </c>
      <c r="O1009" t="str">
        <f t="shared" si="15"/>
        <v>_Yes</v>
      </c>
    </row>
    <row r="1010" spans="1:15" x14ac:dyDescent="0.25">
      <c r="A1010" t="s">
        <v>14</v>
      </c>
      <c r="B1010" t="s">
        <v>18</v>
      </c>
      <c r="C1010" t="s">
        <v>19</v>
      </c>
      <c r="D1010" s="91">
        <v>41.140625</v>
      </c>
      <c r="E1010" t="s">
        <v>24</v>
      </c>
      <c r="F1010">
        <v>3470</v>
      </c>
      <c r="G1010" t="s">
        <v>27</v>
      </c>
      <c r="H1010" s="91">
        <v>41</v>
      </c>
      <c r="I1010" s="91">
        <v>34.3515625</v>
      </c>
      <c r="J1010" t="s">
        <v>32</v>
      </c>
      <c r="K1010" s="1" t="s">
        <v>33</v>
      </c>
      <c r="L1010" t="s">
        <v>36</v>
      </c>
      <c r="M1010" t="s">
        <v>40</v>
      </c>
      <c r="N1010" t="s">
        <v>36</v>
      </c>
      <c r="O1010" t="str">
        <f t="shared" si="15"/>
        <v>No</v>
      </c>
    </row>
    <row r="1011" spans="1:15" x14ac:dyDescent="0.25">
      <c r="A1011" t="s">
        <v>14</v>
      </c>
      <c r="B1011" t="s">
        <v>16</v>
      </c>
      <c r="C1011" t="s">
        <v>19</v>
      </c>
      <c r="D1011" s="91">
        <v>7.427734375</v>
      </c>
      <c r="E1011" t="s">
        <v>21</v>
      </c>
      <c r="F1011">
        <v>3470</v>
      </c>
      <c r="G1011" t="s">
        <v>27</v>
      </c>
      <c r="H1011" s="91">
        <v>40</v>
      </c>
      <c r="I1011" s="91">
        <v>23</v>
      </c>
      <c r="J1011" t="s">
        <v>30</v>
      </c>
      <c r="K1011" s="1" t="s">
        <v>34</v>
      </c>
      <c r="L1011" t="s">
        <v>36</v>
      </c>
      <c r="M1011" t="s">
        <v>38</v>
      </c>
      <c r="N1011" t="s">
        <v>63</v>
      </c>
      <c r="O1011" t="str">
        <f t="shared" si="15"/>
        <v>_Yes</v>
      </c>
    </row>
    <row r="1012" spans="1:15" x14ac:dyDescent="0.25">
      <c r="A1012" t="s">
        <v>0</v>
      </c>
      <c r="B1012" t="s">
        <v>16</v>
      </c>
      <c r="C1012" t="s">
        <v>19</v>
      </c>
      <c r="D1012" s="91">
        <v>31</v>
      </c>
      <c r="E1012" t="s">
        <v>24</v>
      </c>
      <c r="F1012">
        <v>3470</v>
      </c>
      <c r="G1012" t="s">
        <v>27</v>
      </c>
      <c r="H1012" s="91">
        <v>38</v>
      </c>
      <c r="I1012" s="91">
        <v>23.6796875</v>
      </c>
      <c r="J1012" t="s">
        <v>30</v>
      </c>
      <c r="K1012" s="1" t="s">
        <v>35</v>
      </c>
      <c r="L1012" t="s">
        <v>63</v>
      </c>
      <c r="M1012" t="s">
        <v>40</v>
      </c>
      <c r="N1012" t="s">
        <v>63</v>
      </c>
      <c r="O1012" t="str">
        <f t="shared" si="15"/>
        <v>_Yes</v>
      </c>
    </row>
    <row r="1013" spans="1:15" x14ac:dyDescent="0.25">
      <c r="A1013" t="s">
        <v>0</v>
      </c>
      <c r="B1013" t="s">
        <v>16</v>
      </c>
      <c r="C1013" t="s">
        <v>19</v>
      </c>
      <c r="D1013" s="91">
        <v>13.42773438</v>
      </c>
      <c r="E1013" t="s">
        <v>22</v>
      </c>
      <c r="F1013">
        <v>3470</v>
      </c>
      <c r="G1013" t="s">
        <v>27</v>
      </c>
      <c r="H1013" s="91">
        <v>40</v>
      </c>
      <c r="I1013" s="91">
        <v>26.9453125</v>
      </c>
      <c r="J1013" t="s">
        <v>31</v>
      </c>
      <c r="K1013" s="1" t="s">
        <v>33</v>
      </c>
      <c r="L1013" t="s">
        <v>36</v>
      </c>
      <c r="M1013" t="s">
        <v>38</v>
      </c>
      <c r="N1013" t="s">
        <v>63</v>
      </c>
      <c r="O1013" t="str">
        <f t="shared" si="15"/>
        <v>_Yes</v>
      </c>
    </row>
    <row r="1014" spans="1:15" x14ac:dyDescent="0.25">
      <c r="A1014" t="s">
        <v>14</v>
      </c>
      <c r="B1014" t="s">
        <v>17</v>
      </c>
      <c r="C1014" t="s">
        <v>20</v>
      </c>
      <c r="D1014" s="91">
        <v>9</v>
      </c>
      <c r="E1014" t="s">
        <v>21</v>
      </c>
      <c r="F1014">
        <v>3470</v>
      </c>
      <c r="G1014" t="s">
        <v>27</v>
      </c>
      <c r="H1014" s="91">
        <v>41.140625</v>
      </c>
      <c r="I1014" s="91">
        <v>19.48828125</v>
      </c>
      <c r="J1014" t="s">
        <v>29</v>
      </c>
      <c r="K1014" s="1" t="s">
        <v>34</v>
      </c>
      <c r="L1014" t="s">
        <v>63</v>
      </c>
      <c r="M1014" t="s">
        <v>40</v>
      </c>
      <c r="N1014" t="s">
        <v>36</v>
      </c>
      <c r="O1014" t="str">
        <f t="shared" si="15"/>
        <v>No</v>
      </c>
    </row>
    <row r="1015" spans="1:15" x14ac:dyDescent="0.25">
      <c r="A1015" t="s">
        <v>14</v>
      </c>
      <c r="B1015" t="s">
        <v>17</v>
      </c>
      <c r="C1015" t="s">
        <v>20</v>
      </c>
      <c r="D1015" s="91">
        <v>9.85546875</v>
      </c>
      <c r="E1015" t="s">
        <v>21</v>
      </c>
      <c r="F1015">
        <v>3470</v>
      </c>
      <c r="G1015" t="s">
        <v>27</v>
      </c>
      <c r="H1015" s="91">
        <v>35</v>
      </c>
      <c r="I1015" s="91">
        <v>25.328125</v>
      </c>
      <c r="J1015" t="s">
        <v>31</v>
      </c>
      <c r="K1015" s="1" t="s">
        <v>33</v>
      </c>
      <c r="L1015" t="s">
        <v>63</v>
      </c>
      <c r="M1015" t="s">
        <v>38</v>
      </c>
      <c r="N1015" t="s">
        <v>36</v>
      </c>
      <c r="O1015" t="str">
        <f t="shared" si="15"/>
        <v>No</v>
      </c>
    </row>
    <row r="1016" spans="1:15" x14ac:dyDescent="0.25">
      <c r="A1016" t="s">
        <v>14</v>
      </c>
      <c r="B1016" t="s">
        <v>18</v>
      </c>
      <c r="C1016" t="s">
        <v>20</v>
      </c>
      <c r="D1016" s="91">
        <v>30.140625</v>
      </c>
      <c r="E1016" t="s">
        <v>24</v>
      </c>
      <c r="F1016">
        <v>3470</v>
      </c>
      <c r="G1016" t="s">
        <v>27</v>
      </c>
      <c r="H1016" s="91">
        <v>40.28125</v>
      </c>
      <c r="I1016" s="91">
        <v>27.71484375</v>
      </c>
      <c r="J1016" t="s">
        <v>31</v>
      </c>
      <c r="K1016" s="1" t="s">
        <v>35</v>
      </c>
      <c r="L1016" t="s">
        <v>36</v>
      </c>
      <c r="M1016" t="s">
        <v>40</v>
      </c>
      <c r="N1016" t="s">
        <v>36</v>
      </c>
      <c r="O1016" t="str">
        <f t="shared" si="15"/>
        <v>No</v>
      </c>
    </row>
    <row r="1017" spans="1:15" x14ac:dyDescent="0.25">
      <c r="A1017" t="s">
        <v>14</v>
      </c>
      <c r="B1017" t="s">
        <v>18</v>
      </c>
      <c r="C1017" t="s">
        <v>20</v>
      </c>
      <c r="D1017" s="91">
        <v>7</v>
      </c>
      <c r="E1017" t="s">
        <v>21</v>
      </c>
      <c r="F1017">
        <v>3470</v>
      </c>
      <c r="G1017" t="s">
        <v>27</v>
      </c>
      <c r="H1017" s="91">
        <v>41</v>
      </c>
      <c r="I1017" s="91">
        <v>27.55859375</v>
      </c>
      <c r="J1017" t="s">
        <v>31</v>
      </c>
      <c r="K1017" s="1" t="s">
        <v>35</v>
      </c>
      <c r="L1017" t="s">
        <v>63</v>
      </c>
      <c r="M1017" t="s">
        <v>40</v>
      </c>
      <c r="N1017" t="s">
        <v>63</v>
      </c>
      <c r="O1017" t="str">
        <f t="shared" si="15"/>
        <v>_Yes</v>
      </c>
    </row>
    <row r="1018" spans="1:15" x14ac:dyDescent="0.25">
      <c r="A1018" t="s">
        <v>14</v>
      </c>
      <c r="B1018" t="s">
        <v>18</v>
      </c>
      <c r="C1018" t="s">
        <v>19</v>
      </c>
      <c r="D1018" s="91">
        <v>9.28515625</v>
      </c>
      <c r="E1018" t="s">
        <v>21</v>
      </c>
      <c r="F1018">
        <v>3480</v>
      </c>
      <c r="G1018" t="s">
        <v>27</v>
      </c>
      <c r="H1018" s="91">
        <v>41</v>
      </c>
      <c r="I1018" s="91">
        <v>32.3828125</v>
      </c>
      <c r="J1018" t="s">
        <v>32</v>
      </c>
      <c r="K1018" s="1" t="s">
        <v>33</v>
      </c>
      <c r="L1018" t="s">
        <v>36</v>
      </c>
      <c r="M1018" t="s">
        <v>40</v>
      </c>
      <c r="N1018" t="s">
        <v>36</v>
      </c>
      <c r="O1018" t="str">
        <f t="shared" si="15"/>
        <v>No</v>
      </c>
    </row>
    <row r="1019" spans="1:15" x14ac:dyDescent="0.25">
      <c r="A1019" t="s">
        <v>14</v>
      </c>
      <c r="B1019" t="s">
        <v>17</v>
      </c>
      <c r="C1019" t="s">
        <v>19</v>
      </c>
      <c r="D1019" s="91">
        <v>32.5703125</v>
      </c>
      <c r="E1019" t="s">
        <v>24</v>
      </c>
      <c r="F1019">
        <v>3480</v>
      </c>
      <c r="G1019" t="s">
        <v>27</v>
      </c>
      <c r="H1019" s="91">
        <v>40</v>
      </c>
      <c r="I1019" s="91">
        <v>38.890625</v>
      </c>
      <c r="J1019" t="s">
        <v>32</v>
      </c>
      <c r="K1019" s="1" t="s">
        <v>35</v>
      </c>
      <c r="L1019" t="s">
        <v>63</v>
      </c>
      <c r="M1019" t="s">
        <v>38</v>
      </c>
      <c r="N1019" t="s">
        <v>36</v>
      </c>
      <c r="O1019" t="str">
        <f t="shared" si="15"/>
        <v>No</v>
      </c>
    </row>
    <row r="1020" spans="1:15" x14ac:dyDescent="0.25">
      <c r="A1020" t="s">
        <v>14</v>
      </c>
      <c r="B1020" t="s">
        <v>18</v>
      </c>
      <c r="C1020" t="s">
        <v>19</v>
      </c>
      <c r="D1020" s="91">
        <v>10</v>
      </c>
      <c r="E1020" t="s">
        <v>21</v>
      </c>
      <c r="F1020">
        <v>3480</v>
      </c>
      <c r="G1020" t="s">
        <v>27</v>
      </c>
      <c r="H1020" s="91">
        <v>39</v>
      </c>
      <c r="I1020" s="91">
        <v>26.4296875</v>
      </c>
      <c r="J1020" t="s">
        <v>31</v>
      </c>
      <c r="K1020" s="1" t="s">
        <v>34</v>
      </c>
      <c r="L1020" t="s">
        <v>36</v>
      </c>
      <c r="M1020" t="s">
        <v>40</v>
      </c>
      <c r="N1020" t="s">
        <v>36</v>
      </c>
      <c r="O1020" t="str">
        <f t="shared" si="15"/>
        <v>No</v>
      </c>
    </row>
    <row r="1021" spans="1:15" x14ac:dyDescent="0.25">
      <c r="A1021" t="s">
        <v>14</v>
      </c>
      <c r="B1021" t="s">
        <v>16</v>
      </c>
      <c r="C1021" t="s">
        <v>19</v>
      </c>
      <c r="D1021" s="91">
        <v>45.140625</v>
      </c>
      <c r="E1021" t="s">
        <v>24</v>
      </c>
      <c r="F1021">
        <v>3480</v>
      </c>
      <c r="G1021" t="s">
        <v>27</v>
      </c>
      <c r="H1021" s="91">
        <v>38.5703125</v>
      </c>
      <c r="I1021" s="91">
        <v>23.578125</v>
      </c>
      <c r="J1021" t="s">
        <v>30</v>
      </c>
      <c r="K1021" s="1" t="s">
        <v>34</v>
      </c>
      <c r="M1021" t="s">
        <v>38</v>
      </c>
      <c r="N1021" t="s">
        <v>36</v>
      </c>
      <c r="O1021" t="str">
        <f t="shared" si="15"/>
        <v>No</v>
      </c>
    </row>
    <row r="1022" spans="1:15" x14ac:dyDescent="0.25">
      <c r="A1022" t="s">
        <v>14</v>
      </c>
      <c r="B1022" t="s">
        <v>18</v>
      </c>
      <c r="C1022" t="s">
        <v>19</v>
      </c>
      <c r="D1022" s="91">
        <v>13.5703125</v>
      </c>
      <c r="E1022" t="s">
        <v>22</v>
      </c>
      <c r="F1022">
        <v>3480</v>
      </c>
      <c r="G1022" t="s">
        <v>27</v>
      </c>
      <c r="H1022" s="91">
        <v>41.28125</v>
      </c>
      <c r="I1022" s="91">
        <v>29.1328125</v>
      </c>
      <c r="J1022" t="s">
        <v>31</v>
      </c>
      <c r="K1022" s="1" t="s">
        <v>33</v>
      </c>
      <c r="L1022" t="s">
        <v>36</v>
      </c>
      <c r="M1022" t="s">
        <v>40</v>
      </c>
      <c r="N1022" t="s">
        <v>36</v>
      </c>
      <c r="O1022" t="str">
        <f t="shared" si="15"/>
        <v>No</v>
      </c>
    </row>
    <row r="1023" spans="1:15" x14ac:dyDescent="0.25">
      <c r="A1023" t="s">
        <v>14</v>
      </c>
      <c r="B1023" t="s">
        <v>17</v>
      </c>
      <c r="C1023" t="s">
        <v>19</v>
      </c>
      <c r="D1023" s="91">
        <v>4.427734375</v>
      </c>
      <c r="E1023" t="s">
        <v>21</v>
      </c>
      <c r="F1023">
        <v>3480</v>
      </c>
      <c r="G1023" t="s">
        <v>27</v>
      </c>
      <c r="H1023" s="91">
        <v>40</v>
      </c>
      <c r="I1023" s="91">
        <v>38.5546875</v>
      </c>
      <c r="J1023" t="s">
        <v>32</v>
      </c>
      <c r="K1023" s="1" t="s">
        <v>33</v>
      </c>
      <c r="L1023" t="s">
        <v>36</v>
      </c>
      <c r="M1023" t="s">
        <v>38</v>
      </c>
      <c r="N1023" t="s">
        <v>63</v>
      </c>
      <c r="O1023" t="str">
        <f t="shared" si="15"/>
        <v>_Yes</v>
      </c>
    </row>
    <row r="1024" spans="1:15" x14ac:dyDescent="0.25">
      <c r="A1024" t="s">
        <v>14</v>
      </c>
      <c r="B1024" t="s">
        <v>18</v>
      </c>
      <c r="C1024" t="s">
        <v>20</v>
      </c>
      <c r="D1024" s="91">
        <v>26.7109375</v>
      </c>
      <c r="E1024" t="s">
        <v>24</v>
      </c>
      <c r="F1024">
        <v>3480</v>
      </c>
      <c r="G1024" t="s">
        <v>27</v>
      </c>
      <c r="H1024" s="91">
        <v>39</v>
      </c>
      <c r="I1024" s="91">
        <v>29.41796875</v>
      </c>
      <c r="J1024" t="s">
        <v>31</v>
      </c>
      <c r="K1024" s="1" t="s">
        <v>34</v>
      </c>
      <c r="L1024" t="s">
        <v>36</v>
      </c>
      <c r="M1024" t="s">
        <v>40</v>
      </c>
      <c r="N1024" t="s">
        <v>63</v>
      </c>
      <c r="O1024" t="str">
        <f t="shared" si="15"/>
        <v>_Yes</v>
      </c>
    </row>
    <row r="1025" spans="1:15" x14ac:dyDescent="0.25">
      <c r="A1025" t="s">
        <v>14</v>
      </c>
      <c r="B1025" t="s">
        <v>18</v>
      </c>
      <c r="C1025" t="s">
        <v>20</v>
      </c>
      <c r="D1025" s="91">
        <v>4.427734375</v>
      </c>
      <c r="E1025" t="s">
        <v>21</v>
      </c>
      <c r="F1025">
        <v>3480</v>
      </c>
      <c r="G1025" t="s">
        <v>27</v>
      </c>
      <c r="H1025" s="91">
        <v>38</v>
      </c>
      <c r="I1025" s="91">
        <v>22.26953125</v>
      </c>
      <c r="J1025" t="s">
        <v>30</v>
      </c>
      <c r="K1025" s="1" t="s">
        <v>34</v>
      </c>
      <c r="L1025" t="s">
        <v>36</v>
      </c>
      <c r="M1025" t="s">
        <v>38</v>
      </c>
      <c r="N1025" t="s">
        <v>36</v>
      </c>
      <c r="O1025" t="str">
        <f t="shared" si="15"/>
        <v>No</v>
      </c>
    </row>
    <row r="1026" spans="1:15" x14ac:dyDescent="0.25">
      <c r="A1026" t="s">
        <v>14</v>
      </c>
      <c r="B1026" t="s">
        <v>18</v>
      </c>
      <c r="C1026" t="s">
        <v>20</v>
      </c>
      <c r="D1026" s="91">
        <v>17.7109375</v>
      </c>
      <c r="E1026" t="s">
        <v>22</v>
      </c>
      <c r="F1026">
        <v>3480</v>
      </c>
      <c r="G1026" t="s">
        <v>27</v>
      </c>
      <c r="H1026" s="91">
        <v>39.421875</v>
      </c>
      <c r="I1026" s="91">
        <v>19.1484375</v>
      </c>
      <c r="J1026" t="s">
        <v>29</v>
      </c>
      <c r="K1026" s="1" t="s">
        <v>33</v>
      </c>
      <c r="L1026" t="s">
        <v>36</v>
      </c>
      <c r="M1026" t="s">
        <v>37</v>
      </c>
      <c r="N1026" t="s">
        <v>36</v>
      </c>
      <c r="O1026" t="str">
        <f t="shared" si="15"/>
        <v>No</v>
      </c>
    </row>
    <row r="1027" spans="1:15" x14ac:dyDescent="0.25">
      <c r="A1027" t="s">
        <v>14</v>
      </c>
      <c r="B1027" t="s">
        <v>18</v>
      </c>
      <c r="C1027" t="s">
        <v>20</v>
      </c>
      <c r="D1027" s="91">
        <v>15.42773438</v>
      </c>
      <c r="E1027" t="s">
        <v>22</v>
      </c>
      <c r="F1027">
        <v>3480</v>
      </c>
      <c r="G1027" t="s">
        <v>27</v>
      </c>
      <c r="H1027" s="91">
        <v>40</v>
      </c>
      <c r="I1027" s="91">
        <v>21.65234375</v>
      </c>
      <c r="J1027" t="s">
        <v>30</v>
      </c>
      <c r="K1027" s="1" t="s">
        <v>33</v>
      </c>
      <c r="L1027" t="s">
        <v>36</v>
      </c>
      <c r="M1027" t="s">
        <v>37</v>
      </c>
      <c r="N1027" t="s">
        <v>36</v>
      </c>
      <c r="O1027" t="str">
        <f t="shared" si="15"/>
        <v>No</v>
      </c>
    </row>
    <row r="1028" spans="1:15" x14ac:dyDescent="0.25">
      <c r="A1028" t="s">
        <v>0</v>
      </c>
      <c r="B1028" t="s">
        <v>18</v>
      </c>
      <c r="C1028" t="s">
        <v>20</v>
      </c>
      <c r="D1028" s="91">
        <v>7.28515625</v>
      </c>
      <c r="E1028" t="s">
        <v>21</v>
      </c>
      <c r="F1028">
        <v>3480</v>
      </c>
      <c r="G1028" t="s">
        <v>27</v>
      </c>
      <c r="H1028" s="91">
        <v>39.421875</v>
      </c>
      <c r="I1028" s="91">
        <v>29.55859375</v>
      </c>
      <c r="J1028" t="s">
        <v>31</v>
      </c>
      <c r="K1028" s="1" t="s">
        <v>35</v>
      </c>
      <c r="L1028" t="s">
        <v>36</v>
      </c>
      <c r="M1028" t="s">
        <v>38</v>
      </c>
      <c r="N1028" t="s">
        <v>36</v>
      </c>
      <c r="O1028" t="str">
        <f t="shared" ref="O1028:O1091" si="16">IF(N1028="Occasional","_Yes",N1028)</f>
        <v>No</v>
      </c>
    </row>
    <row r="1029" spans="1:15" x14ac:dyDescent="0.25">
      <c r="A1029" t="s">
        <v>14</v>
      </c>
      <c r="B1029" t="s">
        <v>18</v>
      </c>
      <c r="C1029" t="s">
        <v>19</v>
      </c>
      <c r="D1029" s="91">
        <v>9.5703125</v>
      </c>
      <c r="E1029" t="s">
        <v>21</v>
      </c>
      <c r="F1029">
        <v>3485</v>
      </c>
      <c r="G1029" t="s">
        <v>27</v>
      </c>
      <c r="H1029" s="91">
        <v>41</v>
      </c>
      <c r="I1029" s="91">
        <v>34.765625</v>
      </c>
      <c r="J1029" t="s">
        <v>32</v>
      </c>
      <c r="K1029" s="1" t="s">
        <v>33</v>
      </c>
      <c r="L1029" t="s">
        <v>36</v>
      </c>
      <c r="M1029" t="s">
        <v>38</v>
      </c>
      <c r="N1029" t="s">
        <v>36</v>
      </c>
      <c r="O1029" t="str">
        <f t="shared" si="16"/>
        <v>No</v>
      </c>
    </row>
    <row r="1030" spans="1:15" x14ac:dyDescent="0.25">
      <c r="A1030" t="s">
        <v>14</v>
      </c>
      <c r="B1030" t="s">
        <v>18</v>
      </c>
      <c r="C1030" t="s">
        <v>19</v>
      </c>
      <c r="D1030" s="91">
        <v>4.571289063</v>
      </c>
      <c r="E1030" t="s">
        <v>21</v>
      </c>
      <c r="F1030">
        <v>3490</v>
      </c>
      <c r="G1030" t="s">
        <v>27</v>
      </c>
      <c r="H1030" s="91">
        <v>41</v>
      </c>
      <c r="I1030" s="91">
        <v>28.47265625</v>
      </c>
      <c r="J1030" t="s">
        <v>31</v>
      </c>
      <c r="K1030" s="1" t="s">
        <v>33</v>
      </c>
      <c r="L1030" t="s">
        <v>36</v>
      </c>
      <c r="M1030" t="s">
        <v>38</v>
      </c>
      <c r="N1030" t="s">
        <v>36</v>
      </c>
      <c r="O1030" t="str">
        <f t="shared" si="16"/>
        <v>No</v>
      </c>
    </row>
    <row r="1031" spans="1:15" x14ac:dyDescent="0.25">
      <c r="A1031" t="s">
        <v>14</v>
      </c>
      <c r="B1031" t="s">
        <v>16</v>
      </c>
      <c r="C1031" t="s">
        <v>19</v>
      </c>
      <c r="D1031" s="91">
        <v>21.7109375</v>
      </c>
      <c r="E1031" t="s">
        <v>23</v>
      </c>
      <c r="F1031">
        <v>3490</v>
      </c>
      <c r="G1031" t="s">
        <v>27</v>
      </c>
      <c r="H1031" s="91">
        <v>40</v>
      </c>
      <c r="I1031" s="91">
        <v>27.7421875</v>
      </c>
      <c r="J1031" t="s">
        <v>31</v>
      </c>
      <c r="K1031" s="1" t="s">
        <v>34</v>
      </c>
      <c r="L1031" t="s">
        <v>36</v>
      </c>
      <c r="M1031" t="s">
        <v>40</v>
      </c>
      <c r="N1031" t="s">
        <v>63</v>
      </c>
      <c r="O1031" t="str">
        <f t="shared" si="16"/>
        <v>_Yes</v>
      </c>
    </row>
    <row r="1032" spans="1:15" x14ac:dyDescent="0.25">
      <c r="A1032" t="s">
        <v>14</v>
      </c>
      <c r="B1032" t="s">
        <v>16</v>
      </c>
      <c r="C1032" t="s">
        <v>19</v>
      </c>
      <c r="D1032" s="91">
        <v>27.28515625</v>
      </c>
      <c r="E1032" t="s">
        <v>24</v>
      </c>
      <c r="F1032">
        <v>3490</v>
      </c>
      <c r="G1032" t="s">
        <v>27</v>
      </c>
      <c r="H1032" s="91">
        <v>40</v>
      </c>
      <c r="I1032" s="91">
        <v>23.07421875</v>
      </c>
      <c r="J1032" t="s">
        <v>30</v>
      </c>
      <c r="K1032" s="1" t="s">
        <v>34</v>
      </c>
      <c r="L1032" t="s">
        <v>36</v>
      </c>
      <c r="M1032" t="s">
        <v>39</v>
      </c>
      <c r="N1032" t="s">
        <v>36</v>
      </c>
      <c r="O1032" t="str">
        <f t="shared" si="16"/>
        <v>No</v>
      </c>
    </row>
    <row r="1033" spans="1:15" x14ac:dyDescent="0.25">
      <c r="A1033" t="s">
        <v>14</v>
      </c>
      <c r="B1033" t="s">
        <v>18</v>
      </c>
      <c r="C1033" t="s">
        <v>19</v>
      </c>
      <c r="D1033" s="91">
        <v>13.71289063</v>
      </c>
      <c r="E1033" t="s">
        <v>22</v>
      </c>
      <c r="F1033">
        <v>3490</v>
      </c>
      <c r="G1033" t="s">
        <v>27</v>
      </c>
      <c r="H1033" s="91">
        <v>40</v>
      </c>
      <c r="I1033" s="91">
        <v>25.55859375</v>
      </c>
      <c r="J1033" t="s">
        <v>31</v>
      </c>
      <c r="K1033" s="1" t="s">
        <v>34</v>
      </c>
      <c r="L1033" t="s">
        <v>36</v>
      </c>
      <c r="M1033" t="s">
        <v>38</v>
      </c>
      <c r="N1033" t="s">
        <v>63</v>
      </c>
      <c r="O1033" t="str">
        <f t="shared" si="16"/>
        <v>_Yes</v>
      </c>
    </row>
    <row r="1034" spans="1:15" x14ac:dyDescent="0.25">
      <c r="A1034" t="s">
        <v>14</v>
      </c>
      <c r="B1034" t="s">
        <v>17</v>
      </c>
      <c r="C1034" t="s">
        <v>20</v>
      </c>
      <c r="D1034" s="91">
        <v>9.85546875</v>
      </c>
      <c r="E1034" t="s">
        <v>21</v>
      </c>
      <c r="F1034">
        <v>3490</v>
      </c>
      <c r="G1034" t="s">
        <v>27</v>
      </c>
      <c r="H1034" s="91">
        <v>38</v>
      </c>
      <c r="I1034" s="91">
        <v>24.234375</v>
      </c>
      <c r="J1034" t="s">
        <v>30</v>
      </c>
      <c r="K1034" s="1" t="s">
        <v>33</v>
      </c>
      <c r="L1034" t="s">
        <v>63</v>
      </c>
      <c r="M1034" t="s">
        <v>38</v>
      </c>
      <c r="N1034" t="s">
        <v>63</v>
      </c>
      <c r="O1034" t="str">
        <f t="shared" si="16"/>
        <v>_Yes</v>
      </c>
    </row>
    <row r="1035" spans="1:15" x14ac:dyDescent="0.25">
      <c r="A1035" t="s">
        <v>14</v>
      </c>
      <c r="B1035" t="s">
        <v>18</v>
      </c>
      <c r="C1035" t="s">
        <v>20</v>
      </c>
      <c r="D1035" s="91">
        <v>14.28515625</v>
      </c>
      <c r="E1035" t="s">
        <v>22</v>
      </c>
      <c r="F1035">
        <v>3490</v>
      </c>
      <c r="G1035" t="s">
        <v>27</v>
      </c>
      <c r="H1035" s="91">
        <v>38</v>
      </c>
      <c r="I1035" s="91">
        <v>22.234375</v>
      </c>
      <c r="J1035" t="s">
        <v>30</v>
      </c>
      <c r="K1035" s="1" t="s">
        <v>34</v>
      </c>
      <c r="L1035" t="s">
        <v>36</v>
      </c>
      <c r="M1035" t="s">
        <v>38</v>
      </c>
      <c r="N1035" t="s">
        <v>36</v>
      </c>
      <c r="O1035" t="str">
        <f t="shared" si="16"/>
        <v>No</v>
      </c>
    </row>
    <row r="1036" spans="1:15" x14ac:dyDescent="0.25">
      <c r="A1036" t="s">
        <v>14</v>
      </c>
      <c r="B1036" t="s">
        <v>18</v>
      </c>
      <c r="C1036" t="s">
        <v>20</v>
      </c>
      <c r="D1036" s="91">
        <v>12.85546875</v>
      </c>
      <c r="E1036" t="s">
        <v>21</v>
      </c>
      <c r="F1036">
        <v>3490</v>
      </c>
      <c r="G1036" t="s">
        <v>27</v>
      </c>
      <c r="H1036" s="91">
        <v>40</v>
      </c>
      <c r="I1036" s="91">
        <v>24.4921875</v>
      </c>
      <c r="J1036" t="s">
        <v>30</v>
      </c>
      <c r="K1036" s="1" t="s">
        <v>35</v>
      </c>
      <c r="L1036" t="s">
        <v>36</v>
      </c>
      <c r="M1036" t="s">
        <v>38</v>
      </c>
      <c r="N1036" t="s">
        <v>36</v>
      </c>
      <c r="O1036" t="str">
        <f t="shared" si="16"/>
        <v>No</v>
      </c>
    </row>
    <row r="1037" spans="1:15" x14ac:dyDescent="0.25">
      <c r="A1037" t="s">
        <v>0</v>
      </c>
      <c r="B1037" t="s">
        <v>18</v>
      </c>
      <c r="C1037" t="s">
        <v>20</v>
      </c>
      <c r="D1037" s="91">
        <v>8.427734375</v>
      </c>
      <c r="E1037" t="s">
        <v>21</v>
      </c>
      <c r="F1037">
        <v>3490</v>
      </c>
      <c r="G1037" t="s">
        <v>27</v>
      </c>
      <c r="H1037" s="91">
        <v>40</v>
      </c>
      <c r="I1037" s="91">
        <v>19.10546875</v>
      </c>
      <c r="J1037" t="s">
        <v>29</v>
      </c>
      <c r="K1037" s="1" t="s">
        <v>35</v>
      </c>
      <c r="L1037" t="s">
        <v>36</v>
      </c>
      <c r="M1037" t="s">
        <v>40</v>
      </c>
      <c r="N1037" t="s">
        <v>63</v>
      </c>
      <c r="O1037" t="str">
        <f t="shared" si="16"/>
        <v>_Yes</v>
      </c>
    </row>
    <row r="1038" spans="1:15" x14ac:dyDescent="0.25">
      <c r="A1038" t="s">
        <v>14</v>
      </c>
      <c r="B1038" t="s">
        <v>18</v>
      </c>
      <c r="C1038" t="s">
        <v>19</v>
      </c>
      <c r="D1038" s="91">
        <v>22.5703125</v>
      </c>
      <c r="E1038" t="s">
        <v>23</v>
      </c>
      <c r="F1038">
        <v>3500</v>
      </c>
      <c r="G1038" t="s">
        <v>28</v>
      </c>
      <c r="H1038" s="91">
        <v>38</v>
      </c>
      <c r="I1038" s="91">
        <v>34.0703125</v>
      </c>
      <c r="J1038" t="s">
        <v>32</v>
      </c>
      <c r="K1038" s="1" t="s">
        <v>35</v>
      </c>
      <c r="L1038" t="s">
        <v>36</v>
      </c>
      <c r="M1038" t="s">
        <v>40</v>
      </c>
      <c r="N1038" t="s">
        <v>36</v>
      </c>
      <c r="O1038" t="str">
        <f t="shared" si="16"/>
        <v>No</v>
      </c>
    </row>
    <row r="1039" spans="1:15" x14ac:dyDescent="0.25">
      <c r="A1039" t="s">
        <v>14</v>
      </c>
      <c r="B1039" t="s">
        <v>17</v>
      </c>
      <c r="C1039" t="s">
        <v>19</v>
      </c>
      <c r="D1039" s="91">
        <v>7.142578125</v>
      </c>
      <c r="E1039" t="s">
        <v>21</v>
      </c>
      <c r="F1039">
        <v>3500</v>
      </c>
      <c r="G1039" t="s">
        <v>28</v>
      </c>
      <c r="H1039" s="91">
        <v>40</v>
      </c>
      <c r="I1039" s="91">
        <v>30.65234375</v>
      </c>
      <c r="J1039" t="s">
        <v>32</v>
      </c>
      <c r="K1039" s="1" t="s">
        <v>34</v>
      </c>
      <c r="L1039" t="s">
        <v>36</v>
      </c>
      <c r="M1039" t="s">
        <v>38</v>
      </c>
      <c r="N1039" t="s">
        <v>63</v>
      </c>
      <c r="O1039" t="str">
        <f t="shared" si="16"/>
        <v>_Yes</v>
      </c>
    </row>
    <row r="1040" spans="1:15" x14ac:dyDescent="0.25">
      <c r="A1040" t="s">
        <v>14</v>
      </c>
      <c r="B1040" t="s">
        <v>18</v>
      </c>
      <c r="C1040" t="s">
        <v>19</v>
      </c>
      <c r="D1040" s="91">
        <v>13.5703125</v>
      </c>
      <c r="E1040" t="s">
        <v>22</v>
      </c>
      <c r="F1040">
        <v>3500</v>
      </c>
      <c r="G1040" t="s">
        <v>28</v>
      </c>
      <c r="H1040" s="91">
        <v>40</v>
      </c>
      <c r="I1040" s="91">
        <v>36.859375</v>
      </c>
      <c r="J1040" t="s">
        <v>32</v>
      </c>
      <c r="K1040" s="1" t="s">
        <v>33</v>
      </c>
      <c r="L1040" t="s">
        <v>36</v>
      </c>
      <c r="M1040" t="s">
        <v>40</v>
      </c>
      <c r="N1040" t="s">
        <v>36</v>
      </c>
      <c r="O1040" t="str">
        <f t="shared" si="16"/>
        <v>No</v>
      </c>
    </row>
    <row r="1041" spans="1:15" x14ac:dyDescent="0.25">
      <c r="A1041" t="s">
        <v>14</v>
      </c>
      <c r="B1041" t="s">
        <v>18</v>
      </c>
      <c r="C1041" t="s">
        <v>19</v>
      </c>
      <c r="D1041" s="91">
        <v>4.856445313</v>
      </c>
      <c r="E1041" t="s">
        <v>21</v>
      </c>
      <c r="F1041">
        <v>3500</v>
      </c>
      <c r="G1041" t="s">
        <v>28</v>
      </c>
      <c r="H1041" s="91">
        <v>40</v>
      </c>
      <c r="I1041" s="91">
        <v>24.78515625</v>
      </c>
      <c r="J1041" t="s">
        <v>30</v>
      </c>
      <c r="K1041" s="1" t="s">
        <v>33</v>
      </c>
      <c r="L1041" t="s">
        <v>36</v>
      </c>
      <c r="M1041" t="s">
        <v>38</v>
      </c>
      <c r="N1041" t="s">
        <v>36</v>
      </c>
      <c r="O1041" t="str">
        <f t="shared" si="16"/>
        <v>No</v>
      </c>
    </row>
    <row r="1042" spans="1:15" x14ac:dyDescent="0.25">
      <c r="A1042" t="s">
        <v>14</v>
      </c>
      <c r="B1042" t="s">
        <v>17</v>
      </c>
      <c r="C1042" t="s">
        <v>19</v>
      </c>
      <c r="D1042" s="91">
        <v>11.85546875</v>
      </c>
      <c r="E1042" t="s">
        <v>21</v>
      </c>
      <c r="F1042">
        <v>3500</v>
      </c>
      <c r="G1042" t="s">
        <v>28</v>
      </c>
      <c r="H1042" s="91">
        <v>39</v>
      </c>
      <c r="I1042" s="91">
        <v>26.10546875</v>
      </c>
      <c r="J1042" t="s">
        <v>31</v>
      </c>
      <c r="K1042" s="1" t="s">
        <v>34</v>
      </c>
      <c r="L1042" t="s">
        <v>36</v>
      </c>
      <c r="M1042" t="s">
        <v>37</v>
      </c>
      <c r="N1042" t="s">
        <v>36</v>
      </c>
      <c r="O1042" t="str">
        <f t="shared" si="16"/>
        <v>No</v>
      </c>
    </row>
    <row r="1043" spans="1:15" x14ac:dyDescent="0.25">
      <c r="A1043" t="s">
        <v>14</v>
      </c>
      <c r="B1043" t="s">
        <v>18</v>
      </c>
      <c r="C1043" t="s">
        <v>19</v>
      </c>
      <c r="D1043" s="91">
        <v>9.28515625</v>
      </c>
      <c r="E1043" t="s">
        <v>21</v>
      </c>
      <c r="F1043">
        <v>3500</v>
      </c>
      <c r="G1043" t="s">
        <v>28</v>
      </c>
      <c r="H1043" s="91">
        <v>39</v>
      </c>
      <c r="I1043" s="91">
        <v>32.5546875</v>
      </c>
      <c r="J1043" t="s">
        <v>32</v>
      </c>
      <c r="K1043" s="1" t="s">
        <v>34</v>
      </c>
      <c r="L1043" t="s">
        <v>36</v>
      </c>
      <c r="M1043" t="s">
        <v>38</v>
      </c>
      <c r="N1043" t="s">
        <v>36</v>
      </c>
      <c r="O1043" t="str">
        <f t="shared" si="16"/>
        <v>No</v>
      </c>
    </row>
    <row r="1044" spans="1:15" x14ac:dyDescent="0.25">
      <c r="A1044" t="s">
        <v>14</v>
      </c>
      <c r="B1044" t="s">
        <v>16</v>
      </c>
      <c r="C1044" t="s">
        <v>19</v>
      </c>
      <c r="D1044" s="91">
        <v>7.571289063</v>
      </c>
      <c r="E1044" t="s">
        <v>21</v>
      </c>
      <c r="F1044">
        <v>3500</v>
      </c>
      <c r="G1044" t="s">
        <v>28</v>
      </c>
      <c r="H1044" s="91">
        <v>41</v>
      </c>
      <c r="I1044" s="91">
        <v>32.2265625</v>
      </c>
      <c r="J1044" t="s">
        <v>32</v>
      </c>
      <c r="K1044" s="1" t="s">
        <v>35</v>
      </c>
      <c r="L1044" t="s">
        <v>63</v>
      </c>
      <c r="M1044" t="s">
        <v>38</v>
      </c>
      <c r="N1044" t="s">
        <v>36</v>
      </c>
      <c r="O1044" t="str">
        <f t="shared" si="16"/>
        <v>No</v>
      </c>
    </row>
    <row r="1045" spans="1:15" x14ac:dyDescent="0.25">
      <c r="A1045" t="s">
        <v>14</v>
      </c>
      <c r="B1045" t="s">
        <v>18</v>
      </c>
      <c r="C1045" t="s">
        <v>19</v>
      </c>
      <c r="D1045" s="91">
        <v>9</v>
      </c>
      <c r="E1045" t="s">
        <v>21</v>
      </c>
      <c r="F1045">
        <v>3500</v>
      </c>
      <c r="G1045" t="s">
        <v>28</v>
      </c>
      <c r="H1045" s="91">
        <v>40</v>
      </c>
      <c r="I1045" s="91">
        <v>30.796875</v>
      </c>
      <c r="J1045" t="s">
        <v>32</v>
      </c>
      <c r="K1045" s="1" t="s">
        <v>35</v>
      </c>
      <c r="L1045" t="s">
        <v>36</v>
      </c>
      <c r="M1045" t="s">
        <v>40</v>
      </c>
      <c r="N1045" t="s">
        <v>36</v>
      </c>
      <c r="O1045" t="str">
        <f t="shared" si="16"/>
        <v>No</v>
      </c>
    </row>
    <row r="1046" spans="1:15" x14ac:dyDescent="0.25">
      <c r="A1046" t="s">
        <v>14</v>
      </c>
      <c r="B1046" t="s">
        <v>18</v>
      </c>
      <c r="C1046" t="s">
        <v>19</v>
      </c>
      <c r="D1046" s="91">
        <v>25</v>
      </c>
      <c r="E1046" t="s">
        <v>23</v>
      </c>
      <c r="F1046">
        <v>3500</v>
      </c>
      <c r="G1046" t="s">
        <v>28</v>
      </c>
      <c r="H1046" s="91">
        <v>39</v>
      </c>
      <c r="I1046" s="91">
        <v>31.61328125</v>
      </c>
      <c r="J1046" t="s">
        <v>32</v>
      </c>
      <c r="K1046" s="1" t="s">
        <v>35</v>
      </c>
      <c r="L1046" t="s">
        <v>36</v>
      </c>
      <c r="M1046" t="s">
        <v>37</v>
      </c>
      <c r="N1046" t="s">
        <v>63</v>
      </c>
      <c r="O1046" t="str">
        <f t="shared" si="16"/>
        <v>_Yes</v>
      </c>
    </row>
    <row r="1047" spans="1:15" x14ac:dyDescent="0.25">
      <c r="A1047" t="s">
        <v>14</v>
      </c>
      <c r="B1047" t="s">
        <v>16</v>
      </c>
      <c r="C1047" t="s">
        <v>19</v>
      </c>
      <c r="D1047" s="91">
        <v>12.71289063</v>
      </c>
      <c r="E1047" t="s">
        <v>21</v>
      </c>
      <c r="F1047">
        <v>3500</v>
      </c>
      <c r="G1047" t="s">
        <v>28</v>
      </c>
      <c r="H1047" s="91">
        <v>39.7109375</v>
      </c>
      <c r="I1047" s="91">
        <v>27.84375</v>
      </c>
      <c r="J1047" t="s">
        <v>31</v>
      </c>
      <c r="K1047" s="1" t="s">
        <v>35</v>
      </c>
      <c r="L1047" t="s">
        <v>36</v>
      </c>
      <c r="M1047" t="s">
        <v>38</v>
      </c>
      <c r="N1047" t="s">
        <v>36</v>
      </c>
      <c r="O1047" t="str">
        <f t="shared" si="16"/>
        <v>No</v>
      </c>
    </row>
    <row r="1048" spans="1:15" x14ac:dyDescent="0.25">
      <c r="A1048" t="s">
        <v>14</v>
      </c>
      <c r="B1048" t="s">
        <v>18</v>
      </c>
      <c r="C1048" t="s">
        <v>19</v>
      </c>
      <c r="D1048" s="91">
        <v>4.856445313</v>
      </c>
      <c r="E1048" t="s">
        <v>21</v>
      </c>
      <c r="F1048">
        <v>3500</v>
      </c>
      <c r="G1048" t="s">
        <v>28</v>
      </c>
      <c r="H1048" s="91">
        <v>40</v>
      </c>
      <c r="I1048" s="91">
        <v>27.5234375</v>
      </c>
      <c r="J1048" t="s">
        <v>31</v>
      </c>
      <c r="K1048" s="1" t="s">
        <v>34</v>
      </c>
      <c r="L1048" t="s">
        <v>63</v>
      </c>
      <c r="M1048" t="s">
        <v>38</v>
      </c>
      <c r="N1048" t="s">
        <v>36</v>
      </c>
      <c r="O1048" t="str">
        <f t="shared" si="16"/>
        <v>No</v>
      </c>
    </row>
    <row r="1049" spans="1:15" x14ac:dyDescent="0.25">
      <c r="A1049" t="s">
        <v>0</v>
      </c>
      <c r="B1049" t="s">
        <v>18</v>
      </c>
      <c r="C1049" t="s">
        <v>19</v>
      </c>
      <c r="D1049" s="91">
        <v>17.42578125</v>
      </c>
      <c r="E1049" t="s">
        <v>22</v>
      </c>
      <c r="F1049">
        <v>3500</v>
      </c>
      <c r="G1049" t="s">
        <v>28</v>
      </c>
      <c r="H1049" s="91">
        <v>40</v>
      </c>
      <c r="I1049" s="91">
        <v>34.2265625</v>
      </c>
      <c r="J1049" t="s">
        <v>32</v>
      </c>
      <c r="K1049" s="1" t="s">
        <v>35</v>
      </c>
      <c r="L1049" t="s">
        <v>36</v>
      </c>
      <c r="M1049" t="s">
        <v>40</v>
      </c>
      <c r="N1049" t="s">
        <v>63</v>
      </c>
      <c r="O1049" t="str">
        <f t="shared" si="16"/>
        <v>_Yes</v>
      </c>
    </row>
    <row r="1050" spans="1:15" x14ac:dyDescent="0.25">
      <c r="A1050" t="s">
        <v>0</v>
      </c>
      <c r="B1050" t="s">
        <v>18</v>
      </c>
      <c r="C1050" t="s">
        <v>19</v>
      </c>
      <c r="D1050" s="91">
        <v>25</v>
      </c>
      <c r="E1050" t="s">
        <v>23</v>
      </c>
      <c r="F1050">
        <v>3500</v>
      </c>
      <c r="G1050" t="s">
        <v>28</v>
      </c>
      <c r="H1050" s="91">
        <v>40</v>
      </c>
      <c r="I1050" s="91">
        <v>26.27734375</v>
      </c>
      <c r="J1050" t="s">
        <v>31</v>
      </c>
      <c r="K1050" s="1" t="s">
        <v>35</v>
      </c>
      <c r="L1050" t="s">
        <v>36</v>
      </c>
      <c r="M1050" t="s">
        <v>40</v>
      </c>
      <c r="N1050" t="s">
        <v>63</v>
      </c>
      <c r="O1050" t="str">
        <f t="shared" si="16"/>
        <v>_Yes</v>
      </c>
    </row>
    <row r="1051" spans="1:15" x14ac:dyDescent="0.25">
      <c r="A1051" t="s">
        <v>14</v>
      </c>
      <c r="B1051" t="s">
        <v>18</v>
      </c>
      <c r="C1051" t="s">
        <v>20</v>
      </c>
      <c r="D1051" s="91">
        <v>22.42578125</v>
      </c>
      <c r="E1051" t="s">
        <v>23</v>
      </c>
      <c r="F1051">
        <v>3500</v>
      </c>
      <c r="G1051" t="s">
        <v>28</v>
      </c>
      <c r="H1051" s="91">
        <v>37</v>
      </c>
      <c r="I1051" s="91">
        <v>29.90625</v>
      </c>
      <c r="J1051" t="s">
        <v>31</v>
      </c>
      <c r="K1051" s="1" t="s">
        <v>33</v>
      </c>
      <c r="L1051" t="s">
        <v>36</v>
      </c>
      <c r="M1051" t="s">
        <v>38</v>
      </c>
      <c r="N1051" t="s">
        <v>36</v>
      </c>
      <c r="O1051" t="str">
        <f t="shared" si="16"/>
        <v>No</v>
      </c>
    </row>
    <row r="1052" spans="1:15" x14ac:dyDescent="0.25">
      <c r="A1052" t="s">
        <v>14</v>
      </c>
      <c r="B1052" t="s">
        <v>16</v>
      </c>
      <c r="C1052" t="s">
        <v>20</v>
      </c>
      <c r="D1052" s="91">
        <v>36.28125</v>
      </c>
      <c r="E1052" t="s">
        <v>24</v>
      </c>
      <c r="F1052">
        <v>3500</v>
      </c>
      <c r="G1052" t="s">
        <v>28</v>
      </c>
      <c r="H1052" s="91">
        <v>40</v>
      </c>
      <c r="I1052" s="91">
        <v>31.6640625</v>
      </c>
      <c r="J1052" t="s">
        <v>32</v>
      </c>
      <c r="K1052" s="1" t="s">
        <v>33</v>
      </c>
      <c r="L1052" t="s">
        <v>63</v>
      </c>
      <c r="M1052" t="s">
        <v>40</v>
      </c>
      <c r="N1052" t="s">
        <v>36</v>
      </c>
      <c r="O1052" t="str">
        <f t="shared" si="16"/>
        <v>No</v>
      </c>
    </row>
    <row r="1053" spans="1:15" x14ac:dyDescent="0.25">
      <c r="A1053" t="s">
        <v>14</v>
      </c>
      <c r="B1053" t="s">
        <v>16</v>
      </c>
      <c r="C1053" t="s">
        <v>20</v>
      </c>
      <c r="D1053" s="91">
        <v>11.5703125</v>
      </c>
      <c r="E1053" t="s">
        <v>21</v>
      </c>
      <c r="F1053">
        <v>3500</v>
      </c>
      <c r="G1053" t="s">
        <v>28</v>
      </c>
      <c r="H1053" s="91">
        <v>40</v>
      </c>
      <c r="I1053" s="91">
        <v>26.61328125</v>
      </c>
      <c r="J1053" t="s">
        <v>31</v>
      </c>
      <c r="K1053" s="1" t="s">
        <v>34</v>
      </c>
      <c r="L1053" t="s">
        <v>36</v>
      </c>
      <c r="M1053" t="s">
        <v>40</v>
      </c>
      <c r="N1053" t="s">
        <v>36</v>
      </c>
      <c r="O1053" t="str">
        <f t="shared" si="16"/>
        <v>No</v>
      </c>
    </row>
    <row r="1054" spans="1:15" x14ac:dyDescent="0.25">
      <c r="A1054" t="s">
        <v>14</v>
      </c>
      <c r="B1054" t="s">
        <v>18</v>
      </c>
      <c r="C1054" t="s">
        <v>20</v>
      </c>
      <c r="D1054" s="91">
        <v>13.28515625</v>
      </c>
      <c r="E1054" t="s">
        <v>22</v>
      </c>
      <c r="F1054">
        <v>3500</v>
      </c>
      <c r="G1054" t="s">
        <v>28</v>
      </c>
      <c r="H1054" s="91">
        <v>40</v>
      </c>
      <c r="I1054" s="91">
        <v>33.6015625</v>
      </c>
      <c r="J1054" t="s">
        <v>32</v>
      </c>
      <c r="K1054" s="1" t="s">
        <v>33</v>
      </c>
      <c r="L1054" t="s">
        <v>36</v>
      </c>
      <c r="M1054" t="s">
        <v>38</v>
      </c>
      <c r="N1054" t="s">
        <v>36</v>
      </c>
      <c r="O1054" t="str">
        <f t="shared" si="16"/>
        <v>No</v>
      </c>
    </row>
    <row r="1055" spans="1:15" x14ac:dyDescent="0.25">
      <c r="A1055" t="s">
        <v>14</v>
      </c>
      <c r="B1055" t="s">
        <v>18</v>
      </c>
      <c r="C1055" t="s">
        <v>20</v>
      </c>
      <c r="D1055" s="91">
        <v>6.571289063</v>
      </c>
      <c r="E1055" t="s">
        <v>21</v>
      </c>
      <c r="F1055">
        <v>3500</v>
      </c>
      <c r="G1055" t="s">
        <v>28</v>
      </c>
      <c r="H1055" s="91">
        <v>38.7109375</v>
      </c>
      <c r="I1055" s="91">
        <v>26.1640625</v>
      </c>
      <c r="J1055" t="s">
        <v>31</v>
      </c>
      <c r="K1055" s="1" t="s">
        <v>34</v>
      </c>
      <c r="L1055" t="s">
        <v>36</v>
      </c>
      <c r="M1055" t="s">
        <v>40</v>
      </c>
      <c r="N1055" t="s">
        <v>36</v>
      </c>
      <c r="O1055" t="str">
        <f t="shared" si="16"/>
        <v>No</v>
      </c>
    </row>
    <row r="1056" spans="1:15" x14ac:dyDescent="0.25">
      <c r="A1056" t="s">
        <v>14</v>
      </c>
      <c r="B1056" t="s">
        <v>18</v>
      </c>
      <c r="C1056" t="s">
        <v>20</v>
      </c>
      <c r="D1056" s="91">
        <v>19.7109375</v>
      </c>
      <c r="E1056" t="s">
        <v>22</v>
      </c>
      <c r="F1056">
        <v>3500</v>
      </c>
      <c r="G1056" t="s">
        <v>28</v>
      </c>
      <c r="H1056" s="91">
        <v>40.28125</v>
      </c>
      <c r="I1056" s="91">
        <v>30.24609375</v>
      </c>
      <c r="J1056" t="s">
        <v>32</v>
      </c>
      <c r="K1056" s="1" t="s">
        <v>34</v>
      </c>
      <c r="L1056" t="s">
        <v>36</v>
      </c>
      <c r="M1056" t="s">
        <v>40</v>
      </c>
      <c r="N1056" t="s">
        <v>36</v>
      </c>
      <c r="O1056" t="str">
        <f t="shared" si="16"/>
        <v>No</v>
      </c>
    </row>
    <row r="1057" spans="1:15" x14ac:dyDescent="0.25">
      <c r="A1057" t="s">
        <v>14</v>
      </c>
      <c r="B1057" t="s">
        <v>17</v>
      </c>
      <c r="C1057" t="s">
        <v>20</v>
      </c>
      <c r="D1057" s="91">
        <v>30.42578125</v>
      </c>
      <c r="E1057" t="s">
        <v>24</v>
      </c>
      <c r="F1057">
        <v>3500</v>
      </c>
      <c r="G1057" t="s">
        <v>28</v>
      </c>
      <c r="H1057" s="91">
        <v>39.5703125</v>
      </c>
      <c r="I1057" s="91">
        <v>20.77734375</v>
      </c>
      <c r="J1057" t="s">
        <v>30</v>
      </c>
      <c r="K1057" s="1" t="s">
        <v>33</v>
      </c>
      <c r="L1057" t="s">
        <v>36</v>
      </c>
      <c r="M1057" t="s">
        <v>38</v>
      </c>
      <c r="N1057" t="s">
        <v>63</v>
      </c>
      <c r="O1057" t="str">
        <f t="shared" si="16"/>
        <v>_Yes</v>
      </c>
    </row>
    <row r="1058" spans="1:15" x14ac:dyDescent="0.25">
      <c r="A1058" t="s">
        <v>14</v>
      </c>
      <c r="B1058" t="s">
        <v>17</v>
      </c>
      <c r="C1058" t="s">
        <v>20</v>
      </c>
      <c r="D1058" s="91">
        <v>26</v>
      </c>
      <c r="E1058" t="s">
        <v>24</v>
      </c>
      <c r="F1058">
        <v>3500</v>
      </c>
      <c r="G1058" t="s">
        <v>28</v>
      </c>
      <c r="H1058" s="91">
        <v>40.5703125</v>
      </c>
      <c r="I1058" s="91">
        <v>19.59375</v>
      </c>
      <c r="J1058" t="s">
        <v>29</v>
      </c>
      <c r="K1058" s="1" t="s">
        <v>34</v>
      </c>
      <c r="L1058" t="s">
        <v>36</v>
      </c>
      <c r="M1058" t="s">
        <v>37</v>
      </c>
      <c r="N1058" t="s">
        <v>63</v>
      </c>
      <c r="O1058" t="str">
        <f t="shared" si="16"/>
        <v>_Yes</v>
      </c>
    </row>
    <row r="1059" spans="1:15" x14ac:dyDescent="0.25">
      <c r="A1059" t="s">
        <v>14</v>
      </c>
      <c r="B1059" t="s">
        <v>18</v>
      </c>
      <c r="C1059" t="s">
        <v>20</v>
      </c>
      <c r="D1059" s="91">
        <v>10.5703125</v>
      </c>
      <c r="E1059" t="s">
        <v>21</v>
      </c>
      <c r="F1059">
        <v>3500</v>
      </c>
      <c r="G1059" t="s">
        <v>28</v>
      </c>
      <c r="H1059" s="91">
        <v>41.140625</v>
      </c>
      <c r="I1059" s="91">
        <v>29.9609375</v>
      </c>
      <c r="J1059" t="s">
        <v>31</v>
      </c>
      <c r="K1059" s="1" t="s">
        <v>33</v>
      </c>
      <c r="L1059" t="s">
        <v>36</v>
      </c>
      <c r="M1059" t="s">
        <v>38</v>
      </c>
      <c r="N1059" t="s">
        <v>36</v>
      </c>
      <c r="O1059" t="str">
        <f t="shared" si="16"/>
        <v>No</v>
      </c>
    </row>
    <row r="1060" spans="1:15" x14ac:dyDescent="0.25">
      <c r="A1060" t="s">
        <v>14</v>
      </c>
      <c r="B1060" t="s">
        <v>18</v>
      </c>
      <c r="C1060" t="s">
        <v>20</v>
      </c>
      <c r="D1060" s="91">
        <v>11.85546875</v>
      </c>
      <c r="E1060" t="s">
        <v>21</v>
      </c>
      <c r="F1060">
        <v>3500</v>
      </c>
      <c r="G1060" t="s">
        <v>28</v>
      </c>
      <c r="H1060" s="91">
        <v>38</v>
      </c>
      <c r="I1060" s="91">
        <v>31.0390625</v>
      </c>
      <c r="J1060" t="s">
        <v>32</v>
      </c>
      <c r="K1060" s="1" t="s">
        <v>33</v>
      </c>
      <c r="L1060" t="s">
        <v>36</v>
      </c>
      <c r="M1060" t="s">
        <v>40</v>
      </c>
      <c r="N1060" t="s">
        <v>36</v>
      </c>
      <c r="O1060" t="str">
        <f t="shared" si="16"/>
        <v>No</v>
      </c>
    </row>
    <row r="1061" spans="1:15" x14ac:dyDescent="0.25">
      <c r="A1061" t="s">
        <v>14</v>
      </c>
      <c r="B1061" t="s">
        <v>18</v>
      </c>
      <c r="C1061" t="s">
        <v>20</v>
      </c>
      <c r="D1061" s="91">
        <v>19.5703125</v>
      </c>
      <c r="E1061" t="s">
        <v>22</v>
      </c>
      <c r="F1061">
        <v>3500</v>
      </c>
      <c r="G1061" t="s">
        <v>28</v>
      </c>
      <c r="H1061" s="91">
        <v>41</v>
      </c>
      <c r="I1061" s="91">
        <v>27.421875</v>
      </c>
      <c r="J1061" t="s">
        <v>31</v>
      </c>
      <c r="K1061" s="1" t="s">
        <v>34</v>
      </c>
      <c r="L1061" t="s">
        <v>36</v>
      </c>
      <c r="M1061" t="s">
        <v>38</v>
      </c>
      <c r="N1061" t="s">
        <v>36</v>
      </c>
      <c r="O1061" t="str">
        <f t="shared" si="16"/>
        <v>No</v>
      </c>
    </row>
    <row r="1062" spans="1:15" x14ac:dyDescent="0.25">
      <c r="A1062" t="s">
        <v>0</v>
      </c>
      <c r="B1062" t="s">
        <v>16</v>
      </c>
      <c r="C1062" t="s">
        <v>20</v>
      </c>
      <c r="D1062" s="91">
        <v>7.713867188</v>
      </c>
      <c r="E1062" t="s">
        <v>21</v>
      </c>
      <c r="F1062">
        <v>3500</v>
      </c>
      <c r="G1062" t="s">
        <v>28</v>
      </c>
      <c r="H1062" s="91">
        <v>40</v>
      </c>
      <c r="I1062" s="91">
        <v>23.98828125</v>
      </c>
      <c r="J1062" t="s">
        <v>30</v>
      </c>
      <c r="K1062" s="1" t="s">
        <v>33</v>
      </c>
      <c r="L1062" t="s">
        <v>63</v>
      </c>
      <c r="M1062" t="s">
        <v>38</v>
      </c>
      <c r="N1062" t="s">
        <v>63</v>
      </c>
      <c r="O1062" t="str">
        <f t="shared" si="16"/>
        <v>_Yes</v>
      </c>
    </row>
    <row r="1063" spans="1:15" x14ac:dyDescent="0.25">
      <c r="A1063" t="s">
        <v>14</v>
      </c>
      <c r="B1063" t="s">
        <v>18</v>
      </c>
      <c r="C1063" t="s">
        <v>19</v>
      </c>
      <c r="D1063" s="91">
        <v>11.5703125</v>
      </c>
      <c r="E1063" t="s">
        <v>21</v>
      </c>
      <c r="F1063">
        <v>3510</v>
      </c>
      <c r="G1063" t="s">
        <v>28</v>
      </c>
      <c r="H1063" s="91">
        <v>41</v>
      </c>
      <c r="I1063" s="91">
        <v>29.96484375</v>
      </c>
      <c r="J1063" t="s">
        <v>31</v>
      </c>
      <c r="K1063" s="1" t="s">
        <v>34</v>
      </c>
      <c r="L1063" t="s">
        <v>36</v>
      </c>
      <c r="M1063" t="s">
        <v>38</v>
      </c>
      <c r="N1063" t="s">
        <v>36</v>
      </c>
      <c r="O1063" t="str">
        <f t="shared" si="16"/>
        <v>No</v>
      </c>
    </row>
    <row r="1064" spans="1:15" x14ac:dyDescent="0.25">
      <c r="A1064" t="s">
        <v>14</v>
      </c>
      <c r="B1064" t="s">
        <v>18</v>
      </c>
      <c r="C1064" t="s">
        <v>19</v>
      </c>
      <c r="D1064" s="91">
        <v>49</v>
      </c>
      <c r="E1064" t="s">
        <v>24</v>
      </c>
      <c r="F1064">
        <v>3510</v>
      </c>
      <c r="G1064" t="s">
        <v>28</v>
      </c>
      <c r="H1064" s="91">
        <v>38</v>
      </c>
      <c r="I1064" s="91">
        <v>32.5078125</v>
      </c>
      <c r="J1064" t="s">
        <v>32</v>
      </c>
      <c r="K1064" s="1" t="s">
        <v>33</v>
      </c>
      <c r="L1064" t="s">
        <v>63</v>
      </c>
      <c r="M1064" t="s">
        <v>38</v>
      </c>
      <c r="N1064" t="s">
        <v>36</v>
      </c>
      <c r="O1064" t="str">
        <f t="shared" si="16"/>
        <v>No</v>
      </c>
    </row>
    <row r="1065" spans="1:15" x14ac:dyDescent="0.25">
      <c r="A1065" t="s">
        <v>14</v>
      </c>
      <c r="B1065" t="s">
        <v>18</v>
      </c>
      <c r="C1065" t="s">
        <v>19</v>
      </c>
      <c r="D1065" s="91">
        <v>13.42773438</v>
      </c>
      <c r="E1065" t="s">
        <v>22</v>
      </c>
      <c r="F1065">
        <v>3510</v>
      </c>
      <c r="G1065" t="s">
        <v>28</v>
      </c>
      <c r="H1065" s="91">
        <v>41</v>
      </c>
      <c r="I1065" s="91">
        <v>33.140625</v>
      </c>
      <c r="J1065" t="s">
        <v>32</v>
      </c>
      <c r="K1065" s="1" t="s">
        <v>34</v>
      </c>
      <c r="L1065" t="s">
        <v>36</v>
      </c>
      <c r="M1065" t="s">
        <v>40</v>
      </c>
      <c r="N1065" t="s">
        <v>36</v>
      </c>
      <c r="O1065" t="str">
        <f t="shared" si="16"/>
        <v>No</v>
      </c>
    </row>
    <row r="1066" spans="1:15" x14ac:dyDescent="0.25">
      <c r="A1066" t="s">
        <v>14</v>
      </c>
      <c r="B1066" t="s">
        <v>16</v>
      </c>
      <c r="C1066" t="s">
        <v>19</v>
      </c>
      <c r="D1066" s="91">
        <v>6</v>
      </c>
      <c r="E1066" t="s">
        <v>21</v>
      </c>
      <c r="F1066">
        <v>3510</v>
      </c>
      <c r="G1066" t="s">
        <v>28</v>
      </c>
      <c r="H1066" s="91">
        <v>39</v>
      </c>
      <c r="I1066" s="91">
        <v>29.15625</v>
      </c>
      <c r="J1066" t="s">
        <v>31</v>
      </c>
      <c r="K1066" s="1" t="s">
        <v>33</v>
      </c>
      <c r="L1066" t="s">
        <v>36</v>
      </c>
      <c r="M1066" t="s">
        <v>40</v>
      </c>
      <c r="N1066" t="s">
        <v>36</v>
      </c>
      <c r="O1066" t="str">
        <f t="shared" si="16"/>
        <v>No</v>
      </c>
    </row>
    <row r="1067" spans="1:15" x14ac:dyDescent="0.25">
      <c r="A1067" t="s">
        <v>14</v>
      </c>
      <c r="B1067" t="s">
        <v>18</v>
      </c>
      <c r="C1067" t="s">
        <v>19</v>
      </c>
      <c r="D1067" s="91">
        <v>25.85546875</v>
      </c>
      <c r="E1067" t="s">
        <v>23</v>
      </c>
      <c r="F1067">
        <v>3510</v>
      </c>
      <c r="G1067" t="s">
        <v>28</v>
      </c>
      <c r="H1067" s="91">
        <v>41</v>
      </c>
      <c r="I1067" s="91">
        <v>36.5859375</v>
      </c>
      <c r="J1067" t="s">
        <v>32</v>
      </c>
      <c r="K1067" s="1" t="s">
        <v>35</v>
      </c>
      <c r="L1067" t="s">
        <v>36</v>
      </c>
      <c r="M1067" t="s">
        <v>40</v>
      </c>
      <c r="N1067" t="s">
        <v>36</v>
      </c>
      <c r="O1067" t="str">
        <f t="shared" si="16"/>
        <v>No</v>
      </c>
    </row>
    <row r="1068" spans="1:15" x14ac:dyDescent="0.25">
      <c r="A1068" t="s">
        <v>14</v>
      </c>
      <c r="B1068" t="s">
        <v>18</v>
      </c>
      <c r="C1068" t="s">
        <v>19</v>
      </c>
      <c r="D1068" s="91">
        <v>5</v>
      </c>
      <c r="E1068" t="s">
        <v>21</v>
      </c>
      <c r="F1068">
        <v>3510</v>
      </c>
      <c r="G1068" t="s">
        <v>28</v>
      </c>
      <c r="H1068" s="91">
        <v>40</v>
      </c>
      <c r="I1068" s="91">
        <v>32.40625</v>
      </c>
      <c r="J1068" t="s">
        <v>32</v>
      </c>
      <c r="K1068" s="1" t="s">
        <v>35</v>
      </c>
      <c r="L1068" t="s">
        <v>36</v>
      </c>
      <c r="M1068" t="s">
        <v>38</v>
      </c>
      <c r="N1068" t="s">
        <v>36</v>
      </c>
      <c r="O1068" t="str">
        <f t="shared" si="16"/>
        <v>No</v>
      </c>
    </row>
    <row r="1069" spans="1:15" x14ac:dyDescent="0.25">
      <c r="A1069" t="s">
        <v>14</v>
      </c>
      <c r="B1069" t="s">
        <v>18</v>
      </c>
      <c r="C1069" t="s">
        <v>19</v>
      </c>
      <c r="D1069" s="91">
        <v>31.5703125</v>
      </c>
      <c r="E1069" t="s">
        <v>24</v>
      </c>
      <c r="F1069">
        <v>3510</v>
      </c>
      <c r="G1069" t="s">
        <v>28</v>
      </c>
      <c r="H1069" s="91">
        <v>40.421875</v>
      </c>
      <c r="I1069" s="91">
        <v>33.8828125</v>
      </c>
      <c r="J1069" t="s">
        <v>32</v>
      </c>
      <c r="K1069" s="1" t="s">
        <v>33</v>
      </c>
      <c r="L1069" t="s">
        <v>36</v>
      </c>
      <c r="M1069" t="s">
        <v>46</v>
      </c>
      <c r="N1069" t="s">
        <v>36</v>
      </c>
      <c r="O1069" t="str">
        <f t="shared" si="16"/>
        <v>No</v>
      </c>
    </row>
    <row r="1070" spans="1:15" x14ac:dyDescent="0.25">
      <c r="A1070" t="s">
        <v>14</v>
      </c>
      <c r="B1070" t="s">
        <v>18</v>
      </c>
      <c r="C1070" t="s">
        <v>19</v>
      </c>
      <c r="D1070" s="91">
        <v>9</v>
      </c>
      <c r="E1070" t="s">
        <v>21</v>
      </c>
      <c r="F1070">
        <v>3510</v>
      </c>
      <c r="G1070" t="s">
        <v>28</v>
      </c>
      <c r="H1070" s="91">
        <v>40</v>
      </c>
      <c r="I1070" s="91">
        <v>23.40625</v>
      </c>
      <c r="J1070" t="s">
        <v>30</v>
      </c>
      <c r="K1070" s="1" t="s">
        <v>33</v>
      </c>
      <c r="L1070" t="s">
        <v>36</v>
      </c>
      <c r="M1070" t="s">
        <v>38</v>
      </c>
      <c r="N1070" t="s">
        <v>36</v>
      </c>
      <c r="O1070" t="str">
        <f t="shared" si="16"/>
        <v>No</v>
      </c>
    </row>
    <row r="1071" spans="1:15" x14ac:dyDescent="0.25">
      <c r="A1071" t="s">
        <v>14</v>
      </c>
      <c r="B1071" t="s">
        <v>18</v>
      </c>
      <c r="C1071" t="s">
        <v>19</v>
      </c>
      <c r="D1071" s="91">
        <v>26.5703125</v>
      </c>
      <c r="E1071" t="s">
        <v>24</v>
      </c>
      <c r="F1071">
        <v>3510</v>
      </c>
      <c r="G1071" t="s">
        <v>28</v>
      </c>
      <c r="H1071" s="91">
        <v>41</v>
      </c>
      <c r="I1071" s="91">
        <v>25.40234375</v>
      </c>
      <c r="J1071" t="s">
        <v>31</v>
      </c>
      <c r="K1071" s="1" t="s">
        <v>34</v>
      </c>
      <c r="L1071" t="s">
        <v>36</v>
      </c>
      <c r="M1071" t="s">
        <v>40</v>
      </c>
      <c r="N1071" t="s">
        <v>63</v>
      </c>
      <c r="O1071" t="str">
        <f t="shared" si="16"/>
        <v>_Yes</v>
      </c>
    </row>
    <row r="1072" spans="1:15" x14ac:dyDescent="0.25">
      <c r="A1072" t="s">
        <v>14</v>
      </c>
      <c r="B1072" t="s">
        <v>18</v>
      </c>
      <c r="C1072" t="s">
        <v>20</v>
      </c>
      <c r="D1072" s="91">
        <v>23</v>
      </c>
      <c r="E1072" t="s">
        <v>23</v>
      </c>
      <c r="F1072">
        <v>3510</v>
      </c>
      <c r="G1072" t="s">
        <v>28</v>
      </c>
      <c r="H1072" s="91">
        <v>39.140625</v>
      </c>
      <c r="I1072" s="91">
        <v>27.125</v>
      </c>
      <c r="J1072" t="s">
        <v>31</v>
      </c>
      <c r="K1072" s="1" t="s">
        <v>34</v>
      </c>
      <c r="L1072" t="s">
        <v>36</v>
      </c>
      <c r="M1072" t="s">
        <v>40</v>
      </c>
      <c r="N1072" t="s">
        <v>36</v>
      </c>
      <c r="O1072" t="str">
        <f t="shared" si="16"/>
        <v>No</v>
      </c>
    </row>
    <row r="1073" spans="1:15" x14ac:dyDescent="0.25">
      <c r="A1073" t="s">
        <v>14</v>
      </c>
      <c r="B1073" t="s">
        <v>18</v>
      </c>
      <c r="C1073" t="s">
        <v>20</v>
      </c>
      <c r="D1073" s="91">
        <v>29.140625</v>
      </c>
      <c r="E1073" t="s">
        <v>24</v>
      </c>
      <c r="F1073">
        <v>3510</v>
      </c>
      <c r="G1073" t="s">
        <v>28</v>
      </c>
      <c r="H1073" s="91">
        <v>39</v>
      </c>
      <c r="I1073" s="91">
        <v>35.609375</v>
      </c>
      <c r="J1073" t="s">
        <v>32</v>
      </c>
      <c r="K1073" s="1" t="s">
        <v>34</v>
      </c>
      <c r="L1073" t="s">
        <v>63</v>
      </c>
      <c r="M1073" t="s">
        <v>38</v>
      </c>
      <c r="N1073" t="s">
        <v>36</v>
      </c>
      <c r="O1073" t="str">
        <f t="shared" si="16"/>
        <v>No</v>
      </c>
    </row>
    <row r="1074" spans="1:15" x14ac:dyDescent="0.25">
      <c r="A1074" t="s">
        <v>14</v>
      </c>
      <c r="B1074" t="s">
        <v>18</v>
      </c>
      <c r="C1074" t="s">
        <v>20</v>
      </c>
      <c r="D1074" s="91">
        <v>13.5703125</v>
      </c>
      <c r="E1074" t="s">
        <v>22</v>
      </c>
      <c r="F1074">
        <v>3510</v>
      </c>
      <c r="G1074" t="s">
        <v>28</v>
      </c>
      <c r="H1074" s="91">
        <v>42</v>
      </c>
      <c r="I1074" s="91">
        <v>18.95703125</v>
      </c>
      <c r="J1074" t="s">
        <v>29</v>
      </c>
      <c r="K1074" s="1" t="s">
        <v>34</v>
      </c>
      <c r="L1074" t="s">
        <v>36</v>
      </c>
      <c r="M1074" t="s">
        <v>37</v>
      </c>
      <c r="N1074" t="s">
        <v>36</v>
      </c>
      <c r="O1074" t="str">
        <f t="shared" si="16"/>
        <v>No</v>
      </c>
    </row>
    <row r="1075" spans="1:15" x14ac:dyDescent="0.25">
      <c r="A1075" t="s">
        <v>14</v>
      </c>
      <c r="B1075" t="s">
        <v>16</v>
      </c>
      <c r="C1075" t="s">
        <v>20</v>
      </c>
      <c r="D1075" s="91">
        <v>11.5703125</v>
      </c>
      <c r="E1075" t="s">
        <v>21</v>
      </c>
      <c r="F1075">
        <v>3510</v>
      </c>
      <c r="G1075" t="s">
        <v>28</v>
      </c>
      <c r="H1075" s="91">
        <v>39.421875</v>
      </c>
      <c r="I1075" s="91">
        <v>22.15625</v>
      </c>
      <c r="J1075" t="s">
        <v>30</v>
      </c>
      <c r="K1075" s="1" t="s">
        <v>34</v>
      </c>
      <c r="L1075" t="s">
        <v>36</v>
      </c>
      <c r="M1075" t="s">
        <v>40</v>
      </c>
      <c r="N1075" t="s">
        <v>36</v>
      </c>
      <c r="O1075" t="str">
        <f t="shared" si="16"/>
        <v>No</v>
      </c>
    </row>
    <row r="1076" spans="1:15" x14ac:dyDescent="0.25">
      <c r="A1076" t="s">
        <v>14</v>
      </c>
      <c r="B1076" t="s">
        <v>17</v>
      </c>
      <c r="C1076" t="s">
        <v>20</v>
      </c>
      <c r="D1076" s="91">
        <v>14.42773438</v>
      </c>
      <c r="E1076" t="s">
        <v>22</v>
      </c>
      <c r="F1076">
        <v>3510</v>
      </c>
      <c r="G1076" t="s">
        <v>28</v>
      </c>
      <c r="H1076" s="91">
        <v>39</v>
      </c>
      <c r="I1076" s="91">
        <v>32.7734375</v>
      </c>
      <c r="J1076" t="s">
        <v>32</v>
      </c>
      <c r="K1076" s="1" t="s">
        <v>34</v>
      </c>
      <c r="L1076" t="s">
        <v>36</v>
      </c>
      <c r="M1076" t="s">
        <v>40</v>
      </c>
      <c r="N1076" t="s">
        <v>63</v>
      </c>
      <c r="O1076" t="str">
        <f t="shared" si="16"/>
        <v>_Yes</v>
      </c>
    </row>
    <row r="1077" spans="1:15" x14ac:dyDescent="0.25">
      <c r="A1077" t="s">
        <v>0</v>
      </c>
      <c r="B1077" t="s">
        <v>17</v>
      </c>
      <c r="C1077" t="s">
        <v>20</v>
      </c>
      <c r="D1077" s="91">
        <v>6.142578125</v>
      </c>
      <c r="E1077" t="s">
        <v>21</v>
      </c>
      <c r="F1077">
        <v>3510</v>
      </c>
      <c r="G1077" t="s">
        <v>28</v>
      </c>
      <c r="H1077" s="91">
        <v>40</v>
      </c>
      <c r="I1077" s="91">
        <v>24.08984375</v>
      </c>
      <c r="J1077" t="s">
        <v>30</v>
      </c>
      <c r="K1077" s="1" t="s">
        <v>34</v>
      </c>
      <c r="L1077" t="s">
        <v>63</v>
      </c>
      <c r="M1077" t="s">
        <v>38</v>
      </c>
      <c r="N1077" t="s">
        <v>63</v>
      </c>
      <c r="O1077" t="str">
        <f t="shared" si="16"/>
        <v>_Yes</v>
      </c>
    </row>
    <row r="1078" spans="1:15" x14ac:dyDescent="0.25">
      <c r="A1078" t="s">
        <v>14</v>
      </c>
      <c r="B1078" t="s">
        <v>18</v>
      </c>
      <c r="C1078" t="s">
        <v>19</v>
      </c>
      <c r="D1078" s="91">
        <v>6</v>
      </c>
      <c r="E1078" t="s">
        <v>21</v>
      </c>
      <c r="F1078">
        <v>3520</v>
      </c>
      <c r="G1078" t="s">
        <v>28</v>
      </c>
      <c r="H1078" s="91">
        <v>41</v>
      </c>
      <c r="I1078" s="91">
        <v>28</v>
      </c>
      <c r="J1078" t="s">
        <v>31</v>
      </c>
      <c r="K1078" s="1" t="s">
        <v>35</v>
      </c>
      <c r="L1078" t="s">
        <v>36</v>
      </c>
      <c r="M1078" t="s">
        <v>38</v>
      </c>
      <c r="N1078" t="s">
        <v>36</v>
      </c>
      <c r="O1078" t="str">
        <f t="shared" si="16"/>
        <v>No</v>
      </c>
    </row>
    <row r="1079" spans="1:15" x14ac:dyDescent="0.25">
      <c r="A1079" t="s">
        <v>14</v>
      </c>
      <c r="B1079" t="s">
        <v>18</v>
      </c>
      <c r="C1079" t="s">
        <v>19</v>
      </c>
      <c r="D1079" s="91">
        <v>50.421875</v>
      </c>
      <c r="E1079" t="s">
        <v>24</v>
      </c>
      <c r="F1079">
        <v>3520</v>
      </c>
      <c r="G1079" t="s">
        <v>28</v>
      </c>
      <c r="H1079" s="91">
        <v>39</v>
      </c>
      <c r="I1079" s="91">
        <v>25.8203125</v>
      </c>
      <c r="J1079" t="s">
        <v>31</v>
      </c>
      <c r="K1079" s="1" t="s">
        <v>33</v>
      </c>
      <c r="L1079" t="s">
        <v>36</v>
      </c>
      <c r="M1079" t="s">
        <v>37</v>
      </c>
      <c r="N1079" t="s">
        <v>63</v>
      </c>
      <c r="O1079" t="str">
        <f t="shared" si="16"/>
        <v>_Yes</v>
      </c>
    </row>
    <row r="1080" spans="1:15" x14ac:dyDescent="0.25">
      <c r="A1080" t="s">
        <v>14</v>
      </c>
      <c r="B1080" t="s">
        <v>18</v>
      </c>
      <c r="C1080" t="s">
        <v>19</v>
      </c>
      <c r="D1080" s="91">
        <v>8.5703125</v>
      </c>
      <c r="E1080" t="s">
        <v>21</v>
      </c>
      <c r="F1080">
        <v>3520</v>
      </c>
      <c r="G1080" t="s">
        <v>28</v>
      </c>
      <c r="H1080" s="91">
        <v>41</v>
      </c>
      <c r="I1080" s="91">
        <v>36.828125</v>
      </c>
      <c r="J1080" t="s">
        <v>32</v>
      </c>
      <c r="K1080" s="1" t="s">
        <v>34</v>
      </c>
      <c r="L1080" t="s">
        <v>36</v>
      </c>
      <c r="M1080" t="s">
        <v>38</v>
      </c>
      <c r="N1080" t="s">
        <v>36</v>
      </c>
      <c r="O1080" t="str">
        <f t="shared" si="16"/>
        <v>No</v>
      </c>
    </row>
    <row r="1081" spans="1:15" x14ac:dyDescent="0.25">
      <c r="A1081" t="s">
        <v>14</v>
      </c>
      <c r="B1081" t="s">
        <v>18</v>
      </c>
      <c r="C1081" t="s">
        <v>19</v>
      </c>
      <c r="D1081" s="91">
        <v>48.5703125</v>
      </c>
      <c r="E1081" t="s">
        <v>24</v>
      </c>
      <c r="F1081">
        <v>3520</v>
      </c>
      <c r="G1081" t="s">
        <v>28</v>
      </c>
      <c r="H1081" s="91">
        <v>39.28125</v>
      </c>
      <c r="I1081" s="91">
        <v>24.98046875</v>
      </c>
      <c r="J1081" t="s">
        <v>30</v>
      </c>
      <c r="K1081" s="1" t="s">
        <v>35</v>
      </c>
      <c r="L1081" t="s">
        <v>36</v>
      </c>
      <c r="M1081" t="s">
        <v>40</v>
      </c>
      <c r="N1081" t="s">
        <v>36</v>
      </c>
      <c r="O1081" t="str">
        <f t="shared" si="16"/>
        <v>No</v>
      </c>
    </row>
    <row r="1082" spans="1:15" x14ac:dyDescent="0.25">
      <c r="A1082" t="s">
        <v>14</v>
      </c>
      <c r="B1082" t="s">
        <v>16</v>
      </c>
      <c r="C1082" t="s">
        <v>19</v>
      </c>
      <c r="D1082" s="91">
        <v>17.140625</v>
      </c>
      <c r="E1082" t="s">
        <v>22</v>
      </c>
      <c r="F1082">
        <v>3520</v>
      </c>
      <c r="G1082" t="s">
        <v>28</v>
      </c>
      <c r="H1082" s="91">
        <v>40</v>
      </c>
      <c r="I1082" s="91">
        <v>29.0859375</v>
      </c>
      <c r="J1082" t="s">
        <v>31</v>
      </c>
      <c r="K1082" s="1" t="s">
        <v>34</v>
      </c>
      <c r="L1082" t="s">
        <v>63</v>
      </c>
      <c r="M1082" t="s">
        <v>37</v>
      </c>
      <c r="N1082" t="s">
        <v>63</v>
      </c>
      <c r="O1082" t="str">
        <f t="shared" si="16"/>
        <v>_Yes</v>
      </c>
    </row>
    <row r="1083" spans="1:15" x14ac:dyDescent="0.25">
      <c r="A1083" t="s">
        <v>14</v>
      </c>
      <c r="B1083" t="s">
        <v>18</v>
      </c>
      <c r="C1083" t="s">
        <v>19</v>
      </c>
      <c r="D1083" s="91">
        <v>5.427734375</v>
      </c>
      <c r="E1083" t="s">
        <v>21</v>
      </c>
      <c r="F1083">
        <v>3520</v>
      </c>
      <c r="G1083" t="s">
        <v>28</v>
      </c>
      <c r="H1083" s="91">
        <v>40</v>
      </c>
      <c r="I1083" s="91">
        <v>29.140625</v>
      </c>
      <c r="J1083" t="s">
        <v>31</v>
      </c>
      <c r="K1083" s="1" t="s">
        <v>34</v>
      </c>
      <c r="L1083" t="s">
        <v>36</v>
      </c>
      <c r="M1083" t="s">
        <v>38</v>
      </c>
      <c r="N1083" t="s">
        <v>36</v>
      </c>
      <c r="O1083" t="str">
        <f t="shared" si="16"/>
        <v>No</v>
      </c>
    </row>
    <row r="1084" spans="1:15" x14ac:dyDescent="0.25">
      <c r="A1084" t="s">
        <v>14</v>
      </c>
      <c r="B1084" t="s">
        <v>18</v>
      </c>
      <c r="C1084" t="s">
        <v>19</v>
      </c>
      <c r="D1084" s="91">
        <v>5</v>
      </c>
      <c r="E1084" t="s">
        <v>21</v>
      </c>
      <c r="F1084">
        <v>3520</v>
      </c>
      <c r="G1084" t="s">
        <v>28</v>
      </c>
      <c r="H1084" s="91">
        <v>41.421875</v>
      </c>
      <c r="I1084" s="91">
        <v>26.0625</v>
      </c>
      <c r="J1084" t="s">
        <v>31</v>
      </c>
      <c r="K1084" s="1" t="s">
        <v>35</v>
      </c>
      <c r="L1084" t="s">
        <v>36</v>
      </c>
      <c r="M1084" t="s">
        <v>38</v>
      </c>
      <c r="N1084" t="s">
        <v>36</v>
      </c>
      <c r="O1084" t="str">
        <f t="shared" si="16"/>
        <v>No</v>
      </c>
    </row>
    <row r="1085" spans="1:15" x14ac:dyDescent="0.25">
      <c r="A1085" t="s">
        <v>14</v>
      </c>
      <c r="B1085" t="s">
        <v>18</v>
      </c>
      <c r="C1085" t="s">
        <v>19</v>
      </c>
      <c r="D1085" s="91">
        <v>9.85546875</v>
      </c>
      <c r="E1085" t="s">
        <v>21</v>
      </c>
      <c r="F1085">
        <v>3520</v>
      </c>
      <c r="G1085" t="s">
        <v>28</v>
      </c>
      <c r="H1085" s="91">
        <v>41</v>
      </c>
      <c r="I1085" s="91">
        <v>33.71875</v>
      </c>
      <c r="J1085" t="s">
        <v>32</v>
      </c>
      <c r="K1085" s="1" t="s">
        <v>34</v>
      </c>
      <c r="L1085" t="s">
        <v>36</v>
      </c>
      <c r="M1085" t="s">
        <v>38</v>
      </c>
      <c r="N1085" t="s">
        <v>36</v>
      </c>
      <c r="O1085" t="str">
        <f t="shared" si="16"/>
        <v>No</v>
      </c>
    </row>
    <row r="1086" spans="1:15" x14ac:dyDescent="0.25">
      <c r="A1086" t="s">
        <v>14</v>
      </c>
      <c r="B1086" t="s">
        <v>18</v>
      </c>
      <c r="C1086" t="s">
        <v>19</v>
      </c>
      <c r="D1086" s="91">
        <v>8.712890625</v>
      </c>
      <c r="E1086" t="s">
        <v>21</v>
      </c>
      <c r="F1086">
        <v>3520</v>
      </c>
      <c r="G1086" t="s">
        <v>28</v>
      </c>
      <c r="H1086" s="91">
        <v>39.28125</v>
      </c>
      <c r="I1086" s="91">
        <v>26.28515625</v>
      </c>
      <c r="J1086" t="s">
        <v>31</v>
      </c>
      <c r="K1086" s="1" t="s">
        <v>34</v>
      </c>
      <c r="L1086" t="s">
        <v>36</v>
      </c>
      <c r="M1086" t="s">
        <v>38</v>
      </c>
      <c r="N1086" t="s">
        <v>36</v>
      </c>
      <c r="O1086" t="str">
        <f t="shared" si="16"/>
        <v>No</v>
      </c>
    </row>
    <row r="1087" spans="1:15" x14ac:dyDescent="0.25">
      <c r="A1087" t="s">
        <v>0</v>
      </c>
      <c r="B1087" t="s">
        <v>16</v>
      </c>
      <c r="C1087" t="s">
        <v>19</v>
      </c>
      <c r="D1087" s="91">
        <v>15</v>
      </c>
      <c r="E1087" t="s">
        <v>22</v>
      </c>
      <c r="F1087">
        <v>3520</v>
      </c>
      <c r="G1087" t="s">
        <v>28</v>
      </c>
      <c r="H1087" s="91">
        <v>38.421875</v>
      </c>
      <c r="I1087" s="91">
        <v>29.1171875</v>
      </c>
      <c r="J1087" t="s">
        <v>31</v>
      </c>
      <c r="K1087" s="1" t="s">
        <v>35</v>
      </c>
      <c r="L1087" t="s">
        <v>36</v>
      </c>
      <c r="M1087" t="s">
        <v>40</v>
      </c>
      <c r="N1087" t="s">
        <v>36</v>
      </c>
      <c r="O1087" t="str">
        <f t="shared" si="16"/>
        <v>No</v>
      </c>
    </row>
    <row r="1088" spans="1:15" x14ac:dyDescent="0.25">
      <c r="A1088" t="s">
        <v>0</v>
      </c>
      <c r="B1088" t="s">
        <v>16</v>
      </c>
      <c r="C1088" t="s">
        <v>19</v>
      </c>
      <c r="D1088" s="91">
        <v>12</v>
      </c>
      <c r="E1088" t="s">
        <v>21</v>
      </c>
      <c r="F1088">
        <v>3520</v>
      </c>
      <c r="G1088" t="s">
        <v>28</v>
      </c>
      <c r="H1088" s="91">
        <v>40</v>
      </c>
      <c r="I1088" s="91">
        <v>17.8984375</v>
      </c>
      <c r="J1088" t="s">
        <v>29</v>
      </c>
      <c r="K1088" s="1" t="s">
        <v>34</v>
      </c>
      <c r="L1088" t="s">
        <v>63</v>
      </c>
      <c r="M1088" t="s">
        <v>38</v>
      </c>
      <c r="N1088" t="s">
        <v>63</v>
      </c>
      <c r="O1088" t="str">
        <f t="shared" si="16"/>
        <v>_Yes</v>
      </c>
    </row>
    <row r="1089" spans="1:15" x14ac:dyDescent="0.25">
      <c r="A1089" t="s">
        <v>0</v>
      </c>
      <c r="B1089" t="s">
        <v>18</v>
      </c>
      <c r="C1089" t="s">
        <v>19</v>
      </c>
      <c r="D1089" s="91">
        <v>25</v>
      </c>
      <c r="E1089" t="s">
        <v>23</v>
      </c>
      <c r="F1089">
        <v>3520</v>
      </c>
      <c r="G1089" t="s">
        <v>28</v>
      </c>
      <c r="H1089" s="91">
        <v>40</v>
      </c>
      <c r="I1089" s="91">
        <v>28.62109375</v>
      </c>
      <c r="J1089" t="s">
        <v>31</v>
      </c>
      <c r="K1089" s="1" t="s">
        <v>33</v>
      </c>
      <c r="L1089" t="s">
        <v>36</v>
      </c>
      <c r="M1089" t="s">
        <v>40</v>
      </c>
      <c r="N1089" t="s">
        <v>63</v>
      </c>
      <c r="O1089" t="str">
        <f t="shared" si="16"/>
        <v>_Yes</v>
      </c>
    </row>
    <row r="1090" spans="1:15" x14ac:dyDescent="0.25">
      <c r="A1090" t="s">
        <v>0</v>
      </c>
      <c r="B1090" t="s">
        <v>16</v>
      </c>
      <c r="C1090" t="s">
        <v>19</v>
      </c>
      <c r="D1090" s="91">
        <v>9.5703125</v>
      </c>
      <c r="E1090" t="s">
        <v>21</v>
      </c>
      <c r="F1090">
        <v>3520</v>
      </c>
      <c r="G1090" t="s">
        <v>28</v>
      </c>
      <c r="H1090" s="91">
        <v>40.8515625</v>
      </c>
      <c r="I1090" s="91">
        <v>27.125</v>
      </c>
      <c r="J1090" t="s">
        <v>31</v>
      </c>
      <c r="K1090" s="1" t="s">
        <v>35</v>
      </c>
      <c r="L1090" t="s">
        <v>63</v>
      </c>
      <c r="M1090" t="s">
        <v>40</v>
      </c>
      <c r="N1090" t="s">
        <v>63</v>
      </c>
      <c r="O1090" t="str">
        <f t="shared" si="16"/>
        <v>_Yes</v>
      </c>
    </row>
    <row r="1091" spans="1:15" x14ac:dyDescent="0.25">
      <c r="A1091" t="s">
        <v>14</v>
      </c>
      <c r="B1091" t="s">
        <v>18</v>
      </c>
      <c r="C1091" t="s">
        <v>20</v>
      </c>
      <c r="D1091" s="91">
        <v>11.42773438</v>
      </c>
      <c r="E1091" t="s">
        <v>21</v>
      </c>
      <c r="F1091">
        <v>3520</v>
      </c>
      <c r="G1091" t="s">
        <v>28</v>
      </c>
      <c r="H1091" s="91">
        <v>42</v>
      </c>
      <c r="I1091" s="91">
        <v>37.828125</v>
      </c>
      <c r="J1091" t="s">
        <v>32</v>
      </c>
      <c r="K1091" s="1" t="s">
        <v>33</v>
      </c>
      <c r="L1091" t="s">
        <v>36</v>
      </c>
      <c r="M1091" t="s">
        <v>38</v>
      </c>
      <c r="N1091" t="s">
        <v>36</v>
      </c>
      <c r="O1091" t="str">
        <f t="shared" si="16"/>
        <v>No</v>
      </c>
    </row>
    <row r="1092" spans="1:15" x14ac:dyDescent="0.25">
      <c r="A1092" t="s">
        <v>14</v>
      </c>
      <c r="B1092" t="s">
        <v>18</v>
      </c>
      <c r="C1092" t="s">
        <v>20</v>
      </c>
      <c r="D1092" s="91">
        <v>27.28515625</v>
      </c>
      <c r="E1092" t="s">
        <v>24</v>
      </c>
      <c r="F1092">
        <v>3520</v>
      </c>
      <c r="G1092" t="s">
        <v>28</v>
      </c>
      <c r="H1092" s="91">
        <v>39</v>
      </c>
      <c r="I1092" s="91">
        <v>35.6875</v>
      </c>
      <c r="J1092" t="s">
        <v>32</v>
      </c>
      <c r="K1092" s="1" t="s">
        <v>33</v>
      </c>
      <c r="L1092" t="s">
        <v>36</v>
      </c>
      <c r="M1092" t="s">
        <v>40</v>
      </c>
      <c r="N1092" t="s">
        <v>36</v>
      </c>
      <c r="O1092" t="str">
        <f t="shared" ref="O1092:O1155" si="17">IF(N1092="Occasional","_Yes",N1092)</f>
        <v>No</v>
      </c>
    </row>
    <row r="1093" spans="1:15" x14ac:dyDescent="0.25">
      <c r="A1093" t="s">
        <v>14</v>
      </c>
      <c r="B1093" t="s">
        <v>18</v>
      </c>
      <c r="C1093" t="s">
        <v>20</v>
      </c>
      <c r="D1093" s="91">
        <v>22.42578125</v>
      </c>
      <c r="E1093" t="s">
        <v>23</v>
      </c>
      <c r="F1093">
        <v>3520</v>
      </c>
      <c r="G1093" t="s">
        <v>28</v>
      </c>
      <c r="H1093" s="91">
        <v>40</v>
      </c>
      <c r="I1093" s="91">
        <v>20.83203125</v>
      </c>
      <c r="J1093" t="s">
        <v>30</v>
      </c>
      <c r="K1093" s="1" t="s">
        <v>34</v>
      </c>
      <c r="L1093" t="s">
        <v>36</v>
      </c>
      <c r="M1093" t="s">
        <v>40</v>
      </c>
      <c r="N1093" t="s">
        <v>36</v>
      </c>
      <c r="O1093" t="str">
        <f t="shared" si="17"/>
        <v>No</v>
      </c>
    </row>
    <row r="1094" spans="1:15" x14ac:dyDescent="0.25">
      <c r="A1094" t="s">
        <v>14</v>
      </c>
      <c r="B1094" t="s">
        <v>18</v>
      </c>
      <c r="C1094" t="s">
        <v>20</v>
      </c>
      <c r="D1094" s="91">
        <v>4.571289063</v>
      </c>
      <c r="E1094" t="s">
        <v>21</v>
      </c>
      <c r="F1094">
        <v>3520</v>
      </c>
      <c r="G1094" t="s">
        <v>28</v>
      </c>
      <c r="H1094" s="91">
        <v>38</v>
      </c>
      <c r="I1094" s="91">
        <v>29.99609375</v>
      </c>
      <c r="J1094" t="s">
        <v>31</v>
      </c>
      <c r="K1094" s="1" t="s">
        <v>34</v>
      </c>
      <c r="L1094" t="s">
        <v>36</v>
      </c>
      <c r="M1094" t="s">
        <v>38</v>
      </c>
      <c r="N1094" t="s">
        <v>36</v>
      </c>
      <c r="O1094" t="str">
        <f t="shared" si="17"/>
        <v>No</v>
      </c>
    </row>
    <row r="1095" spans="1:15" x14ac:dyDescent="0.25">
      <c r="A1095" t="s">
        <v>14</v>
      </c>
      <c r="B1095" t="s">
        <v>18</v>
      </c>
      <c r="C1095" t="s">
        <v>20</v>
      </c>
      <c r="D1095" s="91">
        <v>9.142578125</v>
      </c>
      <c r="E1095" t="s">
        <v>21</v>
      </c>
      <c r="F1095">
        <v>3520</v>
      </c>
      <c r="G1095" t="s">
        <v>28</v>
      </c>
      <c r="H1095" s="91">
        <v>41</v>
      </c>
      <c r="I1095" s="91">
        <v>31.66796875</v>
      </c>
      <c r="J1095" t="s">
        <v>32</v>
      </c>
      <c r="K1095" s="1" t="s">
        <v>34</v>
      </c>
      <c r="L1095" t="s">
        <v>36</v>
      </c>
      <c r="M1095" t="s">
        <v>38</v>
      </c>
      <c r="N1095" t="s">
        <v>36</v>
      </c>
      <c r="O1095" t="str">
        <f t="shared" si="17"/>
        <v>No</v>
      </c>
    </row>
    <row r="1096" spans="1:15" x14ac:dyDescent="0.25">
      <c r="A1096" t="s">
        <v>14</v>
      </c>
      <c r="B1096" t="s">
        <v>18</v>
      </c>
      <c r="C1096" t="s">
        <v>20</v>
      </c>
      <c r="D1096" s="91">
        <v>12.5703125</v>
      </c>
      <c r="E1096" t="s">
        <v>21</v>
      </c>
      <c r="F1096">
        <v>3520</v>
      </c>
      <c r="G1096" t="s">
        <v>28</v>
      </c>
      <c r="H1096" s="91">
        <v>40</v>
      </c>
      <c r="I1096" s="91">
        <v>22.546875</v>
      </c>
      <c r="J1096" t="s">
        <v>30</v>
      </c>
      <c r="K1096" s="1" t="s">
        <v>34</v>
      </c>
      <c r="L1096" t="s">
        <v>36</v>
      </c>
      <c r="M1096" t="s">
        <v>38</v>
      </c>
      <c r="N1096" t="s">
        <v>63</v>
      </c>
      <c r="O1096" t="str">
        <f t="shared" si="17"/>
        <v>_Yes</v>
      </c>
    </row>
    <row r="1097" spans="1:15" x14ac:dyDescent="0.25">
      <c r="A1097" t="s">
        <v>14</v>
      </c>
      <c r="B1097" t="s">
        <v>16</v>
      </c>
      <c r="C1097" t="s">
        <v>20</v>
      </c>
      <c r="D1097" s="91">
        <v>20.7109375</v>
      </c>
      <c r="E1097" t="s">
        <v>23</v>
      </c>
      <c r="F1097">
        <v>3520</v>
      </c>
      <c r="G1097" t="s">
        <v>28</v>
      </c>
      <c r="H1097" s="91">
        <v>41.5703125</v>
      </c>
      <c r="I1097" s="91">
        <v>28.703125</v>
      </c>
      <c r="J1097" t="s">
        <v>31</v>
      </c>
      <c r="K1097" s="1" t="s">
        <v>34</v>
      </c>
      <c r="L1097" t="s">
        <v>36</v>
      </c>
      <c r="M1097" t="s">
        <v>38</v>
      </c>
      <c r="N1097" t="s">
        <v>63</v>
      </c>
      <c r="O1097" t="str">
        <f t="shared" si="17"/>
        <v>_Yes</v>
      </c>
    </row>
    <row r="1098" spans="1:15" x14ac:dyDescent="0.25">
      <c r="A1098" t="s">
        <v>0</v>
      </c>
      <c r="B1098" t="s">
        <v>16</v>
      </c>
      <c r="C1098" t="s">
        <v>20</v>
      </c>
      <c r="D1098" s="91">
        <v>17.28515625</v>
      </c>
      <c r="E1098" t="s">
        <v>22</v>
      </c>
      <c r="F1098">
        <v>3520</v>
      </c>
      <c r="G1098" t="s">
        <v>28</v>
      </c>
      <c r="H1098" s="91">
        <v>39</v>
      </c>
      <c r="I1098" s="91">
        <v>17.66796875</v>
      </c>
      <c r="J1098" t="s">
        <v>29</v>
      </c>
      <c r="K1098" s="1" t="s">
        <v>34</v>
      </c>
      <c r="L1098" t="s">
        <v>36</v>
      </c>
      <c r="M1098" t="s">
        <v>40</v>
      </c>
      <c r="N1098" t="s">
        <v>63</v>
      </c>
      <c r="O1098" t="str">
        <f t="shared" si="17"/>
        <v>_Yes</v>
      </c>
    </row>
    <row r="1099" spans="1:15" x14ac:dyDescent="0.25">
      <c r="A1099" t="s">
        <v>0</v>
      </c>
      <c r="B1099" t="s">
        <v>16</v>
      </c>
      <c r="C1099" t="s">
        <v>20</v>
      </c>
      <c r="D1099" s="91">
        <v>14.14257813</v>
      </c>
      <c r="E1099" t="s">
        <v>22</v>
      </c>
      <c r="F1099">
        <v>3520</v>
      </c>
      <c r="G1099" t="s">
        <v>28</v>
      </c>
      <c r="H1099" s="91">
        <v>40</v>
      </c>
      <c r="I1099" s="91">
        <v>21.90234375</v>
      </c>
      <c r="J1099" t="s">
        <v>30</v>
      </c>
      <c r="K1099" s="1" t="s">
        <v>34</v>
      </c>
      <c r="L1099" t="s">
        <v>36</v>
      </c>
      <c r="M1099" t="s">
        <v>40</v>
      </c>
      <c r="N1099" t="s">
        <v>63</v>
      </c>
      <c r="O1099" t="str">
        <f t="shared" si="17"/>
        <v>_Yes</v>
      </c>
    </row>
    <row r="1100" spans="1:15" x14ac:dyDescent="0.25">
      <c r="A1100" t="s">
        <v>0</v>
      </c>
      <c r="B1100" t="s">
        <v>18</v>
      </c>
      <c r="C1100" t="s">
        <v>19</v>
      </c>
      <c r="D1100" s="91">
        <v>12.85546875</v>
      </c>
      <c r="E1100" t="s">
        <v>21</v>
      </c>
      <c r="F1100">
        <v>3525</v>
      </c>
      <c r="G1100" t="s">
        <v>28</v>
      </c>
      <c r="H1100" s="91">
        <v>39.7109375</v>
      </c>
      <c r="I1100" s="91">
        <v>24.9921875</v>
      </c>
      <c r="J1100" t="s">
        <v>30</v>
      </c>
      <c r="K1100" s="1" t="s">
        <v>33</v>
      </c>
      <c r="L1100" t="s">
        <v>63</v>
      </c>
      <c r="M1100" t="s">
        <v>40</v>
      </c>
      <c r="N1100" t="s">
        <v>36</v>
      </c>
      <c r="O1100" t="str">
        <f t="shared" si="17"/>
        <v>No</v>
      </c>
    </row>
    <row r="1101" spans="1:15" x14ac:dyDescent="0.25">
      <c r="A1101" t="s">
        <v>0</v>
      </c>
      <c r="B1101" t="s">
        <v>18</v>
      </c>
      <c r="C1101" t="s">
        <v>19</v>
      </c>
      <c r="D1101" s="91">
        <v>24.85546875</v>
      </c>
      <c r="E1101" t="s">
        <v>23</v>
      </c>
      <c r="F1101">
        <v>3525</v>
      </c>
      <c r="G1101" t="s">
        <v>28</v>
      </c>
      <c r="H1101" s="91">
        <v>39</v>
      </c>
      <c r="I1101" s="91">
        <v>21.328125</v>
      </c>
      <c r="J1101" t="s">
        <v>30</v>
      </c>
      <c r="K1101" s="1" t="s">
        <v>35</v>
      </c>
      <c r="L1101" t="s">
        <v>36</v>
      </c>
      <c r="M1101" t="s">
        <v>40</v>
      </c>
      <c r="N1101" t="s">
        <v>63</v>
      </c>
      <c r="O1101" t="str">
        <f t="shared" si="17"/>
        <v>_Yes</v>
      </c>
    </row>
    <row r="1102" spans="1:15" x14ac:dyDescent="0.25">
      <c r="A1102" t="s">
        <v>14</v>
      </c>
      <c r="B1102" t="s">
        <v>18</v>
      </c>
      <c r="C1102" t="s">
        <v>19</v>
      </c>
      <c r="D1102" s="91">
        <v>10.28515625</v>
      </c>
      <c r="E1102" t="s">
        <v>21</v>
      </c>
      <c r="F1102">
        <v>3530</v>
      </c>
      <c r="G1102" t="s">
        <v>28</v>
      </c>
      <c r="H1102" s="91">
        <v>40</v>
      </c>
      <c r="I1102" s="91">
        <v>32.28125</v>
      </c>
      <c r="J1102" t="s">
        <v>32</v>
      </c>
      <c r="K1102" s="1" t="s">
        <v>35</v>
      </c>
      <c r="L1102" t="s">
        <v>36</v>
      </c>
      <c r="M1102" t="s">
        <v>40</v>
      </c>
      <c r="N1102" t="s">
        <v>36</v>
      </c>
      <c r="O1102" t="str">
        <f t="shared" si="17"/>
        <v>No</v>
      </c>
    </row>
    <row r="1103" spans="1:15" x14ac:dyDescent="0.25">
      <c r="A1103" t="s">
        <v>14</v>
      </c>
      <c r="B1103" t="s">
        <v>18</v>
      </c>
      <c r="C1103" t="s">
        <v>19</v>
      </c>
      <c r="D1103" s="91">
        <v>26.7109375</v>
      </c>
      <c r="E1103" t="s">
        <v>24</v>
      </c>
      <c r="F1103">
        <v>3530</v>
      </c>
      <c r="G1103" t="s">
        <v>28</v>
      </c>
      <c r="H1103" s="91">
        <v>39.7109375</v>
      </c>
      <c r="I1103" s="91">
        <v>39.015625</v>
      </c>
      <c r="J1103" t="s">
        <v>32</v>
      </c>
      <c r="K1103" s="1" t="s">
        <v>34</v>
      </c>
      <c r="L1103" t="s">
        <v>36</v>
      </c>
      <c r="M1103" t="s">
        <v>37</v>
      </c>
      <c r="N1103" t="s">
        <v>63</v>
      </c>
      <c r="O1103" t="str">
        <f t="shared" si="17"/>
        <v>_Yes</v>
      </c>
    </row>
    <row r="1104" spans="1:15" x14ac:dyDescent="0.25">
      <c r="A1104" t="s">
        <v>14</v>
      </c>
      <c r="B1104" t="s">
        <v>18</v>
      </c>
      <c r="C1104" t="s">
        <v>19</v>
      </c>
      <c r="D1104" s="91">
        <v>10.14257813</v>
      </c>
      <c r="E1104" t="s">
        <v>21</v>
      </c>
      <c r="F1104">
        <v>3530</v>
      </c>
      <c r="G1104" t="s">
        <v>28</v>
      </c>
      <c r="H1104" s="91">
        <v>40.8515625</v>
      </c>
      <c r="I1104" s="91">
        <v>22.67578125</v>
      </c>
      <c r="J1104" t="s">
        <v>30</v>
      </c>
      <c r="K1104" s="1" t="s">
        <v>35</v>
      </c>
      <c r="L1104" t="s">
        <v>36</v>
      </c>
      <c r="M1104" t="s">
        <v>40</v>
      </c>
      <c r="N1104" t="s">
        <v>41</v>
      </c>
      <c r="O1104" t="str">
        <f t="shared" si="17"/>
        <v>_Yes</v>
      </c>
    </row>
    <row r="1105" spans="1:15" x14ac:dyDescent="0.25">
      <c r="A1105" t="s">
        <v>14</v>
      </c>
      <c r="B1105" t="s">
        <v>18</v>
      </c>
      <c r="C1105" t="s">
        <v>19</v>
      </c>
      <c r="D1105" s="91">
        <v>8.28515625</v>
      </c>
      <c r="E1105" t="s">
        <v>21</v>
      </c>
      <c r="F1105">
        <v>3530</v>
      </c>
      <c r="G1105" t="s">
        <v>28</v>
      </c>
      <c r="H1105" s="91">
        <v>40</v>
      </c>
      <c r="I1105" s="91">
        <v>36.171875</v>
      </c>
      <c r="J1105" t="s">
        <v>32</v>
      </c>
      <c r="K1105" s="1" t="s">
        <v>34</v>
      </c>
      <c r="L1105" t="s">
        <v>36</v>
      </c>
      <c r="M1105" t="s">
        <v>40</v>
      </c>
      <c r="N1105" t="s">
        <v>36</v>
      </c>
      <c r="O1105" t="str">
        <f t="shared" si="17"/>
        <v>No</v>
      </c>
    </row>
    <row r="1106" spans="1:15" x14ac:dyDescent="0.25">
      <c r="A1106" t="s">
        <v>14</v>
      </c>
      <c r="B1106" t="s">
        <v>18</v>
      </c>
      <c r="C1106" t="s">
        <v>19</v>
      </c>
      <c r="D1106" s="91">
        <v>16.42578125</v>
      </c>
      <c r="E1106" t="s">
        <v>22</v>
      </c>
      <c r="F1106">
        <v>3530</v>
      </c>
      <c r="G1106" t="s">
        <v>28</v>
      </c>
      <c r="H1106" s="91">
        <v>41</v>
      </c>
      <c r="I1106" s="91">
        <v>18.6171875</v>
      </c>
      <c r="J1106" t="s">
        <v>29</v>
      </c>
      <c r="K1106" s="1" t="s">
        <v>34</v>
      </c>
      <c r="L1106" t="s">
        <v>63</v>
      </c>
      <c r="M1106" t="s">
        <v>38</v>
      </c>
      <c r="N1106" t="s">
        <v>63</v>
      </c>
      <c r="O1106" t="str">
        <f t="shared" si="17"/>
        <v>_Yes</v>
      </c>
    </row>
    <row r="1107" spans="1:15" x14ac:dyDescent="0.25">
      <c r="A1107" t="s">
        <v>0</v>
      </c>
      <c r="B1107" t="s">
        <v>18</v>
      </c>
      <c r="C1107" t="s">
        <v>19</v>
      </c>
      <c r="D1107" s="91">
        <v>19.85546875</v>
      </c>
      <c r="E1107" t="s">
        <v>22</v>
      </c>
      <c r="F1107">
        <v>3530</v>
      </c>
      <c r="G1107" t="s">
        <v>28</v>
      </c>
      <c r="H1107" s="91">
        <v>41</v>
      </c>
      <c r="I1107" s="91">
        <v>26.2890625</v>
      </c>
      <c r="J1107" t="s">
        <v>31</v>
      </c>
      <c r="K1107" s="1" t="s">
        <v>34</v>
      </c>
      <c r="L1107" t="s">
        <v>36</v>
      </c>
      <c r="M1107" t="s">
        <v>39</v>
      </c>
      <c r="N1107" t="s">
        <v>36</v>
      </c>
      <c r="O1107" t="str">
        <f t="shared" si="17"/>
        <v>No</v>
      </c>
    </row>
    <row r="1108" spans="1:15" x14ac:dyDescent="0.25">
      <c r="A1108" t="s">
        <v>14</v>
      </c>
      <c r="B1108" t="s">
        <v>16</v>
      </c>
      <c r="C1108" t="s">
        <v>20</v>
      </c>
      <c r="D1108" s="91">
        <v>19</v>
      </c>
      <c r="E1108" t="s">
        <v>22</v>
      </c>
      <c r="F1108">
        <v>3530</v>
      </c>
      <c r="G1108" t="s">
        <v>28</v>
      </c>
      <c r="H1108" s="91">
        <v>40</v>
      </c>
      <c r="I1108" s="91">
        <v>19.3828125</v>
      </c>
      <c r="J1108" t="s">
        <v>29</v>
      </c>
      <c r="K1108" s="1" t="s">
        <v>34</v>
      </c>
      <c r="L1108" t="s">
        <v>36</v>
      </c>
      <c r="M1108" t="s">
        <v>40</v>
      </c>
      <c r="N1108" t="s">
        <v>36</v>
      </c>
      <c r="O1108" t="str">
        <f t="shared" si="17"/>
        <v>No</v>
      </c>
    </row>
    <row r="1109" spans="1:15" x14ac:dyDescent="0.25">
      <c r="A1109" t="s">
        <v>14</v>
      </c>
      <c r="B1109" t="s">
        <v>16</v>
      </c>
      <c r="C1109" t="s">
        <v>20</v>
      </c>
      <c r="D1109" s="91">
        <v>13.71289063</v>
      </c>
      <c r="E1109" t="s">
        <v>22</v>
      </c>
      <c r="F1109">
        <v>3530</v>
      </c>
      <c r="G1109" t="s">
        <v>28</v>
      </c>
      <c r="H1109" s="91">
        <v>38.421875</v>
      </c>
      <c r="I1109" s="91">
        <v>23.171875</v>
      </c>
      <c r="J1109" t="s">
        <v>30</v>
      </c>
      <c r="K1109" s="1" t="s">
        <v>35</v>
      </c>
      <c r="L1109" t="s">
        <v>63</v>
      </c>
      <c r="M1109" t="s">
        <v>40</v>
      </c>
      <c r="N1109" t="s">
        <v>63</v>
      </c>
      <c r="O1109" t="str">
        <f t="shared" si="17"/>
        <v>_Yes</v>
      </c>
    </row>
    <row r="1110" spans="1:15" x14ac:dyDescent="0.25">
      <c r="A1110" t="s">
        <v>14</v>
      </c>
      <c r="B1110" t="s">
        <v>18</v>
      </c>
      <c r="C1110" t="s">
        <v>20</v>
      </c>
      <c r="D1110" s="91">
        <v>10.28515625</v>
      </c>
      <c r="E1110" t="s">
        <v>21</v>
      </c>
      <c r="F1110">
        <v>3530</v>
      </c>
      <c r="G1110" t="s">
        <v>28</v>
      </c>
      <c r="H1110" s="91">
        <v>38</v>
      </c>
      <c r="I1110" s="91">
        <v>33.1171875</v>
      </c>
      <c r="J1110" t="s">
        <v>32</v>
      </c>
      <c r="K1110" s="1" t="s">
        <v>35</v>
      </c>
      <c r="L1110" t="s">
        <v>36</v>
      </c>
      <c r="M1110" t="s">
        <v>38</v>
      </c>
      <c r="N1110" t="s">
        <v>36</v>
      </c>
      <c r="O1110" t="str">
        <f t="shared" si="17"/>
        <v>No</v>
      </c>
    </row>
    <row r="1111" spans="1:15" x14ac:dyDescent="0.25">
      <c r="A1111" t="s">
        <v>14</v>
      </c>
      <c r="B1111" t="s">
        <v>18</v>
      </c>
      <c r="C1111" t="s">
        <v>20</v>
      </c>
      <c r="D1111" s="91">
        <v>7.142578125</v>
      </c>
      <c r="E1111" t="s">
        <v>21</v>
      </c>
      <c r="F1111">
        <v>3530</v>
      </c>
      <c r="G1111" t="s">
        <v>28</v>
      </c>
      <c r="H1111" s="91">
        <v>40</v>
      </c>
      <c r="I1111" s="91">
        <v>31.296875</v>
      </c>
      <c r="J1111" t="s">
        <v>32</v>
      </c>
      <c r="K1111" s="1" t="s">
        <v>33</v>
      </c>
      <c r="L1111" t="s">
        <v>36</v>
      </c>
      <c r="M1111" t="s">
        <v>38</v>
      </c>
      <c r="N1111" t="s">
        <v>36</v>
      </c>
      <c r="O1111" t="str">
        <f t="shared" si="17"/>
        <v>No</v>
      </c>
    </row>
    <row r="1112" spans="1:15" x14ac:dyDescent="0.25">
      <c r="A1112" t="s">
        <v>0</v>
      </c>
      <c r="B1112" t="s">
        <v>18</v>
      </c>
      <c r="C1112" t="s">
        <v>20</v>
      </c>
      <c r="D1112" s="91">
        <v>9.85546875</v>
      </c>
      <c r="E1112" t="s">
        <v>21</v>
      </c>
      <c r="F1112">
        <v>3530</v>
      </c>
      <c r="G1112" t="s">
        <v>28</v>
      </c>
      <c r="H1112" s="91">
        <v>40</v>
      </c>
      <c r="I1112" s="91">
        <v>27.43359375</v>
      </c>
      <c r="J1112" t="s">
        <v>31</v>
      </c>
      <c r="K1112" s="1" t="s">
        <v>34</v>
      </c>
      <c r="L1112" t="s">
        <v>36</v>
      </c>
      <c r="M1112" t="s">
        <v>40</v>
      </c>
      <c r="N1112" t="s">
        <v>36</v>
      </c>
      <c r="O1112" t="str">
        <f t="shared" si="17"/>
        <v>No</v>
      </c>
    </row>
    <row r="1113" spans="1:15" x14ac:dyDescent="0.25">
      <c r="A1113" t="s">
        <v>0</v>
      </c>
      <c r="B1113" t="s">
        <v>18</v>
      </c>
      <c r="C1113" t="s">
        <v>20</v>
      </c>
      <c r="D1113" s="91">
        <v>13</v>
      </c>
      <c r="E1113" t="s">
        <v>22</v>
      </c>
      <c r="F1113">
        <v>3530</v>
      </c>
      <c r="G1113" t="s">
        <v>28</v>
      </c>
      <c r="H1113" s="91">
        <v>41</v>
      </c>
      <c r="I1113" s="91">
        <v>25.63671875</v>
      </c>
      <c r="J1113" t="s">
        <v>31</v>
      </c>
      <c r="K1113" s="1" t="s">
        <v>34</v>
      </c>
      <c r="L1113" t="s">
        <v>36</v>
      </c>
      <c r="M1113" t="s">
        <v>38</v>
      </c>
      <c r="N1113" t="s">
        <v>36</v>
      </c>
      <c r="O1113" t="str">
        <f t="shared" si="17"/>
        <v>No</v>
      </c>
    </row>
    <row r="1114" spans="1:15" x14ac:dyDescent="0.25">
      <c r="A1114" t="s">
        <v>0</v>
      </c>
      <c r="B1114" t="s">
        <v>18</v>
      </c>
      <c r="C1114" t="s">
        <v>20</v>
      </c>
      <c r="D1114" s="91">
        <v>15.14257813</v>
      </c>
      <c r="E1114" t="s">
        <v>22</v>
      </c>
      <c r="F1114">
        <v>3530</v>
      </c>
      <c r="G1114" t="s">
        <v>28</v>
      </c>
      <c r="H1114" s="91">
        <v>40</v>
      </c>
      <c r="I1114" s="91">
        <v>23.67578125</v>
      </c>
      <c r="J1114" t="s">
        <v>30</v>
      </c>
      <c r="K1114" s="1" t="s">
        <v>35</v>
      </c>
      <c r="L1114" t="s">
        <v>36</v>
      </c>
      <c r="M1114" t="s">
        <v>40</v>
      </c>
      <c r="N1114" t="s">
        <v>36</v>
      </c>
      <c r="O1114" t="str">
        <f t="shared" si="17"/>
        <v>No</v>
      </c>
    </row>
    <row r="1115" spans="1:15" x14ac:dyDescent="0.25">
      <c r="A1115" t="s">
        <v>14</v>
      </c>
      <c r="B1115" t="s">
        <v>18</v>
      </c>
      <c r="C1115" t="s">
        <v>19</v>
      </c>
      <c r="D1115" s="91">
        <v>9</v>
      </c>
      <c r="E1115" t="s">
        <v>21</v>
      </c>
      <c r="F1115">
        <v>3535</v>
      </c>
      <c r="G1115" t="s">
        <v>28</v>
      </c>
      <c r="H1115" s="91">
        <v>39.421875</v>
      </c>
      <c r="I1115" s="91">
        <v>35.046875</v>
      </c>
      <c r="J1115" t="s">
        <v>32</v>
      </c>
      <c r="K1115" s="1" t="s">
        <v>35</v>
      </c>
      <c r="L1115" t="s">
        <v>36</v>
      </c>
      <c r="M1115" t="s">
        <v>37</v>
      </c>
      <c r="N1115" t="s">
        <v>36</v>
      </c>
      <c r="O1115" t="str">
        <f t="shared" si="17"/>
        <v>No</v>
      </c>
    </row>
    <row r="1116" spans="1:15" x14ac:dyDescent="0.25">
      <c r="A1116" t="s">
        <v>14</v>
      </c>
      <c r="B1116" t="s">
        <v>18</v>
      </c>
      <c r="C1116" t="s">
        <v>19</v>
      </c>
      <c r="D1116" s="91">
        <v>5.713867188</v>
      </c>
      <c r="E1116" t="s">
        <v>21</v>
      </c>
      <c r="F1116">
        <v>3535</v>
      </c>
      <c r="G1116" t="s">
        <v>28</v>
      </c>
      <c r="H1116" s="91">
        <v>41</v>
      </c>
      <c r="I1116" s="91">
        <v>29.01171875</v>
      </c>
      <c r="J1116" t="s">
        <v>31</v>
      </c>
      <c r="K1116" s="1" t="s">
        <v>35</v>
      </c>
      <c r="L1116" t="s">
        <v>36</v>
      </c>
      <c r="M1116" t="s">
        <v>40</v>
      </c>
      <c r="N1116" t="s">
        <v>36</v>
      </c>
      <c r="O1116" t="str">
        <f t="shared" si="17"/>
        <v>No</v>
      </c>
    </row>
    <row r="1117" spans="1:15" x14ac:dyDescent="0.25">
      <c r="A1117" t="s">
        <v>14</v>
      </c>
      <c r="B1117" t="s">
        <v>18</v>
      </c>
      <c r="C1117" t="s">
        <v>19</v>
      </c>
      <c r="D1117" s="91">
        <v>9.712890625</v>
      </c>
      <c r="E1117" t="s">
        <v>21</v>
      </c>
      <c r="F1117">
        <v>3540</v>
      </c>
      <c r="G1117" t="s">
        <v>28</v>
      </c>
      <c r="H1117" s="91">
        <v>41</v>
      </c>
      <c r="I1117" s="91">
        <v>36.6796875</v>
      </c>
      <c r="J1117" t="s">
        <v>32</v>
      </c>
      <c r="K1117" s="1" t="s">
        <v>35</v>
      </c>
      <c r="L1117" t="s">
        <v>36</v>
      </c>
      <c r="M1117" t="s">
        <v>38</v>
      </c>
      <c r="N1117" t="s">
        <v>36</v>
      </c>
      <c r="O1117" t="str">
        <f t="shared" si="17"/>
        <v>No</v>
      </c>
    </row>
    <row r="1118" spans="1:15" x14ac:dyDescent="0.25">
      <c r="A1118" t="s">
        <v>14</v>
      </c>
      <c r="B1118" t="s">
        <v>18</v>
      </c>
      <c r="C1118" t="s">
        <v>19</v>
      </c>
      <c r="D1118" s="91">
        <v>12.5703125</v>
      </c>
      <c r="E1118" t="s">
        <v>21</v>
      </c>
      <c r="F1118">
        <v>3540</v>
      </c>
      <c r="G1118" t="s">
        <v>28</v>
      </c>
      <c r="H1118" s="91">
        <v>38.5703125</v>
      </c>
      <c r="I1118" s="91">
        <v>28.5390625</v>
      </c>
      <c r="J1118" t="s">
        <v>31</v>
      </c>
      <c r="K1118" s="1" t="s">
        <v>33</v>
      </c>
      <c r="L1118" t="s">
        <v>36</v>
      </c>
      <c r="M1118" t="s">
        <v>40</v>
      </c>
      <c r="N1118" t="s">
        <v>36</v>
      </c>
      <c r="O1118" t="str">
        <f t="shared" si="17"/>
        <v>No</v>
      </c>
    </row>
    <row r="1119" spans="1:15" x14ac:dyDescent="0.25">
      <c r="A1119" t="s">
        <v>14</v>
      </c>
      <c r="B1119" t="s">
        <v>18</v>
      </c>
      <c r="C1119" t="s">
        <v>19</v>
      </c>
      <c r="D1119" s="91">
        <v>27</v>
      </c>
      <c r="E1119" t="s">
        <v>24</v>
      </c>
      <c r="F1119">
        <v>3540</v>
      </c>
      <c r="G1119" t="s">
        <v>28</v>
      </c>
      <c r="H1119" s="91">
        <v>39</v>
      </c>
      <c r="I1119" s="91">
        <v>27.67578125</v>
      </c>
      <c r="J1119" t="s">
        <v>31</v>
      </c>
      <c r="K1119" s="1" t="s">
        <v>33</v>
      </c>
      <c r="L1119" t="s">
        <v>36</v>
      </c>
      <c r="M1119" t="s">
        <v>39</v>
      </c>
      <c r="N1119" t="s">
        <v>63</v>
      </c>
      <c r="O1119" t="str">
        <f t="shared" si="17"/>
        <v>_Yes</v>
      </c>
    </row>
    <row r="1120" spans="1:15" x14ac:dyDescent="0.25">
      <c r="A1120" t="s">
        <v>14</v>
      </c>
      <c r="B1120" t="s">
        <v>18</v>
      </c>
      <c r="C1120" t="s">
        <v>20</v>
      </c>
      <c r="D1120" s="91">
        <v>16.140625</v>
      </c>
      <c r="E1120" t="s">
        <v>22</v>
      </c>
      <c r="F1120">
        <v>3540</v>
      </c>
      <c r="G1120" t="s">
        <v>28</v>
      </c>
      <c r="H1120" s="91">
        <v>41.421875</v>
      </c>
      <c r="I1120" s="91">
        <v>18.9921875</v>
      </c>
      <c r="J1120" t="s">
        <v>29</v>
      </c>
      <c r="K1120" s="1" t="s">
        <v>33</v>
      </c>
      <c r="L1120" t="s">
        <v>36</v>
      </c>
      <c r="M1120" t="s">
        <v>38</v>
      </c>
      <c r="N1120" t="s">
        <v>36</v>
      </c>
      <c r="O1120" t="str">
        <f t="shared" si="17"/>
        <v>No</v>
      </c>
    </row>
    <row r="1121" spans="1:15" x14ac:dyDescent="0.25">
      <c r="A1121" t="s">
        <v>14</v>
      </c>
      <c r="B1121" t="s">
        <v>18</v>
      </c>
      <c r="C1121" t="s">
        <v>20</v>
      </c>
      <c r="D1121" s="91">
        <v>23.5703125</v>
      </c>
      <c r="E1121" t="s">
        <v>23</v>
      </c>
      <c r="F1121">
        <v>3540</v>
      </c>
      <c r="G1121" t="s">
        <v>28</v>
      </c>
      <c r="H1121" s="91">
        <v>39</v>
      </c>
      <c r="I1121" s="91">
        <v>25.1328125</v>
      </c>
      <c r="J1121" t="s">
        <v>31</v>
      </c>
      <c r="K1121" s="1" t="s">
        <v>34</v>
      </c>
      <c r="L1121" t="s">
        <v>36</v>
      </c>
      <c r="M1121" t="s">
        <v>40</v>
      </c>
      <c r="N1121" t="s">
        <v>36</v>
      </c>
      <c r="O1121" t="str">
        <f t="shared" si="17"/>
        <v>No</v>
      </c>
    </row>
    <row r="1122" spans="1:15" x14ac:dyDescent="0.25">
      <c r="A1122" t="s">
        <v>14</v>
      </c>
      <c r="B1122" t="s">
        <v>18</v>
      </c>
      <c r="C1122" t="s">
        <v>19</v>
      </c>
      <c r="D1122" s="91">
        <v>14.28515625</v>
      </c>
      <c r="E1122" t="s">
        <v>22</v>
      </c>
      <c r="F1122">
        <v>3545</v>
      </c>
      <c r="G1122" t="s">
        <v>28</v>
      </c>
      <c r="H1122" s="91">
        <v>40</v>
      </c>
      <c r="I1122" s="91">
        <v>25.3203125</v>
      </c>
      <c r="J1122" t="s">
        <v>31</v>
      </c>
      <c r="K1122" s="1" t="s">
        <v>35</v>
      </c>
      <c r="L1122" t="s">
        <v>36</v>
      </c>
      <c r="M1122" t="s">
        <v>38</v>
      </c>
      <c r="N1122" t="s">
        <v>36</v>
      </c>
      <c r="O1122" t="str">
        <f t="shared" si="17"/>
        <v>No</v>
      </c>
    </row>
    <row r="1123" spans="1:15" x14ac:dyDescent="0.25">
      <c r="A1123" t="s">
        <v>14</v>
      </c>
      <c r="B1123" t="s">
        <v>16</v>
      </c>
      <c r="C1123" t="s">
        <v>19</v>
      </c>
      <c r="D1123" s="91">
        <v>14</v>
      </c>
      <c r="E1123" t="s">
        <v>22</v>
      </c>
      <c r="F1123">
        <v>3550</v>
      </c>
      <c r="G1123" t="s">
        <v>28</v>
      </c>
      <c r="H1123" s="91">
        <v>41</v>
      </c>
      <c r="I1123" s="91">
        <v>31.42578125</v>
      </c>
      <c r="J1123" t="s">
        <v>32</v>
      </c>
      <c r="K1123" s="1" t="s">
        <v>35</v>
      </c>
      <c r="L1123" t="s">
        <v>36</v>
      </c>
      <c r="M1123" t="s">
        <v>37</v>
      </c>
      <c r="N1123" t="s">
        <v>36</v>
      </c>
      <c r="O1123" t="str">
        <f t="shared" si="17"/>
        <v>No</v>
      </c>
    </row>
    <row r="1124" spans="1:15" x14ac:dyDescent="0.25">
      <c r="A1124" t="s">
        <v>14</v>
      </c>
      <c r="B1124" t="s">
        <v>18</v>
      </c>
      <c r="C1124" t="s">
        <v>19</v>
      </c>
      <c r="D1124" s="91">
        <v>4.427734375</v>
      </c>
      <c r="E1124" t="s">
        <v>21</v>
      </c>
      <c r="F1124">
        <v>3550</v>
      </c>
      <c r="G1124" t="s">
        <v>28</v>
      </c>
      <c r="H1124" s="91">
        <v>40</v>
      </c>
      <c r="I1124" s="91">
        <v>26.265625</v>
      </c>
      <c r="J1124" t="s">
        <v>31</v>
      </c>
      <c r="K1124" s="1" t="s">
        <v>33</v>
      </c>
      <c r="L1124" t="s">
        <v>36</v>
      </c>
      <c r="M1124" t="s">
        <v>38</v>
      </c>
      <c r="N1124" t="s">
        <v>36</v>
      </c>
      <c r="O1124" t="str">
        <f t="shared" si="17"/>
        <v>No</v>
      </c>
    </row>
    <row r="1125" spans="1:15" x14ac:dyDescent="0.25">
      <c r="A1125" t="s">
        <v>14</v>
      </c>
      <c r="B1125" t="s">
        <v>18</v>
      </c>
      <c r="C1125" t="s">
        <v>19</v>
      </c>
      <c r="D1125" s="91">
        <v>9.427734375</v>
      </c>
      <c r="E1125" t="s">
        <v>21</v>
      </c>
      <c r="F1125">
        <v>3550</v>
      </c>
      <c r="G1125" t="s">
        <v>28</v>
      </c>
      <c r="H1125" s="91">
        <v>40</v>
      </c>
      <c r="I1125" s="91">
        <v>25.04296875</v>
      </c>
      <c r="J1125" t="s">
        <v>31</v>
      </c>
      <c r="K1125" s="1" t="s">
        <v>34</v>
      </c>
      <c r="L1125" t="s">
        <v>36</v>
      </c>
      <c r="M1125" t="s">
        <v>38</v>
      </c>
      <c r="N1125" t="s">
        <v>36</v>
      </c>
      <c r="O1125" t="str">
        <f t="shared" si="17"/>
        <v>No</v>
      </c>
    </row>
    <row r="1126" spans="1:15" x14ac:dyDescent="0.25">
      <c r="A1126" t="s">
        <v>14</v>
      </c>
      <c r="B1126" t="s">
        <v>16</v>
      </c>
      <c r="C1126" t="s">
        <v>19</v>
      </c>
      <c r="D1126" s="91">
        <v>14.14257813</v>
      </c>
      <c r="E1126" t="s">
        <v>22</v>
      </c>
      <c r="F1126">
        <v>3550</v>
      </c>
      <c r="G1126" t="s">
        <v>28</v>
      </c>
      <c r="H1126" s="91">
        <v>40</v>
      </c>
      <c r="I1126" s="91">
        <v>18.90234375</v>
      </c>
      <c r="J1126" t="s">
        <v>29</v>
      </c>
      <c r="K1126" s="1" t="s">
        <v>34</v>
      </c>
      <c r="L1126" t="s">
        <v>36</v>
      </c>
      <c r="M1126" t="s">
        <v>38</v>
      </c>
      <c r="N1126" t="s">
        <v>63</v>
      </c>
      <c r="O1126" t="str">
        <f t="shared" si="17"/>
        <v>_Yes</v>
      </c>
    </row>
    <row r="1127" spans="1:15" x14ac:dyDescent="0.25">
      <c r="A1127" t="s">
        <v>0</v>
      </c>
      <c r="B1127" t="s">
        <v>16</v>
      </c>
      <c r="C1127" t="s">
        <v>19</v>
      </c>
      <c r="D1127" s="91">
        <v>44.28125</v>
      </c>
      <c r="E1127" t="s">
        <v>24</v>
      </c>
      <c r="F1127">
        <v>3550</v>
      </c>
      <c r="G1127" t="s">
        <v>28</v>
      </c>
      <c r="H1127" s="91">
        <v>40</v>
      </c>
      <c r="I1127" s="91">
        <v>17.84765625</v>
      </c>
      <c r="J1127" t="s">
        <v>29</v>
      </c>
      <c r="K1127" s="1" t="s">
        <v>34</v>
      </c>
      <c r="L1127" t="s">
        <v>63</v>
      </c>
      <c r="M1127" t="s">
        <v>37</v>
      </c>
      <c r="N1127" t="s">
        <v>63</v>
      </c>
      <c r="O1127" t="str">
        <f t="shared" si="17"/>
        <v>_Yes</v>
      </c>
    </row>
    <row r="1128" spans="1:15" x14ac:dyDescent="0.25">
      <c r="A1128" t="s">
        <v>0</v>
      </c>
      <c r="B1128" t="s">
        <v>18</v>
      </c>
      <c r="C1128" t="s">
        <v>19</v>
      </c>
      <c r="D1128" s="91">
        <v>11</v>
      </c>
      <c r="E1128" t="s">
        <v>21</v>
      </c>
      <c r="F1128">
        <v>3550</v>
      </c>
      <c r="G1128" t="s">
        <v>28</v>
      </c>
      <c r="H1128" s="91">
        <v>40</v>
      </c>
      <c r="I1128" s="91">
        <v>34.890625</v>
      </c>
      <c r="J1128" t="s">
        <v>32</v>
      </c>
      <c r="K1128" s="1" t="s">
        <v>33</v>
      </c>
      <c r="L1128" t="s">
        <v>36</v>
      </c>
      <c r="M1128" t="s">
        <v>40</v>
      </c>
      <c r="N1128" t="s">
        <v>63</v>
      </c>
      <c r="O1128" t="str">
        <f t="shared" si="17"/>
        <v>_Yes</v>
      </c>
    </row>
    <row r="1129" spans="1:15" x14ac:dyDescent="0.25">
      <c r="A1129" t="s">
        <v>14</v>
      </c>
      <c r="B1129" t="s">
        <v>17</v>
      </c>
      <c r="C1129" t="s">
        <v>20</v>
      </c>
      <c r="D1129" s="91">
        <v>16.5703125</v>
      </c>
      <c r="E1129" t="s">
        <v>22</v>
      </c>
      <c r="F1129">
        <v>3550</v>
      </c>
      <c r="G1129" t="s">
        <v>28</v>
      </c>
      <c r="H1129" s="91">
        <v>39</v>
      </c>
      <c r="I1129" s="91">
        <v>24.08203125</v>
      </c>
      <c r="J1129" t="s">
        <v>30</v>
      </c>
      <c r="K1129" s="1" t="s">
        <v>34</v>
      </c>
      <c r="L1129" t="s">
        <v>63</v>
      </c>
      <c r="M1129" t="s">
        <v>38</v>
      </c>
      <c r="N1129" t="s">
        <v>36</v>
      </c>
      <c r="O1129" t="str">
        <f t="shared" si="17"/>
        <v>No</v>
      </c>
    </row>
    <row r="1130" spans="1:15" x14ac:dyDescent="0.25">
      <c r="A1130" t="s">
        <v>14</v>
      </c>
      <c r="B1130" t="s">
        <v>18</v>
      </c>
      <c r="C1130" t="s">
        <v>20</v>
      </c>
      <c r="D1130" s="91">
        <v>10.42773438</v>
      </c>
      <c r="E1130" t="s">
        <v>21</v>
      </c>
      <c r="F1130">
        <v>3550</v>
      </c>
      <c r="G1130" t="s">
        <v>28</v>
      </c>
      <c r="H1130" s="91">
        <v>41</v>
      </c>
      <c r="I1130" s="91">
        <v>29.15234375</v>
      </c>
      <c r="J1130" t="s">
        <v>31</v>
      </c>
      <c r="K1130" s="1" t="s">
        <v>35</v>
      </c>
      <c r="L1130" t="s">
        <v>36</v>
      </c>
      <c r="M1130" t="s">
        <v>40</v>
      </c>
      <c r="N1130" t="s">
        <v>36</v>
      </c>
      <c r="O1130" t="str">
        <f t="shared" si="17"/>
        <v>No</v>
      </c>
    </row>
    <row r="1131" spans="1:15" x14ac:dyDescent="0.25">
      <c r="A1131" t="s">
        <v>0</v>
      </c>
      <c r="B1131" t="s">
        <v>18</v>
      </c>
      <c r="C1131" t="s">
        <v>20</v>
      </c>
      <c r="D1131" s="91">
        <v>6.713867188</v>
      </c>
      <c r="E1131" t="s">
        <v>21</v>
      </c>
      <c r="F1131">
        <v>3550</v>
      </c>
      <c r="G1131" t="s">
        <v>28</v>
      </c>
      <c r="H1131" s="91">
        <v>39</v>
      </c>
      <c r="I1131" s="91">
        <v>29.625</v>
      </c>
      <c r="J1131" t="s">
        <v>31</v>
      </c>
      <c r="K1131" s="1" t="s">
        <v>35</v>
      </c>
      <c r="L1131" t="s">
        <v>63</v>
      </c>
      <c r="M1131" t="s">
        <v>37</v>
      </c>
      <c r="N1131" t="s">
        <v>63</v>
      </c>
      <c r="O1131" t="str">
        <f t="shared" si="17"/>
        <v>_Yes</v>
      </c>
    </row>
    <row r="1132" spans="1:15" x14ac:dyDescent="0.25">
      <c r="A1132" t="s">
        <v>0</v>
      </c>
      <c r="B1132" t="s">
        <v>16</v>
      </c>
      <c r="C1132" t="s">
        <v>20</v>
      </c>
      <c r="D1132" s="91">
        <v>16.7109375</v>
      </c>
      <c r="E1132" t="s">
        <v>22</v>
      </c>
      <c r="F1132">
        <v>3555</v>
      </c>
      <c r="G1132" t="s">
        <v>28</v>
      </c>
      <c r="H1132" s="91">
        <v>40</v>
      </c>
      <c r="I1132" s="91">
        <v>34.265625</v>
      </c>
      <c r="J1132" t="s">
        <v>32</v>
      </c>
      <c r="K1132" s="1" t="s">
        <v>35</v>
      </c>
      <c r="L1132" t="s">
        <v>63</v>
      </c>
      <c r="M1132" t="s">
        <v>40</v>
      </c>
      <c r="N1132" t="s">
        <v>63</v>
      </c>
      <c r="O1132" t="str">
        <f t="shared" si="17"/>
        <v>_Yes</v>
      </c>
    </row>
    <row r="1133" spans="1:15" x14ac:dyDescent="0.25">
      <c r="A1133" t="s">
        <v>14</v>
      </c>
      <c r="B1133" t="s">
        <v>18</v>
      </c>
      <c r="C1133" t="s">
        <v>19</v>
      </c>
      <c r="D1133" s="91">
        <v>22.5703125</v>
      </c>
      <c r="E1133" t="s">
        <v>23</v>
      </c>
      <c r="F1133">
        <v>3560</v>
      </c>
      <c r="G1133" t="s">
        <v>28</v>
      </c>
      <c r="H1133" s="91">
        <v>41</v>
      </c>
      <c r="I1133" s="91">
        <v>31.890625</v>
      </c>
      <c r="J1133" t="s">
        <v>32</v>
      </c>
      <c r="K1133" s="1" t="s">
        <v>34</v>
      </c>
      <c r="L1133" t="s">
        <v>36</v>
      </c>
      <c r="M1133" t="s">
        <v>38</v>
      </c>
      <c r="N1133" t="s">
        <v>36</v>
      </c>
      <c r="O1133" t="str">
        <f t="shared" si="17"/>
        <v>No</v>
      </c>
    </row>
    <row r="1134" spans="1:15" x14ac:dyDescent="0.25">
      <c r="A1134" t="s">
        <v>14</v>
      </c>
      <c r="B1134" t="s">
        <v>18</v>
      </c>
      <c r="C1134" t="s">
        <v>19</v>
      </c>
      <c r="D1134" s="91">
        <v>9.712890625</v>
      </c>
      <c r="E1134" t="s">
        <v>21</v>
      </c>
      <c r="F1134">
        <v>3560</v>
      </c>
      <c r="G1134" t="s">
        <v>28</v>
      </c>
      <c r="H1134" s="91">
        <v>41</v>
      </c>
      <c r="I1134" s="91">
        <v>24.2265625</v>
      </c>
      <c r="J1134" t="s">
        <v>30</v>
      </c>
      <c r="K1134" s="1" t="s">
        <v>35</v>
      </c>
      <c r="L1134" t="s">
        <v>36</v>
      </c>
      <c r="M1134" t="s">
        <v>38</v>
      </c>
      <c r="N1134" t="s">
        <v>36</v>
      </c>
      <c r="O1134" t="str">
        <f t="shared" si="17"/>
        <v>No</v>
      </c>
    </row>
    <row r="1135" spans="1:15" x14ac:dyDescent="0.25">
      <c r="A1135" t="s">
        <v>14</v>
      </c>
      <c r="B1135" t="s">
        <v>18</v>
      </c>
      <c r="C1135" t="s">
        <v>19</v>
      </c>
      <c r="D1135" s="91">
        <v>25.5703125</v>
      </c>
      <c r="E1135" t="s">
        <v>23</v>
      </c>
      <c r="F1135">
        <v>3560</v>
      </c>
      <c r="G1135" t="s">
        <v>28</v>
      </c>
      <c r="H1135" s="91">
        <v>40</v>
      </c>
      <c r="I1135" s="91">
        <v>24.3359375</v>
      </c>
      <c r="J1135" t="s">
        <v>30</v>
      </c>
      <c r="K1135" s="1" t="s">
        <v>34</v>
      </c>
      <c r="L1135" t="s">
        <v>36</v>
      </c>
      <c r="M1135" t="s">
        <v>37</v>
      </c>
      <c r="N1135" t="s">
        <v>36</v>
      </c>
      <c r="O1135" t="str">
        <f t="shared" si="17"/>
        <v>No</v>
      </c>
    </row>
    <row r="1136" spans="1:15" x14ac:dyDescent="0.25">
      <c r="A1136" t="s">
        <v>14</v>
      </c>
      <c r="B1136" t="s">
        <v>18</v>
      </c>
      <c r="C1136" t="s">
        <v>19</v>
      </c>
      <c r="D1136" s="91">
        <v>22.5703125</v>
      </c>
      <c r="E1136" t="s">
        <v>23</v>
      </c>
      <c r="F1136">
        <v>3560</v>
      </c>
      <c r="G1136" t="s">
        <v>28</v>
      </c>
      <c r="H1136" s="91">
        <v>40</v>
      </c>
      <c r="I1136" s="91">
        <v>32.8828125</v>
      </c>
      <c r="J1136" t="s">
        <v>32</v>
      </c>
      <c r="K1136" s="1" t="s">
        <v>35</v>
      </c>
      <c r="L1136" t="s">
        <v>36</v>
      </c>
      <c r="M1136" t="s">
        <v>40</v>
      </c>
      <c r="N1136" t="s">
        <v>63</v>
      </c>
      <c r="O1136" t="str">
        <f t="shared" si="17"/>
        <v>_Yes</v>
      </c>
    </row>
    <row r="1137" spans="1:15" x14ac:dyDescent="0.25">
      <c r="A1137" t="s">
        <v>14</v>
      </c>
      <c r="B1137" t="s">
        <v>18</v>
      </c>
      <c r="C1137" t="s">
        <v>19</v>
      </c>
      <c r="D1137" s="91">
        <v>19</v>
      </c>
      <c r="E1137" t="s">
        <v>22</v>
      </c>
      <c r="F1137">
        <v>3560</v>
      </c>
      <c r="G1137" t="s">
        <v>28</v>
      </c>
      <c r="H1137" s="91">
        <v>40</v>
      </c>
      <c r="I1137" s="91">
        <v>26.26953125</v>
      </c>
      <c r="J1137" t="s">
        <v>31</v>
      </c>
      <c r="K1137" s="1" t="s">
        <v>34</v>
      </c>
      <c r="L1137" t="s">
        <v>36</v>
      </c>
      <c r="M1137" t="s">
        <v>38</v>
      </c>
      <c r="N1137" t="s">
        <v>36</v>
      </c>
      <c r="O1137" t="str">
        <f t="shared" si="17"/>
        <v>No</v>
      </c>
    </row>
    <row r="1138" spans="1:15" x14ac:dyDescent="0.25">
      <c r="A1138" t="s">
        <v>0</v>
      </c>
      <c r="B1138" t="s">
        <v>18</v>
      </c>
      <c r="C1138" t="s">
        <v>19</v>
      </c>
      <c r="D1138" s="91">
        <v>33</v>
      </c>
      <c r="E1138" t="s">
        <v>24</v>
      </c>
      <c r="F1138">
        <v>3560</v>
      </c>
      <c r="G1138" t="s">
        <v>28</v>
      </c>
      <c r="H1138" s="91">
        <v>40</v>
      </c>
      <c r="I1138" s="91">
        <v>18.75390625</v>
      </c>
      <c r="J1138" t="s">
        <v>29</v>
      </c>
      <c r="K1138" s="1" t="s">
        <v>34</v>
      </c>
      <c r="L1138" t="s">
        <v>36</v>
      </c>
      <c r="M1138" t="s">
        <v>40</v>
      </c>
      <c r="N1138" t="s">
        <v>63</v>
      </c>
      <c r="O1138" t="str">
        <f t="shared" si="17"/>
        <v>_Yes</v>
      </c>
    </row>
    <row r="1139" spans="1:15" x14ac:dyDescent="0.25">
      <c r="A1139" t="s">
        <v>14</v>
      </c>
      <c r="B1139" t="s">
        <v>18</v>
      </c>
      <c r="C1139" t="s">
        <v>20</v>
      </c>
      <c r="D1139" s="91">
        <v>52.140625</v>
      </c>
      <c r="E1139" t="s">
        <v>24</v>
      </c>
      <c r="F1139">
        <v>3560</v>
      </c>
      <c r="G1139" t="s">
        <v>28</v>
      </c>
      <c r="H1139" s="91">
        <v>41</v>
      </c>
      <c r="I1139" s="91">
        <v>31.6484375</v>
      </c>
      <c r="J1139" t="s">
        <v>32</v>
      </c>
      <c r="K1139" s="1" t="s">
        <v>33</v>
      </c>
      <c r="L1139" t="s">
        <v>36</v>
      </c>
      <c r="M1139" t="s">
        <v>38</v>
      </c>
      <c r="N1139" t="s">
        <v>36</v>
      </c>
      <c r="O1139" t="str">
        <f t="shared" si="17"/>
        <v>No</v>
      </c>
    </row>
    <row r="1140" spans="1:15" x14ac:dyDescent="0.25">
      <c r="A1140" t="s">
        <v>14</v>
      </c>
      <c r="B1140" t="s">
        <v>16</v>
      </c>
      <c r="C1140" t="s">
        <v>20</v>
      </c>
      <c r="D1140" s="91">
        <v>17.5703125</v>
      </c>
      <c r="E1140" t="s">
        <v>22</v>
      </c>
      <c r="F1140">
        <v>3560</v>
      </c>
      <c r="G1140" t="s">
        <v>28</v>
      </c>
      <c r="H1140" s="91">
        <v>38</v>
      </c>
      <c r="I1140" s="91">
        <v>31.1171875</v>
      </c>
      <c r="J1140" t="s">
        <v>32</v>
      </c>
      <c r="K1140" s="1" t="s">
        <v>34</v>
      </c>
      <c r="L1140" t="s">
        <v>36</v>
      </c>
      <c r="M1140" t="s">
        <v>40</v>
      </c>
      <c r="N1140" t="s">
        <v>36</v>
      </c>
      <c r="O1140" t="str">
        <f t="shared" si="17"/>
        <v>No</v>
      </c>
    </row>
    <row r="1141" spans="1:15" x14ac:dyDescent="0.25">
      <c r="A1141" t="s">
        <v>14</v>
      </c>
      <c r="B1141" t="s">
        <v>18</v>
      </c>
      <c r="C1141" t="s">
        <v>20</v>
      </c>
      <c r="D1141" s="91">
        <v>12.14257813</v>
      </c>
      <c r="E1141" t="s">
        <v>21</v>
      </c>
      <c r="F1141">
        <v>3560</v>
      </c>
      <c r="G1141" t="s">
        <v>28</v>
      </c>
      <c r="H1141" s="91">
        <v>40</v>
      </c>
      <c r="I1141" s="91">
        <v>21.21484375</v>
      </c>
      <c r="J1141" t="s">
        <v>30</v>
      </c>
      <c r="K1141" s="1" t="s">
        <v>34</v>
      </c>
      <c r="L1141" t="s">
        <v>36</v>
      </c>
      <c r="M1141" t="s">
        <v>40</v>
      </c>
      <c r="N1141" t="s">
        <v>36</v>
      </c>
      <c r="O1141" t="str">
        <f t="shared" si="17"/>
        <v>No</v>
      </c>
    </row>
    <row r="1142" spans="1:15" x14ac:dyDescent="0.25">
      <c r="A1142" t="s">
        <v>14</v>
      </c>
      <c r="B1142" t="s">
        <v>18</v>
      </c>
      <c r="C1142" t="s">
        <v>20</v>
      </c>
      <c r="D1142" s="91">
        <v>21</v>
      </c>
      <c r="E1142" t="s">
        <v>23</v>
      </c>
      <c r="F1142">
        <v>3560</v>
      </c>
      <c r="G1142" t="s">
        <v>28</v>
      </c>
      <c r="H1142" s="91">
        <v>40</v>
      </c>
      <c r="I1142" s="91">
        <v>28.0625</v>
      </c>
      <c r="J1142" t="s">
        <v>31</v>
      </c>
      <c r="K1142" s="1" t="s">
        <v>33</v>
      </c>
      <c r="L1142" t="s">
        <v>36</v>
      </c>
      <c r="M1142" t="s">
        <v>37</v>
      </c>
      <c r="N1142" t="s">
        <v>36</v>
      </c>
      <c r="O1142" t="str">
        <f t="shared" si="17"/>
        <v>No</v>
      </c>
    </row>
    <row r="1143" spans="1:15" x14ac:dyDescent="0.25">
      <c r="A1143" t="s">
        <v>14</v>
      </c>
      <c r="B1143" t="s">
        <v>18</v>
      </c>
      <c r="C1143" t="s">
        <v>20</v>
      </c>
      <c r="D1143" s="91">
        <v>34.8515625</v>
      </c>
      <c r="E1143" t="s">
        <v>24</v>
      </c>
      <c r="F1143">
        <v>3560</v>
      </c>
      <c r="G1143" t="s">
        <v>28</v>
      </c>
      <c r="H1143" s="91">
        <v>39</v>
      </c>
      <c r="I1143" s="91">
        <v>27.140625</v>
      </c>
      <c r="J1143" t="s">
        <v>31</v>
      </c>
      <c r="K1143" s="1" t="s">
        <v>33</v>
      </c>
      <c r="L1143" t="s">
        <v>36</v>
      </c>
      <c r="M1143" t="s">
        <v>39</v>
      </c>
      <c r="N1143" t="s">
        <v>36</v>
      </c>
      <c r="O1143" t="str">
        <f t="shared" si="17"/>
        <v>No</v>
      </c>
    </row>
    <row r="1144" spans="1:15" x14ac:dyDescent="0.25">
      <c r="A1144" t="s">
        <v>14</v>
      </c>
      <c r="B1144" t="s">
        <v>18</v>
      </c>
      <c r="C1144" t="s">
        <v>20</v>
      </c>
      <c r="D1144" s="91">
        <v>12</v>
      </c>
      <c r="E1144" t="s">
        <v>21</v>
      </c>
      <c r="F1144">
        <v>3560</v>
      </c>
      <c r="G1144" t="s">
        <v>28</v>
      </c>
      <c r="H1144" s="91">
        <v>39.5703125</v>
      </c>
      <c r="I1144" s="91">
        <v>19.3671875</v>
      </c>
      <c r="J1144" t="s">
        <v>29</v>
      </c>
      <c r="K1144" s="1" t="s">
        <v>33</v>
      </c>
      <c r="L1144" t="s">
        <v>36</v>
      </c>
      <c r="M1144" t="s">
        <v>40</v>
      </c>
      <c r="N1144" t="s">
        <v>63</v>
      </c>
      <c r="O1144" t="str">
        <f t="shared" si="17"/>
        <v>_Yes</v>
      </c>
    </row>
    <row r="1145" spans="1:15" x14ac:dyDescent="0.25">
      <c r="A1145" t="s">
        <v>0</v>
      </c>
      <c r="B1145" t="s">
        <v>16</v>
      </c>
      <c r="C1145" t="s">
        <v>20</v>
      </c>
      <c r="D1145" s="91">
        <v>44.7109375</v>
      </c>
      <c r="E1145" t="s">
        <v>24</v>
      </c>
      <c r="F1145">
        <v>3560</v>
      </c>
      <c r="G1145" t="s">
        <v>28</v>
      </c>
      <c r="H1145" s="91">
        <v>37</v>
      </c>
      <c r="I1145" s="91">
        <v>30.75390625</v>
      </c>
      <c r="J1145" t="s">
        <v>32</v>
      </c>
      <c r="K1145" s="1" t="s">
        <v>34</v>
      </c>
      <c r="L1145" t="s">
        <v>36</v>
      </c>
      <c r="M1145" t="s">
        <v>40</v>
      </c>
      <c r="N1145" t="s">
        <v>63</v>
      </c>
      <c r="O1145" t="str">
        <f t="shared" si="17"/>
        <v>_Yes</v>
      </c>
    </row>
    <row r="1146" spans="1:15" x14ac:dyDescent="0.25">
      <c r="A1146" t="s">
        <v>14</v>
      </c>
      <c r="B1146" t="s">
        <v>18</v>
      </c>
      <c r="C1146" t="s">
        <v>20</v>
      </c>
      <c r="D1146" s="91">
        <v>48.5703125</v>
      </c>
      <c r="E1146" t="s">
        <v>24</v>
      </c>
      <c r="F1146">
        <v>3562</v>
      </c>
      <c r="G1146" t="s">
        <v>28</v>
      </c>
      <c r="H1146" s="91">
        <v>39</v>
      </c>
      <c r="I1146" s="91">
        <v>39.1484375</v>
      </c>
      <c r="J1146" t="s">
        <v>32</v>
      </c>
      <c r="K1146" s="1" t="s">
        <v>35</v>
      </c>
      <c r="L1146" t="s">
        <v>36</v>
      </c>
      <c r="M1146" t="s">
        <v>37</v>
      </c>
      <c r="N1146" t="s">
        <v>36</v>
      </c>
      <c r="O1146" t="str">
        <f t="shared" si="17"/>
        <v>No</v>
      </c>
    </row>
    <row r="1147" spans="1:15" x14ac:dyDescent="0.25">
      <c r="A1147" t="s">
        <v>0</v>
      </c>
      <c r="B1147" t="s">
        <v>18</v>
      </c>
      <c r="C1147" t="s">
        <v>19</v>
      </c>
      <c r="D1147" s="91">
        <v>7.142578125</v>
      </c>
      <c r="E1147" t="s">
        <v>21</v>
      </c>
      <c r="F1147">
        <v>3565</v>
      </c>
      <c r="G1147" t="s">
        <v>28</v>
      </c>
      <c r="H1147" s="91">
        <v>38.7109375</v>
      </c>
      <c r="I1147" s="91">
        <v>30.671875</v>
      </c>
      <c r="J1147" t="s">
        <v>32</v>
      </c>
      <c r="K1147" s="1" t="s">
        <v>35</v>
      </c>
      <c r="L1147" t="s">
        <v>36</v>
      </c>
      <c r="M1147" t="s">
        <v>40</v>
      </c>
      <c r="N1147" t="s">
        <v>63</v>
      </c>
      <c r="O1147" t="str">
        <f t="shared" si="17"/>
        <v>_Yes</v>
      </c>
    </row>
    <row r="1148" spans="1:15" x14ac:dyDescent="0.25">
      <c r="A1148" t="s">
        <v>14</v>
      </c>
      <c r="B1148" t="s">
        <v>18</v>
      </c>
      <c r="C1148" t="s">
        <v>20</v>
      </c>
      <c r="D1148" s="91">
        <v>12.28515625</v>
      </c>
      <c r="E1148" t="s">
        <v>21</v>
      </c>
      <c r="F1148">
        <v>3565</v>
      </c>
      <c r="G1148" t="s">
        <v>28</v>
      </c>
      <c r="H1148" s="91">
        <v>40</v>
      </c>
      <c r="I1148" s="91">
        <v>30.40625</v>
      </c>
      <c r="J1148" t="s">
        <v>32</v>
      </c>
      <c r="K1148" s="1" t="s">
        <v>34</v>
      </c>
      <c r="L1148" t="s">
        <v>36</v>
      </c>
      <c r="M1148" t="s">
        <v>38</v>
      </c>
      <c r="N1148" t="s">
        <v>36</v>
      </c>
      <c r="O1148" t="str">
        <f t="shared" si="17"/>
        <v>No</v>
      </c>
    </row>
    <row r="1149" spans="1:15" x14ac:dyDescent="0.25">
      <c r="A1149" t="s">
        <v>14</v>
      </c>
      <c r="B1149" t="s">
        <v>16</v>
      </c>
      <c r="C1149" t="s">
        <v>19</v>
      </c>
      <c r="D1149" s="91">
        <v>10.14257813</v>
      </c>
      <c r="E1149" t="s">
        <v>21</v>
      </c>
      <c r="F1149">
        <v>3570</v>
      </c>
      <c r="G1149" t="s">
        <v>28</v>
      </c>
      <c r="H1149" s="91">
        <v>40.140625</v>
      </c>
      <c r="I1149" s="91">
        <v>22.12890625</v>
      </c>
      <c r="J1149" t="s">
        <v>30</v>
      </c>
      <c r="K1149" s="1" t="s">
        <v>33</v>
      </c>
      <c r="L1149" t="s">
        <v>36</v>
      </c>
      <c r="M1149" t="s">
        <v>38</v>
      </c>
      <c r="N1149" t="s">
        <v>63</v>
      </c>
      <c r="O1149" t="str">
        <f t="shared" si="17"/>
        <v>_Yes</v>
      </c>
    </row>
    <row r="1150" spans="1:15" x14ac:dyDescent="0.25">
      <c r="A1150" t="s">
        <v>14</v>
      </c>
      <c r="B1150" t="s">
        <v>17</v>
      </c>
      <c r="C1150" t="s">
        <v>20</v>
      </c>
      <c r="D1150" s="91">
        <v>20.42578125</v>
      </c>
      <c r="E1150" t="s">
        <v>23</v>
      </c>
      <c r="F1150">
        <v>3570</v>
      </c>
      <c r="G1150" t="s">
        <v>28</v>
      </c>
      <c r="H1150" s="91">
        <v>40</v>
      </c>
      <c r="I1150" s="91">
        <v>20.609375</v>
      </c>
      <c r="J1150" t="s">
        <v>30</v>
      </c>
      <c r="K1150" s="1" t="s">
        <v>33</v>
      </c>
      <c r="L1150" t="s">
        <v>36</v>
      </c>
      <c r="M1150" t="s">
        <v>38</v>
      </c>
      <c r="N1150" t="s">
        <v>41</v>
      </c>
      <c r="O1150" t="str">
        <f t="shared" si="17"/>
        <v>_Yes</v>
      </c>
    </row>
    <row r="1151" spans="1:15" x14ac:dyDescent="0.25">
      <c r="A1151" t="s">
        <v>14</v>
      </c>
      <c r="B1151" t="s">
        <v>18</v>
      </c>
      <c r="C1151" t="s">
        <v>20</v>
      </c>
      <c r="D1151" s="91">
        <v>4.427734375</v>
      </c>
      <c r="E1151" t="s">
        <v>21</v>
      </c>
      <c r="F1151">
        <v>3570</v>
      </c>
      <c r="G1151" t="s">
        <v>28</v>
      </c>
      <c r="H1151" s="91">
        <v>40</v>
      </c>
      <c r="I1151" s="91">
        <v>33.453125</v>
      </c>
      <c r="J1151" t="s">
        <v>32</v>
      </c>
      <c r="K1151" s="1" t="s">
        <v>33</v>
      </c>
      <c r="L1151" t="s">
        <v>36</v>
      </c>
      <c r="M1151" t="s">
        <v>40</v>
      </c>
      <c r="N1151" t="s">
        <v>36</v>
      </c>
      <c r="O1151" t="str">
        <f t="shared" si="17"/>
        <v>No</v>
      </c>
    </row>
    <row r="1152" spans="1:15" x14ac:dyDescent="0.25">
      <c r="A1152" t="s">
        <v>14</v>
      </c>
      <c r="B1152" t="s">
        <v>18</v>
      </c>
      <c r="C1152" t="s">
        <v>20</v>
      </c>
      <c r="D1152" s="91">
        <v>10.71289063</v>
      </c>
      <c r="E1152" t="s">
        <v>21</v>
      </c>
      <c r="F1152">
        <v>3570</v>
      </c>
      <c r="G1152" t="s">
        <v>28</v>
      </c>
      <c r="H1152" s="91">
        <v>40</v>
      </c>
      <c r="I1152" s="91">
        <v>35.1640625</v>
      </c>
      <c r="J1152" t="s">
        <v>32</v>
      </c>
      <c r="K1152" s="1" t="s">
        <v>33</v>
      </c>
      <c r="L1152" t="s">
        <v>36</v>
      </c>
      <c r="M1152" t="s">
        <v>38</v>
      </c>
      <c r="N1152" t="s">
        <v>36</v>
      </c>
      <c r="O1152" t="str">
        <f t="shared" si="17"/>
        <v>No</v>
      </c>
    </row>
    <row r="1153" spans="1:16" x14ac:dyDescent="0.25">
      <c r="A1153" t="s">
        <v>0</v>
      </c>
      <c r="B1153" t="s">
        <v>18</v>
      </c>
      <c r="C1153" t="s">
        <v>20</v>
      </c>
      <c r="D1153" s="91">
        <v>18.5703125</v>
      </c>
      <c r="E1153" t="s">
        <v>22</v>
      </c>
      <c r="F1153">
        <v>3570</v>
      </c>
      <c r="G1153" t="s">
        <v>28</v>
      </c>
      <c r="H1153" s="91">
        <v>40</v>
      </c>
      <c r="I1153" s="91">
        <v>35.5546875</v>
      </c>
      <c r="J1153" t="s">
        <v>32</v>
      </c>
      <c r="K1153" s="1" t="s">
        <v>35</v>
      </c>
      <c r="L1153" t="s">
        <v>36</v>
      </c>
      <c r="M1153" t="s">
        <v>40</v>
      </c>
      <c r="N1153" t="s">
        <v>63</v>
      </c>
      <c r="O1153" t="str">
        <f t="shared" si="17"/>
        <v>_Yes</v>
      </c>
    </row>
    <row r="1154" spans="1:16" x14ac:dyDescent="0.25">
      <c r="A1154" t="s">
        <v>0</v>
      </c>
      <c r="B1154" t="s">
        <v>18</v>
      </c>
      <c r="C1154" t="s">
        <v>20</v>
      </c>
      <c r="D1154" s="91">
        <v>9.5703125</v>
      </c>
      <c r="E1154" t="s">
        <v>21</v>
      </c>
      <c r="F1154">
        <v>3570</v>
      </c>
      <c r="G1154" t="s">
        <v>28</v>
      </c>
      <c r="H1154" s="91">
        <v>40.140625</v>
      </c>
      <c r="I1154" s="91">
        <v>24.15234375</v>
      </c>
      <c r="J1154" t="s">
        <v>30</v>
      </c>
      <c r="K1154" s="1" t="s">
        <v>34</v>
      </c>
      <c r="L1154" t="s">
        <v>36</v>
      </c>
      <c r="M1154" t="s">
        <v>40</v>
      </c>
      <c r="N1154" t="s">
        <v>63</v>
      </c>
      <c r="O1154" t="str">
        <f t="shared" si="17"/>
        <v>_Yes</v>
      </c>
    </row>
    <row r="1155" spans="1:16" x14ac:dyDescent="0.25">
      <c r="A1155" t="s">
        <v>14</v>
      </c>
      <c r="B1155" t="s">
        <v>16</v>
      </c>
      <c r="C1155" t="s">
        <v>19</v>
      </c>
      <c r="D1155" s="91">
        <v>8</v>
      </c>
      <c r="E1155" t="s">
        <v>21</v>
      </c>
      <c r="F1155">
        <v>3575</v>
      </c>
      <c r="G1155" t="s">
        <v>28</v>
      </c>
      <c r="H1155" s="91">
        <v>40</v>
      </c>
      <c r="I1155" s="91">
        <v>18.63671875</v>
      </c>
      <c r="J1155" t="s">
        <v>29</v>
      </c>
      <c r="K1155" s="1" t="s">
        <v>35</v>
      </c>
      <c r="L1155" t="s">
        <v>63</v>
      </c>
      <c r="M1155" t="s">
        <v>40</v>
      </c>
      <c r="N1155" t="s">
        <v>63</v>
      </c>
      <c r="O1155" t="str">
        <f t="shared" si="17"/>
        <v>_Yes</v>
      </c>
    </row>
    <row r="1156" spans="1:16" x14ac:dyDescent="0.25">
      <c r="A1156" t="s">
        <v>14</v>
      </c>
      <c r="B1156" t="s">
        <v>16</v>
      </c>
      <c r="C1156" t="s">
        <v>19</v>
      </c>
      <c r="D1156" s="91">
        <v>30.5703125</v>
      </c>
      <c r="E1156" t="s">
        <v>24</v>
      </c>
      <c r="F1156">
        <v>3580</v>
      </c>
      <c r="G1156" t="s">
        <v>28</v>
      </c>
      <c r="H1156" s="91">
        <v>40</v>
      </c>
      <c r="I1156" s="91">
        <v>23.640625</v>
      </c>
      <c r="J1156" t="s">
        <v>30</v>
      </c>
      <c r="K1156" s="1" t="s">
        <v>33</v>
      </c>
      <c r="L1156" t="s">
        <v>36</v>
      </c>
      <c r="M1156" t="s">
        <v>37</v>
      </c>
      <c r="N1156" t="s">
        <v>63</v>
      </c>
      <c r="O1156" t="str">
        <f t="shared" ref="O1156:O1219" si="18">IF(N1156="Occasional","_Yes",N1156)</f>
        <v>_Yes</v>
      </c>
    </row>
    <row r="1157" spans="1:16" x14ac:dyDescent="0.25">
      <c r="A1157" t="s">
        <v>14</v>
      </c>
      <c r="B1157" t="s">
        <v>18</v>
      </c>
      <c r="C1157" t="s">
        <v>19</v>
      </c>
      <c r="D1157" s="91">
        <v>6.28515625</v>
      </c>
      <c r="E1157" t="s">
        <v>21</v>
      </c>
      <c r="F1157">
        <v>3580</v>
      </c>
      <c r="G1157" t="s">
        <v>28</v>
      </c>
      <c r="H1157" s="91">
        <v>38</v>
      </c>
      <c r="I1157" s="91">
        <v>29.109375</v>
      </c>
      <c r="J1157" t="s">
        <v>31</v>
      </c>
      <c r="K1157" s="1" t="s">
        <v>33</v>
      </c>
      <c r="L1157" t="s">
        <v>36</v>
      </c>
      <c r="M1157" t="s">
        <v>40</v>
      </c>
      <c r="N1157" t="s">
        <v>36</v>
      </c>
      <c r="O1157" t="str">
        <f t="shared" si="18"/>
        <v>No</v>
      </c>
    </row>
    <row r="1158" spans="1:16" x14ac:dyDescent="0.25">
      <c r="A1158" t="s">
        <v>14</v>
      </c>
      <c r="B1158" t="s">
        <v>17</v>
      </c>
      <c r="C1158" t="s">
        <v>19</v>
      </c>
      <c r="D1158" s="91">
        <v>5</v>
      </c>
      <c r="E1158" t="s">
        <v>21</v>
      </c>
      <c r="F1158">
        <v>3580</v>
      </c>
      <c r="G1158" t="s">
        <v>28</v>
      </c>
      <c r="H1158" s="91">
        <v>40</v>
      </c>
      <c r="I1158" s="91">
        <v>25.85546875</v>
      </c>
      <c r="J1158" t="s">
        <v>31</v>
      </c>
      <c r="K1158" s="1" t="s">
        <v>33</v>
      </c>
      <c r="L1158" t="s">
        <v>63</v>
      </c>
      <c r="M1158" t="s">
        <v>38</v>
      </c>
      <c r="N1158" t="s">
        <v>36</v>
      </c>
      <c r="O1158" t="str">
        <f t="shared" si="18"/>
        <v>No</v>
      </c>
    </row>
    <row r="1159" spans="1:16" x14ac:dyDescent="0.25">
      <c r="A1159" t="s">
        <v>14</v>
      </c>
      <c r="B1159" t="s">
        <v>18</v>
      </c>
      <c r="C1159" t="s">
        <v>19</v>
      </c>
      <c r="D1159" s="91">
        <v>16.28515625</v>
      </c>
      <c r="E1159" t="s">
        <v>22</v>
      </c>
      <c r="F1159">
        <v>3580</v>
      </c>
      <c r="G1159" t="s">
        <v>28</v>
      </c>
      <c r="H1159" s="91">
        <v>41</v>
      </c>
      <c r="I1159" s="91">
        <v>30.2734375</v>
      </c>
      <c r="J1159" t="s">
        <v>32</v>
      </c>
      <c r="K1159" s="1" t="s">
        <v>34</v>
      </c>
      <c r="L1159" t="s">
        <v>36</v>
      </c>
      <c r="M1159" t="s">
        <v>40</v>
      </c>
      <c r="N1159" t="s">
        <v>63</v>
      </c>
      <c r="O1159" t="str">
        <f t="shared" si="18"/>
        <v>_Yes</v>
      </c>
    </row>
    <row r="1160" spans="1:16" x14ac:dyDescent="0.25">
      <c r="A1160" t="s">
        <v>14</v>
      </c>
      <c r="B1160" t="s">
        <v>18</v>
      </c>
      <c r="C1160" t="s">
        <v>20</v>
      </c>
      <c r="D1160" s="91">
        <v>10.5703125</v>
      </c>
      <c r="E1160" t="s">
        <v>21</v>
      </c>
      <c r="F1160">
        <v>3580</v>
      </c>
      <c r="G1160" t="s">
        <v>28</v>
      </c>
      <c r="H1160" s="91">
        <v>41.28125</v>
      </c>
      <c r="I1160" s="91">
        <v>19.34765625</v>
      </c>
      <c r="J1160" t="s">
        <v>29</v>
      </c>
      <c r="K1160" s="1" t="s">
        <v>33</v>
      </c>
      <c r="L1160" t="s">
        <v>36</v>
      </c>
      <c r="M1160" t="s">
        <v>40</v>
      </c>
      <c r="N1160" t="s">
        <v>63</v>
      </c>
      <c r="O1160" t="str">
        <f t="shared" si="18"/>
        <v>_Yes</v>
      </c>
    </row>
    <row r="1161" spans="1:16" x14ac:dyDescent="0.25">
      <c r="A1161" t="s">
        <v>14</v>
      </c>
      <c r="B1161" t="s">
        <v>18</v>
      </c>
      <c r="C1161" t="s">
        <v>19</v>
      </c>
      <c r="D1161" s="91">
        <v>20.28515625</v>
      </c>
      <c r="E1161" t="s">
        <v>23</v>
      </c>
      <c r="F1161">
        <v>3590</v>
      </c>
      <c r="G1161" t="s">
        <v>28</v>
      </c>
      <c r="H1161" s="91">
        <v>39</v>
      </c>
      <c r="I1161" s="91">
        <v>24.0625</v>
      </c>
      <c r="J1161" t="s">
        <v>30</v>
      </c>
      <c r="K1161" s="1" t="s">
        <v>35</v>
      </c>
      <c r="L1161" t="s">
        <v>36</v>
      </c>
      <c r="M1161" t="s">
        <v>40</v>
      </c>
      <c r="N1161" t="s">
        <v>36</v>
      </c>
      <c r="O1161" t="str">
        <f t="shared" si="18"/>
        <v>No</v>
      </c>
      <c r="P1161">
        <f>COUNTBLANK(A1160:O3021)</f>
        <v>17442</v>
      </c>
    </row>
    <row r="1162" spans="1:16" x14ac:dyDescent="0.25">
      <c r="A1162" t="s">
        <v>14</v>
      </c>
      <c r="B1162" t="s">
        <v>18</v>
      </c>
      <c r="C1162" t="s">
        <v>19</v>
      </c>
      <c r="D1162" s="91">
        <v>12.85546875</v>
      </c>
      <c r="E1162" t="s">
        <v>21</v>
      </c>
      <c r="F1162">
        <v>3590</v>
      </c>
      <c r="G1162" t="s">
        <v>28</v>
      </c>
      <c r="H1162" s="91">
        <v>40</v>
      </c>
      <c r="I1162" s="91">
        <v>34.4140625</v>
      </c>
      <c r="J1162" t="s">
        <v>32</v>
      </c>
      <c r="K1162" s="1" t="s">
        <v>34</v>
      </c>
      <c r="L1162" t="s">
        <v>36</v>
      </c>
      <c r="M1162" t="s">
        <v>38</v>
      </c>
      <c r="N1162" t="s">
        <v>36</v>
      </c>
      <c r="O1162" t="str">
        <f t="shared" si="18"/>
        <v>No</v>
      </c>
    </row>
    <row r="1163" spans="1:16" x14ac:dyDescent="0.25">
      <c r="A1163" t="s">
        <v>14</v>
      </c>
      <c r="B1163" t="s">
        <v>16</v>
      </c>
      <c r="C1163" t="s">
        <v>19</v>
      </c>
      <c r="D1163" s="91">
        <v>5.142578125</v>
      </c>
      <c r="E1163" t="s">
        <v>21</v>
      </c>
      <c r="F1163">
        <v>3590</v>
      </c>
      <c r="G1163" t="s">
        <v>28</v>
      </c>
      <c r="H1163" s="91">
        <v>38.140625</v>
      </c>
      <c r="I1163" s="91">
        <v>25.49609375</v>
      </c>
      <c r="J1163" t="s">
        <v>31</v>
      </c>
      <c r="K1163" s="1" t="s">
        <v>35</v>
      </c>
      <c r="L1163" t="s">
        <v>36</v>
      </c>
      <c r="M1163" t="s">
        <v>38</v>
      </c>
      <c r="N1163" t="s">
        <v>63</v>
      </c>
      <c r="O1163" t="str">
        <f t="shared" si="18"/>
        <v>_Yes</v>
      </c>
    </row>
    <row r="1164" spans="1:16" x14ac:dyDescent="0.25">
      <c r="A1164" t="s">
        <v>14</v>
      </c>
      <c r="B1164" t="s">
        <v>18</v>
      </c>
      <c r="C1164" t="s">
        <v>19</v>
      </c>
      <c r="D1164" s="91">
        <v>10</v>
      </c>
      <c r="E1164" t="s">
        <v>21</v>
      </c>
      <c r="F1164">
        <v>3590</v>
      </c>
      <c r="G1164" t="s">
        <v>28</v>
      </c>
      <c r="H1164" s="91">
        <v>40</v>
      </c>
      <c r="I1164" s="91">
        <v>27.80078125</v>
      </c>
      <c r="J1164" t="s">
        <v>31</v>
      </c>
      <c r="K1164" s="1" t="s">
        <v>34</v>
      </c>
      <c r="L1164" t="s">
        <v>36</v>
      </c>
      <c r="M1164" t="s">
        <v>38</v>
      </c>
      <c r="N1164" t="s">
        <v>36</v>
      </c>
      <c r="O1164" t="str">
        <f t="shared" si="18"/>
        <v>No</v>
      </c>
    </row>
    <row r="1165" spans="1:16" x14ac:dyDescent="0.25">
      <c r="A1165" t="s">
        <v>14</v>
      </c>
      <c r="B1165" t="s">
        <v>18</v>
      </c>
      <c r="C1165" t="s">
        <v>19</v>
      </c>
      <c r="D1165" s="91">
        <v>25.5703125</v>
      </c>
      <c r="E1165" t="s">
        <v>23</v>
      </c>
      <c r="F1165">
        <v>3590</v>
      </c>
      <c r="G1165" t="s">
        <v>28</v>
      </c>
      <c r="H1165" s="91">
        <v>41</v>
      </c>
      <c r="I1165" s="91">
        <v>26.24609375</v>
      </c>
      <c r="J1165" t="s">
        <v>31</v>
      </c>
      <c r="K1165" s="1" t="s">
        <v>33</v>
      </c>
      <c r="L1165" t="s">
        <v>36</v>
      </c>
      <c r="M1165" t="s">
        <v>38</v>
      </c>
      <c r="N1165" t="s">
        <v>36</v>
      </c>
      <c r="O1165" t="str">
        <f t="shared" si="18"/>
        <v>No</v>
      </c>
    </row>
    <row r="1166" spans="1:16" x14ac:dyDescent="0.25">
      <c r="A1166" t="s">
        <v>14</v>
      </c>
      <c r="B1166" t="s">
        <v>17</v>
      </c>
      <c r="C1166" t="s">
        <v>19</v>
      </c>
      <c r="D1166" s="91">
        <v>12.71289063</v>
      </c>
      <c r="E1166" t="s">
        <v>21</v>
      </c>
      <c r="F1166">
        <v>3590</v>
      </c>
      <c r="G1166" t="s">
        <v>28</v>
      </c>
      <c r="H1166" s="91">
        <v>40.5703125</v>
      </c>
      <c r="I1166" s="91">
        <v>23.69921875</v>
      </c>
      <c r="J1166" t="s">
        <v>30</v>
      </c>
      <c r="K1166" s="1" t="s">
        <v>34</v>
      </c>
      <c r="L1166" t="s">
        <v>63</v>
      </c>
      <c r="M1166" t="s">
        <v>38</v>
      </c>
      <c r="N1166" t="s">
        <v>36</v>
      </c>
      <c r="O1166" t="str">
        <f t="shared" si="18"/>
        <v>No</v>
      </c>
    </row>
    <row r="1167" spans="1:16" x14ac:dyDescent="0.25">
      <c r="A1167" t="s">
        <v>14</v>
      </c>
      <c r="B1167" t="s">
        <v>16</v>
      </c>
      <c r="C1167" t="s">
        <v>19</v>
      </c>
      <c r="D1167" s="91">
        <v>13.85546875</v>
      </c>
      <c r="E1167" t="s">
        <v>22</v>
      </c>
      <c r="F1167">
        <v>3590</v>
      </c>
      <c r="G1167" t="s">
        <v>28</v>
      </c>
      <c r="H1167" s="91">
        <v>40</v>
      </c>
      <c r="I1167" s="91">
        <v>17.16796875</v>
      </c>
      <c r="J1167" t="s">
        <v>29</v>
      </c>
      <c r="K1167" s="1" t="s">
        <v>33</v>
      </c>
      <c r="L1167" t="s">
        <v>36</v>
      </c>
      <c r="M1167" t="s">
        <v>40</v>
      </c>
      <c r="N1167" t="s">
        <v>63</v>
      </c>
      <c r="O1167" t="str">
        <f t="shared" si="18"/>
        <v>_Yes</v>
      </c>
    </row>
    <row r="1168" spans="1:16" x14ac:dyDescent="0.25">
      <c r="A1168" t="s">
        <v>14</v>
      </c>
      <c r="B1168" t="s">
        <v>17</v>
      </c>
      <c r="C1168" t="s">
        <v>20</v>
      </c>
      <c r="D1168" s="91">
        <v>16.42578125</v>
      </c>
      <c r="E1168" t="s">
        <v>22</v>
      </c>
      <c r="F1168">
        <v>3590</v>
      </c>
      <c r="G1168" t="s">
        <v>28</v>
      </c>
      <c r="H1168" s="91">
        <v>40</v>
      </c>
      <c r="I1168" s="91">
        <v>30.21875</v>
      </c>
      <c r="J1168" t="s">
        <v>32</v>
      </c>
      <c r="K1168" s="1" t="s">
        <v>33</v>
      </c>
      <c r="L1168" t="s">
        <v>36</v>
      </c>
      <c r="M1168" t="s">
        <v>37</v>
      </c>
      <c r="N1168" t="s">
        <v>36</v>
      </c>
      <c r="O1168" t="str">
        <f t="shared" si="18"/>
        <v>No</v>
      </c>
    </row>
    <row r="1169" spans="1:15" x14ac:dyDescent="0.25">
      <c r="A1169" t="s">
        <v>14</v>
      </c>
      <c r="B1169" t="s">
        <v>16</v>
      </c>
      <c r="C1169" t="s">
        <v>20</v>
      </c>
      <c r="D1169" s="91">
        <v>40.28125</v>
      </c>
      <c r="E1169" t="s">
        <v>24</v>
      </c>
      <c r="F1169">
        <v>3590</v>
      </c>
      <c r="G1169" t="s">
        <v>28</v>
      </c>
      <c r="H1169" s="91">
        <v>39.5703125</v>
      </c>
      <c r="I1169" s="91">
        <v>20.05078125</v>
      </c>
      <c r="J1169" t="s">
        <v>30</v>
      </c>
      <c r="K1169" s="1" t="s">
        <v>34</v>
      </c>
      <c r="L1169" t="s">
        <v>36</v>
      </c>
      <c r="M1169" t="s">
        <v>38</v>
      </c>
      <c r="N1169" t="s">
        <v>63</v>
      </c>
      <c r="O1169" t="str">
        <f t="shared" si="18"/>
        <v>_Yes</v>
      </c>
    </row>
    <row r="1170" spans="1:15" x14ac:dyDescent="0.25">
      <c r="A1170" t="s">
        <v>14</v>
      </c>
      <c r="B1170" t="s">
        <v>18</v>
      </c>
      <c r="C1170" t="s">
        <v>20</v>
      </c>
      <c r="D1170" s="91">
        <v>9.142578125</v>
      </c>
      <c r="E1170" t="s">
        <v>21</v>
      </c>
      <c r="F1170">
        <v>3590</v>
      </c>
      <c r="G1170" t="s">
        <v>28</v>
      </c>
      <c r="H1170" s="91">
        <v>40</v>
      </c>
      <c r="I1170" s="91">
        <v>26.6484375</v>
      </c>
      <c r="J1170" t="s">
        <v>31</v>
      </c>
      <c r="K1170" s="1" t="s">
        <v>33</v>
      </c>
      <c r="L1170" t="s">
        <v>36</v>
      </c>
      <c r="M1170" t="s">
        <v>38</v>
      </c>
      <c r="N1170" t="s">
        <v>36</v>
      </c>
      <c r="O1170" t="str">
        <f t="shared" si="18"/>
        <v>No</v>
      </c>
    </row>
    <row r="1171" spans="1:15" x14ac:dyDescent="0.25">
      <c r="A1171" t="s">
        <v>14</v>
      </c>
      <c r="B1171" t="s">
        <v>18</v>
      </c>
      <c r="C1171" t="s">
        <v>20</v>
      </c>
      <c r="D1171" s="91">
        <v>17.85546875</v>
      </c>
      <c r="E1171" t="s">
        <v>22</v>
      </c>
      <c r="F1171">
        <v>3590</v>
      </c>
      <c r="G1171" t="s">
        <v>28</v>
      </c>
      <c r="H1171" s="91">
        <v>38</v>
      </c>
      <c r="I1171" s="91">
        <v>30.671875</v>
      </c>
      <c r="J1171" t="s">
        <v>32</v>
      </c>
      <c r="K1171" s="1" t="s">
        <v>33</v>
      </c>
      <c r="L1171" t="s">
        <v>36</v>
      </c>
      <c r="M1171" t="s">
        <v>38</v>
      </c>
      <c r="N1171" t="s">
        <v>36</v>
      </c>
      <c r="O1171" t="str">
        <f t="shared" si="18"/>
        <v>No</v>
      </c>
    </row>
    <row r="1172" spans="1:15" x14ac:dyDescent="0.25">
      <c r="A1172" t="s">
        <v>14</v>
      </c>
      <c r="B1172" t="s">
        <v>18</v>
      </c>
      <c r="C1172" t="s">
        <v>19</v>
      </c>
      <c r="D1172" s="91">
        <v>14.28515625</v>
      </c>
      <c r="E1172" t="s">
        <v>22</v>
      </c>
      <c r="F1172">
        <v>3600</v>
      </c>
      <c r="G1172" t="s">
        <v>28</v>
      </c>
      <c r="H1172" s="91">
        <v>40</v>
      </c>
      <c r="I1172" s="91">
        <v>37.2421875</v>
      </c>
      <c r="J1172" t="s">
        <v>32</v>
      </c>
      <c r="K1172" s="1" t="s">
        <v>35</v>
      </c>
      <c r="L1172" t="s">
        <v>36</v>
      </c>
      <c r="M1172" t="s">
        <v>38</v>
      </c>
      <c r="N1172" t="s">
        <v>36</v>
      </c>
      <c r="O1172" t="str">
        <f t="shared" si="18"/>
        <v>No</v>
      </c>
    </row>
    <row r="1173" spans="1:15" x14ac:dyDescent="0.25">
      <c r="A1173" t="s">
        <v>14</v>
      </c>
      <c r="B1173" t="s">
        <v>16</v>
      </c>
      <c r="C1173" t="s">
        <v>19</v>
      </c>
      <c r="D1173" s="91">
        <v>10.42773438</v>
      </c>
      <c r="E1173" t="s">
        <v>21</v>
      </c>
      <c r="F1173">
        <v>3600</v>
      </c>
      <c r="G1173" t="s">
        <v>28</v>
      </c>
      <c r="H1173" s="91">
        <v>40</v>
      </c>
      <c r="I1173" s="91">
        <v>27.046875</v>
      </c>
      <c r="J1173" t="s">
        <v>31</v>
      </c>
      <c r="K1173" s="1" t="s">
        <v>35</v>
      </c>
      <c r="L1173" t="s">
        <v>36</v>
      </c>
      <c r="M1173" t="s">
        <v>38</v>
      </c>
      <c r="N1173" t="s">
        <v>63</v>
      </c>
      <c r="O1173" t="str">
        <f t="shared" si="18"/>
        <v>_Yes</v>
      </c>
    </row>
    <row r="1174" spans="1:15" x14ac:dyDescent="0.25">
      <c r="A1174" t="s">
        <v>14</v>
      </c>
      <c r="B1174" t="s">
        <v>18</v>
      </c>
      <c r="C1174" t="s">
        <v>19</v>
      </c>
      <c r="D1174" s="91">
        <v>51.7109375</v>
      </c>
      <c r="E1174" t="s">
        <v>24</v>
      </c>
      <c r="F1174">
        <v>3600</v>
      </c>
      <c r="G1174" t="s">
        <v>28</v>
      </c>
      <c r="H1174" s="91">
        <v>40</v>
      </c>
      <c r="I1174" s="91">
        <v>28.0078125</v>
      </c>
      <c r="J1174" t="s">
        <v>31</v>
      </c>
      <c r="K1174" s="1" t="s">
        <v>33</v>
      </c>
      <c r="L1174" t="s">
        <v>36</v>
      </c>
      <c r="M1174" t="s">
        <v>40</v>
      </c>
      <c r="N1174" t="s">
        <v>63</v>
      </c>
      <c r="O1174" t="str">
        <f t="shared" si="18"/>
        <v>_Yes</v>
      </c>
    </row>
    <row r="1175" spans="1:15" x14ac:dyDescent="0.25">
      <c r="A1175" t="s">
        <v>14</v>
      </c>
      <c r="B1175" t="s">
        <v>18</v>
      </c>
      <c r="C1175" t="s">
        <v>19</v>
      </c>
      <c r="D1175" s="91">
        <v>4.427734375</v>
      </c>
      <c r="E1175" t="s">
        <v>21</v>
      </c>
      <c r="F1175">
        <v>3600</v>
      </c>
      <c r="G1175" t="s">
        <v>28</v>
      </c>
      <c r="H1175" s="91">
        <v>40</v>
      </c>
      <c r="I1175" s="91">
        <v>22.5625</v>
      </c>
      <c r="J1175" t="s">
        <v>30</v>
      </c>
      <c r="K1175" s="1" t="s">
        <v>34</v>
      </c>
      <c r="L1175" t="s">
        <v>36</v>
      </c>
      <c r="M1175" t="s">
        <v>40</v>
      </c>
      <c r="N1175" t="s">
        <v>63</v>
      </c>
      <c r="O1175" t="str">
        <f t="shared" si="18"/>
        <v>_Yes</v>
      </c>
    </row>
    <row r="1176" spans="1:15" x14ac:dyDescent="0.25">
      <c r="A1176" t="s">
        <v>14</v>
      </c>
      <c r="B1176" t="s">
        <v>18</v>
      </c>
      <c r="C1176" t="s">
        <v>19</v>
      </c>
      <c r="D1176" s="91">
        <v>31</v>
      </c>
      <c r="E1176" t="s">
        <v>24</v>
      </c>
      <c r="F1176">
        <v>3600</v>
      </c>
      <c r="G1176" t="s">
        <v>28</v>
      </c>
      <c r="H1176" s="91">
        <v>40</v>
      </c>
      <c r="I1176" s="91">
        <v>22.2578125</v>
      </c>
      <c r="J1176" t="s">
        <v>30</v>
      </c>
      <c r="K1176" s="1" t="s">
        <v>34</v>
      </c>
      <c r="L1176" t="s">
        <v>36</v>
      </c>
      <c r="M1176" t="s">
        <v>37</v>
      </c>
      <c r="N1176" t="s">
        <v>63</v>
      </c>
      <c r="O1176" t="str">
        <f t="shared" si="18"/>
        <v>_Yes</v>
      </c>
    </row>
    <row r="1177" spans="1:15" x14ac:dyDescent="0.25">
      <c r="A1177" t="s">
        <v>0</v>
      </c>
      <c r="B1177" t="s">
        <v>16</v>
      </c>
      <c r="C1177" t="s">
        <v>19</v>
      </c>
      <c r="D1177" s="91">
        <v>9.427734375</v>
      </c>
      <c r="E1177" t="s">
        <v>21</v>
      </c>
      <c r="F1177">
        <v>3600</v>
      </c>
      <c r="G1177" t="s">
        <v>28</v>
      </c>
      <c r="H1177" s="91">
        <v>41</v>
      </c>
      <c r="I1177" s="91">
        <v>19.484375</v>
      </c>
      <c r="J1177" t="s">
        <v>29</v>
      </c>
      <c r="K1177" s="1" t="s">
        <v>34</v>
      </c>
      <c r="L1177" t="s">
        <v>36</v>
      </c>
      <c r="M1177" t="s">
        <v>39</v>
      </c>
      <c r="N1177" t="s">
        <v>36</v>
      </c>
      <c r="O1177" t="str">
        <f t="shared" si="18"/>
        <v>No</v>
      </c>
    </row>
    <row r="1178" spans="1:15" x14ac:dyDescent="0.25">
      <c r="A1178" t="s">
        <v>0</v>
      </c>
      <c r="B1178" t="s">
        <v>16</v>
      </c>
      <c r="C1178" t="s">
        <v>19</v>
      </c>
      <c r="D1178" s="91">
        <v>22.140625</v>
      </c>
      <c r="E1178" t="s">
        <v>23</v>
      </c>
      <c r="F1178">
        <v>3600</v>
      </c>
      <c r="G1178" t="s">
        <v>28</v>
      </c>
      <c r="H1178" s="91">
        <v>38.421875</v>
      </c>
      <c r="I1178" s="91">
        <v>16.50390625</v>
      </c>
      <c r="J1178" t="s">
        <v>29</v>
      </c>
      <c r="K1178" s="1" t="s">
        <v>35</v>
      </c>
      <c r="L1178" t="s">
        <v>36</v>
      </c>
      <c r="M1178" t="s">
        <v>40</v>
      </c>
      <c r="N1178" t="s">
        <v>63</v>
      </c>
      <c r="O1178" t="str">
        <f t="shared" si="18"/>
        <v>_Yes</v>
      </c>
    </row>
    <row r="1179" spans="1:15" x14ac:dyDescent="0.25">
      <c r="A1179" t="s">
        <v>14</v>
      </c>
      <c r="B1179" t="s">
        <v>18</v>
      </c>
      <c r="C1179" t="s">
        <v>20</v>
      </c>
      <c r="D1179" s="91">
        <v>16</v>
      </c>
      <c r="E1179" t="s">
        <v>22</v>
      </c>
      <c r="F1179">
        <v>3600</v>
      </c>
      <c r="G1179" t="s">
        <v>28</v>
      </c>
      <c r="H1179" s="91">
        <v>40</v>
      </c>
      <c r="I1179" s="91">
        <v>33.7265625</v>
      </c>
      <c r="J1179" t="s">
        <v>32</v>
      </c>
      <c r="K1179" s="1" t="s">
        <v>34</v>
      </c>
      <c r="L1179" t="s">
        <v>36</v>
      </c>
      <c r="M1179" t="s">
        <v>40</v>
      </c>
      <c r="N1179" t="s">
        <v>36</v>
      </c>
      <c r="O1179" t="str">
        <f t="shared" si="18"/>
        <v>No</v>
      </c>
    </row>
    <row r="1180" spans="1:15" x14ac:dyDescent="0.25">
      <c r="A1180" t="s">
        <v>14</v>
      </c>
      <c r="B1180" t="s">
        <v>17</v>
      </c>
      <c r="C1180" t="s">
        <v>20</v>
      </c>
      <c r="D1180" s="91">
        <v>18.28515625</v>
      </c>
      <c r="E1180" t="s">
        <v>22</v>
      </c>
      <c r="F1180">
        <v>3600</v>
      </c>
      <c r="G1180" t="s">
        <v>28</v>
      </c>
      <c r="H1180" s="91">
        <v>41</v>
      </c>
      <c r="I1180" s="91">
        <v>34.9609375</v>
      </c>
      <c r="J1180" t="s">
        <v>32</v>
      </c>
      <c r="K1180" s="1" t="s">
        <v>35</v>
      </c>
      <c r="L1180" t="s">
        <v>36</v>
      </c>
      <c r="M1180" t="s">
        <v>38</v>
      </c>
      <c r="N1180" t="s">
        <v>36</v>
      </c>
      <c r="O1180" t="str">
        <f t="shared" si="18"/>
        <v>No</v>
      </c>
    </row>
    <row r="1181" spans="1:15" x14ac:dyDescent="0.25">
      <c r="A1181" t="s">
        <v>14</v>
      </c>
      <c r="B1181" t="s">
        <v>18</v>
      </c>
      <c r="C1181" t="s">
        <v>20</v>
      </c>
      <c r="D1181" s="91">
        <v>5.427734375</v>
      </c>
      <c r="E1181" t="s">
        <v>21</v>
      </c>
      <c r="F1181">
        <v>3600</v>
      </c>
      <c r="G1181" t="s">
        <v>28</v>
      </c>
      <c r="H1181" s="91">
        <v>39</v>
      </c>
      <c r="I1181" s="91">
        <v>23.28125</v>
      </c>
      <c r="J1181" t="s">
        <v>30</v>
      </c>
      <c r="K1181" s="1" t="s">
        <v>33</v>
      </c>
      <c r="L1181" t="s">
        <v>36</v>
      </c>
      <c r="M1181" t="s">
        <v>40</v>
      </c>
      <c r="N1181" t="s">
        <v>36</v>
      </c>
      <c r="O1181" t="str">
        <f t="shared" si="18"/>
        <v>No</v>
      </c>
    </row>
    <row r="1182" spans="1:15" x14ac:dyDescent="0.25">
      <c r="A1182" t="s">
        <v>14</v>
      </c>
      <c r="B1182" t="s">
        <v>18</v>
      </c>
      <c r="C1182" t="s">
        <v>20</v>
      </c>
      <c r="D1182" s="91">
        <v>16.7109375</v>
      </c>
      <c r="E1182" t="s">
        <v>22</v>
      </c>
      <c r="F1182">
        <v>3600</v>
      </c>
      <c r="G1182" t="s">
        <v>28</v>
      </c>
      <c r="H1182" s="91">
        <v>40</v>
      </c>
      <c r="I1182" s="91">
        <v>28.45703125</v>
      </c>
      <c r="J1182" t="s">
        <v>31</v>
      </c>
      <c r="K1182" s="1" t="s">
        <v>35</v>
      </c>
      <c r="L1182" t="s">
        <v>36</v>
      </c>
      <c r="M1182" t="s">
        <v>40</v>
      </c>
      <c r="N1182" t="s">
        <v>41</v>
      </c>
      <c r="O1182" t="str">
        <f t="shared" si="18"/>
        <v>_Yes</v>
      </c>
    </row>
    <row r="1183" spans="1:15" x14ac:dyDescent="0.25">
      <c r="A1183" t="s">
        <v>14</v>
      </c>
      <c r="B1183" t="s">
        <v>18</v>
      </c>
      <c r="C1183" t="s">
        <v>20</v>
      </c>
      <c r="D1183" s="91">
        <v>14.85546875</v>
      </c>
      <c r="E1183" t="s">
        <v>22</v>
      </c>
      <c r="F1183">
        <v>3600</v>
      </c>
      <c r="G1183" t="s">
        <v>28</v>
      </c>
      <c r="H1183" s="91">
        <v>39</v>
      </c>
      <c r="I1183" s="91">
        <v>37.1328125</v>
      </c>
      <c r="J1183" t="s">
        <v>32</v>
      </c>
      <c r="K1183" s="1" t="s">
        <v>35</v>
      </c>
      <c r="L1183" t="s">
        <v>36</v>
      </c>
      <c r="M1183" t="s">
        <v>38</v>
      </c>
      <c r="N1183" t="s">
        <v>36</v>
      </c>
      <c r="O1183" t="str">
        <f t="shared" si="18"/>
        <v>No</v>
      </c>
    </row>
    <row r="1184" spans="1:15" x14ac:dyDescent="0.25">
      <c r="A1184" t="s">
        <v>14</v>
      </c>
      <c r="B1184" t="s">
        <v>18</v>
      </c>
      <c r="C1184" t="s">
        <v>20</v>
      </c>
      <c r="D1184" s="91">
        <v>13.14257813</v>
      </c>
      <c r="E1184" t="s">
        <v>22</v>
      </c>
      <c r="F1184">
        <v>3600</v>
      </c>
      <c r="G1184" t="s">
        <v>28</v>
      </c>
      <c r="H1184" s="91">
        <v>40</v>
      </c>
      <c r="I1184" s="91">
        <v>37.7265625</v>
      </c>
      <c r="J1184" t="s">
        <v>32</v>
      </c>
      <c r="K1184" s="1" t="s">
        <v>33</v>
      </c>
      <c r="L1184" t="s">
        <v>36</v>
      </c>
      <c r="M1184" t="s">
        <v>46</v>
      </c>
      <c r="N1184" t="s">
        <v>63</v>
      </c>
      <c r="O1184" t="str">
        <f t="shared" si="18"/>
        <v>_Yes</v>
      </c>
    </row>
    <row r="1185" spans="1:15" x14ac:dyDescent="0.25">
      <c r="A1185" t="s">
        <v>14</v>
      </c>
      <c r="B1185" t="s">
        <v>18</v>
      </c>
      <c r="C1185" t="s">
        <v>20</v>
      </c>
      <c r="D1185" s="91">
        <v>40.140625</v>
      </c>
      <c r="E1185" t="s">
        <v>24</v>
      </c>
      <c r="F1185">
        <v>3600</v>
      </c>
      <c r="G1185" t="s">
        <v>28</v>
      </c>
      <c r="H1185" s="91">
        <v>39</v>
      </c>
      <c r="I1185" s="91">
        <v>32.6640625</v>
      </c>
      <c r="J1185" t="s">
        <v>32</v>
      </c>
      <c r="K1185" s="1" t="s">
        <v>33</v>
      </c>
      <c r="L1185" t="s">
        <v>63</v>
      </c>
      <c r="M1185" t="s">
        <v>38</v>
      </c>
      <c r="N1185" t="s">
        <v>36</v>
      </c>
      <c r="O1185" t="str">
        <f t="shared" si="18"/>
        <v>No</v>
      </c>
    </row>
    <row r="1186" spans="1:15" x14ac:dyDescent="0.25">
      <c r="A1186" t="s">
        <v>14</v>
      </c>
      <c r="B1186" t="s">
        <v>17</v>
      </c>
      <c r="C1186" t="s">
        <v>20</v>
      </c>
      <c r="D1186" s="91">
        <v>31.5703125</v>
      </c>
      <c r="E1186" t="s">
        <v>24</v>
      </c>
      <c r="F1186">
        <v>3600</v>
      </c>
      <c r="G1186" t="s">
        <v>28</v>
      </c>
      <c r="H1186" s="91">
        <v>39.7109375</v>
      </c>
      <c r="I1186" s="91">
        <v>29.8125</v>
      </c>
      <c r="J1186" t="s">
        <v>31</v>
      </c>
      <c r="K1186" s="1" t="s">
        <v>34</v>
      </c>
      <c r="L1186" t="s">
        <v>36</v>
      </c>
      <c r="M1186" t="s">
        <v>38</v>
      </c>
      <c r="N1186" t="s">
        <v>36</v>
      </c>
      <c r="O1186" t="str">
        <f t="shared" si="18"/>
        <v>No</v>
      </c>
    </row>
    <row r="1187" spans="1:15" x14ac:dyDescent="0.25">
      <c r="A1187" t="s">
        <v>14</v>
      </c>
      <c r="B1187" t="s">
        <v>16</v>
      </c>
      <c r="C1187" t="s">
        <v>20</v>
      </c>
      <c r="D1187" s="91">
        <v>32.28125</v>
      </c>
      <c r="E1187" t="s">
        <v>24</v>
      </c>
      <c r="F1187">
        <v>3600</v>
      </c>
      <c r="G1187" t="s">
        <v>28</v>
      </c>
      <c r="H1187" s="91">
        <v>40.140625</v>
      </c>
      <c r="I1187" s="91">
        <v>22.09375</v>
      </c>
      <c r="J1187" t="s">
        <v>30</v>
      </c>
      <c r="K1187" s="1" t="s">
        <v>34</v>
      </c>
      <c r="L1187" t="s">
        <v>36</v>
      </c>
      <c r="M1187" t="s">
        <v>37</v>
      </c>
      <c r="N1187" t="s">
        <v>36</v>
      </c>
      <c r="O1187" t="str">
        <f t="shared" si="18"/>
        <v>No</v>
      </c>
    </row>
    <row r="1188" spans="1:15" x14ac:dyDescent="0.25">
      <c r="A1188" t="s">
        <v>14</v>
      </c>
      <c r="B1188" t="s">
        <v>18</v>
      </c>
      <c r="C1188" t="s">
        <v>20</v>
      </c>
      <c r="D1188" s="91">
        <v>21.7109375</v>
      </c>
      <c r="E1188" t="s">
        <v>23</v>
      </c>
      <c r="F1188">
        <v>3600</v>
      </c>
      <c r="G1188" t="s">
        <v>28</v>
      </c>
      <c r="H1188" s="91">
        <v>40</v>
      </c>
      <c r="I1188" s="91">
        <v>24.04296875</v>
      </c>
      <c r="J1188" t="s">
        <v>30</v>
      </c>
      <c r="K1188" s="1" t="s">
        <v>34</v>
      </c>
      <c r="L1188" t="s">
        <v>36</v>
      </c>
      <c r="M1188" t="s">
        <v>38</v>
      </c>
      <c r="N1188" t="s">
        <v>36</v>
      </c>
      <c r="O1188" t="str">
        <f t="shared" si="18"/>
        <v>No</v>
      </c>
    </row>
    <row r="1189" spans="1:15" x14ac:dyDescent="0.25">
      <c r="A1189" t="s">
        <v>0</v>
      </c>
      <c r="B1189" t="s">
        <v>16</v>
      </c>
      <c r="C1189" t="s">
        <v>20</v>
      </c>
      <c r="D1189" s="91">
        <v>21.42578125</v>
      </c>
      <c r="E1189" t="s">
        <v>23</v>
      </c>
      <c r="F1189">
        <v>3600</v>
      </c>
      <c r="G1189" t="s">
        <v>28</v>
      </c>
      <c r="H1189" s="91">
        <v>41</v>
      </c>
      <c r="I1189" s="91">
        <v>24.171875</v>
      </c>
      <c r="J1189" t="s">
        <v>30</v>
      </c>
      <c r="K1189" s="1" t="s">
        <v>34</v>
      </c>
      <c r="L1189" t="s">
        <v>63</v>
      </c>
      <c r="M1189" t="s">
        <v>40</v>
      </c>
      <c r="N1189" t="s">
        <v>63</v>
      </c>
      <c r="O1189" t="str">
        <f t="shared" si="18"/>
        <v>_Yes</v>
      </c>
    </row>
    <row r="1190" spans="1:15" x14ac:dyDescent="0.25">
      <c r="A1190" t="s">
        <v>0</v>
      </c>
      <c r="B1190" t="s">
        <v>18</v>
      </c>
      <c r="C1190" t="s">
        <v>20</v>
      </c>
      <c r="D1190" s="91">
        <v>17.5703125</v>
      </c>
      <c r="E1190" t="s">
        <v>22</v>
      </c>
      <c r="F1190">
        <v>3607</v>
      </c>
      <c r="G1190" t="s">
        <v>28</v>
      </c>
      <c r="H1190" s="91">
        <v>40</v>
      </c>
      <c r="I1190" s="91">
        <v>18.70703125</v>
      </c>
      <c r="J1190" t="s">
        <v>29</v>
      </c>
      <c r="K1190" s="1" t="s">
        <v>35</v>
      </c>
      <c r="L1190" t="s">
        <v>36</v>
      </c>
      <c r="M1190" t="s">
        <v>38</v>
      </c>
      <c r="N1190" t="s">
        <v>63</v>
      </c>
      <c r="O1190" t="str">
        <f t="shared" si="18"/>
        <v>_Yes</v>
      </c>
    </row>
    <row r="1191" spans="1:15" x14ac:dyDescent="0.25">
      <c r="A1191" t="s">
        <v>14</v>
      </c>
      <c r="B1191" t="s">
        <v>18</v>
      </c>
      <c r="C1191" t="s">
        <v>19</v>
      </c>
      <c r="D1191" s="91">
        <v>9.28515625</v>
      </c>
      <c r="E1191" t="s">
        <v>21</v>
      </c>
      <c r="F1191">
        <v>3610</v>
      </c>
      <c r="G1191" t="s">
        <v>28</v>
      </c>
      <c r="H1191" s="91">
        <v>41</v>
      </c>
      <c r="I1191" s="91">
        <v>29.1171875</v>
      </c>
      <c r="J1191" t="s">
        <v>31</v>
      </c>
      <c r="K1191" s="1" t="s">
        <v>34</v>
      </c>
      <c r="L1191" t="s">
        <v>36</v>
      </c>
      <c r="M1191" t="s">
        <v>38</v>
      </c>
      <c r="N1191" t="s">
        <v>36</v>
      </c>
      <c r="O1191" t="str">
        <f t="shared" si="18"/>
        <v>No</v>
      </c>
    </row>
    <row r="1192" spans="1:15" x14ac:dyDescent="0.25">
      <c r="A1192" t="s">
        <v>14</v>
      </c>
      <c r="B1192" t="s">
        <v>16</v>
      </c>
      <c r="C1192" t="s">
        <v>19</v>
      </c>
      <c r="D1192" s="91">
        <v>26</v>
      </c>
      <c r="E1192" t="s">
        <v>24</v>
      </c>
      <c r="F1192">
        <v>3610</v>
      </c>
      <c r="G1192" t="s">
        <v>28</v>
      </c>
      <c r="H1192" s="91">
        <v>38</v>
      </c>
      <c r="I1192" s="91">
        <v>27.40234375</v>
      </c>
      <c r="J1192" t="s">
        <v>31</v>
      </c>
      <c r="K1192" s="1" t="s">
        <v>35</v>
      </c>
      <c r="L1192" t="s">
        <v>63</v>
      </c>
      <c r="M1192" t="s">
        <v>40</v>
      </c>
      <c r="N1192" t="s">
        <v>36</v>
      </c>
      <c r="O1192" t="str">
        <f t="shared" si="18"/>
        <v>No</v>
      </c>
    </row>
    <row r="1193" spans="1:15" x14ac:dyDescent="0.25">
      <c r="A1193" t="s">
        <v>14</v>
      </c>
      <c r="B1193" t="s">
        <v>18</v>
      </c>
      <c r="C1193" t="s">
        <v>19</v>
      </c>
      <c r="D1193" s="91">
        <v>4.856445313</v>
      </c>
      <c r="E1193" t="s">
        <v>21</v>
      </c>
      <c r="F1193">
        <v>3610</v>
      </c>
      <c r="G1193" t="s">
        <v>28</v>
      </c>
      <c r="H1193" s="91">
        <v>39</v>
      </c>
      <c r="I1193" s="91">
        <v>32.1015625</v>
      </c>
      <c r="J1193" t="s">
        <v>32</v>
      </c>
      <c r="K1193" s="1" t="s">
        <v>33</v>
      </c>
      <c r="L1193" t="s">
        <v>36</v>
      </c>
      <c r="M1193" t="s">
        <v>38</v>
      </c>
      <c r="N1193" t="s">
        <v>36</v>
      </c>
      <c r="O1193" t="str">
        <f t="shared" si="18"/>
        <v>No</v>
      </c>
    </row>
    <row r="1194" spans="1:15" x14ac:dyDescent="0.25">
      <c r="A1194" t="s">
        <v>14</v>
      </c>
      <c r="B1194" t="s">
        <v>18</v>
      </c>
      <c r="C1194" t="s">
        <v>20</v>
      </c>
      <c r="D1194" s="91">
        <v>29.85546875</v>
      </c>
      <c r="E1194" t="s">
        <v>24</v>
      </c>
      <c r="F1194">
        <v>3610</v>
      </c>
      <c r="G1194" t="s">
        <v>28</v>
      </c>
      <c r="H1194" s="91">
        <v>41</v>
      </c>
      <c r="I1194" s="91">
        <v>36.0234375</v>
      </c>
      <c r="J1194" t="s">
        <v>32</v>
      </c>
      <c r="K1194" s="1" t="s">
        <v>34</v>
      </c>
      <c r="L1194" t="s">
        <v>36</v>
      </c>
      <c r="M1194" t="s">
        <v>38</v>
      </c>
      <c r="N1194" t="s">
        <v>63</v>
      </c>
      <c r="O1194" t="str">
        <f t="shared" si="18"/>
        <v>_Yes</v>
      </c>
    </row>
    <row r="1195" spans="1:15" x14ac:dyDescent="0.25">
      <c r="A1195" t="s">
        <v>14</v>
      </c>
      <c r="B1195" t="s">
        <v>18</v>
      </c>
      <c r="C1195" t="s">
        <v>20</v>
      </c>
      <c r="D1195" s="91">
        <v>22</v>
      </c>
      <c r="E1195" t="s">
        <v>23</v>
      </c>
      <c r="F1195">
        <v>3610</v>
      </c>
      <c r="G1195" t="s">
        <v>28</v>
      </c>
      <c r="H1195" s="91">
        <v>41.28125</v>
      </c>
      <c r="I1195" s="91">
        <v>29.984375</v>
      </c>
      <c r="J1195" t="s">
        <v>31</v>
      </c>
      <c r="K1195" s="1" t="s">
        <v>34</v>
      </c>
      <c r="L1195" t="s">
        <v>36</v>
      </c>
      <c r="M1195" t="s">
        <v>38</v>
      </c>
      <c r="N1195" t="s">
        <v>36</v>
      </c>
      <c r="O1195" t="str">
        <f t="shared" si="18"/>
        <v>No</v>
      </c>
    </row>
    <row r="1196" spans="1:15" x14ac:dyDescent="0.25">
      <c r="A1196" t="s">
        <v>14</v>
      </c>
      <c r="B1196" t="s">
        <v>16</v>
      </c>
      <c r="C1196" t="s">
        <v>20</v>
      </c>
      <c r="D1196" s="91">
        <v>39.421875</v>
      </c>
      <c r="E1196" t="s">
        <v>24</v>
      </c>
      <c r="F1196">
        <v>3610</v>
      </c>
      <c r="G1196" t="s">
        <v>28</v>
      </c>
      <c r="H1196" s="91">
        <v>40.5</v>
      </c>
      <c r="I1196" s="91">
        <v>16.94140625</v>
      </c>
      <c r="J1196" t="s">
        <v>29</v>
      </c>
      <c r="K1196" s="1" t="s">
        <v>34</v>
      </c>
      <c r="L1196" t="s">
        <v>36</v>
      </c>
      <c r="M1196" t="s">
        <v>40</v>
      </c>
      <c r="N1196" t="s">
        <v>63</v>
      </c>
      <c r="O1196" t="str">
        <f t="shared" si="18"/>
        <v>_Yes</v>
      </c>
    </row>
    <row r="1197" spans="1:15" x14ac:dyDescent="0.25">
      <c r="A1197" t="s">
        <v>14</v>
      </c>
      <c r="B1197" t="s">
        <v>18</v>
      </c>
      <c r="C1197" t="s">
        <v>20</v>
      </c>
      <c r="D1197" s="91">
        <v>23.42578125</v>
      </c>
      <c r="E1197" t="s">
        <v>23</v>
      </c>
      <c r="F1197">
        <v>3615</v>
      </c>
      <c r="G1197" t="s">
        <v>28</v>
      </c>
      <c r="H1197" s="91">
        <v>41.7109375</v>
      </c>
      <c r="I1197" s="91">
        <v>21.69140625</v>
      </c>
      <c r="J1197" t="s">
        <v>30</v>
      </c>
      <c r="K1197" s="1" t="s">
        <v>33</v>
      </c>
      <c r="L1197" t="s">
        <v>36</v>
      </c>
      <c r="M1197" t="s">
        <v>40</v>
      </c>
      <c r="N1197" t="s">
        <v>36</v>
      </c>
      <c r="O1197" t="str">
        <f t="shared" si="18"/>
        <v>No</v>
      </c>
    </row>
    <row r="1198" spans="1:15" x14ac:dyDescent="0.25">
      <c r="A1198" t="s">
        <v>0</v>
      </c>
      <c r="B1198" t="s">
        <v>18</v>
      </c>
      <c r="C1198" t="s">
        <v>20</v>
      </c>
      <c r="D1198" s="91">
        <v>14.71289063</v>
      </c>
      <c r="E1198" t="s">
        <v>22</v>
      </c>
      <c r="F1198">
        <v>3615</v>
      </c>
      <c r="G1198" t="s">
        <v>28</v>
      </c>
      <c r="H1198" s="91">
        <v>38</v>
      </c>
      <c r="I1198" s="91">
        <v>25.6484375</v>
      </c>
      <c r="J1198" t="s">
        <v>31</v>
      </c>
      <c r="K1198" s="1" t="s">
        <v>35</v>
      </c>
      <c r="L1198" t="s">
        <v>36</v>
      </c>
      <c r="M1198" t="s">
        <v>40</v>
      </c>
      <c r="N1198" t="s">
        <v>63</v>
      </c>
      <c r="O1198" t="str">
        <f t="shared" si="18"/>
        <v>_Yes</v>
      </c>
    </row>
    <row r="1199" spans="1:15" x14ac:dyDescent="0.25">
      <c r="A1199" t="s">
        <v>14</v>
      </c>
      <c r="B1199" t="s">
        <v>18</v>
      </c>
      <c r="C1199" t="s">
        <v>19</v>
      </c>
      <c r="D1199" s="91">
        <v>10.14257813</v>
      </c>
      <c r="E1199" t="s">
        <v>21</v>
      </c>
      <c r="F1199">
        <v>3620</v>
      </c>
      <c r="G1199" t="s">
        <v>28</v>
      </c>
      <c r="H1199" s="91">
        <v>39</v>
      </c>
      <c r="I1199" s="91">
        <v>21.87109375</v>
      </c>
      <c r="J1199" t="s">
        <v>30</v>
      </c>
      <c r="K1199" s="1" t="s">
        <v>34</v>
      </c>
      <c r="L1199" t="s">
        <v>36</v>
      </c>
      <c r="M1199" t="s">
        <v>38</v>
      </c>
      <c r="N1199" t="s">
        <v>63</v>
      </c>
      <c r="O1199" t="str">
        <f t="shared" si="18"/>
        <v>_Yes</v>
      </c>
    </row>
    <row r="1200" spans="1:15" x14ac:dyDescent="0.25">
      <c r="A1200" t="s">
        <v>14</v>
      </c>
      <c r="B1200" t="s">
        <v>18</v>
      </c>
      <c r="C1200" t="s">
        <v>19</v>
      </c>
      <c r="D1200" s="91">
        <v>8.427734375</v>
      </c>
      <c r="E1200" t="s">
        <v>21</v>
      </c>
      <c r="F1200">
        <v>3620</v>
      </c>
      <c r="G1200" t="s">
        <v>28</v>
      </c>
      <c r="H1200" s="91">
        <v>37.421875</v>
      </c>
      <c r="I1200" s="91">
        <v>22.65625</v>
      </c>
      <c r="J1200" t="s">
        <v>30</v>
      </c>
      <c r="K1200" s="1" t="s">
        <v>34</v>
      </c>
      <c r="L1200" t="s">
        <v>36</v>
      </c>
      <c r="M1200" t="s">
        <v>40</v>
      </c>
      <c r="N1200" t="s">
        <v>36</v>
      </c>
      <c r="O1200" t="str">
        <f t="shared" si="18"/>
        <v>No</v>
      </c>
    </row>
    <row r="1201" spans="1:15" x14ac:dyDescent="0.25">
      <c r="A1201" t="s">
        <v>14</v>
      </c>
      <c r="B1201" t="s">
        <v>18</v>
      </c>
      <c r="C1201" t="s">
        <v>19</v>
      </c>
      <c r="D1201" s="91">
        <v>17.42578125</v>
      </c>
      <c r="E1201" t="s">
        <v>22</v>
      </c>
      <c r="F1201">
        <v>3620</v>
      </c>
      <c r="G1201" t="s">
        <v>28</v>
      </c>
      <c r="H1201" s="91">
        <v>40</v>
      </c>
      <c r="I1201" s="91">
        <v>37.2421875</v>
      </c>
      <c r="J1201" t="s">
        <v>32</v>
      </c>
      <c r="K1201" s="1" t="s">
        <v>33</v>
      </c>
      <c r="L1201" t="s">
        <v>36</v>
      </c>
      <c r="M1201" t="s">
        <v>38</v>
      </c>
      <c r="N1201" t="s">
        <v>36</v>
      </c>
      <c r="O1201" t="str">
        <f t="shared" si="18"/>
        <v>No</v>
      </c>
    </row>
    <row r="1202" spans="1:15" x14ac:dyDescent="0.25">
      <c r="A1202" t="s">
        <v>14</v>
      </c>
      <c r="B1202" t="s">
        <v>18</v>
      </c>
      <c r="C1202" t="s">
        <v>19</v>
      </c>
      <c r="D1202" s="91">
        <v>5.571289063</v>
      </c>
      <c r="E1202" t="s">
        <v>21</v>
      </c>
      <c r="F1202">
        <v>3620</v>
      </c>
      <c r="G1202" t="s">
        <v>28</v>
      </c>
      <c r="H1202" s="91">
        <v>40</v>
      </c>
      <c r="I1202" s="91">
        <v>32.1875</v>
      </c>
      <c r="J1202" t="s">
        <v>32</v>
      </c>
      <c r="K1202" s="1" t="s">
        <v>33</v>
      </c>
      <c r="L1202" t="s">
        <v>36</v>
      </c>
      <c r="M1202" t="s">
        <v>38</v>
      </c>
      <c r="N1202" t="s">
        <v>63</v>
      </c>
      <c r="O1202" t="str">
        <f t="shared" si="18"/>
        <v>_Yes</v>
      </c>
    </row>
    <row r="1203" spans="1:15" x14ac:dyDescent="0.25">
      <c r="A1203" t="s">
        <v>14</v>
      </c>
      <c r="B1203" t="s">
        <v>18</v>
      </c>
      <c r="C1203" t="s">
        <v>19</v>
      </c>
      <c r="D1203" s="91">
        <v>10</v>
      </c>
      <c r="E1203" t="s">
        <v>21</v>
      </c>
      <c r="F1203">
        <v>3620</v>
      </c>
      <c r="G1203" t="s">
        <v>28</v>
      </c>
      <c r="H1203" s="91">
        <v>41</v>
      </c>
      <c r="I1203" s="91">
        <v>41.3984375</v>
      </c>
      <c r="J1203" t="s">
        <v>32</v>
      </c>
      <c r="K1203" s="1" t="s">
        <v>34</v>
      </c>
      <c r="L1203" t="s">
        <v>63</v>
      </c>
      <c r="M1203" t="s">
        <v>38</v>
      </c>
      <c r="N1203" t="s">
        <v>36</v>
      </c>
      <c r="O1203" t="str">
        <f t="shared" si="18"/>
        <v>No</v>
      </c>
    </row>
    <row r="1204" spans="1:15" x14ac:dyDescent="0.25">
      <c r="A1204" t="s">
        <v>14</v>
      </c>
      <c r="B1204" t="s">
        <v>18</v>
      </c>
      <c r="C1204" t="s">
        <v>19</v>
      </c>
      <c r="D1204" s="91">
        <v>34.421875</v>
      </c>
      <c r="E1204" t="s">
        <v>24</v>
      </c>
      <c r="F1204">
        <v>3620</v>
      </c>
      <c r="G1204" t="s">
        <v>28</v>
      </c>
      <c r="H1204" s="91">
        <v>41.140625</v>
      </c>
      <c r="I1204" s="91">
        <v>33.734375</v>
      </c>
      <c r="J1204" t="s">
        <v>32</v>
      </c>
      <c r="K1204" s="1" t="s">
        <v>34</v>
      </c>
      <c r="L1204" t="s">
        <v>36</v>
      </c>
      <c r="M1204" t="s">
        <v>38</v>
      </c>
      <c r="N1204" t="s">
        <v>36</v>
      </c>
      <c r="O1204" t="str">
        <f t="shared" si="18"/>
        <v>No</v>
      </c>
    </row>
    <row r="1205" spans="1:15" x14ac:dyDescent="0.25">
      <c r="A1205" t="s">
        <v>14</v>
      </c>
      <c r="B1205" t="s">
        <v>18</v>
      </c>
      <c r="C1205" t="s">
        <v>19</v>
      </c>
      <c r="D1205" s="91">
        <v>27.28515625</v>
      </c>
      <c r="E1205" t="s">
        <v>24</v>
      </c>
      <c r="F1205">
        <v>3620</v>
      </c>
      <c r="G1205" t="s">
        <v>28</v>
      </c>
      <c r="H1205" s="91">
        <v>38</v>
      </c>
      <c r="I1205" s="91">
        <v>35.3984375</v>
      </c>
      <c r="J1205" t="s">
        <v>32</v>
      </c>
      <c r="K1205" s="1" t="s">
        <v>33</v>
      </c>
      <c r="L1205" t="s">
        <v>36</v>
      </c>
      <c r="M1205" t="s">
        <v>37</v>
      </c>
      <c r="N1205" t="s">
        <v>36</v>
      </c>
      <c r="O1205" t="str">
        <f t="shared" si="18"/>
        <v>No</v>
      </c>
    </row>
    <row r="1206" spans="1:15" x14ac:dyDescent="0.25">
      <c r="A1206" t="s">
        <v>14</v>
      </c>
      <c r="B1206" t="s">
        <v>18</v>
      </c>
      <c r="C1206" t="s">
        <v>19</v>
      </c>
      <c r="D1206" s="91">
        <v>7.142578125</v>
      </c>
      <c r="E1206" t="s">
        <v>21</v>
      </c>
      <c r="F1206">
        <v>3620</v>
      </c>
      <c r="G1206" t="s">
        <v>28</v>
      </c>
      <c r="H1206" s="91">
        <v>38</v>
      </c>
      <c r="I1206" s="91">
        <v>34.015625</v>
      </c>
      <c r="J1206" t="s">
        <v>32</v>
      </c>
      <c r="K1206" s="1" t="s">
        <v>34</v>
      </c>
      <c r="L1206" t="s">
        <v>36</v>
      </c>
      <c r="M1206" t="s">
        <v>38</v>
      </c>
      <c r="N1206" t="s">
        <v>63</v>
      </c>
      <c r="O1206" t="str">
        <f t="shared" si="18"/>
        <v>_Yes</v>
      </c>
    </row>
    <row r="1207" spans="1:15" x14ac:dyDescent="0.25">
      <c r="A1207" t="s">
        <v>0</v>
      </c>
      <c r="B1207" t="s">
        <v>16</v>
      </c>
      <c r="C1207" t="s">
        <v>19</v>
      </c>
      <c r="D1207" s="91">
        <v>8.712890625</v>
      </c>
      <c r="E1207" t="s">
        <v>21</v>
      </c>
      <c r="F1207">
        <v>3620</v>
      </c>
      <c r="G1207" t="s">
        <v>28</v>
      </c>
      <c r="H1207" s="91">
        <v>40</v>
      </c>
      <c r="I1207" s="91">
        <v>29.96484375</v>
      </c>
      <c r="J1207" t="s">
        <v>31</v>
      </c>
      <c r="K1207" s="1" t="s">
        <v>35</v>
      </c>
      <c r="L1207" t="s">
        <v>36</v>
      </c>
      <c r="M1207" t="s">
        <v>38</v>
      </c>
      <c r="N1207" t="s">
        <v>63</v>
      </c>
      <c r="O1207" t="str">
        <f t="shared" si="18"/>
        <v>_Yes</v>
      </c>
    </row>
    <row r="1208" spans="1:15" x14ac:dyDescent="0.25">
      <c r="A1208" t="s">
        <v>0</v>
      </c>
      <c r="B1208" t="s">
        <v>16</v>
      </c>
      <c r="C1208" t="s">
        <v>19</v>
      </c>
      <c r="D1208" s="91">
        <v>4.427734375</v>
      </c>
      <c r="E1208" t="s">
        <v>21</v>
      </c>
      <c r="F1208">
        <v>3620</v>
      </c>
      <c r="G1208" t="s">
        <v>28</v>
      </c>
      <c r="H1208" s="91">
        <v>41.421875</v>
      </c>
      <c r="I1208" s="91">
        <v>25.56640625</v>
      </c>
      <c r="J1208" t="s">
        <v>31</v>
      </c>
      <c r="K1208" s="1" t="s">
        <v>34</v>
      </c>
      <c r="L1208" t="s">
        <v>63</v>
      </c>
      <c r="M1208" t="s">
        <v>46</v>
      </c>
      <c r="N1208" t="s">
        <v>63</v>
      </c>
      <c r="O1208" t="str">
        <f t="shared" si="18"/>
        <v>_Yes</v>
      </c>
    </row>
    <row r="1209" spans="1:15" x14ac:dyDescent="0.25">
      <c r="A1209" t="s">
        <v>0</v>
      </c>
      <c r="B1209" t="s">
        <v>18</v>
      </c>
      <c r="C1209" t="s">
        <v>19</v>
      </c>
      <c r="D1209" s="91">
        <v>10.85546875</v>
      </c>
      <c r="E1209" t="s">
        <v>21</v>
      </c>
      <c r="F1209">
        <v>3620</v>
      </c>
      <c r="G1209" t="s">
        <v>28</v>
      </c>
      <c r="H1209" s="91">
        <v>41</v>
      </c>
      <c r="I1209" s="91">
        <v>29.63671875</v>
      </c>
      <c r="J1209" t="s">
        <v>31</v>
      </c>
      <c r="K1209" s="1" t="s">
        <v>34</v>
      </c>
      <c r="L1209" t="s">
        <v>36</v>
      </c>
      <c r="M1209" t="s">
        <v>40</v>
      </c>
      <c r="N1209" t="s">
        <v>63</v>
      </c>
      <c r="O1209" t="str">
        <f t="shared" si="18"/>
        <v>_Yes</v>
      </c>
    </row>
    <row r="1210" spans="1:15" x14ac:dyDescent="0.25">
      <c r="A1210" t="s">
        <v>14</v>
      </c>
      <c r="B1210" t="s">
        <v>18</v>
      </c>
      <c r="C1210" t="s">
        <v>20</v>
      </c>
      <c r="D1210" s="91">
        <v>20</v>
      </c>
      <c r="E1210" t="s">
        <v>23</v>
      </c>
      <c r="F1210">
        <v>3620</v>
      </c>
      <c r="G1210" t="s">
        <v>28</v>
      </c>
      <c r="H1210" s="91">
        <v>40.8515625</v>
      </c>
      <c r="I1210" s="91">
        <v>35.3984375</v>
      </c>
      <c r="J1210" t="s">
        <v>32</v>
      </c>
      <c r="K1210" s="1" t="s">
        <v>33</v>
      </c>
      <c r="L1210" t="s">
        <v>36</v>
      </c>
      <c r="M1210" t="s">
        <v>38</v>
      </c>
      <c r="N1210" t="s">
        <v>36</v>
      </c>
      <c r="O1210" t="str">
        <f t="shared" si="18"/>
        <v>No</v>
      </c>
    </row>
    <row r="1211" spans="1:15" x14ac:dyDescent="0.25">
      <c r="A1211" t="s">
        <v>14</v>
      </c>
      <c r="B1211" t="s">
        <v>18</v>
      </c>
      <c r="C1211" t="s">
        <v>20</v>
      </c>
      <c r="D1211" s="91">
        <v>34</v>
      </c>
      <c r="E1211" t="s">
        <v>24</v>
      </c>
      <c r="F1211">
        <v>3620</v>
      </c>
      <c r="G1211" t="s">
        <v>28</v>
      </c>
      <c r="H1211" s="91">
        <v>39.7109375</v>
      </c>
      <c r="I1211" s="91">
        <v>30.33984375</v>
      </c>
      <c r="J1211" t="s">
        <v>32</v>
      </c>
      <c r="K1211" s="1" t="s">
        <v>34</v>
      </c>
      <c r="L1211" t="s">
        <v>36</v>
      </c>
      <c r="M1211" t="s">
        <v>38</v>
      </c>
      <c r="N1211" t="s">
        <v>36</v>
      </c>
      <c r="O1211" t="str">
        <f t="shared" si="18"/>
        <v>No</v>
      </c>
    </row>
    <row r="1212" spans="1:15" x14ac:dyDescent="0.25">
      <c r="A1212" t="s">
        <v>14</v>
      </c>
      <c r="B1212" t="s">
        <v>18</v>
      </c>
      <c r="C1212" t="s">
        <v>20</v>
      </c>
      <c r="D1212" s="91">
        <v>5.856445313</v>
      </c>
      <c r="E1212" t="s">
        <v>21</v>
      </c>
      <c r="F1212">
        <v>3620</v>
      </c>
      <c r="G1212" t="s">
        <v>28</v>
      </c>
      <c r="H1212" s="91">
        <v>40</v>
      </c>
      <c r="I1212" s="91">
        <v>23.0234375</v>
      </c>
      <c r="J1212" t="s">
        <v>30</v>
      </c>
      <c r="K1212" s="1" t="s">
        <v>34</v>
      </c>
      <c r="L1212" t="s">
        <v>36</v>
      </c>
      <c r="M1212" t="s">
        <v>38</v>
      </c>
      <c r="N1212" t="s">
        <v>36</v>
      </c>
      <c r="O1212" t="str">
        <f t="shared" si="18"/>
        <v>No</v>
      </c>
    </row>
    <row r="1213" spans="1:15" x14ac:dyDescent="0.25">
      <c r="A1213" t="s">
        <v>14</v>
      </c>
      <c r="B1213" t="s">
        <v>16</v>
      </c>
      <c r="C1213" t="s">
        <v>20</v>
      </c>
      <c r="D1213" s="91">
        <v>39.140625</v>
      </c>
      <c r="E1213" t="s">
        <v>24</v>
      </c>
      <c r="F1213">
        <v>3620</v>
      </c>
      <c r="G1213" t="s">
        <v>28</v>
      </c>
      <c r="H1213" s="91">
        <v>41</v>
      </c>
      <c r="I1213" s="91">
        <v>31.109375</v>
      </c>
      <c r="J1213" t="s">
        <v>32</v>
      </c>
      <c r="K1213" s="1" t="s">
        <v>34</v>
      </c>
      <c r="L1213" t="s">
        <v>36</v>
      </c>
      <c r="M1213" t="s">
        <v>38</v>
      </c>
      <c r="N1213" t="s">
        <v>63</v>
      </c>
      <c r="O1213" t="str">
        <f t="shared" si="18"/>
        <v>_Yes</v>
      </c>
    </row>
    <row r="1214" spans="1:15" x14ac:dyDescent="0.25">
      <c r="A1214" t="s">
        <v>14</v>
      </c>
      <c r="B1214" t="s">
        <v>18</v>
      </c>
      <c r="C1214" t="s">
        <v>20</v>
      </c>
      <c r="D1214" s="91">
        <v>21.42578125</v>
      </c>
      <c r="E1214" t="s">
        <v>23</v>
      </c>
      <c r="F1214">
        <v>3620</v>
      </c>
      <c r="G1214" t="s">
        <v>28</v>
      </c>
      <c r="H1214" s="91">
        <v>40</v>
      </c>
      <c r="I1214" s="91">
        <v>28.19921875</v>
      </c>
      <c r="J1214" t="s">
        <v>31</v>
      </c>
      <c r="K1214" s="1" t="s">
        <v>33</v>
      </c>
      <c r="L1214" t="s">
        <v>36</v>
      </c>
      <c r="M1214" t="s">
        <v>37</v>
      </c>
      <c r="N1214" t="s">
        <v>63</v>
      </c>
      <c r="O1214" t="str">
        <f t="shared" si="18"/>
        <v>_Yes</v>
      </c>
    </row>
    <row r="1215" spans="1:15" x14ac:dyDescent="0.25">
      <c r="A1215" t="s">
        <v>0</v>
      </c>
      <c r="B1215" t="s">
        <v>16</v>
      </c>
      <c r="C1215" t="s">
        <v>20</v>
      </c>
      <c r="D1215" s="91">
        <v>11</v>
      </c>
      <c r="E1215" t="s">
        <v>21</v>
      </c>
      <c r="F1215">
        <v>3620</v>
      </c>
      <c r="G1215" t="s">
        <v>28</v>
      </c>
      <c r="H1215" s="91">
        <v>38</v>
      </c>
      <c r="I1215" s="91">
        <v>25.69921875</v>
      </c>
      <c r="J1215" t="s">
        <v>31</v>
      </c>
      <c r="K1215" s="1" t="s">
        <v>34</v>
      </c>
      <c r="L1215" t="s">
        <v>63</v>
      </c>
      <c r="M1215" t="s">
        <v>38</v>
      </c>
      <c r="N1215" t="s">
        <v>36</v>
      </c>
      <c r="O1215" t="str">
        <f t="shared" si="18"/>
        <v>No</v>
      </c>
    </row>
    <row r="1216" spans="1:15" x14ac:dyDescent="0.25">
      <c r="A1216" t="s">
        <v>0</v>
      </c>
      <c r="B1216" t="s">
        <v>16</v>
      </c>
      <c r="C1216" t="s">
        <v>20</v>
      </c>
      <c r="D1216" s="91">
        <v>4.28515625</v>
      </c>
      <c r="E1216" t="s">
        <v>21</v>
      </c>
      <c r="F1216">
        <v>3620</v>
      </c>
      <c r="G1216" t="s">
        <v>28</v>
      </c>
      <c r="H1216" s="91">
        <v>40</v>
      </c>
      <c r="I1216" s="91">
        <v>23.24609375</v>
      </c>
      <c r="J1216" t="s">
        <v>30</v>
      </c>
      <c r="K1216" s="1" t="s">
        <v>35</v>
      </c>
      <c r="L1216" t="s">
        <v>36</v>
      </c>
      <c r="M1216" t="s">
        <v>38</v>
      </c>
      <c r="N1216" t="s">
        <v>63</v>
      </c>
      <c r="O1216" t="str">
        <f t="shared" si="18"/>
        <v>_Yes</v>
      </c>
    </row>
    <row r="1217" spans="1:15" x14ac:dyDescent="0.25">
      <c r="A1217" t="s">
        <v>14</v>
      </c>
      <c r="B1217" t="s">
        <v>18</v>
      </c>
      <c r="C1217" t="s">
        <v>20</v>
      </c>
      <c r="D1217" s="91">
        <v>11</v>
      </c>
      <c r="E1217" t="s">
        <v>21</v>
      </c>
      <c r="F1217">
        <v>3625</v>
      </c>
      <c r="G1217" t="s">
        <v>28</v>
      </c>
      <c r="H1217" s="91">
        <v>38</v>
      </c>
      <c r="I1217" s="91">
        <v>29.3984375</v>
      </c>
      <c r="J1217" t="s">
        <v>31</v>
      </c>
      <c r="K1217" s="1" t="s">
        <v>33</v>
      </c>
      <c r="L1217" t="s">
        <v>36</v>
      </c>
      <c r="M1217" t="s">
        <v>38</v>
      </c>
      <c r="N1217" t="s">
        <v>36</v>
      </c>
      <c r="O1217" t="str">
        <f t="shared" si="18"/>
        <v>No</v>
      </c>
    </row>
    <row r="1218" spans="1:15" x14ac:dyDescent="0.25">
      <c r="A1218" t="s">
        <v>14</v>
      </c>
      <c r="B1218" t="s">
        <v>18</v>
      </c>
      <c r="C1218" t="s">
        <v>20</v>
      </c>
      <c r="D1218" s="91">
        <v>9.5703125</v>
      </c>
      <c r="E1218" t="s">
        <v>21</v>
      </c>
      <c r="F1218">
        <v>3625</v>
      </c>
      <c r="G1218" t="s">
        <v>28</v>
      </c>
      <c r="H1218" s="91">
        <v>41.140625</v>
      </c>
      <c r="I1218" s="91">
        <v>34.75</v>
      </c>
      <c r="J1218" t="s">
        <v>32</v>
      </c>
      <c r="K1218" s="1" t="s">
        <v>34</v>
      </c>
      <c r="L1218" t="s">
        <v>36</v>
      </c>
      <c r="M1218" t="s">
        <v>38</v>
      </c>
      <c r="N1218" t="s">
        <v>36</v>
      </c>
      <c r="O1218" t="str">
        <f t="shared" si="18"/>
        <v>No</v>
      </c>
    </row>
    <row r="1219" spans="1:15" x14ac:dyDescent="0.25">
      <c r="A1219" t="s">
        <v>14</v>
      </c>
      <c r="B1219" t="s">
        <v>17</v>
      </c>
      <c r="C1219" t="s">
        <v>19</v>
      </c>
      <c r="D1219" s="91">
        <v>18.85546875</v>
      </c>
      <c r="E1219" t="s">
        <v>22</v>
      </c>
      <c r="F1219">
        <v>3630</v>
      </c>
      <c r="G1219" t="s">
        <v>28</v>
      </c>
      <c r="H1219" s="91">
        <v>40</v>
      </c>
      <c r="I1219" s="91">
        <v>20.484375</v>
      </c>
      <c r="J1219" t="s">
        <v>30</v>
      </c>
      <c r="K1219" s="1" t="s">
        <v>33</v>
      </c>
      <c r="N1219" t="s">
        <v>63</v>
      </c>
      <c r="O1219" t="str">
        <f t="shared" si="18"/>
        <v>_Yes</v>
      </c>
    </row>
    <row r="1220" spans="1:15" x14ac:dyDescent="0.25">
      <c r="A1220" t="s">
        <v>14</v>
      </c>
      <c r="B1220" t="s">
        <v>18</v>
      </c>
      <c r="C1220" t="s">
        <v>19</v>
      </c>
      <c r="D1220" s="91">
        <v>11.14257813</v>
      </c>
      <c r="E1220" t="s">
        <v>21</v>
      </c>
      <c r="F1220">
        <v>3630</v>
      </c>
      <c r="G1220" t="s">
        <v>28</v>
      </c>
      <c r="H1220" s="91">
        <v>41</v>
      </c>
      <c r="I1220" s="91">
        <v>23.51171875</v>
      </c>
      <c r="J1220" t="s">
        <v>30</v>
      </c>
      <c r="K1220" s="1" t="s">
        <v>34</v>
      </c>
      <c r="L1220" t="s">
        <v>36</v>
      </c>
      <c r="M1220" t="s">
        <v>40</v>
      </c>
      <c r="N1220" t="s">
        <v>63</v>
      </c>
      <c r="O1220" t="str">
        <f t="shared" ref="O1220:O1283" si="19">IF(N1220="Occasional","_Yes",N1220)</f>
        <v>_Yes</v>
      </c>
    </row>
    <row r="1221" spans="1:15" x14ac:dyDescent="0.25">
      <c r="A1221" t="s">
        <v>14</v>
      </c>
      <c r="B1221" t="s">
        <v>18</v>
      </c>
      <c r="C1221" t="s">
        <v>19</v>
      </c>
      <c r="D1221" s="91">
        <v>10.14257813</v>
      </c>
      <c r="E1221" t="s">
        <v>21</v>
      </c>
      <c r="F1221">
        <v>3630</v>
      </c>
      <c r="G1221" t="s">
        <v>28</v>
      </c>
      <c r="H1221" s="91">
        <v>40.7109375</v>
      </c>
      <c r="I1221" s="91">
        <v>27.41015625</v>
      </c>
      <c r="J1221" t="s">
        <v>31</v>
      </c>
      <c r="K1221" s="1" t="s">
        <v>34</v>
      </c>
      <c r="L1221" t="s">
        <v>36</v>
      </c>
      <c r="M1221" t="s">
        <v>38</v>
      </c>
      <c r="N1221" t="s">
        <v>36</v>
      </c>
      <c r="O1221" t="str">
        <f t="shared" si="19"/>
        <v>No</v>
      </c>
    </row>
    <row r="1222" spans="1:15" x14ac:dyDescent="0.25">
      <c r="A1222" t="s">
        <v>14</v>
      </c>
      <c r="B1222" t="s">
        <v>18</v>
      </c>
      <c r="C1222" t="s">
        <v>19</v>
      </c>
      <c r="D1222" s="91">
        <v>23</v>
      </c>
      <c r="E1222" t="s">
        <v>23</v>
      </c>
      <c r="F1222">
        <v>3630</v>
      </c>
      <c r="G1222" t="s">
        <v>28</v>
      </c>
      <c r="H1222" s="91">
        <v>40</v>
      </c>
      <c r="I1222" s="91">
        <v>35.7421875</v>
      </c>
      <c r="J1222" t="s">
        <v>32</v>
      </c>
      <c r="K1222" s="1" t="s">
        <v>34</v>
      </c>
      <c r="L1222" t="s">
        <v>36</v>
      </c>
      <c r="M1222" t="s">
        <v>37</v>
      </c>
      <c r="N1222" t="s">
        <v>36</v>
      </c>
      <c r="O1222" t="str">
        <f t="shared" si="19"/>
        <v>No</v>
      </c>
    </row>
    <row r="1223" spans="1:15" x14ac:dyDescent="0.25">
      <c r="A1223" t="s">
        <v>14</v>
      </c>
      <c r="B1223" t="s">
        <v>16</v>
      </c>
      <c r="C1223" t="s">
        <v>19</v>
      </c>
      <c r="D1223" s="91">
        <v>9</v>
      </c>
      <c r="E1223" t="s">
        <v>21</v>
      </c>
      <c r="F1223">
        <v>3630</v>
      </c>
      <c r="G1223" t="s">
        <v>28</v>
      </c>
      <c r="H1223" s="91">
        <v>40</v>
      </c>
      <c r="I1223" s="91">
        <v>26.66015625</v>
      </c>
      <c r="J1223" t="s">
        <v>31</v>
      </c>
      <c r="K1223" s="1" t="s">
        <v>35</v>
      </c>
      <c r="L1223" t="s">
        <v>63</v>
      </c>
      <c r="M1223" t="s">
        <v>38</v>
      </c>
      <c r="N1223" t="s">
        <v>36</v>
      </c>
      <c r="O1223" t="str">
        <f t="shared" si="19"/>
        <v>No</v>
      </c>
    </row>
    <row r="1224" spans="1:15" x14ac:dyDescent="0.25">
      <c r="A1224" t="s">
        <v>0</v>
      </c>
      <c r="B1224" t="s">
        <v>18</v>
      </c>
      <c r="C1224" t="s">
        <v>19</v>
      </c>
      <c r="D1224" s="91">
        <v>9.142578125</v>
      </c>
      <c r="E1224" t="s">
        <v>21</v>
      </c>
      <c r="F1224">
        <v>3630</v>
      </c>
      <c r="G1224" t="s">
        <v>28</v>
      </c>
      <c r="H1224" s="91">
        <v>39</v>
      </c>
      <c r="I1224" s="91">
        <v>22.671875</v>
      </c>
      <c r="J1224" t="s">
        <v>30</v>
      </c>
      <c r="K1224" s="1" t="s">
        <v>34</v>
      </c>
      <c r="L1224" t="s">
        <v>36</v>
      </c>
      <c r="M1224" t="s">
        <v>38</v>
      </c>
      <c r="N1224" t="s">
        <v>63</v>
      </c>
      <c r="O1224" t="str">
        <f t="shared" si="19"/>
        <v>_Yes</v>
      </c>
    </row>
    <row r="1225" spans="1:15" x14ac:dyDescent="0.25">
      <c r="A1225" t="s">
        <v>0</v>
      </c>
      <c r="B1225" t="s">
        <v>16</v>
      </c>
      <c r="C1225" t="s">
        <v>19</v>
      </c>
      <c r="D1225" s="91">
        <v>19.42578125</v>
      </c>
      <c r="E1225" t="s">
        <v>22</v>
      </c>
      <c r="F1225">
        <v>3630</v>
      </c>
      <c r="G1225" t="s">
        <v>28</v>
      </c>
      <c r="H1225" s="91">
        <v>40.7109375</v>
      </c>
      <c r="I1225" s="91">
        <v>21.64453125</v>
      </c>
      <c r="J1225" t="s">
        <v>30</v>
      </c>
      <c r="K1225" s="1" t="s">
        <v>33</v>
      </c>
      <c r="L1225" t="s">
        <v>36</v>
      </c>
      <c r="M1225" t="s">
        <v>40</v>
      </c>
      <c r="N1225" t="s">
        <v>63</v>
      </c>
      <c r="O1225" t="str">
        <f t="shared" si="19"/>
        <v>_Yes</v>
      </c>
    </row>
    <row r="1226" spans="1:15" x14ac:dyDescent="0.25">
      <c r="A1226" t="s">
        <v>0</v>
      </c>
      <c r="B1226" t="s">
        <v>16</v>
      </c>
      <c r="C1226" t="s">
        <v>19</v>
      </c>
      <c r="D1226" s="91">
        <v>12.14257813</v>
      </c>
      <c r="E1226" t="s">
        <v>21</v>
      </c>
      <c r="F1226">
        <v>3630</v>
      </c>
      <c r="G1226" t="s">
        <v>28</v>
      </c>
      <c r="H1226" s="91">
        <v>40</v>
      </c>
      <c r="I1226" s="91">
        <v>21.64453125</v>
      </c>
      <c r="J1226" t="s">
        <v>30</v>
      </c>
      <c r="K1226" s="1" t="s">
        <v>34</v>
      </c>
      <c r="L1226" t="s">
        <v>63</v>
      </c>
      <c r="M1226" t="s">
        <v>37</v>
      </c>
      <c r="N1226" t="s">
        <v>63</v>
      </c>
      <c r="O1226" t="str">
        <f t="shared" si="19"/>
        <v>_Yes</v>
      </c>
    </row>
    <row r="1227" spans="1:15" x14ac:dyDescent="0.25">
      <c r="A1227" t="s">
        <v>14</v>
      </c>
      <c r="B1227" t="s">
        <v>16</v>
      </c>
      <c r="C1227" t="s">
        <v>20</v>
      </c>
      <c r="D1227" s="91">
        <v>6.713867188</v>
      </c>
      <c r="E1227" t="s">
        <v>21</v>
      </c>
      <c r="F1227">
        <v>3630</v>
      </c>
      <c r="G1227" t="s">
        <v>28</v>
      </c>
      <c r="H1227" s="91">
        <v>40</v>
      </c>
      <c r="I1227" s="91">
        <v>29.55859375</v>
      </c>
      <c r="J1227" t="s">
        <v>31</v>
      </c>
      <c r="K1227" s="1" t="s">
        <v>35</v>
      </c>
      <c r="L1227" t="s">
        <v>63</v>
      </c>
      <c r="M1227" t="s">
        <v>40</v>
      </c>
      <c r="N1227" t="s">
        <v>36</v>
      </c>
      <c r="O1227" t="str">
        <f t="shared" si="19"/>
        <v>No</v>
      </c>
    </row>
    <row r="1228" spans="1:15" x14ac:dyDescent="0.25">
      <c r="A1228" t="s">
        <v>14</v>
      </c>
      <c r="B1228" t="s">
        <v>18</v>
      </c>
      <c r="C1228" t="s">
        <v>20</v>
      </c>
      <c r="D1228" s="91">
        <v>13.42773438</v>
      </c>
      <c r="E1228" t="s">
        <v>22</v>
      </c>
      <c r="F1228">
        <v>3630</v>
      </c>
      <c r="G1228" t="s">
        <v>28</v>
      </c>
      <c r="H1228" s="91">
        <v>40</v>
      </c>
      <c r="I1228" s="91">
        <v>33.125</v>
      </c>
      <c r="J1228" t="s">
        <v>32</v>
      </c>
      <c r="K1228" s="1" t="s">
        <v>33</v>
      </c>
      <c r="L1228" t="s">
        <v>36</v>
      </c>
      <c r="M1228" t="s">
        <v>38</v>
      </c>
      <c r="N1228" t="s">
        <v>36</v>
      </c>
      <c r="O1228" t="str">
        <f t="shared" si="19"/>
        <v>No</v>
      </c>
    </row>
    <row r="1229" spans="1:15" x14ac:dyDescent="0.25">
      <c r="A1229" t="s">
        <v>14</v>
      </c>
      <c r="B1229" t="s">
        <v>18</v>
      </c>
      <c r="C1229" t="s">
        <v>20</v>
      </c>
      <c r="D1229" s="91">
        <v>12.5703125</v>
      </c>
      <c r="E1229" t="s">
        <v>21</v>
      </c>
      <c r="F1229">
        <v>3630</v>
      </c>
      <c r="G1229" t="s">
        <v>28</v>
      </c>
      <c r="H1229" s="91">
        <v>38</v>
      </c>
      <c r="I1229" s="91">
        <v>23.62109375</v>
      </c>
      <c r="J1229" t="s">
        <v>30</v>
      </c>
      <c r="K1229" s="1" t="s">
        <v>34</v>
      </c>
      <c r="L1229" t="s">
        <v>36</v>
      </c>
      <c r="M1229" t="s">
        <v>38</v>
      </c>
      <c r="N1229" t="s">
        <v>36</v>
      </c>
      <c r="O1229" t="str">
        <f t="shared" si="19"/>
        <v>No</v>
      </c>
    </row>
    <row r="1230" spans="1:15" x14ac:dyDescent="0.25">
      <c r="A1230" t="s">
        <v>14</v>
      </c>
      <c r="B1230" t="s">
        <v>18</v>
      </c>
      <c r="C1230" t="s">
        <v>20</v>
      </c>
      <c r="D1230" s="91">
        <v>4.28515625</v>
      </c>
      <c r="E1230" t="s">
        <v>21</v>
      </c>
      <c r="F1230">
        <v>3630</v>
      </c>
      <c r="G1230" t="s">
        <v>28</v>
      </c>
      <c r="H1230" s="91">
        <v>39</v>
      </c>
      <c r="I1230" s="91">
        <v>27.82421875</v>
      </c>
      <c r="J1230" t="s">
        <v>31</v>
      </c>
      <c r="K1230" s="1" t="s">
        <v>34</v>
      </c>
      <c r="L1230" t="s">
        <v>36</v>
      </c>
      <c r="M1230" t="s">
        <v>38</v>
      </c>
      <c r="N1230" t="s">
        <v>63</v>
      </c>
      <c r="O1230" t="str">
        <f t="shared" si="19"/>
        <v>_Yes</v>
      </c>
    </row>
    <row r="1231" spans="1:15" x14ac:dyDescent="0.25">
      <c r="A1231" t="s">
        <v>14</v>
      </c>
      <c r="B1231" t="s">
        <v>18</v>
      </c>
      <c r="C1231" t="s">
        <v>20</v>
      </c>
      <c r="D1231" s="91">
        <v>5.856445313</v>
      </c>
      <c r="E1231" t="s">
        <v>21</v>
      </c>
      <c r="F1231">
        <v>3630</v>
      </c>
      <c r="G1231" t="s">
        <v>28</v>
      </c>
      <c r="H1231" s="91">
        <v>40.5703125</v>
      </c>
      <c r="I1231" s="91">
        <v>27.61328125</v>
      </c>
      <c r="J1231" t="s">
        <v>31</v>
      </c>
      <c r="K1231" s="1" t="s">
        <v>33</v>
      </c>
      <c r="L1231" t="s">
        <v>36</v>
      </c>
      <c r="M1231" t="s">
        <v>38</v>
      </c>
      <c r="N1231" t="s">
        <v>36</v>
      </c>
      <c r="O1231" t="str">
        <f t="shared" si="19"/>
        <v>No</v>
      </c>
    </row>
    <row r="1232" spans="1:15" x14ac:dyDescent="0.25">
      <c r="A1232" t="s">
        <v>0</v>
      </c>
      <c r="B1232" t="s">
        <v>18</v>
      </c>
      <c r="C1232" t="s">
        <v>20</v>
      </c>
      <c r="D1232" s="91">
        <v>36.28125</v>
      </c>
      <c r="E1232" t="s">
        <v>24</v>
      </c>
      <c r="F1232">
        <v>3630</v>
      </c>
      <c r="G1232" t="s">
        <v>28</v>
      </c>
      <c r="H1232" s="91">
        <v>41</v>
      </c>
      <c r="I1232" s="91">
        <v>31.61328125</v>
      </c>
      <c r="J1232" t="s">
        <v>32</v>
      </c>
      <c r="K1232" s="1" t="s">
        <v>34</v>
      </c>
      <c r="L1232" t="s">
        <v>36</v>
      </c>
      <c r="M1232" t="s">
        <v>38</v>
      </c>
      <c r="N1232" t="s">
        <v>36</v>
      </c>
      <c r="O1232" t="str">
        <f t="shared" si="19"/>
        <v>No</v>
      </c>
    </row>
    <row r="1233" spans="1:15" x14ac:dyDescent="0.25">
      <c r="A1233" t="s">
        <v>14</v>
      </c>
      <c r="B1233" t="s">
        <v>18</v>
      </c>
      <c r="C1233" t="s">
        <v>20</v>
      </c>
      <c r="D1233" s="91">
        <v>6.856445313</v>
      </c>
      <c r="E1233" t="s">
        <v>21</v>
      </c>
      <c r="F1233">
        <v>3635</v>
      </c>
      <c r="G1233" t="s">
        <v>28</v>
      </c>
      <c r="H1233" s="91">
        <v>41</v>
      </c>
      <c r="I1233" s="91">
        <v>25.39453125</v>
      </c>
      <c r="J1233" t="s">
        <v>31</v>
      </c>
      <c r="K1233" s="1" t="s">
        <v>34</v>
      </c>
      <c r="L1233" t="s">
        <v>36</v>
      </c>
      <c r="M1233" t="s">
        <v>38</v>
      </c>
      <c r="N1233" t="s">
        <v>36</v>
      </c>
      <c r="O1233" t="str">
        <f t="shared" si="19"/>
        <v>No</v>
      </c>
    </row>
    <row r="1234" spans="1:15" x14ac:dyDescent="0.25">
      <c r="A1234" t="s">
        <v>14</v>
      </c>
      <c r="B1234" t="s">
        <v>18</v>
      </c>
      <c r="C1234" t="s">
        <v>20</v>
      </c>
      <c r="D1234" s="91">
        <v>12.14257813</v>
      </c>
      <c r="E1234" t="s">
        <v>21</v>
      </c>
      <c r="F1234">
        <v>3635</v>
      </c>
      <c r="G1234" t="s">
        <v>28</v>
      </c>
      <c r="H1234" s="91">
        <v>39</v>
      </c>
      <c r="I1234" s="91">
        <v>26.91796875</v>
      </c>
      <c r="J1234" t="s">
        <v>31</v>
      </c>
      <c r="K1234" s="1" t="s">
        <v>33</v>
      </c>
      <c r="L1234" t="s">
        <v>36</v>
      </c>
      <c r="M1234" t="s">
        <v>38</v>
      </c>
      <c r="N1234" t="s">
        <v>63</v>
      </c>
      <c r="O1234" t="str">
        <f t="shared" si="19"/>
        <v>_Yes</v>
      </c>
    </row>
    <row r="1235" spans="1:15" x14ac:dyDescent="0.25">
      <c r="A1235" t="s">
        <v>0</v>
      </c>
      <c r="B1235" t="s">
        <v>18</v>
      </c>
      <c r="C1235" t="s">
        <v>20</v>
      </c>
      <c r="D1235" s="91">
        <v>7.427734375</v>
      </c>
      <c r="E1235" t="s">
        <v>21</v>
      </c>
      <c r="F1235">
        <v>3635</v>
      </c>
      <c r="G1235" t="s">
        <v>28</v>
      </c>
      <c r="H1235" s="91">
        <v>40.28125</v>
      </c>
      <c r="I1235" s="91">
        <v>27.53125</v>
      </c>
      <c r="J1235" t="s">
        <v>31</v>
      </c>
      <c r="K1235" s="1" t="s">
        <v>34</v>
      </c>
      <c r="L1235" t="s">
        <v>36</v>
      </c>
      <c r="M1235" t="s">
        <v>40</v>
      </c>
      <c r="N1235" t="s">
        <v>36</v>
      </c>
      <c r="O1235" t="str">
        <f t="shared" si="19"/>
        <v>No</v>
      </c>
    </row>
    <row r="1236" spans="1:15" x14ac:dyDescent="0.25">
      <c r="A1236" t="s">
        <v>14</v>
      </c>
      <c r="B1236" t="s">
        <v>17</v>
      </c>
      <c r="C1236" t="s">
        <v>19</v>
      </c>
      <c r="D1236" s="91">
        <v>42.421875</v>
      </c>
      <c r="E1236" t="s">
        <v>24</v>
      </c>
      <c r="F1236">
        <v>3640</v>
      </c>
      <c r="G1236" t="s">
        <v>28</v>
      </c>
      <c r="H1236" s="91">
        <v>40</v>
      </c>
      <c r="I1236" s="91">
        <v>26.0078125</v>
      </c>
      <c r="J1236" t="s">
        <v>31</v>
      </c>
      <c r="K1236" s="1" t="s">
        <v>34</v>
      </c>
      <c r="L1236" t="s">
        <v>36</v>
      </c>
      <c r="M1236" t="s">
        <v>38</v>
      </c>
      <c r="N1236" t="s">
        <v>36</v>
      </c>
      <c r="O1236" t="str">
        <f t="shared" si="19"/>
        <v>No</v>
      </c>
    </row>
    <row r="1237" spans="1:15" x14ac:dyDescent="0.25">
      <c r="A1237" t="s">
        <v>14</v>
      </c>
      <c r="B1237" t="s">
        <v>18</v>
      </c>
      <c r="C1237" t="s">
        <v>19</v>
      </c>
      <c r="D1237" s="91">
        <v>4.856445313</v>
      </c>
      <c r="E1237" t="s">
        <v>21</v>
      </c>
      <c r="F1237">
        <v>3640</v>
      </c>
      <c r="G1237" t="s">
        <v>28</v>
      </c>
      <c r="H1237" s="91">
        <v>41</v>
      </c>
      <c r="I1237" s="91">
        <v>27.87890625</v>
      </c>
      <c r="J1237" t="s">
        <v>31</v>
      </c>
      <c r="K1237" s="1" t="s">
        <v>33</v>
      </c>
      <c r="L1237" t="s">
        <v>36</v>
      </c>
      <c r="M1237" t="s">
        <v>38</v>
      </c>
      <c r="N1237" t="s">
        <v>63</v>
      </c>
      <c r="O1237" t="str">
        <f t="shared" si="19"/>
        <v>_Yes</v>
      </c>
    </row>
    <row r="1238" spans="1:15" x14ac:dyDescent="0.25">
      <c r="A1238" t="s">
        <v>14</v>
      </c>
      <c r="B1238" t="s">
        <v>16</v>
      </c>
      <c r="C1238" t="s">
        <v>19</v>
      </c>
      <c r="D1238" s="91">
        <v>11.28515625</v>
      </c>
      <c r="E1238" t="s">
        <v>21</v>
      </c>
      <c r="F1238">
        <v>3640</v>
      </c>
      <c r="G1238" t="s">
        <v>28</v>
      </c>
      <c r="H1238" s="91">
        <v>39</v>
      </c>
      <c r="I1238" s="91">
        <v>22.32421875</v>
      </c>
      <c r="J1238" t="s">
        <v>30</v>
      </c>
      <c r="K1238" s="1" t="s">
        <v>33</v>
      </c>
      <c r="L1238" t="s">
        <v>36</v>
      </c>
      <c r="M1238" t="s">
        <v>40</v>
      </c>
      <c r="N1238" t="s">
        <v>36</v>
      </c>
      <c r="O1238" t="str">
        <f t="shared" si="19"/>
        <v>No</v>
      </c>
    </row>
    <row r="1239" spans="1:15" x14ac:dyDescent="0.25">
      <c r="A1239" t="s">
        <v>14</v>
      </c>
      <c r="B1239" t="s">
        <v>16</v>
      </c>
      <c r="C1239" t="s">
        <v>19</v>
      </c>
      <c r="D1239" s="91">
        <v>17.7109375</v>
      </c>
      <c r="E1239" t="s">
        <v>22</v>
      </c>
      <c r="F1239">
        <v>3640</v>
      </c>
      <c r="G1239" t="s">
        <v>28</v>
      </c>
      <c r="H1239" s="91">
        <v>40</v>
      </c>
      <c r="I1239" s="91">
        <v>23.3203125</v>
      </c>
      <c r="J1239" t="s">
        <v>30</v>
      </c>
      <c r="K1239" s="1" t="s">
        <v>35</v>
      </c>
      <c r="L1239" t="s">
        <v>36</v>
      </c>
      <c r="M1239" t="s">
        <v>40</v>
      </c>
      <c r="N1239" t="s">
        <v>63</v>
      </c>
      <c r="O1239" t="str">
        <f t="shared" si="19"/>
        <v>_Yes</v>
      </c>
    </row>
    <row r="1240" spans="1:15" x14ac:dyDescent="0.25">
      <c r="A1240" t="s">
        <v>14</v>
      </c>
      <c r="B1240" t="s">
        <v>18</v>
      </c>
      <c r="C1240" t="s">
        <v>19</v>
      </c>
      <c r="D1240" s="91">
        <v>20.5703125</v>
      </c>
      <c r="E1240" t="s">
        <v>23</v>
      </c>
      <c r="F1240">
        <v>3640</v>
      </c>
      <c r="G1240" t="s">
        <v>28</v>
      </c>
      <c r="H1240" s="91">
        <v>40</v>
      </c>
      <c r="I1240" s="91">
        <v>29.875</v>
      </c>
      <c r="J1240" t="s">
        <v>31</v>
      </c>
      <c r="K1240" s="1" t="s">
        <v>33</v>
      </c>
      <c r="L1240" t="s">
        <v>36</v>
      </c>
      <c r="M1240" t="s">
        <v>40</v>
      </c>
      <c r="N1240" t="s">
        <v>36</v>
      </c>
      <c r="O1240" t="str">
        <f t="shared" si="19"/>
        <v>No</v>
      </c>
    </row>
    <row r="1241" spans="1:15" x14ac:dyDescent="0.25">
      <c r="A1241" t="s">
        <v>14</v>
      </c>
      <c r="B1241" t="s">
        <v>18</v>
      </c>
      <c r="C1241" t="s">
        <v>19</v>
      </c>
      <c r="D1241" s="91">
        <v>13.5703125</v>
      </c>
      <c r="E1241" t="s">
        <v>22</v>
      </c>
      <c r="F1241">
        <v>3640</v>
      </c>
      <c r="G1241" t="s">
        <v>28</v>
      </c>
      <c r="H1241" s="91">
        <v>41.421875</v>
      </c>
      <c r="I1241" s="91">
        <v>30.953125</v>
      </c>
      <c r="J1241" t="s">
        <v>32</v>
      </c>
      <c r="K1241" s="1" t="s">
        <v>33</v>
      </c>
      <c r="L1241" t="s">
        <v>36</v>
      </c>
      <c r="M1241" t="s">
        <v>40</v>
      </c>
      <c r="N1241" t="s">
        <v>36</v>
      </c>
      <c r="O1241" t="str">
        <f t="shared" si="19"/>
        <v>No</v>
      </c>
    </row>
    <row r="1242" spans="1:15" x14ac:dyDescent="0.25">
      <c r="A1242" t="s">
        <v>14</v>
      </c>
      <c r="B1242" t="s">
        <v>18</v>
      </c>
      <c r="C1242" t="s">
        <v>19</v>
      </c>
      <c r="D1242" s="91">
        <v>12.28515625</v>
      </c>
      <c r="E1242" t="s">
        <v>21</v>
      </c>
      <c r="F1242">
        <v>3640</v>
      </c>
      <c r="G1242" t="s">
        <v>28</v>
      </c>
      <c r="H1242" s="91">
        <v>40</v>
      </c>
      <c r="I1242" s="91">
        <v>27.40625</v>
      </c>
      <c r="J1242" t="s">
        <v>31</v>
      </c>
      <c r="K1242" s="1" t="s">
        <v>34</v>
      </c>
      <c r="L1242" t="s">
        <v>36</v>
      </c>
      <c r="M1242" t="s">
        <v>38</v>
      </c>
      <c r="N1242" t="s">
        <v>36</v>
      </c>
      <c r="O1242" t="str">
        <f t="shared" si="19"/>
        <v>No</v>
      </c>
    </row>
    <row r="1243" spans="1:15" x14ac:dyDescent="0.25">
      <c r="A1243" t="s">
        <v>14</v>
      </c>
      <c r="B1243" t="s">
        <v>18</v>
      </c>
      <c r="C1243" t="s">
        <v>19</v>
      </c>
      <c r="D1243" s="91">
        <v>12.5703125</v>
      </c>
      <c r="E1243" t="s">
        <v>21</v>
      </c>
      <c r="F1243">
        <v>3640</v>
      </c>
      <c r="G1243" t="s">
        <v>28</v>
      </c>
      <c r="H1243" s="91">
        <v>41</v>
      </c>
      <c r="I1243" s="91">
        <v>19.88671875</v>
      </c>
      <c r="J1243" t="s">
        <v>29</v>
      </c>
      <c r="K1243" s="1" t="s">
        <v>34</v>
      </c>
      <c r="L1243" t="s">
        <v>36</v>
      </c>
      <c r="M1243" t="s">
        <v>38</v>
      </c>
      <c r="N1243" t="s">
        <v>36</v>
      </c>
      <c r="O1243" t="str">
        <f t="shared" si="19"/>
        <v>No</v>
      </c>
    </row>
    <row r="1244" spans="1:15" x14ac:dyDescent="0.25">
      <c r="A1244" t="s">
        <v>0</v>
      </c>
      <c r="B1244" t="s">
        <v>18</v>
      </c>
      <c r="C1244" t="s">
        <v>19</v>
      </c>
      <c r="D1244" s="91">
        <v>8.427734375</v>
      </c>
      <c r="E1244" t="s">
        <v>21</v>
      </c>
      <c r="F1244">
        <v>3640</v>
      </c>
      <c r="G1244" t="s">
        <v>28</v>
      </c>
      <c r="H1244" s="91">
        <v>40.5703125</v>
      </c>
      <c r="I1244" s="91">
        <v>23.89453125</v>
      </c>
      <c r="J1244" t="s">
        <v>30</v>
      </c>
      <c r="K1244" s="1" t="s">
        <v>35</v>
      </c>
      <c r="L1244" t="s">
        <v>36</v>
      </c>
      <c r="M1244" t="s">
        <v>40</v>
      </c>
      <c r="N1244" t="s">
        <v>36</v>
      </c>
      <c r="O1244" t="str">
        <f t="shared" si="19"/>
        <v>No</v>
      </c>
    </row>
    <row r="1245" spans="1:15" x14ac:dyDescent="0.25">
      <c r="A1245" t="s">
        <v>0</v>
      </c>
      <c r="B1245" t="s">
        <v>16</v>
      </c>
      <c r="C1245" t="s">
        <v>19</v>
      </c>
      <c r="D1245" s="91">
        <v>8.427734375</v>
      </c>
      <c r="E1245" t="s">
        <v>21</v>
      </c>
      <c r="F1245">
        <v>3640</v>
      </c>
      <c r="G1245" t="s">
        <v>28</v>
      </c>
      <c r="H1245" s="91">
        <v>41.421875</v>
      </c>
      <c r="I1245" s="91">
        <v>37.0234375</v>
      </c>
      <c r="J1245" t="s">
        <v>32</v>
      </c>
      <c r="K1245" s="1" t="s">
        <v>33</v>
      </c>
      <c r="L1245" t="s">
        <v>36</v>
      </c>
      <c r="M1245" t="s">
        <v>40</v>
      </c>
      <c r="N1245" t="s">
        <v>36</v>
      </c>
      <c r="O1245" t="str">
        <f t="shared" si="19"/>
        <v>No</v>
      </c>
    </row>
    <row r="1246" spans="1:15" x14ac:dyDescent="0.25">
      <c r="A1246" t="s">
        <v>14</v>
      </c>
      <c r="B1246" t="s">
        <v>17</v>
      </c>
      <c r="C1246" t="s">
        <v>20</v>
      </c>
      <c r="D1246" s="91">
        <v>24</v>
      </c>
      <c r="E1246" t="s">
        <v>23</v>
      </c>
      <c r="F1246">
        <v>3640</v>
      </c>
      <c r="G1246" t="s">
        <v>28</v>
      </c>
      <c r="H1246" s="91">
        <v>39</v>
      </c>
      <c r="I1246" s="91">
        <v>23.55078125</v>
      </c>
      <c r="J1246" t="s">
        <v>30</v>
      </c>
      <c r="K1246" s="1" t="s">
        <v>33</v>
      </c>
      <c r="L1246" t="s">
        <v>63</v>
      </c>
      <c r="M1246" t="s">
        <v>38</v>
      </c>
      <c r="N1246" t="s">
        <v>63</v>
      </c>
      <c r="O1246" t="str">
        <f t="shared" si="19"/>
        <v>_Yes</v>
      </c>
    </row>
    <row r="1247" spans="1:15" x14ac:dyDescent="0.25">
      <c r="A1247" t="s">
        <v>14</v>
      </c>
      <c r="B1247" t="s">
        <v>18</v>
      </c>
      <c r="C1247" t="s">
        <v>20</v>
      </c>
      <c r="D1247" s="91">
        <v>17.42578125</v>
      </c>
      <c r="E1247" t="s">
        <v>22</v>
      </c>
      <c r="F1247">
        <v>3640</v>
      </c>
      <c r="G1247" t="s">
        <v>28</v>
      </c>
      <c r="H1247" s="91">
        <v>43</v>
      </c>
      <c r="I1247" s="91">
        <v>27.76171875</v>
      </c>
      <c r="J1247" t="s">
        <v>31</v>
      </c>
      <c r="K1247" s="1" t="s">
        <v>33</v>
      </c>
      <c r="L1247" t="s">
        <v>36</v>
      </c>
      <c r="M1247" t="s">
        <v>40</v>
      </c>
      <c r="N1247" t="s">
        <v>36</v>
      </c>
      <c r="O1247" t="str">
        <f t="shared" si="19"/>
        <v>No</v>
      </c>
    </row>
    <row r="1248" spans="1:15" x14ac:dyDescent="0.25">
      <c r="A1248" t="s">
        <v>14</v>
      </c>
      <c r="B1248" t="s">
        <v>17</v>
      </c>
      <c r="C1248" t="s">
        <v>20</v>
      </c>
      <c r="D1248" s="91">
        <v>9.5703125</v>
      </c>
      <c r="E1248" t="s">
        <v>21</v>
      </c>
      <c r="F1248">
        <v>3640</v>
      </c>
      <c r="G1248" t="s">
        <v>28</v>
      </c>
      <c r="H1248" s="91">
        <v>40</v>
      </c>
      <c r="I1248" s="91">
        <v>25.859375</v>
      </c>
      <c r="J1248" t="s">
        <v>31</v>
      </c>
      <c r="K1248" s="1" t="s">
        <v>33</v>
      </c>
      <c r="L1248" t="s">
        <v>63</v>
      </c>
      <c r="M1248" t="s">
        <v>37</v>
      </c>
      <c r="N1248" t="s">
        <v>36</v>
      </c>
      <c r="O1248" t="str">
        <f t="shared" si="19"/>
        <v>No</v>
      </c>
    </row>
    <row r="1249" spans="1:15" x14ac:dyDescent="0.25">
      <c r="A1249" t="s">
        <v>14</v>
      </c>
      <c r="B1249" t="s">
        <v>16</v>
      </c>
      <c r="C1249" t="s">
        <v>20</v>
      </c>
      <c r="D1249" s="91">
        <v>15.71289063</v>
      </c>
      <c r="E1249" t="s">
        <v>22</v>
      </c>
      <c r="F1249">
        <v>3640</v>
      </c>
      <c r="G1249" t="s">
        <v>28</v>
      </c>
      <c r="H1249" s="91">
        <v>40</v>
      </c>
      <c r="I1249" s="91">
        <v>26.1484375</v>
      </c>
      <c r="J1249" t="s">
        <v>31</v>
      </c>
      <c r="K1249" s="1" t="s">
        <v>33</v>
      </c>
      <c r="L1249" t="s">
        <v>36</v>
      </c>
      <c r="M1249" t="s">
        <v>38</v>
      </c>
      <c r="N1249" t="s">
        <v>36</v>
      </c>
      <c r="O1249" t="str">
        <f t="shared" si="19"/>
        <v>No</v>
      </c>
    </row>
    <row r="1250" spans="1:15" x14ac:dyDescent="0.25">
      <c r="A1250" t="s">
        <v>0</v>
      </c>
      <c r="B1250" t="s">
        <v>16</v>
      </c>
      <c r="C1250" t="s">
        <v>20</v>
      </c>
      <c r="D1250" s="91">
        <v>17.140625</v>
      </c>
      <c r="E1250" t="s">
        <v>22</v>
      </c>
      <c r="F1250">
        <v>3640</v>
      </c>
      <c r="G1250" t="s">
        <v>28</v>
      </c>
      <c r="H1250" s="91">
        <v>39</v>
      </c>
      <c r="I1250" s="91">
        <v>20.81640625</v>
      </c>
      <c r="J1250" t="s">
        <v>30</v>
      </c>
      <c r="K1250" s="1" t="s">
        <v>34</v>
      </c>
      <c r="L1250" t="s">
        <v>63</v>
      </c>
      <c r="M1250" t="s">
        <v>38</v>
      </c>
      <c r="N1250" t="s">
        <v>36</v>
      </c>
      <c r="O1250" t="str">
        <f t="shared" si="19"/>
        <v>No</v>
      </c>
    </row>
    <row r="1251" spans="1:15" x14ac:dyDescent="0.25">
      <c r="A1251" t="s">
        <v>14</v>
      </c>
      <c r="B1251" t="s">
        <v>18</v>
      </c>
      <c r="C1251" t="s">
        <v>19</v>
      </c>
      <c r="D1251" s="91">
        <v>21.85546875</v>
      </c>
      <c r="E1251" t="s">
        <v>23</v>
      </c>
      <c r="F1251">
        <v>3650</v>
      </c>
      <c r="G1251" t="s">
        <v>28</v>
      </c>
      <c r="H1251" s="91">
        <v>40</v>
      </c>
      <c r="I1251" s="91">
        <v>31.1484375</v>
      </c>
      <c r="J1251" t="s">
        <v>32</v>
      </c>
      <c r="K1251" s="1" t="s">
        <v>33</v>
      </c>
      <c r="L1251" t="s">
        <v>36</v>
      </c>
      <c r="M1251" t="s">
        <v>40</v>
      </c>
      <c r="N1251" t="s">
        <v>36</v>
      </c>
      <c r="O1251" t="str">
        <f t="shared" si="19"/>
        <v>No</v>
      </c>
    </row>
    <row r="1252" spans="1:15" x14ac:dyDescent="0.25">
      <c r="A1252" t="s">
        <v>14</v>
      </c>
      <c r="B1252" t="s">
        <v>18</v>
      </c>
      <c r="C1252" t="s">
        <v>19</v>
      </c>
      <c r="D1252" s="91">
        <v>17.42578125</v>
      </c>
      <c r="E1252" t="s">
        <v>22</v>
      </c>
      <c r="F1252">
        <v>3650</v>
      </c>
      <c r="G1252" t="s">
        <v>28</v>
      </c>
      <c r="H1252" s="91">
        <v>40</v>
      </c>
      <c r="I1252" s="91">
        <v>18.98046875</v>
      </c>
      <c r="J1252" t="s">
        <v>29</v>
      </c>
      <c r="K1252" s="1" t="s">
        <v>33</v>
      </c>
      <c r="L1252" t="s">
        <v>63</v>
      </c>
      <c r="M1252" t="s">
        <v>38</v>
      </c>
      <c r="N1252" t="s">
        <v>36</v>
      </c>
      <c r="O1252" t="str">
        <f t="shared" si="19"/>
        <v>No</v>
      </c>
    </row>
    <row r="1253" spans="1:15" x14ac:dyDescent="0.25">
      <c r="A1253" t="s">
        <v>14</v>
      </c>
      <c r="B1253" t="s">
        <v>18</v>
      </c>
      <c r="C1253" t="s">
        <v>19</v>
      </c>
      <c r="D1253" s="91">
        <v>9.85546875</v>
      </c>
      <c r="E1253" t="s">
        <v>21</v>
      </c>
      <c r="F1253">
        <v>3650</v>
      </c>
      <c r="G1253" t="s">
        <v>28</v>
      </c>
      <c r="H1253" s="91">
        <v>40</v>
      </c>
      <c r="I1253" s="91">
        <v>35.0703125</v>
      </c>
      <c r="J1253" t="s">
        <v>32</v>
      </c>
      <c r="K1253" s="1" t="s">
        <v>35</v>
      </c>
      <c r="L1253" t="s">
        <v>36</v>
      </c>
      <c r="M1253" t="s">
        <v>38</v>
      </c>
      <c r="N1253" t="s">
        <v>36</v>
      </c>
      <c r="O1253" t="str">
        <f t="shared" si="19"/>
        <v>No</v>
      </c>
    </row>
    <row r="1254" spans="1:15" x14ac:dyDescent="0.25">
      <c r="A1254" t="s">
        <v>14</v>
      </c>
      <c r="B1254" t="s">
        <v>18</v>
      </c>
      <c r="C1254" t="s">
        <v>19</v>
      </c>
      <c r="D1254" s="91">
        <v>12.5703125</v>
      </c>
      <c r="E1254" t="s">
        <v>21</v>
      </c>
      <c r="F1254">
        <v>3650</v>
      </c>
      <c r="G1254" t="s">
        <v>28</v>
      </c>
      <c r="H1254" s="91">
        <v>42</v>
      </c>
      <c r="I1254" s="91">
        <v>27.81640625</v>
      </c>
      <c r="J1254" t="s">
        <v>31</v>
      </c>
      <c r="K1254" s="1" t="s">
        <v>34</v>
      </c>
      <c r="L1254" t="s">
        <v>36</v>
      </c>
      <c r="M1254" t="s">
        <v>38</v>
      </c>
      <c r="N1254" t="s">
        <v>36</v>
      </c>
      <c r="O1254" t="str">
        <f t="shared" si="19"/>
        <v>No</v>
      </c>
    </row>
    <row r="1255" spans="1:15" x14ac:dyDescent="0.25">
      <c r="A1255" t="s">
        <v>14</v>
      </c>
      <c r="B1255" t="s">
        <v>18</v>
      </c>
      <c r="C1255" t="s">
        <v>19</v>
      </c>
      <c r="D1255" s="91">
        <v>12.85546875</v>
      </c>
      <c r="E1255" t="s">
        <v>21</v>
      </c>
      <c r="F1255">
        <v>3650</v>
      </c>
      <c r="G1255" t="s">
        <v>28</v>
      </c>
      <c r="H1255" s="91">
        <v>39</v>
      </c>
      <c r="I1255" s="91">
        <v>28.51171875</v>
      </c>
      <c r="J1255" t="s">
        <v>31</v>
      </c>
      <c r="K1255" s="1" t="s">
        <v>33</v>
      </c>
      <c r="L1255" t="s">
        <v>36</v>
      </c>
      <c r="M1255" t="s">
        <v>38</v>
      </c>
      <c r="N1255" t="s">
        <v>63</v>
      </c>
      <c r="O1255" t="str">
        <f t="shared" si="19"/>
        <v>_Yes</v>
      </c>
    </row>
    <row r="1256" spans="1:15" x14ac:dyDescent="0.25">
      <c r="A1256" t="s">
        <v>0</v>
      </c>
      <c r="B1256" t="s">
        <v>17</v>
      </c>
      <c r="C1256" t="s">
        <v>19</v>
      </c>
      <c r="D1256" s="91">
        <v>5.856445313</v>
      </c>
      <c r="E1256" t="s">
        <v>21</v>
      </c>
      <c r="F1256">
        <v>3650</v>
      </c>
      <c r="G1256" t="s">
        <v>28</v>
      </c>
      <c r="H1256" s="91">
        <v>37</v>
      </c>
      <c r="I1256" s="91">
        <v>32.296875</v>
      </c>
      <c r="J1256" t="s">
        <v>32</v>
      </c>
      <c r="K1256" s="1" t="s">
        <v>35</v>
      </c>
      <c r="L1256" t="s">
        <v>63</v>
      </c>
      <c r="M1256" t="s">
        <v>38</v>
      </c>
      <c r="N1256" t="s">
        <v>36</v>
      </c>
      <c r="O1256" t="str">
        <f t="shared" si="19"/>
        <v>No</v>
      </c>
    </row>
    <row r="1257" spans="1:15" x14ac:dyDescent="0.25">
      <c r="A1257" t="s">
        <v>14</v>
      </c>
      <c r="B1257" t="s">
        <v>18</v>
      </c>
      <c r="C1257" t="s">
        <v>20</v>
      </c>
      <c r="D1257" s="91">
        <v>10.5703125</v>
      </c>
      <c r="E1257" t="s">
        <v>21</v>
      </c>
      <c r="F1257">
        <v>3650</v>
      </c>
      <c r="G1257" t="s">
        <v>28</v>
      </c>
      <c r="H1257" s="91">
        <v>40</v>
      </c>
      <c r="I1257" s="91">
        <v>17.9140625</v>
      </c>
      <c r="J1257" t="s">
        <v>29</v>
      </c>
      <c r="K1257" s="1" t="s">
        <v>35</v>
      </c>
      <c r="L1257" t="s">
        <v>36</v>
      </c>
      <c r="M1257" t="s">
        <v>38</v>
      </c>
      <c r="N1257" t="s">
        <v>63</v>
      </c>
      <c r="O1257" t="str">
        <f t="shared" si="19"/>
        <v>_Yes</v>
      </c>
    </row>
    <row r="1258" spans="1:15" x14ac:dyDescent="0.25">
      <c r="A1258" t="s">
        <v>14</v>
      </c>
      <c r="B1258" t="s">
        <v>18</v>
      </c>
      <c r="C1258" t="s">
        <v>20</v>
      </c>
      <c r="D1258" s="91">
        <v>5.427734375</v>
      </c>
      <c r="E1258" t="s">
        <v>21</v>
      </c>
      <c r="F1258">
        <v>3650</v>
      </c>
      <c r="G1258" t="s">
        <v>28</v>
      </c>
      <c r="H1258" s="91">
        <v>42</v>
      </c>
      <c r="I1258" s="91">
        <v>25.3828125</v>
      </c>
      <c r="J1258" t="s">
        <v>31</v>
      </c>
      <c r="K1258" s="1" t="s">
        <v>33</v>
      </c>
      <c r="L1258" t="s">
        <v>36</v>
      </c>
      <c r="M1258" t="s">
        <v>38</v>
      </c>
      <c r="N1258" t="s">
        <v>63</v>
      </c>
      <c r="O1258" t="str">
        <f t="shared" si="19"/>
        <v>_Yes</v>
      </c>
    </row>
    <row r="1259" spans="1:15" x14ac:dyDescent="0.25">
      <c r="A1259" t="s">
        <v>0</v>
      </c>
      <c r="B1259" t="s">
        <v>18</v>
      </c>
      <c r="C1259" t="s">
        <v>20</v>
      </c>
      <c r="D1259" s="91">
        <v>5.427734375</v>
      </c>
      <c r="E1259" t="s">
        <v>21</v>
      </c>
      <c r="F1259">
        <v>3650</v>
      </c>
      <c r="G1259" t="s">
        <v>28</v>
      </c>
      <c r="H1259" s="91">
        <v>40</v>
      </c>
      <c r="I1259" s="91">
        <v>28.30859375</v>
      </c>
      <c r="J1259" t="s">
        <v>31</v>
      </c>
      <c r="K1259" s="1" t="s">
        <v>34</v>
      </c>
      <c r="L1259" t="s">
        <v>36</v>
      </c>
      <c r="M1259" t="s">
        <v>40</v>
      </c>
      <c r="N1259" t="s">
        <v>36</v>
      </c>
      <c r="O1259" t="str">
        <f t="shared" si="19"/>
        <v>No</v>
      </c>
    </row>
    <row r="1260" spans="1:15" x14ac:dyDescent="0.25">
      <c r="A1260" t="s">
        <v>0</v>
      </c>
      <c r="B1260" t="s">
        <v>16</v>
      </c>
      <c r="C1260" t="s">
        <v>20</v>
      </c>
      <c r="D1260" s="91">
        <v>4.142578125</v>
      </c>
      <c r="E1260" t="s">
        <v>21</v>
      </c>
      <c r="F1260">
        <v>3650</v>
      </c>
      <c r="G1260" t="s">
        <v>28</v>
      </c>
      <c r="H1260" s="91">
        <v>40</v>
      </c>
      <c r="I1260" s="91">
        <v>27</v>
      </c>
      <c r="J1260" t="s">
        <v>31</v>
      </c>
      <c r="K1260" s="1" t="s">
        <v>35</v>
      </c>
      <c r="L1260" t="s">
        <v>36</v>
      </c>
      <c r="M1260" t="s">
        <v>40</v>
      </c>
      <c r="N1260" t="s">
        <v>36</v>
      </c>
      <c r="O1260" t="str">
        <f t="shared" si="19"/>
        <v>No</v>
      </c>
    </row>
    <row r="1261" spans="1:15" x14ac:dyDescent="0.25">
      <c r="A1261" t="s">
        <v>14</v>
      </c>
      <c r="B1261" t="s">
        <v>18</v>
      </c>
      <c r="C1261" t="s">
        <v>19</v>
      </c>
      <c r="D1261" s="91">
        <v>9.85546875</v>
      </c>
      <c r="E1261" t="s">
        <v>21</v>
      </c>
      <c r="F1261">
        <v>3660</v>
      </c>
      <c r="G1261" t="s">
        <v>28</v>
      </c>
      <c r="H1261" s="91">
        <v>40</v>
      </c>
      <c r="I1261" s="91">
        <v>17.765625</v>
      </c>
      <c r="J1261" t="s">
        <v>29</v>
      </c>
      <c r="K1261" s="1" t="s">
        <v>34</v>
      </c>
      <c r="L1261" t="s">
        <v>36</v>
      </c>
      <c r="M1261" t="s">
        <v>38</v>
      </c>
      <c r="N1261" t="s">
        <v>63</v>
      </c>
      <c r="O1261" t="str">
        <f t="shared" si="19"/>
        <v>_Yes</v>
      </c>
    </row>
    <row r="1262" spans="1:15" x14ac:dyDescent="0.25">
      <c r="A1262" t="s">
        <v>14</v>
      </c>
      <c r="B1262" t="s">
        <v>16</v>
      </c>
      <c r="C1262" t="s">
        <v>19</v>
      </c>
      <c r="D1262" s="91">
        <v>13.85546875</v>
      </c>
      <c r="E1262" t="s">
        <v>22</v>
      </c>
      <c r="F1262">
        <v>3660</v>
      </c>
      <c r="G1262" t="s">
        <v>28</v>
      </c>
      <c r="H1262" s="91">
        <v>40.5703125</v>
      </c>
      <c r="I1262" s="91">
        <v>28.34375</v>
      </c>
      <c r="J1262" t="s">
        <v>31</v>
      </c>
      <c r="K1262" s="1" t="s">
        <v>34</v>
      </c>
      <c r="L1262" t="s">
        <v>36</v>
      </c>
      <c r="M1262" t="s">
        <v>40</v>
      </c>
      <c r="N1262" t="s">
        <v>36</v>
      </c>
      <c r="O1262" t="str">
        <f t="shared" si="19"/>
        <v>No</v>
      </c>
    </row>
    <row r="1263" spans="1:15" x14ac:dyDescent="0.25">
      <c r="A1263" t="s">
        <v>14</v>
      </c>
      <c r="B1263" t="s">
        <v>18</v>
      </c>
      <c r="C1263" t="s">
        <v>19</v>
      </c>
      <c r="D1263" s="91">
        <v>13.5703125</v>
      </c>
      <c r="E1263" t="s">
        <v>22</v>
      </c>
      <c r="F1263">
        <v>3660</v>
      </c>
      <c r="G1263" t="s">
        <v>28</v>
      </c>
      <c r="H1263" s="91">
        <v>38</v>
      </c>
      <c r="I1263" s="91">
        <v>24.53125</v>
      </c>
      <c r="J1263" t="s">
        <v>30</v>
      </c>
      <c r="K1263" s="1" t="s">
        <v>34</v>
      </c>
      <c r="L1263" t="s">
        <v>36</v>
      </c>
      <c r="M1263" t="s">
        <v>38</v>
      </c>
      <c r="N1263" t="s">
        <v>63</v>
      </c>
      <c r="O1263" t="str">
        <f t="shared" si="19"/>
        <v>_Yes</v>
      </c>
    </row>
    <row r="1264" spans="1:15" x14ac:dyDescent="0.25">
      <c r="A1264" t="s">
        <v>14</v>
      </c>
      <c r="B1264" t="s">
        <v>18</v>
      </c>
      <c r="C1264" t="s">
        <v>19</v>
      </c>
      <c r="D1264" s="91">
        <v>26.28515625</v>
      </c>
      <c r="E1264" t="s">
        <v>24</v>
      </c>
      <c r="F1264">
        <v>3660</v>
      </c>
      <c r="G1264" t="s">
        <v>28</v>
      </c>
      <c r="H1264" s="91">
        <v>40</v>
      </c>
      <c r="I1264" s="91">
        <v>35.546875</v>
      </c>
      <c r="J1264" t="s">
        <v>32</v>
      </c>
      <c r="K1264" s="1" t="s">
        <v>33</v>
      </c>
      <c r="L1264" t="s">
        <v>36</v>
      </c>
      <c r="M1264" t="s">
        <v>38</v>
      </c>
      <c r="N1264" t="s">
        <v>36</v>
      </c>
      <c r="O1264" t="str">
        <f t="shared" si="19"/>
        <v>No</v>
      </c>
    </row>
    <row r="1265" spans="1:15" x14ac:dyDescent="0.25">
      <c r="A1265" t="s">
        <v>14</v>
      </c>
      <c r="B1265" t="s">
        <v>18</v>
      </c>
      <c r="C1265" t="s">
        <v>19</v>
      </c>
      <c r="D1265" s="91">
        <v>47</v>
      </c>
      <c r="E1265" t="s">
        <v>24</v>
      </c>
      <c r="F1265">
        <v>3660</v>
      </c>
      <c r="G1265" t="s">
        <v>28</v>
      </c>
      <c r="H1265" s="91">
        <v>40</v>
      </c>
      <c r="I1265" s="91">
        <v>33.921875</v>
      </c>
      <c r="J1265" t="s">
        <v>32</v>
      </c>
      <c r="K1265" s="1" t="s">
        <v>33</v>
      </c>
      <c r="L1265" t="s">
        <v>36</v>
      </c>
      <c r="M1265" t="s">
        <v>38</v>
      </c>
      <c r="N1265" t="s">
        <v>36</v>
      </c>
      <c r="O1265" t="str">
        <f t="shared" si="19"/>
        <v>No</v>
      </c>
    </row>
    <row r="1266" spans="1:15" x14ac:dyDescent="0.25">
      <c r="A1266" t="s">
        <v>0</v>
      </c>
      <c r="B1266" t="s">
        <v>18</v>
      </c>
      <c r="C1266" t="s">
        <v>19</v>
      </c>
      <c r="D1266" s="91">
        <v>13.14257813</v>
      </c>
      <c r="E1266" t="s">
        <v>22</v>
      </c>
      <c r="F1266">
        <v>3660</v>
      </c>
      <c r="G1266" t="s">
        <v>28</v>
      </c>
      <c r="H1266" s="91">
        <v>40</v>
      </c>
      <c r="I1266" s="91">
        <v>35.921875</v>
      </c>
      <c r="J1266" t="s">
        <v>32</v>
      </c>
      <c r="K1266" s="1" t="s">
        <v>33</v>
      </c>
      <c r="L1266" t="s">
        <v>36</v>
      </c>
      <c r="M1266" t="s">
        <v>40</v>
      </c>
      <c r="N1266" t="s">
        <v>36</v>
      </c>
      <c r="O1266" t="str">
        <f t="shared" si="19"/>
        <v>No</v>
      </c>
    </row>
    <row r="1267" spans="1:15" x14ac:dyDescent="0.25">
      <c r="A1267" t="s">
        <v>14</v>
      </c>
      <c r="B1267" t="s">
        <v>18</v>
      </c>
      <c r="C1267" t="s">
        <v>20</v>
      </c>
      <c r="D1267" s="91">
        <v>40.7109375</v>
      </c>
      <c r="E1267" t="s">
        <v>24</v>
      </c>
      <c r="F1267">
        <v>3660</v>
      </c>
      <c r="G1267" t="s">
        <v>28</v>
      </c>
      <c r="H1267" s="91">
        <v>42</v>
      </c>
      <c r="I1267" s="91">
        <v>25.45703125</v>
      </c>
      <c r="J1267" t="s">
        <v>31</v>
      </c>
      <c r="K1267" s="1" t="s">
        <v>35</v>
      </c>
      <c r="L1267" t="s">
        <v>36</v>
      </c>
      <c r="M1267" t="s">
        <v>37</v>
      </c>
      <c r="N1267" t="s">
        <v>63</v>
      </c>
      <c r="O1267" t="str">
        <f t="shared" si="19"/>
        <v>_Yes</v>
      </c>
    </row>
    <row r="1268" spans="1:15" x14ac:dyDescent="0.25">
      <c r="A1268" t="s">
        <v>14</v>
      </c>
      <c r="B1268" t="s">
        <v>18</v>
      </c>
      <c r="C1268" t="s">
        <v>20</v>
      </c>
      <c r="D1268" s="91">
        <v>10.71289063</v>
      </c>
      <c r="E1268" t="s">
        <v>21</v>
      </c>
      <c r="F1268">
        <v>3660</v>
      </c>
      <c r="G1268" t="s">
        <v>28</v>
      </c>
      <c r="H1268" s="91">
        <v>40</v>
      </c>
      <c r="I1268" s="91">
        <v>35.1640625</v>
      </c>
      <c r="J1268" t="s">
        <v>32</v>
      </c>
      <c r="K1268" s="1" t="s">
        <v>34</v>
      </c>
      <c r="L1268" t="s">
        <v>36</v>
      </c>
      <c r="M1268" t="s">
        <v>38</v>
      </c>
      <c r="N1268" t="s">
        <v>36</v>
      </c>
      <c r="O1268" t="str">
        <f t="shared" si="19"/>
        <v>No</v>
      </c>
    </row>
    <row r="1269" spans="1:15" x14ac:dyDescent="0.25">
      <c r="A1269" t="s">
        <v>14</v>
      </c>
      <c r="B1269" t="s">
        <v>17</v>
      </c>
      <c r="C1269" t="s">
        <v>20</v>
      </c>
      <c r="D1269" s="91">
        <v>14</v>
      </c>
      <c r="E1269" t="s">
        <v>22</v>
      </c>
      <c r="F1269">
        <v>3660</v>
      </c>
      <c r="G1269" t="s">
        <v>28</v>
      </c>
      <c r="H1269" s="91">
        <v>40</v>
      </c>
      <c r="I1269" s="91">
        <v>20.96875</v>
      </c>
      <c r="J1269" t="s">
        <v>30</v>
      </c>
      <c r="K1269" s="1" t="s">
        <v>34</v>
      </c>
      <c r="L1269" t="s">
        <v>36</v>
      </c>
      <c r="M1269" t="s">
        <v>38</v>
      </c>
      <c r="N1269" t="s">
        <v>36</v>
      </c>
      <c r="O1269" t="str">
        <f t="shared" si="19"/>
        <v>No</v>
      </c>
    </row>
    <row r="1270" spans="1:15" x14ac:dyDescent="0.25">
      <c r="A1270" t="s">
        <v>14</v>
      </c>
      <c r="B1270" t="s">
        <v>16</v>
      </c>
      <c r="C1270" t="s">
        <v>20</v>
      </c>
      <c r="D1270" s="91">
        <v>15.28515625</v>
      </c>
      <c r="E1270" t="s">
        <v>22</v>
      </c>
      <c r="F1270">
        <v>3660</v>
      </c>
      <c r="G1270" t="s">
        <v>28</v>
      </c>
      <c r="H1270" s="91">
        <v>40</v>
      </c>
      <c r="I1270" s="91">
        <v>29.5078125</v>
      </c>
      <c r="J1270" t="s">
        <v>31</v>
      </c>
      <c r="K1270" s="1" t="s">
        <v>34</v>
      </c>
      <c r="L1270" t="s">
        <v>36</v>
      </c>
      <c r="M1270" t="s">
        <v>37</v>
      </c>
      <c r="N1270" t="s">
        <v>36</v>
      </c>
      <c r="O1270" t="str">
        <f t="shared" si="19"/>
        <v>No</v>
      </c>
    </row>
    <row r="1271" spans="1:15" x14ac:dyDescent="0.25">
      <c r="A1271" t="s">
        <v>14</v>
      </c>
      <c r="B1271" t="s">
        <v>18</v>
      </c>
      <c r="C1271" t="s">
        <v>20</v>
      </c>
      <c r="D1271" s="91">
        <v>25.28515625</v>
      </c>
      <c r="E1271" t="s">
        <v>23</v>
      </c>
      <c r="F1271">
        <v>3660</v>
      </c>
      <c r="G1271" t="s">
        <v>28</v>
      </c>
      <c r="H1271" s="91">
        <v>39.5703125</v>
      </c>
      <c r="I1271" s="91">
        <v>23.4375</v>
      </c>
      <c r="J1271" t="s">
        <v>30</v>
      </c>
      <c r="K1271" s="1" t="s">
        <v>34</v>
      </c>
      <c r="L1271" t="s">
        <v>36</v>
      </c>
      <c r="M1271" t="s">
        <v>40</v>
      </c>
      <c r="N1271" t="s">
        <v>63</v>
      </c>
      <c r="O1271" t="str">
        <f t="shared" si="19"/>
        <v>_Yes</v>
      </c>
    </row>
    <row r="1272" spans="1:15" x14ac:dyDescent="0.25">
      <c r="A1272" t="s">
        <v>14</v>
      </c>
      <c r="B1272" t="s">
        <v>18</v>
      </c>
      <c r="C1272" t="s">
        <v>20</v>
      </c>
      <c r="D1272" s="91">
        <v>49</v>
      </c>
      <c r="E1272" t="s">
        <v>24</v>
      </c>
      <c r="F1272">
        <v>3660</v>
      </c>
      <c r="G1272" t="s">
        <v>28</v>
      </c>
      <c r="H1272" s="91">
        <v>40</v>
      </c>
      <c r="I1272" s="91">
        <v>22.87109375</v>
      </c>
      <c r="J1272" t="s">
        <v>30</v>
      </c>
      <c r="K1272" s="1" t="s">
        <v>34</v>
      </c>
      <c r="L1272" t="s">
        <v>36</v>
      </c>
      <c r="M1272" t="s">
        <v>40</v>
      </c>
      <c r="N1272" t="s">
        <v>36</v>
      </c>
      <c r="O1272" t="str">
        <f t="shared" si="19"/>
        <v>No</v>
      </c>
    </row>
    <row r="1273" spans="1:15" x14ac:dyDescent="0.25">
      <c r="A1273" t="s">
        <v>14</v>
      </c>
      <c r="B1273" t="s">
        <v>17</v>
      </c>
      <c r="C1273" t="s">
        <v>19</v>
      </c>
      <c r="D1273" s="91">
        <v>11.5703125</v>
      </c>
      <c r="E1273" t="s">
        <v>21</v>
      </c>
      <c r="F1273">
        <v>3670</v>
      </c>
      <c r="G1273" t="s">
        <v>28</v>
      </c>
      <c r="H1273" s="91">
        <v>40</v>
      </c>
      <c r="I1273" s="91">
        <v>26.25</v>
      </c>
      <c r="J1273" t="s">
        <v>31</v>
      </c>
      <c r="K1273" s="1" t="s">
        <v>34</v>
      </c>
      <c r="L1273" t="s">
        <v>36</v>
      </c>
      <c r="M1273" t="s">
        <v>37</v>
      </c>
      <c r="N1273" t="s">
        <v>63</v>
      </c>
      <c r="O1273" t="str">
        <f t="shared" si="19"/>
        <v>_Yes</v>
      </c>
    </row>
    <row r="1274" spans="1:15" x14ac:dyDescent="0.25">
      <c r="A1274" t="s">
        <v>14</v>
      </c>
      <c r="B1274" t="s">
        <v>18</v>
      </c>
      <c r="C1274" t="s">
        <v>19</v>
      </c>
      <c r="D1274" s="91">
        <v>10</v>
      </c>
      <c r="E1274" t="s">
        <v>21</v>
      </c>
      <c r="F1274">
        <v>3670</v>
      </c>
      <c r="G1274" t="s">
        <v>28</v>
      </c>
      <c r="H1274" s="91">
        <v>40</v>
      </c>
      <c r="I1274" s="91">
        <v>27.734375</v>
      </c>
      <c r="J1274" t="s">
        <v>31</v>
      </c>
      <c r="K1274" s="1" t="s">
        <v>35</v>
      </c>
      <c r="L1274" t="s">
        <v>36</v>
      </c>
      <c r="M1274" t="s">
        <v>40</v>
      </c>
      <c r="N1274" t="s">
        <v>36</v>
      </c>
      <c r="O1274" t="str">
        <f t="shared" si="19"/>
        <v>No</v>
      </c>
    </row>
    <row r="1275" spans="1:15" x14ac:dyDescent="0.25">
      <c r="A1275" t="s">
        <v>14</v>
      </c>
      <c r="B1275" t="s">
        <v>18</v>
      </c>
      <c r="C1275" t="s">
        <v>19</v>
      </c>
      <c r="D1275" s="91">
        <v>45.28125</v>
      </c>
      <c r="E1275" t="s">
        <v>24</v>
      </c>
      <c r="F1275">
        <v>3670</v>
      </c>
      <c r="G1275" t="s">
        <v>28</v>
      </c>
      <c r="H1275" s="91">
        <v>42</v>
      </c>
      <c r="I1275" s="91">
        <v>22.84765625</v>
      </c>
      <c r="J1275" t="s">
        <v>30</v>
      </c>
      <c r="K1275" s="1" t="s">
        <v>33</v>
      </c>
      <c r="L1275" t="s">
        <v>36</v>
      </c>
      <c r="M1275" t="s">
        <v>37</v>
      </c>
      <c r="N1275" t="s">
        <v>36</v>
      </c>
      <c r="O1275" t="str">
        <f t="shared" si="19"/>
        <v>No</v>
      </c>
    </row>
    <row r="1276" spans="1:15" x14ac:dyDescent="0.25">
      <c r="A1276" t="s">
        <v>14</v>
      </c>
      <c r="B1276" t="s">
        <v>18</v>
      </c>
      <c r="C1276" t="s">
        <v>19</v>
      </c>
      <c r="D1276" s="91">
        <v>27.140625</v>
      </c>
      <c r="E1276" t="s">
        <v>24</v>
      </c>
      <c r="F1276">
        <v>3670</v>
      </c>
      <c r="G1276" t="s">
        <v>28</v>
      </c>
      <c r="H1276" s="91">
        <v>38</v>
      </c>
      <c r="I1276" s="91">
        <v>21.33203125</v>
      </c>
      <c r="J1276" t="s">
        <v>30</v>
      </c>
      <c r="K1276" s="1" t="s">
        <v>35</v>
      </c>
      <c r="L1276" t="s">
        <v>36</v>
      </c>
      <c r="M1276" t="s">
        <v>40</v>
      </c>
      <c r="N1276" t="s">
        <v>63</v>
      </c>
      <c r="O1276" t="str">
        <f t="shared" si="19"/>
        <v>_Yes</v>
      </c>
    </row>
    <row r="1277" spans="1:15" x14ac:dyDescent="0.25">
      <c r="A1277" t="s">
        <v>14</v>
      </c>
      <c r="B1277" t="s">
        <v>16</v>
      </c>
      <c r="C1277" t="s">
        <v>19</v>
      </c>
      <c r="D1277" s="91">
        <v>34.5703125</v>
      </c>
      <c r="E1277" t="s">
        <v>24</v>
      </c>
      <c r="F1277">
        <v>3670</v>
      </c>
      <c r="G1277" t="s">
        <v>28</v>
      </c>
      <c r="H1277" s="91">
        <v>41</v>
      </c>
      <c r="I1277" s="91">
        <v>26.09375</v>
      </c>
      <c r="J1277" t="s">
        <v>31</v>
      </c>
      <c r="K1277" s="1" t="s">
        <v>35</v>
      </c>
      <c r="L1277" t="s">
        <v>36</v>
      </c>
      <c r="M1277" t="s">
        <v>40</v>
      </c>
      <c r="N1277" t="s">
        <v>63</v>
      </c>
      <c r="O1277" t="str">
        <f t="shared" si="19"/>
        <v>_Yes</v>
      </c>
    </row>
    <row r="1278" spans="1:15" x14ac:dyDescent="0.25">
      <c r="A1278" t="s">
        <v>14</v>
      </c>
      <c r="B1278" t="s">
        <v>16</v>
      </c>
      <c r="C1278" t="s">
        <v>19</v>
      </c>
      <c r="D1278" s="91">
        <v>29.28515625</v>
      </c>
      <c r="E1278" t="s">
        <v>24</v>
      </c>
      <c r="F1278">
        <v>3670</v>
      </c>
      <c r="G1278" t="s">
        <v>28</v>
      </c>
      <c r="H1278" s="91">
        <v>40.28125</v>
      </c>
      <c r="I1278" s="91">
        <v>21.32421875</v>
      </c>
      <c r="J1278" t="s">
        <v>30</v>
      </c>
      <c r="K1278" s="1" t="s">
        <v>35</v>
      </c>
      <c r="L1278" t="s">
        <v>36</v>
      </c>
      <c r="M1278" t="s">
        <v>37</v>
      </c>
      <c r="N1278" t="s">
        <v>63</v>
      </c>
      <c r="O1278" t="str">
        <f t="shared" si="19"/>
        <v>_Yes</v>
      </c>
    </row>
    <row r="1279" spans="1:15" x14ac:dyDescent="0.25">
      <c r="A1279" t="s">
        <v>14</v>
      </c>
      <c r="B1279" t="s">
        <v>18</v>
      </c>
      <c r="C1279" t="s">
        <v>19</v>
      </c>
      <c r="D1279" s="91">
        <v>41.421875</v>
      </c>
      <c r="E1279" t="s">
        <v>24</v>
      </c>
      <c r="F1279">
        <v>3670</v>
      </c>
      <c r="G1279" t="s">
        <v>28</v>
      </c>
      <c r="H1279" s="91">
        <v>41.5703125</v>
      </c>
      <c r="I1279" s="91">
        <v>26.9140625</v>
      </c>
      <c r="J1279" t="s">
        <v>31</v>
      </c>
      <c r="K1279" s="1" t="s">
        <v>35</v>
      </c>
      <c r="L1279" t="s">
        <v>36</v>
      </c>
      <c r="M1279" t="s">
        <v>38</v>
      </c>
      <c r="N1279" t="s">
        <v>36</v>
      </c>
      <c r="O1279" t="str">
        <f t="shared" si="19"/>
        <v>No</v>
      </c>
    </row>
    <row r="1280" spans="1:15" x14ac:dyDescent="0.25">
      <c r="A1280" t="s">
        <v>14</v>
      </c>
      <c r="B1280" t="s">
        <v>18</v>
      </c>
      <c r="C1280" t="s">
        <v>19</v>
      </c>
      <c r="D1280" s="91">
        <v>10.5703125</v>
      </c>
      <c r="E1280" t="s">
        <v>21</v>
      </c>
      <c r="F1280">
        <v>3670</v>
      </c>
      <c r="G1280" t="s">
        <v>28</v>
      </c>
      <c r="H1280" s="91">
        <v>40</v>
      </c>
      <c r="I1280" s="91">
        <v>24.5078125</v>
      </c>
      <c r="J1280" t="s">
        <v>30</v>
      </c>
      <c r="K1280" s="1" t="s">
        <v>34</v>
      </c>
      <c r="L1280" t="s">
        <v>36</v>
      </c>
      <c r="M1280" t="s">
        <v>38</v>
      </c>
      <c r="N1280" t="s">
        <v>36</v>
      </c>
      <c r="O1280" t="str">
        <f t="shared" si="19"/>
        <v>No</v>
      </c>
    </row>
    <row r="1281" spans="1:15" x14ac:dyDescent="0.25">
      <c r="A1281" t="s">
        <v>0</v>
      </c>
      <c r="B1281" t="s">
        <v>18</v>
      </c>
      <c r="C1281" t="s">
        <v>19</v>
      </c>
      <c r="D1281" s="91">
        <v>4.571289063</v>
      </c>
      <c r="E1281" t="s">
        <v>21</v>
      </c>
      <c r="F1281">
        <v>3670</v>
      </c>
      <c r="G1281" t="s">
        <v>28</v>
      </c>
      <c r="H1281" s="91">
        <v>40.5703125</v>
      </c>
      <c r="I1281" s="91">
        <v>36.7109375</v>
      </c>
      <c r="J1281" t="s">
        <v>32</v>
      </c>
      <c r="K1281" s="1" t="s">
        <v>34</v>
      </c>
      <c r="L1281" t="s">
        <v>36</v>
      </c>
      <c r="M1281" t="s">
        <v>40</v>
      </c>
      <c r="N1281" t="s">
        <v>36</v>
      </c>
      <c r="O1281" t="str">
        <f t="shared" si="19"/>
        <v>No</v>
      </c>
    </row>
    <row r="1282" spans="1:15" x14ac:dyDescent="0.25">
      <c r="A1282" t="s">
        <v>14</v>
      </c>
      <c r="B1282" t="s">
        <v>16</v>
      </c>
      <c r="C1282" t="s">
        <v>20</v>
      </c>
      <c r="D1282" s="91">
        <v>39.28125</v>
      </c>
      <c r="E1282" t="s">
        <v>24</v>
      </c>
      <c r="F1282">
        <v>3670</v>
      </c>
      <c r="G1282" t="s">
        <v>28</v>
      </c>
      <c r="H1282" s="91">
        <v>38</v>
      </c>
      <c r="I1282" s="91">
        <v>23.94921875</v>
      </c>
      <c r="J1282" t="s">
        <v>30</v>
      </c>
      <c r="K1282" s="1" t="s">
        <v>33</v>
      </c>
      <c r="L1282" t="s">
        <v>36</v>
      </c>
      <c r="M1282" t="s">
        <v>37</v>
      </c>
      <c r="N1282" t="s">
        <v>63</v>
      </c>
      <c r="O1282" t="str">
        <f t="shared" si="19"/>
        <v>_Yes</v>
      </c>
    </row>
    <row r="1283" spans="1:15" x14ac:dyDescent="0.25">
      <c r="A1283" t="s">
        <v>14</v>
      </c>
      <c r="B1283" t="s">
        <v>16</v>
      </c>
      <c r="C1283" t="s">
        <v>20</v>
      </c>
      <c r="D1283" s="91">
        <v>11.14257813</v>
      </c>
      <c r="E1283" t="s">
        <v>21</v>
      </c>
      <c r="F1283">
        <v>3670</v>
      </c>
      <c r="G1283" t="s">
        <v>28</v>
      </c>
      <c r="H1283" s="91">
        <v>41</v>
      </c>
      <c r="I1283" s="91">
        <v>19.96875</v>
      </c>
      <c r="J1283" t="s">
        <v>29</v>
      </c>
      <c r="K1283" s="1" t="s">
        <v>33</v>
      </c>
      <c r="L1283" t="s">
        <v>36</v>
      </c>
      <c r="M1283" t="s">
        <v>40</v>
      </c>
      <c r="N1283" t="s">
        <v>36</v>
      </c>
      <c r="O1283" t="str">
        <f t="shared" si="19"/>
        <v>No</v>
      </c>
    </row>
    <row r="1284" spans="1:15" x14ac:dyDescent="0.25">
      <c r="A1284" t="s">
        <v>14</v>
      </c>
      <c r="B1284" t="s">
        <v>16</v>
      </c>
      <c r="C1284" t="s">
        <v>20</v>
      </c>
      <c r="D1284" s="91">
        <v>12.42773438</v>
      </c>
      <c r="E1284" t="s">
        <v>21</v>
      </c>
      <c r="F1284">
        <v>3670</v>
      </c>
      <c r="G1284" t="s">
        <v>28</v>
      </c>
      <c r="H1284" s="91">
        <v>40</v>
      </c>
      <c r="I1284" s="91">
        <v>20.0078125</v>
      </c>
      <c r="J1284" t="s">
        <v>30</v>
      </c>
      <c r="K1284" s="1" t="s">
        <v>34</v>
      </c>
      <c r="L1284" t="s">
        <v>63</v>
      </c>
      <c r="M1284" t="s">
        <v>38</v>
      </c>
      <c r="N1284" t="s">
        <v>63</v>
      </c>
      <c r="O1284" t="str">
        <f t="shared" ref="O1284:O1347" si="20">IF(N1284="Occasional","_Yes",N1284)</f>
        <v>_Yes</v>
      </c>
    </row>
    <row r="1285" spans="1:15" x14ac:dyDescent="0.25">
      <c r="A1285" t="s">
        <v>14</v>
      </c>
      <c r="B1285" t="s">
        <v>18</v>
      </c>
      <c r="C1285" t="s">
        <v>20</v>
      </c>
      <c r="D1285" s="91">
        <v>11.71289063</v>
      </c>
      <c r="E1285" t="s">
        <v>21</v>
      </c>
      <c r="F1285">
        <v>3670</v>
      </c>
      <c r="G1285" t="s">
        <v>28</v>
      </c>
      <c r="H1285" s="91">
        <v>39.421875</v>
      </c>
      <c r="I1285" s="91">
        <v>17.9765625</v>
      </c>
      <c r="J1285" t="s">
        <v>29</v>
      </c>
      <c r="K1285" s="1" t="s">
        <v>34</v>
      </c>
      <c r="L1285" t="s">
        <v>36</v>
      </c>
      <c r="M1285" t="s">
        <v>38</v>
      </c>
      <c r="N1285" t="s">
        <v>63</v>
      </c>
      <c r="O1285" t="str">
        <f t="shared" si="20"/>
        <v>_Yes</v>
      </c>
    </row>
    <row r="1286" spans="1:15" x14ac:dyDescent="0.25">
      <c r="A1286" t="s">
        <v>0</v>
      </c>
      <c r="B1286" t="s">
        <v>18</v>
      </c>
      <c r="C1286" t="s">
        <v>20</v>
      </c>
      <c r="D1286" s="91">
        <v>7.28515625</v>
      </c>
      <c r="E1286" t="s">
        <v>21</v>
      </c>
      <c r="F1286">
        <v>3670</v>
      </c>
      <c r="G1286" t="s">
        <v>28</v>
      </c>
      <c r="H1286" s="91">
        <v>41</v>
      </c>
      <c r="I1286" s="91">
        <v>33.9296875</v>
      </c>
      <c r="J1286" t="s">
        <v>32</v>
      </c>
      <c r="K1286" s="1" t="s">
        <v>33</v>
      </c>
      <c r="L1286" t="s">
        <v>36</v>
      </c>
      <c r="M1286" t="s">
        <v>40</v>
      </c>
      <c r="N1286" t="s">
        <v>41</v>
      </c>
      <c r="O1286" t="str">
        <f t="shared" si="20"/>
        <v>_Yes</v>
      </c>
    </row>
    <row r="1287" spans="1:15" x14ac:dyDescent="0.25">
      <c r="A1287" t="s">
        <v>0</v>
      </c>
      <c r="B1287" t="s">
        <v>18</v>
      </c>
      <c r="C1287" t="s">
        <v>20</v>
      </c>
      <c r="D1287" s="91">
        <v>8.85546875</v>
      </c>
      <c r="E1287" t="s">
        <v>21</v>
      </c>
      <c r="F1287">
        <v>3670</v>
      </c>
      <c r="G1287" t="s">
        <v>28</v>
      </c>
      <c r="H1287" s="91">
        <v>41</v>
      </c>
      <c r="I1287" s="91">
        <v>25.015625</v>
      </c>
      <c r="J1287" t="s">
        <v>31</v>
      </c>
      <c r="K1287" s="1" t="s">
        <v>33</v>
      </c>
      <c r="L1287" t="s">
        <v>36</v>
      </c>
      <c r="M1287" t="s">
        <v>40</v>
      </c>
      <c r="N1287" t="s">
        <v>36</v>
      </c>
      <c r="O1287" t="str">
        <f t="shared" si="20"/>
        <v>No</v>
      </c>
    </row>
    <row r="1288" spans="1:15" x14ac:dyDescent="0.25">
      <c r="A1288" t="s">
        <v>0</v>
      </c>
      <c r="B1288" t="s">
        <v>18</v>
      </c>
      <c r="C1288" t="s">
        <v>20</v>
      </c>
      <c r="D1288" s="91">
        <v>40.421875</v>
      </c>
      <c r="E1288" t="s">
        <v>24</v>
      </c>
      <c r="F1288">
        <v>3670</v>
      </c>
      <c r="G1288" t="s">
        <v>28</v>
      </c>
      <c r="H1288" s="91">
        <v>40</v>
      </c>
      <c r="I1288" s="91">
        <v>35.203125</v>
      </c>
      <c r="J1288" t="s">
        <v>32</v>
      </c>
      <c r="K1288" s="1" t="s">
        <v>34</v>
      </c>
      <c r="L1288" t="s">
        <v>36</v>
      </c>
      <c r="M1288" t="s">
        <v>40</v>
      </c>
      <c r="N1288" t="s">
        <v>36</v>
      </c>
      <c r="O1288" t="str">
        <f t="shared" si="20"/>
        <v>No</v>
      </c>
    </row>
    <row r="1289" spans="1:15" x14ac:dyDescent="0.25">
      <c r="A1289" t="s">
        <v>14</v>
      </c>
      <c r="B1289" t="s">
        <v>18</v>
      </c>
      <c r="C1289" t="s">
        <v>19</v>
      </c>
      <c r="D1289" s="91">
        <v>34.421875</v>
      </c>
      <c r="E1289" t="s">
        <v>24</v>
      </c>
      <c r="F1289">
        <v>3675</v>
      </c>
      <c r="G1289" t="s">
        <v>28</v>
      </c>
      <c r="H1289" s="91">
        <v>40</v>
      </c>
      <c r="I1289" s="91">
        <v>32.4140625</v>
      </c>
      <c r="J1289" t="s">
        <v>32</v>
      </c>
      <c r="K1289" s="1" t="s">
        <v>35</v>
      </c>
      <c r="L1289" t="s">
        <v>36</v>
      </c>
      <c r="M1289" t="s">
        <v>40</v>
      </c>
      <c r="N1289" t="s">
        <v>36</v>
      </c>
      <c r="O1289" t="str">
        <f t="shared" si="20"/>
        <v>No</v>
      </c>
    </row>
    <row r="1290" spans="1:15" x14ac:dyDescent="0.25">
      <c r="A1290" t="s">
        <v>14</v>
      </c>
      <c r="B1290" t="s">
        <v>18</v>
      </c>
      <c r="C1290" t="s">
        <v>20</v>
      </c>
      <c r="D1290" s="91">
        <v>11.5703125</v>
      </c>
      <c r="E1290" t="s">
        <v>21</v>
      </c>
      <c r="F1290">
        <v>3675</v>
      </c>
      <c r="G1290" t="s">
        <v>28</v>
      </c>
      <c r="H1290" s="91">
        <v>40</v>
      </c>
      <c r="I1290" s="91">
        <v>35.7109375</v>
      </c>
      <c r="J1290" t="s">
        <v>32</v>
      </c>
      <c r="K1290" s="1" t="s">
        <v>35</v>
      </c>
      <c r="L1290" t="s">
        <v>36</v>
      </c>
      <c r="M1290" t="s">
        <v>38</v>
      </c>
      <c r="N1290" t="s">
        <v>36</v>
      </c>
      <c r="O1290" t="str">
        <f t="shared" si="20"/>
        <v>No</v>
      </c>
    </row>
    <row r="1291" spans="1:15" x14ac:dyDescent="0.25">
      <c r="A1291" t="s">
        <v>14</v>
      </c>
      <c r="B1291" t="s">
        <v>18</v>
      </c>
      <c r="C1291" t="s">
        <v>19</v>
      </c>
      <c r="D1291" s="91">
        <v>12.85546875</v>
      </c>
      <c r="E1291" t="s">
        <v>21</v>
      </c>
      <c r="F1291">
        <v>3680</v>
      </c>
      <c r="G1291" t="s">
        <v>28</v>
      </c>
      <c r="H1291" s="91">
        <v>41</v>
      </c>
      <c r="I1291" s="91">
        <v>31.0546875</v>
      </c>
      <c r="J1291" t="s">
        <v>32</v>
      </c>
      <c r="K1291" s="1" t="s">
        <v>35</v>
      </c>
      <c r="L1291" t="s">
        <v>36</v>
      </c>
      <c r="M1291" t="s">
        <v>40</v>
      </c>
      <c r="N1291" t="s">
        <v>36</v>
      </c>
      <c r="O1291" t="str">
        <f t="shared" si="20"/>
        <v>No</v>
      </c>
    </row>
    <row r="1292" spans="1:15" x14ac:dyDescent="0.25">
      <c r="A1292" t="s">
        <v>14</v>
      </c>
      <c r="B1292" t="s">
        <v>18</v>
      </c>
      <c r="C1292" t="s">
        <v>19</v>
      </c>
      <c r="D1292" s="91">
        <v>17.7109375</v>
      </c>
      <c r="E1292" t="s">
        <v>22</v>
      </c>
      <c r="F1292">
        <v>3680</v>
      </c>
      <c r="G1292" t="s">
        <v>28</v>
      </c>
      <c r="H1292" s="91">
        <v>40</v>
      </c>
      <c r="I1292" s="91">
        <v>39.9765625</v>
      </c>
      <c r="J1292" t="s">
        <v>32</v>
      </c>
      <c r="K1292" s="1" t="s">
        <v>33</v>
      </c>
      <c r="L1292" t="s">
        <v>36</v>
      </c>
      <c r="M1292" t="s">
        <v>37</v>
      </c>
      <c r="N1292" t="s">
        <v>63</v>
      </c>
      <c r="O1292" t="str">
        <f t="shared" si="20"/>
        <v>_Yes</v>
      </c>
    </row>
    <row r="1293" spans="1:15" x14ac:dyDescent="0.25">
      <c r="A1293" t="s">
        <v>14</v>
      </c>
      <c r="B1293" t="s">
        <v>16</v>
      </c>
      <c r="C1293" t="s">
        <v>19</v>
      </c>
      <c r="D1293" s="91">
        <v>28.42578125</v>
      </c>
      <c r="E1293" t="s">
        <v>24</v>
      </c>
      <c r="F1293">
        <v>3680</v>
      </c>
      <c r="G1293" t="s">
        <v>28</v>
      </c>
      <c r="H1293" s="91">
        <v>40</v>
      </c>
      <c r="I1293" s="91">
        <v>20.09375</v>
      </c>
      <c r="J1293" t="s">
        <v>30</v>
      </c>
      <c r="K1293" s="1" t="s">
        <v>34</v>
      </c>
      <c r="L1293" t="s">
        <v>63</v>
      </c>
      <c r="M1293" t="s">
        <v>37</v>
      </c>
      <c r="N1293" t="s">
        <v>36</v>
      </c>
      <c r="O1293" t="str">
        <f t="shared" si="20"/>
        <v>No</v>
      </c>
    </row>
    <row r="1294" spans="1:15" x14ac:dyDescent="0.25">
      <c r="A1294" t="s">
        <v>14</v>
      </c>
      <c r="B1294" t="s">
        <v>18</v>
      </c>
      <c r="C1294" t="s">
        <v>19</v>
      </c>
      <c r="D1294" s="91">
        <v>19.5703125</v>
      </c>
      <c r="E1294" t="s">
        <v>22</v>
      </c>
      <c r="F1294">
        <v>3680</v>
      </c>
      <c r="G1294" t="s">
        <v>28</v>
      </c>
      <c r="H1294" s="91">
        <v>40</v>
      </c>
      <c r="I1294" s="91">
        <v>23.765625</v>
      </c>
      <c r="J1294" t="s">
        <v>30</v>
      </c>
      <c r="K1294" s="1" t="s">
        <v>34</v>
      </c>
      <c r="L1294" t="s">
        <v>36</v>
      </c>
      <c r="M1294" t="s">
        <v>38</v>
      </c>
      <c r="N1294" t="s">
        <v>36</v>
      </c>
      <c r="O1294" t="str">
        <f t="shared" si="20"/>
        <v>No</v>
      </c>
    </row>
    <row r="1295" spans="1:15" x14ac:dyDescent="0.25">
      <c r="A1295" t="s">
        <v>14</v>
      </c>
      <c r="B1295" t="s">
        <v>18</v>
      </c>
      <c r="C1295" t="s">
        <v>19</v>
      </c>
      <c r="D1295" s="91">
        <v>6.856445313</v>
      </c>
      <c r="E1295" t="s">
        <v>21</v>
      </c>
      <c r="F1295">
        <v>3680</v>
      </c>
      <c r="G1295" t="s">
        <v>28</v>
      </c>
      <c r="H1295" s="91">
        <v>39.28125</v>
      </c>
      <c r="I1295" s="91">
        <v>28.07421875</v>
      </c>
      <c r="J1295" t="s">
        <v>31</v>
      </c>
      <c r="K1295" s="1" t="s">
        <v>34</v>
      </c>
      <c r="L1295" t="s">
        <v>36</v>
      </c>
      <c r="M1295" t="s">
        <v>38</v>
      </c>
      <c r="N1295" t="s">
        <v>36</v>
      </c>
      <c r="O1295" t="str">
        <f t="shared" si="20"/>
        <v>No</v>
      </c>
    </row>
    <row r="1296" spans="1:15" x14ac:dyDescent="0.25">
      <c r="A1296" t="s">
        <v>14</v>
      </c>
      <c r="B1296" t="s">
        <v>18</v>
      </c>
      <c r="C1296" t="s">
        <v>19</v>
      </c>
      <c r="D1296" s="91">
        <v>28.140625</v>
      </c>
      <c r="E1296" t="s">
        <v>24</v>
      </c>
      <c r="F1296">
        <v>3680</v>
      </c>
      <c r="G1296" t="s">
        <v>28</v>
      </c>
      <c r="H1296" s="91">
        <v>40</v>
      </c>
      <c r="I1296" s="91">
        <v>25.98046875</v>
      </c>
      <c r="J1296" t="s">
        <v>31</v>
      </c>
      <c r="K1296" s="1" t="s">
        <v>33</v>
      </c>
      <c r="L1296" t="s">
        <v>36</v>
      </c>
      <c r="M1296" t="s">
        <v>40</v>
      </c>
      <c r="N1296" t="s">
        <v>36</v>
      </c>
      <c r="O1296" t="str">
        <f t="shared" si="20"/>
        <v>No</v>
      </c>
    </row>
    <row r="1297" spans="1:15" x14ac:dyDescent="0.25">
      <c r="A1297" t="s">
        <v>14</v>
      </c>
      <c r="B1297" t="s">
        <v>18</v>
      </c>
      <c r="C1297" t="s">
        <v>19</v>
      </c>
      <c r="D1297" s="91">
        <v>27.5703125</v>
      </c>
      <c r="E1297" t="s">
        <v>24</v>
      </c>
      <c r="F1297">
        <v>3680</v>
      </c>
      <c r="G1297" t="s">
        <v>28</v>
      </c>
      <c r="H1297" s="91">
        <v>40</v>
      </c>
      <c r="I1297" s="91">
        <v>30.921875</v>
      </c>
      <c r="J1297" t="s">
        <v>32</v>
      </c>
      <c r="K1297" s="1" t="s">
        <v>33</v>
      </c>
      <c r="L1297" t="s">
        <v>36</v>
      </c>
      <c r="M1297" t="s">
        <v>40</v>
      </c>
      <c r="N1297" t="s">
        <v>36</v>
      </c>
      <c r="O1297" t="str">
        <f t="shared" si="20"/>
        <v>No</v>
      </c>
    </row>
    <row r="1298" spans="1:15" x14ac:dyDescent="0.25">
      <c r="A1298" t="s">
        <v>14</v>
      </c>
      <c r="B1298" t="s">
        <v>18</v>
      </c>
      <c r="C1298" t="s">
        <v>19</v>
      </c>
      <c r="D1298" s="91">
        <v>42.7109375</v>
      </c>
      <c r="E1298" t="s">
        <v>24</v>
      </c>
      <c r="F1298">
        <v>3680</v>
      </c>
      <c r="G1298" t="s">
        <v>28</v>
      </c>
      <c r="H1298" s="91">
        <v>38</v>
      </c>
      <c r="I1298" s="91">
        <v>24.47265625</v>
      </c>
      <c r="J1298" t="s">
        <v>30</v>
      </c>
      <c r="K1298" s="1" t="s">
        <v>34</v>
      </c>
      <c r="L1298" t="s">
        <v>36</v>
      </c>
      <c r="M1298" t="s">
        <v>37</v>
      </c>
      <c r="N1298" t="s">
        <v>63</v>
      </c>
      <c r="O1298" t="str">
        <f t="shared" si="20"/>
        <v>_Yes</v>
      </c>
    </row>
    <row r="1299" spans="1:15" x14ac:dyDescent="0.25">
      <c r="A1299" t="s">
        <v>0</v>
      </c>
      <c r="B1299" t="s">
        <v>16</v>
      </c>
      <c r="C1299" t="s">
        <v>19</v>
      </c>
      <c r="D1299" s="91">
        <v>5</v>
      </c>
      <c r="E1299" t="s">
        <v>21</v>
      </c>
      <c r="F1299">
        <v>3680</v>
      </c>
      <c r="G1299" t="s">
        <v>28</v>
      </c>
      <c r="H1299" s="91">
        <v>39.5703125</v>
      </c>
      <c r="I1299" s="91">
        <v>18.41796875</v>
      </c>
      <c r="J1299" t="s">
        <v>29</v>
      </c>
      <c r="K1299" s="1" t="s">
        <v>35</v>
      </c>
      <c r="L1299" t="s">
        <v>36</v>
      </c>
      <c r="M1299" t="s">
        <v>40</v>
      </c>
      <c r="N1299" t="s">
        <v>63</v>
      </c>
      <c r="O1299" t="str">
        <f t="shared" si="20"/>
        <v>_Yes</v>
      </c>
    </row>
    <row r="1300" spans="1:15" x14ac:dyDescent="0.25">
      <c r="A1300" t="s">
        <v>0</v>
      </c>
      <c r="B1300" t="s">
        <v>16</v>
      </c>
      <c r="C1300" t="s">
        <v>19</v>
      </c>
      <c r="D1300" s="91">
        <v>9.28515625</v>
      </c>
      <c r="E1300" t="s">
        <v>21</v>
      </c>
      <c r="F1300">
        <v>3680</v>
      </c>
      <c r="G1300" t="s">
        <v>28</v>
      </c>
      <c r="H1300" s="91">
        <v>39.7109375</v>
      </c>
      <c r="I1300" s="91">
        <v>21.765625</v>
      </c>
      <c r="J1300" t="s">
        <v>30</v>
      </c>
      <c r="K1300" s="1" t="s">
        <v>34</v>
      </c>
      <c r="L1300" t="s">
        <v>36</v>
      </c>
      <c r="M1300" t="s">
        <v>40</v>
      </c>
      <c r="N1300" t="s">
        <v>63</v>
      </c>
      <c r="O1300" t="str">
        <f t="shared" si="20"/>
        <v>_Yes</v>
      </c>
    </row>
    <row r="1301" spans="1:15" x14ac:dyDescent="0.25">
      <c r="A1301" t="s">
        <v>14</v>
      </c>
      <c r="B1301" t="s">
        <v>16</v>
      </c>
      <c r="C1301" t="s">
        <v>20</v>
      </c>
      <c r="D1301" s="91">
        <v>36.5703125</v>
      </c>
      <c r="E1301" t="s">
        <v>24</v>
      </c>
      <c r="F1301">
        <v>3680</v>
      </c>
      <c r="G1301" t="s">
        <v>28</v>
      </c>
      <c r="H1301" s="91">
        <v>40</v>
      </c>
      <c r="I1301" s="91">
        <v>28.9453125</v>
      </c>
      <c r="J1301" t="s">
        <v>31</v>
      </c>
      <c r="K1301" s="1" t="s">
        <v>35</v>
      </c>
      <c r="L1301" t="s">
        <v>36</v>
      </c>
      <c r="M1301" t="s">
        <v>38</v>
      </c>
      <c r="N1301" t="s">
        <v>63</v>
      </c>
      <c r="O1301" t="str">
        <f t="shared" si="20"/>
        <v>_Yes</v>
      </c>
    </row>
    <row r="1302" spans="1:15" x14ac:dyDescent="0.25">
      <c r="A1302" t="s">
        <v>14</v>
      </c>
      <c r="B1302" t="s">
        <v>16</v>
      </c>
      <c r="C1302" t="s">
        <v>20</v>
      </c>
      <c r="D1302" s="91">
        <v>11.14257813</v>
      </c>
      <c r="E1302" t="s">
        <v>21</v>
      </c>
      <c r="F1302">
        <v>3680</v>
      </c>
      <c r="G1302" t="s">
        <v>28</v>
      </c>
      <c r="H1302" s="91">
        <v>37.7109375</v>
      </c>
      <c r="I1302" s="91">
        <v>21.47265625</v>
      </c>
      <c r="J1302" t="s">
        <v>30</v>
      </c>
      <c r="K1302" s="1" t="s">
        <v>34</v>
      </c>
      <c r="L1302" t="s">
        <v>63</v>
      </c>
      <c r="M1302" t="s">
        <v>38</v>
      </c>
      <c r="N1302" t="s">
        <v>36</v>
      </c>
      <c r="O1302" t="str">
        <f t="shared" si="20"/>
        <v>No</v>
      </c>
    </row>
    <row r="1303" spans="1:15" x14ac:dyDescent="0.25">
      <c r="A1303" t="s">
        <v>14</v>
      </c>
      <c r="B1303" t="s">
        <v>18</v>
      </c>
      <c r="C1303" t="s">
        <v>20</v>
      </c>
      <c r="D1303" s="91">
        <v>9.5703125</v>
      </c>
      <c r="E1303" t="s">
        <v>21</v>
      </c>
      <c r="F1303">
        <v>3680</v>
      </c>
      <c r="G1303" t="s">
        <v>28</v>
      </c>
      <c r="H1303" s="91">
        <v>41</v>
      </c>
      <c r="I1303" s="91">
        <v>24.7421875</v>
      </c>
      <c r="J1303" t="s">
        <v>30</v>
      </c>
      <c r="K1303" s="1" t="s">
        <v>34</v>
      </c>
      <c r="L1303" t="s">
        <v>36</v>
      </c>
      <c r="M1303" t="s">
        <v>40</v>
      </c>
      <c r="N1303" t="s">
        <v>36</v>
      </c>
      <c r="O1303" t="str">
        <f t="shared" si="20"/>
        <v>No</v>
      </c>
    </row>
    <row r="1304" spans="1:15" x14ac:dyDescent="0.25">
      <c r="A1304" t="s">
        <v>14</v>
      </c>
      <c r="B1304" t="s">
        <v>18</v>
      </c>
      <c r="C1304" t="s">
        <v>20</v>
      </c>
      <c r="D1304" s="91">
        <v>9.85546875</v>
      </c>
      <c r="E1304" t="s">
        <v>21</v>
      </c>
      <c r="F1304">
        <v>3680</v>
      </c>
      <c r="G1304" t="s">
        <v>28</v>
      </c>
      <c r="H1304" s="91">
        <v>38</v>
      </c>
      <c r="I1304" s="91">
        <v>33.3984375</v>
      </c>
      <c r="J1304" t="s">
        <v>32</v>
      </c>
      <c r="K1304" s="1" t="s">
        <v>33</v>
      </c>
      <c r="L1304" t="s">
        <v>36</v>
      </c>
      <c r="M1304" t="s">
        <v>38</v>
      </c>
      <c r="N1304" t="s">
        <v>36</v>
      </c>
      <c r="O1304" t="str">
        <f t="shared" si="20"/>
        <v>No</v>
      </c>
    </row>
    <row r="1305" spans="1:15" x14ac:dyDescent="0.25">
      <c r="A1305" t="s">
        <v>14</v>
      </c>
      <c r="B1305" t="s">
        <v>16</v>
      </c>
      <c r="C1305" t="s">
        <v>19</v>
      </c>
      <c r="D1305" s="91">
        <v>10.5703125</v>
      </c>
      <c r="E1305" t="s">
        <v>21</v>
      </c>
      <c r="F1305">
        <v>3690</v>
      </c>
      <c r="G1305" t="s">
        <v>28</v>
      </c>
      <c r="H1305" s="91">
        <v>39</v>
      </c>
      <c r="I1305" s="91">
        <v>32.8203125</v>
      </c>
      <c r="J1305" t="s">
        <v>32</v>
      </c>
      <c r="K1305" s="1" t="s">
        <v>33</v>
      </c>
      <c r="L1305" t="s">
        <v>36</v>
      </c>
      <c r="M1305" t="s">
        <v>40</v>
      </c>
      <c r="N1305" t="s">
        <v>36</v>
      </c>
      <c r="O1305" t="str">
        <f t="shared" si="20"/>
        <v>No</v>
      </c>
    </row>
    <row r="1306" spans="1:15" x14ac:dyDescent="0.25">
      <c r="A1306" t="s">
        <v>14</v>
      </c>
      <c r="B1306" t="s">
        <v>16</v>
      </c>
      <c r="C1306" t="s">
        <v>19</v>
      </c>
      <c r="D1306" s="91">
        <v>11.71289063</v>
      </c>
      <c r="E1306" t="s">
        <v>21</v>
      </c>
      <c r="F1306">
        <v>3690</v>
      </c>
      <c r="G1306" t="s">
        <v>28</v>
      </c>
      <c r="H1306" s="91">
        <v>41</v>
      </c>
      <c r="I1306" s="91">
        <v>31.59375</v>
      </c>
      <c r="J1306" t="s">
        <v>32</v>
      </c>
      <c r="K1306" s="1" t="s">
        <v>34</v>
      </c>
      <c r="L1306" t="s">
        <v>36</v>
      </c>
      <c r="M1306" t="s">
        <v>38</v>
      </c>
      <c r="N1306" t="s">
        <v>36</v>
      </c>
      <c r="O1306" t="str">
        <f t="shared" si="20"/>
        <v>No</v>
      </c>
    </row>
    <row r="1307" spans="1:15" x14ac:dyDescent="0.25">
      <c r="A1307" t="s">
        <v>14</v>
      </c>
      <c r="B1307" t="s">
        <v>18</v>
      </c>
      <c r="C1307" t="s">
        <v>19</v>
      </c>
      <c r="D1307" s="91">
        <v>22.42578125</v>
      </c>
      <c r="E1307" t="s">
        <v>23</v>
      </c>
      <c r="F1307">
        <v>3690</v>
      </c>
      <c r="G1307" t="s">
        <v>28</v>
      </c>
      <c r="H1307" s="91">
        <v>40</v>
      </c>
      <c r="I1307" s="91">
        <v>26.3046875</v>
      </c>
      <c r="J1307" t="s">
        <v>31</v>
      </c>
      <c r="K1307" s="1" t="s">
        <v>33</v>
      </c>
      <c r="L1307" t="s">
        <v>36</v>
      </c>
      <c r="M1307" t="s">
        <v>37</v>
      </c>
      <c r="N1307" t="s">
        <v>36</v>
      </c>
      <c r="O1307" t="str">
        <f t="shared" si="20"/>
        <v>No</v>
      </c>
    </row>
    <row r="1308" spans="1:15" x14ac:dyDescent="0.25">
      <c r="A1308" t="s">
        <v>0</v>
      </c>
      <c r="B1308" t="s">
        <v>18</v>
      </c>
      <c r="C1308" t="s">
        <v>19</v>
      </c>
      <c r="D1308" s="91">
        <v>4.856445313</v>
      </c>
      <c r="E1308" t="s">
        <v>21</v>
      </c>
      <c r="F1308">
        <v>3690</v>
      </c>
      <c r="G1308" t="s">
        <v>28</v>
      </c>
      <c r="H1308" s="91">
        <v>43</v>
      </c>
      <c r="I1308" s="91">
        <v>28.76953125</v>
      </c>
      <c r="J1308" t="s">
        <v>31</v>
      </c>
      <c r="K1308" s="1" t="s">
        <v>34</v>
      </c>
      <c r="L1308" t="s">
        <v>36</v>
      </c>
      <c r="M1308" t="s">
        <v>38</v>
      </c>
      <c r="N1308" t="s">
        <v>36</v>
      </c>
      <c r="O1308" t="str">
        <f t="shared" si="20"/>
        <v>No</v>
      </c>
    </row>
    <row r="1309" spans="1:15" x14ac:dyDescent="0.25">
      <c r="A1309" t="s">
        <v>14</v>
      </c>
      <c r="B1309" t="s">
        <v>18</v>
      </c>
      <c r="C1309" t="s">
        <v>20</v>
      </c>
      <c r="D1309" s="91">
        <v>17.28515625</v>
      </c>
      <c r="E1309" t="s">
        <v>22</v>
      </c>
      <c r="F1309">
        <v>3690</v>
      </c>
      <c r="G1309" t="s">
        <v>28</v>
      </c>
      <c r="H1309" s="91">
        <v>41</v>
      </c>
      <c r="I1309" s="91">
        <v>28.953125</v>
      </c>
      <c r="J1309" t="s">
        <v>31</v>
      </c>
      <c r="K1309" s="1" t="s">
        <v>33</v>
      </c>
      <c r="L1309" t="s">
        <v>36</v>
      </c>
      <c r="M1309" t="s">
        <v>40</v>
      </c>
      <c r="N1309" t="s">
        <v>36</v>
      </c>
      <c r="O1309" t="str">
        <f t="shared" si="20"/>
        <v>No</v>
      </c>
    </row>
    <row r="1310" spans="1:15" x14ac:dyDescent="0.25">
      <c r="A1310" t="s">
        <v>14</v>
      </c>
      <c r="B1310" t="s">
        <v>18</v>
      </c>
      <c r="C1310" t="s">
        <v>20</v>
      </c>
      <c r="D1310" s="91">
        <v>17</v>
      </c>
      <c r="E1310" t="s">
        <v>22</v>
      </c>
      <c r="F1310">
        <v>3690</v>
      </c>
      <c r="G1310" t="s">
        <v>28</v>
      </c>
      <c r="H1310" s="91">
        <v>41</v>
      </c>
      <c r="I1310" s="91">
        <v>31.63671875</v>
      </c>
      <c r="J1310" t="s">
        <v>32</v>
      </c>
      <c r="K1310" s="1" t="s">
        <v>34</v>
      </c>
      <c r="L1310" t="s">
        <v>36</v>
      </c>
      <c r="M1310" t="s">
        <v>38</v>
      </c>
      <c r="N1310" t="s">
        <v>36</v>
      </c>
      <c r="O1310" t="str">
        <f t="shared" si="20"/>
        <v>No</v>
      </c>
    </row>
    <row r="1311" spans="1:15" x14ac:dyDescent="0.25">
      <c r="A1311" t="s">
        <v>14</v>
      </c>
      <c r="B1311" t="s">
        <v>18</v>
      </c>
      <c r="C1311" t="s">
        <v>20</v>
      </c>
      <c r="D1311" s="91">
        <v>26.28515625</v>
      </c>
      <c r="E1311" t="s">
        <v>24</v>
      </c>
      <c r="F1311">
        <v>3690</v>
      </c>
      <c r="G1311" t="s">
        <v>28</v>
      </c>
      <c r="H1311" s="91">
        <v>41</v>
      </c>
      <c r="I1311" s="91">
        <v>34.1953125</v>
      </c>
      <c r="J1311" t="s">
        <v>32</v>
      </c>
      <c r="K1311" s="1" t="s">
        <v>34</v>
      </c>
      <c r="L1311" t="s">
        <v>36</v>
      </c>
      <c r="M1311" t="s">
        <v>40</v>
      </c>
      <c r="N1311" t="s">
        <v>63</v>
      </c>
      <c r="O1311" t="str">
        <f t="shared" si="20"/>
        <v>_Yes</v>
      </c>
    </row>
    <row r="1312" spans="1:15" x14ac:dyDescent="0.25">
      <c r="A1312" t="s">
        <v>0</v>
      </c>
      <c r="B1312" t="s">
        <v>16</v>
      </c>
      <c r="C1312" t="s">
        <v>20</v>
      </c>
      <c r="D1312" s="91">
        <v>11.14257813</v>
      </c>
      <c r="E1312" t="s">
        <v>21</v>
      </c>
      <c r="F1312">
        <v>3690</v>
      </c>
      <c r="G1312" t="s">
        <v>28</v>
      </c>
      <c r="H1312" s="91">
        <v>42</v>
      </c>
      <c r="I1312" s="91">
        <v>27.8515625</v>
      </c>
      <c r="J1312" t="s">
        <v>31</v>
      </c>
      <c r="K1312" s="1" t="s">
        <v>35</v>
      </c>
      <c r="L1312" t="s">
        <v>36</v>
      </c>
      <c r="M1312" t="s">
        <v>40</v>
      </c>
      <c r="N1312" t="s">
        <v>63</v>
      </c>
      <c r="O1312" t="str">
        <f t="shared" si="20"/>
        <v>_Yes</v>
      </c>
    </row>
    <row r="1313" spans="1:15" x14ac:dyDescent="0.25">
      <c r="A1313" t="s">
        <v>14</v>
      </c>
      <c r="B1313" t="s">
        <v>18</v>
      </c>
      <c r="C1313" t="s">
        <v>19</v>
      </c>
      <c r="D1313" s="91">
        <v>28.140625</v>
      </c>
      <c r="E1313" t="s">
        <v>24</v>
      </c>
      <c r="F1313">
        <v>3700</v>
      </c>
      <c r="G1313" t="s">
        <v>28</v>
      </c>
      <c r="H1313" s="91">
        <v>40</v>
      </c>
      <c r="I1313" s="91">
        <v>31.578125</v>
      </c>
      <c r="J1313" t="s">
        <v>32</v>
      </c>
      <c r="K1313" s="1" t="s">
        <v>35</v>
      </c>
      <c r="L1313" t="s">
        <v>36</v>
      </c>
      <c r="M1313" t="s">
        <v>37</v>
      </c>
      <c r="N1313" t="s">
        <v>36</v>
      </c>
      <c r="O1313" t="str">
        <f t="shared" si="20"/>
        <v>No</v>
      </c>
    </row>
    <row r="1314" spans="1:15" x14ac:dyDescent="0.25">
      <c r="A1314" t="s">
        <v>14</v>
      </c>
      <c r="B1314" t="s">
        <v>18</v>
      </c>
      <c r="C1314" t="s">
        <v>19</v>
      </c>
      <c r="D1314" s="91">
        <v>10.42773438</v>
      </c>
      <c r="E1314" t="s">
        <v>21</v>
      </c>
      <c r="F1314">
        <v>3700</v>
      </c>
      <c r="G1314" t="s">
        <v>28</v>
      </c>
      <c r="H1314" s="91">
        <v>39.7109375</v>
      </c>
      <c r="I1314" s="91">
        <v>32.453125</v>
      </c>
      <c r="J1314" t="s">
        <v>32</v>
      </c>
      <c r="K1314" s="1" t="s">
        <v>33</v>
      </c>
      <c r="L1314" t="s">
        <v>63</v>
      </c>
      <c r="M1314" t="s">
        <v>37</v>
      </c>
      <c r="N1314" t="s">
        <v>36</v>
      </c>
      <c r="O1314" t="str">
        <f t="shared" si="20"/>
        <v>No</v>
      </c>
    </row>
    <row r="1315" spans="1:15" x14ac:dyDescent="0.25">
      <c r="A1315" t="s">
        <v>14</v>
      </c>
      <c r="B1315" t="s">
        <v>18</v>
      </c>
      <c r="C1315" t="s">
        <v>19</v>
      </c>
      <c r="D1315" s="91">
        <v>4.427734375</v>
      </c>
      <c r="E1315" t="s">
        <v>21</v>
      </c>
      <c r="F1315">
        <v>3700</v>
      </c>
      <c r="G1315" t="s">
        <v>28</v>
      </c>
      <c r="H1315" s="91">
        <v>41</v>
      </c>
      <c r="I1315" s="91">
        <v>23.39453125</v>
      </c>
      <c r="J1315" t="s">
        <v>30</v>
      </c>
      <c r="K1315" s="1" t="s">
        <v>35</v>
      </c>
      <c r="L1315" t="s">
        <v>36</v>
      </c>
      <c r="M1315" t="s">
        <v>38</v>
      </c>
      <c r="N1315" t="s">
        <v>36</v>
      </c>
      <c r="O1315" t="str">
        <f t="shared" si="20"/>
        <v>No</v>
      </c>
    </row>
    <row r="1316" spans="1:15" x14ac:dyDescent="0.25">
      <c r="A1316" t="s">
        <v>14</v>
      </c>
      <c r="B1316" t="s">
        <v>18</v>
      </c>
      <c r="C1316" t="s">
        <v>19</v>
      </c>
      <c r="D1316" s="91">
        <v>17.85546875</v>
      </c>
      <c r="E1316" t="s">
        <v>22</v>
      </c>
      <c r="F1316">
        <v>3700</v>
      </c>
      <c r="G1316" t="s">
        <v>28</v>
      </c>
      <c r="H1316" s="91">
        <v>41</v>
      </c>
      <c r="I1316" s="91">
        <v>30.265625</v>
      </c>
      <c r="J1316" t="s">
        <v>32</v>
      </c>
      <c r="K1316" s="1" t="s">
        <v>35</v>
      </c>
      <c r="L1316" t="s">
        <v>36</v>
      </c>
      <c r="M1316" t="s">
        <v>37</v>
      </c>
      <c r="N1316" t="s">
        <v>36</v>
      </c>
      <c r="O1316" t="str">
        <f t="shared" si="20"/>
        <v>No</v>
      </c>
    </row>
    <row r="1317" spans="1:15" x14ac:dyDescent="0.25">
      <c r="A1317" t="s">
        <v>14</v>
      </c>
      <c r="B1317" t="s">
        <v>18</v>
      </c>
      <c r="C1317" t="s">
        <v>19</v>
      </c>
      <c r="D1317" s="91">
        <v>7.142578125</v>
      </c>
      <c r="E1317" t="s">
        <v>21</v>
      </c>
      <c r="F1317">
        <v>3700</v>
      </c>
      <c r="G1317" t="s">
        <v>28</v>
      </c>
      <c r="H1317" s="91">
        <v>42.421875</v>
      </c>
      <c r="I1317" s="91">
        <v>21.4609375</v>
      </c>
      <c r="J1317" t="s">
        <v>30</v>
      </c>
      <c r="K1317" s="1" t="s">
        <v>34</v>
      </c>
      <c r="L1317" t="s">
        <v>36</v>
      </c>
      <c r="M1317" t="s">
        <v>38</v>
      </c>
      <c r="N1317" t="s">
        <v>36</v>
      </c>
      <c r="O1317" t="str">
        <f t="shared" si="20"/>
        <v>No</v>
      </c>
    </row>
    <row r="1318" spans="1:15" x14ac:dyDescent="0.25">
      <c r="A1318" t="s">
        <v>14</v>
      </c>
      <c r="B1318" t="s">
        <v>18</v>
      </c>
      <c r="C1318" t="s">
        <v>19</v>
      </c>
      <c r="D1318" s="91">
        <v>19.5703125</v>
      </c>
      <c r="E1318" t="s">
        <v>22</v>
      </c>
      <c r="F1318">
        <v>3700</v>
      </c>
      <c r="G1318" t="s">
        <v>28</v>
      </c>
      <c r="H1318" s="91">
        <v>40</v>
      </c>
      <c r="I1318" s="91">
        <v>26.1171875</v>
      </c>
      <c r="J1318" t="s">
        <v>31</v>
      </c>
      <c r="K1318" s="1" t="s">
        <v>34</v>
      </c>
      <c r="L1318" t="s">
        <v>36</v>
      </c>
      <c r="M1318" t="s">
        <v>38</v>
      </c>
      <c r="N1318" t="s">
        <v>36</v>
      </c>
      <c r="O1318" t="str">
        <f t="shared" si="20"/>
        <v>No</v>
      </c>
    </row>
    <row r="1319" spans="1:15" x14ac:dyDescent="0.25">
      <c r="A1319" t="s">
        <v>14</v>
      </c>
      <c r="B1319" t="s">
        <v>18</v>
      </c>
      <c r="C1319" t="s">
        <v>19</v>
      </c>
      <c r="D1319" s="91">
        <v>8.427734375</v>
      </c>
      <c r="E1319" t="s">
        <v>21</v>
      </c>
      <c r="F1319">
        <v>3700</v>
      </c>
      <c r="G1319" t="s">
        <v>28</v>
      </c>
      <c r="H1319" s="91">
        <v>40</v>
      </c>
      <c r="I1319" s="91">
        <v>28.671875</v>
      </c>
      <c r="J1319" t="s">
        <v>31</v>
      </c>
      <c r="K1319" s="1" t="s">
        <v>34</v>
      </c>
      <c r="L1319" t="s">
        <v>36</v>
      </c>
      <c r="M1319" t="s">
        <v>38</v>
      </c>
      <c r="N1319" t="s">
        <v>36</v>
      </c>
      <c r="O1319" t="str">
        <f t="shared" si="20"/>
        <v>No</v>
      </c>
    </row>
    <row r="1320" spans="1:15" x14ac:dyDescent="0.25">
      <c r="A1320" t="s">
        <v>0</v>
      </c>
      <c r="B1320" t="s">
        <v>17</v>
      </c>
      <c r="C1320" t="s">
        <v>19</v>
      </c>
      <c r="D1320" s="91">
        <v>12</v>
      </c>
      <c r="E1320" t="s">
        <v>21</v>
      </c>
      <c r="F1320">
        <v>3700</v>
      </c>
      <c r="G1320" t="s">
        <v>28</v>
      </c>
      <c r="H1320" s="91">
        <v>42.140625</v>
      </c>
      <c r="I1320" s="91">
        <v>23.1484375</v>
      </c>
      <c r="J1320" t="s">
        <v>30</v>
      </c>
      <c r="K1320" s="1" t="s">
        <v>34</v>
      </c>
      <c r="L1320" t="s">
        <v>36</v>
      </c>
      <c r="M1320" t="s">
        <v>38</v>
      </c>
      <c r="N1320" t="s">
        <v>63</v>
      </c>
      <c r="O1320" t="str">
        <f t="shared" si="20"/>
        <v>_Yes</v>
      </c>
    </row>
    <row r="1321" spans="1:15" x14ac:dyDescent="0.25">
      <c r="A1321" t="s">
        <v>0</v>
      </c>
      <c r="B1321" t="s">
        <v>16</v>
      </c>
      <c r="C1321" t="s">
        <v>19</v>
      </c>
      <c r="D1321" s="91">
        <v>8</v>
      </c>
      <c r="E1321" t="s">
        <v>21</v>
      </c>
      <c r="F1321">
        <v>3700</v>
      </c>
      <c r="G1321" t="s">
        <v>28</v>
      </c>
      <c r="H1321" s="91">
        <v>40</v>
      </c>
      <c r="I1321" s="91">
        <v>26.0625</v>
      </c>
      <c r="J1321" t="s">
        <v>31</v>
      </c>
      <c r="K1321" s="1" t="s">
        <v>35</v>
      </c>
      <c r="L1321" t="s">
        <v>36</v>
      </c>
      <c r="M1321" t="s">
        <v>40</v>
      </c>
      <c r="N1321" t="s">
        <v>63</v>
      </c>
      <c r="O1321" t="str">
        <f t="shared" si="20"/>
        <v>_Yes</v>
      </c>
    </row>
    <row r="1322" spans="1:15" x14ac:dyDescent="0.25">
      <c r="A1322" t="s">
        <v>0</v>
      </c>
      <c r="B1322" t="s">
        <v>18</v>
      </c>
      <c r="C1322" t="s">
        <v>19</v>
      </c>
      <c r="D1322" s="91">
        <v>3.713867188</v>
      </c>
      <c r="E1322" t="s">
        <v>21</v>
      </c>
      <c r="F1322">
        <v>3700</v>
      </c>
      <c r="G1322" t="s">
        <v>28</v>
      </c>
      <c r="H1322" s="91">
        <v>38.421875</v>
      </c>
      <c r="I1322" s="91">
        <v>29.23046875</v>
      </c>
      <c r="J1322" t="s">
        <v>31</v>
      </c>
      <c r="K1322" s="1" t="s">
        <v>34</v>
      </c>
      <c r="L1322" t="s">
        <v>36</v>
      </c>
      <c r="M1322" t="s">
        <v>38</v>
      </c>
      <c r="N1322" t="s">
        <v>36</v>
      </c>
      <c r="O1322" t="str">
        <f t="shared" si="20"/>
        <v>No</v>
      </c>
    </row>
    <row r="1323" spans="1:15" x14ac:dyDescent="0.25">
      <c r="A1323" t="s">
        <v>14</v>
      </c>
      <c r="B1323" t="s">
        <v>18</v>
      </c>
      <c r="C1323" t="s">
        <v>20</v>
      </c>
      <c r="D1323" s="91">
        <v>9.427734375</v>
      </c>
      <c r="E1323" t="s">
        <v>21</v>
      </c>
      <c r="F1323">
        <v>3700</v>
      </c>
      <c r="G1323" t="s">
        <v>28</v>
      </c>
      <c r="H1323" s="91">
        <v>39</v>
      </c>
      <c r="I1323" s="91">
        <v>37.2109375</v>
      </c>
      <c r="J1323" t="s">
        <v>32</v>
      </c>
      <c r="K1323" s="1" t="s">
        <v>35</v>
      </c>
      <c r="L1323" t="s">
        <v>36</v>
      </c>
      <c r="M1323" t="s">
        <v>46</v>
      </c>
      <c r="N1323" t="s">
        <v>36</v>
      </c>
      <c r="O1323" t="str">
        <f t="shared" si="20"/>
        <v>No</v>
      </c>
    </row>
    <row r="1324" spans="1:15" x14ac:dyDescent="0.25">
      <c r="A1324" t="s">
        <v>14</v>
      </c>
      <c r="B1324" t="s">
        <v>18</v>
      </c>
      <c r="C1324" t="s">
        <v>20</v>
      </c>
      <c r="D1324" s="91">
        <v>23.28515625</v>
      </c>
      <c r="E1324" t="s">
        <v>23</v>
      </c>
      <c r="F1324">
        <v>3700</v>
      </c>
      <c r="G1324" t="s">
        <v>28</v>
      </c>
      <c r="H1324" s="91">
        <v>41.421875</v>
      </c>
      <c r="I1324" s="91">
        <v>26.27734375</v>
      </c>
      <c r="J1324" t="s">
        <v>31</v>
      </c>
      <c r="K1324" s="1" t="s">
        <v>34</v>
      </c>
      <c r="L1324" t="s">
        <v>36</v>
      </c>
      <c r="M1324" t="s">
        <v>40</v>
      </c>
      <c r="N1324" t="s">
        <v>36</v>
      </c>
      <c r="O1324" t="str">
        <f t="shared" si="20"/>
        <v>No</v>
      </c>
    </row>
    <row r="1325" spans="1:15" x14ac:dyDescent="0.25">
      <c r="A1325" t="s">
        <v>14</v>
      </c>
      <c r="B1325" t="s">
        <v>18</v>
      </c>
      <c r="C1325" t="s">
        <v>20</v>
      </c>
      <c r="D1325" s="91">
        <v>23</v>
      </c>
      <c r="E1325" t="s">
        <v>23</v>
      </c>
      <c r="F1325">
        <v>3700</v>
      </c>
      <c r="G1325" t="s">
        <v>28</v>
      </c>
      <c r="H1325" s="91">
        <v>40</v>
      </c>
      <c r="I1325" s="91">
        <v>27.734375</v>
      </c>
      <c r="J1325" t="s">
        <v>31</v>
      </c>
      <c r="K1325" s="1" t="s">
        <v>34</v>
      </c>
      <c r="L1325" t="s">
        <v>36</v>
      </c>
      <c r="M1325" t="s">
        <v>40</v>
      </c>
      <c r="N1325" t="s">
        <v>63</v>
      </c>
      <c r="O1325" t="str">
        <f t="shared" si="20"/>
        <v>_Yes</v>
      </c>
    </row>
    <row r="1326" spans="1:15" x14ac:dyDescent="0.25">
      <c r="A1326" t="s">
        <v>14</v>
      </c>
      <c r="B1326" t="s">
        <v>18</v>
      </c>
      <c r="C1326" t="s">
        <v>20</v>
      </c>
      <c r="D1326" s="91">
        <v>14.5703125</v>
      </c>
      <c r="E1326" t="s">
        <v>22</v>
      </c>
      <c r="F1326">
        <v>3700</v>
      </c>
      <c r="G1326" t="s">
        <v>28</v>
      </c>
      <c r="H1326" s="91">
        <v>40</v>
      </c>
      <c r="I1326" s="91">
        <v>31.0078125</v>
      </c>
      <c r="J1326" t="s">
        <v>32</v>
      </c>
      <c r="K1326" s="1" t="s">
        <v>35</v>
      </c>
      <c r="L1326" t="s">
        <v>36</v>
      </c>
      <c r="M1326" t="s">
        <v>40</v>
      </c>
      <c r="N1326" t="s">
        <v>63</v>
      </c>
      <c r="O1326" t="str">
        <f t="shared" si="20"/>
        <v>_Yes</v>
      </c>
    </row>
    <row r="1327" spans="1:15" x14ac:dyDescent="0.25">
      <c r="A1327" t="s">
        <v>14</v>
      </c>
      <c r="B1327" t="s">
        <v>18</v>
      </c>
      <c r="C1327" t="s">
        <v>20</v>
      </c>
      <c r="D1327" s="91">
        <v>11.71289063</v>
      </c>
      <c r="E1327" t="s">
        <v>21</v>
      </c>
      <c r="F1327">
        <v>3700</v>
      </c>
      <c r="G1327" t="s">
        <v>28</v>
      </c>
      <c r="H1327" s="91">
        <v>39</v>
      </c>
      <c r="I1327" s="91">
        <v>20.30078125</v>
      </c>
      <c r="J1327" t="s">
        <v>30</v>
      </c>
      <c r="K1327" s="1" t="s">
        <v>34</v>
      </c>
      <c r="L1327" t="s">
        <v>36</v>
      </c>
      <c r="M1327" t="s">
        <v>40</v>
      </c>
      <c r="N1327" t="s">
        <v>63</v>
      </c>
      <c r="O1327" t="str">
        <f t="shared" si="20"/>
        <v>_Yes</v>
      </c>
    </row>
    <row r="1328" spans="1:15" x14ac:dyDescent="0.25">
      <c r="A1328" t="s">
        <v>14</v>
      </c>
      <c r="B1328" t="s">
        <v>16</v>
      </c>
      <c r="C1328" t="s">
        <v>20</v>
      </c>
      <c r="D1328" s="91">
        <v>18.5703125</v>
      </c>
      <c r="E1328" t="s">
        <v>22</v>
      </c>
      <c r="F1328">
        <v>3700</v>
      </c>
      <c r="G1328" t="s">
        <v>28</v>
      </c>
      <c r="H1328" s="91">
        <v>40</v>
      </c>
      <c r="I1328" s="91">
        <v>22.07421875</v>
      </c>
      <c r="J1328" t="s">
        <v>30</v>
      </c>
      <c r="K1328" s="1" t="s">
        <v>33</v>
      </c>
      <c r="L1328" t="s">
        <v>36</v>
      </c>
      <c r="M1328" t="s">
        <v>37</v>
      </c>
      <c r="N1328" t="s">
        <v>63</v>
      </c>
      <c r="O1328" t="str">
        <f t="shared" si="20"/>
        <v>_Yes</v>
      </c>
    </row>
    <row r="1329" spans="1:15" x14ac:dyDescent="0.25">
      <c r="A1329" t="s">
        <v>14</v>
      </c>
      <c r="B1329" t="s">
        <v>18</v>
      </c>
      <c r="C1329" t="s">
        <v>20</v>
      </c>
      <c r="D1329" s="91">
        <v>13.28515625</v>
      </c>
      <c r="E1329" t="s">
        <v>22</v>
      </c>
      <c r="F1329">
        <v>3700</v>
      </c>
      <c r="G1329" t="s">
        <v>28</v>
      </c>
      <c r="H1329" s="91">
        <v>41.28125</v>
      </c>
      <c r="I1329" s="91">
        <v>20.484375</v>
      </c>
      <c r="J1329" t="s">
        <v>30</v>
      </c>
      <c r="K1329" s="1" t="s">
        <v>33</v>
      </c>
      <c r="L1329" t="s">
        <v>63</v>
      </c>
      <c r="M1329" t="s">
        <v>40</v>
      </c>
      <c r="N1329" t="s">
        <v>36</v>
      </c>
      <c r="O1329" t="str">
        <f t="shared" si="20"/>
        <v>No</v>
      </c>
    </row>
    <row r="1330" spans="1:15" x14ac:dyDescent="0.25">
      <c r="A1330" t="s">
        <v>14</v>
      </c>
      <c r="B1330" t="s">
        <v>18</v>
      </c>
      <c r="C1330" t="s">
        <v>20</v>
      </c>
      <c r="D1330" s="91">
        <v>28</v>
      </c>
      <c r="E1330" t="s">
        <v>24</v>
      </c>
      <c r="F1330">
        <v>3700</v>
      </c>
      <c r="G1330" t="s">
        <v>28</v>
      </c>
      <c r="H1330" s="91">
        <v>38</v>
      </c>
      <c r="I1330" s="91">
        <v>30.58203125</v>
      </c>
      <c r="J1330" t="s">
        <v>32</v>
      </c>
      <c r="K1330" s="1" t="s">
        <v>35</v>
      </c>
      <c r="L1330" t="s">
        <v>36</v>
      </c>
      <c r="M1330" t="s">
        <v>38</v>
      </c>
      <c r="N1330" t="s">
        <v>63</v>
      </c>
      <c r="O1330" t="str">
        <f t="shared" si="20"/>
        <v>_Yes</v>
      </c>
    </row>
    <row r="1331" spans="1:15" x14ac:dyDescent="0.25">
      <c r="A1331" t="s">
        <v>14</v>
      </c>
      <c r="B1331" t="s">
        <v>18</v>
      </c>
      <c r="C1331" t="s">
        <v>20</v>
      </c>
      <c r="D1331" s="91">
        <v>15</v>
      </c>
      <c r="E1331" t="s">
        <v>22</v>
      </c>
      <c r="F1331">
        <v>3700</v>
      </c>
      <c r="G1331" t="s">
        <v>28</v>
      </c>
      <c r="H1331" s="91">
        <v>40</v>
      </c>
      <c r="I1331" s="91">
        <v>28.46484375</v>
      </c>
      <c r="J1331" t="s">
        <v>31</v>
      </c>
      <c r="K1331" s="1" t="s">
        <v>34</v>
      </c>
      <c r="L1331" t="s">
        <v>36</v>
      </c>
      <c r="M1331" t="s">
        <v>38</v>
      </c>
      <c r="N1331" t="s">
        <v>63</v>
      </c>
      <c r="O1331" t="str">
        <f t="shared" si="20"/>
        <v>_Yes</v>
      </c>
    </row>
    <row r="1332" spans="1:15" x14ac:dyDescent="0.25">
      <c r="A1332" t="s">
        <v>14</v>
      </c>
      <c r="B1332" t="s">
        <v>17</v>
      </c>
      <c r="C1332" t="s">
        <v>20</v>
      </c>
      <c r="D1332" s="91">
        <v>5.856445313</v>
      </c>
      <c r="E1332" t="s">
        <v>21</v>
      </c>
      <c r="F1332">
        <v>3705</v>
      </c>
      <c r="G1332" t="s">
        <v>28</v>
      </c>
      <c r="H1332" s="91">
        <v>40</v>
      </c>
      <c r="I1332" s="91">
        <v>30.328125</v>
      </c>
      <c r="J1332" t="s">
        <v>32</v>
      </c>
      <c r="K1332" s="1" t="s">
        <v>34</v>
      </c>
      <c r="L1332" t="s">
        <v>36</v>
      </c>
      <c r="M1332" t="s">
        <v>38</v>
      </c>
      <c r="N1332" t="s">
        <v>36</v>
      </c>
      <c r="O1332" t="str">
        <f t="shared" si="20"/>
        <v>No</v>
      </c>
    </row>
    <row r="1333" spans="1:15" x14ac:dyDescent="0.25">
      <c r="A1333" t="s">
        <v>14</v>
      </c>
      <c r="B1333" t="s">
        <v>18</v>
      </c>
      <c r="C1333" t="s">
        <v>19</v>
      </c>
      <c r="D1333" s="91">
        <v>7.856445313</v>
      </c>
      <c r="E1333" t="s">
        <v>21</v>
      </c>
      <c r="F1333">
        <v>3710</v>
      </c>
      <c r="G1333" t="s">
        <v>28</v>
      </c>
      <c r="H1333" s="91">
        <v>40</v>
      </c>
      <c r="I1333" s="91">
        <v>28.703125</v>
      </c>
      <c r="J1333" t="s">
        <v>31</v>
      </c>
      <c r="K1333" s="1" t="s">
        <v>35</v>
      </c>
      <c r="L1333" t="s">
        <v>36</v>
      </c>
      <c r="M1333" t="s">
        <v>38</v>
      </c>
      <c r="N1333" t="s">
        <v>36</v>
      </c>
      <c r="O1333" t="str">
        <f t="shared" si="20"/>
        <v>No</v>
      </c>
    </row>
    <row r="1334" spans="1:15" x14ac:dyDescent="0.25">
      <c r="A1334" t="s">
        <v>14</v>
      </c>
      <c r="B1334" t="s">
        <v>18</v>
      </c>
      <c r="C1334" t="s">
        <v>19</v>
      </c>
      <c r="D1334" s="91">
        <v>13</v>
      </c>
      <c r="E1334" t="s">
        <v>22</v>
      </c>
      <c r="F1334">
        <v>3710</v>
      </c>
      <c r="G1334" t="s">
        <v>28</v>
      </c>
      <c r="H1334" s="91">
        <v>39</v>
      </c>
      <c r="I1334" s="91">
        <v>27.49609375</v>
      </c>
      <c r="J1334" t="s">
        <v>31</v>
      </c>
      <c r="K1334" s="1" t="s">
        <v>33</v>
      </c>
      <c r="L1334" t="s">
        <v>36</v>
      </c>
      <c r="M1334" t="s">
        <v>37</v>
      </c>
      <c r="N1334" t="s">
        <v>36</v>
      </c>
      <c r="O1334" t="str">
        <f t="shared" si="20"/>
        <v>No</v>
      </c>
    </row>
    <row r="1335" spans="1:15" x14ac:dyDescent="0.25">
      <c r="A1335" t="s">
        <v>14</v>
      </c>
      <c r="B1335" t="s">
        <v>16</v>
      </c>
      <c r="C1335" t="s">
        <v>19</v>
      </c>
      <c r="D1335" s="91">
        <v>15.71289063</v>
      </c>
      <c r="E1335" t="s">
        <v>22</v>
      </c>
      <c r="F1335">
        <v>3710</v>
      </c>
      <c r="G1335" t="s">
        <v>28</v>
      </c>
      <c r="H1335" s="91">
        <v>39</v>
      </c>
      <c r="I1335" s="91">
        <v>23.68359375</v>
      </c>
      <c r="J1335" t="s">
        <v>30</v>
      </c>
      <c r="K1335" s="1" t="s">
        <v>33</v>
      </c>
      <c r="L1335" t="s">
        <v>36</v>
      </c>
      <c r="M1335" t="s">
        <v>40</v>
      </c>
      <c r="N1335" t="s">
        <v>63</v>
      </c>
      <c r="O1335" t="str">
        <f t="shared" si="20"/>
        <v>_Yes</v>
      </c>
    </row>
    <row r="1336" spans="1:15" x14ac:dyDescent="0.25">
      <c r="A1336" t="s">
        <v>14</v>
      </c>
      <c r="B1336" t="s">
        <v>18</v>
      </c>
      <c r="C1336" t="s">
        <v>19</v>
      </c>
      <c r="D1336" s="91">
        <v>22.28515625</v>
      </c>
      <c r="E1336" t="s">
        <v>23</v>
      </c>
      <c r="F1336">
        <v>3710</v>
      </c>
      <c r="G1336" t="s">
        <v>28</v>
      </c>
      <c r="H1336" s="91">
        <v>41</v>
      </c>
      <c r="I1336" s="91">
        <v>25.3515625</v>
      </c>
      <c r="J1336" t="s">
        <v>31</v>
      </c>
      <c r="K1336" s="1" t="s">
        <v>33</v>
      </c>
      <c r="L1336" t="s">
        <v>36</v>
      </c>
      <c r="M1336" t="s">
        <v>38</v>
      </c>
      <c r="N1336" t="s">
        <v>36</v>
      </c>
      <c r="O1336" t="str">
        <f t="shared" si="20"/>
        <v>No</v>
      </c>
    </row>
    <row r="1337" spans="1:15" x14ac:dyDescent="0.25">
      <c r="A1337" t="s">
        <v>14</v>
      </c>
      <c r="B1337" t="s">
        <v>18</v>
      </c>
      <c r="C1337" t="s">
        <v>19</v>
      </c>
      <c r="D1337" s="91">
        <v>46.5703125</v>
      </c>
      <c r="E1337" t="s">
        <v>24</v>
      </c>
      <c r="F1337">
        <v>3710</v>
      </c>
      <c r="G1337" t="s">
        <v>28</v>
      </c>
      <c r="H1337" s="91">
        <v>40</v>
      </c>
      <c r="I1337" s="91">
        <v>23.875</v>
      </c>
      <c r="J1337" t="s">
        <v>30</v>
      </c>
      <c r="K1337" s="1" t="s">
        <v>34</v>
      </c>
      <c r="L1337" t="s">
        <v>36</v>
      </c>
      <c r="M1337" t="s">
        <v>38</v>
      </c>
      <c r="N1337" t="s">
        <v>36</v>
      </c>
      <c r="O1337" t="str">
        <f t="shared" si="20"/>
        <v>No</v>
      </c>
    </row>
    <row r="1338" spans="1:15" x14ac:dyDescent="0.25">
      <c r="A1338" t="s">
        <v>0</v>
      </c>
      <c r="B1338" t="s">
        <v>18</v>
      </c>
      <c r="C1338" t="s">
        <v>19</v>
      </c>
      <c r="D1338" s="91">
        <v>23.85546875</v>
      </c>
      <c r="E1338" t="s">
        <v>23</v>
      </c>
      <c r="F1338">
        <v>3710</v>
      </c>
      <c r="G1338" t="s">
        <v>28</v>
      </c>
      <c r="H1338" s="91">
        <v>41</v>
      </c>
      <c r="I1338" s="91">
        <v>30.46875</v>
      </c>
      <c r="J1338" t="s">
        <v>32</v>
      </c>
      <c r="K1338" s="1" t="s">
        <v>34</v>
      </c>
      <c r="L1338" t="s">
        <v>36</v>
      </c>
      <c r="M1338" t="s">
        <v>38</v>
      </c>
      <c r="N1338" t="s">
        <v>36</v>
      </c>
      <c r="O1338" t="str">
        <f t="shared" si="20"/>
        <v>No</v>
      </c>
    </row>
    <row r="1339" spans="1:15" x14ac:dyDescent="0.25">
      <c r="A1339" t="s">
        <v>14</v>
      </c>
      <c r="B1339" t="s">
        <v>16</v>
      </c>
      <c r="C1339" t="s">
        <v>20</v>
      </c>
      <c r="D1339" s="91">
        <v>43</v>
      </c>
      <c r="E1339" t="s">
        <v>24</v>
      </c>
      <c r="F1339">
        <v>3710</v>
      </c>
      <c r="G1339" t="s">
        <v>28</v>
      </c>
      <c r="H1339" s="91">
        <v>38</v>
      </c>
      <c r="I1339" s="91">
        <v>28.6015625</v>
      </c>
      <c r="J1339" t="s">
        <v>31</v>
      </c>
      <c r="K1339" s="1" t="s">
        <v>35</v>
      </c>
      <c r="L1339" t="s">
        <v>63</v>
      </c>
      <c r="M1339" t="s">
        <v>38</v>
      </c>
      <c r="N1339" t="s">
        <v>36</v>
      </c>
      <c r="O1339" t="str">
        <f t="shared" si="20"/>
        <v>No</v>
      </c>
    </row>
    <row r="1340" spans="1:15" x14ac:dyDescent="0.25">
      <c r="A1340" t="s">
        <v>14</v>
      </c>
      <c r="B1340" t="s">
        <v>18</v>
      </c>
      <c r="C1340" t="s">
        <v>20</v>
      </c>
      <c r="D1340" s="91">
        <v>24</v>
      </c>
      <c r="E1340" t="s">
        <v>23</v>
      </c>
      <c r="F1340">
        <v>3710</v>
      </c>
      <c r="G1340" t="s">
        <v>28</v>
      </c>
      <c r="H1340" s="91">
        <v>40</v>
      </c>
      <c r="I1340" s="91">
        <v>25.953125</v>
      </c>
      <c r="J1340" t="s">
        <v>31</v>
      </c>
      <c r="K1340" s="1" t="s">
        <v>34</v>
      </c>
      <c r="L1340" t="s">
        <v>36</v>
      </c>
      <c r="M1340" t="s">
        <v>40</v>
      </c>
      <c r="N1340" t="s">
        <v>36</v>
      </c>
      <c r="O1340" t="str">
        <f t="shared" si="20"/>
        <v>No</v>
      </c>
    </row>
    <row r="1341" spans="1:15" x14ac:dyDescent="0.25">
      <c r="A1341" t="s">
        <v>0</v>
      </c>
      <c r="B1341" t="s">
        <v>18</v>
      </c>
      <c r="C1341" t="s">
        <v>20</v>
      </c>
      <c r="D1341" s="91">
        <v>10.5703125</v>
      </c>
      <c r="E1341" t="s">
        <v>21</v>
      </c>
      <c r="F1341">
        <v>3710</v>
      </c>
      <c r="G1341" t="s">
        <v>28</v>
      </c>
      <c r="H1341" s="91">
        <v>39</v>
      </c>
      <c r="I1341" s="91">
        <v>22.10546875</v>
      </c>
      <c r="J1341" t="s">
        <v>30</v>
      </c>
      <c r="K1341" s="1" t="s">
        <v>33</v>
      </c>
      <c r="L1341" t="s">
        <v>36</v>
      </c>
      <c r="M1341" t="s">
        <v>40</v>
      </c>
      <c r="N1341" t="s">
        <v>36</v>
      </c>
      <c r="O1341" t="str">
        <f t="shared" si="20"/>
        <v>No</v>
      </c>
    </row>
    <row r="1342" spans="1:15" x14ac:dyDescent="0.25">
      <c r="A1342" t="s">
        <v>14</v>
      </c>
      <c r="B1342" t="s">
        <v>18</v>
      </c>
      <c r="C1342" t="s">
        <v>19</v>
      </c>
      <c r="D1342" s="91">
        <v>4.427734375</v>
      </c>
      <c r="E1342" t="s">
        <v>21</v>
      </c>
      <c r="F1342">
        <v>3720</v>
      </c>
      <c r="G1342" t="s">
        <v>28</v>
      </c>
      <c r="H1342" s="91">
        <v>40</v>
      </c>
      <c r="I1342" s="91">
        <v>36.3359375</v>
      </c>
      <c r="J1342" t="s">
        <v>32</v>
      </c>
      <c r="K1342" s="1" t="s">
        <v>34</v>
      </c>
      <c r="L1342" t="s">
        <v>36</v>
      </c>
      <c r="M1342" t="s">
        <v>37</v>
      </c>
      <c r="N1342" t="s">
        <v>36</v>
      </c>
      <c r="O1342" t="str">
        <f t="shared" si="20"/>
        <v>No</v>
      </c>
    </row>
    <row r="1343" spans="1:15" x14ac:dyDescent="0.25">
      <c r="A1343" t="s">
        <v>14</v>
      </c>
      <c r="B1343" t="s">
        <v>18</v>
      </c>
      <c r="C1343" t="s">
        <v>19</v>
      </c>
      <c r="D1343" s="91">
        <v>7.713867188</v>
      </c>
      <c r="E1343" t="s">
        <v>21</v>
      </c>
      <c r="F1343">
        <v>3720</v>
      </c>
      <c r="G1343" t="s">
        <v>28</v>
      </c>
      <c r="H1343" s="91">
        <v>38</v>
      </c>
      <c r="I1343" s="91">
        <v>33.484375</v>
      </c>
      <c r="J1343" t="s">
        <v>32</v>
      </c>
      <c r="K1343" s="1" t="s">
        <v>34</v>
      </c>
      <c r="L1343" t="s">
        <v>36</v>
      </c>
      <c r="M1343" t="s">
        <v>38</v>
      </c>
      <c r="N1343" t="s">
        <v>36</v>
      </c>
      <c r="O1343" t="str">
        <f t="shared" si="20"/>
        <v>No</v>
      </c>
    </row>
    <row r="1344" spans="1:15" x14ac:dyDescent="0.25">
      <c r="A1344" t="s">
        <v>14</v>
      </c>
      <c r="B1344" t="s">
        <v>18</v>
      </c>
      <c r="C1344" t="s">
        <v>19</v>
      </c>
      <c r="D1344" s="91">
        <v>26.85546875</v>
      </c>
      <c r="E1344" t="s">
        <v>24</v>
      </c>
      <c r="F1344">
        <v>3720</v>
      </c>
      <c r="G1344" t="s">
        <v>28</v>
      </c>
      <c r="H1344" s="91">
        <v>40</v>
      </c>
      <c r="I1344" s="91">
        <v>22.5390625</v>
      </c>
      <c r="J1344" t="s">
        <v>30</v>
      </c>
      <c r="K1344" s="1" t="s">
        <v>35</v>
      </c>
      <c r="L1344" t="s">
        <v>36</v>
      </c>
      <c r="M1344" t="s">
        <v>40</v>
      </c>
      <c r="N1344" t="s">
        <v>36</v>
      </c>
      <c r="O1344" t="str">
        <f t="shared" si="20"/>
        <v>No</v>
      </c>
    </row>
    <row r="1345" spans="1:15" x14ac:dyDescent="0.25">
      <c r="A1345" t="s">
        <v>14</v>
      </c>
      <c r="B1345" t="s">
        <v>18</v>
      </c>
      <c r="C1345" t="s">
        <v>19</v>
      </c>
      <c r="D1345" s="91">
        <v>48.5703125</v>
      </c>
      <c r="E1345" t="s">
        <v>24</v>
      </c>
      <c r="F1345">
        <v>3720</v>
      </c>
      <c r="G1345" t="s">
        <v>28</v>
      </c>
      <c r="H1345" s="91">
        <v>39</v>
      </c>
      <c r="I1345" s="91">
        <v>31.83984375</v>
      </c>
      <c r="J1345" t="s">
        <v>32</v>
      </c>
      <c r="K1345" s="1" t="s">
        <v>34</v>
      </c>
      <c r="L1345" t="s">
        <v>36</v>
      </c>
      <c r="M1345" t="s">
        <v>37</v>
      </c>
      <c r="N1345" t="s">
        <v>36</v>
      </c>
      <c r="O1345" t="str">
        <f t="shared" si="20"/>
        <v>No</v>
      </c>
    </row>
    <row r="1346" spans="1:15" x14ac:dyDescent="0.25">
      <c r="A1346" t="s">
        <v>14</v>
      </c>
      <c r="B1346" t="s">
        <v>18</v>
      </c>
      <c r="C1346" t="s">
        <v>19</v>
      </c>
      <c r="D1346" s="91">
        <v>11.28515625</v>
      </c>
      <c r="E1346" t="s">
        <v>21</v>
      </c>
      <c r="F1346">
        <v>3720</v>
      </c>
      <c r="G1346" t="s">
        <v>28</v>
      </c>
      <c r="H1346" s="91">
        <v>39</v>
      </c>
      <c r="I1346" s="91">
        <v>21.7109375</v>
      </c>
      <c r="J1346" t="s">
        <v>30</v>
      </c>
      <c r="K1346" s="1" t="s">
        <v>34</v>
      </c>
      <c r="L1346" t="s">
        <v>36</v>
      </c>
      <c r="M1346" t="s">
        <v>38</v>
      </c>
      <c r="N1346" t="s">
        <v>36</v>
      </c>
      <c r="O1346" t="str">
        <f t="shared" si="20"/>
        <v>No</v>
      </c>
    </row>
    <row r="1347" spans="1:15" x14ac:dyDescent="0.25">
      <c r="A1347" t="s">
        <v>14</v>
      </c>
      <c r="B1347" t="s">
        <v>16</v>
      </c>
      <c r="C1347" t="s">
        <v>19</v>
      </c>
      <c r="D1347" s="91">
        <v>12.71289063</v>
      </c>
      <c r="E1347" t="s">
        <v>21</v>
      </c>
      <c r="F1347">
        <v>3720</v>
      </c>
      <c r="G1347" t="s">
        <v>28</v>
      </c>
      <c r="H1347" s="91">
        <v>38</v>
      </c>
      <c r="I1347" s="91">
        <v>21.60546875</v>
      </c>
      <c r="J1347" t="s">
        <v>30</v>
      </c>
      <c r="K1347" s="1" t="s">
        <v>34</v>
      </c>
      <c r="L1347" t="s">
        <v>36</v>
      </c>
      <c r="M1347" t="s">
        <v>39</v>
      </c>
      <c r="N1347" t="s">
        <v>63</v>
      </c>
      <c r="O1347" t="str">
        <f t="shared" si="20"/>
        <v>_Yes</v>
      </c>
    </row>
    <row r="1348" spans="1:15" x14ac:dyDescent="0.25">
      <c r="A1348" t="s">
        <v>0</v>
      </c>
      <c r="B1348" t="s">
        <v>16</v>
      </c>
      <c r="C1348" t="s">
        <v>19</v>
      </c>
      <c r="D1348" s="91">
        <v>9.142578125</v>
      </c>
      <c r="E1348" t="s">
        <v>21</v>
      </c>
      <c r="F1348">
        <v>3720</v>
      </c>
      <c r="G1348" t="s">
        <v>28</v>
      </c>
      <c r="H1348" s="91">
        <v>41</v>
      </c>
      <c r="I1348" s="91">
        <v>21.16796875</v>
      </c>
      <c r="J1348" t="s">
        <v>30</v>
      </c>
      <c r="K1348" s="1" t="s">
        <v>34</v>
      </c>
      <c r="L1348" t="s">
        <v>36</v>
      </c>
      <c r="M1348" t="s">
        <v>38</v>
      </c>
      <c r="N1348" t="s">
        <v>63</v>
      </c>
      <c r="O1348" t="str">
        <f t="shared" ref="O1348:O1411" si="21">IF(N1348="Occasional","_Yes",N1348)</f>
        <v>_Yes</v>
      </c>
    </row>
    <row r="1349" spans="1:15" x14ac:dyDescent="0.25">
      <c r="A1349" t="s">
        <v>14</v>
      </c>
      <c r="B1349" t="s">
        <v>18</v>
      </c>
      <c r="C1349" t="s">
        <v>20</v>
      </c>
      <c r="D1349" s="91">
        <v>23</v>
      </c>
      <c r="E1349" t="s">
        <v>23</v>
      </c>
      <c r="F1349">
        <v>3720</v>
      </c>
      <c r="G1349" t="s">
        <v>28</v>
      </c>
      <c r="H1349" s="91">
        <v>41.421875</v>
      </c>
      <c r="I1349" s="91">
        <v>26.41796875</v>
      </c>
      <c r="J1349" t="s">
        <v>31</v>
      </c>
      <c r="K1349" s="1" t="s">
        <v>34</v>
      </c>
      <c r="L1349" t="s">
        <v>36</v>
      </c>
      <c r="M1349" t="s">
        <v>40</v>
      </c>
      <c r="N1349" t="s">
        <v>36</v>
      </c>
      <c r="O1349" t="str">
        <f t="shared" si="21"/>
        <v>No</v>
      </c>
    </row>
    <row r="1350" spans="1:15" x14ac:dyDescent="0.25">
      <c r="A1350" t="s">
        <v>14</v>
      </c>
      <c r="B1350" t="s">
        <v>16</v>
      </c>
      <c r="C1350" t="s">
        <v>20</v>
      </c>
      <c r="D1350" s="91">
        <v>16.42578125</v>
      </c>
      <c r="E1350" t="s">
        <v>22</v>
      </c>
      <c r="F1350">
        <v>3720</v>
      </c>
      <c r="G1350" t="s">
        <v>28</v>
      </c>
      <c r="H1350" s="91">
        <v>41</v>
      </c>
      <c r="I1350" s="91">
        <v>25.46484375</v>
      </c>
      <c r="J1350" t="s">
        <v>31</v>
      </c>
      <c r="K1350" s="1" t="s">
        <v>35</v>
      </c>
      <c r="L1350" t="s">
        <v>63</v>
      </c>
      <c r="M1350" t="s">
        <v>38</v>
      </c>
      <c r="N1350" t="s">
        <v>63</v>
      </c>
      <c r="O1350" t="str">
        <f t="shared" si="21"/>
        <v>_Yes</v>
      </c>
    </row>
    <row r="1351" spans="1:15" x14ac:dyDescent="0.25">
      <c r="A1351" t="s">
        <v>14</v>
      </c>
      <c r="B1351" t="s">
        <v>18</v>
      </c>
      <c r="C1351" t="s">
        <v>20</v>
      </c>
      <c r="D1351" s="91">
        <v>27.42578125</v>
      </c>
      <c r="E1351" t="s">
        <v>24</v>
      </c>
      <c r="F1351">
        <v>3720</v>
      </c>
      <c r="G1351" t="s">
        <v>28</v>
      </c>
      <c r="H1351" s="91">
        <v>41.5703125</v>
      </c>
      <c r="I1351" s="91">
        <v>21.9765625</v>
      </c>
      <c r="J1351" t="s">
        <v>30</v>
      </c>
      <c r="K1351" s="1" t="s">
        <v>34</v>
      </c>
      <c r="L1351" t="s">
        <v>36</v>
      </c>
      <c r="M1351" t="s">
        <v>37</v>
      </c>
      <c r="N1351" t="s">
        <v>63</v>
      </c>
      <c r="O1351" t="str">
        <f t="shared" si="21"/>
        <v>_Yes</v>
      </c>
    </row>
    <row r="1352" spans="1:15" x14ac:dyDescent="0.25">
      <c r="A1352" t="s">
        <v>14</v>
      </c>
      <c r="B1352" t="s">
        <v>16</v>
      </c>
      <c r="C1352" t="s">
        <v>20</v>
      </c>
      <c r="D1352" s="91">
        <v>12</v>
      </c>
      <c r="E1352" t="s">
        <v>21</v>
      </c>
      <c r="F1352">
        <v>3720</v>
      </c>
      <c r="G1352" t="s">
        <v>28</v>
      </c>
      <c r="H1352" s="91">
        <v>40</v>
      </c>
      <c r="I1352" s="91">
        <v>25.05859375</v>
      </c>
      <c r="J1352" t="s">
        <v>31</v>
      </c>
      <c r="K1352" s="1" t="s">
        <v>34</v>
      </c>
      <c r="L1352" t="s">
        <v>36</v>
      </c>
      <c r="M1352" t="s">
        <v>40</v>
      </c>
      <c r="N1352" t="s">
        <v>63</v>
      </c>
      <c r="O1352" t="str">
        <f t="shared" si="21"/>
        <v>_Yes</v>
      </c>
    </row>
    <row r="1353" spans="1:15" x14ac:dyDescent="0.25">
      <c r="A1353" t="s">
        <v>0</v>
      </c>
      <c r="B1353" t="s">
        <v>16</v>
      </c>
      <c r="C1353" t="s">
        <v>20</v>
      </c>
      <c r="D1353" s="91">
        <v>26.28515625</v>
      </c>
      <c r="E1353" t="s">
        <v>24</v>
      </c>
      <c r="F1353">
        <v>3720</v>
      </c>
      <c r="G1353" t="s">
        <v>28</v>
      </c>
      <c r="H1353" s="91">
        <v>41</v>
      </c>
      <c r="I1353" s="91">
        <v>25.90234375</v>
      </c>
      <c r="J1353" t="s">
        <v>31</v>
      </c>
      <c r="K1353" s="1" t="s">
        <v>35</v>
      </c>
      <c r="L1353" t="s">
        <v>36</v>
      </c>
      <c r="M1353" t="s">
        <v>40</v>
      </c>
      <c r="N1353" t="s">
        <v>63</v>
      </c>
      <c r="O1353" t="str">
        <f t="shared" si="21"/>
        <v>_Yes</v>
      </c>
    </row>
    <row r="1354" spans="1:15" x14ac:dyDescent="0.25">
      <c r="A1354" t="s">
        <v>14</v>
      </c>
      <c r="B1354" t="s">
        <v>18</v>
      </c>
      <c r="C1354" t="s">
        <v>19</v>
      </c>
      <c r="D1354" s="91">
        <v>8.427734375</v>
      </c>
      <c r="E1354" t="s">
        <v>21</v>
      </c>
      <c r="F1354">
        <v>3725</v>
      </c>
      <c r="G1354" t="s">
        <v>28</v>
      </c>
      <c r="H1354" s="91">
        <v>40</v>
      </c>
      <c r="I1354" s="91">
        <v>24.1875</v>
      </c>
      <c r="J1354" t="s">
        <v>30</v>
      </c>
      <c r="K1354" s="1" t="s">
        <v>35</v>
      </c>
      <c r="L1354" t="s">
        <v>36</v>
      </c>
      <c r="M1354" t="s">
        <v>38</v>
      </c>
      <c r="N1354" t="s">
        <v>63</v>
      </c>
      <c r="O1354" t="str">
        <f t="shared" si="21"/>
        <v>_Yes</v>
      </c>
    </row>
    <row r="1355" spans="1:15" x14ac:dyDescent="0.25">
      <c r="A1355" t="s">
        <v>14</v>
      </c>
      <c r="B1355" t="s">
        <v>17</v>
      </c>
      <c r="C1355" t="s">
        <v>19</v>
      </c>
      <c r="D1355" s="91">
        <v>16</v>
      </c>
      <c r="E1355" t="s">
        <v>22</v>
      </c>
      <c r="F1355">
        <v>3725</v>
      </c>
      <c r="G1355" t="s">
        <v>28</v>
      </c>
      <c r="H1355" s="91">
        <v>42</v>
      </c>
      <c r="I1355" s="91">
        <v>32.390625</v>
      </c>
      <c r="J1355" t="s">
        <v>32</v>
      </c>
      <c r="K1355" s="1" t="s">
        <v>34</v>
      </c>
      <c r="L1355" t="s">
        <v>36</v>
      </c>
      <c r="M1355" t="s">
        <v>37</v>
      </c>
      <c r="N1355" t="s">
        <v>36</v>
      </c>
      <c r="O1355" t="str">
        <f t="shared" si="21"/>
        <v>No</v>
      </c>
    </row>
    <row r="1356" spans="1:15" x14ac:dyDescent="0.25">
      <c r="A1356" t="s">
        <v>14</v>
      </c>
      <c r="B1356" t="s">
        <v>18</v>
      </c>
      <c r="C1356" t="s">
        <v>19</v>
      </c>
      <c r="D1356" s="91">
        <v>8.85546875</v>
      </c>
      <c r="E1356" t="s">
        <v>21</v>
      </c>
      <c r="F1356">
        <v>3730</v>
      </c>
      <c r="G1356" t="s">
        <v>28</v>
      </c>
      <c r="H1356" s="91">
        <v>40</v>
      </c>
      <c r="I1356" s="91">
        <v>33.5234375</v>
      </c>
      <c r="J1356" t="s">
        <v>32</v>
      </c>
      <c r="K1356" s="1" t="s">
        <v>34</v>
      </c>
      <c r="L1356" t="s">
        <v>36</v>
      </c>
      <c r="M1356" t="s">
        <v>38</v>
      </c>
      <c r="N1356" t="s">
        <v>36</v>
      </c>
      <c r="O1356" t="str">
        <f t="shared" si="21"/>
        <v>No</v>
      </c>
    </row>
    <row r="1357" spans="1:15" x14ac:dyDescent="0.25">
      <c r="A1357" t="s">
        <v>14</v>
      </c>
      <c r="B1357" t="s">
        <v>18</v>
      </c>
      <c r="C1357" t="s">
        <v>19</v>
      </c>
      <c r="D1357" s="91">
        <v>49.421875</v>
      </c>
      <c r="E1357" t="s">
        <v>24</v>
      </c>
      <c r="F1357">
        <v>3730</v>
      </c>
      <c r="G1357" t="s">
        <v>28</v>
      </c>
      <c r="H1357" s="91">
        <v>40</v>
      </c>
      <c r="I1357" s="91">
        <v>25.03125</v>
      </c>
      <c r="J1357" t="s">
        <v>31</v>
      </c>
      <c r="K1357" s="1" t="s">
        <v>33</v>
      </c>
      <c r="L1357" t="s">
        <v>36</v>
      </c>
      <c r="M1357" t="s">
        <v>38</v>
      </c>
      <c r="N1357" t="s">
        <v>36</v>
      </c>
      <c r="O1357" t="str">
        <f t="shared" si="21"/>
        <v>No</v>
      </c>
    </row>
    <row r="1358" spans="1:15" x14ac:dyDescent="0.25">
      <c r="A1358" t="s">
        <v>14</v>
      </c>
      <c r="B1358" t="s">
        <v>18</v>
      </c>
      <c r="C1358" t="s">
        <v>19</v>
      </c>
      <c r="D1358" s="91">
        <v>10.42773438</v>
      </c>
      <c r="E1358" t="s">
        <v>21</v>
      </c>
      <c r="F1358">
        <v>3730</v>
      </c>
      <c r="G1358" t="s">
        <v>28</v>
      </c>
      <c r="H1358" s="91">
        <v>41</v>
      </c>
      <c r="I1358" s="91">
        <v>29.6640625</v>
      </c>
      <c r="J1358" t="s">
        <v>31</v>
      </c>
      <c r="K1358" s="1" t="s">
        <v>33</v>
      </c>
      <c r="L1358" t="s">
        <v>36</v>
      </c>
      <c r="M1358" t="s">
        <v>38</v>
      </c>
      <c r="N1358" t="s">
        <v>36</v>
      </c>
      <c r="O1358" t="str">
        <f t="shared" si="21"/>
        <v>No</v>
      </c>
    </row>
    <row r="1359" spans="1:15" x14ac:dyDescent="0.25">
      <c r="A1359" t="s">
        <v>0</v>
      </c>
      <c r="B1359" t="s">
        <v>16</v>
      </c>
      <c r="C1359" t="s">
        <v>19</v>
      </c>
      <c r="D1359" s="91">
        <v>15.85546875</v>
      </c>
      <c r="E1359" t="s">
        <v>22</v>
      </c>
      <c r="F1359">
        <v>3730</v>
      </c>
      <c r="G1359" t="s">
        <v>28</v>
      </c>
      <c r="H1359" s="91">
        <v>40</v>
      </c>
      <c r="I1359" s="91">
        <v>23.97265625</v>
      </c>
      <c r="J1359" t="s">
        <v>30</v>
      </c>
      <c r="K1359" s="1" t="s">
        <v>35</v>
      </c>
      <c r="L1359" t="s">
        <v>36</v>
      </c>
      <c r="M1359" t="s">
        <v>40</v>
      </c>
      <c r="N1359" t="s">
        <v>36</v>
      </c>
      <c r="O1359" t="str">
        <f t="shared" si="21"/>
        <v>No</v>
      </c>
    </row>
    <row r="1360" spans="1:15" x14ac:dyDescent="0.25">
      <c r="A1360" t="s">
        <v>14</v>
      </c>
      <c r="B1360" t="s">
        <v>18</v>
      </c>
      <c r="C1360" t="s">
        <v>20</v>
      </c>
      <c r="D1360" s="91">
        <v>6.427734375</v>
      </c>
      <c r="E1360" t="s">
        <v>21</v>
      </c>
      <c r="F1360">
        <v>3730</v>
      </c>
      <c r="G1360" t="s">
        <v>28</v>
      </c>
      <c r="H1360" s="91">
        <v>40</v>
      </c>
      <c r="I1360" s="91">
        <v>29.80859375</v>
      </c>
      <c r="J1360" t="s">
        <v>31</v>
      </c>
      <c r="K1360" s="1" t="s">
        <v>34</v>
      </c>
      <c r="L1360" t="s">
        <v>36</v>
      </c>
      <c r="M1360" t="s">
        <v>38</v>
      </c>
      <c r="N1360" t="s">
        <v>36</v>
      </c>
      <c r="O1360" t="str">
        <f t="shared" si="21"/>
        <v>No</v>
      </c>
    </row>
    <row r="1361" spans="1:15" x14ac:dyDescent="0.25">
      <c r="A1361" t="s">
        <v>14</v>
      </c>
      <c r="B1361" t="s">
        <v>17</v>
      </c>
      <c r="C1361" t="s">
        <v>20</v>
      </c>
      <c r="D1361" s="91">
        <v>18.85546875</v>
      </c>
      <c r="E1361" t="s">
        <v>22</v>
      </c>
      <c r="F1361">
        <v>3730</v>
      </c>
      <c r="G1361" t="s">
        <v>28</v>
      </c>
      <c r="H1361" s="91">
        <v>41</v>
      </c>
      <c r="I1361" s="91">
        <v>31.90234375</v>
      </c>
      <c r="J1361" t="s">
        <v>32</v>
      </c>
      <c r="K1361" s="1" t="s">
        <v>34</v>
      </c>
      <c r="L1361" t="s">
        <v>36</v>
      </c>
      <c r="M1361" t="s">
        <v>38</v>
      </c>
      <c r="N1361" t="s">
        <v>36</v>
      </c>
      <c r="O1361" t="str">
        <f t="shared" si="21"/>
        <v>No</v>
      </c>
    </row>
    <row r="1362" spans="1:15" x14ac:dyDescent="0.25">
      <c r="A1362" t="s">
        <v>14</v>
      </c>
      <c r="B1362" t="s">
        <v>18</v>
      </c>
      <c r="C1362" t="s">
        <v>20</v>
      </c>
      <c r="D1362" s="91">
        <v>10.85546875</v>
      </c>
      <c r="E1362" t="s">
        <v>21</v>
      </c>
      <c r="F1362">
        <v>3730</v>
      </c>
      <c r="G1362" t="s">
        <v>28</v>
      </c>
      <c r="H1362" s="91">
        <v>40.421875</v>
      </c>
      <c r="I1362" s="91">
        <v>30.06640625</v>
      </c>
      <c r="J1362" t="s">
        <v>32</v>
      </c>
      <c r="K1362" s="1" t="s">
        <v>34</v>
      </c>
      <c r="L1362" t="s">
        <v>36</v>
      </c>
      <c r="M1362" t="s">
        <v>38</v>
      </c>
      <c r="N1362" t="s">
        <v>36</v>
      </c>
      <c r="O1362" t="str">
        <f t="shared" si="21"/>
        <v>No</v>
      </c>
    </row>
    <row r="1363" spans="1:15" x14ac:dyDescent="0.25">
      <c r="A1363" t="s">
        <v>14</v>
      </c>
      <c r="B1363" t="s">
        <v>18</v>
      </c>
      <c r="C1363" t="s">
        <v>20</v>
      </c>
      <c r="D1363" s="91">
        <v>32.140625</v>
      </c>
      <c r="E1363" t="s">
        <v>24</v>
      </c>
      <c r="F1363">
        <v>3730</v>
      </c>
      <c r="G1363" t="s">
        <v>28</v>
      </c>
      <c r="H1363" s="91">
        <v>40</v>
      </c>
      <c r="I1363" s="91">
        <v>24.921875</v>
      </c>
      <c r="J1363" t="s">
        <v>30</v>
      </c>
      <c r="K1363" s="1" t="s">
        <v>34</v>
      </c>
      <c r="L1363" t="s">
        <v>36</v>
      </c>
      <c r="M1363" t="s">
        <v>40</v>
      </c>
      <c r="N1363" t="s">
        <v>36</v>
      </c>
      <c r="O1363" t="str">
        <f t="shared" si="21"/>
        <v>No</v>
      </c>
    </row>
    <row r="1364" spans="1:15" x14ac:dyDescent="0.25">
      <c r="A1364" t="s">
        <v>0</v>
      </c>
      <c r="B1364" t="s">
        <v>16</v>
      </c>
      <c r="C1364" t="s">
        <v>20</v>
      </c>
      <c r="D1364" s="91">
        <v>20.140625</v>
      </c>
      <c r="E1364" t="s">
        <v>23</v>
      </c>
      <c r="F1364">
        <v>3730</v>
      </c>
      <c r="G1364" t="s">
        <v>28</v>
      </c>
      <c r="H1364" s="91">
        <v>40</v>
      </c>
      <c r="I1364" s="91">
        <v>24.27734375</v>
      </c>
      <c r="J1364" t="s">
        <v>30</v>
      </c>
      <c r="K1364" s="1" t="s">
        <v>35</v>
      </c>
      <c r="L1364" t="s">
        <v>36</v>
      </c>
      <c r="M1364" t="s">
        <v>40</v>
      </c>
      <c r="N1364" t="s">
        <v>63</v>
      </c>
      <c r="O1364" t="str">
        <f t="shared" si="21"/>
        <v>_Yes</v>
      </c>
    </row>
    <row r="1365" spans="1:15" x14ac:dyDescent="0.25">
      <c r="A1365" t="s">
        <v>14</v>
      </c>
      <c r="B1365" t="s">
        <v>18</v>
      </c>
      <c r="C1365" t="s">
        <v>19</v>
      </c>
      <c r="D1365" s="91">
        <v>11.5703125</v>
      </c>
      <c r="E1365" t="s">
        <v>21</v>
      </c>
      <c r="F1365">
        <v>3740</v>
      </c>
      <c r="G1365" t="s">
        <v>28</v>
      </c>
      <c r="H1365" s="91">
        <v>41</v>
      </c>
      <c r="I1365" s="91">
        <v>23.0625</v>
      </c>
      <c r="J1365" t="s">
        <v>30</v>
      </c>
      <c r="K1365" s="1" t="s">
        <v>34</v>
      </c>
      <c r="L1365" t="s">
        <v>36</v>
      </c>
      <c r="M1365" t="s">
        <v>40</v>
      </c>
      <c r="N1365" t="s">
        <v>63</v>
      </c>
      <c r="O1365" t="str">
        <f t="shared" si="21"/>
        <v>_Yes</v>
      </c>
    </row>
    <row r="1366" spans="1:15" x14ac:dyDescent="0.25">
      <c r="A1366" t="s">
        <v>14</v>
      </c>
      <c r="B1366" t="s">
        <v>18</v>
      </c>
      <c r="C1366" t="s">
        <v>19</v>
      </c>
      <c r="D1366" s="91">
        <v>5.28515625</v>
      </c>
      <c r="E1366" t="s">
        <v>21</v>
      </c>
      <c r="F1366">
        <v>3740</v>
      </c>
      <c r="G1366" t="s">
        <v>28</v>
      </c>
      <c r="H1366" s="91">
        <v>37.8515625</v>
      </c>
      <c r="I1366" s="91">
        <v>32.015625</v>
      </c>
      <c r="J1366" t="s">
        <v>32</v>
      </c>
      <c r="K1366" s="1" t="s">
        <v>33</v>
      </c>
      <c r="L1366" t="s">
        <v>36</v>
      </c>
      <c r="M1366" t="s">
        <v>38</v>
      </c>
      <c r="N1366" t="s">
        <v>36</v>
      </c>
      <c r="O1366" t="str">
        <f t="shared" si="21"/>
        <v>No</v>
      </c>
    </row>
    <row r="1367" spans="1:15" x14ac:dyDescent="0.25">
      <c r="A1367" t="s">
        <v>14</v>
      </c>
      <c r="B1367" t="s">
        <v>18</v>
      </c>
      <c r="C1367" t="s">
        <v>19</v>
      </c>
      <c r="D1367" s="91">
        <v>15.85546875</v>
      </c>
      <c r="E1367" t="s">
        <v>22</v>
      </c>
      <c r="F1367">
        <v>3740</v>
      </c>
      <c r="G1367" t="s">
        <v>28</v>
      </c>
      <c r="H1367" s="91">
        <v>40.5703125</v>
      </c>
      <c r="I1367" s="91">
        <v>30.41015625</v>
      </c>
      <c r="J1367" t="s">
        <v>32</v>
      </c>
      <c r="K1367" s="1" t="s">
        <v>33</v>
      </c>
      <c r="L1367" t="s">
        <v>36</v>
      </c>
      <c r="M1367" t="s">
        <v>38</v>
      </c>
      <c r="N1367" t="s">
        <v>36</v>
      </c>
      <c r="O1367" t="str">
        <f t="shared" si="21"/>
        <v>No</v>
      </c>
    </row>
    <row r="1368" spans="1:15" x14ac:dyDescent="0.25">
      <c r="A1368" t="s">
        <v>14</v>
      </c>
      <c r="B1368" t="s">
        <v>18</v>
      </c>
      <c r="C1368" t="s">
        <v>19</v>
      </c>
      <c r="D1368" s="91">
        <v>8.85546875</v>
      </c>
      <c r="E1368" t="s">
        <v>21</v>
      </c>
      <c r="F1368">
        <v>3740</v>
      </c>
      <c r="G1368" t="s">
        <v>28</v>
      </c>
      <c r="H1368" s="91">
        <v>40</v>
      </c>
      <c r="I1368" s="91">
        <v>29.25390625</v>
      </c>
      <c r="J1368" t="s">
        <v>31</v>
      </c>
      <c r="K1368" s="1" t="s">
        <v>35</v>
      </c>
      <c r="L1368" t="s">
        <v>36</v>
      </c>
      <c r="M1368" t="s">
        <v>38</v>
      </c>
      <c r="N1368" t="s">
        <v>36</v>
      </c>
      <c r="O1368" t="str">
        <f t="shared" si="21"/>
        <v>No</v>
      </c>
    </row>
    <row r="1369" spans="1:15" x14ac:dyDescent="0.25">
      <c r="A1369" t="s">
        <v>14</v>
      </c>
      <c r="B1369" t="s">
        <v>18</v>
      </c>
      <c r="C1369" t="s">
        <v>19</v>
      </c>
      <c r="D1369" s="91">
        <v>40.140625</v>
      </c>
      <c r="E1369" t="s">
        <v>24</v>
      </c>
      <c r="F1369">
        <v>3740</v>
      </c>
      <c r="G1369" t="s">
        <v>28</v>
      </c>
      <c r="H1369" s="91">
        <v>42</v>
      </c>
      <c r="I1369" s="91">
        <v>32.7109375</v>
      </c>
      <c r="J1369" t="s">
        <v>32</v>
      </c>
      <c r="K1369" s="1" t="s">
        <v>33</v>
      </c>
      <c r="L1369" t="s">
        <v>36</v>
      </c>
      <c r="M1369" t="s">
        <v>37</v>
      </c>
      <c r="N1369" t="s">
        <v>36</v>
      </c>
      <c r="O1369" t="str">
        <f t="shared" si="21"/>
        <v>No</v>
      </c>
    </row>
    <row r="1370" spans="1:15" x14ac:dyDescent="0.25">
      <c r="A1370" t="s">
        <v>14</v>
      </c>
      <c r="B1370" t="s">
        <v>18</v>
      </c>
      <c r="C1370" t="s">
        <v>19</v>
      </c>
      <c r="D1370" s="91">
        <v>20.28515625</v>
      </c>
      <c r="E1370" t="s">
        <v>23</v>
      </c>
      <c r="F1370">
        <v>3740</v>
      </c>
      <c r="G1370" t="s">
        <v>28</v>
      </c>
      <c r="H1370" s="91">
        <v>40</v>
      </c>
      <c r="I1370" s="91">
        <v>25.9375</v>
      </c>
      <c r="J1370" t="s">
        <v>31</v>
      </c>
      <c r="K1370" s="1" t="s">
        <v>33</v>
      </c>
      <c r="L1370" t="s">
        <v>36</v>
      </c>
      <c r="M1370" t="s">
        <v>40</v>
      </c>
      <c r="N1370" t="s">
        <v>36</v>
      </c>
      <c r="O1370" t="str">
        <f t="shared" si="21"/>
        <v>No</v>
      </c>
    </row>
    <row r="1371" spans="1:15" x14ac:dyDescent="0.25">
      <c r="A1371" t="s">
        <v>14</v>
      </c>
      <c r="B1371" t="s">
        <v>16</v>
      </c>
      <c r="C1371" t="s">
        <v>20</v>
      </c>
      <c r="D1371" s="91">
        <v>16</v>
      </c>
      <c r="E1371" t="s">
        <v>22</v>
      </c>
      <c r="F1371">
        <v>3740</v>
      </c>
      <c r="G1371" t="s">
        <v>28</v>
      </c>
      <c r="H1371" s="91">
        <v>41</v>
      </c>
      <c r="I1371" s="91">
        <v>25.97265625</v>
      </c>
      <c r="J1371" t="s">
        <v>31</v>
      </c>
      <c r="K1371" s="1" t="s">
        <v>33</v>
      </c>
      <c r="L1371" t="s">
        <v>36</v>
      </c>
      <c r="M1371" t="s">
        <v>40</v>
      </c>
      <c r="N1371" t="s">
        <v>63</v>
      </c>
      <c r="O1371" t="str">
        <f t="shared" si="21"/>
        <v>_Yes</v>
      </c>
    </row>
    <row r="1372" spans="1:15" x14ac:dyDescent="0.25">
      <c r="A1372" t="s">
        <v>14</v>
      </c>
      <c r="B1372" t="s">
        <v>18</v>
      </c>
      <c r="C1372" t="s">
        <v>20</v>
      </c>
      <c r="D1372" s="91">
        <v>8.5703125</v>
      </c>
      <c r="E1372" t="s">
        <v>21</v>
      </c>
      <c r="F1372">
        <v>3740</v>
      </c>
      <c r="G1372" t="s">
        <v>28</v>
      </c>
      <c r="H1372" s="91">
        <v>40.421875</v>
      </c>
      <c r="I1372" s="91">
        <v>36.8046875</v>
      </c>
      <c r="J1372" t="s">
        <v>32</v>
      </c>
      <c r="K1372" s="1" t="s">
        <v>33</v>
      </c>
      <c r="L1372" t="s">
        <v>36</v>
      </c>
      <c r="M1372" t="s">
        <v>38</v>
      </c>
      <c r="N1372" t="s">
        <v>36</v>
      </c>
      <c r="O1372" t="str">
        <f t="shared" si="21"/>
        <v>No</v>
      </c>
    </row>
    <row r="1373" spans="1:15" x14ac:dyDescent="0.25">
      <c r="A1373" t="s">
        <v>14</v>
      </c>
      <c r="B1373" t="s">
        <v>18</v>
      </c>
      <c r="C1373" t="s">
        <v>20</v>
      </c>
      <c r="D1373" s="91">
        <v>29.85546875</v>
      </c>
      <c r="E1373" t="s">
        <v>24</v>
      </c>
      <c r="F1373">
        <v>3740</v>
      </c>
      <c r="G1373" t="s">
        <v>28</v>
      </c>
      <c r="H1373" s="91">
        <v>40</v>
      </c>
      <c r="I1373" s="91">
        <v>24.3828125</v>
      </c>
      <c r="J1373" t="s">
        <v>30</v>
      </c>
      <c r="K1373" s="1" t="s">
        <v>35</v>
      </c>
      <c r="L1373" t="s">
        <v>36</v>
      </c>
      <c r="M1373" t="s">
        <v>40</v>
      </c>
      <c r="N1373" t="s">
        <v>36</v>
      </c>
      <c r="O1373" t="str">
        <f t="shared" si="21"/>
        <v>No</v>
      </c>
    </row>
    <row r="1374" spans="1:15" x14ac:dyDescent="0.25">
      <c r="A1374" t="s">
        <v>14</v>
      </c>
      <c r="B1374" t="s">
        <v>18</v>
      </c>
      <c r="C1374" t="s">
        <v>20</v>
      </c>
      <c r="D1374" s="91">
        <v>19.140625</v>
      </c>
      <c r="E1374" t="s">
        <v>22</v>
      </c>
      <c r="F1374">
        <v>3740</v>
      </c>
      <c r="G1374" t="s">
        <v>28</v>
      </c>
      <c r="H1374" s="91">
        <v>41</v>
      </c>
      <c r="I1374" s="91">
        <v>32.171875</v>
      </c>
      <c r="J1374" t="s">
        <v>32</v>
      </c>
      <c r="K1374" s="1" t="s">
        <v>34</v>
      </c>
      <c r="L1374" t="s">
        <v>36</v>
      </c>
      <c r="M1374" t="s">
        <v>37</v>
      </c>
      <c r="N1374" t="s">
        <v>63</v>
      </c>
      <c r="O1374" t="str">
        <f t="shared" si="21"/>
        <v>_Yes</v>
      </c>
    </row>
    <row r="1375" spans="1:15" x14ac:dyDescent="0.25">
      <c r="A1375" t="s">
        <v>14</v>
      </c>
      <c r="B1375" t="s">
        <v>18</v>
      </c>
      <c r="C1375" t="s">
        <v>20</v>
      </c>
      <c r="D1375" s="91">
        <v>12.28515625</v>
      </c>
      <c r="E1375" t="s">
        <v>21</v>
      </c>
      <c r="F1375">
        <v>3740</v>
      </c>
      <c r="G1375" t="s">
        <v>28</v>
      </c>
      <c r="H1375" s="91">
        <v>40</v>
      </c>
      <c r="I1375" s="91">
        <v>28.1484375</v>
      </c>
      <c r="J1375" t="s">
        <v>31</v>
      </c>
      <c r="K1375" s="1" t="s">
        <v>34</v>
      </c>
      <c r="L1375" t="s">
        <v>36</v>
      </c>
      <c r="M1375" t="s">
        <v>40</v>
      </c>
      <c r="N1375" t="s">
        <v>36</v>
      </c>
      <c r="O1375" t="str">
        <f t="shared" si="21"/>
        <v>No</v>
      </c>
    </row>
    <row r="1376" spans="1:15" x14ac:dyDescent="0.25">
      <c r="A1376" t="s">
        <v>14</v>
      </c>
      <c r="B1376" t="s">
        <v>18</v>
      </c>
      <c r="C1376" t="s">
        <v>20</v>
      </c>
      <c r="D1376" s="91">
        <v>15.42773438</v>
      </c>
      <c r="E1376" t="s">
        <v>22</v>
      </c>
      <c r="F1376">
        <v>3740</v>
      </c>
      <c r="G1376" t="s">
        <v>28</v>
      </c>
      <c r="H1376" s="91">
        <v>40</v>
      </c>
      <c r="I1376" s="91">
        <v>32.1875</v>
      </c>
      <c r="J1376" t="s">
        <v>32</v>
      </c>
      <c r="K1376" s="1" t="s">
        <v>34</v>
      </c>
      <c r="L1376" t="s">
        <v>36</v>
      </c>
      <c r="M1376" t="s">
        <v>40</v>
      </c>
      <c r="N1376" t="s">
        <v>36</v>
      </c>
      <c r="O1376" t="str">
        <f t="shared" si="21"/>
        <v>No</v>
      </c>
    </row>
    <row r="1377" spans="1:15" x14ac:dyDescent="0.25">
      <c r="A1377" t="s">
        <v>14</v>
      </c>
      <c r="B1377" t="s">
        <v>18</v>
      </c>
      <c r="C1377" t="s">
        <v>20</v>
      </c>
      <c r="D1377" s="91">
        <v>6.142578125</v>
      </c>
      <c r="E1377" t="s">
        <v>21</v>
      </c>
      <c r="F1377">
        <v>3740</v>
      </c>
      <c r="G1377" t="s">
        <v>28</v>
      </c>
      <c r="H1377" s="91">
        <v>40</v>
      </c>
      <c r="I1377" s="91">
        <v>36.59375</v>
      </c>
      <c r="J1377" t="s">
        <v>32</v>
      </c>
      <c r="K1377" s="1" t="s">
        <v>34</v>
      </c>
      <c r="L1377" t="s">
        <v>36</v>
      </c>
      <c r="M1377" t="s">
        <v>38</v>
      </c>
      <c r="N1377" t="s">
        <v>36</v>
      </c>
      <c r="O1377" t="str">
        <f t="shared" si="21"/>
        <v>No</v>
      </c>
    </row>
    <row r="1378" spans="1:15" x14ac:dyDescent="0.25">
      <c r="A1378" t="s">
        <v>0</v>
      </c>
      <c r="B1378" t="s">
        <v>18</v>
      </c>
      <c r="C1378" t="s">
        <v>20</v>
      </c>
      <c r="D1378" s="91">
        <v>41.8515625</v>
      </c>
      <c r="E1378" t="s">
        <v>24</v>
      </c>
      <c r="F1378">
        <v>3740</v>
      </c>
      <c r="G1378" t="s">
        <v>28</v>
      </c>
      <c r="H1378" s="91">
        <v>40</v>
      </c>
      <c r="I1378" s="91">
        <v>32.1640625</v>
      </c>
      <c r="J1378" t="s">
        <v>32</v>
      </c>
      <c r="K1378" s="1" t="s">
        <v>34</v>
      </c>
      <c r="L1378" t="s">
        <v>36</v>
      </c>
      <c r="M1378" t="s">
        <v>38</v>
      </c>
      <c r="N1378" t="s">
        <v>63</v>
      </c>
      <c r="O1378" t="str">
        <f t="shared" si="21"/>
        <v>_Yes</v>
      </c>
    </row>
    <row r="1379" spans="1:15" x14ac:dyDescent="0.25">
      <c r="A1379" t="s">
        <v>14</v>
      </c>
      <c r="B1379" t="s">
        <v>18</v>
      </c>
      <c r="C1379" t="s">
        <v>20</v>
      </c>
      <c r="D1379" s="91">
        <v>19</v>
      </c>
      <c r="E1379" t="s">
        <v>22</v>
      </c>
      <c r="F1379">
        <v>3745</v>
      </c>
      <c r="G1379" t="s">
        <v>28</v>
      </c>
      <c r="H1379" s="91">
        <v>41</v>
      </c>
      <c r="I1379" s="91">
        <v>25.51953125</v>
      </c>
      <c r="J1379" t="s">
        <v>31</v>
      </c>
      <c r="K1379" s="1" t="s">
        <v>34</v>
      </c>
      <c r="L1379" t="s">
        <v>36</v>
      </c>
      <c r="M1379" t="s">
        <v>38</v>
      </c>
      <c r="N1379" t="s">
        <v>36</v>
      </c>
      <c r="O1379" t="str">
        <f t="shared" si="21"/>
        <v>No</v>
      </c>
    </row>
    <row r="1380" spans="1:15" x14ac:dyDescent="0.25">
      <c r="A1380" t="s">
        <v>14</v>
      </c>
      <c r="B1380" t="s">
        <v>17</v>
      </c>
      <c r="C1380" t="s">
        <v>19</v>
      </c>
      <c r="D1380" s="91">
        <v>12.14257813</v>
      </c>
      <c r="E1380" t="s">
        <v>21</v>
      </c>
      <c r="F1380">
        <v>3750</v>
      </c>
      <c r="G1380" t="s">
        <v>28</v>
      </c>
      <c r="H1380" s="91">
        <v>40</v>
      </c>
      <c r="I1380" s="91">
        <v>28.8046875</v>
      </c>
      <c r="J1380" t="s">
        <v>31</v>
      </c>
      <c r="K1380" s="1" t="s">
        <v>33</v>
      </c>
      <c r="L1380" t="s">
        <v>63</v>
      </c>
      <c r="M1380" t="s">
        <v>38</v>
      </c>
      <c r="N1380" t="s">
        <v>36</v>
      </c>
      <c r="O1380" t="str">
        <f t="shared" si="21"/>
        <v>No</v>
      </c>
    </row>
    <row r="1381" spans="1:15" x14ac:dyDescent="0.25">
      <c r="A1381" t="s">
        <v>14</v>
      </c>
      <c r="B1381" t="s">
        <v>16</v>
      </c>
      <c r="C1381" t="s">
        <v>19</v>
      </c>
      <c r="D1381" s="91">
        <v>11.85546875</v>
      </c>
      <c r="E1381" t="s">
        <v>21</v>
      </c>
      <c r="F1381">
        <v>3750</v>
      </c>
      <c r="G1381" t="s">
        <v>28</v>
      </c>
      <c r="H1381" s="91">
        <v>40</v>
      </c>
      <c r="I1381" s="91">
        <v>32.9765625</v>
      </c>
      <c r="J1381" t="s">
        <v>32</v>
      </c>
      <c r="K1381" s="1" t="s">
        <v>35</v>
      </c>
      <c r="L1381" t="s">
        <v>36</v>
      </c>
      <c r="M1381" t="s">
        <v>40</v>
      </c>
      <c r="N1381" t="s">
        <v>36</v>
      </c>
      <c r="O1381" t="str">
        <f t="shared" si="21"/>
        <v>No</v>
      </c>
    </row>
    <row r="1382" spans="1:15" x14ac:dyDescent="0.25">
      <c r="A1382" t="s">
        <v>14</v>
      </c>
      <c r="B1382" t="s">
        <v>16</v>
      </c>
      <c r="C1382" t="s">
        <v>19</v>
      </c>
      <c r="D1382" s="91">
        <v>9.142578125</v>
      </c>
      <c r="E1382" t="s">
        <v>21</v>
      </c>
      <c r="F1382">
        <v>3750</v>
      </c>
      <c r="G1382" t="s">
        <v>28</v>
      </c>
      <c r="H1382" s="91">
        <v>40</v>
      </c>
      <c r="I1382" s="91">
        <v>20.35546875</v>
      </c>
      <c r="J1382" t="s">
        <v>30</v>
      </c>
      <c r="K1382" s="1" t="s">
        <v>34</v>
      </c>
      <c r="L1382" t="s">
        <v>36</v>
      </c>
      <c r="M1382" t="s">
        <v>40</v>
      </c>
      <c r="N1382" t="s">
        <v>36</v>
      </c>
      <c r="O1382" t="str">
        <f t="shared" si="21"/>
        <v>No</v>
      </c>
    </row>
    <row r="1383" spans="1:15" x14ac:dyDescent="0.25">
      <c r="A1383" t="s">
        <v>14</v>
      </c>
      <c r="B1383" t="s">
        <v>16</v>
      </c>
      <c r="C1383" t="s">
        <v>19</v>
      </c>
      <c r="D1383" s="91">
        <v>22.7109375</v>
      </c>
      <c r="E1383" t="s">
        <v>23</v>
      </c>
      <c r="F1383">
        <v>3750</v>
      </c>
      <c r="G1383" t="s">
        <v>28</v>
      </c>
      <c r="H1383" s="91">
        <v>40</v>
      </c>
      <c r="I1383" s="91">
        <v>21.2421875</v>
      </c>
      <c r="J1383" t="s">
        <v>30</v>
      </c>
      <c r="K1383" s="1" t="s">
        <v>34</v>
      </c>
      <c r="L1383" t="s">
        <v>36</v>
      </c>
      <c r="M1383" t="s">
        <v>40</v>
      </c>
      <c r="N1383" t="s">
        <v>36</v>
      </c>
      <c r="O1383" t="str">
        <f t="shared" si="21"/>
        <v>No</v>
      </c>
    </row>
    <row r="1384" spans="1:15" x14ac:dyDescent="0.25">
      <c r="A1384" t="s">
        <v>14</v>
      </c>
      <c r="B1384" t="s">
        <v>18</v>
      </c>
      <c r="C1384" t="s">
        <v>19</v>
      </c>
      <c r="D1384" s="91">
        <v>9</v>
      </c>
      <c r="E1384" t="s">
        <v>21</v>
      </c>
      <c r="F1384">
        <v>3750</v>
      </c>
      <c r="G1384" t="s">
        <v>28</v>
      </c>
      <c r="H1384" s="91">
        <v>42</v>
      </c>
      <c r="I1384" s="91">
        <v>29.43359375</v>
      </c>
      <c r="J1384" t="s">
        <v>31</v>
      </c>
      <c r="K1384" s="1" t="s">
        <v>35</v>
      </c>
      <c r="L1384" t="s">
        <v>36</v>
      </c>
      <c r="M1384" t="s">
        <v>38</v>
      </c>
      <c r="N1384" t="s">
        <v>36</v>
      </c>
      <c r="O1384" t="str">
        <f t="shared" si="21"/>
        <v>No</v>
      </c>
    </row>
    <row r="1385" spans="1:15" x14ac:dyDescent="0.25">
      <c r="A1385" t="s">
        <v>14</v>
      </c>
      <c r="B1385" t="s">
        <v>18</v>
      </c>
      <c r="C1385" t="s">
        <v>19</v>
      </c>
      <c r="D1385" s="91">
        <v>10.42773438</v>
      </c>
      <c r="E1385" t="s">
        <v>21</v>
      </c>
      <c r="F1385">
        <v>3750</v>
      </c>
      <c r="G1385" t="s">
        <v>28</v>
      </c>
      <c r="H1385" s="91">
        <v>40</v>
      </c>
      <c r="I1385" s="91">
        <v>28.67578125</v>
      </c>
      <c r="J1385" t="s">
        <v>31</v>
      </c>
      <c r="K1385" s="1" t="s">
        <v>34</v>
      </c>
      <c r="L1385" t="s">
        <v>36</v>
      </c>
      <c r="M1385" t="s">
        <v>38</v>
      </c>
      <c r="N1385" t="s">
        <v>36</v>
      </c>
      <c r="O1385" t="str">
        <f t="shared" si="21"/>
        <v>No</v>
      </c>
    </row>
    <row r="1386" spans="1:15" x14ac:dyDescent="0.25">
      <c r="A1386" t="s">
        <v>14</v>
      </c>
      <c r="B1386" t="s">
        <v>18</v>
      </c>
      <c r="C1386" t="s">
        <v>19</v>
      </c>
      <c r="D1386" s="91">
        <v>11.42773438</v>
      </c>
      <c r="E1386" t="s">
        <v>21</v>
      </c>
      <c r="F1386">
        <v>3750</v>
      </c>
      <c r="G1386" t="s">
        <v>28</v>
      </c>
      <c r="H1386" s="91">
        <v>40</v>
      </c>
      <c r="I1386" s="91">
        <v>32.1640625</v>
      </c>
      <c r="J1386" t="s">
        <v>32</v>
      </c>
      <c r="K1386" s="1" t="s">
        <v>33</v>
      </c>
      <c r="L1386" t="s">
        <v>36</v>
      </c>
      <c r="M1386" t="s">
        <v>38</v>
      </c>
      <c r="N1386" t="s">
        <v>36</v>
      </c>
      <c r="O1386" t="str">
        <f t="shared" si="21"/>
        <v>No</v>
      </c>
    </row>
    <row r="1387" spans="1:15" x14ac:dyDescent="0.25">
      <c r="A1387" t="s">
        <v>0</v>
      </c>
      <c r="B1387" t="s">
        <v>16</v>
      </c>
      <c r="C1387" t="s">
        <v>19</v>
      </c>
      <c r="D1387" s="91">
        <v>10.71289063</v>
      </c>
      <c r="E1387" t="s">
        <v>21</v>
      </c>
      <c r="F1387">
        <v>3750</v>
      </c>
      <c r="G1387" t="s">
        <v>28</v>
      </c>
      <c r="H1387" s="91">
        <v>38</v>
      </c>
      <c r="I1387" s="91">
        <v>33.953125</v>
      </c>
      <c r="J1387" t="s">
        <v>32</v>
      </c>
      <c r="K1387" s="1" t="s">
        <v>35</v>
      </c>
      <c r="L1387" t="s">
        <v>36</v>
      </c>
      <c r="M1387" t="s">
        <v>38</v>
      </c>
      <c r="N1387" t="s">
        <v>63</v>
      </c>
      <c r="O1387" t="str">
        <f t="shared" si="21"/>
        <v>_Yes</v>
      </c>
    </row>
    <row r="1388" spans="1:15" x14ac:dyDescent="0.25">
      <c r="A1388" t="s">
        <v>14</v>
      </c>
      <c r="B1388" t="s">
        <v>16</v>
      </c>
      <c r="C1388" t="s">
        <v>20</v>
      </c>
      <c r="D1388" s="91">
        <v>9.85546875</v>
      </c>
      <c r="E1388" t="s">
        <v>21</v>
      </c>
      <c r="F1388">
        <v>3750</v>
      </c>
      <c r="G1388" t="s">
        <v>28</v>
      </c>
      <c r="H1388" s="91">
        <v>41</v>
      </c>
      <c r="I1388" s="91">
        <v>29.796875</v>
      </c>
      <c r="J1388" t="s">
        <v>31</v>
      </c>
      <c r="K1388" s="1" t="s">
        <v>33</v>
      </c>
      <c r="L1388" t="s">
        <v>63</v>
      </c>
      <c r="M1388" t="s">
        <v>38</v>
      </c>
      <c r="N1388" t="s">
        <v>36</v>
      </c>
      <c r="O1388" t="str">
        <f t="shared" si="21"/>
        <v>No</v>
      </c>
    </row>
    <row r="1389" spans="1:15" x14ac:dyDescent="0.25">
      <c r="A1389" t="s">
        <v>14</v>
      </c>
      <c r="B1389" t="s">
        <v>16</v>
      </c>
      <c r="C1389" t="s">
        <v>20</v>
      </c>
      <c r="D1389" s="91">
        <v>6.713867188</v>
      </c>
      <c r="E1389" t="s">
        <v>21</v>
      </c>
      <c r="F1389">
        <v>3750</v>
      </c>
      <c r="G1389" t="s">
        <v>28</v>
      </c>
      <c r="H1389" s="91">
        <v>40</v>
      </c>
      <c r="I1389" s="91">
        <v>21.45703125</v>
      </c>
      <c r="J1389" t="s">
        <v>30</v>
      </c>
      <c r="K1389" s="1" t="s">
        <v>34</v>
      </c>
      <c r="L1389" t="s">
        <v>36</v>
      </c>
      <c r="M1389" t="s">
        <v>38</v>
      </c>
      <c r="N1389" t="s">
        <v>63</v>
      </c>
      <c r="O1389" t="str">
        <f t="shared" si="21"/>
        <v>_Yes</v>
      </c>
    </row>
    <row r="1390" spans="1:15" x14ac:dyDescent="0.25">
      <c r="A1390" t="s">
        <v>14</v>
      </c>
      <c r="B1390" t="s">
        <v>16</v>
      </c>
      <c r="C1390" t="s">
        <v>20</v>
      </c>
      <c r="D1390" s="91">
        <v>8.85546875</v>
      </c>
      <c r="E1390" t="s">
        <v>21</v>
      </c>
      <c r="F1390">
        <v>3755</v>
      </c>
      <c r="G1390" t="s">
        <v>28</v>
      </c>
      <c r="H1390" s="91">
        <v>41</v>
      </c>
      <c r="I1390" s="91">
        <v>18.67578125</v>
      </c>
      <c r="J1390" t="s">
        <v>29</v>
      </c>
      <c r="K1390" s="1" t="s">
        <v>34</v>
      </c>
      <c r="L1390" t="s">
        <v>36</v>
      </c>
      <c r="M1390" t="s">
        <v>38</v>
      </c>
      <c r="N1390" t="s">
        <v>63</v>
      </c>
      <c r="O1390" t="str">
        <f t="shared" si="21"/>
        <v>_Yes</v>
      </c>
    </row>
    <row r="1391" spans="1:15" x14ac:dyDescent="0.25">
      <c r="A1391" t="s">
        <v>14</v>
      </c>
      <c r="B1391" t="s">
        <v>17</v>
      </c>
      <c r="C1391" t="s">
        <v>19</v>
      </c>
      <c r="D1391" s="91">
        <v>16.5703125</v>
      </c>
      <c r="E1391" t="s">
        <v>22</v>
      </c>
      <c r="F1391">
        <v>3760</v>
      </c>
      <c r="G1391" t="s">
        <v>28</v>
      </c>
      <c r="H1391" s="91">
        <v>38.7109375</v>
      </c>
      <c r="I1391" s="91">
        <v>17.15625</v>
      </c>
      <c r="J1391" t="s">
        <v>29</v>
      </c>
      <c r="K1391" s="1" t="s">
        <v>33</v>
      </c>
      <c r="L1391" t="s">
        <v>36</v>
      </c>
      <c r="M1391" t="s">
        <v>37</v>
      </c>
      <c r="N1391" t="s">
        <v>36</v>
      </c>
      <c r="O1391" t="str">
        <f t="shared" si="21"/>
        <v>No</v>
      </c>
    </row>
    <row r="1392" spans="1:15" x14ac:dyDescent="0.25">
      <c r="A1392" t="s">
        <v>14</v>
      </c>
      <c r="B1392" t="s">
        <v>18</v>
      </c>
      <c r="C1392" t="s">
        <v>19</v>
      </c>
      <c r="D1392" s="91">
        <v>21.140625</v>
      </c>
      <c r="E1392" t="s">
        <v>23</v>
      </c>
      <c r="F1392">
        <v>3760</v>
      </c>
      <c r="G1392" t="s">
        <v>28</v>
      </c>
      <c r="H1392" s="91">
        <v>40.7109375</v>
      </c>
      <c r="I1392" s="91">
        <v>31.00390625</v>
      </c>
      <c r="J1392" t="s">
        <v>32</v>
      </c>
      <c r="K1392" s="1" t="s">
        <v>34</v>
      </c>
      <c r="L1392" t="s">
        <v>36</v>
      </c>
      <c r="M1392" t="s">
        <v>37</v>
      </c>
      <c r="N1392" t="s">
        <v>36</v>
      </c>
      <c r="O1392" t="str">
        <f t="shared" si="21"/>
        <v>No</v>
      </c>
    </row>
    <row r="1393" spans="1:15" x14ac:dyDescent="0.25">
      <c r="A1393" t="s">
        <v>14</v>
      </c>
      <c r="B1393" t="s">
        <v>18</v>
      </c>
      <c r="C1393" t="s">
        <v>19</v>
      </c>
      <c r="D1393" s="91">
        <v>17</v>
      </c>
      <c r="E1393" t="s">
        <v>22</v>
      </c>
      <c r="F1393">
        <v>3760</v>
      </c>
      <c r="G1393" t="s">
        <v>28</v>
      </c>
      <c r="H1393" s="91">
        <v>41</v>
      </c>
      <c r="I1393" s="91">
        <v>28.234375</v>
      </c>
      <c r="J1393" t="s">
        <v>31</v>
      </c>
      <c r="K1393" s="1" t="s">
        <v>34</v>
      </c>
      <c r="L1393" t="s">
        <v>36</v>
      </c>
      <c r="M1393" t="s">
        <v>40</v>
      </c>
      <c r="N1393" t="s">
        <v>63</v>
      </c>
      <c r="O1393" t="str">
        <f t="shared" si="21"/>
        <v>_Yes</v>
      </c>
    </row>
    <row r="1394" spans="1:15" x14ac:dyDescent="0.25">
      <c r="A1394" t="s">
        <v>14</v>
      </c>
      <c r="B1394" t="s">
        <v>18</v>
      </c>
      <c r="C1394" t="s">
        <v>19</v>
      </c>
      <c r="D1394" s="91">
        <v>3.571289063</v>
      </c>
      <c r="E1394" t="s">
        <v>21</v>
      </c>
      <c r="F1394">
        <v>3760</v>
      </c>
      <c r="G1394" t="s">
        <v>28</v>
      </c>
      <c r="H1394" s="91">
        <v>41.7109375</v>
      </c>
      <c r="I1394" s="91">
        <v>27.3515625</v>
      </c>
      <c r="J1394" t="s">
        <v>31</v>
      </c>
      <c r="K1394" s="1" t="s">
        <v>34</v>
      </c>
      <c r="L1394" t="s">
        <v>36</v>
      </c>
      <c r="M1394" t="s">
        <v>38</v>
      </c>
      <c r="N1394" t="s">
        <v>36</v>
      </c>
      <c r="O1394" t="str">
        <f t="shared" si="21"/>
        <v>No</v>
      </c>
    </row>
    <row r="1395" spans="1:15" x14ac:dyDescent="0.25">
      <c r="A1395" t="s">
        <v>14</v>
      </c>
      <c r="B1395" t="s">
        <v>18</v>
      </c>
      <c r="C1395" t="s">
        <v>19</v>
      </c>
      <c r="D1395" s="91">
        <v>10.14257813</v>
      </c>
      <c r="E1395" t="s">
        <v>21</v>
      </c>
      <c r="F1395">
        <v>3760</v>
      </c>
      <c r="G1395" t="s">
        <v>28</v>
      </c>
      <c r="H1395" s="91">
        <v>39</v>
      </c>
      <c r="I1395" s="91">
        <v>21.2421875</v>
      </c>
      <c r="J1395" t="s">
        <v>30</v>
      </c>
      <c r="K1395" s="1" t="s">
        <v>33</v>
      </c>
      <c r="L1395" t="s">
        <v>63</v>
      </c>
      <c r="M1395" t="s">
        <v>38</v>
      </c>
      <c r="N1395" t="s">
        <v>63</v>
      </c>
      <c r="O1395" t="str">
        <f t="shared" si="21"/>
        <v>_Yes</v>
      </c>
    </row>
    <row r="1396" spans="1:15" x14ac:dyDescent="0.25">
      <c r="A1396" t="s">
        <v>14</v>
      </c>
      <c r="B1396" t="s">
        <v>18</v>
      </c>
      <c r="C1396" t="s">
        <v>20</v>
      </c>
      <c r="D1396" s="91">
        <v>4.28515625</v>
      </c>
      <c r="E1396" t="s">
        <v>21</v>
      </c>
      <c r="F1396">
        <v>3760</v>
      </c>
      <c r="G1396" t="s">
        <v>28</v>
      </c>
      <c r="H1396" s="91">
        <v>40.8515625</v>
      </c>
      <c r="I1396" s="91">
        <v>27.484375</v>
      </c>
      <c r="J1396" t="s">
        <v>31</v>
      </c>
      <c r="K1396" s="1" t="s">
        <v>35</v>
      </c>
      <c r="L1396" t="s">
        <v>36</v>
      </c>
      <c r="M1396" t="s">
        <v>38</v>
      </c>
      <c r="N1396" t="s">
        <v>36</v>
      </c>
      <c r="O1396" t="str">
        <f t="shared" si="21"/>
        <v>No</v>
      </c>
    </row>
    <row r="1397" spans="1:15" x14ac:dyDescent="0.25">
      <c r="A1397" t="s">
        <v>14</v>
      </c>
      <c r="B1397" t="s">
        <v>18</v>
      </c>
      <c r="C1397" t="s">
        <v>20</v>
      </c>
      <c r="D1397" s="91">
        <v>13.28515625</v>
      </c>
      <c r="E1397" t="s">
        <v>22</v>
      </c>
      <c r="F1397">
        <v>3760</v>
      </c>
      <c r="G1397" t="s">
        <v>28</v>
      </c>
      <c r="H1397" s="91">
        <v>39.5703125</v>
      </c>
      <c r="I1397" s="91">
        <v>34.5703125</v>
      </c>
      <c r="J1397" t="s">
        <v>32</v>
      </c>
      <c r="K1397" s="1" t="s">
        <v>33</v>
      </c>
      <c r="L1397" t="s">
        <v>36</v>
      </c>
      <c r="M1397" t="s">
        <v>40</v>
      </c>
      <c r="N1397" t="s">
        <v>36</v>
      </c>
      <c r="O1397" t="str">
        <f t="shared" si="21"/>
        <v>No</v>
      </c>
    </row>
    <row r="1398" spans="1:15" x14ac:dyDescent="0.25">
      <c r="A1398" t="s">
        <v>14</v>
      </c>
      <c r="B1398" t="s">
        <v>18</v>
      </c>
      <c r="C1398" t="s">
        <v>20</v>
      </c>
      <c r="D1398" s="91">
        <v>5</v>
      </c>
      <c r="E1398" t="s">
        <v>21</v>
      </c>
      <c r="F1398">
        <v>3760</v>
      </c>
      <c r="G1398" t="s">
        <v>28</v>
      </c>
      <c r="H1398" s="91">
        <v>41</v>
      </c>
      <c r="I1398" s="91">
        <v>31.87890625</v>
      </c>
      <c r="J1398" t="s">
        <v>32</v>
      </c>
      <c r="K1398" s="1" t="s">
        <v>35</v>
      </c>
      <c r="L1398" t="s">
        <v>36</v>
      </c>
      <c r="M1398" t="s">
        <v>38</v>
      </c>
      <c r="N1398" t="s">
        <v>36</v>
      </c>
      <c r="O1398" t="str">
        <f t="shared" si="21"/>
        <v>No</v>
      </c>
    </row>
    <row r="1399" spans="1:15" x14ac:dyDescent="0.25">
      <c r="A1399" t="s">
        <v>14</v>
      </c>
      <c r="B1399" t="s">
        <v>16</v>
      </c>
      <c r="C1399" t="s">
        <v>20</v>
      </c>
      <c r="D1399" s="91">
        <v>25.85546875</v>
      </c>
      <c r="E1399" t="s">
        <v>23</v>
      </c>
      <c r="F1399">
        <v>3760</v>
      </c>
      <c r="G1399" t="s">
        <v>28</v>
      </c>
      <c r="H1399" s="91">
        <v>39</v>
      </c>
      <c r="I1399" s="91">
        <v>24.19140625</v>
      </c>
      <c r="J1399" t="s">
        <v>30</v>
      </c>
      <c r="K1399" s="1" t="s">
        <v>35</v>
      </c>
      <c r="L1399" t="s">
        <v>36</v>
      </c>
      <c r="M1399" t="s">
        <v>37</v>
      </c>
      <c r="N1399" t="s">
        <v>36</v>
      </c>
      <c r="O1399" t="str">
        <f t="shared" si="21"/>
        <v>No</v>
      </c>
    </row>
    <row r="1400" spans="1:15" x14ac:dyDescent="0.25">
      <c r="A1400" t="s">
        <v>14</v>
      </c>
      <c r="B1400" t="s">
        <v>18</v>
      </c>
      <c r="C1400" t="s">
        <v>20</v>
      </c>
      <c r="D1400" s="91">
        <v>17.42578125</v>
      </c>
      <c r="E1400" t="s">
        <v>22</v>
      </c>
      <c r="F1400">
        <v>3760</v>
      </c>
      <c r="G1400" t="s">
        <v>28</v>
      </c>
      <c r="H1400" s="91">
        <v>40</v>
      </c>
      <c r="I1400" s="91">
        <v>31.45703125</v>
      </c>
      <c r="J1400" t="s">
        <v>32</v>
      </c>
      <c r="K1400" s="1" t="s">
        <v>34</v>
      </c>
      <c r="L1400" t="s">
        <v>36</v>
      </c>
      <c r="M1400" t="s">
        <v>37</v>
      </c>
      <c r="N1400" t="s">
        <v>36</v>
      </c>
      <c r="O1400" t="str">
        <f t="shared" si="21"/>
        <v>No</v>
      </c>
    </row>
    <row r="1401" spans="1:15" x14ac:dyDescent="0.25">
      <c r="A1401" t="s">
        <v>0</v>
      </c>
      <c r="B1401" t="s">
        <v>18</v>
      </c>
      <c r="C1401" t="s">
        <v>20</v>
      </c>
      <c r="D1401" s="91">
        <v>9</v>
      </c>
      <c r="E1401" t="s">
        <v>21</v>
      </c>
      <c r="F1401">
        <v>3760</v>
      </c>
      <c r="G1401" t="s">
        <v>28</v>
      </c>
      <c r="H1401" s="91">
        <v>42</v>
      </c>
      <c r="I1401" s="91">
        <v>22.3046875</v>
      </c>
      <c r="J1401" t="s">
        <v>30</v>
      </c>
      <c r="K1401" s="1" t="s">
        <v>35</v>
      </c>
      <c r="L1401" t="s">
        <v>36</v>
      </c>
      <c r="M1401" t="s">
        <v>40</v>
      </c>
      <c r="N1401" t="s">
        <v>41</v>
      </c>
      <c r="O1401" t="str">
        <f t="shared" si="21"/>
        <v>_Yes</v>
      </c>
    </row>
    <row r="1402" spans="1:15" x14ac:dyDescent="0.25">
      <c r="A1402" t="s">
        <v>14</v>
      </c>
      <c r="B1402" t="s">
        <v>17</v>
      </c>
      <c r="C1402" t="s">
        <v>20</v>
      </c>
      <c r="D1402" s="91">
        <v>17.85546875</v>
      </c>
      <c r="E1402" t="s">
        <v>22</v>
      </c>
      <c r="F1402">
        <v>3765</v>
      </c>
      <c r="G1402" t="s">
        <v>28</v>
      </c>
      <c r="H1402" s="91">
        <v>40</v>
      </c>
      <c r="I1402" s="91">
        <v>23.2421875</v>
      </c>
      <c r="J1402" t="s">
        <v>30</v>
      </c>
      <c r="K1402" s="1" t="s">
        <v>33</v>
      </c>
      <c r="L1402" t="s">
        <v>36</v>
      </c>
      <c r="M1402" t="s">
        <v>38</v>
      </c>
      <c r="N1402" t="s">
        <v>63</v>
      </c>
      <c r="O1402" t="str">
        <f t="shared" si="21"/>
        <v>_Yes</v>
      </c>
    </row>
    <row r="1403" spans="1:15" x14ac:dyDescent="0.25">
      <c r="A1403" t="s">
        <v>14</v>
      </c>
      <c r="B1403" t="s">
        <v>16</v>
      </c>
      <c r="C1403" t="s">
        <v>19</v>
      </c>
      <c r="D1403" s="91">
        <v>49.140625</v>
      </c>
      <c r="E1403" t="s">
        <v>24</v>
      </c>
      <c r="F1403">
        <v>3770</v>
      </c>
      <c r="G1403" t="s">
        <v>28</v>
      </c>
      <c r="H1403" s="91">
        <v>38</v>
      </c>
      <c r="I1403" s="91">
        <v>21.7265625</v>
      </c>
      <c r="J1403" t="s">
        <v>30</v>
      </c>
      <c r="K1403" s="1" t="s">
        <v>34</v>
      </c>
      <c r="L1403" t="s">
        <v>36</v>
      </c>
      <c r="M1403" t="s">
        <v>39</v>
      </c>
      <c r="N1403" t="s">
        <v>63</v>
      </c>
      <c r="O1403" t="str">
        <f t="shared" si="21"/>
        <v>_Yes</v>
      </c>
    </row>
    <row r="1404" spans="1:15" x14ac:dyDescent="0.25">
      <c r="A1404" t="s">
        <v>14</v>
      </c>
      <c r="B1404" t="s">
        <v>17</v>
      </c>
      <c r="C1404" t="s">
        <v>19</v>
      </c>
      <c r="D1404" s="91">
        <v>6.571289063</v>
      </c>
      <c r="E1404" t="s">
        <v>21</v>
      </c>
      <c r="F1404">
        <v>3770</v>
      </c>
      <c r="G1404" t="s">
        <v>28</v>
      </c>
      <c r="H1404" s="91">
        <v>40</v>
      </c>
      <c r="I1404" s="91">
        <v>35.2734375</v>
      </c>
      <c r="J1404" t="s">
        <v>32</v>
      </c>
      <c r="K1404" s="1" t="s">
        <v>34</v>
      </c>
      <c r="L1404" t="s">
        <v>63</v>
      </c>
      <c r="M1404" t="s">
        <v>38</v>
      </c>
      <c r="N1404" t="s">
        <v>36</v>
      </c>
      <c r="O1404" t="str">
        <f t="shared" si="21"/>
        <v>No</v>
      </c>
    </row>
    <row r="1405" spans="1:15" x14ac:dyDescent="0.25">
      <c r="A1405" t="s">
        <v>14</v>
      </c>
      <c r="B1405" t="s">
        <v>18</v>
      </c>
      <c r="C1405" t="s">
        <v>19</v>
      </c>
      <c r="D1405" s="91">
        <v>18.42578125</v>
      </c>
      <c r="E1405" t="s">
        <v>22</v>
      </c>
      <c r="F1405">
        <v>3770</v>
      </c>
      <c r="G1405" t="s">
        <v>28</v>
      </c>
      <c r="H1405" s="91">
        <v>40.5703125</v>
      </c>
      <c r="I1405" s="91">
        <v>31.15625</v>
      </c>
      <c r="J1405" t="s">
        <v>32</v>
      </c>
      <c r="K1405" s="1" t="s">
        <v>33</v>
      </c>
      <c r="L1405" t="s">
        <v>36</v>
      </c>
      <c r="M1405" t="s">
        <v>37</v>
      </c>
      <c r="N1405" t="s">
        <v>36</v>
      </c>
      <c r="O1405" t="str">
        <f t="shared" si="21"/>
        <v>No</v>
      </c>
    </row>
    <row r="1406" spans="1:15" x14ac:dyDescent="0.25">
      <c r="A1406" t="s">
        <v>14</v>
      </c>
      <c r="B1406" t="s">
        <v>18</v>
      </c>
      <c r="C1406" t="s">
        <v>19</v>
      </c>
      <c r="D1406" s="91">
        <v>11.28515625</v>
      </c>
      <c r="E1406" t="s">
        <v>21</v>
      </c>
      <c r="F1406">
        <v>3770</v>
      </c>
      <c r="G1406" t="s">
        <v>28</v>
      </c>
      <c r="H1406" s="91">
        <v>40</v>
      </c>
      <c r="I1406" s="91">
        <v>34.0078125</v>
      </c>
      <c r="J1406" t="s">
        <v>32</v>
      </c>
      <c r="K1406" s="1" t="s">
        <v>34</v>
      </c>
      <c r="L1406" t="s">
        <v>36</v>
      </c>
      <c r="M1406" t="s">
        <v>39</v>
      </c>
      <c r="N1406" t="s">
        <v>36</v>
      </c>
      <c r="O1406" t="str">
        <f t="shared" si="21"/>
        <v>No</v>
      </c>
    </row>
    <row r="1407" spans="1:15" x14ac:dyDescent="0.25">
      <c r="A1407" t="s">
        <v>14</v>
      </c>
      <c r="B1407" t="s">
        <v>18</v>
      </c>
      <c r="C1407" t="s">
        <v>20</v>
      </c>
      <c r="D1407" s="91">
        <v>13.85546875</v>
      </c>
      <c r="E1407" t="s">
        <v>22</v>
      </c>
      <c r="F1407">
        <v>3770</v>
      </c>
      <c r="G1407" t="s">
        <v>28</v>
      </c>
      <c r="H1407" s="91">
        <v>41</v>
      </c>
      <c r="I1407" s="91">
        <v>36.4453125</v>
      </c>
      <c r="J1407" t="s">
        <v>32</v>
      </c>
      <c r="K1407" s="1" t="s">
        <v>35</v>
      </c>
      <c r="L1407" t="s">
        <v>36</v>
      </c>
      <c r="M1407" t="s">
        <v>40</v>
      </c>
      <c r="N1407" t="s">
        <v>36</v>
      </c>
      <c r="O1407" t="str">
        <f t="shared" si="21"/>
        <v>No</v>
      </c>
    </row>
    <row r="1408" spans="1:15" x14ac:dyDescent="0.25">
      <c r="A1408" t="s">
        <v>14</v>
      </c>
      <c r="B1408" t="s">
        <v>16</v>
      </c>
      <c r="C1408" t="s">
        <v>20</v>
      </c>
      <c r="D1408" s="91">
        <v>34.5703125</v>
      </c>
      <c r="E1408" t="s">
        <v>24</v>
      </c>
      <c r="F1408">
        <v>3770</v>
      </c>
      <c r="G1408" t="s">
        <v>28</v>
      </c>
      <c r="H1408" s="91">
        <v>40</v>
      </c>
      <c r="I1408" s="91">
        <v>27.2734375</v>
      </c>
      <c r="J1408" t="s">
        <v>31</v>
      </c>
      <c r="K1408" s="1" t="s">
        <v>34</v>
      </c>
      <c r="L1408" t="s">
        <v>63</v>
      </c>
      <c r="M1408" t="s">
        <v>38</v>
      </c>
      <c r="N1408" t="s">
        <v>36</v>
      </c>
      <c r="O1408" t="str">
        <f t="shared" si="21"/>
        <v>No</v>
      </c>
    </row>
    <row r="1409" spans="1:15" x14ac:dyDescent="0.25">
      <c r="A1409" t="s">
        <v>14</v>
      </c>
      <c r="B1409" t="s">
        <v>16</v>
      </c>
      <c r="C1409" t="s">
        <v>20</v>
      </c>
      <c r="D1409" s="91">
        <v>12.5703125</v>
      </c>
      <c r="E1409" t="s">
        <v>21</v>
      </c>
      <c r="F1409">
        <v>3770</v>
      </c>
      <c r="G1409" t="s">
        <v>28</v>
      </c>
      <c r="H1409" s="91">
        <v>40</v>
      </c>
      <c r="I1409" s="91">
        <v>20.99609375</v>
      </c>
      <c r="J1409" t="s">
        <v>30</v>
      </c>
      <c r="K1409" s="1" t="s">
        <v>35</v>
      </c>
      <c r="L1409" t="s">
        <v>63</v>
      </c>
      <c r="M1409" t="s">
        <v>38</v>
      </c>
      <c r="N1409" t="s">
        <v>63</v>
      </c>
      <c r="O1409" t="str">
        <f t="shared" si="21"/>
        <v>_Yes</v>
      </c>
    </row>
    <row r="1410" spans="1:15" x14ac:dyDescent="0.25">
      <c r="A1410" t="s">
        <v>14</v>
      </c>
      <c r="B1410" t="s">
        <v>18</v>
      </c>
      <c r="C1410" t="s">
        <v>20</v>
      </c>
      <c r="D1410" s="91">
        <v>4.427734375</v>
      </c>
      <c r="E1410" t="s">
        <v>21</v>
      </c>
      <c r="F1410">
        <v>3770</v>
      </c>
      <c r="G1410" t="s">
        <v>28</v>
      </c>
      <c r="H1410" s="91">
        <v>40.8515625</v>
      </c>
      <c r="I1410" s="91">
        <v>32.3671875</v>
      </c>
      <c r="J1410" t="s">
        <v>32</v>
      </c>
      <c r="K1410" s="1" t="s">
        <v>33</v>
      </c>
      <c r="L1410" t="s">
        <v>36</v>
      </c>
      <c r="M1410" t="s">
        <v>38</v>
      </c>
      <c r="N1410" t="s">
        <v>36</v>
      </c>
      <c r="O1410" t="str">
        <f t="shared" si="21"/>
        <v>No</v>
      </c>
    </row>
    <row r="1411" spans="1:15" x14ac:dyDescent="0.25">
      <c r="A1411" t="s">
        <v>14</v>
      </c>
      <c r="B1411" t="s">
        <v>18</v>
      </c>
      <c r="C1411" t="s">
        <v>20</v>
      </c>
      <c r="D1411" s="91">
        <v>17.5703125</v>
      </c>
      <c r="E1411" t="s">
        <v>22</v>
      </c>
      <c r="F1411">
        <v>3770</v>
      </c>
      <c r="G1411" t="s">
        <v>28</v>
      </c>
      <c r="H1411" s="91">
        <v>40</v>
      </c>
      <c r="I1411" s="91">
        <v>27.421875</v>
      </c>
      <c r="J1411" t="s">
        <v>31</v>
      </c>
      <c r="K1411" s="1" t="s">
        <v>35</v>
      </c>
      <c r="L1411" t="s">
        <v>63</v>
      </c>
      <c r="M1411" t="s">
        <v>37</v>
      </c>
      <c r="N1411" t="s">
        <v>36</v>
      </c>
      <c r="O1411" t="str">
        <f t="shared" si="21"/>
        <v>No</v>
      </c>
    </row>
    <row r="1412" spans="1:15" x14ac:dyDescent="0.25">
      <c r="A1412" t="s">
        <v>14</v>
      </c>
      <c r="B1412" t="s">
        <v>16</v>
      </c>
      <c r="C1412" t="s">
        <v>19</v>
      </c>
      <c r="D1412" s="91">
        <v>15.85546875</v>
      </c>
      <c r="E1412" t="s">
        <v>22</v>
      </c>
      <c r="F1412">
        <v>3780</v>
      </c>
      <c r="G1412" t="s">
        <v>28</v>
      </c>
      <c r="H1412" s="91">
        <v>41.421875</v>
      </c>
      <c r="I1412" s="91">
        <v>29.50390625</v>
      </c>
      <c r="J1412" t="s">
        <v>31</v>
      </c>
      <c r="K1412" s="1" t="s">
        <v>34</v>
      </c>
      <c r="L1412" t="s">
        <v>36</v>
      </c>
      <c r="M1412" t="s">
        <v>38</v>
      </c>
      <c r="N1412" t="s">
        <v>36</v>
      </c>
      <c r="O1412" t="str">
        <f t="shared" ref="O1412:O1475" si="22">IF(N1412="Occasional","_Yes",N1412)</f>
        <v>No</v>
      </c>
    </row>
    <row r="1413" spans="1:15" x14ac:dyDescent="0.25">
      <c r="A1413" t="s">
        <v>14</v>
      </c>
      <c r="B1413" t="s">
        <v>17</v>
      </c>
      <c r="C1413" t="s">
        <v>19</v>
      </c>
      <c r="D1413" s="91">
        <v>31.5703125</v>
      </c>
      <c r="E1413" t="s">
        <v>24</v>
      </c>
      <c r="F1413">
        <v>3780</v>
      </c>
      <c r="G1413" t="s">
        <v>28</v>
      </c>
      <c r="H1413" s="91">
        <v>38</v>
      </c>
      <c r="I1413" s="91">
        <v>30.69140625</v>
      </c>
      <c r="J1413" t="s">
        <v>32</v>
      </c>
      <c r="K1413" s="1" t="s">
        <v>34</v>
      </c>
      <c r="L1413" t="s">
        <v>63</v>
      </c>
      <c r="M1413" t="s">
        <v>38</v>
      </c>
      <c r="N1413" t="s">
        <v>36</v>
      </c>
      <c r="O1413" t="str">
        <f t="shared" si="22"/>
        <v>No</v>
      </c>
    </row>
    <row r="1414" spans="1:15" x14ac:dyDescent="0.25">
      <c r="A1414" t="s">
        <v>14</v>
      </c>
      <c r="B1414" t="s">
        <v>16</v>
      </c>
      <c r="C1414" t="s">
        <v>19</v>
      </c>
      <c r="D1414" s="91">
        <v>6.427734375</v>
      </c>
      <c r="E1414" t="s">
        <v>21</v>
      </c>
      <c r="F1414">
        <v>3780</v>
      </c>
      <c r="G1414" t="s">
        <v>28</v>
      </c>
      <c r="H1414" s="91">
        <v>41</v>
      </c>
      <c r="I1414" s="91">
        <v>17.62890625</v>
      </c>
      <c r="J1414" t="s">
        <v>29</v>
      </c>
      <c r="K1414" s="1" t="s">
        <v>34</v>
      </c>
      <c r="L1414" t="s">
        <v>36</v>
      </c>
      <c r="M1414" t="s">
        <v>38</v>
      </c>
      <c r="N1414" t="s">
        <v>36</v>
      </c>
      <c r="O1414" t="str">
        <f t="shared" si="22"/>
        <v>No</v>
      </c>
    </row>
    <row r="1415" spans="1:15" x14ac:dyDescent="0.25">
      <c r="A1415" t="s">
        <v>14</v>
      </c>
      <c r="B1415" t="s">
        <v>18</v>
      </c>
      <c r="C1415" t="s">
        <v>19</v>
      </c>
      <c r="D1415" s="91">
        <v>6.713867188</v>
      </c>
      <c r="E1415" t="s">
        <v>21</v>
      </c>
      <c r="F1415">
        <v>3780</v>
      </c>
      <c r="G1415" t="s">
        <v>28</v>
      </c>
      <c r="H1415" s="91">
        <v>40</v>
      </c>
      <c r="I1415" s="91">
        <v>32.234375</v>
      </c>
      <c r="J1415" t="s">
        <v>32</v>
      </c>
      <c r="K1415" s="1" t="s">
        <v>34</v>
      </c>
      <c r="L1415" t="s">
        <v>36</v>
      </c>
      <c r="M1415" t="s">
        <v>38</v>
      </c>
      <c r="N1415" t="s">
        <v>36</v>
      </c>
      <c r="O1415" t="str">
        <f t="shared" si="22"/>
        <v>No</v>
      </c>
    </row>
    <row r="1416" spans="1:15" x14ac:dyDescent="0.25">
      <c r="A1416" t="s">
        <v>14</v>
      </c>
      <c r="B1416" t="s">
        <v>18</v>
      </c>
      <c r="C1416" t="s">
        <v>19</v>
      </c>
      <c r="D1416" s="91">
        <v>18.85546875</v>
      </c>
      <c r="E1416" t="s">
        <v>22</v>
      </c>
      <c r="F1416">
        <v>3780</v>
      </c>
      <c r="G1416" t="s">
        <v>28</v>
      </c>
      <c r="H1416" s="91">
        <v>40</v>
      </c>
      <c r="I1416" s="91">
        <v>36.0546875</v>
      </c>
      <c r="J1416" t="s">
        <v>32</v>
      </c>
      <c r="K1416" s="1" t="s">
        <v>33</v>
      </c>
      <c r="L1416" t="s">
        <v>36</v>
      </c>
      <c r="M1416" t="s">
        <v>40</v>
      </c>
      <c r="N1416" t="s">
        <v>36</v>
      </c>
      <c r="O1416" t="str">
        <f t="shared" si="22"/>
        <v>No</v>
      </c>
    </row>
    <row r="1417" spans="1:15" x14ac:dyDescent="0.25">
      <c r="A1417" t="s">
        <v>14</v>
      </c>
      <c r="B1417" t="s">
        <v>18</v>
      </c>
      <c r="C1417" t="s">
        <v>19</v>
      </c>
      <c r="D1417" s="91">
        <v>16.85546875</v>
      </c>
      <c r="E1417" t="s">
        <v>22</v>
      </c>
      <c r="F1417">
        <v>3780</v>
      </c>
      <c r="G1417" t="s">
        <v>28</v>
      </c>
      <c r="H1417" s="91">
        <v>40</v>
      </c>
      <c r="I1417" s="91">
        <v>32.171875</v>
      </c>
      <c r="J1417" t="s">
        <v>32</v>
      </c>
      <c r="K1417" s="1" t="s">
        <v>34</v>
      </c>
      <c r="L1417" t="s">
        <v>36</v>
      </c>
      <c r="M1417" t="s">
        <v>37</v>
      </c>
      <c r="N1417" t="s">
        <v>36</v>
      </c>
      <c r="O1417" t="str">
        <f t="shared" si="22"/>
        <v>No</v>
      </c>
    </row>
    <row r="1418" spans="1:15" x14ac:dyDescent="0.25">
      <c r="A1418" t="s">
        <v>14</v>
      </c>
      <c r="B1418" t="s">
        <v>18</v>
      </c>
      <c r="C1418" t="s">
        <v>20</v>
      </c>
      <c r="D1418" s="91">
        <v>12</v>
      </c>
      <c r="E1418" t="s">
        <v>21</v>
      </c>
      <c r="F1418">
        <v>3780</v>
      </c>
      <c r="G1418" t="s">
        <v>28</v>
      </c>
      <c r="H1418" s="91">
        <v>39</v>
      </c>
      <c r="I1418" s="91">
        <v>19.8046875</v>
      </c>
      <c r="J1418" t="s">
        <v>29</v>
      </c>
      <c r="K1418" s="1" t="s">
        <v>34</v>
      </c>
      <c r="L1418" t="s">
        <v>36</v>
      </c>
      <c r="M1418" t="s">
        <v>38</v>
      </c>
      <c r="N1418" t="s">
        <v>36</v>
      </c>
      <c r="O1418" t="str">
        <f t="shared" si="22"/>
        <v>No</v>
      </c>
    </row>
    <row r="1419" spans="1:15" x14ac:dyDescent="0.25">
      <c r="A1419" t="s">
        <v>0</v>
      </c>
      <c r="B1419" t="s">
        <v>18</v>
      </c>
      <c r="C1419" t="s">
        <v>20</v>
      </c>
      <c r="D1419" s="91">
        <v>4</v>
      </c>
      <c r="E1419" t="s">
        <v>21</v>
      </c>
      <c r="F1419">
        <v>3780</v>
      </c>
      <c r="G1419" t="s">
        <v>28</v>
      </c>
      <c r="H1419" s="91">
        <v>40</v>
      </c>
      <c r="I1419" s="91">
        <v>32.8125</v>
      </c>
      <c r="J1419" t="s">
        <v>32</v>
      </c>
      <c r="K1419" s="1" t="s">
        <v>34</v>
      </c>
      <c r="L1419" t="s">
        <v>36</v>
      </c>
      <c r="M1419" t="s">
        <v>40</v>
      </c>
      <c r="N1419" t="s">
        <v>36</v>
      </c>
      <c r="O1419" t="str">
        <f t="shared" si="22"/>
        <v>No</v>
      </c>
    </row>
    <row r="1420" spans="1:15" x14ac:dyDescent="0.25">
      <c r="A1420" t="s">
        <v>14</v>
      </c>
      <c r="B1420" t="s">
        <v>17</v>
      </c>
      <c r="C1420" t="s">
        <v>19</v>
      </c>
      <c r="D1420" s="91">
        <v>7.427734375</v>
      </c>
      <c r="E1420" t="s">
        <v>21</v>
      </c>
      <c r="F1420">
        <v>3785</v>
      </c>
      <c r="G1420" t="s">
        <v>28</v>
      </c>
      <c r="H1420" s="91">
        <v>40</v>
      </c>
      <c r="I1420" s="91">
        <v>24.87890625</v>
      </c>
      <c r="J1420" t="s">
        <v>30</v>
      </c>
      <c r="K1420" s="1" t="s">
        <v>34</v>
      </c>
      <c r="L1420" t="s">
        <v>63</v>
      </c>
      <c r="M1420" t="s">
        <v>40</v>
      </c>
      <c r="N1420" t="s">
        <v>36</v>
      </c>
      <c r="O1420" t="str">
        <f t="shared" si="22"/>
        <v>No</v>
      </c>
    </row>
    <row r="1421" spans="1:15" x14ac:dyDescent="0.25">
      <c r="A1421" t="s">
        <v>14</v>
      </c>
      <c r="B1421" t="s">
        <v>18</v>
      </c>
      <c r="C1421" t="s">
        <v>19</v>
      </c>
      <c r="D1421" s="91">
        <v>9.142578125</v>
      </c>
      <c r="E1421" t="s">
        <v>21</v>
      </c>
      <c r="F1421">
        <v>3790</v>
      </c>
      <c r="G1421" t="s">
        <v>28</v>
      </c>
      <c r="H1421" s="91">
        <v>40</v>
      </c>
      <c r="I1421" s="91">
        <v>26.171875</v>
      </c>
      <c r="J1421" t="s">
        <v>31</v>
      </c>
      <c r="K1421" s="1" t="s">
        <v>33</v>
      </c>
      <c r="L1421" t="s">
        <v>36</v>
      </c>
      <c r="M1421" t="s">
        <v>40</v>
      </c>
      <c r="N1421" t="s">
        <v>36</v>
      </c>
      <c r="O1421" t="str">
        <f t="shared" si="22"/>
        <v>No</v>
      </c>
    </row>
    <row r="1422" spans="1:15" x14ac:dyDescent="0.25">
      <c r="A1422" t="s">
        <v>14</v>
      </c>
      <c r="B1422" t="s">
        <v>18</v>
      </c>
      <c r="C1422" t="s">
        <v>19</v>
      </c>
      <c r="D1422" s="91">
        <v>13.5703125</v>
      </c>
      <c r="E1422" t="s">
        <v>22</v>
      </c>
      <c r="F1422">
        <v>3790</v>
      </c>
      <c r="G1422" t="s">
        <v>28</v>
      </c>
      <c r="H1422" s="91">
        <v>42</v>
      </c>
      <c r="I1422" s="91">
        <v>26.48828125</v>
      </c>
      <c r="J1422" t="s">
        <v>31</v>
      </c>
      <c r="K1422" s="1" t="s">
        <v>34</v>
      </c>
      <c r="L1422" t="s">
        <v>36</v>
      </c>
      <c r="M1422" t="s">
        <v>40</v>
      </c>
      <c r="N1422" t="s">
        <v>63</v>
      </c>
      <c r="O1422" t="str">
        <f t="shared" si="22"/>
        <v>_Yes</v>
      </c>
    </row>
    <row r="1423" spans="1:15" x14ac:dyDescent="0.25">
      <c r="A1423" t="s">
        <v>14</v>
      </c>
      <c r="B1423" t="s">
        <v>18</v>
      </c>
      <c r="C1423" t="s">
        <v>19</v>
      </c>
      <c r="D1423" s="91">
        <v>9.85546875</v>
      </c>
      <c r="E1423" t="s">
        <v>21</v>
      </c>
      <c r="F1423">
        <v>3790</v>
      </c>
      <c r="G1423" t="s">
        <v>28</v>
      </c>
      <c r="H1423" s="91">
        <v>41</v>
      </c>
      <c r="I1423" s="91">
        <v>31.2734375</v>
      </c>
      <c r="J1423" t="s">
        <v>32</v>
      </c>
      <c r="K1423" s="1" t="s">
        <v>33</v>
      </c>
      <c r="L1423" t="s">
        <v>36</v>
      </c>
      <c r="M1423" t="s">
        <v>38</v>
      </c>
      <c r="N1423" t="s">
        <v>36</v>
      </c>
      <c r="O1423" t="str">
        <f t="shared" si="22"/>
        <v>No</v>
      </c>
    </row>
    <row r="1424" spans="1:15" x14ac:dyDescent="0.25">
      <c r="A1424" t="s">
        <v>14</v>
      </c>
      <c r="B1424" t="s">
        <v>18</v>
      </c>
      <c r="C1424" t="s">
        <v>20</v>
      </c>
      <c r="D1424" s="91">
        <v>16</v>
      </c>
      <c r="E1424" t="s">
        <v>22</v>
      </c>
      <c r="F1424">
        <v>3790</v>
      </c>
      <c r="G1424" t="s">
        <v>28</v>
      </c>
      <c r="H1424" s="91">
        <v>40</v>
      </c>
      <c r="I1424" s="91">
        <v>31.23046875</v>
      </c>
      <c r="J1424" t="s">
        <v>32</v>
      </c>
      <c r="K1424" s="1" t="s">
        <v>34</v>
      </c>
      <c r="L1424" t="s">
        <v>63</v>
      </c>
      <c r="N1424" t="s">
        <v>36</v>
      </c>
      <c r="O1424" t="str">
        <f t="shared" si="22"/>
        <v>No</v>
      </c>
    </row>
    <row r="1425" spans="1:15" x14ac:dyDescent="0.25">
      <c r="A1425" t="s">
        <v>14</v>
      </c>
      <c r="B1425" t="s">
        <v>18</v>
      </c>
      <c r="C1425" t="s">
        <v>20</v>
      </c>
      <c r="D1425" s="91">
        <v>6.427734375</v>
      </c>
      <c r="E1425" t="s">
        <v>21</v>
      </c>
      <c r="F1425">
        <v>3790</v>
      </c>
      <c r="G1425" t="s">
        <v>28</v>
      </c>
      <c r="H1425" s="91">
        <v>40</v>
      </c>
      <c r="I1425" s="91">
        <v>24.640625</v>
      </c>
      <c r="J1425" t="s">
        <v>30</v>
      </c>
      <c r="K1425" s="1" t="s">
        <v>35</v>
      </c>
      <c r="L1425" t="s">
        <v>36</v>
      </c>
      <c r="M1425" t="s">
        <v>38</v>
      </c>
      <c r="N1425" t="s">
        <v>36</v>
      </c>
      <c r="O1425" t="str">
        <f t="shared" si="22"/>
        <v>No</v>
      </c>
    </row>
    <row r="1426" spans="1:15" x14ac:dyDescent="0.25">
      <c r="A1426" t="s">
        <v>14</v>
      </c>
      <c r="B1426" t="s">
        <v>18</v>
      </c>
      <c r="C1426" t="s">
        <v>19</v>
      </c>
      <c r="D1426" s="91">
        <v>11.14257813</v>
      </c>
      <c r="E1426" t="s">
        <v>21</v>
      </c>
      <c r="F1426">
        <v>3800</v>
      </c>
      <c r="G1426" t="s">
        <v>28</v>
      </c>
      <c r="H1426" s="91">
        <v>41</v>
      </c>
      <c r="I1426" s="91">
        <v>31.53515625</v>
      </c>
      <c r="J1426" t="s">
        <v>32</v>
      </c>
      <c r="K1426" s="1" t="s">
        <v>33</v>
      </c>
      <c r="L1426" t="s">
        <v>36</v>
      </c>
      <c r="M1426" t="s">
        <v>40</v>
      </c>
      <c r="N1426" t="s">
        <v>36</v>
      </c>
      <c r="O1426" t="str">
        <f t="shared" si="22"/>
        <v>No</v>
      </c>
    </row>
    <row r="1427" spans="1:15" x14ac:dyDescent="0.25">
      <c r="A1427" t="s">
        <v>14</v>
      </c>
      <c r="B1427" t="s">
        <v>18</v>
      </c>
      <c r="C1427" t="s">
        <v>19</v>
      </c>
      <c r="D1427" s="91">
        <v>12.42773438</v>
      </c>
      <c r="E1427" t="s">
        <v>21</v>
      </c>
      <c r="F1427">
        <v>3800</v>
      </c>
      <c r="G1427" t="s">
        <v>28</v>
      </c>
      <c r="H1427" s="91">
        <v>40</v>
      </c>
      <c r="I1427" s="91">
        <v>25.609375</v>
      </c>
      <c r="J1427" t="s">
        <v>31</v>
      </c>
      <c r="K1427" s="1" t="s">
        <v>34</v>
      </c>
      <c r="L1427" t="s">
        <v>36</v>
      </c>
      <c r="M1427" t="s">
        <v>40</v>
      </c>
      <c r="N1427" t="s">
        <v>36</v>
      </c>
      <c r="O1427" t="str">
        <f t="shared" si="22"/>
        <v>No</v>
      </c>
    </row>
    <row r="1428" spans="1:15" x14ac:dyDescent="0.25">
      <c r="A1428" t="s">
        <v>14</v>
      </c>
      <c r="B1428" t="s">
        <v>18</v>
      </c>
      <c r="C1428" t="s">
        <v>19</v>
      </c>
      <c r="D1428" s="91">
        <v>33</v>
      </c>
      <c r="E1428" t="s">
        <v>24</v>
      </c>
      <c r="F1428">
        <v>3800</v>
      </c>
      <c r="G1428" t="s">
        <v>28</v>
      </c>
      <c r="H1428" s="91">
        <v>40</v>
      </c>
      <c r="I1428" s="91">
        <v>25.8203125</v>
      </c>
      <c r="J1428" t="s">
        <v>31</v>
      </c>
      <c r="K1428" s="1" t="s">
        <v>33</v>
      </c>
      <c r="L1428" t="s">
        <v>36</v>
      </c>
      <c r="M1428" t="s">
        <v>37</v>
      </c>
      <c r="N1428" t="s">
        <v>36</v>
      </c>
      <c r="O1428" t="str">
        <f t="shared" si="22"/>
        <v>No</v>
      </c>
    </row>
    <row r="1429" spans="1:15" x14ac:dyDescent="0.25">
      <c r="A1429" t="s">
        <v>14</v>
      </c>
      <c r="B1429" t="s">
        <v>18</v>
      </c>
      <c r="C1429" t="s">
        <v>19</v>
      </c>
      <c r="D1429" s="91">
        <v>27.140625</v>
      </c>
      <c r="E1429" t="s">
        <v>24</v>
      </c>
      <c r="F1429">
        <v>3800</v>
      </c>
      <c r="G1429" t="s">
        <v>28</v>
      </c>
      <c r="H1429" s="91">
        <v>40</v>
      </c>
      <c r="I1429" s="91">
        <v>25.40625</v>
      </c>
      <c r="J1429" t="s">
        <v>31</v>
      </c>
      <c r="K1429" s="1" t="s">
        <v>34</v>
      </c>
      <c r="L1429" t="s">
        <v>36</v>
      </c>
      <c r="M1429" t="s">
        <v>40</v>
      </c>
      <c r="N1429" t="s">
        <v>36</v>
      </c>
      <c r="O1429" t="str">
        <f t="shared" si="22"/>
        <v>No</v>
      </c>
    </row>
    <row r="1430" spans="1:15" x14ac:dyDescent="0.25">
      <c r="A1430" t="s">
        <v>14</v>
      </c>
      <c r="B1430" t="s">
        <v>17</v>
      </c>
      <c r="C1430" t="s">
        <v>19</v>
      </c>
      <c r="D1430" s="91">
        <v>26.5703125</v>
      </c>
      <c r="E1430" t="s">
        <v>24</v>
      </c>
      <c r="F1430">
        <v>3800</v>
      </c>
      <c r="G1430" t="s">
        <v>28</v>
      </c>
      <c r="H1430" s="91">
        <v>40</v>
      </c>
      <c r="I1430" s="91">
        <v>29.9296875</v>
      </c>
      <c r="J1430" t="s">
        <v>31</v>
      </c>
      <c r="K1430" s="1" t="s">
        <v>33</v>
      </c>
      <c r="L1430" t="s">
        <v>63</v>
      </c>
      <c r="M1430" t="s">
        <v>38</v>
      </c>
      <c r="N1430" t="s">
        <v>36</v>
      </c>
      <c r="O1430" t="str">
        <f t="shared" si="22"/>
        <v>No</v>
      </c>
    </row>
    <row r="1431" spans="1:15" x14ac:dyDescent="0.25">
      <c r="A1431" t="s">
        <v>14</v>
      </c>
      <c r="B1431" t="s">
        <v>18</v>
      </c>
      <c r="C1431" t="s">
        <v>19</v>
      </c>
      <c r="D1431" s="91">
        <v>27.140625</v>
      </c>
      <c r="E1431" t="s">
        <v>24</v>
      </c>
      <c r="F1431">
        <v>3800</v>
      </c>
      <c r="G1431" t="s">
        <v>28</v>
      </c>
      <c r="H1431" s="91">
        <v>42</v>
      </c>
      <c r="I1431" s="91">
        <v>22.28515625</v>
      </c>
      <c r="J1431" t="s">
        <v>30</v>
      </c>
      <c r="K1431" s="1" t="s">
        <v>34</v>
      </c>
      <c r="L1431" t="s">
        <v>36</v>
      </c>
      <c r="M1431" t="s">
        <v>40</v>
      </c>
      <c r="N1431" t="s">
        <v>36</v>
      </c>
      <c r="O1431" t="str">
        <f t="shared" si="22"/>
        <v>No</v>
      </c>
    </row>
    <row r="1432" spans="1:15" x14ac:dyDescent="0.25">
      <c r="A1432" t="s">
        <v>0</v>
      </c>
      <c r="B1432" t="s">
        <v>18</v>
      </c>
      <c r="C1432" t="s">
        <v>19</v>
      </c>
      <c r="D1432" s="91">
        <v>12.5703125</v>
      </c>
      <c r="E1432" t="s">
        <v>21</v>
      </c>
      <c r="F1432">
        <v>3800</v>
      </c>
      <c r="G1432" t="s">
        <v>28</v>
      </c>
      <c r="H1432" s="91">
        <v>39</v>
      </c>
      <c r="I1432" s="91">
        <v>31.1484375</v>
      </c>
      <c r="J1432" t="s">
        <v>32</v>
      </c>
      <c r="K1432" s="1" t="s">
        <v>33</v>
      </c>
      <c r="L1432" t="s">
        <v>36</v>
      </c>
      <c r="M1432" t="s">
        <v>40</v>
      </c>
      <c r="N1432" t="s">
        <v>36</v>
      </c>
      <c r="O1432" t="str">
        <f t="shared" si="22"/>
        <v>No</v>
      </c>
    </row>
    <row r="1433" spans="1:15" x14ac:dyDescent="0.25">
      <c r="A1433" t="s">
        <v>14</v>
      </c>
      <c r="B1433" t="s">
        <v>18</v>
      </c>
      <c r="C1433" t="s">
        <v>20</v>
      </c>
      <c r="D1433" s="91">
        <v>6</v>
      </c>
      <c r="E1433" t="s">
        <v>21</v>
      </c>
      <c r="F1433">
        <v>3800</v>
      </c>
      <c r="G1433" t="s">
        <v>28</v>
      </c>
      <c r="H1433" s="91">
        <v>39.7109375</v>
      </c>
      <c r="I1433" s="91">
        <v>27.01953125</v>
      </c>
      <c r="J1433" t="s">
        <v>31</v>
      </c>
      <c r="K1433" s="1" t="s">
        <v>34</v>
      </c>
      <c r="L1433" t="s">
        <v>36</v>
      </c>
      <c r="M1433" t="s">
        <v>40</v>
      </c>
      <c r="N1433" t="s">
        <v>36</v>
      </c>
      <c r="O1433" t="str">
        <f t="shared" si="22"/>
        <v>No</v>
      </c>
    </row>
    <row r="1434" spans="1:15" x14ac:dyDescent="0.25">
      <c r="A1434" t="s">
        <v>14</v>
      </c>
      <c r="B1434" t="s">
        <v>16</v>
      </c>
      <c r="C1434" t="s">
        <v>20</v>
      </c>
      <c r="D1434" s="91">
        <v>22.7109375</v>
      </c>
      <c r="E1434" t="s">
        <v>23</v>
      </c>
      <c r="F1434">
        <v>3800</v>
      </c>
      <c r="G1434" t="s">
        <v>28</v>
      </c>
      <c r="H1434" s="91">
        <v>39</v>
      </c>
      <c r="I1434" s="91">
        <v>17.9921875</v>
      </c>
      <c r="J1434" t="s">
        <v>29</v>
      </c>
      <c r="K1434" s="1" t="s">
        <v>33</v>
      </c>
      <c r="L1434" t="s">
        <v>36</v>
      </c>
      <c r="M1434" t="s">
        <v>38</v>
      </c>
      <c r="N1434" t="s">
        <v>63</v>
      </c>
      <c r="O1434" t="str">
        <f t="shared" si="22"/>
        <v>_Yes</v>
      </c>
    </row>
    <row r="1435" spans="1:15" x14ac:dyDescent="0.25">
      <c r="A1435" t="s">
        <v>14</v>
      </c>
      <c r="B1435" t="s">
        <v>18</v>
      </c>
      <c r="C1435" t="s">
        <v>20</v>
      </c>
      <c r="D1435" s="91">
        <v>8.142578125</v>
      </c>
      <c r="E1435" t="s">
        <v>21</v>
      </c>
      <c r="F1435">
        <v>3800</v>
      </c>
      <c r="G1435" t="s">
        <v>28</v>
      </c>
      <c r="H1435" s="91">
        <v>42</v>
      </c>
      <c r="I1435" s="91">
        <v>31.203125</v>
      </c>
      <c r="J1435" t="s">
        <v>32</v>
      </c>
      <c r="K1435" s="1" t="s">
        <v>33</v>
      </c>
      <c r="L1435" t="s">
        <v>36</v>
      </c>
      <c r="M1435" t="s">
        <v>38</v>
      </c>
      <c r="N1435" t="s">
        <v>36</v>
      </c>
      <c r="O1435" t="str">
        <f t="shared" si="22"/>
        <v>No</v>
      </c>
    </row>
    <row r="1436" spans="1:15" x14ac:dyDescent="0.25">
      <c r="A1436" t="s">
        <v>14</v>
      </c>
      <c r="B1436" t="s">
        <v>18</v>
      </c>
      <c r="C1436" t="s">
        <v>19</v>
      </c>
      <c r="D1436" s="91">
        <v>16.42578125</v>
      </c>
      <c r="E1436" t="s">
        <v>22</v>
      </c>
      <c r="F1436">
        <v>3810</v>
      </c>
      <c r="G1436" t="s">
        <v>28</v>
      </c>
      <c r="H1436" s="91">
        <v>41.7109375</v>
      </c>
      <c r="I1436" s="91">
        <v>24.36328125</v>
      </c>
      <c r="J1436" t="s">
        <v>30</v>
      </c>
      <c r="K1436" s="1" t="s">
        <v>33</v>
      </c>
      <c r="L1436" t="s">
        <v>36</v>
      </c>
      <c r="M1436" t="s">
        <v>40</v>
      </c>
      <c r="N1436" t="s">
        <v>36</v>
      </c>
      <c r="O1436" t="str">
        <f t="shared" si="22"/>
        <v>No</v>
      </c>
    </row>
    <row r="1437" spans="1:15" x14ac:dyDescent="0.25">
      <c r="A1437" t="s">
        <v>14</v>
      </c>
      <c r="B1437" t="s">
        <v>18</v>
      </c>
      <c r="C1437" t="s">
        <v>19</v>
      </c>
      <c r="D1437" s="91">
        <v>16.5703125</v>
      </c>
      <c r="E1437" t="s">
        <v>22</v>
      </c>
      <c r="F1437">
        <v>3810</v>
      </c>
      <c r="G1437" t="s">
        <v>28</v>
      </c>
      <c r="H1437" s="91">
        <v>40</v>
      </c>
      <c r="I1437" s="91">
        <v>23.81640625</v>
      </c>
      <c r="J1437" t="s">
        <v>30</v>
      </c>
      <c r="K1437" s="1" t="s">
        <v>34</v>
      </c>
      <c r="L1437" t="s">
        <v>36</v>
      </c>
      <c r="M1437" t="s">
        <v>40</v>
      </c>
      <c r="N1437" t="s">
        <v>36</v>
      </c>
      <c r="O1437" t="str">
        <f t="shared" si="22"/>
        <v>No</v>
      </c>
    </row>
    <row r="1438" spans="1:15" x14ac:dyDescent="0.25">
      <c r="A1438" t="s">
        <v>14</v>
      </c>
      <c r="B1438" t="s">
        <v>18</v>
      </c>
      <c r="C1438" t="s">
        <v>19</v>
      </c>
      <c r="D1438" s="91">
        <v>6.713867188</v>
      </c>
      <c r="E1438" t="s">
        <v>21</v>
      </c>
      <c r="F1438">
        <v>3810</v>
      </c>
      <c r="G1438" t="s">
        <v>28</v>
      </c>
      <c r="H1438" s="91">
        <v>42</v>
      </c>
      <c r="I1438" s="91">
        <v>37.5546875</v>
      </c>
      <c r="J1438" t="s">
        <v>32</v>
      </c>
      <c r="K1438" s="1" t="s">
        <v>35</v>
      </c>
      <c r="L1438" t="s">
        <v>36</v>
      </c>
      <c r="M1438" t="s">
        <v>38</v>
      </c>
      <c r="N1438" t="s">
        <v>36</v>
      </c>
      <c r="O1438" t="str">
        <f t="shared" si="22"/>
        <v>No</v>
      </c>
    </row>
    <row r="1439" spans="1:15" x14ac:dyDescent="0.25">
      <c r="A1439" t="s">
        <v>14</v>
      </c>
      <c r="B1439" t="s">
        <v>18</v>
      </c>
      <c r="C1439" t="s">
        <v>19</v>
      </c>
      <c r="D1439" s="91">
        <v>15.5703125</v>
      </c>
      <c r="E1439" t="s">
        <v>22</v>
      </c>
      <c r="F1439">
        <v>3810</v>
      </c>
      <c r="G1439" t="s">
        <v>28</v>
      </c>
      <c r="H1439" s="91">
        <v>39</v>
      </c>
      <c r="I1439" s="91">
        <v>30.046875</v>
      </c>
      <c r="J1439" t="s">
        <v>32</v>
      </c>
      <c r="K1439" s="1" t="s">
        <v>34</v>
      </c>
      <c r="L1439" t="s">
        <v>36</v>
      </c>
      <c r="M1439" t="s">
        <v>39</v>
      </c>
      <c r="N1439" t="s">
        <v>36</v>
      </c>
      <c r="O1439" t="str">
        <f t="shared" si="22"/>
        <v>No</v>
      </c>
    </row>
    <row r="1440" spans="1:15" x14ac:dyDescent="0.25">
      <c r="A1440" t="s">
        <v>14</v>
      </c>
      <c r="B1440" t="s">
        <v>18</v>
      </c>
      <c r="C1440" t="s">
        <v>19</v>
      </c>
      <c r="D1440" s="91">
        <v>20</v>
      </c>
      <c r="E1440" t="s">
        <v>23</v>
      </c>
      <c r="F1440">
        <v>3810</v>
      </c>
      <c r="G1440" t="s">
        <v>28</v>
      </c>
      <c r="H1440" s="91">
        <v>40</v>
      </c>
      <c r="I1440" s="91">
        <v>25.51171875</v>
      </c>
      <c r="J1440" t="s">
        <v>31</v>
      </c>
      <c r="K1440" s="1" t="s">
        <v>34</v>
      </c>
      <c r="L1440" t="s">
        <v>36</v>
      </c>
      <c r="M1440" t="s">
        <v>37</v>
      </c>
      <c r="N1440" t="s">
        <v>36</v>
      </c>
      <c r="O1440" t="str">
        <f t="shared" si="22"/>
        <v>No</v>
      </c>
    </row>
    <row r="1441" spans="1:15" x14ac:dyDescent="0.25">
      <c r="A1441" t="s">
        <v>14</v>
      </c>
      <c r="B1441" t="s">
        <v>18</v>
      </c>
      <c r="C1441" t="s">
        <v>19</v>
      </c>
      <c r="D1441" s="91">
        <v>28.7109375</v>
      </c>
      <c r="E1441" t="s">
        <v>24</v>
      </c>
      <c r="F1441">
        <v>3810</v>
      </c>
      <c r="G1441" t="s">
        <v>28</v>
      </c>
      <c r="H1441" s="91">
        <v>41</v>
      </c>
      <c r="I1441" s="91">
        <v>20.5546875</v>
      </c>
      <c r="J1441" t="s">
        <v>30</v>
      </c>
      <c r="K1441" s="1" t="s">
        <v>34</v>
      </c>
      <c r="L1441" t="s">
        <v>36</v>
      </c>
      <c r="M1441" t="s">
        <v>37</v>
      </c>
      <c r="N1441" t="s">
        <v>63</v>
      </c>
      <c r="O1441" t="str">
        <f t="shared" si="22"/>
        <v>_Yes</v>
      </c>
    </row>
    <row r="1442" spans="1:15" x14ac:dyDescent="0.25">
      <c r="A1442" t="s">
        <v>0</v>
      </c>
      <c r="B1442" t="s">
        <v>18</v>
      </c>
      <c r="C1442" t="s">
        <v>19</v>
      </c>
      <c r="D1442" s="91">
        <v>6.427734375</v>
      </c>
      <c r="E1442" t="s">
        <v>21</v>
      </c>
      <c r="F1442">
        <v>3810</v>
      </c>
      <c r="G1442" t="s">
        <v>28</v>
      </c>
      <c r="H1442" s="91">
        <v>41.7109375</v>
      </c>
      <c r="I1442" s="91">
        <v>34.6015625</v>
      </c>
      <c r="J1442" t="s">
        <v>32</v>
      </c>
      <c r="K1442" s="1" t="s">
        <v>33</v>
      </c>
      <c r="L1442" t="s">
        <v>36</v>
      </c>
      <c r="M1442" t="s">
        <v>40</v>
      </c>
      <c r="N1442" t="s">
        <v>36</v>
      </c>
      <c r="O1442" t="str">
        <f t="shared" si="22"/>
        <v>No</v>
      </c>
    </row>
    <row r="1443" spans="1:15" x14ac:dyDescent="0.25">
      <c r="A1443" t="s">
        <v>14</v>
      </c>
      <c r="B1443" t="s">
        <v>18</v>
      </c>
      <c r="C1443" t="s">
        <v>20</v>
      </c>
      <c r="D1443" s="91">
        <v>4.28515625</v>
      </c>
      <c r="E1443" t="s">
        <v>21</v>
      </c>
      <c r="F1443">
        <v>3810</v>
      </c>
      <c r="G1443" t="s">
        <v>28</v>
      </c>
      <c r="H1443" s="91">
        <v>40</v>
      </c>
      <c r="I1443" s="91">
        <v>32.5</v>
      </c>
      <c r="J1443" t="s">
        <v>32</v>
      </c>
      <c r="K1443" s="1" t="s">
        <v>35</v>
      </c>
      <c r="L1443" t="s">
        <v>36</v>
      </c>
      <c r="M1443" t="s">
        <v>38</v>
      </c>
      <c r="N1443" t="s">
        <v>36</v>
      </c>
      <c r="O1443" t="str">
        <f t="shared" si="22"/>
        <v>No</v>
      </c>
    </row>
    <row r="1444" spans="1:15" x14ac:dyDescent="0.25">
      <c r="A1444" t="s">
        <v>14</v>
      </c>
      <c r="B1444" t="s">
        <v>18</v>
      </c>
      <c r="C1444" t="s">
        <v>20</v>
      </c>
      <c r="D1444" s="91">
        <v>4.571289063</v>
      </c>
      <c r="E1444" t="s">
        <v>21</v>
      </c>
      <c r="F1444">
        <v>3810</v>
      </c>
      <c r="G1444" t="s">
        <v>28</v>
      </c>
      <c r="H1444" s="91">
        <v>40</v>
      </c>
      <c r="I1444" s="91">
        <v>38.7734375</v>
      </c>
      <c r="J1444" t="s">
        <v>32</v>
      </c>
      <c r="K1444" s="1" t="s">
        <v>33</v>
      </c>
      <c r="L1444" t="s">
        <v>36</v>
      </c>
      <c r="M1444" t="s">
        <v>38</v>
      </c>
      <c r="N1444" t="s">
        <v>36</v>
      </c>
      <c r="O1444" t="str">
        <f t="shared" si="22"/>
        <v>No</v>
      </c>
    </row>
    <row r="1445" spans="1:15" x14ac:dyDescent="0.25">
      <c r="A1445" t="s">
        <v>0</v>
      </c>
      <c r="B1445" t="s">
        <v>18</v>
      </c>
      <c r="C1445" t="s">
        <v>20</v>
      </c>
      <c r="D1445" s="91">
        <v>9.85546875</v>
      </c>
      <c r="E1445" t="s">
        <v>21</v>
      </c>
      <c r="F1445">
        <v>3810</v>
      </c>
      <c r="G1445" t="s">
        <v>28</v>
      </c>
      <c r="H1445" s="91">
        <v>39</v>
      </c>
      <c r="I1445" s="91">
        <v>28.6171875</v>
      </c>
      <c r="J1445" t="s">
        <v>31</v>
      </c>
      <c r="K1445" s="1" t="s">
        <v>33</v>
      </c>
      <c r="L1445" t="s">
        <v>36</v>
      </c>
      <c r="M1445" t="s">
        <v>40</v>
      </c>
      <c r="N1445" t="s">
        <v>36</v>
      </c>
      <c r="O1445" t="str">
        <f t="shared" si="22"/>
        <v>No</v>
      </c>
    </row>
    <row r="1446" spans="1:15" x14ac:dyDescent="0.25">
      <c r="A1446" t="s">
        <v>14</v>
      </c>
      <c r="B1446" t="s">
        <v>18</v>
      </c>
      <c r="C1446" t="s">
        <v>19</v>
      </c>
      <c r="D1446" s="91">
        <v>17.28515625</v>
      </c>
      <c r="E1446" t="s">
        <v>22</v>
      </c>
      <c r="F1446">
        <v>3820</v>
      </c>
      <c r="G1446" t="s">
        <v>28</v>
      </c>
      <c r="H1446" s="91">
        <v>40</v>
      </c>
      <c r="I1446" s="91">
        <v>28.04296875</v>
      </c>
      <c r="J1446" t="s">
        <v>31</v>
      </c>
      <c r="K1446" s="1" t="s">
        <v>33</v>
      </c>
      <c r="L1446" t="s">
        <v>36</v>
      </c>
      <c r="M1446" t="s">
        <v>38</v>
      </c>
      <c r="N1446" t="s">
        <v>63</v>
      </c>
      <c r="O1446" t="str">
        <f t="shared" si="22"/>
        <v>_Yes</v>
      </c>
    </row>
    <row r="1447" spans="1:15" x14ac:dyDescent="0.25">
      <c r="A1447" t="s">
        <v>14</v>
      </c>
      <c r="B1447" t="s">
        <v>18</v>
      </c>
      <c r="C1447" t="s">
        <v>19</v>
      </c>
      <c r="D1447" s="91">
        <v>20.28515625</v>
      </c>
      <c r="E1447" t="s">
        <v>23</v>
      </c>
      <c r="F1447">
        <v>3820</v>
      </c>
      <c r="G1447" t="s">
        <v>28</v>
      </c>
      <c r="H1447" s="91">
        <v>39.5703125</v>
      </c>
      <c r="I1447" s="91">
        <v>31.01953125</v>
      </c>
      <c r="J1447" t="s">
        <v>32</v>
      </c>
      <c r="K1447" s="1" t="s">
        <v>33</v>
      </c>
      <c r="L1447" t="s">
        <v>36</v>
      </c>
      <c r="M1447" t="s">
        <v>38</v>
      </c>
      <c r="N1447" t="s">
        <v>36</v>
      </c>
      <c r="O1447" t="str">
        <f t="shared" si="22"/>
        <v>No</v>
      </c>
    </row>
    <row r="1448" spans="1:15" x14ac:dyDescent="0.25">
      <c r="A1448" t="s">
        <v>14</v>
      </c>
      <c r="B1448" t="s">
        <v>18</v>
      </c>
      <c r="C1448" t="s">
        <v>19</v>
      </c>
      <c r="D1448" s="91">
        <v>13.85546875</v>
      </c>
      <c r="E1448" t="s">
        <v>22</v>
      </c>
      <c r="F1448">
        <v>3820</v>
      </c>
      <c r="G1448" t="s">
        <v>28</v>
      </c>
      <c r="H1448" s="91">
        <v>40.8515625</v>
      </c>
      <c r="I1448" s="91">
        <v>27.9609375</v>
      </c>
      <c r="J1448" t="s">
        <v>31</v>
      </c>
      <c r="K1448" s="1" t="s">
        <v>34</v>
      </c>
      <c r="L1448" t="s">
        <v>36</v>
      </c>
      <c r="M1448" t="s">
        <v>40</v>
      </c>
      <c r="N1448" t="s">
        <v>63</v>
      </c>
      <c r="O1448" t="str">
        <f t="shared" si="22"/>
        <v>_Yes</v>
      </c>
    </row>
    <row r="1449" spans="1:15" x14ac:dyDescent="0.25">
      <c r="A1449" t="s">
        <v>14</v>
      </c>
      <c r="B1449" t="s">
        <v>16</v>
      </c>
      <c r="C1449" t="s">
        <v>19</v>
      </c>
      <c r="D1449" s="91">
        <v>7</v>
      </c>
      <c r="E1449" t="s">
        <v>21</v>
      </c>
      <c r="F1449">
        <v>3820</v>
      </c>
      <c r="G1449" t="s">
        <v>28</v>
      </c>
      <c r="H1449" s="91">
        <v>41.28125</v>
      </c>
      <c r="I1449" s="91">
        <v>23.12890625</v>
      </c>
      <c r="J1449" t="s">
        <v>30</v>
      </c>
      <c r="K1449" s="1" t="s">
        <v>35</v>
      </c>
      <c r="L1449" t="s">
        <v>36</v>
      </c>
      <c r="M1449" t="s">
        <v>38</v>
      </c>
      <c r="N1449" t="s">
        <v>63</v>
      </c>
      <c r="O1449" t="str">
        <f t="shared" si="22"/>
        <v>_Yes</v>
      </c>
    </row>
    <row r="1450" spans="1:15" x14ac:dyDescent="0.25">
      <c r="A1450" t="s">
        <v>14</v>
      </c>
      <c r="B1450" t="s">
        <v>18</v>
      </c>
      <c r="C1450" t="s">
        <v>19</v>
      </c>
      <c r="D1450" s="91">
        <v>25</v>
      </c>
      <c r="E1450" t="s">
        <v>23</v>
      </c>
      <c r="F1450">
        <v>3820</v>
      </c>
      <c r="G1450" t="s">
        <v>28</v>
      </c>
      <c r="H1450" s="91">
        <v>38</v>
      </c>
      <c r="I1450" s="91">
        <v>27.6796875</v>
      </c>
      <c r="J1450" t="s">
        <v>31</v>
      </c>
      <c r="K1450" s="1" t="s">
        <v>33</v>
      </c>
      <c r="L1450" t="s">
        <v>36</v>
      </c>
      <c r="M1450" t="s">
        <v>37</v>
      </c>
      <c r="N1450" t="s">
        <v>63</v>
      </c>
      <c r="O1450" t="str">
        <f t="shared" si="22"/>
        <v>_Yes</v>
      </c>
    </row>
    <row r="1451" spans="1:15" x14ac:dyDescent="0.25">
      <c r="A1451" t="s">
        <v>14</v>
      </c>
      <c r="B1451" t="s">
        <v>18</v>
      </c>
      <c r="C1451" t="s">
        <v>19</v>
      </c>
      <c r="D1451" s="91">
        <v>10.14257813</v>
      </c>
      <c r="E1451" t="s">
        <v>21</v>
      </c>
      <c r="F1451">
        <v>3820</v>
      </c>
      <c r="G1451" t="s">
        <v>28</v>
      </c>
      <c r="H1451" s="91">
        <v>39</v>
      </c>
      <c r="I1451" s="91">
        <v>31.3828125</v>
      </c>
      <c r="J1451" t="s">
        <v>32</v>
      </c>
      <c r="K1451" s="1" t="s">
        <v>34</v>
      </c>
      <c r="L1451" t="s">
        <v>36</v>
      </c>
      <c r="M1451" t="s">
        <v>37</v>
      </c>
      <c r="N1451" t="s">
        <v>36</v>
      </c>
      <c r="O1451" t="str">
        <f t="shared" si="22"/>
        <v>No</v>
      </c>
    </row>
    <row r="1452" spans="1:15" x14ac:dyDescent="0.25">
      <c r="A1452" t="s">
        <v>0</v>
      </c>
      <c r="B1452" t="s">
        <v>18</v>
      </c>
      <c r="C1452" t="s">
        <v>19</v>
      </c>
      <c r="D1452" s="91">
        <v>28</v>
      </c>
      <c r="E1452" t="s">
        <v>24</v>
      </c>
      <c r="F1452">
        <v>3820</v>
      </c>
      <c r="G1452" t="s">
        <v>28</v>
      </c>
      <c r="H1452" s="91">
        <v>39.5703125</v>
      </c>
      <c r="I1452" s="91">
        <v>30.12109375</v>
      </c>
      <c r="J1452" t="s">
        <v>32</v>
      </c>
      <c r="K1452" s="1" t="s">
        <v>33</v>
      </c>
      <c r="L1452" t="s">
        <v>36</v>
      </c>
      <c r="M1452" t="s">
        <v>38</v>
      </c>
      <c r="N1452" t="s">
        <v>63</v>
      </c>
      <c r="O1452" t="str">
        <f t="shared" si="22"/>
        <v>_Yes</v>
      </c>
    </row>
    <row r="1453" spans="1:15" x14ac:dyDescent="0.25">
      <c r="A1453" t="s">
        <v>14</v>
      </c>
      <c r="B1453" t="s">
        <v>18</v>
      </c>
      <c r="C1453" t="s">
        <v>20</v>
      </c>
      <c r="D1453" s="91">
        <v>12.28515625</v>
      </c>
      <c r="E1453" t="s">
        <v>21</v>
      </c>
      <c r="F1453">
        <v>3820</v>
      </c>
      <c r="G1453" t="s">
        <v>28</v>
      </c>
      <c r="H1453" s="91">
        <v>40</v>
      </c>
      <c r="I1453" s="91">
        <v>19.1171875</v>
      </c>
      <c r="J1453" t="s">
        <v>29</v>
      </c>
      <c r="K1453" s="1" t="s">
        <v>33</v>
      </c>
      <c r="L1453" t="s">
        <v>63</v>
      </c>
      <c r="M1453" t="s">
        <v>38</v>
      </c>
      <c r="N1453" t="s">
        <v>36</v>
      </c>
      <c r="O1453" t="str">
        <f t="shared" si="22"/>
        <v>No</v>
      </c>
    </row>
    <row r="1454" spans="1:15" x14ac:dyDescent="0.25">
      <c r="A1454" t="s">
        <v>14</v>
      </c>
      <c r="B1454" t="s">
        <v>18</v>
      </c>
      <c r="C1454" t="s">
        <v>20</v>
      </c>
      <c r="D1454" s="91">
        <v>17.7109375</v>
      </c>
      <c r="E1454" t="s">
        <v>22</v>
      </c>
      <c r="F1454">
        <v>3820</v>
      </c>
      <c r="G1454" t="s">
        <v>28</v>
      </c>
      <c r="H1454" s="91">
        <v>40</v>
      </c>
      <c r="I1454" s="91">
        <v>34.0625</v>
      </c>
      <c r="J1454" t="s">
        <v>32</v>
      </c>
      <c r="K1454" s="1" t="s">
        <v>35</v>
      </c>
      <c r="L1454" t="s">
        <v>63</v>
      </c>
      <c r="M1454" t="s">
        <v>38</v>
      </c>
      <c r="N1454" t="s">
        <v>41</v>
      </c>
      <c r="O1454" t="str">
        <f t="shared" si="22"/>
        <v>_Yes</v>
      </c>
    </row>
    <row r="1455" spans="1:15" x14ac:dyDescent="0.25">
      <c r="A1455" t="s">
        <v>14</v>
      </c>
      <c r="B1455" t="s">
        <v>18</v>
      </c>
      <c r="C1455" t="s">
        <v>20</v>
      </c>
      <c r="D1455" s="91">
        <v>11</v>
      </c>
      <c r="E1455" t="s">
        <v>21</v>
      </c>
      <c r="F1455">
        <v>3820</v>
      </c>
      <c r="G1455" t="s">
        <v>28</v>
      </c>
      <c r="H1455" s="91">
        <v>39</v>
      </c>
      <c r="I1455" s="91">
        <v>24.4453125</v>
      </c>
      <c r="J1455" t="s">
        <v>30</v>
      </c>
      <c r="K1455" s="1" t="s">
        <v>33</v>
      </c>
      <c r="L1455" t="s">
        <v>36</v>
      </c>
      <c r="M1455" t="s">
        <v>39</v>
      </c>
      <c r="N1455" t="s">
        <v>36</v>
      </c>
      <c r="O1455" t="str">
        <f t="shared" si="22"/>
        <v>No</v>
      </c>
    </row>
    <row r="1456" spans="1:15" x14ac:dyDescent="0.25">
      <c r="A1456" t="s">
        <v>14</v>
      </c>
      <c r="B1456" t="s">
        <v>18</v>
      </c>
      <c r="C1456" t="s">
        <v>19</v>
      </c>
      <c r="D1456" s="91">
        <v>7.28515625</v>
      </c>
      <c r="E1456" t="s">
        <v>21</v>
      </c>
      <c r="F1456">
        <v>3830</v>
      </c>
      <c r="G1456" t="s">
        <v>28</v>
      </c>
      <c r="H1456" s="91">
        <v>41</v>
      </c>
      <c r="I1456" s="91">
        <v>27.33203125</v>
      </c>
      <c r="J1456" t="s">
        <v>31</v>
      </c>
      <c r="K1456" s="1" t="s">
        <v>34</v>
      </c>
      <c r="L1456" t="s">
        <v>36</v>
      </c>
      <c r="M1456" t="s">
        <v>38</v>
      </c>
      <c r="N1456" t="s">
        <v>36</v>
      </c>
      <c r="O1456" t="str">
        <f t="shared" si="22"/>
        <v>No</v>
      </c>
    </row>
    <row r="1457" spans="1:15" x14ac:dyDescent="0.25">
      <c r="A1457" t="s">
        <v>14</v>
      </c>
      <c r="B1457" t="s">
        <v>16</v>
      </c>
      <c r="C1457" t="s">
        <v>19</v>
      </c>
      <c r="D1457" s="91">
        <v>10.28515625</v>
      </c>
      <c r="E1457" t="s">
        <v>21</v>
      </c>
      <c r="F1457">
        <v>3830</v>
      </c>
      <c r="G1457" t="s">
        <v>28</v>
      </c>
      <c r="H1457" s="91">
        <v>40.7109375</v>
      </c>
      <c r="I1457" s="91">
        <v>26.28125</v>
      </c>
      <c r="J1457" t="s">
        <v>31</v>
      </c>
      <c r="K1457" s="1" t="s">
        <v>34</v>
      </c>
      <c r="L1457" t="s">
        <v>63</v>
      </c>
      <c r="M1457" t="s">
        <v>38</v>
      </c>
      <c r="N1457" t="s">
        <v>63</v>
      </c>
      <c r="O1457" t="str">
        <f t="shared" si="22"/>
        <v>_Yes</v>
      </c>
    </row>
    <row r="1458" spans="1:15" x14ac:dyDescent="0.25">
      <c r="A1458" t="s">
        <v>14</v>
      </c>
      <c r="B1458" t="s">
        <v>18</v>
      </c>
      <c r="C1458" t="s">
        <v>19</v>
      </c>
      <c r="D1458" s="91">
        <v>8.142578125</v>
      </c>
      <c r="E1458" t="s">
        <v>21</v>
      </c>
      <c r="F1458">
        <v>3830</v>
      </c>
      <c r="G1458" t="s">
        <v>28</v>
      </c>
      <c r="H1458" s="91">
        <v>40</v>
      </c>
      <c r="I1458" s="91">
        <v>29.80859375</v>
      </c>
      <c r="J1458" t="s">
        <v>31</v>
      </c>
      <c r="K1458" s="1" t="s">
        <v>35</v>
      </c>
      <c r="L1458" t="s">
        <v>36</v>
      </c>
      <c r="M1458" t="s">
        <v>38</v>
      </c>
      <c r="N1458" t="s">
        <v>36</v>
      </c>
      <c r="O1458" t="str">
        <f t="shared" si="22"/>
        <v>No</v>
      </c>
    </row>
    <row r="1459" spans="1:15" x14ac:dyDescent="0.25">
      <c r="A1459" t="s">
        <v>14</v>
      </c>
      <c r="B1459" t="s">
        <v>18</v>
      </c>
      <c r="C1459" t="s">
        <v>19</v>
      </c>
      <c r="D1459" s="91">
        <v>5</v>
      </c>
      <c r="E1459" t="s">
        <v>21</v>
      </c>
      <c r="F1459">
        <v>3830</v>
      </c>
      <c r="G1459" t="s">
        <v>28</v>
      </c>
      <c r="H1459" s="91">
        <v>39.28125</v>
      </c>
      <c r="I1459" s="91">
        <v>26.78125</v>
      </c>
      <c r="J1459" t="s">
        <v>31</v>
      </c>
      <c r="K1459" s="1" t="s">
        <v>34</v>
      </c>
      <c r="L1459" t="s">
        <v>36</v>
      </c>
      <c r="M1459" t="s">
        <v>38</v>
      </c>
      <c r="N1459" t="s">
        <v>36</v>
      </c>
      <c r="O1459" t="str">
        <f t="shared" si="22"/>
        <v>No</v>
      </c>
    </row>
    <row r="1460" spans="1:15" x14ac:dyDescent="0.25">
      <c r="A1460" t="s">
        <v>0</v>
      </c>
      <c r="B1460" t="s">
        <v>18</v>
      </c>
      <c r="C1460" t="s">
        <v>19</v>
      </c>
      <c r="D1460" s="91">
        <v>42.421875</v>
      </c>
      <c r="E1460" t="s">
        <v>24</v>
      </c>
      <c r="F1460">
        <v>3830</v>
      </c>
      <c r="G1460" t="s">
        <v>28</v>
      </c>
      <c r="H1460" s="91">
        <v>38</v>
      </c>
      <c r="I1460" s="91">
        <v>31.88671875</v>
      </c>
      <c r="J1460" t="s">
        <v>32</v>
      </c>
      <c r="K1460" s="1" t="s">
        <v>34</v>
      </c>
      <c r="L1460" t="s">
        <v>36</v>
      </c>
      <c r="M1460" t="s">
        <v>40</v>
      </c>
      <c r="N1460" t="s">
        <v>36</v>
      </c>
      <c r="O1460" t="str">
        <f t="shared" si="22"/>
        <v>No</v>
      </c>
    </row>
    <row r="1461" spans="1:15" x14ac:dyDescent="0.25">
      <c r="A1461" t="s">
        <v>14</v>
      </c>
      <c r="B1461" t="s">
        <v>18</v>
      </c>
      <c r="C1461" t="s">
        <v>20</v>
      </c>
      <c r="D1461" s="91">
        <v>23.42578125</v>
      </c>
      <c r="E1461" t="s">
        <v>23</v>
      </c>
      <c r="F1461">
        <v>3830</v>
      </c>
      <c r="G1461" t="s">
        <v>28</v>
      </c>
      <c r="H1461" s="91">
        <v>40.8515625</v>
      </c>
      <c r="I1461" s="91">
        <v>18.515625</v>
      </c>
      <c r="J1461" t="s">
        <v>29</v>
      </c>
      <c r="K1461" s="1" t="s">
        <v>34</v>
      </c>
      <c r="L1461" t="s">
        <v>36</v>
      </c>
      <c r="M1461" t="s">
        <v>38</v>
      </c>
      <c r="N1461" t="s">
        <v>36</v>
      </c>
      <c r="O1461" t="str">
        <f t="shared" si="22"/>
        <v>No</v>
      </c>
    </row>
    <row r="1462" spans="1:15" x14ac:dyDescent="0.25">
      <c r="A1462" t="s">
        <v>14</v>
      </c>
      <c r="B1462" t="s">
        <v>18</v>
      </c>
      <c r="C1462" t="s">
        <v>20</v>
      </c>
      <c r="D1462" s="91">
        <v>6.142578125</v>
      </c>
      <c r="E1462" t="s">
        <v>21</v>
      </c>
      <c r="F1462">
        <v>3830</v>
      </c>
      <c r="G1462" t="s">
        <v>28</v>
      </c>
      <c r="H1462" s="91">
        <v>40</v>
      </c>
      <c r="I1462" s="91">
        <v>23.58203125</v>
      </c>
      <c r="J1462" t="s">
        <v>30</v>
      </c>
      <c r="K1462" s="1" t="s">
        <v>34</v>
      </c>
      <c r="L1462" t="s">
        <v>36</v>
      </c>
      <c r="M1462" t="s">
        <v>38</v>
      </c>
      <c r="N1462" t="s">
        <v>36</v>
      </c>
      <c r="O1462" t="str">
        <f t="shared" si="22"/>
        <v>No</v>
      </c>
    </row>
    <row r="1463" spans="1:15" x14ac:dyDescent="0.25">
      <c r="A1463" t="s">
        <v>14</v>
      </c>
      <c r="B1463" t="s">
        <v>16</v>
      </c>
      <c r="C1463" t="s">
        <v>19</v>
      </c>
      <c r="D1463" s="91">
        <v>10.14257813</v>
      </c>
      <c r="E1463" t="s">
        <v>21</v>
      </c>
      <c r="F1463">
        <v>3840</v>
      </c>
      <c r="G1463" t="s">
        <v>28</v>
      </c>
      <c r="H1463" s="91">
        <v>38</v>
      </c>
      <c r="I1463" s="91">
        <v>38.3515625</v>
      </c>
      <c r="J1463" t="s">
        <v>32</v>
      </c>
      <c r="K1463" s="1" t="s">
        <v>34</v>
      </c>
      <c r="L1463" t="s">
        <v>63</v>
      </c>
      <c r="M1463" t="s">
        <v>38</v>
      </c>
      <c r="N1463" t="s">
        <v>41</v>
      </c>
      <c r="O1463" t="str">
        <f t="shared" si="22"/>
        <v>_Yes</v>
      </c>
    </row>
    <row r="1464" spans="1:15" x14ac:dyDescent="0.25">
      <c r="A1464" t="s">
        <v>14</v>
      </c>
      <c r="B1464" t="s">
        <v>18</v>
      </c>
      <c r="C1464" t="s">
        <v>19</v>
      </c>
      <c r="D1464" s="91">
        <v>14.71289063</v>
      </c>
      <c r="E1464" t="s">
        <v>22</v>
      </c>
      <c r="F1464">
        <v>3840</v>
      </c>
      <c r="G1464" t="s">
        <v>28</v>
      </c>
      <c r="H1464" s="91">
        <v>40</v>
      </c>
      <c r="I1464" s="91">
        <v>28.91015625</v>
      </c>
      <c r="J1464" t="s">
        <v>31</v>
      </c>
      <c r="K1464" s="1" t="s">
        <v>33</v>
      </c>
      <c r="L1464" t="s">
        <v>36</v>
      </c>
      <c r="M1464" t="s">
        <v>38</v>
      </c>
      <c r="N1464" t="s">
        <v>36</v>
      </c>
      <c r="O1464" t="str">
        <f t="shared" si="22"/>
        <v>No</v>
      </c>
    </row>
    <row r="1465" spans="1:15" x14ac:dyDescent="0.25">
      <c r="A1465" t="s">
        <v>14</v>
      </c>
      <c r="B1465" t="s">
        <v>18</v>
      </c>
      <c r="C1465" t="s">
        <v>19</v>
      </c>
      <c r="D1465" s="91">
        <v>9.28515625</v>
      </c>
      <c r="E1465" t="s">
        <v>21</v>
      </c>
      <c r="F1465">
        <v>3840</v>
      </c>
      <c r="G1465" t="s">
        <v>28</v>
      </c>
      <c r="H1465" s="91">
        <v>40</v>
      </c>
      <c r="I1465" s="91">
        <v>24.75390625</v>
      </c>
      <c r="J1465" t="s">
        <v>30</v>
      </c>
      <c r="K1465" s="1" t="s">
        <v>33</v>
      </c>
      <c r="L1465" t="s">
        <v>36</v>
      </c>
      <c r="M1465" t="s">
        <v>38</v>
      </c>
      <c r="N1465" t="s">
        <v>36</v>
      </c>
      <c r="O1465" t="str">
        <f t="shared" si="22"/>
        <v>No</v>
      </c>
    </row>
    <row r="1466" spans="1:15" x14ac:dyDescent="0.25">
      <c r="A1466" t="s">
        <v>14</v>
      </c>
      <c r="B1466" t="s">
        <v>18</v>
      </c>
      <c r="C1466" t="s">
        <v>19</v>
      </c>
      <c r="D1466" s="91">
        <v>6.713867188</v>
      </c>
      <c r="E1466" t="s">
        <v>21</v>
      </c>
      <c r="F1466">
        <v>3840</v>
      </c>
      <c r="G1466" t="s">
        <v>28</v>
      </c>
      <c r="H1466" s="91">
        <v>40</v>
      </c>
      <c r="I1466" s="91">
        <v>28.59375</v>
      </c>
      <c r="J1466" t="s">
        <v>31</v>
      </c>
      <c r="K1466" s="1" t="s">
        <v>33</v>
      </c>
      <c r="L1466" t="s">
        <v>36</v>
      </c>
      <c r="M1466" t="s">
        <v>38</v>
      </c>
      <c r="N1466" t="s">
        <v>36</v>
      </c>
      <c r="O1466" t="str">
        <f t="shared" si="22"/>
        <v>No</v>
      </c>
    </row>
    <row r="1467" spans="1:15" x14ac:dyDescent="0.25">
      <c r="A1467" t="s">
        <v>14</v>
      </c>
      <c r="B1467" t="s">
        <v>18</v>
      </c>
      <c r="C1467" t="s">
        <v>19</v>
      </c>
      <c r="D1467" s="91">
        <v>4.28515625</v>
      </c>
      <c r="E1467" t="s">
        <v>21</v>
      </c>
      <c r="F1467">
        <v>3840</v>
      </c>
      <c r="G1467" t="s">
        <v>28</v>
      </c>
      <c r="H1467" s="91">
        <v>40</v>
      </c>
      <c r="I1467" s="91">
        <v>26.36328125</v>
      </c>
      <c r="J1467" t="s">
        <v>31</v>
      </c>
      <c r="K1467" s="1" t="s">
        <v>33</v>
      </c>
      <c r="L1467" t="s">
        <v>36</v>
      </c>
      <c r="M1467" t="s">
        <v>40</v>
      </c>
      <c r="N1467" t="s">
        <v>36</v>
      </c>
      <c r="O1467" t="str">
        <f t="shared" si="22"/>
        <v>No</v>
      </c>
    </row>
    <row r="1468" spans="1:15" x14ac:dyDescent="0.25">
      <c r="A1468" t="s">
        <v>14</v>
      </c>
      <c r="B1468" t="s">
        <v>18</v>
      </c>
      <c r="C1468" t="s">
        <v>19</v>
      </c>
      <c r="D1468" s="91">
        <v>24.42578125</v>
      </c>
      <c r="E1468" t="s">
        <v>23</v>
      </c>
      <c r="F1468">
        <v>3840</v>
      </c>
      <c r="G1468" t="s">
        <v>28</v>
      </c>
      <c r="H1468" s="91">
        <v>41.7109375</v>
      </c>
      <c r="I1468" s="91">
        <v>21.26953125</v>
      </c>
      <c r="J1468" t="s">
        <v>30</v>
      </c>
      <c r="K1468" s="1" t="s">
        <v>34</v>
      </c>
      <c r="L1468" t="s">
        <v>36</v>
      </c>
      <c r="M1468" t="s">
        <v>37</v>
      </c>
      <c r="N1468" t="s">
        <v>36</v>
      </c>
      <c r="O1468" t="str">
        <f t="shared" si="22"/>
        <v>No</v>
      </c>
    </row>
    <row r="1469" spans="1:15" x14ac:dyDescent="0.25">
      <c r="A1469" t="s">
        <v>14</v>
      </c>
      <c r="B1469" t="s">
        <v>18</v>
      </c>
      <c r="C1469" t="s">
        <v>19</v>
      </c>
      <c r="D1469" s="91">
        <v>5.28515625</v>
      </c>
      <c r="E1469" t="s">
        <v>21</v>
      </c>
      <c r="F1469">
        <v>3840</v>
      </c>
      <c r="G1469" t="s">
        <v>28</v>
      </c>
      <c r="H1469" s="91">
        <v>40</v>
      </c>
      <c r="I1469" s="91">
        <v>25.8984375</v>
      </c>
      <c r="J1469" t="s">
        <v>31</v>
      </c>
      <c r="K1469" s="1" t="s">
        <v>34</v>
      </c>
      <c r="L1469" t="s">
        <v>36</v>
      </c>
      <c r="M1469" t="s">
        <v>40</v>
      </c>
      <c r="N1469" t="s">
        <v>63</v>
      </c>
      <c r="O1469" t="str">
        <f t="shared" si="22"/>
        <v>_Yes</v>
      </c>
    </row>
    <row r="1470" spans="1:15" x14ac:dyDescent="0.25">
      <c r="A1470" t="s">
        <v>14</v>
      </c>
      <c r="B1470" t="s">
        <v>18</v>
      </c>
      <c r="C1470" t="s">
        <v>20</v>
      </c>
      <c r="D1470" s="91">
        <v>16.140625</v>
      </c>
      <c r="E1470" t="s">
        <v>22</v>
      </c>
      <c r="F1470">
        <v>3840</v>
      </c>
      <c r="G1470" t="s">
        <v>28</v>
      </c>
      <c r="H1470" s="91">
        <v>40</v>
      </c>
      <c r="I1470" s="91">
        <v>31.5546875</v>
      </c>
      <c r="J1470" t="s">
        <v>32</v>
      </c>
      <c r="K1470" s="1" t="s">
        <v>34</v>
      </c>
      <c r="L1470" t="s">
        <v>36</v>
      </c>
      <c r="M1470" t="s">
        <v>37</v>
      </c>
      <c r="N1470" t="s">
        <v>36</v>
      </c>
      <c r="O1470" t="str">
        <f t="shared" si="22"/>
        <v>No</v>
      </c>
    </row>
    <row r="1471" spans="1:15" x14ac:dyDescent="0.25">
      <c r="A1471" t="s">
        <v>14</v>
      </c>
      <c r="B1471" t="s">
        <v>18</v>
      </c>
      <c r="C1471" t="s">
        <v>20</v>
      </c>
      <c r="D1471" s="91">
        <v>25.42578125</v>
      </c>
      <c r="E1471" t="s">
        <v>23</v>
      </c>
      <c r="F1471">
        <v>3840</v>
      </c>
      <c r="G1471" t="s">
        <v>28</v>
      </c>
      <c r="H1471" s="91">
        <v>40</v>
      </c>
      <c r="I1471" s="91">
        <v>23.75</v>
      </c>
      <c r="J1471" t="s">
        <v>30</v>
      </c>
      <c r="K1471" s="1" t="s">
        <v>33</v>
      </c>
      <c r="L1471" t="s">
        <v>36</v>
      </c>
      <c r="M1471" t="s">
        <v>38</v>
      </c>
      <c r="N1471" t="s">
        <v>36</v>
      </c>
      <c r="O1471" t="str">
        <f t="shared" si="22"/>
        <v>No</v>
      </c>
    </row>
    <row r="1472" spans="1:15" x14ac:dyDescent="0.25">
      <c r="A1472" t="s">
        <v>14</v>
      </c>
      <c r="B1472" t="s">
        <v>18</v>
      </c>
      <c r="C1472" t="s">
        <v>20</v>
      </c>
      <c r="D1472" s="91">
        <v>8.142578125</v>
      </c>
      <c r="E1472" t="s">
        <v>21</v>
      </c>
      <c r="F1472">
        <v>3840</v>
      </c>
      <c r="G1472" t="s">
        <v>28</v>
      </c>
      <c r="H1472" s="91">
        <v>38</v>
      </c>
      <c r="I1472" s="91">
        <v>18.97265625</v>
      </c>
      <c r="J1472" t="s">
        <v>29</v>
      </c>
      <c r="K1472" s="1" t="s">
        <v>34</v>
      </c>
      <c r="L1472" t="s">
        <v>63</v>
      </c>
      <c r="M1472" t="s">
        <v>38</v>
      </c>
      <c r="N1472" t="s">
        <v>36</v>
      </c>
      <c r="O1472" t="str">
        <f t="shared" si="22"/>
        <v>No</v>
      </c>
    </row>
    <row r="1473" spans="1:15" x14ac:dyDescent="0.25">
      <c r="A1473" t="s">
        <v>14</v>
      </c>
      <c r="B1473" t="s">
        <v>18</v>
      </c>
      <c r="C1473" t="s">
        <v>20</v>
      </c>
      <c r="D1473" s="91">
        <v>13.71289063</v>
      </c>
      <c r="E1473" t="s">
        <v>22</v>
      </c>
      <c r="F1473">
        <v>3840</v>
      </c>
      <c r="G1473" t="s">
        <v>28</v>
      </c>
      <c r="H1473" s="91">
        <v>41</v>
      </c>
      <c r="I1473" s="91">
        <v>29.44140625</v>
      </c>
      <c r="J1473" t="s">
        <v>31</v>
      </c>
      <c r="K1473" s="1" t="s">
        <v>34</v>
      </c>
      <c r="L1473" t="s">
        <v>36</v>
      </c>
      <c r="M1473" t="s">
        <v>38</v>
      </c>
      <c r="N1473" t="s">
        <v>36</v>
      </c>
      <c r="O1473" t="str">
        <f t="shared" si="22"/>
        <v>No</v>
      </c>
    </row>
    <row r="1474" spans="1:15" x14ac:dyDescent="0.25">
      <c r="A1474" t="s">
        <v>14</v>
      </c>
      <c r="B1474" t="s">
        <v>18</v>
      </c>
      <c r="C1474" t="s">
        <v>20</v>
      </c>
      <c r="D1474" s="91">
        <v>7.571289063</v>
      </c>
      <c r="E1474" t="s">
        <v>21</v>
      </c>
      <c r="F1474">
        <v>3840</v>
      </c>
      <c r="G1474" t="s">
        <v>28</v>
      </c>
      <c r="H1474" s="91">
        <v>41</v>
      </c>
      <c r="I1474" s="91">
        <v>33.078125</v>
      </c>
      <c r="J1474" t="s">
        <v>32</v>
      </c>
      <c r="K1474" s="1" t="s">
        <v>34</v>
      </c>
      <c r="L1474" t="s">
        <v>36</v>
      </c>
      <c r="M1474" t="s">
        <v>39</v>
      </c>
      <c r="N1474" t="s">
        <v>36</v>
      </c>
      <c r="O1474" t="str">
        <f t="shared" si="22"/>
        <v>No</v>
      </c>
    </row>
    <row r="1475" spans="1:15" x14ac:dyDescent="0.25">
      <c r="A1475" t="s">
        <v>14</v>
      </c>
      <c r="B1475" t="s">
        <v>18</v>
      </c>
      <c r="C1475" t="s">
        <v>20</v>
      </c>
      <c r="D1475" s="91">
        <v>34.28125</v>
      </c>
      <c r="E1475" t="s">
        <v>24</v>
      </c>
      <c r="F1475">
        <v>3845</v>
      </c>
      <c r="G1475" t="s">
        <v>28</v>
      </c>
      <c r="H1475" s="91">
        <v>39</v>
      </c>
      <c r="I1475" s="91">
        <v>29.6015625</v>
      </c>
      <c r="J1475" t="s">
        <v>31</v>
      </c>
      <c r="K1475" s="1" t="s">
        <v>34</v>
      </c>
      <c r="L1475" t="s">
        <v>36</v>
      </c>
      <c r="M1475" t="s">
        <v>40</v>
      </c>
      <c r="N1475" t="s">
        <v>36</v>
      </c>
      <c r="O1475" t="str">
        <f t="shared" si="22"/>
        <v>No</v>
      </c>
    </row>
    <row r="1476" spans="1:15" x14ac:dyDescent="0.25">
      <c r="A1476" t="s">
        <v>14</v>
      </c>
      <c r="B1476" t="s">
        <v>18</v>
      </c>
      <c r="C1476" t="s">
        <v>19</v>
      </c>
      <c r="D1476" s="91">
        <v>6.28515625</v>
      </c>
      <c r="E1476" t="s">
        <v>21</v>
      </c>
      <c r="F1476">
        <v>3850</v>
      </c>
      <c r="G1476" t="s">
        <v>28</v>
      </c>
      <c r="H1476" s="91">
        <v>41</v>
      </c>
      <c r="I1476" s="91">
        <v>39.6640625</v>
      </c>
      <c r="J1476" t="s">
        <v>32</v>
      </c>
      <c r="K1476" s="1" t="s">
        <v>33</v>
      </c>
      <c r="L1476" t="s">
        <v>36</v>
      </c>
      <c r="M1476" t="s">
        <v>40</v>
      </c>
      <c r="N1476" t="s">
        <v>63</v>
      </c>
      <c r="O1476" t="str">
        <f t="shared" ref="O1476:O1539" si="23">IF(N1476="Occasional","_Yes",N1476)</f>
        <v>_Yes</v>
      </c>
    </row>
    <row r="1477" spans="1:15" x14ac:dyDescent="0.25">
      <c r="A1477" t="s">
        <v>14</v>
      </c>
      <c r="B1477" t="s">
        <v>18</v>
      </c>
      <c r="C1477" t="s">
        <v>20</v>
      </c>
      <c r="D1477" s="91">
        <v>8.85546875</v>
      </c>
      <c r="E1477" t="s">
        <v>21</v>
      </c>
      <c r="F1477">
        <v>3850</v>
      </c>
      <c r="G1477" t="s">
        <v>28</v>
      </c>
      <c r="H1477" s="91">
        <v>40</v>
      </c>
      <c r="I1477" s="91">
        <v>23.78515625</v>
      </c>
      <c r="J1477" t="s">
        <v>30</v>
      </c>
      <c r="K1477" s="1" t="s">
        <v>34</v>
      </c>
      <c r="L1477" t="s">
        <v>36</v>
      </c>
      <c r="M1477" t="s">
        <v>38</v>
      </c>
      <c r="N1477" t="s">
        <v>36</v>
      </c>
      <c r="O1477" t="str">
        <f t="shared" si="23"/>
        <v>No</v>
      </c>
    </row>
    <row r="1478" spans="1:15" x14ac:dyDescent="0.25">
      <c r="A1478" t="s">
        <v>14</v>
      </c>
      <c r="B1478" t="s">
        <v>18</v>
      </c>
      <c r="C1478" t="s">
        <v>20</v>
      </c>
      <c r="D1478" s="91">
        <v>22.85546875</v>
      </c>
      <c r="E1478" t="s">
        <v>23</v>
      </c>
      <c r="F1478">
        <v>3850</v>
      </c>
      <c r="G1478" t="s">
        <v>28</v>
      </c>
      <c r="H1478" s="91">
        <v>39.7109375</v>
      </c>
      <c r="I1478" s="91">
        <v>29.55859375</v>
      </c>
      <c r="J1478" t="s">
        <v>31</v>
      </c>
      <c r="K1478" s="1" t="s">
        <v>35</v>
      </c>
      <c r="L1478" t="s">
        <v>36</v>
      </c>
      <c r="M1478" t="s">
        <v>38</v>
      </c>
      <c r="N1478" t="s">
        <v>36</v>
      </c>
      <c r="O1478" t="str">
        <f t="shared" si="23"/>
        <v>No</v>
      </c>
    </row>
    <row r="1479" spans="1:15" x14ac:dyDescent="0.25">
      <c r="A1479" t="s">
        <v>14</v>
      </c>
      <c r="B1479" t="s">
        <v>18</v>
      </c>
      <c r="C1479" t="s">
        <v>20</v>
      </c>
      <c r="D1479" s="91">
        <v>44.28125</v>
      </c>
      <c r="E1479" t="s">
        <v>24</v>
      </c>
      <c r="F1479">
        <v>3850</v>
      </c>
      <c r="G1479" t="s">
        <v>28</v>
      </c>
      <c r="H1479" s="91">
        <v>40.421875</v>
      </c>
      <c r="I1479" s="91">
        <v>30.078125</v>
      </c>
      <c r="J1479" t="s">
        <v>32</v>
      </c>
      <c r="K1479" s="1" t="s">
        <v>34</v>
      </c>
      <c r="L1479" t="s">
        <v>36</v>
      </c>
      <c r="M1479" t="s">
        <v>40</v>
      </c>
      <c r="N1479" t="s">
        <v>36</v>
      </c>
      <c r="O1479" t="str">
        <f t="shared" si="23"/>
        <v>No</v>
      </c>
    </row>
    <row r="1480" spans="1:15" x14ac:dyDescent="0.25">
      <c r="A1480" t="s">
        <v>14</v>
      </c>
      <c r="B1480" t="s">
        <v>18</v>
      </c>
      <c r="C1480" t="s">
        <v>20</v>
      </c>
      <c r="D1480" s="91">
        <v>12.71289063</v>
      </c>
      <c r="E1480" t="s">
        <v>21</v>
      </c>
      <c r="F1480">
        <v>3850</v>
      </c>
      <c r="G1480" t="s">
        <v>28</v>
      </c>
      <c r="H1480" s="91">
        <v>41</v>
      </c>
      <c r="I1480" s="91">
        <v>32.109375</v>
      </c>
      <c r="J1480" t="s">
        <v>32</v>
      </c>
      <c r="K1480" s="1" t="s">
        <v>33</v>
      </c>
      <c r="L1480" t="s">
        <v>36</v>
      </c>
      <c r="M1480" t="s">
        <v>38</v>
      </c>
      <c r="N1480" t="s">
        <v>36</v>
      </c>
      <c r="O1480" t="str">
        <f t="shared" si="23"/>
        <v>No</v>
      </c>
    </row>
    <row r="1481" spans="1:15" x14ac:dyDescent="0.25">
      <c r="A1481" t="s">
        <v>0</v>
      </c>
      <c r="B1481" t="s">
        <v>16</v>
      </c>
      <c r="C1481" t="s">
        <v>20</v>
      </c>
      <c r="D1481" s="91">
        <v>4.856445313</v>
      </c>
      <c r="E1481" t="s">
        <v>21</v>
      </c>
      <c r="F1481">
        <v>3850</v>
      </c>
      <c r="G1481" t="s">
        <v>28</v>
      </c>
      <c r="H1481" s="91">
        <v>40</v>
      </c>
      <c r="I1481" s="91">
        <v>26.27734375</v>
      </c>
      <c r="J1481" t="s">
        <v>31</v>
      </c>
      <c r="K1481" s="1" t="s">
        <v>35</v>
      </c>
      <c r="L1481" t="s">
        <v>63</v>
      </c>
      <c r="M1481" t="s">
        <v>46</v>
      </c>
      <c r="N1481" t="s">
        <v>63</v>
      </c>
      <c r="O1481" t="str">
        <f t="shared" si="23"/>
        <v>_Yes</v>
      </c>
    </row>
    <row r="1482" spans="1:15" x14ac:dyDescent="0.25">
      <c r="A1482" t="s">
        <v>14</v>
      </c>
      <c r="B1482" t="s">
        <v>18</v>
      </c>
      <c r="C1482" t="s">
        <v>19</v>
      </c>
      <c r="D1482" s="91">
        <v>20.42578125</v>
      </c>
      <c r="E1482" t="s">
        <v>23</v>
      </c>
      <c r="F1482">
        <v>3860</v>
      </c>
      <c r="G1482" t="s">
        <v>28</v>
      </c>
      <c r="H1482" s="91">
        <v>40</v>
      </c>
      <c r="I1482" s="91">
        <v>20.31640625</v>
      </c>
      <c r="J1482" t="s">
        <v>30</v>
      </c>
      <c r="K1482" s="1" t="s">
        <v>34</v>
      </c>
      <c r="L1482" t="s">
        <v>36</v>
      </c>
      <c r="M1482" t="s">
        <v>38</v>
      </c>
      <c r="N1482" t="s">
        <v>63</v>
      </c>
      <c r="O1482" t="str">
        <f t="shared" si="23"/>
        <v>_Yes</v>
      </c>
    </row>
    <row r="1483" spans="1:15" x14ac:dyDescent="0.25">
      <c r="A1483" t="s">
        <v>14</v>
      </c>
      <c r="B1483" t="s">
        <v>18</v>
      </c>
      <c r="C1483" t="s">
        <v>19</v>
      </c>
      <c r="D1483" s="91">
        <v>10.14257813</v>
      </c>
      <c r="E1483" t="s">
        <v>21</v>
      </c>
      <c r="F1483">
        <v>3860</v>
      </c>
      <c r="G1483" t="s">
        <v>28</v>
      </c>
      <c r="H1483" s="91">
        <v>38</v>
      </c>
      <c r="I1483" s="91">
        <v>28.73828125</v>
      </c>
      <c r="J1483" t="s">
        <v>31</v>
      </c>
      <c r="K1483" s="1" t="s">
        <v>34</v>
      </c>
      <c r="L1483" t="s">
        <v>63</v>
      </c>
      <c r="M1483" t="s">
        <v>38</v>
      </c>
      <c r="N1483" t="s">
        <v>36</v>
      </c>
      <c r="O1483" t="str">
        <f t="shared" si="23"/>
        <v>No</v>
      </c>
    </row>
    <row r="1484" spans="1:15" x14ac:dyDescent="0.25">
      <c r="A1484" t="s">
        <v>14</v>
      </c>
      <c r="B1484" t="s">
        <v>18</v>
      </c>
      <c r="C1484" t="s">
        <v>19</v>
      </c>
      <c r="D1484" s="91">
        <v>5.28515625</v>
      </c>
      <c r="E1484" t="s">
        <v>21</v>
      </c>
      <c r="F1484">
        <v>3860</v>
      </c>
      <c r="G1484" t="s">
        <v>28</v>
      </c>
      <c r="H1484" s="91">
        <v>39</v>
      </c>
      <c r="I1484" s="91">
        <v>28.16796875</v>
      </c>
      <c r="J1484" t="s">
        <v>31</v>
      </c>
      <c r="K1484" s="1" t="s">
        <v>35</v>
      </c>
      <c r="L1484" t="s">
        <v>36</v>
      </c>
      <c r="M1484" t="s">
        <v>40</v>
      </c>
      <c r="N1484" t="s">
        <v>36</v>
      </c>
      <c r="O1484" t="str">
        <f t="shared" si="23"/>
        <v>No</v>
      </c>
    </row>
    <row r="1485" spans="1:15" x14ac:dyDescent="0.25">
      <c r="A1485" t="s">
        <v>14</v>
      </c>
      <c r="B1485" t="s">
        <v>16</v>
      </c>
      <c r="C1485" t="s">
        <v>19</v>
      </c>
      <c r="D1485" s="91">
        <v>17.85546875</v>
      </c>
      <c r="E1485" t="s">
        <v>22</v>
      </c>
      <c r="F1485">
        <v>3860</v>
      </c>
      <c r="G1485" t="s">
        <v>28</v>
      </c>
      <c r="H1485" s="91">
        <v>39.7109375</v>
      </c>
      <c r="I1485" s="91">
        <v>36.4375</v>
      </c>
      <c r="J1485" t="s">
        <v>32</v>
      </c>
      <c r="K1485" s="1" t="s">
        <v>34</v>
      </c>
      <c r="L1485" t="s">
        <v>36</v>
      </c>
      <c r="M1485" t="s">
        <v>38</v>
      </c>
      <c r="N1485" t="s">
        <v>63</v>
      </c>
      <c r="O1485" t="str">
        <f t="shared" si="23"/>
        <v>_Yes</v>
      </c>
    </row>
    <row r="1486" spans="1:15" x14ac:dyDescent="0.25">
      <c r="A1486" t="s">
        <v>14</v>
      </c>
      <c r="B1486" t="s">
        <v>18</v>
      </c>
      <c r="C1486" t="s">
        <v>19</v>
      </c>
      <c r="D1486" s="91">
        <v>39.140625</v>
      </c>
      <c r="E1486" t="s">
        <v>24</v>
      </c>
      <c r="F1486">
        <v>3860</v>
      </c>
      <c r="G1486" t="s">
        <v>28</v>
      </c>
      <c r="H1486" s="91">
        <v>42</v>
      </c>
      <c r="I1486" s="91">
        <v>28.484375</v>
      </c>
      <c r="J1486" t="s">
        <v>31</v>
      </c>
      <c r="K1486" s="1" t="s">
        <v>35</v>
      </c>
      <c r="L1486" t="s">
        <v>36</v>
      </c>
      <c r="M1486" t="s">
        <v>40</v>
      </c>
      <c r="N1486" t="s">
        <v>36</v>
      </c>
      <c r="O1486" t="str">
        <f t="shared" si="23"/>
        <v>No</v>
      </c>
    </row>
    <row r="1487" spans="1:15" x14ac:dyDescent="0.25">
      <c r="A1487" t="s">
        <v>0</v>
      </c>
      <c r="B1487" t="s">
        <v>17</v>
      </c>
      <c r="C1487" t="s">
        <v>19</v>
      </c>
      <c r="D1487" s="91">
        <v>36.7109375</v>
      </c>
      <c r="E1487" t="s">
        <v>24</v>
      </c>
      <c r="F1487">
        <v>3860</v>
      </c>
      <c r="G1487" t="s">
        <v>28</v>
      </c>
      <c r="H1487" s="91">
        <v>40</v>
      </c>
      <c r="I1487" s="91">
        <v>26.4375</v>
      </c>
      <c r="J1487" t="s">
        <v>31</v>
      </c>
      <c r="K1487" s="1" t="s">
        <v>33</v>
      </c>
      <c r="L1487" t="s">
        <v>36</v>
      </c>
      <c r="M1487" t="s">
        <v>37</v>
      </c>
      <c r="N1487" t="s">
        <v>63</v>
      </c>
      <c r="O1487" t="str">
        <f t="shared" si="23"/>
        <v>_Yes</v>
      </c>
    </row>
    <row r="1488" spans="1:15" x14ac:dyDescent="0.25">
      <c r="A1488" t="s">
        <v>14</v>
      </c>
      <c r="B1488" t="s">
        <v>18</v>
      </c>
      <c r="C1488" t="s">
        <v>20</v>
      </c>
      <c r="D1488" s="91">
        <v>17.42578125</v>
      </c>
      <c r="E1488" t="s">
        <v>22</v>
      </c>
      <c r="F1488">
        <v>3860</v>
      </c>
      <c r="G1488" t="s">
        <v>28</v>
      </c>
      <c r="H1488" s="91">
        <v>38</v>
      </c>
      <c r="I1488" s="91">
        <v>33.6875</v>
      </c>
      <c r="J1488" t="s">
        <v>32</v>
      </c>
      <c r="K1488" s="1" t="s">
        <v>34</v>
      </c>
      <c r="L1488" t="s">
        <v>36</v>
      </c>
      <c r="M1488" t="s">
        <v>37</v>
      </c>
      <c r="N1488" t="s">
        <v>36</v>
      </c>
      <c r="O1488" t="str">
        <f t="shared" si="23"/>
        <v>No</v>
      </c>
    </row>
    <row r="1489" spans="1:15" x14ac:dyDescent="0.25">
      <c r="A1489" t="s">
        <v>14</v>
      </c>
      <c r="B1489" t="s">
        <v>18</v>
      </c>
      <c r="C1489" t="s">
        <v>20</v>
      </c>
      <c r="D1489" s="91">
        <v>22.28515625</v>
      </c>
      <c r="E1489" t="s">
        <v>23</v>
      </c>
      <c r="F1489">
        <v>3860</v>
      </c>
      <c r="G1489" t="s">
        <v>28</v>
      </c>
      <c r="H1489" s="91">
        <v>40</v>
      </c>
      <c r="I1489" s="91">
        <v>24.6015625</v>
      </c>
      <c r="J1489" t="s">
        <v>30</v>
      </c>
      <c r="K1489" s="1" t="s">
        <v>34</v>
      </c>
      <c r="L1489" t="s">
        <v>36</v>
      </c>
      <c r="M1489" t="s">
        <v>38</v>
      </c>
      <c r="N1489" t="s">
        <v>36</v>
      </c>
      <c r="O1489" t="str">
        <f t="shared" si="23"/>
        <v>No</v>
      </c>
    </row>
    <row r="1490" spans="1:15" x14ac:dyDescent="0.25">
      <c r="A1490" t="s">
        <v>14</v>
      </c>
      <c r="B1490" t="s">
        <v>17</v>
      </c>
      <c r="C1490" t="s">
        <v>20</v>
      </c>
      <c r="D1490" s="91">
        <v>12</v>
      </c>
      <c r="E1490" t="s">
        <v>21</v>
      </c>
      <c r="F1490">
        <v>3860</v>
      </c>
      <c r="G1490" t="s">
        <v>28</v>
      </c>
      <c r="H1490" s="91">
        <v>41</v>
      </c>
      <c r="I1490" s="91">
        <v>41.015625</v>
      </c>
      <c r="J1490" t="s">
        <v>32</v>
      </c>
      <c r="K1490" s="1" t="s">
        <v>35</v>
      </c>
      <c r="L1490" t="s">
        <v>36</v>
      </c>
      <c r="M1490" t="s">
        <v>38</v>
      </c>
      <c r="N1490" t="s">
        <v>36</v>
      </c>
      <c r="O1490" t="str">
        <f t="shared" si="23"/>
        <v>No</v>
      </c>
    </row>
    <row r="1491" spans="1:15" x14ac:dyDescent="0.25">
      <c r="A1491" t="s">
        <v>14</v>
      </c>
      <c r="B1491" t="s">
        <v>17</v>
      </c>
      <c r="C1491" t="s">
        <v>20</v>
      </c>
      <c r="D1491" s="91">
        <v>9.142578125</v>
      </c>
      <c r="E1491" t="s">
        <v>21</v>
      </c>
      <c r="F1491">
        <v>3860</v>
      </c>
      <c r="G1491" t="s">
        <v>28</v>
      </c>
      <c r="H1491" s="91">
        <v>40</v>
      </c>
      <c r="I1491" s="91">
        <v>33.265625</v>
      </c>
      <c r="J1491" t="s">
        <v>32</v>
      </c>
      <c r="K1491" s="1" t="s">
        <v>33</v>
      </c>
      <c r="L1491" t="s">
        <v>36</v>
      </c>
      <c r="M1491" t="s">
        <v>40</v>
      </c>
      <c r="N1491" t="s">
        <v>36</v>
      </c>
      <c r="O1491" t="str">
        <f t="shared" si="23"/>
        <v>No</v>
      </c>
    </row>
    <row r="1492" spans="1:15" x14ac:dyDescent="0.25">
      <c r="A1492" t="s">
        <v>14</v>
      </c>
      <c r="B1492" t="s">
        <v>18</v>
      </c>
      <c r="C1492" t="s">
        <v>20</v>
      </c>
      <c r="D1492" s="91">
        <v>25.5703125</v>
      </c>
      <c r="E1492" t="s">
        <v>23</v>
      </c>
      <c r="F1492">
        <v>3865</v>
      </c>
      <c r="G1492" t="s">
        <v>28</v>
      </c>
      <c r="H1492" s="91">
        <v>40</v>
      </c>
      <c r="I1492" s="91">
        <v>34.59375</v>
      </c>
      <c r="J1492" t="s">
        <v>32</v>
      </c>
      <c r="K1492" s="1" t="s">
        <v>34</v>
      </c>
      <c r="L1492" t="s">
        <v>36</v>
      </c>
      <c r="M1492" t="s">
        <v>38</v>
      </c>
      <c r="N1492" t="s">
        <v>36</v>
      </c>
      <c r="O1492" t="str">
        <f t="shared" si="23"/>
        <v>No</v>
      </c>
    </row>
    <row r="1493" spans="1:15" x14ac:dyDescent="0.25">
      <c r="A1493" t="s">
        <v>14</v>
      </c>
      <c r="B1493" t="s">
        <v>17</v>
      </c>
      <c r="C1493" t="s">
        <v>19</v>
      </c>
      <c r="D1493" s="91">
        <v>7.28515625</v>
      </c>
      <c r="E1493" t="s">
        <v>21</v>
      </c>
      <c r="F1493">
        <v>3870</v>
      </c>
      <c r="G1493" t="s">
        <v>28</v>
      </c>
      <c r="H1493" s="91">
        <v>40</v>
      </c>
      <c r="I1493" s="91">
        <v>28.1171875</v>
      </c>
      <c r="J1493" t="s">
        <v>31</v>
      </c>
      <c r="K1493" s="1" t="s">
        <v>35</v>
      </c>
      <c r="L1493" t="s">
        <v>36</v>
      </c>
      <c r="M1493" t="s">
        <v>38</v>
      </c>
      <c r="N1493" t="s">
        <v>63</v>
      </c>
      <c r="O1493" t="str">
        <f t="shared" si="23"/>
        <v>_Yes</v>
      </c>
    </row>
    <row r="1494" spans="1:15" x14ac:dyDescent="0.25">
      <c r="A1494" t="s">
        <v>14</v>
      </c>
      <c r="B1494" t="s">
        <v>18</v>
      </c>
      <c r="C1494" t="s">
        <v>19</v>
      </c>
      <c r="D1494" s="91">
        <v>25</v>
      </c>
      <c r="E1494" t="s">
        <v>23</v>
      </c>
      <c r="F1494">
        <v>3870</v>
      </c>
      <c r="G1494" t="s">
        <v>28</v>
      </c>
      <c r="H1494" s="91">
        <v>40</v>
      </c>
      <c r="I1494" s="91">
        <v>27.66796875</v>
      </c>
      <c r="J1494" t="s">
        <v>31</v>
      </c>
      <c r="K1494" s="1" t="s">
        <v>35</v>
      </c>
      <c r="L1494" t="s">
        <v>36</v>
      </c>
      <c r="M1494" t="s">
        <v>39</v>
      </c>
      <c r="N1494" t="s">
        <v>36</v>
      </c>
      <c r="O1494" t="str">
        <f t="shared" si="23"/>
        <v>No</v>
      </c>
    </row>
    <row r="1495" spans="1:15" x14ac:dyDescent="0.25">
      <c r="A1495" t="s">
        <v>14</v>
      </c>
      <c r="B1495" t="s">
        <v>18</v>
      </c>
      <c r="C1495" t="s">
        <v>19</v>
      </c>
      <c r="D1495" s="91">
        <v>16.85546875</v>
      </c>
      <c r="E1495" t="s">
        <v>22</v>
      </c>
      <c r="F1495">
        <v>3870</v>
      </c>
      <c r="G1495" t="s">
        <v>28</v>
      </c>
      <c r="H1495" s="91">
        <v>41.28125</v>
      </c>
      <c r="I1495" s="91">
        <v>25.28515625</v>
      </c>
      <c r="J1495" t="s">
        <v>31</v>
      </c>
      <c r="K1495" s="1" t="s">
        <v>33</v>
      </c>
      <c r="L1495" t="s">
        <v>36</v>
      </c>
      <c r="M1495" t="s">
        <v>38</v>
      </c>
      <c r="N1495" t="s">
        <v>36</v>
      </c>
      <c r="O1495" t="str">
        <f t="shared" si="23"/>
        <v>No</v>
      </c>
    </row>
    <row r="1496" spans="1:15" x14ac:dyDescent="0.25">
      <c r="A1496" t="s">
        <v>14</v>
      </c>
      <c r="B1496" t="s">
        <v>18</v>
      </c>
      <c r="C1496" t="s">
        <v>19</v>
      </c>
      <c r="D1496" s="91">
        <v>9</v>
      </c>
      <c r="E1496" t="s">
        <v>21</v>
      </c>
      <c r="F1496">
        <v>3870</v>
      </c>
      <c r="G1496" t="s">
        <v>28</v>
      </c>
      <c r="H1496" s="91">
        <v>39.8515625</v>
      </c>
      <c r="I1496" s="91">
        <v>32.578125</v>
      </c>
      <c r="J1496" t="s">
        <v>32</v>
      </c>
      <c r="K1496" s="1" t="s">
        <v>34</v>
      </c>
      <c r="L1496" t="s">
        <v>36</v>
      </c>
      <c r="M1496" t="s">
        <v>38</v>
      </c>
      <c r="N1496" t="s">
        <v>36</v>
      </c>
      <c r="O1496" t="str">
        <f t="shared" si="23"/>
        <v>No</v>
      </c>
    </row>
    <row r="1497" spans="1:15" x14ac:dyDescent="0.25">
      <c r="A1497" t="s">
        <v>14</v>
      </c>
      <c r="B1497" t="s">
        <v>18</v>
      </c>
      <c r="C1497" t="s">
        <v>19</v>
      </c>
      <c r="D1497" s="91">
        <v>15.71289063</v>
      </c>
      <c r="E1497" t="s">
        <v>22</v>
      </c>
      <c r="F1497">
        <v>3870</v>
      </c>
      <c r="G1497" t="s">
        <v>28</v>
      </c>
      <c r="H1497" s="91">
        <v>40</v>
      </c>
      <c r="I1497" s="91">
        <v>23.9609375</v>
      </c>
      <c r="J1497" t="s">
        <v>30</v>
      </c>
      <c r="K1497" s="1" t="s">
        <v>34</v>
      </c>
      <c r="L1497" t="s">
        <v>36</v>
      </c>
      <c r="M1497" t="s">
        <v>40</v>
      </c>
      <c r="N1497" t="s">
        <v>36</v>
      </c>
      <c r="O1497" t="str">
        <f t="shared" si="23"/>
        <v>No</v>
      </c>
    </row>
    <row r="1498" spans="1:15" x14ac:dyDescent="0.25">
      <c r="A1498" t="s">
        <v>14</v>
      </c>
      <c r="B1498" t="s">
        <v>18</v>
      </c>
      <c r="C1498" t="s">
        <v>19</v>
      </c>
      <c r="D1498" s="91">
        <v>23</v>
      </c>
      <c r="E1498" t="s">
        <v>23</v>
      </c>
      <c r="F1498">
        <v>3870</v>
      </c>
      <c r="G1498" t="s">
        <v>28</v>
      </c>
      <c r="H1498" s="91">
        <v>42</v>
      </c>
      <c r="I1498" s="91">
        <v>26.44140625</v>
      </c>
      <c r="J1498" t="s">
        <v>31</v>
      </c>
      <c r="K1498" s="1" t="s">
        <v>33</v>
      </c>
      <c r="L1498" t="s">
        <v>36</v>
      </c>
      <c r="M1498" t="s">
        <v>38</v>
      </c>
      <c r="N1498" t="s">
        <v>36</v>
      </c>
      <c r="O1498" t="str">
        <f t="shared" si="23"/>
        <v>No</v>
      </c>
    </row>
    <row r="1499" spans="1:15" x14ac:dyDescent="0.25">
      <c r="A1499" t="s">
        <v>14</v>
      </c>
      <c r="B1499" t="s">
        <v>18</v>
      </c>
      <c r="C1499" t="s">
        <v>19</v>
      </c>
      <c r="D1499" s="91">
        <v>15.28515625</v>
      </c>
      <c r="E1499" t="s">
        <v>22</v>
      </c>
      <c r="F1499">
        <v>3870</v>
      </c>
      <c r="G1499" t="s">
        <v>28</v>
      </c>
      <c r="H1499" s="91">
        <v>40</v>
      </c>
      <c r="I1499" s="91">
        <v>24.6484375</v>
      </c>
      <c r="J1499" t="s">
        <v>30</v>
      </c>
      <c r="K1499" s="1" t="s">
        <v>35</v>
      </c>
      <c r="L1499" t="s">
        <v>36</v>
      </c>
      <c r="M1499" t="s">
        <v>38</v>
      </c>
      <c r="N1499" t="s">
        <v>63</v>
      </c>
      <c r="O1499" t="str">
        <f t="shared" si="23"/>
        <v>_Yes</v>
      </c>
    </row>
    <row r="1500" spans="1:15" x14ac:dyDescent="0.25">
      <c r="A1500" t="s">
        <v>14</v>
      </c>
      <c r="B1500" t="s">
        <v>18</v>
      </c>
      <c r="C1500" t="s">
        <v>20</v>
      </c>
      <c r="D1500" s="91">
        <v>5.856445313</v>
      </c>
      <c r="E1500" t="s">
        <v>21</v>
      </c>
      <c r="F1500">
        <v>3870</v>
      </c>
      <c r="G1500" t="s">
        <v>28</v>
      </c>
      <c r="H1500" s="91">
        <v>41</v>
      </c>
      <c r="I1500" s="91">
        <v>28.15234375</v>
      </c>
      <c r="J1500" t="s">
        <v>31</v>
      </c>
      <c r="K1500" s="1" t="s">
        <v>34</v>
      </c>
      <c r="L1500" t="s">
        <v>36</v>
      </c>
      <c r="M1500" t="s">
        <v>38</v>
      </c>
      <c r="N1500" t="s">
        <v>63</v>
      </c>
      <c r="O1500" t="str">
        <f t="shared" si="23"/>
        <v>_Yes</v>
      </c>
    </row>
    <row r="1501" spans="1:15" x14ac:dyDescent="0.25">
      <c r="A1501" t="s">
        <v>14</v>
      </c>
      <c r="B1501" t="s">
        <v>18</v>
      </c>
      <c r="C1501" t="s">
        <v>20</v>
      </c>
      <c r="D1501" s="91">
        <v>9.5703125</v>
      </c>
      <c r="E1501" t="s">
        <v>21</v>
      </c>
      <c r="F1501">
        <v>3870</v>
      </c>
      <c r="G1501" t="s">
        <v>28</v>
      </c>
      <c r="H1501" s="91">
        <v>40.28125</v>
      </c>
      <c r="I1501" s="91">
        <v>27.1328125</v>
      </c>
      <c r="J1501" t="s">
        <v>31</v>
      </c>
      <c r="K1501" s="1" t="s">
        <v>34</v>
      </c>
      <c r="L1501" t="s">
        <v>36</v>
      </c>
      <c r="M1501" t="s">
        <v>38</v>
      </c>
      <c r="N1501" t="s">
        <v>36</v>
      </c>
      <c r="O1501" t="str">
        <f t="shared" si="23"/>
        <v>No</v>
      </c>
    </row>
    <row r="1502" spans="1:15" x14ac:dyDescent="0.25">
      <c r="A1502" t="s">
        <v>14</v>
      </c>
      <c r="B1502" t="s">
        <v>18</v>
      </c>
      <c r="C1502" t="s">
        <v>20</v>
      </c>
      <c r="D1502" s="91">
        <v>33</v>
      </c>
      <c r="E1502" t="s">
        <v>24</v>
      </c>
      <c r="F1502">
        <v>3870</v>
      </c>
      <c r="G1502" t="s">
        <v>28</v>
      </c>
      <c r="H1502" s="91">
        <v>40</v>
      </c>
      <c r="I1502" s="91">
        <v>31.55078125</v>
      </c>
      <c r="J1502" t="s">
        <v>32</v>
      </c>
      <c r="K1502" s="1" t="s">
        <v>35</v>
      </c>
      <c r="L1502" t="s">
        <v>36</v>
      </c>
      <c r="M1502" t="s">
        <v>38</v>
      </c>
      <c r="N1502" t="s">
        <v>36</v>
      </c>
      <c r="O1502" t="str">
        <f t="shared" si="23"/>
        <v>No</v>
      </c>
    </row>
    <row r="1503" spans="1:15" x14ac:dyDescent="0.25">
      <c r="A1503" t="s">
        <v>14</v>
      </c>
      <c r="B1503" t="s">
        <v>18</v>
      </c>
      <c r="C1503" t="s">
        <v>20</v>
      </c>
      <c r="D1503" s="91">
        <v>11.71289063</v>
      </c>
      <c r="E1503" t="s">
        <v>21</v>
      </c>
      <c r="F1503">
        <v>3870</v>
      </c>
      <c r="G1503" t="s">
        <v>28</v>
      </c>
      <c r="H1503" s="91">
        <v>39</v>
      </c>
      <c r="I1503" s="91">
        <v>33.96875</v>
      </c>
      <c r="J1503" t="s">
        <v>32</v>
      </c>
      <c r="K1503" s="1" t="s">
        <v>33</v>
      </c>
      <c r="L1503" t="s">
        <v>36</v>
      </c>
      <c r="M1503" t="s">
        <v>38</v>
      </c>
      <c r="N1503" t="s">
        <v>36</v>
      </c>
      <c r="O1503" t="str">
        <f t="shared" si="23"/>
        <v>No</v>
      </c>
    </row>
    <row r="1504" spans="1:15" x14ac:dyDescent="0.25">
      <c r="A1504" t="s">
        <v>14</v>
      </c>
      <c r="B1504" t="s">
        <v>18</v>
      </c>
      <c r="C1504" t="s">
        <v>20</v>
      </c>
      <c r="D1504" s="91">
        <v>5.427734375</v>
      </c>
      <c r="E1504" t="s">
        <v>21</v>
      </c>
      <c r="F1504">
        <v>3870</v>
      </c>
      <c r="G1504" t="s">
        <v>28</v>
      </c>
      <c r="H1504" s="91">
        <v>40</v>
      </c>
      <c r="I1504" s="91">
        <v>31.67578125</v>
      </c>
      <c r="J1504" t="s">
        <v>32</v>
      </c>
      <c r="K1504" s="1" t="s">
        <v>33</v>
      </c>
      <c r="L1504" t="s">
        <v>36</v>
      </c>
      <c r="M1504" t="s">
        <v>38</v>
      </c>
      <c r="N1504" t="s">
        <v>36</v>
      </c>
      <c r="O1504" t="str">
        <f t="shared" si="23"/>
        <v>No</v>
      </c>
    </row>
    <row r="1505" spans="1:15" x14ac:dyDescent="0.25">
      <c r="A1505" t="s">
        <v>0</v>
      </c>
      <c r="B1505" t="s">
        <v>16</v>
      </c>
      <c r="C1505" t="s">
        <v>19</v>
      </c>
      <c r="D1505" s="91">
        <v>7.571289063</v>
      </c>
      <c r="E1505" t="s">
        <v>21</v>
      </c>
      <c r="F1505">
        <v>3875</v>
      </c>
      <c r="G1505" t="s">
        <v>28</v>
      </c>
      <c r="H1505" s="91">
        <v>40</v>
      </c>
      <c r="I1505" s="91">
        <v>17.2421875</v>
      </c>
      <c r="J1505" t="s">
        <v>29</v>
      </c>
      <c r="K1505" s="1" t="s">
        <v>35</v>
      </c>
      <c r="L1505" t="s">
        <v>36</v>
      </c>
      <c r="M1505" t="s">
        <v>40</v>
      </c>
      <c r="N1505" t="s">
        <v>63</v>
      </c>
      <c r="O1505" t="str">
        <f t="shared" si="23"/>
        <v>_Yes</v>
      </c>
    </row>
    <row r="1506" spans="1:15" x14ac:dyDescent="0.25">
      <c r="A1506" t="s">
        <v>14</v>
      </c>
      <c r="B1506" t="s">
        <v>17</v>
      </c>
      <c r="C1506" t="s">
        <v>19</v>
      </c>
      <c r="D1506" s="91">
        <v>14.42773438</v>
      </c>
      <c r="E1506" t="s">
        <v>22</v>
      </c>
      <c r="F1506">
        <v>3880</v>
      </c>
      <c r="G1506" t="s">
        <v>28</v>
      </c>
      <c r="H1506" s="91">
        <v>41</v>
      </c>
      <c r="I1506" s="91">
        <v>22.37109375</v>
      </c>
      <c r="J1506" t="s">
        <v>30</v>
      </c>
      <c r="K1506" s="1" t="s">
        <v>35</v>
      </c>
      <c r="L1506" t="s">
        <v>63</v>
      </c>
      <c r="M1506" t="s">
        <v>40</v>
      </c>
      <c r="N1506" t="s">
        <v>63</v>
      </c>
      <c r="O1506" t="str">
        <f t="shared" si="23"/>
        <v>_Yes</v>
      </c>
    </row>
    <row r="1507" spans="1:15" x14ac:dyDescent="0.25">
      <c r="A1507" t="s">
        <v>14</v>
      </c>
      <c r="B1507" t="s">
        <v>18</v>
      </c>
      <c r="C1507" t="s">
        <v>19</v>
      </c>
      <c r="D1507" s="91">
        <v>15.14257813</v>
      </c>
      <c r="E1507" t="s">
        <v>22</v>
      </c>
      <c r="F1507">
        <v>3880</v>
      </c>
      <c r="G1507" t="s">
        <v>28</v>
      </c>
      <c r="H1507" s="91">
        <v>40</v>
      </c>
      <c r="I1507" s="91">
        <v>23.8515625</v>
      </c>
      <c r="J1507" t="s">
        <v>30</v>
      </c>
      <c r="K1507" s="1" t="s">
        <v>34</v>
      </c>
      <c r="L1507" t="s">
        <v>36</v>
      </c>
      <c r="M1507" t="s">
        <v>40</v>
      </c>
      <c r="N1507" t="s">
        <v>36</v>
      </c>
      <c r="O1507" t="str">
        <f t="shared" si="23"/>
        <v>No</v>
      </c>
    </row>
    <row r="1508" spans="1:15" x14ac:dyDescent="0.25">
      <c r="A1508" t="s">
        <v>14</v>
      </c>
      <c r="B1508" t="s">
        <v>18</v>
      </c>
      <c r="C1508" t="s">
        <v>19</v>
      </c>
      <c r="D1508" s="91">
        <v>14.14257813</v>
      </c>
      <c r="E1508" t="s">
        <v>22</v>
      </c>
      <c r="F1508">
        <v>3880</v>
      </c>
      <c r="G1508" t="s">
        <v>28</v>
      </c>
      <c r="H1508" s="91">
        <v>38</v>
      </c>
      <c r="I1508" s="91">
        <v>32.578125</v>
      </c>
      <c r="J1508" t="s">
        <v>32</v>
      </c>
      <c r="K1508" s="1" t="s">
        <v>34</v>
      </c>
      <c r="L1508" t="s">
        <v>36</v>
      </c>
      <c r="M1508" t="s">
        <v>38</v>
      </c>
      <c r="N1508" t="s">
        <v>36</v>
      </c>
      <c r="O1508" t="str">
        <f t="shared" si="23"/>
        <v>No</v>
      </c>
    </row>
    <row r="1509" spans="1:15" x14ac:dyDescent="0.25">
      <c r="A1509" t="s">
        <v>14</v>
      </c>
      <c r="B1509" t="s">
        <v>18</v>
      </c>
      <c r="C1509" t="s">
        <v>19</v>
      </c>
      <c r="D1509" s="91">
        <v>11.42773438</v>
      </c>
      <c r="E1509" t="s">
        <v>21</v>
      </c>
      <c r="F1509">
        <v>3880</v>
      </c>
      <c r="G1509" t="s">
        <v>28</v>
      </c>
      <c r="H1509" s="91">
        <v>40</v>
      </c>
      <c r="I1509" s="91">
        <v>45.3671875</v>
      </c>
      <c r="J1509" t="s">
        <v>32</v>
      </c>
      <c r="K1509" s="1" t="s">
        <v>33</v>
      </c>
      <c r="L1509" t="s">
        <v>36</v>
      </c>
      <c r="M1509" t="s">
        <v>38</v>
      </c>
      <c r="N1509" t="s">
        <v>36</v>
      </c>
      <c r="O1509" t="str">
        <f t="shared" si="23"/>
        <v>No</v>
      </c>
    </row>
    <row r="1510" spans="1:15" x14ac:dyDescent="0.25">
      <c r="A1510" t="s">
        <v>14</v>
      </c>
      <c r="B1510" t="s">
        <v>18</v>
      </c>
      <c r="C1510" t="s">
        <v>19</v>
      </c>
      <c r="D1510" s="91">
        <v>4.427734375</v>
      </c>
      <c r="E1510" t="s">
        <v>21</v>
      </c>
      <c r="F1510">
        <v>3880</v>
      </c>
      <c r="G1510" t="s">
        <v>28</v>
      </c>
      <c r="H1510" s="91">
        <v>40</v>
      </c>
      <c r="I1510" s="91">
        <v>31.5</v>
      </c>
      <c r="J1510" t="s">
        <v>32</v>
      </c>
      <c r="K1510" s="1" t="s">
        <v>33</v>
      </c>
      <c r="L1510" t="s">
        <v>36</v>
      </c>
      <c r="M1510" t="s">
        <v>40</v>
      </c>
      <c r="N1510" t="s">
        <v>36</v>
      </c>
      <c r="O1510" t="str">
        <f t="shared" si="23"/>
        <v>No</v>
      </c>
    </row>
    <row r="1511" spans="1:15" x14ac:dyDescent="0.25">
      <c r="A1511" t="s">
        <v>0</v>
      </c>
      <c r="B1511" t="s">
        <v>18</v>
      </c>
      <c r="C1511" t="s">
        <v>19</v>
      </c>
      <c r="D1511" s="91">
        <v>4.713867188</v>
      </c>
      <c r="E1511" t="s">
        <v>21</v>
      </c>
      <c r="F1511">
        <v>3880</v>
      </c>
      <c r="G1511" t="s">
        <v>28</v>
      </c>
      <c r="H1511" s="91">
        <v>41</v>
      </c>
      <c r="I1511" s="91">
        <v>37.046875</v>
      </c>
      <c r="J1511" t="s">
        <v>32</v>
      </c>
      <c r="K1511" s="1" t="s">
        <v>35</v>
      </c>
      <c r="L1511" t="s">
        <v>36</v>
      </c>
      <c r="M1511" t="s">
        <v>40</v>
      </c>
      <c r="N1511" t="s">
        <v>36</v>
      </c>
      <c r="O1511" t="str">
        <f t="shared" si="23"/>
        <v>No</v>
      </c>
    </row>
    <row r="1512" spans="1:15" x14ac:dyDescent="0.25">
      <c r="A1512" t="s">
        <v>14</v>
      </c>
      <c r="B1512" t="s">
        <v>18</v>
      </c>
      <c r="C1512" t="s">
        <v>20</v>
      </c>
      <c r="D1512" s="91">
        <v>23.85546875</v>
      </c>
      <c r="E1512" t="s">
        <v>23</v>
      </c>
      <c r="F1512">
        <v>3880</v>
      </c>
      <c r="G1512" t="s">
        <v>28</v>
      </c>
      <c r="H1512" s="91">
        <v>40.7109375</v>
      </c>
      <c r="I1512" s="91">
        <v>28.94140625</v>
      </c>
      <c r="J1512" t="s">
        <v>31</v>
      </c>
      <c r="K1512" s="1" t="s">
        <v>33</v>
      </c>
      <c r="L1512" t="s">
        <v>36</v>
      </c>
      <c r="M1512" t="s">
        <v>40</v>
      </c>
      <c r="N1512" t="s">
        <v>36</v>
      </c>
      <c r="O1512" t="str">
        <f t="shared" si="23"/>
        <v>No</v>
      </c>
    </row>
    <row r="1513" spans="1:15" x14ac:dyDescent="0.25">
      <c r="A1513" t="s">
        <v>14</v>
      </c>
      <c r="B1513" t="s">
        <v>18</v>
      </c>
      <c r="C1513" t="s">
        <v>19</v>
      </c>
      <c r="D1513" s="91">
        <v>43.28125</v>
      </c>
      <c r="E1513" t="s">
        <v>24</v>
      </c>
      <c r="F1513">
        <v>3890</v>
      </c>
      <c r="G1513" t="s">
        <v>28</v>
      </c>
      <c r="H1513" s="91">
        <v>40</v>
      </c>
      <c r="I1513" s="91">
        <v>33.6875</v>
      </c>
      <c r="J1513" t="s">
        <v>32</v>
      </c>
      <c r="K1513" s="1" t="s">
        <v>33</v>
      </c>
      <c r="M1513" t="s">
        <v>37</v>
      </c>
      <c r="N1513" t="s">
        <v>36</v>
      </c>
      <c r="O1513" t="str">
        <f t="shared" si="23"/>
        <v>No</v>
      </c>
    </row>
    <row r="1514" spans="1:15" x14ac:dyDescent="0.25">
      <c r="A1514" t="s">
        <v>14</v>
      </c>
      <c r="B1514" t="s">
        <v>16</v>
      </c>
      <c r="C1514" t="s">
        <v>19</v>
      </c>
      <c r="D1514" s="91">
        <v>10.71289063</v>
      </c>
      <c r="E1514" t="s">
        <v>21</v>
      </c>
      <c r="F1514">
        <v>3890</v>
      </c>
      <c r="G1514" t="s">
        <v>28</v>
      </c>
      <c r="H1514" s="91">
        <v>40.5703125</v>
      </c>
      <c r="I1514" s="91">
        <v>30.43359375</v>
      </c>
      <c r="J1514" t="s">
        <v>32</v>
      </c>
      <c r="K1514" s="1" t="s">
        <v>34</v>
      </c>
      <c r="L1514" t="s">
        <v>36</v>
      </c>
      <c r="M1514" t="s">
        <v>38</v>
      </c>
      <c r="N1514" t="s">
        <v>36</v>
      </c>
      <c r="O1514" t="str">
        <f t="shared" si="23"/>
        <v>No</v>
      </c>
    </row>
    <row r="1515" spans="1:15" x14ac:dyDescent="0.25">
      <c r="A1515" t="s">
        <v>14</v>
      </c>
      <c r="B1515" t="s">
        <v>18</v>
      </c>
      <c r="C1515" t="s">
        <v>19</v>
      </c>
      <c r="D1515" s="91">
        <v>10.28515625</v>
      </c>
      <c r="E1515" t="s">
        <v>21</v>
      </c>
      <c r="F1515">
        <v>3890</v>
      </c>
      <c r="G1515" t="s">
        <v>28</v>
      </c>
      <c r="H1515" s="91">
        <v>41.140625</v>
      </c>
      <c r="I1515" s="91">
        <v>27.62109375</v>
      </c>
      <c r="J1515" t="s">
        <v>31</v>
      </c>
      <c r="K1515" s="1" t="s">
        <v>35</v>
      </c>
      <c r="L1515" t="s">
        <v>36</v>
      </c>
      <c r="M1515" t="s">
        <v>38</v>
      </c>
      <c r="N1515" t="s">
        <v>36</v>
      </c>
      <c r="O1515" t="str">
        <f t="shared" si="23"/>
        <v>No</v>
      </c>
    </row>
    <row r="1516" spans="1:15" x14ac:dyDescent="0.25">
      <c r="A1516" t="s">
        <v>14</v>
      </c>
      <c r="B1516" t="s">
        <v>18</v>
      </c>
      <c r="C1516" t="s">
        <v>19</v>
      </c>
      <c r="D1516" s="91">
        <v>12</v>
      </c>
      <c r="E1516" t="s">
        <v>21</v>
      </c>
      <c r="F1516">
        <v>3890</v>
      </c>
      <c r="G1516" t="s">
        <v>28</v>
      </c>
      <c r="H1516" s="91">
        <v>40</v>
      </c>
      <c r="I1516" s="91">
        <v>22.26953125</v>
      </c>
      <c r="J1516" t="s">
        <v>30</v>
      </c>
      <c r="K1516" s="1" t="s">
        <v>33</v>
      </c>
      <c r="L1516" t="s">
        <v>36</v>
      </c>
      <c r="M1516" t="s">
        <v>40</v>
      </c>
      <c r="N1516" t="s">
        <v>36</v>
      </c>
      <c r="O1516" t="str">
        <f t="shared" si="23"/>
        <v>No</v>
      </c>
    </row>
    <row r="1517" spans="1:15" x14ac:dyDescent="0.25">
      <c r="A1517" t="s">
        <v>0</v>
      </c>
      <c r="B1517" t="s">
        <v>18</v>
      </c>
      <c r="C1517" t="s">
        <v>19</v>
      </c>
      <c r="D1517" s="91">
        <v>17.140625</v>
      </c>
      <c r="E1517" t="s">
        <v>22</v>
      </c>
      <c r="F1517">
        <v>3890</v>
      </c>
      <c r="G1517" t="s">
        <v>28</v>
      </c>
      <c r="H1517" s="91">
        <v>39</v>
      </c>
      <c r="I1517" s="91">
        <v>27.9296875</v>
      </c>
      <c r="J1517" t="s">
        <v>31</v>
      </c>
      <c r="K1517" s="1" t="s">
        <v>34</v>
      </c>
      <c r="L1517" t="s">
        <v>36</v>
      </c>
      <c r="M1517" t="s">
        <v>38</v>
      </c>
      <c r="N1517" t="s">
        <v>36</v>
      </c>
      <c r="O1517" t="str">
        <f t="shared" si="23"/>
        <v>No</v>
      </c>
    </row>
    <row r="1518" spans="1:15" x14ac:dyDescent="0.25">
      <c r="A1518" t="s">
        <v>0</v>
      </c>
      <c r="B1518" t="s">
        <v>18</v>
      </c>
      <c r="C1518" t="s">
        <v>19</v>
      </c>
      <c r="D1518" s="91">
        <v>26.85546875</v>
      </c>
      <c r="E1518" t="s">
        <v>24</v>
      </c>
      <c r="F1518">
        <v>3890</v>
      </c>
      <c r="G1518" t="s">
        <v>28</v>
      </c>
      <c r="H1518" s="91">
        <v>42</v>
      </c>
      <c r="I1518" s="91">
        <v>21.89453125</v>
      </c>
      <c r="J1518" t="s">
        <v>30</v>
      </c>
      <c r="K1518" s="1" t="s">
        <v>34</v>
      </c>
      <c r="L1518" t="s">
        <v>36</v>
      </c>
      <c r="M1518" t="s">
        <v>38</v>
      </c>
      <c r="N1518" t="s">
        <v>36</v>
      </c>
      <c r="O1518" t="str">
        <f t="shared" si="23"/>
        <v>No</v>
      </c>
    </row>
    <row r="1519" spans="1:15" x14ac:dyDescent="0.25">
      <c r="A1519" t="s">
        <v>0</v>
      </c>
      <c r="B1519" t="s">
        <v>18</v>
      </c>
      <c r="C1519" t="s">
        <v>19</v>
      </c>
      <c r="D1519" s="91">
        <v>11.28515625</v>
      </c>
      <c r="E1519" t="s">
        <v>21</v>
      </c>
      <c r="F1519">
        <v>3890</v>
      </c>
      <c r="G1519" t="s">
        <v>28</v>
      </c>
      <c r="H1519" s="91">
        <v>40</v>
      </c>
      <c r="I1519" s="91">
        <v>25.2265625</v>
      </c>
      <c r="J1519" t="s">
        <v>31</v>
      </c>
      <c r="K1519" s="1" t="s">
        <v>33</v>
      </c>
      <c r="L1519" t="s">
        <v>36</v>
      </c>
      <c r="M1519" t="s">
        <v>40</v>
      </c>
      <c r="N1519" t="s">
        <v>36</v>
      </c>
      <c r="O1519" t="str">
        <f t="shared" si="23"/>
        <v>No</v>
      </c>
    </row>
    <row r="1520" spans="1:15" x14ac:dyDescent="0.25">
      <c r="A1520" t="s">
        <v>14</v>
      </c>
      <c r="B1520" t="s">
        <v>17</v>
      </c>
      <c r="C1520" t="s">
        <v>20</v>
      </c>
      <c r="D1520" s="91">
        <v>7.28515625</v>
      </c>
      <c r="E1520" t="s">
        <v>21</v>
      </c>
      <c r="F1520">
        <v>3890</v>
      </c>
      <c r="G1520" t="s">
        <v>28</v>
      </c>
      <c r="H1520" s="91">
        <v>40</v>
      </c>
      <c r="I1520" s="91">
        <v>29.18359375</v>
      </c>
      <c r="J1520" t="s">
        <v>31</v>
      </c>
      <c r="K1520" s="1" t="s">
        <v>34</v>
      </c>
      <c r="L1520" t="s">
        <v>36</v>
      </c>
      <c r="M1520" t="s">
        <v>37</v>
      </c>
      <c r="N1520" t="s">
        <v>63</v>
      </c>
      <c r="O1520" t="str">
        <f t="shared" si="23"/>
        <v>_Yes</v>
      </c>
    </row>
    <row r="1521" spans="1:15" x14ac:dyDescent="0.25">
      <c r="A1521" t="s">
        <v>14</v>
      </c>
      <c r="B1521" t="s">
        <v>16</v>
      </c>
      <c r="C1521" t="s">
        <v>19</v>
      </c>
      <c r="D1521" s="91">
        <v>38.7109375</v>
      </c>
      <c r="E1521" t="s">
        <v>24</v>
      </c>
      <c r="F1521">
        <v>3895</v>
      </c>
      <c r="G1521" t="s">
        <v>28</v>
      </c>
      <c r="H1521" s="91">
        <v>40</v>
      </c>
      <c r="I1521" s="91">
        <v>21.85546875</v>
      </c>
      <c r="J1521" t="s">
        <v>30</v>
      </c>
      <c r="K1521" s="1" t="s">
        <v>34</v>
      </c>
      <c r="L1521" t="s">
        <v>63</v>
      </c>
      <c r="M1521" t="s">
        <v>38</v>
      </c>
      <c r="N1521" t="s">
        <v>36</v>
      </c>
      <c r="O1521" t="str">
        <f t="shared" si="23"/>
        <v>No</v>
      </c>
    </row>
    <row r="1522" spans="1:15" x14ac:dyDescent="0.25">
      <c r="A1522" t="s">
        <v>14</v>
      </c>
      <c r="B1522" t="s">
        <v>17</v>
      </c>
      <c r="C1522" t="s">
        <v>20</v>
      </c>
      <c r="D1522" s="91">
        <v>8.712890625</v>
      </c>
      <c r="E1522" t="s">
        <v>21</v>
      </c>
      <c r="F1522">
        <v>3895</v>
      </c>
      <c r="G1522" t="s">
        <v>28</v>
      </c>
      <c r="H1522" s="91">
        <v>41</v>
      </c>
      <c r="I1522" s="91">
        <v>25.7890625</v>
      </c>
      <c r="J1522" t="s">
        <v>31</v>
      </c>
      <c r="K1522" s="1" t="s">
        <v>33</v>
      </c>
      <c r="L1522" t="s">
        <v>36</v>
      </c>
      <c r="M1522" t="s">
        <v>38</v>
      </c>
      <c r="N1522" t="s">
        <v>36</v>
      </c>
      <c r="O1522" t="str">
        <f t="shared" si="23"/>
        <v>No</v>
      </c>
    </row>
    <row r="1523" spans="1:15" x14ac:dyDescent="0.25">
      <c r="A1523" t="s">
        <v>14</v>
      </c>
      <c r="B1523" t="s">
        <v>16</v>
      </c>
      <c r="C1523" t="s">
        <v>20</v>
      </c>
      <c r="D1523" s="91">
        <v>8.712890625</v>
      </c>
      <c r="E1523" t="s">
        <v>21</v>
      </c>
      <c r="F1523">
        <v>3895</v>
      </c>
      <c r="G1523" t="s">
        <v>28</v>
      </c>
      <c r="H1523" s="91">
        <v>40</v>
      </c>
      <c r="I1523" s="91">
        <v>17.1640625</v>
      </c>
      <c r="J1523" t="s">
        <v>29</v>
      </c>
      <c r="K1523" s="1" t="s">
        <v>35</v>
      </c>
      <c r="L1523" t="s">
        <v>36</v>
      </c>
      <c r="M1523" t="s">
        <v>38</v>
      </c>
      <c r="N1523" t="s">
        <v>63</v>
      </c>
      <c r="O1523" t="str">
        <f t="shared" si="23"/>
        <v>_Yes</v>
      </c>
    </row>
    <row r="1524" spans="1:15" x14ac:dyDescent="0.25">
      <c r="A1524" t="s">
        <v>14</v>
      </c>
      <c r="B1524" t="s">
        <v>18</v>
      </c>
      <c r="C1524" t="s">
        <v>19</v>
      </c>
      <c r="D1524" s="91">
        <v>6.142578125</v>
      </c>
      <c r="E1524" t="s">
        <v>21</v>
      </c>
      <c r="F1524">
        <v>3900</v>
      </c>
      <c r="G1524" t="s">
        <v>28</v>
      </c>
      <c r="H1524" s="91">
        <v>42</v>
      </c>
      <c r="I1524" s="91">
        <v>27.3984375</v>
      </c>
      <c r="J1524" t="s">
        <v>31</v>
      </c>
      <c r="K1524" s="1" t="s">
        <v>35</v>
      </c>
      <c r="L1524" t="s">
        <v>36</v>
      </c>
      <c r="M1524" t="s">
        <v>38</v>
      </c>
      <c r="N1524" t="s">
        <v>36</v>
      </c>
      <c r="O1524" t="str">
        <f t="shared" si="23"/>
        <v>No</v>
      </c>
    </row>
    <row r="1525" spans="1:15" x14ac:dyDescent="0.25">
      <c r="A1525" t="s">
        <v>14</v>
      </c>
      <c r="B1525" t="s">
        <v>17</v>
      </c>
      <c r="C1525" t="s">
        <v>19</v>
      </c>
      <c r="D1525" s="91">
        <v>15.14257813</v>
      </c>
      <c r="E1525" t="s">
        <v>22</v>
      </c>
      <c r="F1525">
        <v>3900</v>
      </c>
      <c r="G1525" t="s">
        <v>28</v>
      </c>
      <c r="H1525" s="91">
        <v>39</v>
      </c>
      <c r="I1525" s="91">
        <v>36.71875</v>
      </c>
      <c r="J1525" t="s">
        <v>32</v>
      </c>
      <c r="K1525" s="1" t="s">
        <v>35</v>
      </c>
      <c r="L1525" t="s">
        <v>36</v>
      </c>
      <c r="M1525" t="s">
        <v>38</v>
      </c>
      <c r="N1525" t="s">
        <v>36</v>
      </c>
      <c r="O1525" t="str">
        <f t="shared" si="23"/>
        <v>No</v>
      </c>
    </row>
    <row r="1526" spans="1:15" x14ac:dyDescent="0.25">
      <c r="A1526" t="s">
        <v>14</v>
      </c>
      <c r="B1526" t="s">
        <v>18</v>
      </c>
      <c r="C1526" t="s">
        <v>19</v>
      </c>
      <c r="D1526" s="91">
        <v>4.142578125</v>
      </c>
      <c r="E1526" t="s">
        <v>21</v>
      </c>
      <c r="F1526">
        <v>3900</v>
      </c>
      <c r="G1526" t="s">
        <v>28</v>
      </c>
      <c r="H1526" s="91">
        <v>37.421875</v>
      </c>
      <c r="I1526" s="91">
        <v>32.09375</v>
      </c>
      <c r="J1526" t="s">
        <v>32</v>
      </c>
      <c r="K1526" s="1" t="s">
        <v>33</v>
      </c>
      <c r="L1526" t="s">
        <v>63</v>
      </c>
      <c r="M1526" t="s">
        <v>40</v>
      </c>
      <c r="N1526" t="s">
        <v>36</v>
      </c>
      <c r="O1526" t="str">
        <f t="shared" si="23"/>
        <v>No</v>
      </c>
    </row>
    <row r="1527" spans="1:15" x14ac:dyDescent="0.25">
      <c r="A1527" t="s">
        <v>14</v>
      </c>
      <c r="B1527" t="s">
        <v>18</v>
      </c>
      <c r="C1527" t="s">
        <v>19</v>
      </c>
      <c r="D1527" s="91">
        <v>24</v>
      </c>
      <c r="E1527" t="s">
        <v>23</v>
      </c>
      <c r="F1527">
        <v>3900</v>
      </c>
      <c r="G1527" t="s">
        <v>28</v>
      </c>
      <c r="H1527" s="91">
        <v>42</v>
      </c>
      <c r="I1527" s="91">
        <v>36.1796875</v>
      </c>
      <c r="J1527" t="s">
        <v>32</v>
      </c>
      <c r="K1527" s="1" t="s">
        <v>33</v>
      </c>
      <c r="L1527" t="s">
        <v>36</v>
      </c>
      <c r="M1527" t="s">
        <v>38</v>
      </c>
      <c r="N1527" t="s">
        <v>36</v>
      </c>
      <c r="O1527" t="str">
        <f t="shared" si="23"/>
        <v>No</v>
      </c>
    </row>
    <row r="1528" spans="1:15" x14ac:dyDescent="0.25">
      <c r="A1528" t="s">
        <v>14</v>
      </c>
      <c r="B1528" t="s">
        <v>18</v>
      </c>
      <c r="C1528" t="s">
        <v>19</v>
      </c>
      <c r="D1528" s="91">
        <v>16.7109375</v>
      </c>
      <c r="E1528" t="s">
        <v>22</v>
      </c>
      <c r="F1528">
        <v>3900</v>
      </c>
      <c r="G1528" t="s">
        <v>28</v>
      </c>
      <c r="H1528" s="91">
        <v>40.7109375</v>
      </c>
      <c r="I1528" s="91">
        <v>31.49609375</v>
      </c>
      <c r="J1528" t="s">
        <v>32</v>
      </c>
      <c r="K1528" s="1" t="s">
        <v>34</v>
      </c>
      <c r="L1528" t="s">
        <v>36</v>
      </c>
      <c r="M1528" t="s">
        <v>40</v>
      </c>
      <c r="N1528" t="s">
        <v>36</v>
      </c>
      <c r="O1528" t="str">
        <f t="shared" si="23"/>
        <v>No</v>
      </c>
    </row>
    <row r="1529" spans="1:15" x14ac:dyDescent="0.25">
      <c r="A1529" t="s">
        <v>14</v>
      </c>
      <c r="B1529" t="s">
        <v>16</v>
      </c>
      <c r="C1529" t="s">
        <v>19</v>
      </c>
      <c r="D1529" s="91">
        <v>8.5703125</v>
      </c>
      <c r="E1529" t="s">
        <v>21</v>
      </c>
      <c r="F1529">
        <v>3900</v>
      </c>
      <c r="G1529" t="s">
        <v>28</v>
      </c>
      <c r="H1529" s="91">
        <v>41</v>
      </c>
      <c r="I1529" s="91">
        <v>20.67578125</v>
      </c>
      <c r="J1529" t="s">
        <v>30</v>
      </c>
      <c r="K1529" s="1" t="s">
        <v>33</v>
      </c>
      <c r="L1529" t="s">
        <v>36</v>
      </c>
      <c r="M1529" t="s">
        <v>40</v>
      </c>
      <c r="N1529" t="s">
        <v>36</v>
      </c>
      <c r="O1529" t="str">
        <f t="shared" si="23"/>
        <v>No</v>
      </c>
    </row>
    <row r="1530" spans="1:15" x14ac:dyDescent="0.25">
      <c r="A1530" t="s">
        <v>14</v>
      </c>
      <c r="B1530" t="s">
        <v>18</v>
      </c>
      <c r="C1530" t="s">
        <v>19</v>
      </c>
      <c r="D1530" s="91">
        <v>7</v>
      </c>
      <c r="E1530" t="s">
        <v>21</v>
      </c>
      <c r="F1530">
        <v>3900</v>
      </c>
      <c r="G1530" t="s">
        <v>28</v>
      </c>
      <c r="H1530" s="91">
        <v>40.8515625</v>
      </c>
      <c r="I1530" s="91">
        <v>27.890625</v>
      </c>
      <c r="J1530" t="s">
        <v>31</v>
      </c>
      <c r="K1530" s="1" t="s">
        <v>34</v>
      </c>
      <c r="L1530" t="s">
        <v>36</v>
      </c>
      <c r="M1530" t="s">
        <v>38</v>
      </c>
      <c r="N1530" t="s">
        <v>36</v>
      </c>
      <c r="O1530" t="str">
        <f t="shared" si="23"/>
        <v>No</v>
      </c>
    </row>
    <row r="1531" spans="1:15" x14ac:dyDescent="0.25">
      <c r="A1531" t="s">
        <v>14</v>
      </c>
      <c r="B1531" t="s">
        <v>18</v>
      </c>
      <c r="C1531" t="s">
        <v>19</v>
      </c>
      <c r="D1531" s="91">
        <v>18.28515625</v>
      </c>
      <c r="E1531" t="s">
        <v>22</v>
      </c>
      <c r="F1531">
        <v>3900</v>
      </c>
      <c r="G1531" t="s">
        <v>28</v>
      </c>
      <c r="H1531" s="91">
        <v>40</v>
      </c>
      <c r="I1531" s="91">
        <v>27.8046875</v>
      </c>
      <c r="J1531" t="s">
        <v>31</v>
      </c>
      <c r="K1531" s="1" t="s">
        <v>34</v>
      </c>
      <c r="L1531" t="s">
        <v>36</v>
      </c>
      <c r="M1531" t="s">
        <v>38</v>
      </c>
      <c r="N1531" t="s">
        <v>36</v>
      </c>
      <c r="O1531" t="str">
        <f t="shared" si="23"/>
        <v>No</v>
      </c>
    </row>
    <row r="1532" spans="1:15" x14ac:dyDescent="0.25">
      <c r="A1532" t="s">
        <v>0</v>
      </c>
      <c r="B1532" t="s">
        <v>18</v>
      </c>
      <c r="C1532" t="s">
        <v>19</v>
      </c>
      <c r="D1532" s="91">
        <v>4.571289063</v>
      </c>
      <c r="E1532" t="s">
        <v>21</v>
      </c>
      <c r="F1532">
        <v>3900</v>
      </c>
      <c r="G1532" t="s">
        <v>28</v>
      </c>
      <c r="H1532" s="91">
        <v>38.5703125</v>
      </c>
      <c r="I1532" s="91">
        <v>34.09375</v>
      </c>
      <c r="J1532" t="s">
        <v>32</v>
      </c>
      <c r="K1532" s="1" t="s">
        <v>35</v>
      </c>
      <c r="L1532" t="s">
        <v>36</v>
      </c>
      <c r="M1532" t="s">
        <v>40</v>
      </c>
      <c r="N1532" t="s">
        <v>36</v>
      </c>
      <c r="O1532" t="str">
        <f t="shared" si="23"/>
        <v>No</v>
      </c>
    </row>
    <row r="1533" spans="1:15" x14ac:dyDescent="0.25">
      <c r="A1533" t="s">
        <v>0</v>
      </c>
      <c r="B1533" t="s">
        <v>18</v>
      </c>
      <c r="C1533" t="s">
        <v>19</v>
      </c>
      <c r="D1533" s="91">
        <v>19.5703125</v>
      </c>
      <c r="E1533" t="s">
        <v>22</v>
      </c>
      <c r="F1533">
        <v>3900</v>
      </c>
      <c r="G1533" t="s">
        <v>28</v>
      </c>
      <c r="H1533" s="91">
        <v>40.8515625</v>
      </c>
      <c r="I1533" s="91">
        <v>25.796875</v>
      </c>
      <c r="J1533" t="s">
        <v>31</v>
      </c>
      <c r="K1533" s="1" t="s">
        <v>35</v>
      </c>
      <c r="L1533" t="s">
        <v>36</v>
      </c>
      <c r="M1533" t="s">
        <v>37</v>
      </c>
      <c r="N1533" t="s">
        <v>36</v>
      </c>
      <c r="O1533" t="str">
        <f t="shared" si="23"/>
        <v>No</v>
      </c>
    </row>
    <row r="1534" spans="1:15" x14ac:dyDescent="0.25">
      <c r="A1534" t="s">
        <v>0</v>
      </c>
      <c r="B1534" t="s">
        <v>18</v>
      </c>
      <c r="C1534" t="s">
        <v>19</v>
      </c>
      <c r="D1534" s="91">
        <v>10.5703125</v>
      </c>
      <c r="E1534" t="s">
        <v>21</v>
      </c>
      <c r="F1534">
        <v>3900</v>
      </c>
      <c r="G1534" t="s">
        <v>28</v>
      </c>
      <c r="H1534" s="91">
        <v>40</v>
      </c>
      <c r="I1534" s="91">
        <v>21.87890625</v>
      </c>
      <c r="J1534" t="s">
        <v>30</v>
      </c>
      <c r="K1534" s="1" t="s">
        <v>34</v>
      </c>
      <c r="L1534" t="s">
        <v>36</v>
      </c>
      <c r="M1534" t="s">
        <v>40</v>
      </c>
      <c r="N1534" t="s">
        <v>36</v>
      </c>
      <c r="O1534" t="str">
        <f t="shared" si="23"/>
        <v>No</v>
      </c>
    </row>
    <row r="1535" spans="1:15" x14ac:dyDescent="0.25">
      <c r="A1535" t="s">
        <v>14</v>
      </c>
      <c r="B1535" t="s">
        <v>17</v>
      </c>
      <c r="C1535" t="s">
        <v>20</v>
      </c>
      <c r="D1535" s="91">
        <v>28.140625</v>
      </c>
      <c r="E1535" t="s">
        <v>24</v>
      </c>
      <c r="F1535">
        <v>3900</v>
      </c>
      <c r="G1535" t="s">
        <v>28</v>
      </c>
      <c r="H1535" s="91">
        <v>40</v>
      </c>
      <c r="I1535" s="91">
        <v>34.3984375</v>
      </c>
      <c r="J1535" t="s">
        <v>32</v>
      </c>
      <c r="K1535" s="1" t="s">
        <v>33</v>
      </c>
      <c r="L1535" t="s">
        <v>36</v>
      </c>
      <c r="M1535" t="s">
        <v>37</v>
      </c>
      <c r="N1535" t="s">
        <v>63</v>
      </c>
      <c r="O1535" t="str">
        <f t="shared" si="23"/>
        <v>_Yes</v>
      </c>
    </row>
    <row r="1536" spans="1:15" x14ac:dyDescent="0.25">
      <c r="A1536" t="s">
        <v>14</v>
      </c>
      <c r="B1536" t="s">
        <v>18</v>
      </c>
      <c r="C1536" t="s">
        <v>20</v>
      </c>
      <c r="D1536" s="91">
        <v>31</v>
      </c>
      <c r="E1536" t="s">
        <v>24</v>
      </c>
      <c r="F1536">
        <v>3900</v>
      </c>
      <c r="G1536" t="s">
        <v>28</v>
      </c>
      <c r="H1536" s="91">
        <v>40</v>
      </c>
      <c r="I1536" s="91">
        <v>31.38671875</v>
      </c>
      <c r="J1536" t="s">
        <v>32</v>
      </c>
      <c r="K1536" s="1" t="s">
        <v>34</v>
      </c>
      <c r="L1536" t="s">
        <v>36</v>
      </c>
      <c r="M1536" t="s">
        <v>40</v>
      </c>
      <c r="N1536" t="s">
        <v>36</v>
      </c>
      <c r="O1536" t="str">
        <f t="shared" si="23"/>
        <v>No</v>
      </c>
    </row>
    <row r="1537" spans="1:15" x14ac:dyDescent="0.25">
      <c r="A1537" t="s">
        <v>14</v>
      </c>
      <c r="B1537" t="s">
        <v>18</v>
      </c>
      <c r="C1537" t="s">
        <v>20</v>
      </c>
      <c r="D1537" s="91">
        <v>4.856445313</v>
      </c>
      <c r="E1537" t="s">
        <v>21</v>
      </c>
      <c r="F1537">
        <v>3900</v>
      </c>
      <c r="G1537" t="s">
        <v>28</v>
      </c>
      <c r="H1537" s="91">
        <v>40</v>
      </c>
      <c r="I1537" s="91">
        <v>25.7109375</v>
      </c>
      <c r="J1537" t="s">
        <v>31</v>
      </c>
      <c r="K1537" s="1" t="s">
        <v>33</v>
      </c>
      <c r="L1537" t="s">
        <v>36</v>
      </c>
      <c r="M1537" t="s">
        <v>38</v>
      </c>
      <c r="N1537" t="s">
        <v>36</v>
      </c>
      <c r="O1537" t="str">
        <f t="shared" si="23"/>
        <v>No</v>
      </c>
    </row>
    <row r="1538" spans="1:15" x14ac:dyDescent="0.25">
      <c r="A1538" t="s">
        <v>14</v>
      </c>
      <c r="B1538" t="s">
        <v>18</v>
      </c>
      <c r="C1538" t="s">
        <v>19</v>
      </c>
      <c r="D1538" s="91">
        <v>9.712890625</v>
      </c>
      <c r="E1538" t="s">
        <v>21</v>
      </c>
      <c r="F1538">
        <v>3910</v>
      </c>
      <c r="G1538" t="s">
        <v>28</v>
      </c>
      <c r="H1538" s="91">
        <v>41.421875</v>
      </c>
      <c r="I1538" s="91">
        <v>30.7578125</v>
      </c>
      <c r="J1538" t="s">
        <v>32</v>
      </c>
      <c r="K1538" s="1" t="s">
        <v>34</v>
      </c>
      <c r="L1538" t="s">
        <v>36</v>
      </c>
      <c r="M1538" t="s">
        <v>38</v>
      </c>
      <c r="N1538" t="s">
        <v>36</v>
      </c>
      <c r="O1538" t="str">
        <f t="shared" si="23"/>
        <v>No</v>
      </c>
    </row>
    <row r="1539" spans="1:15" x14ac:dyDescent="0.25">
      <c r="A1539" t="s">
        <v>14</v>
      </c>
      <c r="B1539" t="s">
        <v>18</v>
      </c>
      <c r="C1539" t="s">
        <v>19</v>
      </c>
      <c r="D1539" s="91">
        <v>16.7109375</v>
      </c>
      <c r="E1539" t="s">
        <v>22</v>
      </c>
      <c r="F1539">
        <v>3910</v>
      </c>
      <c r="G1539" t="s">
        <v>28</v>
      </c>
      <c r="H1539" s="91">
        <v>40</v>
      </c>
      <c r="I1539" s="91">
        <v>22.140625</v>
      </c>
      <c r="J1539" t="s">
        <v>30</v>
      </c>
      <c r="K1539" s="1" t="s">
        <v>34</v>
      </c>
      <c r="L1539" t="s">
        <v>36</v>
      </c>
      <c r="M1539" t="s">
        <v>38</v>
      </c>
      <c r="N1539" t="s">
        <v>36</v>
      </c>
      <c r="O1539" t="str">
        <f t="shared" si="23"/>
        <v>No</v>
      </c>
    </row>
    <row r="1540" spans="1:15" x14ac:dyDescent="0.25">
      <c r="A1540" t="s">
        <v>14</v>
      </c>
      <c r="B1540" t="s">
        <v>18</v>
      </c>
      <c r="C1540" t="s">
        <v>19</v>
      </c>
      <c r="D1540" s="91">
        <v>7.142578125</v>
      </c>
      <c r="E1540" t="s">
        <v>21</v>
      </c>
      <c r="F1540">
        <v>3910</v>
      </c>
      <c r="G1540" t="s">
        <v>28</v>
      </c>
      <c r="H1540" s="91">
        <v>38</v>
      </c>
      <c r="I1540" s="91">
        <v>28.9609375</v>
      </c>
      <c r="J1540" t="s">
        <v>31</v>
      </c>
      <c r="K1540" s="1" t="s">
        <v>34</v>
      </c>
      <c r="L1540" t="s">
        <v>36</v>
      </c>
      <c r="M1540" t="s">
        <v>38</v>
      </c>
      <c r="N1540" t="s">
        <v>36</v>
      </c>
      <c r="O1540" t="str">
        <f t="shared" ref="O1540:O1603" si="24">IF(N1540="Occasional","_Yes",N1540)</f>
        <v>No</v>
      </c>
    </row>
    <row r="1541" spans="1:15" x14ac:dyDescent="0.25">
      <c r="A1541" t="s">
        <v>0</v>
      </c>
      <c r="B1541" t="s">
        <v>18</v>
      </c>
      <c r="C1541" t="s">
        <v>19</v>
      </c>
      <c r="D1541" s="91">
        <v>8.5703125</v>
      </c>
      <c r="E1541" t="s">
        <v>21</v>
      </c>
      <c r="F1541">
        <v>3910</v>
      </c>
      <c r="G1541" t="s">
        <v>28</v>
      </c>
      <c r="H1541" s="91">
        <v>41</v>
      </c>
      <c r="I1541" s="91">
        <v>30.640625</v>
      </c>
      <c r="J1541" t="s">
        <v>32</v>
      </c>
      <c r="K1541" s="1" t="s">
        <v>34</v>
      </c>
      <c r="L1541" t="s">
        <v>36</v>
      </c>
      <c r="M1541" t="s">
        <v>40</v>
      </c>
      <c r="N1541" t="s">
        <v>36</v>
      </c>
      <c r="O1541" t="str">
        <f t="shared" si="24"/>
        <v>No</v>
      </c>
    </row>
    <row r="1542" spans="1:15" x14ac:dyDescent="0.25">
      <c r="A1542" t="s">
        <v>0</v>
      </c>
      <c r="B1542" t="s">
        <v>18</v>
      </c>
      <c r="C1542" t="s">
        <v>19</v>
      </c>
      <c r="D1542" s="91">
        <v>6.571289063</v>
      </c>
      <c r="E1542" t="s">
        <v>21</v>
      </c>
      <c r="F1542">
        <v>3910</v>
      </c>
      <c r="G1542" t="s">
        <v>28</v>
      </c>
      <c r="H1542" s="91">
        <v>41</v>
      </c>
      <c r="I1542" s="91">
        <v>33.0859375</v>
      </c>
      <c r="J1542" t="s">
        <v>32</v>
      </c>
      <c r="K1542" s="1" t="s">
        <v>33</v>
      </c>
      <c r="L1542" t="s">
        <v>36</v>
      </c>
      <c r="M1542" t="s">
        <v>40</v>
      </c>
      <c r="N1542" t="s">
        <v>63</v>
      </c>
      <c r="O1542" t="str">
        <f t="shared" si="24"/>
        <v>_Yes</v>
      </c>
    </row>
    <row r="1543" spans="1:15" x14ac:dyDescent="0.25">
      <c r="A1543" t="s">
        <v>14</v>
      </c>
      <c r="B1543" t="s">
        <v>18</v>
      </c>
      <c r="C1543" t="s">
        <v>19</v>
      </c>
      <c r="D1543" s="91">
        <v>13</v>
      </c>
      <c r="E1543" t="s">
        <v>22</v>
      </c>
      <c r="F1543">
        <v>3920</v>
      </c>
      <c r="G1543" t="s">
        <v>28</v>
      </c>
      <c r="H1543" s="91">
        <v>40</v>
      </c>
      <c r="I1543" s="91">
        <v>30.515625</v>
      </c>
      <c r="J1543" t="s">
        <v>32</v>
      </c>
      <c r="K1543" s="1" t="s">
        <v>35</v>
      </c>
      <c r="L1543" t="s">
        <v>36</v>
      </c>
      <c r="M1543" t="s">
        <v>37</v>
      </c>
      <c r="N1543" t="s">
        <v>36</v>
      </c>
      <c r="O1543" t="str">
        <f t="shared" si="24"/>
        <v>No</v>
      </c>
    </row>
    <row r="1544" spans="1:15" x14ac:dyDescent="0.25">
      <c r="A1544" t="s">
        <v>14</v>
      </c>
      <c r="B1544" t="s">
        <v>17</v>
      </c>
      <c r="C1544" t="s">
        <v>19</v>
      </c>
      <c r="D1544" s="91">
        <v>10.42773438</v>
      </c>
      <c r="E1544" t="s">
        <v>21</v>
      </c>
      <c r="F1544">
        <v>3920</v>
      </c>
      <c r="G1544" t="s">
        <v>28</v>
      </c>
      <c r="H1544" s="91">
        <v>41</v>
      </c>
      <c r="I1544" s="91">
        <v>22.203125</v>
      </c>
      <c r="J1544" t="s">
        <v>30</v>
      </c>
      <c r="K1544" s="1" t="s">
        <v>35</v>
      </c>
      <c r="L1544" t="s">
        <v>36</v>
      </c>
      <c r="M1544" t="s">
        <v>38</v>
      </c>
      <c r="N1544" t="s">
        <v>63</v>
      </c>
      <c r="O1544" t="str">
        <f t="shared" si="24"/>
        <v>_Yes</v>
      </c>
    </row>
    <row r="1545" spans="1:15" x14ac:dyDescent="0.25">
      <c r="A1545" t="s">
        <v>14</v>
      </c>
      <c r="B1545" t="s">
        <v>16</v>
      </c>
      <c r="C1545" t="s">
        <v>19</v>
      </c>
      <c r="D1545" s="91">
        <v>28.42578125</v>
      </c>
      <c r="E1545" t="s">
        <v>24</v>
      </c>
      <c r="F1545">
        <v>3920</v>
      </c>
      <c r="G1545" t="s">
        <v>28</v>
      </c>
      <c r="H1545" s="91">
        <v>40</v>
      </c>
      <c r="I1545" s="91">
        <v>32.75</v>
      </c>
      <c r="J1545" t="s">
        <v>32</v>
      </c>
      <c r="K1545" s="1" t="s">
        <v>33</v>
      </c>
      <c r="L1545" t="s">
        <v>36</v>
      </c>
      <c r="M1545" t="s">
        <v>37</v>
      </c>
      <c r="N1545" t="s">
        <v>36</v>
      </c>
      <c r="O1545" t="str">
        <f t="shared" si="24"/>
        <v>No</v>
      </c>
    </row>
    <row r="1546" spans="1:15" x14ac:dyDescent="0.25">
      <c r="A1546" t="s">
        <v>14</v>
      </c>
      <c r="B1546" t="s">
        <v>18</v>
      </c>
      <c r="C1546" t="s">
        <v>19</v>
      </c>
      <c r="D1546" s="91">
        <v>4.856445313</v>
      </c>
      <c r="E1546" t="s">
        <v>21</v>
      </c>
      <c r="F1546">
        <v>3920</v>
      </c>
      <c r="G1546" t="s">
        <v>28</v>
      </c>
      <c r="H1546" s="91">
        <v>40</v>
      </c>
      <c r="I1546" s="91">
        <v>20.88671875</v>
      </c>
      <c r="J1546" t="s">
        <v>30</v>
      </c>
      <c r="K1546" s="1" t="s">
        <v>34</v>
      </c>
      <c r="L1546" t="s">
        <v>36</v>
      </c>
      <c r="M1546" t="s">
        <v>38</v>
      </c>
      <c r="N1546" t="s">
        <v>36</v>
      </c>
      <c r="O1546" t="str">
        <f t="shared" si="24"/>
        <v>No</v>
      </c>
    </row>
    <row r="1547" spans="1:15" x14ac:dyDescent="0.25">
      <c r="A1547" t="s">
        <v>14</v>
      </c>
      <c r="B1547" t="s">
        <v>17</v>
      </c>
      <c r="C1547" t="s">
        <v>19</v>
      </c>
      <c r="D1547" s="91">
        <v>12.42773438</v>
      </c>
      <c r="E1547" t="s">
        <v>21</v>
      </c>
      <c r="F1547">
        <v>3920</v>
      </c>
      <c r="G1547" t="s">
        <v>28</v>
      </c>
      <c r="H1547" s="91">
        <v>40</v>
      </c>
      <c r="I1547" s="91">
        <v>20.31640625</v>
      </c>
      <c r="J1547" t="s">
        <v>30</v>
      </c>
      <c r="K1547" s="1" t="s">
        <v>33</v>
      </c>
      <c r="L1547" t="s">
        <v>63</v>
      </c>
      <c r="M1547" t="s">
        <v>37</v>
      </c>
      <c r="N1547" t="s">
        <v>63</v>
      </c>
      <c r="O1547" t="str">
        <f t="shared" si="24"/>
        <v>_Yes</v>
      </c>
    </row>
    <row r="1548" spans="1:15" x14ac:dyDescent="0.25">
      <c r="A1548" t="s">
        <v>0</v>
      </c>
      <c r="B1548" t="s">
        <v>18</v>
      </c>
      <c r="C1548" t="s">
        <v>19</v>
      </c>
      <c r="D1548" s="91">
        <v>45.140625</v>
      </c>
      <c r="E1548" t="s">
        <v>24</v>
      </c>
      <c r="F1548">
        <v>3920</v>
      </c>
      <c r="G1548" t="s">
        <v>28</v>
      </c>
      <c r="H1548" s="91">
        <v>40</v>
      </c>
      <c r="I1548" s="91">
        <v>20.03515625</v>
      </c>
      <c r="J1548" t="s">
        <v>30</v>
      </c>
      <c r="K1548" s="1" t="s">
        <v>34</v>
      </c>
      <c r="L1548" t="s">
        <v>36</v>
      </c>
      <c r="M1548" t="s">
        <v>38</v>
      </c>
      <c r="N1548" t="s">
        <v>36</v>
      </c>
      <c r="O1548" t="str">
        <f t="shared" si="24"/>
        <v>No</v>
      </c>
    </row>
    <row r="1549" spans="1:15" x14ac:dyDescent="0.25">
      <c r="A1549" t="s">
        <v>14</v>
      </c>
      <c r="B1549" t="s">
        <v>18</v>
      </c>
      <c r="C1549" t="s">
        <v>20</v>
      </c>
      <c r="D1549" s="91">
        <v>12.85546875</v>
      </c>
      <c r="E1549" t="s">
        <v>21</v>
      </c>
      <c r="F1549">
        <v>3920</v>
      </c>
      <c r="G1549" t="s">
        <v>28</v>
      </c>
      <c r="H1549" s="91">
        <v>38</v>
      </c>
      <c r="I1549" s="91">
        <v>32.4375</v>
      </c>
      <c r="J1549" t="s">
        <v>32</v>
      </c>
      <c r="K1549" s="1" t="s">
        <v>33</v>
      </c>
      <c r="L1549" t="s">
        <v>36</v>
      </c>
      <c r="M1549" t="s">
        <v>38</v>
      </c>
      <c r="N1549" t="s">
        <v>36</v>
      </c>
      <c r="O1549" t="str">
        <f t="shared" si="24"/>
        <v>No</v>
      </c>
    </row>
    <row r="1550" spans="1:15" x14ac:dyDescent="0.25">
      <c r="A1550" t="s">
        <v>14</v>
      </c>
      <c r="B1550" t="s">
        <v>17</v>
      </c>
      <c r="C1550" t="s">
        <v>20</v>
      </c>
      <c r="D1550" s="91">
        <v>11.5703125</v>
      </c>
      <c r="E1550" t="s">
        <v>21</v>
      </c>
      <c r="F1550">
        <v>3920</v>
      </c>
      <c r="G1550" t="s">
        <v>28</v>
      </c>
      <c r="H1550" s="91">
        <v>40</v>
      </c>
      <c r="I1550" s="91">
        <v>26.8203125</v>
      </c>
      <c r="J1550" t="s">
        <v>31</v>
      </c>
      <c r="K1550" s="1" t="s">
        <v>33</v>
      </c>
      <c r="L1550" t="s">
        <v>36</v>
      </c>
      <c r="M1550" t="s">
        <v>38</v>
      </c>
      <c r="N1550" t="s">
        <v>36</v>
      </c>
      <c r="O1550" t="str">
        <f t="shared" si="24"/>
        <v>No</v>
      </c>
    </row>
    <row r="1551" spans="1:15" x14ac:dyDescent="0.25">
      <c r="A1551" t="s">
        <v>14</v>
      </c>
      <c r="B1551" t="s">
        <v>18</v>
      </c>
      <c r="C1551" t="s">
        <v>20</v>
      </c>
      <c r="D1551" s="91">
        <v>11</v>
      </c>
      <c r="E1551" t="s">
        <v>21</v>
      </c>
      <c r="F1551">
        <v>3920</v>
      </c>
      <c r="G1551" t="s">
        <v>28</v>
      </c>
      <c r="H1551" s="91">
        <v>39</v>
      </c>
      <c r="I1551" s="91">
        <v>29.1875</v>
      </c>
      <c r="J1551" t="s">
        <v>31</v>
      </c>
      <c r="K1551" s="1" t="s">
        <v>34</v>
      </c>
      <c r="L1551" t="s">
        <v>36</v>
      </c>
      <c r="M1551" t="s">
        <v>40</v>
      </c>
      <c r="N1551" t="s">
        <v>63</v>
      </c>
      <c r="O1551" t="str">
        <f t="shared" si="24"/>
        <v>_Yes</v>
      </c>
    </row>
    <row r="1552" spans="1:15" x14ac:dyDescent="0.25">
      <c r="A1552" t="s">
        <v>14</v>
      </c>
      <c r="B1552" t="s">
        <v>16</v>
      </c>
      <c r="C1552" t="s">
        <v>20</v>
      </c>
      <c r="D1552" s="91">
        <v>6.427734375</v>
      </c>
      <c r="E1552" t="s">
        <v>21</v>
      </c>
      <c r="F1552">
        <v>3920</v>
      </c>
      <c r="G1552" t="s">
        <v>28</v>
      </c>
      <c r="H1552" s="91">
        <v>40</v>
      </c>
      <c r="I1552" s="91">
        <v>22.57421875</v>
      </c>
      <c r="J1552" t="s">
        <v>30</v>
      </c>
      <c r="K1552" s="1" t="s">
        <v>33</v>
      </c>
      <c r="L1552" t="s">
        <v>36</v>
      </c>
      <c r="M1552" t="s">
        <v>38</v>
      </c>
      <c r="N1552" t="s">
        <v>63</v>
      </c>
      <c r="O1552" t="str">
        <f t="shared" si="24"/>
        <v>_Yes</v>
      </c>
    </row>
    <row r="1553" spans="1:15" x14ac:dyDescent="0.25">
      <c r="A1553" t="s">
        <v>14</v>
      </c>
      <c r="B1553" t="s">
        <v>18</v>
      </c>
      <c r="C1553" t="s">
        <v>20</v>
      </c>
      <c r="D1553" s="91">
        <v>26.28515625</v>
      </c>
      <c r="E1553" t="s">
        <v>24</v>
      </c>
      <c r="F1553">
        <v>3920</v>
      </c>
      <c r="G1553" t="s">
        <v>28</v>
      </c>
      <c r="H1553" s="91">
        <v>40</v>
      </c>
      <c r="I1553" s="91">
        <v>19.0703125</v>
      </c>
      <c r="J1553" t="s">
        <v>29</v>
      </c>
      <c r="K1553" s="1" t="s">
        <v>33</v>
      </c>
      <c r="L1553" t="s">
        <v>36</v>
      </c>
      <c r="M1553" t="s">
        <v>38</v>
      </c>
      <c r="N1553" t="s">
        <v>41</v>
      </c>
      <c r="O1553" t="str">
        <f t="shared" si="24"/>
        <v>_Yes</v>
      </c>
    </row>
    <row r="1554" spans="1:15" x14ac:dyDescent="0.25">
      <c r="A1554" t="s">
        <v>14</v>
      </c>
      <c r="B1554" t="s">
        <v>18</v>
      </c>
      <c r="C1554" t="s">
        <v>20</v>
      </c>
      <c r="D1554" s="91">
        <v>31.5703125</v>
      </c>
      <c r="E1554" t="s">
        <v>24</v>
      </c>
      <c r="F1554">
        <v>3920</v>
      </c>
      <c r="G1554" t="s">
        <v>28</v>
      </c>
      <c r="H1554" s="91">
        <v>40</v>
      </c>
      <c r="I1554" s="91">
        <v>25.62890625</v>
      </c>
      <c r="J1554" t="s">
        <v>31</v>
      </c>
      <c r="K1554" s="1" t="s">
        <v>34</v>
      </c>
      <c r="L1554" t="s">
        <v>36</v>
      </c>
      <c r="M1554" t="s">
        <v>40</v>
      </c>
      <c r="N1554" t="s">
        <v>36</v>
      </c>
      <c r="O1554" t="str">
        <f t="shared" si="24"/>
        <v>No</v>
      </c>
    </row>
    <row r="1555" spans="1:15" x14ac:dyDescent="0.25">
      <c r="A1555" t="s">
        <v>14</v>
      </c>
      <c r="B1555" t="s">
        <v>18</v>
      </c>
      <c r="C1555" t="s">
        <v>20</v>
      </c>
      <c r="D1555" s="91">
        <v>18.5703125</v>
      </c>
      <c r="E1555" t="s">
        <v>22</v>
      </c>
      <c r="F1555">
        <v>3920</v>
      </c>
      <c r="G1555" t="s">
        <v>28</v>
      </c>
      <c r="H1555" s="91">
        <v>40</v>
      </c>
      <c r="I1555" s="91">
        <v>24.421875</v>
      </c>
      <c r="J1555" t="s">
        <v>30</v>
      </c>
      <c r="K1555" s="1" t="s">
        <v>33</v>
      </c>
      <c r="L1555" t="s">
        <v>36</v>
      </c>
      <c r="M1555" t="s">
        <v>38</v>
      </c>
      <c r="N1555" t="s">
        <v>41</v>
      </c>
      <c r="O1555" t="str">
        <f t="shared" si="24"/>
        <v>_Yes</v>
      </c>
    </row>
    <row r="1556" spans="1:15" x14ac:dyDescent="0.25">
      <c r="A1556" t="s">
        <v>0</v>
      </c>
      <c r="B1556" t="s">
        <v>16</v>
      </c>
      <c r="C1556" t="s">
        <v>20</v>
      </c>
      <c r="D1556" s="91">
        <v>17.85546875</v>
      </c>
      <c r="E1556" t="s">
        <v>22</v>
      </c>
      <c r="F1556">
        <v>3920</v>
      </c>
      <c r="G1556" t="s">
        <v>28</v>
      </c>
      <c r="H1556" s="91">
        <v>40</v>
      </c>
      <c r="I1556" s="91">
        <v>26</v>
      </c>
      <c r="J1556" t="s">
        <v>31</v>
      </c>
      <c r="K1556" s="1" t="s">
        <v>35</v>
      </c>
      <c r="L1556" t="s">
        <v>63</v>
      </c>
      <c r="M1556" t="s">
        <v>40</v>
      </c>
      <c r="N1556" t="s">
        <v>63</v>
      </c>
      <c r="O1556" t="str">
        <f t="shared" si="24"/>
        <v>_Yes</v>
      </c>
    </row>
    <row r="1557" spans="1:15" x14ac:dyDescent="0.25">
      <c r="A1557" t="s">
        <v>14</v>
      </c>
      <c r="B1557" t="s">
        <v>18</v>
      </c>
      <c r="C1557" t="s">
        <v>19</v>
      </c>
      <c r="D1557" s="91">
        <v>10.14257813</v>
      </c>
      <c r="E1557" t="s">
        <v>21</v>
      </c>
      <c r="F1557">
        <v>3930</v>
      </c>
      <c r="G1557" t="s">
        <v>28</v>
      </c>
      <c r="H1557" s="91">
        <v>40</v>
      </c>
      <c r="I1557" s="91">
        <v>17.0234375</v>
      </c>
      <c r="J1557" t="s">
        <v>29</v>
      </c>
      <c r="K1557" s="1" t="s">
        <v>33</v>
      </c>
      <c r="L1557" t="s">
        <v>36</v>
      </c>
      <c r="M1557" t="s">
        <v>40</v>
      </c>
      <c r="N1557" t="s">
        <v>36</v>
      </c>
      <c r="O1557" t="str">
        <f t="shared" si="24"/>
        <v>No</v>
      </c>
    </row>
    <row r="1558" spans="1:15" x14ac:dyDescent="0.25">
      <c r="A1558" t="s">
        <v>14</v>
      </c>
      <c r="B1558" t="s">
        <v>16</v>
      </c>
      <c r="C1558" t="s">
        <v>19</v>
      </c>
      <c r="D1558" s="91">
        <v>28.85546875</v>
      </c>
      <c r="E1558" t="s">
        <v>24</v>
      </c>
      <c r="F1558">
        <v>3930</v>
      </c>
      <c r="G1558" t="s">
        <v>28</v>
      </c>
      <c r="H1558" s="91">
        <v>40</v>
      </c>
      <c r="I1558" s="91">
        <v>19.51171875</v>
      </c>
      <c r="J1558" t="s">
        <v>29</v>
      </c>
      <c r="K1558" s="1" t="s">
        <v>33</v>
      </c>
      <c r="L1558" t="s">
        <v>63</v>
      </c>
      <c r="M1558" t="s">
        <v>37</v>
      </c>
      <c r="N1558" t="s">
        <v>36</v>
      </c>
      <c r="O1558" t="str">
        <f t="shared" si="24"/>
        <v>No</v>
      </c>
    </row>
    <row r="1559" spans="1:15" x14ac:dyDescent="0.25">
      <c r="A1559" t="s">
        <v>14</v>
      </c>
      <c r="B1559" t="s">
        <v>18</v>
      </c>
      <c r="C1559" t="s">
        <v>19</v>
      </c>
      <c r="D1559" s="91">
        <v>12</v>
      </c>
      <c r="E1559" t="s">
        <v>21</v>
      </c>
      <c r="F1559">
        <v>3930</v>
      </c>
      <c r="G1559" t="s">
        <v>28</v>
      </c>
      <c r="H1559" s="91">
        <v>40</v>
      </c>
      <c r="I1559" s="91">
        <v>33.5859375</v>
      </c>
      <c r="J1559" t="s">
        <v>32</v>
      </c>
      <c r="K1559" s="1" t="s">
        <v>35</v>
      </c>
      <c r="L1559" t="s">
        <v>36</v>
      </c>
      <c r="M1559" t="s">
        <v>38</v>
      </c>
      <c r="N1559" t="s">
        <v>36</v>
      </c>
      <c r="O1559" t="str">
        <f t="shared" si="24"/>
        <v>No</v>
      </c>
    </row>
    <row r="1560" spans="1:15" x14ac:dyDescent="0.25">
      <c r="A1560" t="s">
        <v>14</v>
      </c>
      <c r="B1560" t="s">
        <v>17</v>
      </c>
      <c r="C1560" t="s">
        <v>19</v>
      </c>
      <c r="D1560" s="91">
        <v>18.5703125</v>
      </c>
      <c r="E1560" t="s">
        <v>22</v>
      </c>
      <c r="F1560">
        <v>3930</v>
      </c>
      <c r="G1560" t="s">
        <v>28</v>
      </c>
      <c r="H1560" s="91">
        <v>40</v>
      </c>
      <c r="I1560" s="91">
        <v>30.2578125</v>
      </c>
      <c r="J1560" t="s">
        <v>32</v>
      </c>
      <c r="K1560" s="1" t="s">
        <v>34</v>
      </c>
      <c r="L1560" t="s">
        <v>36</v>
      </c>
      <c r="M1560" t="s">
        <v>38</v>
      </c>
      <c r="N1560" t="s">
        <v>36</v>
      </c>
      <c r="O1560" t="str">
        <f t="shared" si="24"/>
        <v>No</v>
      </c>
    </row>
    <row r="1561" spans="1:15" x14ac:dyDescent="0.25">
      <c r="A1561" t="s">
        <v>14</v>
      </c>
      <c r="B1561" t="s">
        <v>16</v>
      </c>
      <c r="C1561" t="s">
        <v>19</v>
      </c>
      <c r="D1561" s="91">
        <v>9.5703125</v>
      </c>
      <c r="E1561" t="s">
        <v>21</v>
      </c>
      <c r="F1561">
        <v>3930</v>
      </c>
      <c r="G1561" t="s">
        <v>28</v>
      </c>
      <c r="H1561" s="91">
        <v>40</v>
      </c>
      <c r="I1561" s="91">
        <v>33.2890625</v>
      </c>
      <c r="J1561" t="s">
        <v>32</v>
      </c>
      <c r="K1561" s="1" t="s">
        <v>34</v>
      </c>
      <c r="L1561" t="s">
        <v>36</v>
      </c>
      <c r="M1561" t="s">
        <v>39</v>
      </c>
      <c r="N1561" t="s">
        <v>36</v>
      </c>
      <c r="O1561" t="str">
        <f t="shared" si="24"/>
        <v>No</v>
      </c>
    </row>
    <row r="1562" spans="1:15" x14ac:dyDescent="0.25">
      <c r="A1562" t="s">
        <v>14</v>
      </c>
      <c r="B1562" t="s">
        <v>18</v>
      </c>
      <c r="C1562" t="s">
        <v>19</v>
      </c>
      <c r="D1562" s="91">
        <v>10</v>
      </c>
      <c r="E1562" t="s">
        <v>21</v>
      </c>
      <c r="F1562">
        <v>3930</v>
      </c>
      <c r="G1562" t="s">
        <v>28</v>
      </c>
      <c r="H1562" s="91">
        <v>38</v>
      </c>
      <c r="I1562" s="91">
        <v>28.09375</v>
      </c>
      <c r="J1562" t="s">
        <v>31</v>
      </c>
      <c r="K1562" s="1" t="s">
        <v>34</v>
      </c>
      <c r="L1562" t="s">
        <v>36</v>
      </c>
      <c r="M1562" t="s">
        <v>38</v>
      </c>
      <c r="N1562" t="s">
        <v>36</v>
      </c>
      <c r="O1562" t="str">
        <f t="shared" si="24"/>
        <v>No</v>
      </c>
    </row>
    <row r="1563" spans="1:15" x14ac:dyDescent="0.25">
      <c r="A1563" t="s">
        <v>14</v>
      </c>
      <c r="B1563" t="s">
        <v>18</v>
      </c>
      <c r="C1563" t="s">
        <v>19</v>
      </c>
      <c r="D1563" s="91">
        <v>13</v>
      </c>
      <c r="E1563" t="s">
        <v>22</v>
      </c>
      <c r="F1563">
        <v>3930</v>
      </c>
      <c r="G1563" t="s">
        <v>28</v>
      </c>
      <c r="H1563" s="91">
        <v>40</v>
      </c>
      <c r="I1563" s="91">
        <v>33.671875</v>
      </c>
      <c r="J1563" t="s">
        <v>32</v>
      </c>
      <c r="K1563" s="1" t="s">
        <v>33</v>
      </c>
      <c r="L1563" t="s">
        <v>36</v>
      </c>
      <c r="M1563" t="s">
        <v>38</v>
      </c>
      <c r="N1563" t="s">
        <v>63</v>
      </c>
      <c r="O1563" t="str">
        <f t="shared" si="24"/>
        <v>_Yes</v>
      </c>
    </row>
    <row r="1564" spans="1:15" x14ac:dyDescent="0.25">
      <c r="A1564" t="s">
        <v>14</v>
      </c>
      <c r="B1564" t="s">
        <v>18</v>
      </c>
      <c r="C1564" t="s">
        <v>19</v>
      </c>
      <c r="D1564" s="91">
        <v>48.421875</v>
      </c>
      <c r="E1564" t="s">
        <v>24</v>
      </c>
      <c r="F1564">
        <v>3930</v>
      </c>
      <c r="G1564" t="s">
        <v>28</v>
      </c>
      <c r="H1564" s="91">
        <v>40</v>
      </c>
      <c r="I1564" s="91">
        <v>30.61328125</v>
      </c>
      <c r="J1564" t="s">
        <v>32</v>
      </c>
      <c r="K1564" s="1" t="s">
        <v>33</v>
      </c>
      <c r="L1564" t="s">
        <v>36</v>
      </c>
      <c r="M1564" t="s">
        <v>37</v>
      </c>
      <c r="N1564" t="s">
        <v>36</v>
      </c>
      <c r="O1564" t="str">
        <f t="shared" si="24"/>
        <v>No</v>
      </c>
    </row>
    <row r="1565" spans="1:15" x14ac:dyDescent="0.25">
      <c r="A1565" t="s">
        <v>14</v>
      </c>
      <c r="B1565" t="s">
        <v>18</v>
      </c>
      <c r="C1565" t="s">
        <v>20</v>
      </c>
      <c r="D1565" s="91">
        <v>6.571289063</v>
      </c>
      <c r="E1565" t="s">
        <v>21</v>
      </c>
      <c r="F1565">
        <v>3930</v>
      </c>
      <c r="G1565" t="s">
        <v>28</v>
      </c>
      <c r="H1565" s="91">
        <v>38</v>
      </c>
      <c r="I1565" s="91">
        <v>24.5859375</v>
      </c>
      <c r="J1565" t="s">
        <v>30</v>
      </c>
      <c r="K1565" s="1" t="s">
        <v>33</v>
      </c>
      <c r="L1565" t="s">
        <v>36</v>
      </c>
      <c r="M1565" t="s">
        <v>38</v>
      </c>
      <c r="N1565" t="s">
        <v>36</v>
      </c>
      <c r="O1565" t="str">
        <f t="shared" si="24"/>
        <v>No</v>
      </c>
    </row>
    <row r="1566" spans="1:15" x14ac:dyDescent="0.25">
      <c r="A1566" t="s">
        <v>14</v>
      </c>
      <c r="B1566" t="s">
        <v>18</v>
      </c>
      <c r="C1566" t="s">
        <v>19</v>
      </c>
      <c r="D1566" s="91">
        <v>5</v>
      </c>
      <c r="E1566" t="s">
        <v>21</v>
      </c>
      <c r="F1566">
        <v>3935</v>
      </c>
      <c r="G1566" t="s">
        <v>28</v>
      </c>
      <c r="H1566" s="91">
        <v>40.7109375</v>
      </c>
      <c r="I1566" s="91">
        <v>31.5859375</v>
      </c>
      <c r="J1566" t="s">
        <v>32</v>
      </c>
      <c r="K1566" s="1" t="s">
        <v>33</v>
      </c>
      <c r="L1566" t="s">
        <v>36</v>
      </c>
      <c r="M1566" t="s">
        <v>40</v>
      </c>
      <c r="N1566" t="s">
        <v>36</v>
      </c>
      <c r="O1566" t="str">
        <f t="shared" si="24"/>
        <v>No</v>
      </c>
    </row>
    <row r="1567" spans="1:15" x14ac:dyDescent="0.25">
      <c r="A1567" t="s">
        <v>14</v>
      </c>
      <c r="B1567" t="s">
        <v>16</v>
      </c>
      <c r="C1567" t="s">
        <v>19</v>
      </c>
      <c r="D1567" s="91">
        <v>8.28515625</v>
      </c>
      <c r="E1567" t="s">
        <v>21</v>
      </c>
      <c r="F1567">
        <v>3940</v>
      </c>
      <c r="G1567" t="s">
        <v>28</v>
      </c>
      <c r="H1567" s="91">
        <v>41</v>
      </c>
      <c r="I1567" s="91">
        <v>23.4296875</v>
      </c>
      <c r="J1567" t="s">
        <v>30</v>
      </c>
      <c r="K1567" s="1" t="s">
        <v>33</v>
      </c>
      <c r="L1567" t="s">
        <v>36</v>
      </c>
      <c r="M1567" t="s">
        <v>40</v>
      </c>
      <c r="N1567" t="s">
        <v>63</v>
      </c>
      <c r="O1567" t="str">
        <f t="shared" si="24"/>
        <v>_Yes</v>
      </c>
    </row>
    <row r="1568" spans="1:15" x14ac:dyDescent="0.25">
      <c r="A1568" t="s">
        <v>14</v>
      </c>
      <c r="B1568" t="s">
        <v>18</v>
      </c>
      <c r="C1568" t="s">
        <v>19</v>
      </c>
      <c r="D1568" s="91">
        <v>47.421875</v>
      </c>
      <c r="E1568" t="s">
        <v>24</v>
      </c>
      <c r="F1568">
        <v>3940</v>
      </c>
      <c r="G1568" t="s">
        <v>28</v>
      </c>
      <c r="H1568" s="91">
        <v>42</v>
      </c>
      <c r="I1568" s="91">
        <v>37.0546875</v>
      </c>
      <c r="J1568" t="s">
        <v>32</v>
      </c>
      <c r="K1568" s="1" t="s">
        <v>33</v>
      </c>
      <c r="L1568" t="s">
        <v>36</v>
      </c>
      <c r="M1568" t="s">
        <v>37</v>
      </c>
      <c r="N1568" t="s">
        <v>36</v>
      </c>
      <c r="O1568" t="str">
        <f t="shared" si="24"/>
        <v>No</v>
      </c>
    </row>
    <row r="1569" spans="1:15" x14ac:dyDescent="0.25">
      <c r="A1569" t="s">
        <v>14</v>
      </c>
      <c r="B1569" t="s">
        <v>18</v>
      </c>
      <c r="C1569" t="s">
        <v>19</v>
      </c>
      <c r="D1569" s="91">
        <v>6.571289063</v>
      </c>
      <c r="E1569" t="s">
        <v>21</v>
      </c>
      <c r="F1569">
        <v>3940</v>
      </c>
      <c r="G1569" t="s">
        <v>28</v>
      </c>
      <c r="H1569" s="91">
        <v>40</v>
      </c>
      <c r="I1569" s="91">
        <v>29.26953125</v>
      </c>
      <c r="J1569" t="s">
        <v>31</v>
      </c>
      <c r="K1569" s="1" t="s">
        <v>34</v>
      </c>
      <c r="L1569" t="s">
        <v>36</v>
      </c>
      <c r="M1569" t="s">
        <v>40</v>
      </c>
      <c r="N1569" t="s">
        <v>36</v>
      </c>
      <c r="O1569" t="str">
        <f t="shared" si="24"/>
        <v>No</v>
      </c>
    </row>
    <row r="1570" spans="1:15" x14ac:dyDescent="0.25">
      <c r="A1570" t="s">
        <v>14</v>
      </c>
      <c r="B1570" t="s">
        <v>18</v>
      </c>
      <c r="C1570" t="s">
        <v>19</v>
      </c>
      <c r="D1570" s="91">
        <v>9.5703125</v>
      </c>
      <c r="E1570" t="s">
        <v>21</v>
      </c>
      <c r="F1570">
        <v>3940</v>
      </c>
      <c r="G1570" t="s">
        <v>28</v>
      </c>
      <c r="H1570" s="91">
        <v>42</v>
      </c>
      <c r="I1570" s="91">
        <v>25.87109375</v>
      </c>
      <c r="J1570" t="s">
        <v>31</v>
      </c>
      <c r="K1570" s="1" t="s">
        <v>34</v>
      </c>
      <c r="L1570" t="s">
        <v>36</v>
      </c>
      <c r="M1570" t="s">
        <v>38</v>
      </c>
      <c r="N1570" t="s">
        <v>36</v>
      </c>
      <c r="O1570" t="str">
        <f t="shared" si="24"/>
        <v>No</v>
      </c>
    </row>
    <row r="1571" spans="1:15" x14ac:dyDescent="0.25">
      <c r="A1571" t="s">
        <v>14</v>
      </c>
      <c r="B1571" t="s">
        <v>18</v>
      </c>
      <c r="C1571" t="s">
        <v>19</v>
      </c>
      <c r="D1571" s="91">
        <v>15</v>
      </c>
      <c r="E1571" t="s">
        <v>22</v>
      </c>
      <c r="F1571">
        <v>3940</v>
      </c>
      <c r="G1571" t="s">
        <v>28</v>
      </c>
      <c r="H1571" s="91">
        <v>42</v>
      </c>
      <c r="I1571" s="91">
        <v>31.3203125</v>
      </c>
      <c r="J1571" t="s">
        <v>32</v>
      </c>
      <c r="K1571" s="1" t="s">
        <v>34</v>
      </c>
      <c r="L1571" t="s">
        <v>36</v>
      </c>
      <c r="M1571" t="s">
        <v>37</v>
      </c>
      <c r="N1571" t="s">
        <v>36</v>
      </c>
      <c r="O1571" t="str">
        <f t="shared" si="24"/>
        <v>No</v>
      </c>
    </row>
    <row r="1572" spans="1:15" x14ac:dyDescent="0.25">
      <c r="A1572" t="s">
        <v>14</v>
      </c>
      <c r="B1572" t="s">
        <v>18</v>
      </c>
      <c r="C1572" t="s">
        <v>19</v>
      </c>
      <c r="D1572" s="91">
        <v>6.571289063</v>
      </c>
      <c r="E1572" t="s">
        <v>21</v>
      </c>
      <c r="F1572">
        <v>3940</v>
      </c>
      <c r="G1572" t="s">
        <v>28</v>
      </c>
      <c r="H1572" s="91">
        <v>41</v>
      </c>
      <c r="I1572" s="91">
        <v>42.4609375</v>
      </c>
      <c r="J1572" t="s">
        <v>32</v>
      </c>
      <c r="K1572" s="1" t="s">
        <v>34</v>
      </c>
      <c r="L1572" t="s">
        <v>36</v>
      </c>
      <c r="M1572" t="s">
        <v>38</v>
      </c>
      <c r="N1572" t="s">
        <v>36</v>
      </c>
      <c r="O1572" t="str">
        <f t="shared" si="24"/>
        <v>No</v>
      </c>
    </row>
    <row r="1573" spans="1:15" x14ac:dyDescent="0.25">
      <c r="A1573" t="s">
        <v>0</v>
      </c>
      <c r="B1573" t="s">
        <v>18</v>
      </c>
      <c r="C1573" t="s">
        <v>19</v>
      </c>
      <c r="D1573" s="91">
        <v>10.71289063</v>
      </c>
      <c r="E1573" t="s">
        <v>21</v>
      </c>
      <c r="F1573">
        <v>3940</v>
      </c>
      <c r="G1573" t="s">
        <v>28</v>
      </c>
      <c r="H1573" s="91">
        <v>39</v>
      </c>
      <c r="I1573" s="91">
        <v>28.015625</v>
      </c>
      <c r="J1573" t="s">
        <v>31</v>
      </c>
      <c r="K1573" s="1" t="s">
        <v>34</v>
      </c>
      <c r="L1573" t="s">
        <v>36</v>
      </c>
      <c r="M1573" t="s">
        <v>40</v>
      </c>
      <c r="N1573" t="s">
        <v>36</v>
      </c>
      <c r="O1573" t="str">
        <f t="shared" si="24"/>
        <v>No</v>
      </c>
    </row>
    <row r="1574" spans="1:15" x14ac:dyDescent="0.25">
      <c r="A1574" t="s">
        <v>14</v>
      </c>
      <c r="B1574" t="s">
        <v>18</v>
      </c>
      <c r="C1574" t="s">
        <v>20</v>
      </c>
      <c r="D1574" s="91">
        <v>10</v>
      </c>
      <c r="E1574" t="s">
        <v>21</v>
      </c>
      <c r="F1574">
        <v>3940</v>
      </c>
      <c r="G1574" t="s">
        <v>28</v>
      </c>
      <c r="H1574" s="91">
        <v>40</v>
      </c>
      <c r="I1574" s="91">
        <v>27.734375</v>
      </c>
      <c r="J1574" t="s">
        <v>31</v>
      </c>
      <c r="K1574" s="1" t="s">
        <v>34</v>
      </c>
      <c r="L1574" t="s">
        <v>36</v>
      </c>
      <c r="M1574" t="s">
        <v>40</v>
      </c>
      <c r="N1574" t="s">
        <v>36</v>
      </c>
      <c r="O1574" t="str">
        <f t="shared" si="24"/>
        <v>No</v>
      </c>
    </row>
    <row r="1575" spans="1:15" x14ac:dyDescent="0.25">
      <c r="A1575" t="s">
        <v>14</v>
      </c>
      <c r="B1575" t="s">
        <v>18</v>
      </c>
      <c r="C1575" t="s">
        <v>20</v>
      </c>
      <c r="D1575" s="91">
        <v>8.28515625</v>
      </c>
      <c r="E1575" t="s">
        <v>21</v>
      </c>
      <c r="F1575">
        <v>3940</v>
      </c>
      <c r="G1575" t="s">
        <v>28</v>
      </c>
      <c r="H1575" s="91">
        <v>39.140625</v>
      </c>
      <c r="I1575" s="91">
        <v>34.8359375</v>
      </c>
      <c r="J1575" t="s">
        <v>32</v>
      </c>
      <c r="K1575" s="1" t="s">
        <v>34</v>
      </c>
      <c r="L1575" t="s">
        <v>36</v>
      </c>
      <c r="M1575" t="s">
        <v>37</v>
      </c>
      <c r="N1575" t="s">
        <v>36</v>
      </c>
      <c r="O1575" t="str">
        <f t="shared" si="24"/>
        <v>No</v>
      </c>
    </row>
    <row r="1576" spans="1:15" x14ac:dyDescent="0.25">
      <c r="A1576" t="s">
        <v>14</v>
      </c>
      <c r="B1576" t="s">
        <v>17</v>
      </c>
      <c r="C1576" t="s">
        <v>19</v>
      </c>
      <c r="D1576" s="91">
        <v>13.14257813</v>
      </c>
      <c r="E1576" t="s">
        <v>22</v>
      </c>
      <c r="F1576">
        <v>3950</v>
      </c>
      <c r="G1576" t="s">
        <v>28</v>
      </c>
      <c r="H1576" s="91">
        <v>40</v>
      </c>
      <c r="I1576" s="91">
        <v>22.625</v>
      </c>
      <c r="J1576" t="s">
        <v>30</v>
      </c>
      <c r="K1576" s="1" t="s">
        <v>35</v>
      </c>
      <c r="L1576" t="s">
        <v>36</v>
      </c>
      <c r="M1576" t="s">
        <v>40</v>
      </c>
      <c r="N1576" t="s">
        <v>36</v>
      </c>
      <c r="O1576" t="str">
        <f t="shared" si="24"/>
        <v>No</v>
      </c>
    </row>
    <row r="1577" spans="1:15" x14ac:dyDescent="0.25">
      <c r="A1577" t="s">
        <v>14</v>
      </c>
      <c r="B1577" t="s">
        <v>18</v>
      </c>
      <c r="C1577" t="s">
        <v>19</v>
      </c>
      <c r="D1577" s="91">
        <v>11.5703125</v>
      </c>
      <c r="E1577" t="s">
        <v>21</v>
      </c>
      <c r="F1577">
        <v>3950</v>
      </c>
      <c r="G1577" t="s">
        <v>28</v>
      </c>
      <c r="H1577" s="91">
        <v>40</v>
      </c>
      <c r="I1577" s="91">
        <v>34.6484375</v>
      </c>
      <c r="J1577" t="s">
        <v>32</v>
      </c>
      <c r="K1577" s="1" t="s">
        <v>34</v>
      </c>
      <c r="L1577" t="s">
        <v>36</v>
      </c>
      <c r="M1577" t="s">
        <v>38</v>
      </c>
      <c r="N1577" t="s">
        <v>36</v>
      </c>
      <c r="O1577" t="str">
        <f t="shared" si="24"/>
        <v>No</v>
      </c>
    </row>
    <row r="1578" spans="1:15" x14ac:dyDescent="0.25">
      <c r="A1578" t="s">
        <v>14</v>
      </c>
      <c r="B1578" t="s">
        <v>16</v>
      </c>
      <c r="C1578" t="s">
        <v>19</v>
      </c>
      <c r="D1578" s="91">
        <v>42.7109375</v>
      </c>
      <c r="E1578" t="s">
        <v>24</v>
      </c>
      <c r="F1578">
        <v>3950</v>
      </c>
      <c r="G1578" t="s">
        <v>28</v>
      </c>
      <c r="H1578" s="91">
        <v>41.8515625</v>
      </c>
      <c r="I1578" s="91">
        <v>26.3515625</v>
      </c>
      <c r="J1578" t="s">
        <v>31</v>
      </c>
      <c r="K1578" s="1" t="s">
        <v>35</v>
      </c>
      <c r="L1578" t="s">
        <v>36</v>
      </c>
      <c r="M1578" t="s">
        <v>38</v>
      </c>
      <c r="N1578" t="s">
        <v>36</v>
      </c>
      <c r="O1578" t="str">
        <f t="shared" si="24"/>
        <v>No</v>
      </c>
    </row>
    <row r="1579" spans="1:15" x14ac:dyDescent="0.25">
      <c r="A1579" t="s">
        <v>14</v>
      </c>
      <c r="B1579" t="s">
        <v>16</v>
      </c>
      <c r="C1579" t="s">
        <v>19</v>
      </c>
      <c r="D1579" s="91">
        <v>23.42578125</v>
      </c>
      <c r="E1579" t="s">
        <v>23</v>
      </c>
      <c r="F1579">
        <v>3950</v>
      </c>
      <c r="G1579" t="s">
        <v>28</v>
      </c>
      <c r="H1579" s="91">
        <v>42</v>
      </c>
      <c r="I1579" s="91">
        <v>28.734375</v>
      </c>
      <c r="J1579" t="s">
        <v>31</v>
      </c>
      <c r="K1579" s="1" t="s">
        <v>35</v>
      </c>
      <c r="L1579" t="s">
        <v>36</v>
      </c>
      <c r="M1579" t="s">
        <v>38</v>
      </c>
      <c r="N1579" t="s">
        <v>63</v>
      </c>
      <c r="O1579" t="str">
        <f t="shared" si="24"/>
        <v>_Yes</v>
      </c>
    </row>
    <row r="1580" spans="1:15" x14ac:dyDescent="0.25">
      <c r="A1580" t="s">
        <v>0</v>
      </c>
      <c r="B1580" t="s">
        <v>18</v>
      </c>
      <c r="C1580" t="s">
        <v>19</v>
      </c>
      <c r="D1580" s="91">
        <v>17.140625</v>
      </c>
      <c r="E1580" t="s">
        <v>22</v>
      </c>
      <c r="F1580">
        <v>3950</v>
      </c>
      <c r="G1580" t="s">
        <v>28</v>
      </c>
      <c r="H1580" s="91">
        <v>42.421875</v>
      </c>
      <c r="I1580" s="91">
        <v>21.95703125</v>
      </c>
      <c r="J1580" t="s">
        <v>30</v>
      </c>
      <c r="K1580" s="1" t="s">
        <v>34</v>
      </c>
      <c r="L1580" t="s">
        <v>36</v>
      </c>
      <c r="M1580" t="s">
        <v>38</v>
      </c>
      <c r="N1580" t="s">
        <v>36</v>
      </c>
      <c r="O1580" t="str">
        <f t="shared" si="24"/>
        <v>No</v>
      </c>
    </row>
    <row r="1581" spans="1:15" x14ac:dyDescent="0.25">
      <c r="A1581" t="s">
        <v>0</v>
      </c>
      <c r="B1581" t="s">
        <v>18</v>
      </c>
      <c r="C1581" t="s">
        <v>19</v>
      </c>
      <c r="D1581" s="91">
        <v>10.5703125</v>
      </c>
      <c r="E1581" t="s">
        <v>21</v>
      </c>
      <c r="F1581">
        <v>3950</v>
      </c>
      <c r="G1581" t="s">
        <v>28</v>
      </c>
      <c r="H1581" s="91">
        <v>38</v>
      </c>
      <c r="I1581" s="91">
        <v>32.515625</v>
      </c>
      <c r="J1581" t="s">
        <v>32</v>
      </c>
      <c r="K1581" s="1" t="s">
        <v>34</v>
      </c>
      <c r="L1581" t="s">
        <v>36</v>
      </c>
      <c r="M1581" t="s">
        <v>40</v>
      </c>
      <c r="N1581" t="s">
        <v>36</v>
      </c>
      <c r="O1581" t="str">
        <f t="shared" si="24"/>
        <v>No</v>
      </c>
    </row>
    <row r="1582" spans="1:15" x14ac:dyDescent="0.25">
      <c r="A1582" t="s">
        <v>0</v>
      </c>
      <c r="B1582" t="s">
        <v>18</v>
      </c>
      <c r="C1582" t="s">
        <v>19</v>
      </c>
      <c r="D1582" s="91">
        <v>5.427734375</v>
      </c>
      <c r="E1582" t="s">
        <v>21</v>
      </c>
      <c r="F1582">
        <v>3950</v>
      </c>
      <c r="G1582" t="s">
        <v>28</v>
      </c>
      <c r="H1582" s="91">
        <v>40</v>
      </c>
      <c r="I1582" s="91">
        <v>17.08203125</v>
      </c>
      <c r="J1582" t="s">
        <v>29</v>
      </c>
      <c r="K1582" s="1" t="s">
        <v>34</v>
      </c>
      <c r="L1582" t="s">
        <v>36</v>
      </c>
      <c r="M1582" t="s">
        <v>38</v>
      </c>
      <c r="N1582" t="s">
        <v>63</v>
      </c>
      <c r="O1582" t="str">
        <f t="shared" si="24"/>
        <v>_Yes</v>
      </c>
    </row>
    <row r="1583" spans="1:15" x14ac:dyDescent="0.25">
      <c r="A1583" t="s">
        <v>14</v>
      </c>
      <c r="B1583" t="s">
        <v>18</v>
      </c>
      <c r="C1583" t="s">
        <v>20</v>
      </c>
      <c r="D1583" s="91">
        <v>5.571289063</v>
      </c>
      <c r="E1583" t="s">
        <v>21</v>
      </c>
      <c r="F1583">
        <v>3950</v>
      </c>
      <c r="G1583" t="s">
        <v>28</v>
      </c>
      <c r="H1583" s="91">
        <v>40</v>
      </c>
      <c r="I1583" s="91">
        <v>37.765625</v>
      </c>
      <c r="J1583" t="s">
        <v>32</v>
      </c>
      <c r="K1583" s="1" t="s">
        <v>34</v>
      </c>
      <c r="L1583" t="s">
        <v>36</v>
      </c>
      <c r="M1583" t="s">
        <v>38</v>
      </c>
      <c r="N1583" t="s">
        <v>36</v>
      </c>
      <c r="O1583" t="str">
        <f t="shared" si="24"/>
        <v>No</v>
      </c>
    </row>
    <row r="1584" spans="1:15" x14ac:dyDescent="0.25">
      <c r="A1584" t="s">
        <v>14</v>
      </c>
      <c r="B1584" t="s">
        <v>18</v>
      </c>
      <c r="C1584" t="s">
        <v>20</v>
      </c>
      <c r="D1584" s="91">
        <v>20.28515625</v>
      </c>
      <c r="E1584" t="s">
        <v>23</v>
      </c>
      <c r="F1584">
        <v>3950</v>
      </c>
      <c r="G1584" t="s">
        <v>28</v>
      </c>
      <c r="H1584" s="91">
        <v>39</v>
      </c>
      <c r="I1584" s="91">
        <v>36.546875</v>
      </c>
      <c r="J1584" t="s">
        <v>32</v>
      </c>
      <c r="K1584" s="1" t="s">
        <v>35</v>
      </c>
      <c r="L1584" t="s">
        <v>36</v>
      </c>
      <c r="M1584" t="s">
        <v>38</v>
      </c>
      <c r="N1584" t="s">
        <v>36</v>
      </c>
      <c r="O1584" t="str">
        <f t="shared" si="24"/>
        <v>No</v>
      </c>
    </row>
    <row r="1585" spans="1:15" x14ac:dyDescent="0.25">
      <c r="A1585" t="s">
        <v>14</v>
      </c>
      <c r="B1585" t="s">
        <v>18</v>
      </c>
      <c r="C1585" t="s">
        <v>20</v>
      </c>
      <c r="D1585" s="91">
        <v>19</v>
      </c>
      <c r="E1585" t="s">
        <v>22</v>
      </c>
      <c r="F1585">
        <v>3950</v>
      </c>
      <c r="G1585" t="s">
        <v>28</v>
      </c>
      <c r="H1585" s="91">
        <v>40</v>
      </c>
      <c r="I1585" s="91">
        <v>31.109375</v>
      </c>
      <c r="J1585" t="s">
        <v>32</v>
      </c>
      <c r="K1585" s="1" t="s">
        <v>34</v>
      </c>
      <c r="L1585" t="s">
        <v>36</v>
      </c>
      <c r="M1585" t="s">
        <v>38</v>
      </c>
      <c r="N1585" t="s">
        <v>36</v>
      </c>
      <c r="O1585" t="str">
        <f t="shared" si="24"/>
        <v>No</v>
      </c>
    </row>
    <row r="1586" spans="1:15" x14ac:dyDescent="0.25">
      <c r="A1586" t="s">
        <v>14</v>
      </c>
      <c r="B1586" t="s">
        <v>17</v>
      </c>
      <c r="C1586" t="s">
        <v>19</v>
      </c>
      <c r="D1586" s="91">
        <v>12</v>
      </c>
      <c r="E1586" t="s">
        <v>21</v>
      </c>
      <c r="F1586">
        <v>3960</v>
      </c>
      <c r="G1586" t="s">
        <v>28</v>
      </c>
      <c r="H1586" s="91">
        <v>41.5703125</v>
      </c>
      <c r="I1586" s="91">
        <v>27.49609375</v>
      </c>
      <c r="J1586" t="s">
        <v>31</v>
      </c>
      <c r="K1586" s="1" t="s">
        <v>34</v>
      </c>
      <c r="L1586" t="s">
        <v>36</v>
      </c>
      <c r="M1586" t="s">
        <v>37</v>
      </c>
      <c r="N1586" t="s">
        <v>36</v>
      </c>
      <c r="O1586" t="str">
        <f t="shared" si="24"/>
        <v>No</v>
      </c>
    </row>
    <row r="1587" spans="1:15" x14ac:dyDescent="0.25">
      <c r="A1587" t="s">
        <v>14</v>
      </c>
      <c r="B1587" t="s">
        <v>18</v>
      </c>
      <c r="C1587" t="s">
        <v>19</v>
      </c>
      <c r="D1587" s="91">
        <v>51.421875</v>
      </c>
      <c r="E1587" t="s">
        <v>24</v>
      </c>
      <c r="F1587">
        <v>3960</v>
      </c>
      <c r="G1587" t="s">
        <v>28</v>
      </c>
      <c r="H1587" s="91">
        <v>40</v>
      </c>
      <c r="I1587" s="91">
        <v>29.7578125</v>
      </c>
      <c r="J1587" t="s">
        <v>31</v>
      </c>
      <c r="K1587" s="1" t="s">
        <v>33</v>
      </c>
      <c r="L1587" t="s">
        <v>36</v>
      </c>
      <c r="M1587" t="s">
        <v>37</v>
      </c>
      <c r="N1587" t="s">
        <v>36</v>
      </c>
      <c r="O1587" t="str">
        <f t="shared" si="24"/>
        <v>No</v>
      </c>
    </row>
    <row r="1588" spans="1:15" x14ac:dyDescent="0.25">
      <c r="A1588" t="s">
        <v>14</v>
      </c>
      <c r="B1588" t="s">
        <v>18</v>
      </c>
      <c r="C1588" t="s">
        <v>19</v>
      </c>
      <c r="D1588" s="91">
        <v>12.28515625</v>
      </c>
      <c r="E1588" t="s">
        <v>21</v>
      </c>
      <c r="F1588">
        <v>3960</v>
      </c>
      <c r="G1588" t="s">
        <v>28</v>
      </c>
      <c r="H1588" s="91">
        <v>42</v>
      </c>
      <c r="I1588" s="91">
        <v>35.1875</v>
      </c>
      <c r="J1588" t="s">
        <v>32</v>
      </c>
      <c r="K1588" s="1" t="s">
        <v>34</v>
      </c>
      <c r="L1588" t="s">
        <v>36</v>
      </c>
      <c r="M1588" t="s">
        <v>38</v>
      </c>
      <c r="N1588" t="s">
        <v>36</v>
      </c>
      <c r="O1588" t="str">
        <f t="shared" si="24"/>
        <v>No</v>
      </c>
    </row>
    <row r="1589" spans="1:15" x14ac:dyDescent="0.25">
      <c r="A1589" t="s">
        <v>14</v>
      </c>
      <c r="B1589" t="s">
        <v>18</v>
      </c>
      <c r="C1589" t="s">
        <v>19</v>
      </c>
      <c r="D1589" s="91">
        <v>6.142578125</v>
      </c>
      <c r="E1589" t="s">
        <v>21</v>
      </c>
      <c r="F1589">
        <v>3960</v>
      </c>
      <c r="G1589" t="s">
        <v>28</v>
      </c>
      <c r="H1589" s="91">
        <v>38</v>
      </c>
      <c r="I1589" s="91">
        <v>38.4609375</v>
      </c>
      <c r="J1589" t="s">
        <v>32</v>
      </c>
      <c r="K1589" s="1" t="s">
        <v>33</v>
      </c>
      <c r="L1589" t="s">
        <v>36</v>
      </c>
      <c r="M1589" t="s">
        <v>38</v>
      </c>
      <c r="N1589" t="s">
        <v>36</v>
      </c>
      <c r="O1589" t="str">
        <f t="shared" si="24"/>
        <v>No</v>
      </c>
    </row>
    <row r="1590" spans="1:15" x14ac:dyDescent="0.25">
      <c r="A1590" t="s">
        <v>14</v>
      </c>
      <c r="B1590" t="s">
        <v>18</v>
      </c>
      <c r="C1590" t="s">
        <v>19</v>
      </c>
      <c r="D1590" s="91">
        <v>8.427734375</v>
      </c>
      <c r="E1590" t="s">
        <v>21</v>
      </c>
      <c r="F1590">
        <v>3960</v>
      </c>
      <c r="G1590" t="s">
        <v>28</v>
      </c>
      <c r="H1590" s="91">
        <v>40</v>
      </c>
      <c r="I1590" s="91">
        <v>21.42578125</v>
      </c>
      <c r="J1590" t="s">
        <v>30</v>
      </c>
      <c r="K1590" s="1" t="s">
        <v>34</v>
      </c>
      <c r="L1590" t="s">
        <v>36</v>
      </c>
      <c r="M1590" t="s">
        <v>38</v>
      </c>
      <c r="N1590" t="s">
        <v>36</v>
      </c>
      <c r="O1590" t="str">
        <f t="shared" si="24"/>
        <v>No</v>
      </c>
    </row>
    <row r="1591" spans="1:15" x14ac:dyDescent="0.25">
      <c r="A1591" t="s">
        <v>14</v>
      </c>
      <c r="B1591" t="s">
        <v>16</v>
      </c>
      <c r="C1591" t="s">
        <v>19</v>
      </c>
      <c r="D1591" s="91">
        <v>19.5703125</v>
      </c>
      <c r="E1591" t="s">
        <v>22</v>
      </c>
      <c r="F1591">
        <v>3960</v>
      </c>
      <c r="G1591" t="s">
        <v>28</v>
      </c>
      <c r="H1591" s="91">
        <v>40</v>
      </c>
      <c r="I1591" s="91">
        <v>28.3203125</v>
      </c>
      <c r="J1591" t="s">
        <v>31</v>
      </c>
      <c r="K1591" s="1" t="s">
        <v>33</v>
      </c>
      <c r="L1591" t="s">
        <v>36</v>
      </c>
      <c r="M1591" t="s">
        <v>38</v>
      </c>
      <c r="N1591" t="s">
        <v>63</v>
      </c>
      <c r="O1591" t="str">
        <f t="shared" si="24"/>
        <v>_Yes</v>
      </c>
    </row>
    <row r="1592" spans="1:15" x14ac:dyDescent="0.25">
      <c r="A1592" t="s">
        <v>14</v>
      </c>
      <c r="B1592" t="s">
        <v>18</v>
      </c>
      <c r="C1592" t="s">
        <v>20</v>
      </c>
      <c r="D1592" s="91">
        <v>25.5703125</v>
      </c>
      <c r="E1592" t="s">
        <v>23</v>
      </c>
      <c r="F1592">
        <v>3960</v>
      </c>
      <c r="G1592" t="s">
        <v>28</v>
      </c>
      <c r="H1592" s="91">
        <v>41.421875</v>
      </c>
      <c r="I1592" s="91">
        <v>31.8046875</v>
      </c>
      <c r="J1592" t="s">
        <v>32</v>
      </c>
      <c r="K1592" s="1" t="s">
        <v>34</v>
      </c>
      <c r="L1592" t="s">
        <v>36</v>
      </c>
      <c r="M1592" t="s">
        <v>40</v>
      </c>
      <c r="N1592" t="s">
        <v>36</v>
      </c>
      <c r="O1592" t="str">
        <f t="shared" si="24"/>
        <v>No</v>
      </c>
    </row>
    <row r="1593" spans="1:15" x14ac:dyDescent="0.25">
      <c r="A1593" t="s">
        <v>14</v>
      </c>
      <c r="B1593" t="s">
        <v>16</v>
      </c>
      <c r="C1593" t="s">
        <v>19</v>
      </c>
      <c r="D1593" s="91">
        <v>29.42578125</v>
      </c>
      <c r="E1593" t="s">
        <v>24</v>
      </c>
      <c r="F1593">
        <v>3970</v>
      </c>
      <c r="G1593" t="s">
        <v>28</v>
      </c>
      <c r="H1593" s="91">
        <v>39</v>
      </c>
      <c r="I1593" s="91">
        <v>25.13671875</v>
      </c>
      <c r="J1593" t="s">
        <v>31</v>
      </c>
      <c r="K1593" s="1" t="s">
        <v>33</v>
      </c>
      <c r="L1593" t="s">
        <v>36</v>
      </c>
      <c r="M1593" t="s">
        <v>38</v>
      </c>
      <c r="N1593" t="s">
        <v>36</v>
      </c>
      <c r="O1593" t="str">
        <f t="shared" si="24"/>
        <v>No</v>
      </c>
    </row>
    <row r="1594" spans="1:15" x14ac:dyDescent="0.25">
      <c r="A1594" t="s">
        <v>14</v>
      </c>
      <c r="B1594" t="s">
        <v>18</v>
      </c>
      <c r="C1594" t="s">
        <v>19</v>
      </c>
      <c r="D1594" s="91">
        <v>13.85546875</v>
      </c>
      <c r="E1594" t="s">
        <v>22</v>
      </c>
      <c r="F1594">
        <v>3970</v>
      </c>
      <c r="G1594" t="s">
        <v>28</v>
      </c>
      <c r="H1594" s="91">
        <v>40</v>
      </c>
      <c r="I1594" s="91">
        <v>27.37890625</v>
      </c>
      <c r="J1594" t="s">
        <v>31</v>
      </c>
      <c r="K1594" s="1" t="s">
        <v>35</v>
      </c>
      <c r="L1594" t="s">
        <v>36</v>
      </c>
      <c r="M1594" t="s">
        <v>40</v>
      </c>
      <c r="N1594" t="s">
        <v>36</v>
      </c>
      <c r="O1594" t="str">
        <f t="shared" si="24"/>
        <v>No</v>
      </c>
    </row>
    <row r="1595" spans="1:15" x14ac:dyDescent="0.25">
      <c r="A1595" t="s">
        <v>14</v>
      </c>
      <c r="B1595" t="s">
        <v>18</v>
      </c>
      <c r="C1595" t="s">
        <v>19</v>
      </c>
      <c r="D1595" s="91">
        <v>17.140625</v>
      </c>
      <c r="E1595" t="s">
        <v>22</v>
      </c>
      <c r="F1595">
        <v>3970</v>
      </c>
      <c r="G1595" t="s">
        <v>28</v>
      </c>
      <c r="H1595" s="91">
        <v>39</v>
      </c>
      <c r="I1595" s="91">
        <v>28.3828125</v>
      </c>
      <c r="J1595" t="s">
        <v>31</v>
      </c>
      <c r="K1595" s="1" t="s">
        <v>33</v>
      </c>
      <c r="L1595" t="s">
        <v>36</v>
      </c>
      <c r="M1595" t="s">
        <v>40</v>
      </c>
      <c r="N1595" t="s">
        <v>63</v>
      </c>
      <c r="O1595" t="str">
        <f t="shared" si="24"/>
        <v>_Yes</v>
      </c>
    </row>
    <row r="1596" spans="1:15" x14ac:dyDescent="0.25">
      <c r="A1596" t="s">
        <v>0</v>
      </c>
      <c r="B1596" t="s">
        <v>18</v>
      </c>
      <c r="C1596" t="s">
        <v>19</v>
      </c>
      <c r="D1596" s="91">
        <v>5.142578125</v>
      </c>
      <c r="E1596" t="s">
        <v>21</v>
      </c>
      <c r="F1596">
        <v>3970</v>
      </c>
      <c r="G1596" t="s">
        <v>28</v>
      </c>
      <c r="H1596" s="91">
        <v>39</v>
      </c>
      <c r="I1596" s="91">
        <v>24.8984375</v>
      </c>
      <c r="J1596" t="s">
        <v>30</v>
      </c>
      <c r="K1596" s="1" t="s">
        <v>33</v>
      </c>
      <c r="L1596" t="s">
        <v>36</v>
      </c>
      <c r="M1596" t="s">
        <v>40</v>
      </c>
      <c r="N1596" t="s">
        <v>36</v>
      </c>
      <c r="O1596" t="str">
        <f t="shared" si="24"/>
        <v>No</v>
      </c>
    </row>
    <row r="1597" spans="1:15" x14ac:dyDescent="0.25">
      <c r="A1597" t="s">
        <v>14</v>
      </c>
      <c r="B1597" t="s">
        <v>18</v>
      </c>
      <c r="C1597" t="s">
        <v>20</v>
      </c>
      <c r="D1597" s="91">
        <v>7.713867188</v>
      </c>
      <c r="E1597" t="s">
        <v>21</v>
      </c>
      <c r="F1597">
        <v>3970</v>
      </c>
      <c r="G1597" t="s">
        <v>28</v>
      </c>
      <c r="H1597" s="91">
        <v>41</v>
      </c>
      <c r="I1597" s="91">
        <v>32.1796875</v>
      </c>
      <c r="J1597" t="s">
        <v>32</v>
      </c>
      <c r="K1597" s="1" t="s">
        <v>34</v>
      </c>
      <c r="L1597" t="s">
        <v>36</v>
      </c>
      <c r="M1597" t="s">
        <v>38</v>
      </c>
      <c r="N1597" t="s">
        <v>36</v>
      </c>
      <c r="O1597" t="str">
        <f t="shared" si="24"/>
        <v>No</v>
      </c>
    </row>
    <row r="1598" spans="1:15" x14ac:dyDescent="0.25">
      <c r="A1598" t="s">
        <v>0</v>
      </c>
      <c r="B1598" t="s">
        <v>17</v>
      </c>
      <c r="C1598" t="s">
        <v>20</v>
      </c>
      <c r="D1598" s="91">
        <v>19.140625</v>
      </c>
      <c r="E1598" t="s">
        <v>22</v>
      </c>
      <c r="F1598">
        <v>3970</v>
      </c>
      <c r="G1598" t="s">
        <v>28</v>
      </c>
      <c r="H1598" s="91">
        <v>41</v>
      </c>
      <c r="I1598" s="91">
        <v>19.36328125</v>
      </c>
      <c r="J1598" t="s">
        <v>29</v>
      </c>
      <c r="K1598" s="1" t="s">
        <v>33</v>
      </c>
      <c r="L1598" t="s">
        <v>63</v>
      </c>
      <c r="M1598" t="s">
        <v>38</v>
      </c>
      <c r="N1598" t="s">
        <v>36</v>
      </c>
      <c r="O1598" t="str">
        <f t="shared" si="24"/>
        <v>No</v>
      </c>
    </row>
    <row r="1599" spans="1:15" x14ac:dyDescent="0.25">
      <c r="A1599" t="s">
        <v>14</v>
      </c>
      <c r="B1599" t="s">
        <v>18</v>
      </c>
      <c r="C1599" t="s">
        <v>19</v>
      </c>
      <c r="D1599" s="91">
        <v>14.85546875</v>
      </c>
      <c r="E1599" t="s">
        <v>22</v>
      </c>
      <c r="F1599">
        <v>3980</v>
      </c>
      <c r="G1599" t="s">
        <v>28</v>
      </c>
      <c r="H1599" s="91">
        <v>40</v>
      </c>
      <c r="I1599" s="91">
        <v>20.78515625</v>
      </c>
      <c r="J1599" t="s">
        <v>30</v>
      </c>
      <c r="K1599" s="1" t="s">
        <v>33</v>
      </c>
      <c r="L1599" t="s">
        <v>36</v>
      </c>
      <c r="M1599" t="s">
        <v>40</v>
      </c>
      <c r="N1599" t="s">
        <v>36</v>
      </c>
      <c r="O1599" t="str">
        <f t="shared" si="24"/>
        <v>No</v>
      </c>
    </row>
    <row r="1600" spans="1:15" x14ac:dyDescent="0.25">
      <c r="A1600" t="s">
        <v>14</v>
      </c>
      <c r="B1600" t="s">
        <v>18</v>
      </c>
      <c r="C1600" t="s">
        <v>19</v>
      </c>
      <c r="D1600" s="91">
        <v>3.428222656</v>
      </c>
      <c r="E1600" t="s">
        <v>21</v>
      </c>
      <c r="F1600">
        <v>3980</v>
      </c>
      <c r="G1600" t="s">
        <v>28</v>
      </c>
      <c r="H1600" s="91">
        <v>39</v>
      </c>
      <c r="I1600" s="91">
        <v>25.6640625</v>
      </c>
      <c r="J1600" t="s">
        <v>31</v>
      </c>
      <c r="K1600" s="1" t="s">
        <v>33</v>
      </c>
      <c r="L1600" t="s">
        <v>63</v>
      </c>
      <c r="M1600" t="s">
        <v>37</v>
      </c>
      <c r="N1600" t="s">
        <v>36</v>
      </c>
      <c r="O1600" t="str">
        <f t="shared" si="24"/>
        <v>No</v>
      </c>
    </row>
    <row r="1601" spans="1:15" x14ac:dyDescent="0.25">
      <c r="A1601" t="s">
        <v>14</v>
      </c>
      <c r="B1601" t="s">
        <v>18</v>
      </c>
      <c r="C1601" t="s">
        <v>19</v>
      </c>
      <c r="D1601" s="91">
        <v>6</v>
      </c>
      <c r="E1601" t="s">
        <v>21</v>
      </c>
      <c r="F1601">
        <v>3980</v>
      </c>
      <c r="G1601" t="s">
        <v>28</v>
      </c>
      <c r="H1601" s="91">
        <v>39.8515625</v>
      </c>
      <c r="I1601" s="91">
        <v>22.39453125</v>
      </c>
      <c r="J1601" t="s">
        <v>30</v>
      </c>
      <c r="K1601" s="1" t="s">
        <v>33</v>
      </c>
      <c r="L1601" t="s">
        <v>36</v>
      </c>
      <c r="M1601" t="s">
        <v>38</v>
      </c>
      <c r="N1601" t="s">
        <v>63</v>
      </c>
      <c r="O1601" t="str">
        <f t="shared" si="24"/>
        <v>_Yes</v>
      </c>
    </row>
    <row r="1602" spans="1:15" x14ac:dyDescent="0.25">
      <c r="A1602" t="s">
        <v>14</v>
      </c>
      <c r="B1602" t="s">
        <v>18</v>
      </c>
      <c r="C1602" t="s">
        <v>20</v>
      </c>
      <c r="D1602" s="91">
        <v>13.28515625</v>
      </c>
      <c r="E1602" t="s">
        <v>22</v>
      </c>
      <c r="F1602">
        <v>3980</v>
      </c>
      <c r="G1602" t="s">
        <v>28</v>
      </c>
      <c r="H1602" s="91">
        <v>40</v>
      </c>
      <c r="I1602" s="91">
        <v>31.62890625</v>
      </c>
      <c r="J1602" t="s">
        <v>32</v>
      </c>
      <c r="K1602" s="1" t="s">
        <v>33</v>
      </c>
      <c r="L1602" t="s">
        <v>36</v>
      </c>
      <c r="M1602" t="s">
        <v>38</v>
      </c>
      <c r="N1602" t="s">
        <v>36</v>
      </c>
      <c r="O1602" t="str">
        <f t="shared" si="24"/>
        <v>No</v>
      </c>
    </row>
    <row r="1603" spans="1:15" x14ac:dyDescent="0.25">
      <c r="A1603" t="s">
        <v>0</v>
      </c>
      <c r="B1603" t="s">
        <v>18</v>
      </c>
      <c r="C1603" t="s">
        <v>19</v>
      </c>
      <c r="D1603" s="91">
        <v>17.5703125</v>
      </c>
      <c r="E1603" t="s">
        <v>22</v>
      </c>
      <c r="F1603">
        <v>3990</v>
      </c>
      <c r="G1603" t="s">
        <v>28</v>
      </c>
      <c r="H1603" s="91">
        <v>40</v>
      </c>
      <c r="I1603" s="91">
        <v>28.6796875</v>
      </c>
      <c r="J1603" t="s">
        <v>31</v>
      </c>
      <c r="K1603" s="1" t="s">
        <v>34</v>
      </c>
      <c r="L1603" t="s">
        <v>36</v>
      </c>
      <c r="M1603" t="s">
        <v>40</v>
      </c>
      <c r="N1603" t="s">
        <v>36</v>
      </c>
      <c r="O1603" t="str">
        <f t="shared" si="24"/>
        <v>No</v>
      </c>
    </row>
    <row r="1604" spans="1:15" x14ac:dyDescent="0.25">
      <c r="A1604" t="s">
        <v>14</v>
      </c>
      <c r="B1604" t="s">
        <v>18</v>
      </c>
      <c r="C1604" t="s">
        <v>20</v>
      </c>
      <c r="D1604" s="91">
        <v>52.140625</v>
      </c>
      <c r="E1604" t="s">
        <v>24</v>
      </c>
      <c r="F1604">
        <v>3990</v>
      </c>
      <c r="G1604" t="s">
        <v>28</v>
      </c>
      <c r="H1604" s="91">
        <v>40</v>
      </c>
      <c r="I1604" s="91">
        <v>34.59375</v>
      </c>
      <c r="J1604" t="s">
        <v>32</v>
      </c>
      <c r="K1604" s="1" t="s">
        <v>33</v>
      </c>
      <c r="L1604" t="s">
        <v>36</v>
      </c>
      <c r="M1604" t="s">
        <v>40</v>
      </c>
      <c r="N1604" t="s">
        <v>41</v>
      </c>
      <c r="O1604" t="str">
        <f t="shared" ref="O1604:O1667" si="25">IF(N1604="Occasional","_Yes",N1604)</f>
        <v>_Yes</v>
      </c>
    </row>
    <row r="1605" spans="1:15" x14ac:dyDescent="0.25">
      <c r="A1605" t="s">
        <v>14</v>
      </c>
      <c r="B1605" t="s">
        <v>18</v>
      </c>
      <c r="C1605" t="s">
        <v>19</v>
      </c>
      <c r="D1605" s="91">
        <v>18.28515625</v>
      </c>
      <c r="E1605" t="s">
        <v>22</v>
      </c>
      <c r="F1605">
        <v>4000</v>
      </c>
      <c r="G1605" t="s">
        <v>28</v>
      </c>
      <c r="H1605" s="91">
        <v>41.140625</v>
      </c>
      <c r="I1605" s="91">
        <v>26.1875</v>
      </c>
      <c r="J1605" t="s">
        <v>31</v>
      </c>
      <c r="K1605" s="1" t="s">
        <v>34</v>
      </c>
      <c r="L1605" t="s">
        <v>36</v>
      </c>
      <c r="M1605" t="s">
        <v>38</v>
      </c>
      <c r="N1605" t="s">
        <v>36</v>
      </c>
      <c r="O1605" t="str">
        <f t="shared" si="25"/>
        <v>No</v>
      </c>
    </row>
    <row r="1606" spans="1:15" x14ac:dyDescent="0.25">
      <c r="A1606" t="s">
        <v>14</v>
      </c>
      <c r="B1606" t="s">
        <v>16</v>
      </c>
      <c r="C1606" t="s">
        <v>19</v>
      </c>
      <c r="D1606" s="91">
        <v>13.28515625</v>
      </c>
      <c r="E1606" t="s">
        <v>22</v>
      </c>
      <c r="F1606">
        <v>4000</v>
      </c>
      <c r="G1606" t="s">
        <v>28</v>
      </c>
      <c r="H1606" s="91">
        <v>40</v>
      </c>
      <c r="I1606" s="91">
        <v>19.44140625</v>
      </c>
      <c r="J1606" t="s">
        <v>29</v>
      </c>
      <c r="K1606" s="1" t="s">
        <v>35</v>
      </c>
      <c r="L1606" t="s">
        <v>36</v>
      </c>
      <c r="M1606" t="s">
        <v>40</v>
      </c>
      <c r="N1606" t="s">
        <v>63</v>
      </c>
      <c r="O1606" t="str">
        <f t="shared" si="25"/>
        <v>_Yes</v>
      </c>
    </row>
    <row r="1607" spans="1:15" x14ac:dyDescent="0.25">
      <c r="A1607" t="s">
        <v>14</v>
      </c>
      <c r="B1607" t="s">
        <v>18</v>
      </c>
      <c r="C1607" t="s">
        <v>19</v>
      </c>
      <c r="D1607" s="91">
        <v>50.5703125</v>
      </c>
      <c r="E1607" t="s">
        <v>24</v>
      </c>
      <c r="F1607">
        <v>4000</v>
      </c>
      <c r="G1607" t="s">
        <v>28</v>
      </c>
      <c r="H1607" s="91">
        <v>41.140625</v>
      </c>
      <c r="I1607" s="91">
        <v>20.5078125</v>
      </c>
      <c r="J1607" t="s">
        <v>30</v>
      </c>
      <c r="K1607" s="1" t="s">
        <v>33</v>
      </c>
      <c r="L1607" t="s">
        <v>36</v>
      </c>
      <c r="M1607" t="s">
        <v>38</v>
      </c>
      <c r="N1607" t="s">
        <v>36</v>
      </c>
      <c r="O1607" t="str">
        <f t="shared" si="25"/>
        <v>No</v>
      </c>
    </row>
    <row r="1608" spans="1:15" x14ac:dyDescent="0.25">
      <c r="A1608" t="s">
        <v>14</v>
      </c>
      <c r="B1608" t="s">
        <v>18</v>
      </c>
      <c r="C1608" t="s">
        <v>19</v>
      </c>
      <c r="D1608" s="91">
        <v>20.85546875</v>
      </c>
      <c r="E1608" t="s">
        <v>23</v>
      </c>
      <c r="F1608">
        <v>4000</v>
      </c>
      <c r="G1608" t="s">
        <v>28</v>
      </c>
      <c r="H1608" s="91">
        <v>40</v>
      </c>
      <c r="I1608" s="91">
        <v>19.16015625</v>
      </c>
      <c r="J1608" t="s">
        <v>29</v>
      </c>
      <c r="K1608" s="1" t="s">
        <v>34</v>
      </c>
      <c r="L1608" t="s">
        <v>63</v>
      </c>
      <c r="M1608" t="s">
        <v>40</v>
      </c>
      <c r="N1608" t="s">
        <v>36</v>
      </c>
      <c r="O1608" t="str">
        <f t="shared" si="25"/>
        <v>No</v>
      </c>
    </row>
    <row r="1609" spans="1:15" x14ac:dyDescent="0.25">
      <c r="A1609" t="s">
        <v>14</v>
      </c>
      <c r="B1609" t="s">
        <v>18</v>
      </c>
      <c r="C1609" t="s">
        <v>19</v>
      </c>
      <c r="D1609" s="91">
        <v>13</v>
      </c>
      <c r="E1609" t="s">
        <v>22</v>
      </c>
      <c r="F1609">
        <v>4000</v>
      </c>
      <c r="G1609" t="s">
        <v>28</v>
      </c>
      <c r="H1609" s="91">
        <v>40</v>
      </c>
      <c r="I1609" s="91">
        <v>23.32421875</v>
      </c>
      <c r="J1609" t="s">
        <v>30</v>
      </c>
      <c r="K1609" s="1" t="s">
        <v>33</v>
      </c>
      <c r="L1609" t="s">
        <v>36</v>
      </c>
      <c r="M1609" t="s">
        <v>40</v>
      </c>
      <c r="N1609" t="s">
        <v>36</v>
      </c>
      <c r="O1609" t="str">
        <f t="shared" si="25"/>
        <v>No</v>
      </c>
    </row>
    <row r="1610" spans="1:15" x14ac:dyDescent="0.25">
      <c r="A1610" t="s">
        <v>14</v>
      </c>
      <c r="B1610" t="s">
        <v>18</v>
      </c>
      <c r="C1610" t="s">
        <v>19</v>
      </c>
      <c r="D1610" s="91">
        <v>11.28515625</v>
      </c>
      <c r="E1610" t="s">
        <v>21</v>
      </c>
      <c r="F1610">
        <v>4000</v>
      </c>
      <c r="G1610" t="s">
        <v>28</v>
      </c>
      <c r="H1610" s="91">
        <v>41</v>
      </c>
      <c r="I1610" s="91">
        <v>28.9453125</v>
      </c>
      <c r="J1610" t="s">
        <v>31</v>
      </c>
      <c r="K1610" s="1" t="s">
        <v>34</v>
      </c>
      <c r="L1610" t="s">
        <v>36</v>
      </c>
      <c r="M1610" t="s">
        <v>38</v>
      </c>
      <c r="N1610" t="s">
        <v>36</v>
      </c>
      <c r="O1610" t="str">
        <f t="shared" si="25"/>
        <v>No</v>
      </c>
    </row>
    <row r="1611" spans="1:15" x14ac:dyDescent="0.25">
      <c r="A1611" t="s">
        <v>14</v>
      </c>
      <c r="B1611" t="s">
        <v>18</v>
      </c>
      <c r="C1611" t="s">
        <v>19</v>
      </c>
      <c r="D1611" s="91">
        <v>12</v>
      </c>
      <c r="E1611" t="s">
        <v>21</v>
      </c>
      <c r="F1611">
        <v>4000</v>
      </c>
      <c r="G1611" t="s">
        <v>28</v>
      </c>
      <c r="H1611" s="91">
        <v>40</v>
      </c>
      <c r="I1611" s="91">
        <v>28.3125</v>
      </c>
      <c r="J1611" t="s">
        <v>31</v>
      </c>
      <c r="K1611" s="1" t="s">
        <v>33</v>
      </c>
      <c r="L1611" t="s">
        <v>36</v>
      </c>
      <c r="M1611" t="s">
        <v>38</v>
      </c>
      <c r="N1611" t="s">
        <v>36</v>
      </c>
      <c r="O1611" t="str">
        <f t="shared" si="25"/>
        <v>No</v>
      </c>
    </row>
    <row r="1612" spans="1:15" x14ac:dyDescent="0.25">
      <c r="A1612" t="s">
        <v>14</v>
      </c>
      <c r="B1612" t="s">
        <v>18</v>
      </c>
      <c r="C1612" t="s">
        <v>20</v>
      </c>
      <c r="D1612" s="91">
        <v>8.142578125</v>
      </c>
      <c r="E1612" t="s">
        <v>21</v>
      </c>
      <c r="F1612">
        <v>4000</v>
      </c>
      <c r="G1612" t="s">
        <v>28</v>
      </c>
      <c r="H1612" s="91">
        <v>39</v>
      </c>
      <c r="I1612" s="91">
        <v>30.7421875</v>
      </c>
      <c r="J1612" t="s">
        <v>32</v>
      </c>
      <c r="K1612" s="1" t="s">
        <v>33</v>
      </c>
      <c r="L1612" t="s">
        <v>36</v>
      </c>
      <c r="M1612" t="s">
        <v>38</v>
      </c>
      <c r="N1612" t="s">
        <v>36</v>
      </c>
      <c r="O1612" t="str">
        <f t="shared" si="25"/>
        <v>No</v>
      </c>
    </row>
    <row r="1613" spans="1:15" x14ac:dyDescent="0.25">
      <c r="A1613" t="s">
        <v>14</v>
      </c>
      <c r="B1613" t="s">
        <v>16</v>
      </c>
      <c r="C1613" t="s">
        <v>20</v>
      </c>
      <c r="D1613" s="91">
        <v>9.142578125</v>
      </c>
      <c r="E1613" t="s">
        <v>21</v>
      </c>
      <c r="F1613">
        <v>4000</v>
      </c>
      <c r="G1613" t="s">
        <v>28</v>
      </c>
      <c r="H1613" s="91">
        <v>40</v>
      </c>
      <c r="I1613" s="91">
        <v>28.41796875</v>
      </c>
      <c r="J1613" t="s">
        <v>31</v>
      </c>
      <c r="K1613" s="1" t="s">
        <v>33</v>
      </c>
      <c r="L1613" t="s">
        <v>63</v>
      </c>
      <c r="M1613" t="s">
        <v>38</v>
      </c>
      <c r="N1613" t="s">
        <v>63</v>
      </c>
      <c r="O1613" t="str">
        <f t="shared" si="25"/>
        <v>_Yes</v>
      </c>
    </row>
    <row r="1614" spans="1:15" x14ac:dyDescent="0.25">
      <c r="A1614" t="s">
        <v>14</v>
      </c>
      <c r="B1614" t="s">
        <v>18</v>
      </c>
      <c r="C1614" t="s">
        <v>20</v>
      </c>
      <c r="D1614" s="91">
        <v>27</v>
      </c>
      <c r="E1614" t="s">
        <v>24</v>
      </c>
      <c r="F1614">
        <v>4000</v>
      </c>
      <c r="G1614" t="s">
        <v>28</v>
      </c>
      <c r="H1614" s="91">
        <v>39</v>
      </c>
      <c r="I1614" s="91">
        <v>30.59765625</v>
      </c>
      <c r="J1614" t="s">
        <v>32</v>
      </c>
      <c r="K1614" s="1" t="s">
        <v>35</v>
      </c>
      <c r="L1614" t="s">
        <v>36</v>
      </c>
      <c r="M1614" t="s">
        <v>40</v>
      </c>
      <c r="N1614" t="s">
        <v>36</v>
      </c>
      <c r="O1614" t="str">
        <f t="shared" si="25"/>
        <v>No</v>
      </c>
    </row>
    <row r="1615" spans="1:15" x14ac:dyDescent="0.25">
      <c r="A1615" t="s">
        <v>14</v>
      </c>
      <c r="B1615" t="s">
        <v>18</v>
      </c>
      <c r="C1615" t="s">
        <v>20</v>
      </c>
      <c r="D1615" s="91">
        <v>20.85546875</v>
      </c>
      <c r="E1615" t="s">
        <v>23</v>
      </c>
      <c r="F1615">
        <v>4000</v>
      </c>
      <c r="G1615" t="s">
        <v>28</v>
      </c>
      <c r="H1615" s="91">
        <v>42</v>
      </c>
      <c r="I1615" s="91">
        <v>25.4609375</v>
      </c>
      <c r="J1615" t="s">
        <v>31</v>
      </c>
      <c r="K1615" s="1" t="s">
        <v>34</v>
      </c>
      <c r="L1615" t="s">
        <v>36</v>
      </c>
      <c r="M1615" t="s">
        <v>40</v>
      </c>
      <c r="N1615" t="s">
        <v>36</v>
      </c>
      <c r="O1615" t="str">
        <f t="shared" si="25"/>
        <v>No</v>
      </c>
    </row>
    <row r="1616" spans="1:15" x14ac:dyDescent="0.25">
      <c r="A1616" t="s">
        <v>0</v>
      </c>
      <c r="B1616" t="s">
        <v>18</v>
      </c>
      <c r="C1616" t="s">
        <v>20</v>
      </c>
      <c r="D1616" s="91">
        <v>11.85546875</v>
      </c>
      <c r="E1616" t="s">
        <v>21</v>
      </c>
      <c r="F1616">
        <v>4000</v>
      </c>
      <c r="G1616" t="s">
        <v>28</v>
      </c>
      <c r="H1616" s="91">
        <v>40</v>
      </c>
      <c r="I1616" s="91">
        <v>26.72265625</v>
      </c>
      <c r="J1616" t="s">
        <v>31</v>
      </c>
      <c r="K1616" s="1" t="s">
        <v>34</v>
      </c>
      <c r="L1616" t="s">
        <v>36</v>
      </c>
      <c r="M1616" t="s">
        <v>40</v>
      </c>
      <c r="N1616" t="s">
        <v>41</v>
      </c>
      <c r="O1616" t="str">
        <f t="shared" si="25"/>
        <v>_Yes</v>
      </c>
    </row>
    <row r="1617" spans="1:16" x14ac:dyDescent="0.25">
      <c r="A1617" t="s">
        <v>0</v>
      </c>
      <c r="B1617" t="s">
        <v>18</v>
      </c>
      <c r="C1617" t="s">
        <v>20</v>
      </c>
      <c r="D1617" s="91">
        <v>12</v>
      </c>
      <c r="E1617" t="s">
        <v>21</v>
      </c>
      <c r="F1617">
        <v>4000</v>
      </c>
      <c r="G1617" t="s">
        <v>28</v>
      </c>
      <c r="H1617" s="91">
        <v>41.421875</v>
      </c>
      <c r="I1617" s="91">
        <v>27.51953125</v>
      </c>
      <c r="J1617" t="s">
        <v>31</v>
      </c>
      <c r="K1617" s="1" t="s">
        <v>34</v>
      </c>
      <c r="L1617" t="s">
        <v>36</v>
      </c>
      <c r="M1617" t="s">
        <v>40</v>
      </c>
      <c r="N1617" t="s">
        <v>36</v>
      </c>
      <c r="O1617" t="str">
        <f t="shared" si="25"/>
        <v>No</v>
      </c>
    </row>
    <row r="1618" spans="1:16" x14ac:dyDescent="0.25">
      <c r="A1618" t="s">
        <v>14</v>
      </c>
      <c r="B1618" t="s">
        <v>18</v>
      </c>
      <c r="C1618" t="s">
        <v>20</v>
      </c>
      <c r="D1618" s="91">
        <v>19.42578125</v>
      </c>
      <c r="E1618" t="s">
        <v>22</v>
      </c>
      <c r="F1618">
        <v>4005</v>
      </c>
      <c r="G1618" t="s">
        <v>28</v>
      </c>
      <c r="H1618" s="91">
        <v>40</v>
      </c>
      <c r="I1618" s="91">
        <v>32.0078125</v>
      </c>
      <c r="J1618" t="s">
        <v>32</v>
      </c>
      <c r="K1618" s="1" t="s">
        <v>34</v>
      </c>
      <c r="L1618" t="s">
        <v>36</v>
      </c>
      <c r="M1618" t="s">
        <v>40</v>
      </c>
      <c r="N1618" t="s">
        <v>36</v>
      </c>
      <c r="O1618" t="str">
        <f t="shared" si="25"/>
        <v>No</v>
      </c>
    </row>
    <row r="1619" spans="1:16" x14ac:dyDescent="0.25">
      <c r="A1619" t="s">
        <v>14</v>
      </c>
      <c r="B1619" t="s">
        <v>16</v>
      </c>
      <c r="C1619" t="s">
        <v>19</v>
      </c>
      <c r="D1619" s="91">
        <v>4.427734375</v>
      </c>
      <c r="E1619" t="s">
        <v>21</v>
      </c>
      <c r="F1619">
        <v>4010</v>
      </c>
      <c r="G1619" t="s">
        <v>28</v>
      </c>
      <c r="H1619" s="91">
        <v>40</v>
      </c>
      <c r="I1619" s="91">
        <v>25.7890625</v>
      </c>
      <c r="J1619" t="s">
        <v>31</v>
      </c>
      <c r="K1619" s="1" t="s">
        <v>33</v>
      </c>
      <c r="L1619" t="s">
        <v>36</v>
      </c>
      <c r="M1619" t="s">
        <v>38</v>
      </c>
      <c r="N1619" t="s">
        <v>63</v>
      </c>
      <c r="O1619" t="str">
        <f t="shared" si="25"/>
        <v>_Yes</v>
      </c>
    </row>
    <row r="1620" spans="1:16" x14ac:dyDescent="0.25">
      <c r="A1620" t="s">
        <v>14</v>
      </c>
      <c r="B1620" t="s">
        <v>16</v>
      </c>
      <c r="C1620" t="s">
        <v>19</v>
      </c>
      <c r="D1620" s="91">
        <v>13.85546875</v>
      </c>
      <c r="E1620" t="s">
        <v>22</v>
      </c>
      <c r="F1620">
        <v>4010</v>
      </c>
      <c r="G1620" t="s">
        <v>28</v>
      </c>
      <c r="H1620" s="91">
        <v>41</v>
      </c>
      <c r="I1620" s="91">
        <v>27.76953125</v>
      </c>
      <c r="J1620" t="s">
        <v>31</v>
      </c>
      <c r="K1620" s="1" t="s">
        <v>33</v>
      </c>
      <c r="L1620" t="s">
        <v>36</v>
      </c>
      <c r="M1620" t="s">
        <v>38</v>
      </c>
      <c r="N1620" t="s">
        <v>36</v>
      </c>
      <c r="O1620" t="str">
        <f t="shared" si="25"/>
        <v>No</v>
      </c>
    </row>
    <row r="1621" spans="1:16" x14ac:dyDescent="0.25">
      <c r="A1621" t="s">
        <v>14</v>
      </c>
      <c r="B1621" t="s">
        <v>18</v>
      </c>
      <c r="C1621" t="s">
        <v>19</v>
      </c>
      <c r="D1621" s="91">
        <v>7.142578125</v>
      </c>
      <c r="E1621" t="s">
        <v>21</v>
      </c>
      <c r="F1621">
        <v>4010</v>
      </c>
      <c r="G1621" t="s">
        <v>28</v>
      </c>
      <c r="H1621" s="91">
        <v>42</v>
      </c>
      <c r="I1621" s="91">
        <v>34.9921875</v>
      </c>
      <c r="J1621" t="s">
        <v>32</v>
      </c>
      <c r="K1621" s="1" t="s">
        <v>34</v>
      </c>
      <c r="L1621" t="s">
        <v>36</v>
      </c>
      <c r="M1621" t="s">
        <v>46</v>
      </c>
      <c r="N1621" t="s">
        <v>36</v>
      </c>
      <c r="O1621" t="str">
        <f t="shared" si="25"/>
        <v>No</v>
      </c>
    </row>
    <row r="1622" spans="1:16" x14ac:dyDescent="0.25">
      <c r="A1622" t="s">
        <v>14</v>
      </c>
      <c r="B1622" t="s">
        <v>18</v>
      </c>
      <c r="C1622" t="s">
        <v>19</v>
      </c>
      <c r="D1622" s="91">
        <v>42.5703125</v>
      </c>
      <c r="E1622" t="s">
        <v>24</v>
      </c>
      <c r="F1622">
        <v>4010</v>
      </c>
      <c r="G1622" t="s">
        <v>28</v>
      </c>
      <c r="H1622" s="91">
        <v>41</v>
      </c>
      <c r="I1622" s="91">
        <v>25.484375</v>
      </c>
      <c r="J1622" t="s">
        <v>31</v>
      </c>
      <c r="K1622" s="1" t="s">
        <v>33</v>
      </c>
      <c r="L1622" t="s">
        <v>36</v>
      </c>
      <c r="M1622" t="s">
        <v>37</v>
      </c>
      <c r="N1622" t="s">
        <v>63</v>
      </c>
      <c r="O1622" t="str">
        <f t="shared" si="25"/>
        <v>_Yes</v>
      </c>
    </row>
    <row r="1623" spans="1:16" x14ac:dyDescent="0.25">
      <c r="A1623" t="s">
        <v>14</v>
      </c>
      <c r="B1623" t="s">
        <v>17</v>
      </c>
      <c r="C1623" t="s">
        <v>19</v>
      </c>
      <c r="D1623" s="91">
        <v>28</v>
      </c>
      <c r="E1623" t="s">
        <v>24</v>
      </c>
      <c r="F1623">
        <v>4020</v>
      </c>
      <c r="G1623" t="s">
        <v>28</v>
      </c>
      <c r="H1623" s="91">
        <v>40.421875</v>
      </c>
      <c r="I1623" s="91">
        <v>22.99609375</v>
      </c>
      <c r="J1623" t="s">
        <v>30</v>
      </c>
      <c r="K1623" s="1" t="s">
        <v>34</v>
      </c>
      <c r="L1623" t="s">
        <v>63</v>
      </c>
      <c r="M1623" t="s">
        <v>38</v>
      </c>
      <c r="N1623" t="s">
        <v>36</v>
      </c>
      <c r="O1623" t="str">
        <f t="shared" si="25"/>
        <v>No</v>
      </c>
    </row>
    <row r="1624" spans="1:16" x14ac:dyDescent="0.25">
      <c r="A1624" t="s">
        <v>14</v>
      </c>
      <c r="B1624" t="s">
        <v>18</v>
      </c>
      <c r="C1624" t="s">
        <v>19</v>
      </c>
      <c r="D1624" s="91">
        <v>9</v>
      </c>
      <c r="E1624" t="s">
        <v>21</v>
      </c>
      <c r="F1624">
        <v>4020</v>
      </c>
      <c r="G1624" t="s">
        <v>28</v>
      </c>
      <c r="H1624" s="91">
        <v>39.7109375</v>
      </c>
      <c r="I1624" s="91">
        <v>29.8515625</v>
      </c>
      <c r="J1624" t="s">
        <v>31</v>
      </c>
      <c r="K1624" s="1" t="s">
        <v>33</v>
      </c>
      <c r="L1624" t="s">
        <v>36</v>
      </c>
      <c r="M1624" t="s">
        <v>38</v>
      </c>
      <c r="N1624" t="s">
        <v>36</v>
      </c>
      <c r="O1624" t="str">
        <f t="shared" si="25"/>
        <v>No</v>
      </c>
    </row>
    <row r="1625" spans="1:16" x14ac:dyDescent="0.25">
      <c r="A1625" t="s">
        <v>14</v>
      </c>
      <c r="B1625" t="s">
        <v>18</v>
      </c>
      <c r="C1625" t="s">
        <v>19</v>
      </c>
      <c r="D1625" s="91">
        <v>23.42578125</v>
      </c>
      <c r="E1625" t="s">
        <v>23</v>
      </c>
      <c r="F1625">
        <v>4020</v>
      </c>
      <c r="G1625" t="s">
        <v>28</v>
      </c>
      <c r="H1625" s="91">
        <v>41</v>
      </c>
      <c r="I1625" s="91">
        <v>28.5625</v>
      </c>
      <c r="J1625" t="s">
        <v>31</v>
      </c>
      <c r="K1625" s="1" t="s">
        <v>34</v>
      </c>
      <c r="L1625" t="s">
        <v>36</v>
      </c>
      <c r="M1625" t="s">
        <v>40</v>
      </c>
      <c r="N1625" t="s">
        <v>63</v>
      </c>
      <c r="O1625" t="str">
        <f t="shared" si="25"/>
        <v>_Yes</v>
      </c>
    </row>
    <row r="1626" spans="1:16" x14ac:dyDescent="0.25">
      <c r="A1626" t="s">
        <v>14</v>
      </c>
      <c r="B1626" t="s">
        <v>18</v>
      </c>
      <c r="C1626" t="s">
        <v>19</v>
      </c>
      <c r="D1626" s="91">
        <v>44.7109375</v>
      </c>
      <c r="E1626" t="s">
        <v>24</v>
      </c>
      <c r="F1626">
        <v>4020</v>
      </c>
      <c r="G1626" t="s">
        <v>28</v>
      </c>
      <c r="H1626" s="91">
        <v>41</v>
      </c>
      <c r="I1626" s="91">
        <v>34.734375</v>
      </c>
      <c r="J1626" t="s">
        <v>32</v>
      </c>
      <c r="K1626" s="1" t="s">
        <v>33</v>
      </c>
      <c r="L1626" t="s">
        <v>63</v>
      </c>
      <c r="M1626" t="s">
        <v>38</v>
      </c>
      <c r="N1626" t="s">
        <v>36</v>
      </c>
      <c r="O1626" t="str">
        <f t="shared" si="25"/>
        <v>No</v>
      </c>
    </row>
    <row r="1627" spans="1:16" x14ac:dyDescent="0.25">
      <c r="A1627" t="s">
        <v>14</v>
      </c>
      <c r="B1627" t="s">
        <v>18</v>
      </c>
      <c r="C1627" t="s">
        <v>20</v>
      </c>
      <c r="D1627" s="91">
        <v>4.142578125</v>
      </c>
      <c r="E1627" t="s">
        <v>21</v>
      </c>
      <c r="F1627">
        <v>4020</v>
      </c>
      <c r="G1627" t="s">
        <v>28</v>
      </c>
      <c r="H1627" s="91">
        <v>40.5703125</v>
      </c>
      <c r="I1627" s="91">
        <v>24.88671875</v>
      </c>
      <c r="J1627" t="s">
        <v>30</v>
      </c>
      <c r="K1627" s="1" t="s">
        <v>34</v>
      </c>
      <c r="L1627" t="s">
        <v>36</v>
      </c>
      <c r="M1627" t="s">
        <v>38</v>
      </c>
      <c r="N1627" t="s">
        <v>36</v>
      </c>
      <c r="O1627" t="str">
        <f t="shared" si="25"/>
        <v>No</v>
      </c>
    </row>
    <row r="1628" spans="1:16" x14ac:dyDescent="0.25">
      <c r="A1628" t="s">
        <v>14</v>
      </c>
      <c r="B1628" t="s">
        <v>18</v>
      </c>
      <c r="C1628" t="s">
        <v>20</v>
      </c>
      <c r="D1628" s="91">
        <v>8.427734375</v>
      </c>
      <c r="E1628" t="s">
        <v>21</v>
      </c>
      <c r="F1628">
        <v>4020</v>
      </c>
      <c r="G1628" t="s">
        <v>28</v>
      </c>
      <c r="H1628" s="91">
        <v>40.421875</v>
      </c>
      <c r="I1628" s="91">
        <v>29.5234375</v>
      </c>
      <c r="J1628" t="s">
        <v>31</v>
      </c>
      <c r="K1628" s="1" t="s">
        <v>34</v>
      </c>
      <c r="L1628" t="s">
        <v>36</v>
      </c>
      <c r="M1628" t="s">
        <v>38</v>
      </c>
      <c r="N1628" t="s">
        <v>36</v>
      </c>
      <c r="O1628" t="str">
        <f t="shared" si="25"/>
        <v>No</v>
      </c>
    </row>
    <row r="1629" spans="1:16" x14ac:dyDescent="0.25">
      <c r="A1629" t="s">
        <v>14</v>
      </c>
      <c r="B1629" t="s">
        <v>18</v>
      </c>
      <c r="C1629" t="s">
        <v>19</v>
      </c>
      <c r="D1629" s="91">
        <v>30</v>
      </c>
      <c r="E1629" t="s">
        <v>24</v>
      </c>
      <c r="F1629">
        <v>4030</v>
      </c>
      <c r="G1629" t="s">
        <v>28</v>
      </c>
      <c r="H1629" s="91">
        <v>40.28125</v>
      </c>
      <c r="I1629" s="91">
        <v>33.5234375</v>
      </c>
      <c r="J1629" t="s">
        <v>32</v>
      </c>
      <c r="K1629" s="1" t="s">
        <v>33</v>
      </c>
      <c r="L1629" t="s">
        <v>36</v>
      </c>
      <c r="M1629" t="s">
        <v>37</v>
      </c>
      <c r="N1629" t="s">
        <v>36</v>
      </c>
      <c r="O1629" t="str">
        <f t="shared" si="25"/>
        <v>No</v>
      </c>
      <c r="P1629" s="5"/>
    </row>
    <row r="1630" spans="1:16" x14ac:dyDescent="0.25">
      <c r="A1630" t="s">
        <v>14</v>
      </c>
      <c r="B1630" t="s">
        <v>18</v>
      </c>
      <c r="C1630" t="s">
        <v>19</v>
      </c>
      <c r="D1630" s="91">
        <v>44.7109375</v>
      </c>
      <c r="E1630" t="s">
        <v>24</v>
      </c>
      <c r="F1630">
        <v>4030</v>
      </c>
      <c r="G1630" t="s">
        <v>28</v>
      </c>
      <c r="H1630" s="91">
        <v>40.28125</v>
      </c>
      <c r="I1630" s="91">
        <v>31.94140625</v>
      </c>
      <c r="J1630" t="s">
        <v>32</v>
      </c>
      <c r="K1630" s="1" t="s">
        <v>34</v>
      </c>
      <c r="L1630" t="s">
        <v>36</v>
      </c>
      <c r="M1630" t="s">
        <v>37</v>
      </c>
      <c r="N1630" t="s">
        <v>63</v>
      </c>
      <c r="O1630" t="str">
        <f t="shared" si="25"/>
        <v>_Yes</v>
      </c>
    </row>
    <row r="1631" spans="1:16" x14ac:dyDescent="0.25">
      <c r="A1631" t="s">
        <v>14</v>
      </c>
      <c r="B1631" t="s">
        <v>18</v>
      </c>
      <c r="C1631" t="s">
        <v>19</v>
      </c>
      <c r="D1631" s="91">
        <v>45.28125</v>
      </c>
      <c r="E1631" t="s">
        <v>24</v>
      </c>
      <c r="F1631">
        <v>4030</v>
      </c>
      <c r="G1631" t="s">
        <v>28</v>
      </c>
      <c r="H1631" s="91">
        <v>42</v>
      </c>
      <c r="I1631" s="91">
        <v>29.40625</v>
      </c>
      <c r="J1631" t="s">
        <v>31</v>
      </c>
      <c r="K1631" s="1" t="s">
        <v>33</v>
      </c>
      <c r="L1631" t="s">
        <v>36</v>
      </c>
      <c r="M1631" t="s">
        <v>37</v>
      </c>
      <c r="N1631" t="s">
        <v>36</v>
      </c>
      <c r="O1631" t="str">
        <f t="shared" si="25"/>
        <v>No</v>
      </c>
    </row>
    <row r="1632" spans="1:16" x14ac:dyDescent="0.25">
      <c r="A1632" t="s">
        <v>14</v>
      </c>
      <c r="B1632" t="s">
        <v>18</v>
      </c>
      <c r="C1632" t="s">
        <v>20</v>
      </c>
      <c r="D1632" s="91">
        <v>11.14257813</v>
      </c>
      <c r="E1632" t="s">
        <v>21</v>
      </c>
      <c r="F1632">
        <v>4030</v>
      </c>
      <c r="G1632" t="s">
        <v>28</v>
      </c>
      <c r="H1632" s="91">
        <v>43</v>
      </c>
      <c r="I1632" s="91">
        <v>37.453125</v>
      </c>
      <c r="J1632" t="s">
        <v>32</v>
      </c>
      <c r="K1632" s="1" t="s">
        <v>34</v>
      </c>
      <c r="L1632" t="s">
        <v>63</v>
      </c>
      <c r="M1632" t="s">
        <v>38</v>
      </c>
      <c r="N1632" t="s">
        <v>36</v>
      </c>
      <c r="O1632" t="str">
        <f t="shared" si="25"/>
        <v>No</v>
      </c>
    </row>
    <row r="1633" spans="1:15" x14ac:dyDescent="0.25">
      <c r="A1633" t="s">
        <v>14</v>
      </c>
      <c r="B1633" t="s">
        <v>18</v>
      </c>
      <c r="C1633" t="s">
        <v>20</v>
      </c>
      <c r="D1633" s="91">
        <v>8.712890625</v>
      </c>
      <c r="E1633" t="s">
        <v>21</v>
      </c>
      <c r="F1633">
        <v>4030</v>
      </c>
      <c r="G1633" t="s">
        <v>28</v>
      </c>
      <c r="H1633" s="91">
        <v>41</v>
      </c>
      <c r="I1633" s="91">
        <v>24.84375</v>
      </c>
      <c r="J1633" t="s">
        <v>30</v>
      </c>
      <c r="K1633" s="1" t="s">
        <v>34</v>
      </c>
      <c r="L1633" t="s">
        <v>36</v>
      </c>
      <c r="M1633" t="s">
        <v>40</v>
      </c>
      <c r="N1633" t="s">
        <v>36</v>
      </c>
      <c r="O1633" t="str">
        <f t="shared" si="25"/>
        <v>No</v>
      </c>
    </row>
    <row r="1634" spans="1:15" x14ac:dyDescent="0.25">
      <c r="A1634" t="s">
        <v>14</v>
      </c>
      <c r="B1634" t="s">
        <v>18</v>
      </c>
      <c r="C1634" t="s">
        <v>20</v>
      </c>
      <c r="D1634" s="91">
        <v>4.427734375</v>
      </c>
      <c r="E1634" t="s">
        <v>21</v>
      </c>
      <c r="F1634">
        <v>4030</v>
      </c>
      <c r="G1634" t="s">
        <v>28</v>
      </c>
      <c r="H1634" s="91">
        <v>39</v>
      </c>
      <c r="I1634" s="91">
        <v>33.359375</v>
      </c>
      <c r="J1634" t="s">
        <v>32</v>
      </c>
      <c r="K1634" s="1" t="s">
        <v>35</v>
      </c>
      <c r="L1634" t="s">
        <v>36</v>
      </c>
      <c r="M1634" t="s">
        <v>40</v>
      </c>
      <c r="N1634" t="s">
        <v>36</v>
      </c>
      <c r="O1634" t="str">
        <f t="shared" si="25"/>
        <v>No</v>
      </c>
    </row>
    <row r="1635" spans="1:15" x14ac:dyDescent="0.25">
      <c r="A1635" t="s">
        <v>0</v>
      </c>
      <c r="B1635" t="s">
        <v>18</v>
      </c>
      <c r="C1635" t="s">
        <v>20</v>
      </c>
      <c r="D1635" s="91">
        <v>17.85546875</v>
      </c>
      <c r="E1635" t="s">
        <v>22</v>
      </c>
      <c r="F1635">
        <v>4031</v>
      </c>
      <c r="G1635" t="s">
        <v>28</v>
      </c>
      <c r="H1635" s="91">
        <v>40</v>
      </c>
      <c r="I1635" s="91">
        <v>24.390625</v>
      </c>
      <c r="J1635" t="s">
        <v>30</v>
      </c>
      <c r="K1635" s="1" t="s">
        <v>33</v>
      </c>
      <c r="L1635" t="s">
        <v>36</v>
      </c>
      <c r="M1635" t="s">
        <v>40</v>
      </c>
      <c r="N1635" t="s">
        <v>36</v>
      </c>
      <c r="O1635" t="str">
        <f t="shared" si="25"/>
        <v>No</v>
      </c>
    </row>
    <row r="1636" spans="1:15" x14ac:dyDescent="0.25">
      <c r="A1636" t="s">
        <v>14</v>
      </c>
      <c r="B1636" t="s">
        <v>18</v>
      </c>
      <c r="C1636" t="s">
        <v>19</v>
      </c>
      <c r="D1636" s="91">
        <v>22.140625</v>
      </c>
      <c r="E1636" t="s">
        <v>23</v>
      </c>
      <c r="F1636">
        <v>4040</v>
      </c>
      <c r="G1636" t="s">
        <v>28</v>
      </c>
      <c r="H1636" s="91">
        <v>40</v>
      </c>
      <c r="I1636" s="91">
        <v>27.1484375</v>
      </c>
      <c r="J1636" t="s">
        <v>31</v>
      </c>
      <c r="K1636" s="1" t="s">
        <v>33</v>
      </c>
      <c r="L1636" t="s">
        <v>36</v>
      </c>
      <c r="M1636" t="s">
        <v>46</v>
      </c>
      <c r="N1636" t="s">
        <v>36</v>
      </c>
      <c r="O1636" t="str">
        <f t="shared" si="25"/>
        <v>No</v>
      </c>
    </row>
    <row r="1637" spans="1:15" x14ac:dyDescent="0.25">
      <c r="A1637" t="s">
        <v>14</v>
      </c>
      <c r="B1637" t="s">
        <v>18</v>
      </c>
      <c r="C1637" t="s">
        <v>19</v>
      </c>
      <c r="D1637" s="91">
        <v>11.28515625</v>
      </c>
      <c r="E1637" t="s">
        <v>21</v>
      </c>
      <c r="F1637">
        <v>4040</v>
      </c>
      <c r="G1637" t="s">
        <v>28</v>
      </c>
      <c r="H1637" s="91">
        <v>39</v>
      </c>
      <c r="I1637" s="91">
        <v>36.6015625</v>
      </c>
      <c r="J1637" t="s">
        <v>32</v>
      </c>
      <c r="K1637" s="1" t="s">
        <v>35</v>
      </c>
      <c r="L1637" t="s">
        <v>36</v>
      </c>
      <c r="M1637" t="s">
        <v>40</v>
      </c>
      <c r="N1637" t="s">
        <v>36</v>
      </c>
      <c r="O1637" t="str">
        <f t="shared" si="25"/>
        <v>No</v>
      </c>
    </row>
    <row r="1638" spans="1:15" x14ac:dyDescent="0.25">
      <c r="A1638" t="s">
        <v>14</v>
      </c>
      <c r="B1638" t="s">
        <v>18</v>
      </c>
      <c r="C1638" t="s">
        <v>19</v>
      </c>
      <c r="D1638" s="91">
        <v>14.85546875</v>
      </c>
      <c r="E1638" t="s">
        <v>22</v>
      </c>
      <c r="F1638">
        <v>4040</v>
      </c>
      <c r="G1638" t="s">
        <v>28</v>
      </c>
      <c r="H1638" s="91">
        <v>40</v>
      </c>
      <c r="I1638" s="91">
        <v>31.18359375</v>
      </c>
      <c r="J1638" t="s">
        <v>32</v>
      </c>
      <c r="K1638" s="1" t="s">
        <v>33</v>
      </c>
      <c r="L1638" t="s">
        <v>36</v>
      </c>
      <c r="M1638" t="s">
        <v>38</v>
      </c>
      <c r="N1638" t="s">
        <v>36</v>
      </c>
      <c r="O1638" t="str">
        <f t="shared" si="25"/>
        <v>No</v>
      </c>
    </row>
    <row r="1639" spans="1:15" x14ac:dyDescent="0.25">
      <c r="A1639" t="s">
        <v>14</v>
      </c>
      <c r="B1639" t="s">
        <v>18</v>
      </c>
      <c r="C1639" t="s">
        <v>19</v>
      </c>
      <c r="D1639" s="91">
        <v>42.8515625</v>
      </c>
      <c r="E1639" t="s">
        <v>24</v>
      </c>
      <c r="F1639">
        <v>4040</v>
      </c>
      <c r="G1639" t="s">
        <v>28</v>
      </c>
      <c r="H1639" s="91">
        <v>40.140625</v>
      </c>
      <c r="I1639" s="91">
        <v>29.50390625</v>
      </c>
      <c r="J1639" t="s">
        <v>31</v>
      </c>
      <c r="K1639" s="1" t="s">
        <v>34</v>
      </c>
      <c r="L1639" t="s">
        <v>36</v>
      </c>
      <c r="M1639" t="s">
        <v>40</v>
      </c>
      <c r="N1639" t="s">
        <v>36</v>
      </c>
      <c r="O1639" t="str">
        <f t="shared" si="25"/>
        <v>No</v>
      </c>
    </row>
    <row r="1640" spans="1:15" x14ac:dyDescent="0.25">
      <c r="A1640" t="s">
        <v>14</v>
      </c>
      <c r="B1640" t="s">
        <v>17</v>
      </c>
      <c r="C1640" t="s">
        <v>20</v>
      </c>
      <c r="D1640" s="91">
        <v>7</v>
      </c>
      <c r="E1640" t="s">
        <v>21</v>
      </c>
      <c r="F1640">
        <v>4040</v>
      </c>
      <c r="G1640" t="s">
        <v>28</v>
      </c>
      <c r="H1640" s="91">
        <v>40</v>
      </c>
      <c r="I1640" s="91">
        <v>24.390625</v>
      </c>
      <c r="J1640" t="s">
        <v>30</v>
      </c>
      <c r="K1640" s="1" t="s">
        <v>34</v>
      </c>
      <c r="L1640" t="s">
        <v>36</v>
      </c>
      <c r="M1640" t="s">
        <v>38</v>
      </c>
      <c r="N1640" t="s">
        <v>36</v>
      </c>
      <c r="O1640" t="str">
        <f t="shared" si="25"/>
        <v>No</v>
      </c>
    </row>
    <row r="1641" spans="1:15" x14ac:dyDescent="0.25">
      <c r="A1641" t="s">
        <v>14</v>
      </c>
      <c r="B1641" t="s">
        <v>18</v>
      </c>
      <c r="C1641" t="s">
        <v>20</v>
      </c>
      <c r="D1641" s="91">
        <v>26.5703125</v>
      </c>
      <c r="E1641" t="s">
        <v>24</v>
      </c>
      <c r="F1641">
        <v>4040</v>
      </c>
      <c r="G1641" t="s">
        <v>28</v>
      </c>
      <c r="H1641" s="91">
        <v>41</v>
      </c>
      <c r="I1641" s="91">
        <v>28.69140625</v>
      </c>
      <c r="J1641" t="s">
        <v>31</v>
      </c>
      <c r="K1641" s="1" t="s">
        <v>34</v>
      </c>
      <c r="L1641" t="s">
        <v>36</v>
      </c>
      <c r="M1641" t="s">
        <v>38</v>
      </c>
      <c r="N1641" t="s">
        <v>36</v>
      </c>
      <c r="O1641" t="str">
        <f t="shared" si="25"/>
        <v>No</v>
      </c>
    </row>
    <row r="1642" spans="1:15" x14ac:dyDescent="0.25">
      <c r="A1642" t="s">
        <v>14</v>
      </c>
      <c r="B1642" t="s">
        <v>18</v>
      </c>
      <c r="C1642" t="s">
        <v>20</v>
      </c>
      <c r="D1642" s="91">
        <v>10.5703125</v>
      </c>
      <c r="E1642" t="s">
        <v>21</v>
      </c>
      <c r="F1642">
        <v>4045</v>
      </c>
      <c r="G1642" t="s">
        <v>28</v>
      </c>
      <c r="H1642" s="91">
        <v>41.5703125</v>
      </c>
      <c r="I1642" s="91">
        <v>26.3046875</v>
      </c>
      <c r="J1642" t="s">
        <v>31</v>
      </c>
      <c r="K1642" s="1" t="s">
        <v>34</v>
      </c>
      <c r="L1642" t="s">
        <v>36</v>
      </c>
      <c r="M1642" t="s">
        <v>40</v>
      </c>
      <c r="N1642" t="s">
        <v>36</v>
      </c>
      <c r="O1642" t="str">
        <f t="shared" si="25"/>
        <v>No</v>
      </c>
    </row>
    <row r="1643" spans="1:15" x14ac:dyDescent="0.25">
      <c r="A1643" t="s">
        <v>14</v>
      </c>
      <c r="B1643" t="s">
        <v>18</v>
      </c>
      <c r="C1643" t="s">
        <v>19</v>
      </c>
      <c r="D1643" s="91">
        <v>4.427734375</v>
      </c>
      <c r="E1643" t="s">
        <v>21</v>
      </c>
      <c r="F1643">
        <v>4050</v>
      </c>
      <c r="G1643" t="s">
        <v>28</v>
      </c>
      <c r="H1643" s="91">
        <v>41.140625</v>
      </c>
      <c r="I1643" s="91">
        <v>29.359375</v>
      </c>
      <c r="J1643" t="s">
        <v>31</v>
      </c>
      <c r="K1643" s="1" t="s">
        <v>35</v>
      </c>
      <c r="L1643" t="s">
        <v>36</v>
      </c>
      <c r="M1643" t="s">
        <v>38</v>
      </c>
      <c r="N1643" t="s">
        <v>63</v>
      </c>
      <c r="O1643" t="str">
        <f t="shared" si="25"/>
        <v>_Yes</v>
      </c>
    </row>
    <row r="1644" spans="1:15" x14ac:dyDescent="0.25">
      <c r="A1644" t="s">
        <v>14</v>
      </c>
      <c r="B1644" t="s">
        <v>18</v>
      </c>
      <c r="C1644" t="s">
        <v>19</v>
      </c>
      <c r="D1644" s="91">
        <v>8.142578125</v>
      </c>
      <c r="E1644" t="s">
        <v>21</v>
      </c>
      <c r="F1644">
        <v>4050</v>
      </c>
      <c r="G1644" t="s">
        <v>28</v>
      </c>
      <c r="H1644" s="91">
        <v>41</v>
      </c>
      <c r="I1644" s="91">
        <v>27.0859375</v>
      </c>
      <c r="J1644" t="s">
        <v>31</v>
      </c>
      <c r="K1644" s="1" t="s">
        <v>34</v>
      </c>
      <c r="L1644" t="s">
        <v>36</v>
      </c>
      <c r="M1644" t="s">
        <v>37</v>
      </c>
      <c r="N1644" t="s">
        <v>36</v>
      </c>
      <c r="O1644" t="str">
        <f t="shared" si="25"/>
        <v>No</v>
      </c>
    </row>
    <row r="1645" spans="1:15" x14ac:dyDescent="0.25">
      <c r="A1645" t="s">
        <v>14</v>
      </c>
      <c r="B1645" t="s">
        <v>18</v>
      </c>
      <c r="C1645" t="s">
        <v>19</v>
      </c>
      <c r="D1645" s="91">
        <v>49.421875</v>
      </c>
      <c r="E1645" t="s">
        <v>24</v>
      </c>
      <c r="F1645">
        <v>4050</v>
      </c>
      <c r="G1645" t="s">
        <v>28</v>
      </c>
      <c r="H1645" s="91">
        <v>40</v>
      </c>
      <c r="I1645" s="91">
        <v>39.59375</v>
      </c>
      <c r="J1645" t="s">
        <v>32</v>
      </c>
      <c r="K1645" s="1" t="s">
        <v>33</v>
      </c>
      <c r="L1645" t="s">
        <v>36</v>
      </c>
      <c r="M1645" t="s">
        <v>37</v>
      </c>
      <c r="N1645" t="s">
        <v>36</v>
      </c>
      <c r="O1645" t="str">
        <f t="shared" si="25"/>
        <v>No</v>
      </c>
    </row>
    <row r="1646" spans="1:15" x14ac:dyDescent="0.25">
      <c r="A1646" t="s">
        <v>0</v>
      </c>
      <c r="B1646" t="s">
        <v>17</v>
      </c>
      <c r="C1646" t="s">
        <v>19</v>
      </c>
      <c r="D1646" s="91">
        <v>16.7109375</v>
      </c>
      <c r="E1646" t="s">
        <v>22</v>
      </c>
      <c r="F1646">
        <v>4050</v>
      </c>
      <c r="G1646" t="s">
        <v>28</v>
      </c>
      <c r="H1646" s="91">
        <v>39</v>
      </c>
      <c r="I1646" s="91">
        <v>25.1484375</v>
      </c>
      <c r="J1646" t="s">
        <v>31</v>
      </c>
      <c r="K1646" s="1" t="s">
        <v>34</v>
      </c>
      <c r="L1646" t="s">
        <v>36</v>
      </c>
      <c r="M1646" t="s">
        <v>40</v>
      </c>
      <c r="N1646" t="s">
        <v>36</v>
      </c>
      <c r="O1646" t="str">
        <f t="shared" si="25"/>
        <v>No</v>
      </c>
    </row>
    <row r="1647" spans="1:15" x14ac:dyDescent="0.25">
      <c r="A1647" t="s">
        <v>14</v>
      </c>
      <c r="B1647" t="s">
        <v>16</v>
      </c>
      <c r="C1647" t="s">
        <v>20</v>
      </c>
      <c r="D1647" s="91">
        <v>5.571289063</v>
      </c>
      <c r="E1647" t="s">
        <v>21</v>
      </c>
      <c r="F1647">
        <v>4050</v>
      </c>
      <c r="G1647" t="s">
        <v>28</v>
      </c>
      <c r="H1647" s="91">
        <v>40</v>
      </c>
      <c r="I1647" s="91">
        <v>21.7265625</v>
      </c>
      <c r="J1647" t="s">
        <v>30</v>
      </c>
      <c r="K1647" s="1" t="s">
        <v>33</v>
      </c>
      <c r="L1647" t="s">
        <v>36</v>
      </c>
      <c r="M1647" t="s">
        <v>38</v>
      </c>
      <c r="N1647" t="s">
        <v>63</v>
      </c>
      <c r="O1647" t="str">
        <f t="shared" si="25"/>
        <v>_Yes</v>
      </c>
    </row>
    <row r="1648" spans="1:15" x14ac:dyDescent="0.25">
      <c r="A1648" t="s">
        <v>14</v>
      </c>
      <c r="B1648" t="s">
        <v>16</v>
      </c>
      <c r="C1648" t="s">
        <v>20</v>
      </c>
      <c r="D1648" s="91">
        <v>4.571289063</v>
      </c>
      <c r="E1648" t="s">
        <v>21</v>
      </c>
      <c r="F1648">
        <v>4050</v>
      </c>
      <c r="G1648" t="s">
        <v>28</v>
      </c>
      <c r="H1648" s="91">
        <v>41</v>
      </c>
      <c r="I1648" s="91">
        <v>19.328125</v>
      </c>
      <c r="J1648" t="s">
        <v>29</v>
      </c>
      <c r="K1648" s="1" t="s">
        <v>35</v>
      </c>
      <c r="L1648" t="s">
        <v>36</v>
      </c>
      <c r="M1648" t="s">
        <v>38</v>
      </c>
      <c r="N1648" t="s">
        <v>63</v>
      </c>
      <c r="O1648" t="str">
        <f t="shared" si="25"/>
        <v>_Yes</v>
      </c>
    </row>
    <row r="1649" spans="1:15" x14ac:dyDescent="0.25">
      <c r="A1649" t="s">
        <v>14</v>
      </c>
      <c r="B1649" t="s">
        <v>18</v>
      </c>
      <c r="C1649" t="s">
        <v>20</v>
      </c>
      <c r="D1649" s="91">
        <v>46.421875</v>
      </c>
      <c r="E1649" t="s">
        <v>24</v>
      </c>
      <c r="F1649">
        <v>4050</v>
      </c>
      <c r="G1649" t="s">
        <v>28</v>
      </c>
      <c r="H1649" s="91">
        <v>41</v>
      </c>
      <c r="I1649" s="91">
        <v>40.984375</v>
      </c>
      <c r="J1649" t="s">
        <v>32</v>
      </c>
      <c r="K1649" s="1" t="s">
        <v>33</v>
      </c>
      <c r="L1649" t="s">
        <v>36</v>
      </c>
      <c r="M1649" t="s">
        <v>38</v>
      </c>
      <c r="N1649" t="s">
        <v>36</v>
      </c>
      <c r="O1649" t="str">
        <f t="shared" si="25"/>
        <v>No</v>
      </c>
    </row>
    <row r="1650" spans="1:15" x14ac:dyDescent="0.25">
      <c r="A1650" t="s">
        <v>14</v>
      </c>
      <c r="B1650" t="s">
        <v>18</v>
      </c>
      <c r="C1650" t="s">
        <v>19</v>
      </c>
      <c r="D1650" s="91">
        <v>26.5703125</v>
      </c>
      <c r="E1650" t="s">
        <v>24</v>
      </c>
      <c r="F1650">
        <v>4055</v>
      </c>
      <c r="G1650" t="s">
        <v>28</v>
      </c>
      <c r="H1650" s="91">
        <v>41</v>
      </c>
      <c r="I1650" s="91">
        <v>24.40234375</v>
      </c>
      <c r="J1650" t="s">
        <v>30</v>
      </c>
      <c r="K1650" s="1" t="s">
        <v>34</v>
      </c>
      <c r="L1650" t="s">
        <v>36</v>
      </c>
      <c r="M1650" t="s">
        <v>46</v>
      </c>
      <c r="N1650" t="s">
        <v>63</v>
      </c>
      <c r="O1650" t="str">
        <f t="shared" si="25"/>
        <v>_Yes</v>
      </c>
    </row>
    <row r="1651" spans="1:15" x14ac:dyDescent="0.25">
      <c r="A1651" t="s">
        <v>14</v>
      </c>
      <c r="B1651" t="s">
        <v>16</v>
      </c>
      <c r="C1651" t="s">
        <v>19</v>
      </c>
      <c r="D1651" s="91">
        <v>17.28515625</v>
      </c>
      <c r="E1651" t="s">
        <v>22</v>
      </c>
      <c r="F1651">
        <v>4060</v>
      </c>
      <c r="G1651" t="s">
        <v>28</v>
      </c>
      <c r="H1651" s="91">
        <v>38</v>
      </c>
      <c r="I1651" s="91">
        <v>25.47265625</v>
      </c>
      <c r="J1651" t="s">
        <v>31</v>
      </c>
      <c r="K1651" s="1" t="s">
        <v>34</v>
      </c>
      <c r="L1651" t="s">
        <v>36</v>
      </c>
      <c r="M1651" t="s">
        <v>40</v>
      </c>
      <c r="N1651" t="s">
        <v>63</v>
      </c>
      <c r="O1651" t="str">
        <f t="shared" si="25"/>
        <v>_Yes</v>
      </c>
    </row>
    <row r="1652" spans="1:15" x14ac:dyDescent="0.25">
      <c r="A1652" t="s">
        <v>14</v>
      </c>
      <c r="B1652" t="s">
        <v>18</v>
      </c>
      <c r="C1652" t="s">
        <v>19</v>
      </c>
      <c r="D1652" s="91">
        <v>46.5703125</v>
      </c>
      <c r="E1652" t="s">
        <v>24</v>
      </c>
      <c r="F1652">
        <v>4060</v>
      </c>
      <c r="G1652" t="s">
        <v>28</v>
      </c>
      <c r="H1652" s="91">
        <v>40.140625</v>
      </c>
      <c r="I1652" s="91">
        <v>24.26953125</v>
      </c>
      <c r="J1652" t="s">
        <v>30</v>
      </c>
      <c r="K1652" s="1" t="s">
        <v>35</v>
      </c>
      <c r="L1652" t="s">
        <v>36</v>
      </c>
      <c r="M1652" t="s">
        <v>37</v>
      </c>
      <c r="N1652" t="s">
        <v>36</v>
      </c>
      <c r="O1652" t="str">
        <f t="shared" si="25"/>
        <v>No</v>
      </c>
    </row>
    <row r="1653" spans="1:15" x14ac:dyDescent="0.25">
      <c r="A1653" t="s">
        <v>14</v>
      </c>
      <c r="B1653" t="s">
        <v>18</v>
      </c>
      <c r="C1653" t="s">
        <v>19</v>
      </c>
      <c r="D1653" s="91">
        <v>3.285644531</v>
      </c>
      <c r="E1653" t="s">
        <v>21</v>
      </c>
      <c r="F1653">
        <v>4060</v>
      </c>
      <c r="G1653" t="s">
        <v>28</v>
      </c>
      <c r="H1653" s="91">
        <v>40.421875</v>
      </c>
      <c r="I1653" s="91">
        <v>27.64453125</v>
      </c>
      <c r="J1653" t="s">
        <v>31</v>
      </c>
      <c r="K1653" s="1" t="s">
        <v>35</v>
      </c>
      <c r="L1653" t="s">
        <v>36</v>
      </c>
      <c r="M1653" t="s">
        <v>38</v>
      </c>
      <c r="N1653" t="s">
        <v>36</v>
      </c>
      <c r="O1653" t="str">
        <f t="shared" si="25"/>
        <v>No</v>
      </c>
    </row>
    <row r="1654" spans="1:15" x14ac:dyDescent="0.25">
      <c r="A1654" t="s">
        <v>14</v>
      </c>
      <c r="B1654" t="s">
        <v>18</v>
      </c>
      <c r="C1654" t="s">
        <v>19</v>
      </c>
      <c r="D1654" s="91">
        <v>8.427734375</v>
      </c>
      <c r="E1654" t="s">
        <v>21</v>
      </c>
      <c r="F1654">
        <v>4060</v>
      </c>
      <c r="G1654" t="s">
        <v>28</v>
      </c>
      <c r="H1654" s="91">
        <v>40</v>
      </c>
      <c r="I1654" s="91">
        <v>25.37890625</v>
      </c>
      <c r="J1654" t="s">
        <v>31</v>
      </c>
      <c r="K1654" s="1" t="s">
        <v>33</v>
      </c>
      <c r="L1654" t="s">
        <v>36</v>
      </c>
      <c r="M1654" t="s">
        <v>38</v>
      </c>
      <c r="N1654" t="s">
        <v>36</v>
      </c>
      <c r="O1654" t="str">
        <f t="shared" si="25"/>
        <v>No</v>
      </c>
    </row>
    <row r="1655" spans="1:15" x14ac:dyDescent="0.25">
      <c r="A1655" t="s">
        <v>14</v>
      </c>
      <c r="B1655" t="s">
        <v>18</v>
      </c>
      <c r="C1655" t="s">
        <v>19</v>
      </c>
      <c r="D1655" s="91">
        <v>23.5703125</v>
      </c>
      <c r="E1655" t="s">
        <v>23</v>
      </c>
      <c r="F1655">
        <v>4060</v>
      </c>
      <c r="G1655" t="s">
        <v>28</v>
      </c>
      <c r="H1655" s="91">
        <v>40</v>
      </c>
      <c r="I1655" s="91">
        <v>28.67578125</v>
      </c>
      <c r="J1655" t="s">
        <v>31</v>
      </c>
      <c r="K1655" s="1" t="s">
        <v>34</v>
      </c>
      <c r="L1655" t="s">
        <v>36</v>
      </c>
      <c r="M1655" t="s">
        <v>40</v>
      </c>
      <c r="N1655" t="s">
        <v>36</v>
      </c>
      <c r="O1655" t="str">
        <f t="shared" si="25"/>
        <v>No</v>
      </c>
    </row>
    <row r="1656" spans="1:15" x14ac:dyDescent="0.25">
      <c r="A1656" t="s">
        <v>14</v>
      </c>
      <c r="B1656" t="s">
        <v>18</v>
      </c>
      <c r="C1656" t="s">
        <v>19</v>
      </c>
      <c r="D1656" s="91">
        <v>34.28125</v>
      </c>
      <c r="E1656" t="s">
        <v>24</v>
      </c>
      <c r="F1656">
        <v>4060</v>
      </c>
      <c r="G1656" t="s">
        <v>28</v>
      </c>
      <c r="H1656" s="91">
        <v>40</v>
      </c>
      <c r="I1656" s="91">
        <v>26.4453125</v>
      </c>
      <c r="J1656" t="s">
        <v>31</v>
      </c>
      <c r="K1656" s="1" t="s">
        <v>34</v>
      </c>
      <c r="L1656" t="s">
        <v>36</v>
      </c>
      <c r="M1656" t="s">
        <v>38</v>
      </c>
      <c r="N1656" t="s">
        <v>36</v>
      </c>
      <c r="O1656" t="str">
        <f t="shared" si="25"/>
        <v>No</v>
      </c>
    </row>
    <row r="1657" spans="1:15" x14ac:dyDescent="0.25">
      <c r="A1657" t="s">
        <v>14</v>
      </c>
      <c r="B1657" t="s">
        <v>18</v>
      </c>
      <c r="C1657" t="s">
        <v>19</v>
      </c>
      <c r="D1657" s="91">
        <v>16</v>
      </c>
      <c r="E1657" t="s">
        <v>22</v>
      </c>
      <c r="F1657">
        <v>4060</v>
      </c>
      <c r="G1657" t="s">
        <v>28</v>
      </c>
      <c r="H1657" s="91">
        <v>40.5703125</v>
      </c>
      <c r="I1657" s="91">
        <v>30.60546875</v>
      </c>
      <c r="J1657" t="s">
        <v>32</v>
      </c>
      <c r="K1657" s="1" t="s">
        <v>34</v>
      </c>
      <c r="L1657" t="s">
        <v>36</v>
      </c>
      <c r="M1657" t="s">
        <v>39</v>
      </c>
      <c r="N1657" t="s">
        <v>36</v>
      </c>
      <c r="O1657" t="str">
        <f t="shared" si="25"/>
        <v>No</v>
      </c>
    </row>
    <row r="1658" spans="1:15" x14ac:dyDescent="0.25">
      <c r="A1658" t="s">
        <v>14</v>
      </c>
      <c r="B1658" t="s">
        <v>18</v>
      </c>
      <c r="C1658" t="s">
        <v>19</v>
      </c>
      <c r="D1658" s="91">
        <v>26.7109375</v>
      </c>
      <c r="E1658" t="s">
        <v>24</v>
      </c>
      <c r="F1658">
        <v>4060</v>
      </c>
      <c r="G1658" t="s">
        <v>28</v>
      </c>
      <c r="H1658" s="91">
        <v>40</v>
      </c>
      <c r="I1658" s="91">
        <v>25.34765625</v>
      </c>
      <c r="J1658" t="s">
        <v>31</v>
      </c>
      <c r="K1658" s="1" t="s">
        <v>33</v>
      </c>
      <c r="L1658" t="s">
        <v>36</v>
      </c>
      <c r="M1658" t="s">
        <v>37</v>
      </c>
      <c r="N1658" t="s">
        <v>36</v>
      </c>
      <c r="O1658" t="str">
        <f t="shared" si="25"/>
        <v>No</v>
      </c>
    </row>
    <row r="1659" spans="1:15" x14ac:dyDescent="0.25">
      <c r="A1659" t="s">
        <v>14</v>
      </c>
      <c r="B1659" t="s">
        <v>18</v>
      </c>
      <c r="C1659" t="s">
        <v>19</v>
      </c>
      <c r="D1659" s="91">
        <v>8.5703125</v>
      </c>
      <c r="E1659" t="s">
        <v>21</v>
      </c>
      <c r="F1659">
        <v>4060</v>
      </c>
      <c r="G1659" t="s">
        <v>28</v>
      </c>
      <c r="H1659" s="91">
        <v>41.421875</v>
      </c>
      <c r="I1659" s="91">
        <v>23.65625</v>
      </c>
      <c r="J1659" t="s">
        <v>30</v>
      </c>
      <c r="K1659" s="1" t="s">
        <v>34</v>
      </c>
      <c r="L1659" t="s">
        <v>63</v>
      </c>
      <c r="M1659" t="s">
        <v>38</v>
      </c>
      <c r="N1659" t="s">
        <v>36</v>
      </c>
      <c r="O1659" t="str">
        <f t="shared" si="25"/>
        <v>No</v>
      </c>
    </row>
    <row r="1660" spans="1:15" x14ac:dyDescent="0.25">
      <c r="A1660" t="s">
        <v>14</v>
      </c>
      <c r="B1660" t="s">
        <v>18</v>
      </c>
      <c r="C1660" t="s">
        <v>19</v>
      </c>
      <c r="D1660" s="91">
        <v>14.14257813</v>
      </c>
      <c r="E1660" t="s">
        <v>22</v>
      </c>
      <c r="F1660">
        <v>4060</v>
      </c>
      <c r="G1660" t="s">
        <v>28</v>
      </c>
      <c r="H1660" s="91">
        <v>41</v>
      </c>
      <c r="I1660" s="91">
        <v>29.35546875</v>
      </c>
      <c r="J1660" t="s">
        <v>31</v>
      </c>
      <c r="K1660" s="1" t="s">
        <v>34</v>
      </c>
      <c r="L1660" t="s">
        <v>36</v>
      </c>
      <c r="M1660" t="s">
        <v>38</v>
      </c>
      <c r="N1660" t="s">
        <v>36</v>
      </c>
      <c r="O1660" t="str">
        <f t="shared" si="25"/>
        <v>No</v>
      </c>
    </row>
    <row r="1661" spans="1:15" x14ac:dyDescent="0.25">
      <c r="A1661" t="s">
        <v>14</v>
      </c>
      <c r="B1661" t="s">
        <v>18</v>
      </c>
      <c r="C1661" t="s">
        <v>20</v>
      </c>
      <c r="D1661" s="91">
        <v>13.5703125</v>
      </c>
      <c r="E1661" t="s">
        <v>22</v>
      </c>
      <c r="F1661">
        <v>4060</v>
      </c>
      <c r="G1661" t="s">
        <v>28</v>
      </c>
      <c r="H1661" s="91">
        <v>41.8515625</v>
      </c>
      <c r="I1661" s="91">
        <v>28.83203125</v>
      </c>
      <c r="J1661" t="s">
        <v>31</v>
      </c>
      <c r="K1661" s="1" t="s">
        <v>33</v>
      </c>
      <c r="L1661" t="s">
        <v>36</v>
      </c>
      <c r="M1661" t="s">
        <v>38</v>
      </c>
      <c r="N1661" t="s">
        <v>63</v>
      </c>
      <c r="O1661" t="str">
        <f t="shared" si="25"/>
        <v>_Yes</v>
      </c>
    </row>
    <row r="1662" spans="1:15" x14ac:dyDescent="0.25">
      <c r="A1662" t="s">
        <v>14</v>
      </c>
      <c r="B1662" t="s">
        <v>18</v>
      </c>
      <c r="C1662" t="s">
        <v>20</v>
      </c>
      <c r="D1662" s="91">
        <v>14</v>
      </c>
      <c r="E1662" t="s">
        <v>22</v>
      </c>
      <c r="F1662">
        <v>4060</v>
      </c>
      <c r="G1662" t="s">
        <v>28</v>
      </c>
      <c r="H1662" s="91">
        <v>41</v>
      </c>
      <c r="I1662" s="91">
        <v>30.6171875</v>
      </c>
      <c r="J1662" t="s">
        <v>32</v>
      </c>
      <c r="K1662" s="1" t="s">
        <v>33</v>
      </c>
      <c r="L1662" t="s">
        <v>36</v>
      </c>
      <c r="M1662" t="s">
        <v>37</v>
      </c>
      <c r="N1662" t="s">
        <v>36</v>
      </c>
      <c r="O1662" t="str">
        <f t="shared" si="25"/>
        <v>No</v>
      </c>
    </row>
    <row r="1663" spans="1:15" x14ac:dyDescent="0.25">
      <c r="A1663" t="s">
        <v>14</v>
      </c>
      <c r="B1663" t="s">
        <v>18</v>
      </c>
      <c r="C1663" t="s">
        <v>20</v>
      </c>
      <c r="D1663" s="91">
        <v>10</v>
      </c>
      <c r="E1663" t="s">
        <v>21</v>
      </c>
      <c r="F1663">
        <v>4060</v>
      </c>
      <c r="G1663" t="s">
        <v>28</v>
      </c>
      <c r="H1663" s="91">
        <v>41</v>
      </c>
      <c r="I1663" s="91">
        <v>30.9453125</v>
      </c>
      <c r="J1663" t="s">
        <v>32</v>
      </c>
      <c r="K1663" s="1" t="s">
        <v>34</v>
      </c>
      <c r="L1663" t="s">
        <v>36</v>
      </c>
      <c r="M1663" t="s">
        <v>38</v>
      </c>
      <c r="N1663" t="s">
        <v>36</v>
      </c>
      <c r="O1663" t="str">
        <f t="shared" si="25"/>
        <v>No</v>
      </c>
    </row>
    <row r="1664" spans="1:15" x14ac:dyDescent="0.25">
      <c r="A1664" t="s">
        <v>14</v>
      </c>
      <c r="B1664" t="s">
        <v>16</v>
      </c>
      <c r="C1664" t="s">
        <v>20</v>
      </c>
      <c r="D1664" s="91">
        <v>14.42773438</v>
      </c>
      <c r="E1664" t="s">
        <v>22</v>
      </c>
      <c r="F1664">
        <v>4060</v>
      </c>
      <c r="G1664" t="s">
        <v>28</v>
      </c>
      <c r="H1664" s="91">
        <v>40</v>
      </c>
      <c r="I1664" s="91">
        <v>23.52734375</v>
      </c>
      <c r="J1664" t="s">
        <v>30</v>
      </c>
      <c r="K1664" s="1" t="s">
        <v>34</v>
      </c>
      <c r="L1664" t="s">
        <v>36</v>
      </c>
      <c r="M1664" t="s">
        <v>40</v>
      </c>
      <c r="N1664" t="s">
        <v>36</v>
      </c>
      <c r="O1664" t="str">
        <f t="shared" si="25"/>
        <v>No</v>
      </c>
    </row>
    <row r="1665" spans="1:15" x14ac:dyDescent="0.25">
      <c r="A1665" t="s">
        <v>14</v>
      </c>
      <c r="B1665" t="s">
        <v>18</v>
      </c>
      <c r="C1665" t="s">
        <v>19</v>
      </c>
      <c r="D1665" s="91">
        <v>22.140625</v>
      </c>
      <c r="E1665" t="s">
        <v>23</v>
      </c>
      <c r="F1665">
        <v>4066</v>
      </c>
      <c r="G1665" t="s">
        <v>28</v>
      </c>
      <c r="H1665" s="91">
        <v>40</v>
      </c>
      <c r="I1665" s="91">
        <v>33.1328125</v>
      </c>
      <c r="J1665" t="s">
        <v>32</v>
      </c>
      <c r="K1665" s="1" t="s">
        <v>34</v>
      </c>
      <c r="L1665" t="s">
        <v>36</v>
      </c>
      <c r="M1665" t="s">
        <v>38</v>
      </c>
      <c r="N1665" t="s">
        <v>36</v>
      </c>
      <c r="O1665" t="str">
        <f t="shared" si="25"/>
        <v>No</v>
      </c>
    </row>
    <row r="1666" spans="1:15" x14ac:dyDescent="0.25">
      <c r="A1666" t="s">
        <v>14</v>
      </c>
      <c r="B1666" t="s">
        <v>18</v>
      </c>
      <c r="C1666" t="s">
        <v>19</v>
      </c>
      <c r="D1666" s="91">
        <v>31.5703125</v>
      </c>
      <c r="E1666" t="s">
        <v>24</v>
      </c>
      <c r="F1666">
        <v>4070</v>
      </c>
      <c r="G1666" t="s">
        <v>28</v>
      </c>
      <c r="H1666" s="91">
        <v>38</v>
      </c>
      <c r="I1666" s="91">
        <v>32.109375</v>
      </c>
      <c r="J1666" t="s">
        <v>32</v>
      </c>
      <c r="K1666" s="1" t="s">
        <v>33</v>
      </c>
      <c r="L1666" t="s">
        <v>36</v>
      </c>
      <c r="M1666" t="s">
        <v>37</v>
      </c>
      <c r="N1666" t="s">
        <v>36</v>
      </c>
      <c r="O1666" t="str">
        <f t="shared" si="25"/>
        <v>No</v>
      </c>
    </row>
    <row r="1667" spans="1:15" x14ac:dyDescent="0.25">
      <c r="A1667" t="s">
        <v>14</v>
      </c>
      <c r="B1667" t="s">
        <v>18</v>
      </c>
      <c r="C1667" t="s">
        <v>19</v>
      </c>
      <c r="D1667" s="91">
        <v>17.7109375</v>
      </c>
      <c r="E1667" t="s">
        <v>22</v>
      </c>
      <c r="F1667">
        <v>4070</v>
      </c>
      <c r="G1667" t="s">
        <v>28</v>
      </c>
      <c r="H1667" s="91">
        <v>41</v>
      </c>
      <c r="I1667" s="91">
        <v>30.015625</v>
      </c>
      <c r="J1667" t="s">
        <v>32</v>
      </c>
      <c r="K1667" s="1" t="s">
        <v>35</v>
      </c>
      <c r="L1667" t="s">
        <v>36</v>
      </c>
      <c r="M1667" t="s">
        <v>40</v>
      </c>
      <c r="N1667" t="s">
        <v>36</v>
      </c>
      <c r="O1667" t="str">
        <f t="shared" si="25"/>
        <v>No</v>
      </c>
    </row>
    <row r="1668" spans="1:15" x14ac:dyDescent="0.25">
      <c r="A1668" t="s">
        <v>14</v>
      </c>
      <c r="B1668" t="s">
        <v>18</v>
      </c>
      <c r="C1668" t="s">
        <v>19</v>
      </c>
      <c r="D1668" s="91">
        <v>7.28515625</v>
      </c>
      <c r="E1668" t="s">
        <v>21</v>
      </c>
      <c r="F1668">
        <v>4070</v>
      </c>
      <c r="G1668" t="s">
        <v>28</v>
      </c>
      <c r="H1668" s="91">
        <v>41</v>
      </c>
      <c r="I1668" s="91">
        <v>31.81640625</v>
      </c>
      <c r="J1668" t="s">
        <v>32</v>
      </c>
      <c r="K1668" s="1" t="s">
        <v>34</v>
      </c>
      <c r="L1668" t="s">
        <v>36</v>
      </c>
      <c r="M1668" t="s">
        <v>38</v>
      </c>
      <c r="N1668" t="s">
        <v>36</v>
      </c>
      <c r="O1668" t="str">
        <f t="shared" ref="O1668:O1731" si="26">IF(N1668="Occasional","_Yes",N1668)</f>
        <v>No</v>
      </c>
    </row>
    <row r="1669" spans="1:15" x14ac:dyDescent="0.25">
      <c r="A1669" t="s">
        <v>0</v>
      </c>
      <c r="B1669" t="s">
        <v>18</v>
      </c>
      <c r="C1669" t="s">
        <v>19</v>
      </c>
      <c r="D1669" s="91">
        <v>13</v>
      </c>
      <c r="E1669" t="s">
        <v>22</v>
      </c>
      <c r="F1669">
        <v>4070</v>
      </c>
      <c r="G1669" t="s">
        <v>28</v>
      </c>
      <c r="H1669" s="91">
        <v>39</v>
      </c>
      <c r="I1669" s="91">
        <v>21.71875</v>
      </c>
      <c r="J1669" t="s">
        <v>30</v>
      </c>
      <c r="K1669" s="1" t="s">
        <v>34</v>
      </c>
      <c r="L1669" t="s">
        <v>36</v>
      </c>
      <c r="M1669" t="s">
        <v>40</v>
      </c>
      <c r="N1669" t="s">
        <v>41</v>
      </c>
      <c r="O1669" t="str">
        <f t="shared" si="26"/>
        <v>_Yes</v>
      </c>
    </row>
    <row r="1670" spans="1:15" x14ac:dyDescent="0.25">
      <c r="A1670" t="s">
        <v>14</v>
      </c>
      <c r="B1670" t="s">
        <v>18</v>
      </c>
      <c r="C1670" t="s">
        <v>20</v>
      </c>
      <c r="D1670" s="91">
        <v>10.14257813</v>
      </c>
      <c r="E1670" t="s">
        <v>21</v>
      </c>
      <c r="F1670">
        <v>4070</v>
      </c>
      <c r="G1670" t="s">
        <v>28</v>
      </c>
      <c r="H1670" s="91">
        <v>40</v>
      </c>
      <c r="I1670" s="91">
        <v>24.16015625</v>
      </c>
      <c r="J1670" t="s">
        <v>30</v>
      </c>
      <c r="K1670" s="1" t="s">
        <v>33</v>
      </c>
      <c r="L1670" t="s">
        <v>36</v>
      </c>
      <c r="M1670" t="s">
        <v>38</v>
      </c>
      <c r="N1670" t="s">
        <v>36</v>
      </c>
      <c r="O1670" t="str">
        <f t="shared" si="26"/>
        <v>No</v>
      </c>
    </row>
    <row r="1671" spans="1:15" x14ac:dyDescent="0.25">
      <c r="A1671" t="s">
        <v>14</v>
      </c>
      <c r="B1671" t="s">
        <v>18</v>
      </c>
      <c r="C1671" t="s">
        <v>20</v>
      </c>
      <c r="D1671" s="91">
        <v>8.142578125</v>
      </c>
      <c r="E1671" t="s">
        <v>21</v>
      </c>
      <c r="F1671">
        <v>4070</v>
      </c>
      <c r="G1671" t="s">
        <v>28</v>
      </c>
      <c r="H1671" s="91">
        <v>41.28125</v>
      </c>
      <c r="I1671" s="91">
        <v>31.921875</v>
      </c>
      <c r="J1671" t="s">
        <v>32</v>
      </c>
      <c r="K1671" s="1" t="s">
        <v>33</v>
      </c>
      <c r="L1671" t="s">
        <v>36</v>
      </c>
      <c r="M1671" t="s">
        <v>40</v>
      </c>
      <c r="N1671" t="s">
        <v>36</v>
      </c>
      <c r="O1671" t="str">
        <f t="shared" si="26"/>
        <v>No</v>
      </c>
    </row>
    <row r="1672" spans="1:15" x14ac:dyDescent="0.25">
      <c r="A1672" t="s">
        <v>14</v>
      </c>
      <c r="B1672" t="s">
        <v>18</v>
      </c>
      <c r="C1672" t="s">
        <v>19</v>
      </c>
      <c r="D1672" s="91">
        <v>6</v>
      </c>
      <c r="E1672" t="s">
        <v>21</v>
      </c>
      <c r="F1672">
        <v>4080</v>
      </c>
      <c r="G1672" t="s">
        <v>28</v>
      </c>
      <c r="H1672" s="91">
        <v>40</v>
      </c>
      <c r="I1672" s="91">
        <v>24.3046875</v>
      </c>
      <c r="J1672" t="s">
        <v>30</v>
      </c>
      <c r="K1672" s="1" t="s">
        <v>33</v>
      </c>
      <c r="L1672" t="s">
        <v>36</v>
      </c>
      <c r="M1672" t="s">
        <v>40</v>
      </c>
      <c r="N1672" t="s">
        <v>36</v>
      </c>
      <c r="O1672" t="str">
        <f t="shared" si="26"/>
        <v>No</v>
      </c>
    </row>
    <row r="1673" spans="1:15" x14ac:dyDescent="0.25">
      <c r="A1673" t="s">
        <v>14</v>
      </c>
      <c r="B1673" t="s">
        <v>18</v>
      </c>
      <c r="C1673" t="s">
        <v>19</v>
      </c>
      <c r="D1673" s="91">
        <v>13</v>
      </c>
      <c r="E1673" t="s">
        <v>22</v>
      </c>
      <c r="F1673">
        <v>4080</v>
      </c>
      <c r="G1673" t="s">
        <v>28</v>
      </c>
      <c r="H1673" s="91">
        <v>41</v>
      </c>
      <c r="I1673" s="91">
        <v>25.7890625</v>
      </c>
      <c r="J1673" t="s">
        <v>31</v>
      </c>
      <c r="K1673" s="1" t="s">
        <v>34</v>
      </c>
      <c r="L1673" t="s">
        <v>36</v>
      </c>
      <c r="M1673" t="s">
        <v>40</v>
      </c>
      <c r="N1673" t="s">
        <v>36</v>
      </c>
      <c r="O1673" t="str">
        <f t="shared" si="26"/>
        <v>No</v>
      </c>
    </row>
    <row r="1674" spans="1:15" x14ac:dyDescent="0.25">
      <c r="A1674" t="s">
        <v>14</v>
      </c>
      <c r="B1674" t="s">
        <v>18</v>
      </c>
      <c r="C1674" t="s">
        <v>19</v>
      </c>
      <c r="D1674" s="91">
        <v>17.42578125</v>
      </c>
      <c r="E1674" t="s">
        <v>22</v>
      </c>
      <c r="F1674">
        <v>4080</v>
      </c>
      <c r="G1674" t="s">
        <v>28</v>
      </c>
      <c r="H1674" s="91">
        <v>40</v>
      </c>
      <c r="I1674" s="91">
        <v>25.83203125</v>
      </c>
      <c r="J1674" t="s">
        <v>31</v>
      </c>
      <c r="K1674" s="1" t="s">
        <v>33</v>
      </c>
      <c r="L1674" t="s">
        <v>36</v>
      </c>
      <c r="M1674" t="s">
        <v>38</v>
      </c>
      <c r="N1674" t="s">
        <v>36</v>
      </c>
      <c r="O1674" t="str">
        <f t="shared" si="26"/>
        <v>No</v>
      </c>
    </row>
    <row r="1675" spans="1:15" x14ac:dyDescent="0.25">
      <c r="A1675" t="s">
        <v>14</v>
      </c>
      <c r="B1675" t="s">
        <v>17</v>
      </c>
      <c r="C1675" t="s">
        <v>20</v>
      </c>
      <c r="D1675" s="91">
        <v>4.427734375</v>
      </c>
      <c r="E1675" t="s">
        <v>21</v>
      </c>
      <c r="F1675">
        <v>4080</v>
      </c>
      <c r="G1675" t="s">
        <v>28</v>
      </c>
      <c r="H1675" s="91">
        <v>41.140625</v>
      </c>
      <c r="I1675" s="91">
        <v>27.60546875</v>
      </c>
      <c r="J1675" t="s">
        <v>31</v>
      </c>
      <c r="K1675" s="1" t="s">
        <v>33</v>
      </c>
      <c r="L1675" t="s">
        <v>36</v>
      </c>
      <c r="N1675" t="s">
        <v>63</v>
      </c>
      <c r="O1675" t="str">
        <f t="shared" si="26"/>
        <v>_Yes</v>
      </c>
    </row>
    <row r="1676" spans="1:15" x14ac:dyDescent="0.25">
      <c r="A1676" t="s">
        <v>14</v>
      </c>
      <c r="B1676" t="s">
        <v>18</v>
      </c>
      <c r="C1676" t="s">
        <v>20</v>
      </c>
      <c r="D1676" s="91">
        <v>8.712890625</v>
      </c>
      <c r="E1676" t="s">
        <v>21</v>
      </c>
      <c r="F1676">
        <v>4080</v>
      </c>
      <c r="G1676" t="s">
        <v>28</v>
      </c>
      <c r="H1676" s="91">
        <v>40.140625</v>
      </c>
      <c r="I1676" s="91">
        <v>31.7890625</v>
      </c>
      <c r="J1676" t="s">
        <v>32</v>
      </c>
      <c r="K1676" s="1" t="s">
        <v>34</v>
      </c>
      <c r="L1676" t="s">
        <v>36</v>
      </c>
      <c r="M1676" t="s">
        <v>37</v>
      </c>
      <c r="N1676" t="s">
        <v>36</v>
      </c>
      <c r="O1676" t="str">
        <f t="shared" si="26"/>
        <v>No</v>
      </c>
    </row>
    <row r="1677" spans="1:15" x14ac:dyDescent="0.25">
      <c r="A1677" t="s">
        <v>14</v>
      </c>
      <c r="B1677" t="s">
        <v>16</v>
      </c>
      <c r="C1677" t="s">
        <v>20</v>
      </c>
      <c r="D1677" s="91">
        <v>22.28515625</v>
      </c>
      <c r="E1677" t="s">
        <v>23</v>
      </c>
      <c r="F1677">
        <v>4080</v>
      </c>
      <c r="G1677" t="s">
        <v>28</v>
      </c>
      <c r="H1677" s="91">
        <v>41.421875</v>
      </c>
      <c r="I1677" s="91">
        <v>21.1484375</v>
      </c>
      <c r="J1677" t="s">
        <v>30</v>
      </c>
      <c r="K1677" s="1" t="s">
        <v>35</v>
      </c>
      <c r="L1677" t="s">
        <v>36</v>
      </c>
      <c r="M1677" t="s">
        <v>38</v>
      </c>
      <c r="N1677" t="s">
        <v>63</v>
      </c>
      <c r="O1677" t="str">
        <f t="shared" si="26"/>
        <v>_Yes</v>
      </c>
    </row>
    <row r="1678" spans="1:15" x14ac:dyDescent="0.25">
      <c r="A1678" t="s">
        <v>14</v>
      </c>
      <c r="B1678" t="s">
        <v>18</v>
      </c>
      <c r="C1678" t="s">
        <v>20</v>
      </c>
      <c r="D1678" s="91">
        <v>25.5703125</v>
      </c>
      <c r="E1678" t="s">
        <v>23</v>
      </c>
      <c r="F1678">
        <v>4080</v>
      </c>
      <c r="G1678" t="s">
        <v>28</v>
      </c>
      <c r="H1678" s="91">
        <v>40.8515625</v>
      </c>
      <c r="I1678" s="91">
        <v>41.15625</v>
      </c>
      <c r="J1678" t="s">
        <v>32</v>
      </c>
      <c r="K1678" s="1" t="s">
        <v>33</v>
      </c>
      <c r="L1678" t="s">
        <v>36</v>
      </c>
      <c r="M1678" t="s">
        <v>38</v>
      </c>
      <c r="N1678" t="s">
        <v>36</v>
      </c>
      <c r="O1678" t="str">
        <f t="shared" si="26"/>
        <v>No</v>
      </c>
    </row>
    <row r="1679" spans="1:15" x14ac:dyDescent="0.25">
      <c r="A1679" t="s">
        <v>14</v>
      </c>
      <c r="B1679" t="s">
        <v>18</v>
      </c>
      <c r="C1679" t="s">
        <v>20</v>
      </c>
      <c r="D1679" s="91">
        <v>17</v>
      </c>
      <c r="E1679" t="s">
        <v>22</v>
      </c>
      <c r="F1679">
        <v>4080</v>
      </c>
      <c r="G1679" t="s">
        <v>28</v>
      </c>
      <c r="H1679" s="91">
        <v>40</v>
      </c>
      <c r="I1679" s="91">
        <v>32.640625</v>
      </c>
      <c r="J1679" t="s">
        <v>32</v>
      </c>
      <c r="K1679" s="1" t="s">
        <v>33</v>
      </c>
      <c r="L1679" t="s">
        <v>36</v>
      </c>
      <c r="M1679" t="s">
        <v>40</v>
      </c>
      <c r="N1679" t="s">
        <v>36</v>
      </c>
      <c r="O1679" t="str">
        <f t="shared" si="26"/>
        <v>No</v>
      </c>
    </row>
    <row r="1680" spans="1:15" x14ac:dyDescent="0.25">
      <c r="A1680" t="s">
        <v>14</v>
      </c>
      <c r="B1680" t="s">
        <v>17</v>
      </c>
      <c r="C1680" t="s">
        <v>19</v>
      </c>
      <c r="D1680" s="91">
        <v>8.5703125</v>
      </c>
      <c r="E1680" t="s">
        <v>21</v>
      </c>
      <c r="F1680">
        <v>4085</v>
      </c>
      <c r="G1680" t="s">
        <v>28</v>
      </c>
      <c r="H1680" s="91">
        <v>42</v>
      </c>
      <c r="I1680" s="91">
        <v>27.15625</v>
      </c>
      <c r="J1680" t="s">
        <v>31</v>
      </c>
      <c r="K1680" s="1" t="s">
        <v>34</v>
      </c>
      <c r="L1680" t="s">
        <v>36</v>
      </c>
      <c r="M1680" t="s">
        <v>38</v>
      </c>
      <c r="N1680" t="s">
        <v>36</v>
      </c>
      <c r="O1680" t="str">
        <f t="shared" si="26"/>
        <v>No</v>
      </c>
    </row>
    <row r="1681" spans="1:15" x14ac:dyDescent="0.25">
      <c r="A1681" t="s">
        <v>14</v>
      </c>
      <c r="B1681" t="s">
        <v>18</v>
      </c>
      <c r="C1681" t="s">
        <v>19</v>
      </c>
      <c r="D1681" s="91">
        <v>16</v>
      </c>
      <c r="E1681" t="s">
        <v>22</v>
      </c>
      <c r="F1681">
        <v>4090</v>
      </c>
      <c r="G1681" t="s">
        <v>28</v>
      </c>
      <c r="H1681" s="91">
        <v>40</v>
      </c>
      <c r="I1681" s="91">
        <v>33.4921875</v>
      </c>
      <c r="J1681" t="s">
        <v>32</v>
      </c>
      <c r="K1681" s="1" t="s">
        <v>35</v>
      </c>
      <c r="L1681" t="s">
        <v>36</v>
      </c>
      <c r="M1681" t="s">
        <v>38</v>
      </c>
      <c r="N1681" t="s">
        <v>36</v>
      </c>
      <c r="O1681" t="str">
        <f t="shared" si="26"/>
        <v>No</v>
      </c>
    </row>
    <row r="1682" spans="1:15" x14ac:dyDescent="0.25">
      <c r="A1682" t="s">
        <v>14</v>
      </c>
      <c r="B1682" t="s">
        <v>16</v>
      </c>
      <c r="C1682" t="s">
        <v>20</v>
      </c>
      <c r="D1682" s="91">
        <v>28.140625</v>
      </c>
      <c r="E1682" t="s">
        <v>24</v>
      </c>
      <c r="F1682">
        <v>4090</v>
      </c>
      <c r="G1682" t="s">
        <v>28</v>
      </c>
      <c r="H1682" s="91">
        <v>42</v>
      </c>
      <c r="I1682" s="91">
        <v>36</v>
      </c>
      <c r="J1682" t="s">
        <v>32</v>
      </c>
      <c r="K1682" s="1" t="s">
        <v>34</v>
      </c>
      <c r="L1682" t="s">
        <v>63</v>
      </c>
      <c r="M1682" t="s">
        <v>38</v>
      </c>
      <c r="N1682" t="s">
        <v>63</v>
      </c>
      <c r="O1682" t="str">
        <f t="shared" si="26"/>
        <v>_Yes</v>
      </c>
    </row>
    <row r="1683" spans="1:15" x14ac:dyDescent="0.25">
      <c r="A1683" t="s">
        <v>14</v>
      </c>
      <c r="B1683" t="s">
        <v>18</v>
      </c>
      <c r="C1683" t="s">
        <v>19</v>
      </c>
      <c r="D1683" s="91">
        <v>14.14257813</v>
      </c>
      <c r="E1683" t="s">
        <v>22</v>
      </c>
      <c r="F1683">
        <v>4095</v>
      </c>
      <c r="G1683" t="s">
        <v>28</v>
      </c>
      <c r="H1683" s="91">
        <v>40</v>
      </c>
      <c r="I1683" s="91">
        <v>25.25390625</v>
      </c>
      <c r="J1683" t="s">
        <v>31</v>
      </c>
      <c r="K1683" s="1" t="s">
        <v>35</v>
      </c>
      <c r="L1683" t="s">
        <v>36</v>
      </c>
      <c r="M1683" t="s">
        <v>37</v>
      </c>
      <c r="N1683" t="s">
        <v>63</v>
      </c>
      <c r="O1683" t="str">
        <f t="shared" si="26"/>
        <v>_Yes</v>
      </c>
    </row>
    <row r="1684" spans="1:15" x14ac:dyDescent="0.25">
      <c r="A1684" t="s">
        <v>14</v>
      </c>
      <c r="B1684" t="s">
        <v>18</v>
      </c>
      <c r="C1684" t="s">
        <v>20</v>
      </c>
      <c r="D1684" s="91">
        <v>8.142578125</v>
      </c>
      <c r="E1684" t="s">
        <v>21</v>
      </c>
      <c r="F1684">
        <v>4095</v>
      </c>
      <c r="G1684" t="s">
        <v>28</v>
      </c>
      <c r="H1684" s="91">
        <v>41.28125</v>
      </c>
      <c r="I1684" s="91">
        <v>22.30078125</v>
      </c>
      <c r="J1684" t="s">
        <v>30</v>
      </c>
      <c r="K1684" s="1" t="s">
        <v>35</v>
      </c>
      <c r="L1684" t="s">
        <v>36</v>
      </c>
      <c r="M1684" t="s">
        <v>38</v>
      </c>
      <c r="N1684" t="s">
        <v>63</v>
      </c>
      <c r="O1684" t="str">
        <f t="shared" si="26"/>
        <v>_Yes</v>
      </c>
    </row>
    <row r="1685" spans="1:15" x14ac:dyDescent="0.25">
      <c r="A1685" t="s">
        <v>14</v>
      </c>
      <c r="B1685" t="s">
        <v>18</v>
      </c>
      <c r="C1685" t="s">
        <v>19</v>
      </c>
      <c r="D1685" s="91">
        <v>9</v>
      </c>
      <c r="E1685" t="s">
        <v>21</v>
      </c>
      <c r="F1685">
        <v>4100</v>
      </c>
      <c r="G1685" t="s">
        <v>28</v>
      </c>
      <c r="H1685" s="91">
        <v>41</v>
      </c>
      <c r="I1685" s="91">
        <v>34.484375</v>
      </c>
      <c r="J1685" t="s">
        <v>32</v>
      </c>
      <c r="K1685" s="1" t="s">
        <v>33</v>
      </c>
      <c r="L1685" t="s">
        <v>36</v>
      </c>
      <c r="M1685" t="s">
        <v>38</v>
      </c>
      <c r="N1685" t="s">
        <v>63</v>
      </c>
      <c r="O1685" t="str">
        <f t="shared" si="26"/>
        <v>_Yes</v>
      </c>
    </row>
    <row r="1686" spans="1:15" x14ac:dyDescent="0.25">
      <c r="A1686" t="s">
        <v>14</v>
      </c>
      <c r="B1686" t="s">
        <v>18</v>
      </c>
      <c r="C1686" t="s">
        <v>19</v>
      </c>
      <c r="D1686" s="91">
        <v>11.5703125</v>
      </c>
      <c r="E1686" t="s">
        <v>21</v>
      </c>
      <c r="F1686">
        <v>4100</v>
      </c>
      <c r="G1686" t="s">
        <v>28</v>
      </c>
      <c r="H1686" s="91">
        <v>39</v>
      </c>
      <c r="I1686" s="91">
        <v>26.6796875</v>
      </c>
      <c r="J1686" t="s">
        <v>31</v>
      </c>
      <c r="K1686" s="1" t="s">
        <v>33</v>
      </c>
      <c r="L1686" t="s">
        <v>36</v>
      </c>
      <c r="M1686" t="s">
        <v>40</v>
      </c>
      <c r="N1686" t="s">
        <v>36</v>
      </c>
      <c r="O1686" t="str">
        <f t="shared" si="26"/>
        <v>No</v>
      </c>
    </row>
    <row r="1687" spans="1:15" x14ac:dyDescent="0.25">
      <c r="A1687" t="s">
        <v>14</v>
      </c>
      <c r="B1687" t="s">
        <v>18</v>
      </c>
      <c r="C1687" t="s">
        <v>19</v>
      </c>
      <c r="D1687" s="91">
        <v>27.140625</v>
      </c>
      <c r="E1687" t="s">
        <v>24</v>
      </c>
      <c r="F1687">
        <v>4100</v>
      </c>
      <c r="G1687" t="s">
        <v>28</v>
      </c>
      <c r="H1687" s="91">
        <v>40</v>
      </c>
      <c r="I1687" s="91">
        <v>24.89453125</v>
      </c>
      <c r="J1687" t="s">
        <v>30</v>
      </c>
      <c r="K1687" s="1" t="s">
        <v>34</v>
      </c>
      <c r="L1687" t="s">
        <v>36</v>
      </c>
      <c r="M1687" t="s">
        <v>38</v>
      </c>
      <c r="N1687" t="s">
        <v>36</v>
      </c>
      <c r="O1687" t="str">
        <f t="shared" si="26"/>
        <v>No</v>
      </c>
    </row>
    <row r="1688" spans="1:15" x14ac:dyDescent="0.25">
      <c r="A1688" t="s">
        <v>14</v>
      </c>
      <c r="B1688" t="s">
        <v>18</v>
      </c>
      <c r="C1688" t="s">
        <v>19</v>
      </c>
      <c r="D1688" s="91">
        <v>16.85546875</v>
      </c>
      <c r="E1688" t="s">
        <v>22</v>
      </c>
      <c r="F1688">
        <v>4100</v>
      </c>
      <c r="G1688" t="s">
        <v>28</v>
      </c>
      <c r="H1688" s="91">
        <v>40</v>
      </c>
      <c r="I1688" s="91">
        <v>28.72265625</v>
      </c>
      <c r="J1688" t="s">
        <v>31</v>
      </c>
      <c r="K1688" s="1" t="s">
        <v>34</v>
      </c>
      <c r="L1688" t="s">
        <v>36</v>
      </c>
      <c r="M1688" t="s">
        <v>40</v>
      </c>
      <c r="N1688" t="s">
        <v>36</v>
      </c>
      <c r="O1688" t="str">
        <f t="shared" si="26"/>
        <v>No</v>
      </c>
    </row>
    <row r="1689" spans="1:15" x14ac:dyDescent="0.25">
      <c r="A1689" t="s">
        <v>14</v>
      </c>
      <c r="B1689" t="s">
        <v>18</v>
      </c>
      <c r="C1689" t="s">
        <v>19</v>
      </c>
      <c r="D1689" s="91">
        <v>17.7109375</v>
      </c>
      <c r="E1689" t="s">
        <v>22</v>
      </c>
      <c r="F1689">
        <v>4100</v>
      </c>
      <c r="G1689" t="s">
        <v>28</v>
      </c>
      <c r="H1689" s="91">
        <v>41</v>
      </c>
      <c r="I1689" s="91">
        <v>30.23046875</v>
      </c>
      <c r="J1689" t="s">
        <v>32</v>
      </c>
      <c r="K1689" s="1" t="s">
        <v>33</v>
      </c>
      <c r="L1689" t="s">
        <v>36</v>
      </c>
      <c r="M1689" t="s">
        <v>38</v>
      </c>
      <c r="N1689" t="s">
        <v>36</v>
      </c>
      <c r="O1689" t="str">
        <f t="shared" si="26"/>
        <v>No</v>
      </c>
    </row>
    <row r="1690" spans="1:15" x14ac:dyDescent="0.25">
      <c r="A1690" t="s">
        <v>0</v>
      </c>
      <c r="B1690" t="s">
        <v>18</v>
      </c>
      <c r="C1690" t="s">
        <v>19</v>
      </c>
      <c r="D1690" s="91">
        <v>13.85546875</v>
      </c>
      <c r="E1690" t="s">
        <v>22</v>
      </c>
      <c r="F1690">
        <v>4100</v>
      </c>
      <c r="G1690" t="s">
        <v>28</v>
      </c>
      <c r="H1690" s="91">
        <v>41</v>
      </c>
      <c r="I1690" s="91">
        <v>31.45703125</v>
      </c>
      <c r="J1690" t="s">
        <v>32</v>
      </c>
      <c r="K1690" s="1" t="s">
        <v>33</v>
      </c>
      <c r="L1690" t="s">
        <v>36</v>
      </c>
      <c r="M1690" t="s">
        <v>40</v>
      </c>
      <c r="N1690" t="s">
        <v>36</v>
      </c>
      <c r="O1690" t="str">
        <f t="shared" si="26"/>
        <v>No</v>
      </c>
    </row>
    <row r="1691" spans="1:15" x14ac:dyDescent="0.25">
      <c r="A1691" t="s">
        <v>0</v>
      </c>
      <c r="B1691" t="s">
        <v>18</v>
      </c>
      <c r="C1691" t="s">
        <v>19</v>
      </c>
      <c r="D1691" s="91">
        <v>12</v>
      </c>
      <c r="E1691" t="s">
        <v>21</v>
      </c>
      <c r="F1691">
        <v>4100</v>
      </c>
      <c r="G1691" t="s">
        <v>28</v>
      </c>
      <c r="H1691" s="91">
        <v>40</v>
      </c>
      <c r="I1691" s="91">
        <v>29.37890625</v>
      </c>
      <c r="J1691" t="s">
        <v>31</v>
      </c>
      <c r="K1691" s="1" t="s">
        <v>33</v>
      </c>
      <c r="L1691" t="s">
        <v>36</v>
      </c>
      <c r="M1691" t="s">
        <v>40</v>
      </c>
      <c r="N1691" t="s">
        <v>36</v>
      </c>
      <c r="O1691" t="str">
        <f t="shared" si="26"/>
        <v>No</v>
      </c>
    </row>
    <row r="1692" spans="1:15" x14ac:dyDescent="0.25">
      <c r="A1692" t="s">
        <v>14</v>
      </c>
      <c r="B1692" t="s">
        <v>18</v>
      </c>
      <c r="C1692" t="s">
        <v>20</v>
      </c>
      <c r="D1692" s="91">
        <v>17.5703125</v>
      </c>
      <c r="E1692" t="s">
        <v>22</v>
      </c>
      <c r="F1692">
        <v>4100</v>
      </c>
      <c r="G1692" t="s">
        <v>28</v>
      </c>
      <c r="H1692" s="91">
        <v>36</v>
      </c>
      <c r="I1692" s="91">
        <v>29.6875</v>
      </c>
      <c r="J1692" t="s">
        <v>31</v>
      </c>
      <c r="K1692" s="1" t="s">
        <v>33</v>
      </c>
      <c r="L1692" t="s">
        <v>36</v>
      </c>
      <c r="M1692" t="s">
        <v>40</v>
      </c>
      <c r="N1692" t="s">
        <v>36</v>
      </c>
      <c r="O1692" t="str">
        <f t="shared" si="26"/>
        <v>No</v>
      </c>
    </row>
    <row r="1693" spans="1:15" x14ac:dyDescent="0.25">
      <c r="A1693" t="s">
        <v>0</v>
      </c>
      <c r="B1693" t="s">
        <v>18</v>
      </c>
      <c r="C1693" t="s">
        <v>20</v>
      </c>
      <c r="D1693" s="91">
        <v>15</v>
      </c>
      <c r="E1693" t="s">
        <v>22</v>
      </c>
      <c r="F1693">
        <v>4100</v>
      </c>
      <c r="G1693" t="s">
        <v>28</v>
      </c>
      <c r="H1693" s="91">
        <v>41</v>
      </c>
      <c r="I1693" s="91">
        <v>22.91015625</v>
      </c>
      <c r="J1693" t="s">
        <v>30</v>
      </c>
      <c r="K1693" s="1" t="s">
        <v>34</v>
      </c>
      <c r="L1693" t="s">
        <v>36</v>
      </c>
      <c r="M1693" t="s">
        <v>40</v>
      </c>
      <c r="N1693" t="s">
        <v>63</v>
      </c>
      <c r="O1693" t="str">
        <f t="shared" si="26"/>
        <v>_Yes</v>
      </c>
    </row>
    <row r="1694" spans="1:15" x14ac:dyDescent="0.25">
      <c r="A1694" t="s">
        <v>14</v>
      </c>
      <c r="B1694" t="s">
        <v>18</v>
      </c>
      <c r="C1694" t="s">
        <v>19</v>
      </c>
      <c r="D1694" s="91">
        <v>17.42578125</v>
      </c>
      <c r="E1694" t="s">
        <v>22</v>
      </c>
      <c r="F1694">
        <v>4105</v>
      </c>
      <c r="G1694" t="s">
        <v>28</v>
      </c>
      <c r="H1694" s="91">
        <v>41.28125</v>
      </c>
      <c r="I1694" s="91">
        <v>31.83203125</v>
      </c>
      <c r="J1694" t="s">
        <v>32</v>
      </c>
      <c r="K1694" s="1" t="s">
        <v>34</v>
      </c>
      <c r="L1694" t="s">
        <v>36</v>
      </c>
      <c r="M1694" t="s">
        <v>40</v>
      </c>
      <c r="N1694" t="s">
        <v>36</v>
      </c>
      <c r="O1694" t="str">
        <f t="shared" si="26"/>
        <v>No</v>
      </c>
    </row>
    <row r="1695" spans="1:15" x14ac:dyDescent="0.25">
      <c r="A1695" t="s">
        <v>14</v>
      </c>
      <c r="B1695" t="s">
        <v>18</v>
      </c>
      <c r="C1695" t="s">
        <v>19</v>
      </c>
      <c r="D1695" s="91">
        <v>12</v>
      </c>
      <c r="E1695" t="s">
        <v>21</v>
      </c>
      <c r="F1695">
        <v>4110</v>
      </c>
      <c r="G1695" t="s">
        <v>28</v>
      </c>
      <c r="H1695" s="91">
        <v>40</v>
      </c>
      <c r="I1695" s="91">
        <v>27.70703125</v>
      </c>
      <c r="J1695" t="s">
        <v>31</v>
      </c>
      <c r="K1695" s="1" t="s">
        <v>33</v>
      </c>
      <c r="L1695" t="s">
        <v>36</v>
      </c>
      <c r="M1695" t="s">
        <v>40</v>
      </c>
      <c r="N1695" t="s">
        <v>36</v>
      </c>
      <c r="O1695" t="str">
        <f t="shared" si="26"/>
        <v>No</v>
      </c>
    </row>
    <row r="1696" spans="1:15" x14ac:dyDescent="0.25">
      <c r="A1696" t="s">
        <v>14</v>
      </c>
      <c r="B1696" t="s">
        <v>18</v>
      </c>
      <c r="C1696" t="s">
        <v>20</v>
      </c>
      <c r="D1696" s="91">
        <v>13.5703125</v>
      </c>
      <c r="E1696" t="s">
        <v>22</v>
      </c>
      <c r="F1696">
        <v>4110</v>
      </c>
      <c r="G1696" t="s">
        <v>28</v>
      </c>
      <c r="H1696" s="91">
        <v>40.421875</v>
      </c>
      <c r="I1696" s="91">
        <v>32.421875</v>
      </c>
      <c r="J1696" t="s">
        <v>32</v>
      </c>
      <c r="K1696" s="1" t="s">
        <v>33</v>
      </c>
      <c r="L1696" t="s">
        <v>36</v>
      </c>
      <c r="M1696" t="s">
        <v>38</v>
      </c>
      <c r="N1696" t="s">
        <v>36</v>
      </c>
      <c r="O1696" t="str">
        <f t="shared" si="26"/>
        <v>No</v>
      </c>
    </row>
    <row r="1697" spans="1:15" x14ac:dyDescent="0.25">
      <c r="A1697" t="s">
        <v>14</v>
      </c>
      <c r="B1697" t="s">
        <v>18</v>
      </c>
      <c r="C1697" t="s">
        <v>19</v>
      </c>
      <c r="D1697" s="91">
        <v>14.85546875</v>
      </c>
      <c r="E1697" t="s">
        <v>22</v>
      </c>
      <c r="F1697">
        <v>4120</v>
      </c>
      <c r="G1697" t="s">
        <v>28</v>
      </c>
      <c r="H1697" s="91">
        <v>41</v>
      </c>
      <c r="I1697" s="91">
        <v>33.5703125</v>
      </c>
      <c r="J1697" t="s">
        <v>32</v>
      </c>
      <c r="K1697" s="1" t="s">
        <v>34</v>
      </c>
      <c r="L1697" t="s">
        <v>36</v>
      </c>
      <c r="M1697" t="s">
        <v>40</v>
      </c>
      <c r="N1697" t="s">
        <v>36</v>
      </c>
      <c r="O1697" t="str">
        <f t="shared" si="26"/>
        <v>No</v>
      </c>
    </row>
    <row r="1698" spans="1:15" x14ac:dyDescent="0.25">
      <c r="A1698" t="s">
        <v>14</v>
      </c>
      <c r="B1698" t="s">
        <v>16</v>
      </c>
      <c r="C1698" t="s">
        <v>20</v>
      </c>
      <c r="D1698" s="91">
        <v>9.85546875</v>
      </c>
      <c r="E1698" t="s">
        <v>21</v>
      </c>
      <c r="F1698">
        <v>4120</v>
      </c>
      <c r="G1698" t="s">
        <v>28</v>
      </c>
      <c r="H1698" s="91">
        <v>41</v>
      </c>
      <c r="I1698" s="91">
        <v>21.26953125</v>
      </c>
      <c r="J1698" t="s">
        <v>30</v>
      </c>
      <c r="K1698" s="1" t="s">
        <v>33</v>
      </c>
      <c r="L1698" t="s">
        <v>36</v>
      </c>
      <c r="M1698" t="s">
        <v>38</v>
      </c>
      <c r="N1698" t="s">
        <v>36</v>
      </c>
      <c r="O1698" t="str">
        <f t="shared" si="26"/>
        <v>No</v>
      </c>
    </row>
    <row r="1699" spans="1:15" x14ac:dyDescent="0.25">
      <c r="A1699" t="s">
        <v>14</v>
      </c>
      <c r="B1699" t="s">
        <v>18</v>
      </c>
      <c r="C1699" t="s">
        <v>20</v>
      </c>
      <c r="D1699" s="91">
        <v>43.140625</v>
      </c>
      <c r="E1699" t="s">
        <v>24</v>
      </c>
      <c r="F1699">
        <v>4120</v>
      </c>
      <c r="G1699" t="s">
        <v>28</v>
      </c>
      <c r="H1699" s="91">
        <v>40</v>
      </c>
      <c r="I1699" s="91">
        <v>27.71875</v>
      </c>
      <c r="J1699" t="s">
        <v>31</v>
      </c>
      <c r="K1699" s="1" t="s">
        <v>34</v>
      </c>
      <c r="L1699" t="s">
        <v>36</v>
      </c>
      <c r="M1699" t="s">
        <v>37</v>
      </c>
      <c r="N1699" t="s">
        <v>36</v>
      </c>
      <c r="O1699" t="str">
        <f t="shared" si="26"/>
        <v>No</v>
      </c>
    </row>
    <row r="1700" spans="1:15" x14ac:dyDescent="0.25">
      <c r="A1700" t="s">
        <v>14</v>
      </c>
      <c r="B1700" t="s">
        <v>18</v>
      </c>
      <c r="C1700" t="s">
        <v>20</v>
      </c>
      <c r="D1700" s="91">
        <v>14.28515625</v>
      </c>
      <c r="E1700" t="s">
        <v>22</v>
      </c>
      <c r="F1700">
        <v>4120</v>
      </c>
      <c r="G1700" t="s">
        <v>28</v>
      </c>
      <c r="H1700" s="91">
        <v>39.7109375</v>
      </c>
      <c r="I1700" s="91">
        <v>20.3203125</v>
      </c>
      <c r="J1700" t="s">
        <v>30</v>
      </c>
      <c r="K1700" s="1" t="s">
        <v>34</v>
      </c>
      <c r="L1700" t="s">
        <v>36</v>
      </c>
      <c r="M1700" t="s">
        <v>40</v>
      </c>
      <c r="N1700" t="s">
        <v>63</v>
      </c>
      <c r="O1700" t="str">
        <f t="shared" si="26"/>
        <v>_Yes</v>
      </c>
    </row>
    <row r="1701" spans="1:15" x14ac:dyDescent="0.25">
      <c r="A1701" t="s">
        <v>14</v>
      </c>
      <c r="B1701" t="s">
        <v>18</v>
      </c>
      <c r="C1701" t="s">
        <v>20</v>
      </c>
      <c r="D1701" s="91">
        <v>4</v>
      </c>
      <c r="E1701" t="s">
        <v>21</v>
      </c>
      <c r="F1701">
        <v>4120</v>
      </c>
      <c r="G1701" t="s">
        <v>28</v>
      </c>
      <c r="H1701" s="91">
        <v>41</v>
      </c>
      <c r="I1701" s="91">
        <v>28.47265625</v>
      </c>
      <c r="J1701" t="s">
        <v>31</v>
      </c>
      <c r="K1701" s="1" t="s">
        <v>34</v>
      </c>
      <c r="L1701" t="s">
        <v>36</v>
      </c>
      <c r="M1701" t="s">
        <v>38</v>
      </c>
      <c r="N1701" t="s">
        <v>36</v>
      </c>
      <c r="O1701" t="str">
        <f t="shared" si="26"/>
        <v>No</v>
      </c>
    </row>
    <row r="1702" spans="1:15" x14ac:dyDescent="0.25">
      <c r="A1702" t="s">
        <v>14</v>
      </c>
      <c r="B1702" t="s">
        <v>17</v>
      </c>
      <c r="C1702" t="s">
        <v>19</v>
      </c>
      <c r="D1702" s="91">
        <v>11.14257813</v>
      </c>
      <c r="E1702" t="s">
        <v>21</v>
      </c>
      <c r="F1702">
        <v>4125</v>
      </c>
      <c r="G1702" t="s">
        <v>28</v>
      </c>
      <c r="H1702" s="91">
        <v>41.5703125</v>
      </c>
      <c r="I1702" s="91">
        <v>34.0859375</v>
      </c>
      <c r="J1702" t="s">
        <v>32</v>
      </c>
      <c r="K1702" s="1" t="s">
        <v>33</v>
      </c>
      <c r="L1702" t="s">
        <v>36</v>
      </c>
      <c r="M1702" t="s">
        <v>40</v>
      </c>
      <c r="N1702" t="s">
        <v>36</v>
      </c>
      <c r="O1702" t="str">
        <f t="shared" si="26"/>
        <v>No</v>
      </c>
    </row>
    <row r="1703" spans="1:15" x14ac:dyDescent="0.25">
      <c r="A1703" t="s">
        <v>14</v>
      </c>
      <c r="B1703" t="s">
        <v>18</v>
      </c>
      <c r="C1703" t="s">
        <v>19</v>
      </c>
      <c r="D1703" s="91">
        <v>13.28515625</v>
      </c>
      <c r="E1703" t="s">
        <v>22</v>
      </c>
      <c r="F1703">
        <v>4130</v>
      </c>
      <c r="G1703" t="s">
        <v>28</v>
      </c>
      <c r="H1703" s="91">
        <v>40.28125</v>
      </c>
      <c r="I1703" s="91">
        <v>32.734375</v>
      </c>
      <c r="J1703" t="s">
        <v>32</v>
      </c>
      <c r="K1703" s="1" t="s">
        <v>34</v>
      </c>
      <c r="L1703" t="s">
        <v>36</v>
      </c>
      <c r="M1703" t="s">
        <v>40</v>
      </c>
      <c r="N1703" t="s">
        <v>36</v>
      </c>
      <c r="O1703" t="str">
        <f t="shared" si="26"/>
        <v>No</v>
      </c>
    </row>
    <row r="1704" spans="1:15" x14ac:dyDescent="0.25">
      <c r="A1704" t="s">
        <v>0</v>
      </c>
      <c r="B1704" t="s">
        <v>16</v>
      </c>
      <c r="C1704" t="s">
        <v>20</v>
      </c>
      <c r="D1704" s="91">
        <v>7.142578125</v>
      </c>
      <c r="E1704" t="s">
        <v>21</v>
      </c>
      <c r="F1704">
        <v>4130</v>
      </c>
      <c r="G1704" t="s">
        <v>28</v>
      </c>
      <c r="H1704" s="91">
        <v>40</v>
      </c>
      <c r="I1704" s="91">
        <v>21.09765625</v>
      </c>
      <c r="J1704" t="s">
        <v>30</v>
      </c>
      <c r="K1704" s="1" t="s">
        <v>34</v>
      </c>
      <c r="L1704" t="s">
        <v>63</v>
      </c>
      <c r="N1704" t="s">
        <v>63</v>
      </c>
      <c r="O1704" t="str">
        <f t="shared" si="26"/>
        <v>_Yes</v>
      </c>
    </row>
    <row r="1705" spans="1:15" x14ac:dyDescent="0.25">
      <c r="A1705" t="s">
        <v>14</v>
      </c>
      <c r="B1705" t="s">
        <v>17</v>
      </c>
      <c r="C1705" t="s">
        <v>20</v>
      </c>
      <c r="D1705" s="91">
        <v>18.85546875</v>
      </c>
      <c r="E1705" t="s">
        <v>22</v>
      </c>
      <c r="F1705">
        <v>4135</v>
      </c>
      <c r="G1705" t="s">
        <v>28</v>
      </c>
      <c r="H1705" s="91">
        <v>39.5703125</v>
      </c>
      <c r="I1705" s="91">
        <v>26.3515625</v>
      </c>
      <c r="J1705" t="s">
        <v>31</v>
      </c>
      <c r="K1705" s="1" t="s">
        <v>34</v>
      </c>
      <c r="L1705" t="s">
        <v>36</v>
      </c>
      <c r="M1705" t="s">
        <v>37</v>
      </c>
      <c r="N1705" t="s">
        <v>36</v>
      </c>
      <c r="O1705" t="str">
        <f t="shared" si="26"/>
        <v>No</v>
      </c>
    </row>
    <row r="1706" spans="1:15" x14ac:dyDescent="0.25">
      <c r="A1706" t="s">
        <v>14</v>
      </c>
      <c r="B1706" t="s">
        <v>16</v>
      </c>
      <c r="C1706" t="s">
        <v>19</v>
      </c>
      <c r="D1706" s="91">
        <v>15.5703125</v>
      </c>
      <c r="E1706" t="s">
        <v>22</v>
      </c>
      <c r="F1706">
        <v>4140</v>
      </c>
      <c r="G1706" t="s">
        <v>28</v>
      </c>
      <c r="H1706" s="91">
        <v>40</v>
      </c>
      <c r="I1706" s="91">
        <v>20.515625</v>
      </c>
      <c r="J1706" t="s">
        <v>30</v>
      </c>
      <c r="K1706" s="1" t="s">
        <v>34</v>
      </c>
      <c r="L1706" t="s">
        <v>36</v>
      </c>
      <c r="M1706" t="s">
        <v>40</v>
      </c>
      <c r="N1706" t="s">
        <v>36</v>
      </c>
      <c r="O1706" t="str">
        <f t="shared" si="26"/>
        <v>No</v>
      </c>
    </row>
    <row r="1707" spans="1:15" x14ac:dyDescent="0.25">
      <c r="A1707" t="s">
        <v>0</v>
      </c>
      <c r="B1707" t="s">
        <v>16</v>
      </c>
      <c r="C1707" t="s">
        <v>19</v>
      </c>
      <c r="D1707" s="91">
        <v>9.712890625</v>
      </c>
      <c r="E1707" t="s">
        <v>21</v>
      </c>
      <c r="F1707">
        <v>4140</v>
      </c>
      <c r="G1707" t="s">
        <v>28</v>
      </c>
      <c r="H1707" s="91">
        <v>40</v>
      </c>
      <c r="I1707" s="91">
        <v>31.3515625</v>
      </c>
      <c r="J1707" t="s">
        <v>32</v>
      </c>
      <c r="K1707" s="1" t="s">
        <v>34</v>
      </c>
      <c r="L1707" t="s">
        <v>36</v>
      </c>
      <c r="M1707" t="s">
        <v>40</v>
      </c>
      <c r="N1707" t="s">
        <v>63</v>
      </c>
      <c r="O1707" t="str">
        <f t="shared" si="26"/>
        <v>_Yes</v>
      </c>
    </row>
    <row r="1708" spans="1:15" x14ac:dyDescent="0.25">
      <c r="A1708" t="s">
        <v>0</v>
      </c>
      <c r="B1708" t="s">
        <v>16</v>
      </c>
      <c r="C1708" t="s">
        <v>19</v>
      </c>
      <c r="D1708" s="91">
        <v>5.856445313</v>
      </c>
      <c r="E1708" t="s">
        <v>21</v>
      </c>
      <c r="F1708">
        <v>4140</v>
      </c>
      <c r="G1708" t="s">
        <v>28</v>
      </c>
      <c r="H1708" s="91">
        <v>40</v>
      </c>
      <c r="I1708" s="91">
        <v>32.3984375</v>
      </c>
      <c r="J1708" t="s">
        <v>32</v>
      </c>
      <c r="K1708" s="1" t="s">
        <v>35</v>
      </c>
      <c r="L1708" t="s">
        <v>36</v>
      </c>
      <c r="M1708" t="s">
        <v>40</v>
      </c>
      <c r="N1708" t="s">
        <v>36</v>
      </c>
      <c r="O1708" t="str">
        <f t="shared" si="26"/>
        <v>No</v>
      </c>
    </row>
    <row r="1709" spans="1:15" x14ac:dyDescent="0.25">
      <c r="A1709" t="s">
        <v>14</v>
      </c>
      <c r="B1709" t="s">
        <v>17</v>
      </c>
      <c r="C1709" t="s">
        <v>20</v>
      </c>
      <c r="D1709" s="91">
        <v>12.85546875</v>
      </c>
      <c r="E1709" t="s">
        <v>21</v>
      </c>
      <c r="F1709">
        <v>4140</v>
      </c>
      <c r="G1709" t="s">
        <v>28</v>
      </c>
      <c r="H1709" s="91">
        <v>40</v>
      </c>
      <c r="I1709" s="91">
        <v>35.5625</v>
      </c>
      <c r="J1709" t="s">
        <v>32</v>
      </c>
      <c r="K1709" s="1" t="s">
        <v>34</v>
      </c>
      <c r="L1709" t="s">
        <v>36</v>
      </c>
      <c r="M1709" t="s">
        <v>38</v>
      </c>
      <c r="N1709" t="s">
        <v>36</v>
      </c>
      <c r="O1709" t="str">
        <f t="shared" si="26"/>
        <v>No</v>
      </c>
    </row>
    <row r="1710" spans="1:15" x14ac:dyDescent="0.25">
      <c r="A1710" t="s">
        <v>14</v>
      </c>
      <c r="B1710" t="s">
        <v>18</v>
      </c>
      <c r="C1710" t="s">
        <v>20</v>
      </c>
      <c r="D1710" s="91">
        <v>12.71289063</v>
      </c>
      <c r="E1710" t="s">
        <v>21</v>
      </c>
      <c r="F1710">
        <v>4140</v>
      </c>
      <c r="G1710" t="s">
        <v>28</v>
      </c>
      <c r="H1710" s="91">
        <v>41</v>
      </c>
      <c r="I1710" s="91">
        <v>30.828125</v>
      </c>
      <c r="J1710" t="s">
        <v>32</v>
      </c>
      <c r="K1710" s="1" t="s">
        <v>34</v>
      </c>
      <c r="L1710" t="s">
        <v>36</v>
      </c>
      <c r="M1710" t="s">
        <v>38</v>
      </c>
      <c r="N1710" t="s">
        <v>36</v>
      </c>
      <c r="O1710" t="str">
        <f t="shared" si="26"/>
        <v>No</v>
      </c>
    </row>
    <row r="1711" spans="1:15" x14ac:dyDescent="0.25">
      <c r="A1711" t="s">
        <v>14</v>
      </c>
      <c r="B1711" t="s">
        <v>18</v>
      </c>
      <c r="C1711" t="s">
        <v>20</v>
      </c>
      <c r="D1711" s="91">
        <v>8</v>
      </c>
      <c r="E1711" t="s">
        <v>21</v>
      </c>
      <c r="F1711">
        <v>4140</v>
      </c>
      <c r="G1711" t="s">
        <v>28</v>
      </c>
      <c r="H1711" s="91">
        <v>39.8515625</v>
      </c>
      <c r="I1711" s="91">
        <v>33.453125</v>
      </c>
      <c r="J1711" t="s">
        <v>32</v>
      </c>
      <c r="K1711" s="1" t="s">
        <v>33</v>
      </c>
      <c r="L1711" t="s">
        <v>36</v>
      </c>
      <c r="M1711" t="s">
        <v>38</v>
      </c>
      <c r="N1711" t="s">
        <v>36</v>
      </c>
      <c r="O1711" t="str">
        <f t="shared" si="26"/>
        <v>No</v>
      </c>
    </row>
    <row r="1712" spans="1:15" x14ac:dyDescent="0.25">
      <c r="A1712" t="s">
        <v>14</v>
      </c>
      <c r="B1712" t="s">
        <v>18</v>
      </c>
      <c r="C1712" t="s">
        <v>19</v>
      </c>
      <c r="D1712" s="91">
        <v>8.142578125</v>
      </c>
      <c r="E1712" t="s">
        <v>21</v>
      </c>
      <c r="F1712">
        <v>4145</v>
      </c>
      <c r="G1712" t="s">
        <v>28</v>
      </c>
      <c r="H1712" s="91">
        <v>42</v>
      </c>
      <c r="I1712" s="91">
        <v>23.58203125</v>
      </c>
      <c r="J1712" t="s">
        <v>30</v>
      </c>
      <c r="K1712" s="1" t="s">
        <v>35</v>
      </c>
      <c r="L1712" t="s">
        <v>36</v>
      </c>
      <c r="M1712" t="s">
        <v>38</v>
      </c>
      <c r="N1712" t="s">
        <v>63</v>
      </c>
      <c r="O1712" t="str">
        <f t="shared" si="26"/>
        <v>_Yes</v>
      </c>
    </row>
    <row r="1713" spans="1:15" x14ac:dyDescent="0.25">
      <c r="A1713" t="s">
        <v>14</v>
      </c>
      <c r="B1713" t="s">
        <v>17</v>
      </c>
      <c r="C1713" t="s">
        <v>19</v>
      </c>
      <c r="D1713" s="91">
        <v>19.85546875</v>
      </c>
      <c r="E1713" t="s">
        <v>22</v>
      </c>
      <c r="F1713">
        <v>4150</v>
      </c>
      <c r="G1713" t="s">
        <v>28</v>
      </c>
      <c r="H1713" s="91">
        <v>40.421875</v>
      </c>
      <c r="I1713" s="91">
        <v>30.07421875</v>
      </c>
      <c r="J1713" t="s">
        <v>32</v>
      </c>
      <c r="K1713" s="1" t="s">
        <v>33</v>
      </c>
      <c r="L1713" t="s">
        <v>36</v>
      </c>
      <c r="M1713" t="s">
        <v>38</v>
      </c>
      <c r="N1713" t="s">
        <v>36</v>
      </c>
      <c r="O1713" t="str">
        <f t="shared" si="26"/>
        <v>No</v>
      </c>
    </row>
    <row r="1714" spans="1:15" x14ac:dyDescent="0.25">
      <c r="A1714" t="s">
        <v>14</v>
      </c>
      <c r="B1714" t="s">
        <v>18</v>
      </c>
      <c r="C1714" t="s">
        <v>19</v>
      </c>
      <c r="D1714" s="91">
        <v>13.28515625</v>
      </c>
      <c r="E1714" t="s">
        <v>22</v>
      </c>
      <c r="F1714">
        <v>4150</v>
      </c>
      <c r="G1714" t="s">
        <v>28</v>
      </c>
      <c r="H1714" s="91">
        <v>39</v>
      </c>
      <c r="I1714" s="91">
        <v>27.0625</v>
      </c>
      <c r="J1714" t="s">
        <v>31</v>
      </c>
      <c r="K1714" s="1" t="s">
        <v>34</v>
      </c>
      <c r="L1714" t="s">
        <v>36</v>
      </c>
      <c r="M1714" t="s">
        <v>40</v>
      </c>
      <c r="N1714" t="s">
        <v>36</v>
      </c>
      <c r="O1714" t="str">
        <f t="shared" si="26"/>
        <v>No</v>
      </c>
    </row>
    <row r="1715" spans="1:15" x14ac:dyDescent="0.25">
      <c r="A1715" t="s">
        <v>14</v>
      </c>
      <c r="B1715" t="s">
        <v>16</v>
      </c>
      <c r="C1715" t="s">
        <v>19</v>
      </c>
      <c r="D1715" s="91">
        <v>5.856445313</v>
      </c>
      <c r="E1715" t="s">
        <v>21</v>
      </c>
      <c r="F1715">
        <v>4150</v>
      </c>
      <c r="G1715" t="s">
        <v>28</v>
      </c>
      <c r="H1715" s="91">
        <v>38</v>
      </c>
      <c r="I1715" s="91">
        <v>27.046875</v>
      </c>
      <c r="J1715" t="s">
        <v>31</v>
      </c>
      <c r="K1715" s="1" t="s">
        <v>33</v>
      </c>
      <c r="L1715" t="s">
        <v>36</v>
      </c>
      <c r="M1715" t="s">
        <v>40</v>
      </c>
      <c r="N1715" t="s">
        <v>36</v>
      </c>
      <c r="O1715" t="str">
        <f t="shared" si="26"/>
        <v>No</v>
      </c>
    </row>
    <row r="1716" spans="1:15" x14ac:dyDescent="0.25">
      <c r="A1716" t="s">
        <v>14</v>
      </c>
      <c r="B1716" t="s">
        <v>18</v>
      </c>
      <c r="C1716" t="s">
        <v>20</v>
      </c>
      <c r="D1716" s="91">
        <v>9.85546875</v>
      </c>
      <c r="E1716" t="s">
        <v>21</v>
      </c>
      <c r="F1716">
        <v>4150</v>
      </c>
      <c r="G1716" t="s">
        <v>28</v>
      </c>
      <c r="H1716" s="91">
        <v>41</v>
      </c>
      <c r="I1716" s="91">
        <v>25.1875</v>
      </c>
      <c r="J1716" t="s">
        <v>31</v>
      </c>
      <c r="K1716" s="1" t="s">
        <v>34</v>
      </c>
      <c r="L1716" t="s">
        <v>36</v>
      </c>
      <c r="M1716" t="s">
        <v>38</v>
      </c>
      <c r="N1716" t="s">
        <v>36</v>
      </c>
      <c r="O1716" t="str">
        <f t="shared" si="26"/>
        <v>No</v>
      </c>
    </row>
    <row r="1717" spans="1:15" x14ac:dyDescent="0.25">
      <c r="A1717" t="s">
        <v>14</v>
      </c>
      <c r="B1717" t="s">
        <v>17</v>
      </c>
      <c r="C1717" t="s">
        <v>20</v>
      </c>
      <c r="D1717" s="91">
        <v>10.71289063</v>
      </c>
      <c r="E1717" t="s">
        <v>21</v>
      </c>
      <c r="F1717">
        <v>4150</v>
      </c>
      <c r="G1717" t="s">
        <v>28</v>
      </c>
      <c r="H1717" s="91">
        <v>39</v>
      </c>
      <c r="I1717" s="91">
        <v>27.32421875</v>
      </c>
      <c r="J1717" t="s">
        <v>31</v>
      </c>
      <c r="K1717" s="1" t="s">
        <v>35</v>
      </c>
      <c r="L1717" t="s">
        <v>63</v>
      </c>
      <c r="M1717" t="s">
        <v>38</v>
      </c>
      <c r="N1717" t="s">
        <v>36</v>
      </c>
      <c r="O1717" t="str">
        <f t="shared" si="26"/>
        <v>No</v>
      </c>
    </row>
    <row r="1718" spans="1:15" x14ac:dyDescent="0.25">
      <c r="A1718" t="s">
        <v>14</v>
      </c>
      <c r="B1718" t="s">
        <v>16</v>
      </c>
      <c r="C1718" t="s">
        <v>20</v>
      </c>
      <c r="D1718" s="91">
        <v>28.7109375</v>
      </c>
      <c r="E1718" t="s">
        <v>24</v>
      </c>
      <c r="F1718">
        <v>4150</v>
      </c>
      <c r="G1718" t="s">
        <v>28</v>
      </c>
      <c r="H1718" s="91">
        <v>40</v>
      </c>
      <c r="I1718" s="91">
        <v>26.24609375</v>
      </c>
      <c r="J1718" t="s">
        <v>31</v>
      </c>
      <c r="K1718" s="1" t="s">
        <v>34</v>
      </c>
      <c r="L1718" t="s">
        <v>36</v>
      </c>
      <c r="M1718" t="s">
        <v>38</v>
      </c>
      <c r="N1718" t="s">
        <v>36</v>
      </c>
      <c r="O1718" t="str">
        <f t="shared" si="26"/>
        <v>No</v>
      </c>
    </row>
    <row r="1719" spans="1:15" x14ac:dyDescent="0.25">
      <c r="A1719" t="s">
        <v>0</v>
      </c>
      <c r="B1719" t="s">
        <v>18</v>
      </c>
      <c r="C1719" t="s">
        <v>19</v>
      </c>
      <c r="D1719" s="91">
        <v>9.28515625</v>
      </c>
      <c r="E1719" t="s">
        <v>21</v>
      </c>
      <c r="F1719">
        <v>4160</v>
      </c>
      <c r="G1719" t="s">
        <v>28</v>
      </c>
      <c r="H1719" s="91">
        <v>39.7109375</v>
      </c>
      <c r="I1719" s="91">
        <v>27.25390625</v>
      </c>
      <c r="J1719" t="s">
        <v>31</v>
      </c>
      <c r="K1719" s="1" t="s">
        <v>34</v>
      </c>
      <c r="L1719" t="s">
        <v>36</v>
      </c>
      <c r="M1719" t="s">
        <v>40</v>
      </c>
      <c r="N1719" t="s">
        <v>36</v>
      </c>
      <c r="O1719" t="str">
        <f t="shared" si="26"/>
        <v>No</v>
      </c>
    </row>
    <row r="1720" spans="1:15" x14ac:dyDescent="0.25">
      <c r="A1720" t="s">
        <v>14</v>
      </c>
      <c r="B1720" t="s">
        <v>18</v>
      </c>
      <c r="C1720" t="s">
        <v>20</v>
      </c>
      <c r="D1720" s="91">
        <v>9.85546875</v>
      </c>
      <c r="E1720" t="s">
        <v>21</v>
      </c>
      <c r="F1720">
        <v>4160</v>
      </c>
      <c r="G1720" t="s">
        <v>28</v>
      </c>
      <c r="H1720" s="91">
        <v>40</v>
      </c>
      <c r="I1720" s="91">
        <v>37.7109375</v>
      </c>
      <c r="J1720" t="s">
        <v>32</v>
      </c>
      <c r="K1720" s="1" t="s">
        <v>33</v>
      </c>
      <c r="L1720" t="s">
        <v>36</v>
      </c>
      <c r="M1720" t="s">
        <v>40</v>
      </c>
      <c r="N1720" t="s">
        <v>36</v>
      </c>
      <c r="O1720" t="str">
        <f t="shared" si="26"/>
        <v>No</v>
      </c>
    </row>
    <row r="1721" spans="1:15" x14ac:dyDescent="0.25">
      <c r="A1721" t="s">
        <v>14</v>
      </c>
      <c r="B1721" t="s">
        <v>17</v>
      </c>
      <c r="C1721" t="s">
        <v>20</v>
      </c>
      <c r="D1721" s="91">
        <v>19</v>
      </c>
      <c r="E1721" t="s">
        <v>22</v>
      </c>
      <c r="F1721">
        <v>4160</v>
      </c>
      <c r="G1721" t="s">
        <v>28</v>
      </c>
      <c r="H1721" s="91">
        <v>41.5703125</v>
      </c>
      <c r="I1721" s="91">
        <v>36.359375</v>
      </c>
      <c r="J1721" t="s">
        <v>32</v>
      </c>
      <c r="K1721" s="1" t="s">
        <v>35</v>
      </c>
      <c r="L1721" t="s">
        <v>36</v>
      </c>
      <c r="M1721" t="s">
        <v>37</v>
      </c>
      <c r="N1721" t="s">
        <v>63</v>
      </c>
      <c r="O1721" t="str">
        <f t="shared" si="26"/>
        <v>_Yes</v>
      </c>
    </row>
    <row r="1722" spans="1:15" x14ac:dyDescent="0.25">
      <c r="A1722" t="s">
        <v>14</v>
      </c>
      <c r="B1722" t="s">
        <v>16</v>
      </c>
      <c r="C1722" t="s">
        <v>19</v>
      </c>
      <c r="D1722" s="91">
        <v>9.85546875</v>
      </c>
      <c r="E1722" t="s">
        <v>21</v>
      </c>
      <c r="F1722">
        <v>4180</v>
      </c>
      <c r="G1722" t="s">
        <v>28</v>
      </c>
      <c r="H1722" s="91">
        <v>40</v>
      </c>
      <c r="I1722" s="91">
        <v>25.8671875</v>
      </c>
      <c r="J1722" t="s">
        <v>31</v>
      </c>
      <c r="K1722" s="1" t="s">
        <v>34</v>
      </c>
      <c r="L1722" t="s">
        <v>36</v>
      </c>
      <c r="M1722" t="s">
        <v>40</v>
      </c>
      <c r="N1722" t="s">
        <v>36</v>
      </c>
      <c r="O1722" t="str">
        <f t="shared" si="26"/>
        <v>No</v>
      </c>
    </row>
    <row r="1723" spans="1:15" x14ac:dyDescent="0.25">
      <c r="A1723" t="s">
        <v>14</v>
      </c>
      <c r="B1723" t="s">
        <v>18</v>
      </c>
      <c r="C1723" t="s">
        <v>19</v>
      </c>
      <c r="D1723" s="91">
        <v>11.85546875</v>
      </c>
      <c r="E1723" t="s">
        <v>21</v>
      </c>
      <c r="F1723">
        <v>4180</v>
      </c>
      <c r="G1723" t="s">
        <v>28</v>
      </c>
      <c r="H1723" s="91">
        <v>40</v>
      </c>
      <c r="I1723" s="91">
        <v>32.875</v>
      </c>
      <c r="J1723" t="s">
        <v>32</v>
      </c>
      <c r="K1723" s="1" t="s">
        <v>35</v>
      </c>
      <c r="L1723" t="s">
        <v>36</v>
      </c>
      <c r="M1723" t="s">
        <v>38</v>
      </c>
      <c r="N1723" t="s">
        <v>36</v>
      </c>
      <c r="O1723" t="str">
        <f t="shared" si="26"/>
        <v>No</v>
      </c>
    </row>
    <row r="1724" spans="1:15" x14ac:dyDescent="0.25">
      <c r="A1724" t="s">
        <v>14</v>
      </c>
      <c r="B1724" t="s">
        <v>18</v>
      </c>
      <c r="C1724" t="s">
        <v>19</v>
      </c>
      <c r="D1724" s="91">
        <v>5</v>
      </c>
      <c r="E1724" t="s">
        <v>21</v>
      </c>
      <c r="F1724">
        <v>4180</v>
      </c>
      <c r="G1724" t="s">
        <v>28</v>
      </c>
      <c r="H1724" s="91">
        <v>41</v>
      </c>
      <c r="I1724" s="91">
        <v>17.3359375</v>
      </c>
      <c r="J1724" t="s">
        <v>29</v>
      </c>
      <c r="K1724" s="1" t="s">
        <v>34</v>
      </c>
      <c r="L1724" t="s">
        <v>36</v>
      </c>
      <c r="M1724" t="s">
        <v>38</v>
      </c>
      <c r="N1724" t="s">
        <v>36</v>
      </c>
      <c r="O1724" t="str">
        <f t="shared" si="26"/>
        <v>No</v>
      </c>
    </row>
    <row r="1725" spans="1:15" x14ac:dyDescent="0.25">
      <c r="A1725" t="s">
        <v>14</v>
      </c>
      <c r="B1725" t="s">
        <v>18</v>
      </c>
      <c r="C1725" t="s">
        <v>19</v>
      </c>
      <c r="D1725" s="91">
        <v>12.28515625</v>
      </c>
      <c r="E1725" t="s">
        <v>21</v>
      </c>
      <c r="F1725">
        <v>4180</v>
      </c>
      <c r="G1725" t="s">
        <v>28</v>
      </c>
      <c r="H1725" s="91">
        <v>42</v>
      </c>
      <c r="I1725" s="91">
        <v>30.84375</v>
      </c>
      <c r="J1725" t="s">
        <v>32</v>
      </c>
      <c r="K1725" s="1" t="s">
        <v>34</v>
      </c>
      <c r="L1725" t="s">
        <v>36</v>
      </c>
      <c r="M1725" t="s">
        <v>40</v>
      </c>
      <c r="N1725" t="s">
        <v>36</v>
      </c>
      <c r="O1725" t="str">
        <f t="shared" si="26"/>
        <v>No</v>
      </c>
    </row>
    <row r="1726" spans="1:15" x14ac:dyDescent="0.25">
      <c r="A1726" t="s">
        <v>14</v>
      </c>
      <c r="B1726" t="s">
        <v>17</v>
      </c>
      <c r="C1726" t="s">
        <v>19</v>
      </c>
      <c r="D1726" s="91">
        <v>20.140625</v>
      </c>
      <c r="E1726" t="s">
        <v>23</v>
      </c>
      <c r="F1726">
        <v>4180</v>
      </c>
      <c r="G1726" t="s">
        <v>28</v>
      </c>
      <c r="H1726" s="91">
        <v>39.7109375</v>
      </c>
      <c r="I1726" s="91">
        <v>22.1953125</v>
      </c>
      <c r="J1726" t="s">
        <v>30</v>
      </c>
      <c r="K1726" s="1" t="s">
        <v>34</v>
      </c>
      <c r="L1726" t="s">
        <v>36</v>
      </c>
      <c r="M1726" t="s">
        <v>38</v>
      </c>
      <c r="N1726" t="s">
        <v>36</v>
      </c>
      <c r="O1726" t="str">
        <f t="shared" si="26"/>
        <v>No</v>
      </c>
    </row>
    <row r="1727" spans="1:15" x14ac:dyDescent="0.25">
      <c r="A1727" t="s">
        <v>14</v>
      </c>
      <c r="B1727" t="s">
        <v>17</v>
      </c>
      <c r="C1727" t="s">
        <v>20</v>
      </c>
      <c r="D1727" s="91">
        <v>8.142578125</v>
      </c>
      <c r="E1727" t="s">
        <v>21</v>
      </c>
      <c r="F1727">
        <v>4180</v>
      </c>
      <c r="G1727" t="s">
        <v>28</v>
      </c>
      <c r="H1727" s="91">
        <v>40</v>
      </c>
      <c r="I1727" s="91">
        <v>36.8984375</v>
      </c>
      <c r="J1727" t="s">
        <v>32</v>
      </c>
      <c r="K1727" s="1" t="s">
        <v>34</v>
      </c>
      <c r="L1727" t="s">
        <v>36</v>
      </c>
      <c r="M1727" t="s">
        <v>39</v>
      </c>
      <c r="N1727" t="s">
        <v>36</v>
      </c>
      <c r="O1727" t="str">
        <f t="shared" si="26"/>
        <v>No</v>
      </c>
    </row>
    <row r="1728" spans="1:15" x14ac:dyDescent="0.25">
      <c r="A1728" t="s">
        <v>14</v>
      </c>
      <c r="B1728" t="s">
        <v>18</v>
      </c>
      <c r="C1728" t="s">
        <v>20</v>
      </c>
      <c r="D1728" s="91">
        <v>37.421875</v>
      </c>
      <c r="E1728" t="s">
        <v>24</v>
      </c>
      <c r="F1728">
        <v>4180</v>
      </c>
      <c r="G1728" t="s">
        <v>28</v>
      </c>
      <c r="H1728" s="91">
        <v>41.7109375</v>
      </c>
      <c r="I1728" s="91">
        <v>27.359375</v>
      </c>
      <c r="J1728" t="s">
        <v>31</v>
      </c>
      <c r="K1728" s="1" t="s">
        <v>34</v>
      </c>
      <c r="L1728" t="s">
        <v>36</v>
      </c>
      <c r="M1728" t="s">
        <v>38</v>
      </c>
      <c r="N1728" t="s">
        <v>36</v>
      </c>
      <c r="O1728" t="str">
        <f t="shared" si="26"/>
        <v>No</v>
      </c>
    </row>
    <row r="1729" spans="1:15" x14ac:dyDescent="0.25">
      <c r="A1729" t="s">
        <v>14</v>
      </c>
      <c r="B1729" t="s">
        <v>16</v>
      </c>
      <c r="C1729" t="s">
        <v>20</v>
      </c>
      <c r="D1729" s="91">
        <v>6.427734375</v>
      </c>
      <c r="E1729" t="s">
        <v>21</v>
      </c>
      <c r="F1729">
        <v>4180</v>
      </c>
      <c r="G1729" t="s">
        <v>28</v>
      </c>
      <c r="H1729" s="91">
        <v>40</v>
      </c>
      <c r="I1729" s="91">
        <v>32.375</v>
      </c>
      <c r="J1729" t="s">
        <v>32</v>
      </c>
      <c r="K1729" s="1" t="s">
        <v>35</v>
      </c>
      <c r="L1729" t="s">
        <v>36</v>
      </c>
      <c r="M1729" t="s">
        <v>38</v>
      </c>
      <c r="N1729" t="s">
        <v>63</v>
      </c>
      <c r="O1729" t="str">
        <f t="shared" si="26"/>
        <v>_Yes</v>
      </c>
    </row>
    <row r="1730" spans="1:15" x14ac:dyDescent="0.25">
      <c r="A1730" t="s">
        <v>14</v>
      </c>
      <c r="B1730" t="s">
        <v>17</v>
      </c>
      <c r="C1730" t="s">
        <v>19</v>
      </c>
      <c r="D1730" s="91">
        <v>16.5703125</v>
      </c>
      <c r="E1730" t="s">
        <v>22</v>
      </c>
      <c r="F1730">
        <v>4190</v>
      </c>
      <c r="G1730" t="s">
        <v>28</v>
      </c>
      <c r="H1730" s="91">
        <v>41</v>
      </c>
      <c r="I1730" s="91">
        <v>27.50390625</v>
      </c>
      <c r="J1730" t="s">
        <v>31</v>
      </c>
      <c r="K1730" s="1" t="s">
        <v>34</v>
      </c>
      <c r="L1730" t="s">
        <v>36</v>
      </c>
      <c r="M1730" t="s">
        <v>38</v>
      </c>
      <c r="N1730" t="s">
        <v>63</v>
      </c>
      <c r="O1730" t="str">
        <f t="shared" si="26"/>
        <v>_Yes</v>
      </c>
    </row>
    <row r="1731" spans="1:15" x14ac:dyDescent="0.25">
      <c r="A1731" t="s">
        <v>14</v>
      </c>
      <c r="B1731" t="s">
        <v>16</v>
      </c>
      <c r="C1731" t="s">
        <v>20</v>
      </c>
      <c r="D1731" s="91">
        <v>26.85546875</v>
      </c>
      <c r="E1731" t="s">
        <v>24</v>
      </c>
      <c r="F1731">
        <v>4190</v>
      </c>
      <c r="G1731" t="s">
        <v>28</v>
      </c>
      <c r="H1731" s="91">
        <v>42</v>
      </c>
      <c r="I1731" s="91">
        <v>32.5546875</v>
      </c>
      <c r="J1731" t="s">
        <v>32</v>
      </c>
      <c r="K1731" s="1" t="s">
        <v>33</v>
      </c>
      <c r="L1731" t="s">
        <v>36</v>
      </c>
      <c r="M1731" t="s">
        <v>39</v>
      </c>
      <c r="N1731" t="s">
        <v>36</v>
      </c>
      <c r="O1731" t="str">
        <f t="shared" si="26"/>
        <v>No</v>
      </c>
    </row>
    <row r="1732" spans="1:15" x14ac:dyDescent="0.25">
      <c r="A1732" t="s">
        <v>14</v>
      </c>
      <c r="B1732" t="s">
        <v>18</v>
      </c>
      <c r="C1732" t="s">
        <v>19</v>
      </c>
      <c r="D1732" s="91">
        <v>14</v>
      </c>
      <c r="E1732" t="s">
        <v>22</v>
      </c>
      <c r="F1732">
        <v>4200</v>
      </c>
      <c r="G1732" t="s">
        <v>28</v>
      </c>
      <c r="H1732" s="91">
        <v>41</v>
      </c>
      <c r="I1732" s="91">
        <v>21.94921875</v>
      </c>
      <c r="J1732" t="s">
        <v>30</v>
      </c>
      <c r="K1732" s="1" t="s">
        <v>34</v>
      </c>
      <c r="L1732" t="s">
        <v>36</v>
      </c>
      <c r="M1732" t="s">
        <v>38</v>
      </c>
      <c r="N1732" t="s">
        <v>36</v>
      </c>
      <c r="O1732" t="str">
        <f t="shared" ref="O1732:O1795" si="27">IF(N1732="Occasional","_Yes",N1732)</f>
        <v>No</v>
      </c>
    </row>
    <row r="1733" spans="1:15" x14ac:dyDescent="0.25">
      <c r="A1733" t="s">
        <v>14</v>
      </c>
      <c r="B1733" t="s">
        <v>18</v>
      </c>
      <c r="C1733" t="s">
        <v>19</v>
      </c>
      <c r="D1733" s="91">
        <v>4</v>
      </c>
      <c r="E1733" t="s">
        <v>21</v>
      </c>
      <c r="F1733">
        <v>4200</v>
      </c>
      <c r="G1733" t="s">
        <v>28</v>
      </c>
      <c r="H1733" s="91">
        <v>40</v>
      </c>
      <c r="I1733" s="91">
        <v>30.53125</v>
      </c>
      <c r="J1733" t="s">
        <v>32</v>
      </c>
      <c r="K1733" s="1" t="s">
        <v>33</v>
      </c>
      <c r="L1733" t="s">
        <v>63</v>
      </c>
      <c r="M1733" t="s">
        <v>38</v>
      </c>
      <c r="N1733" t="s">
        <v>36</v>
      </c>
      <c r="O1733" t="str">
        <f t="shared" si="27"/>
        <v>No</v>
      </c>
    </row>
    <row r="1734" spans="1:15" x14ac:dyDescent="0.25">
      <c r="A1734" t="s">
        <v>14</v>
      </c>
      <c r="B1734" t="s">
        <v>18</v>
      </c>
      <c r="C1734" t="s">
        <v>19</v>
      </c>
      <c r="D1734" s="91">
        <v>21.42578125</v>
      </c>
      <c r="E1734" t="s">
        <v>23</v>
      </c>
      <c r="F1734">
        <v>4200</v>
      </c>
      <c r="G1734" t="s">
        <v>28</v>
      </c>
      <c r="H1734" s="91">
        <v>41</v>
      </c>
      <c r="I1734" s="91">
        <v>30.20703125</v>
      </c>
      <c r="J1734" t="s">
        <v>32</v>
      </c>
      <c r="K1734" s="1" t="s">
        <v>33</v>
      </c>
      <c r="L1734" t="s">
        <v>36</v>
      </c>
      <c r="M1734" t="s">
        <v>38</v>
      </c>
      <c r="N1734" t="s">
        <v>63</v>
      </c>
      <c r="O1734" t="str">
        <f t="shared" si="27"/>
        <v>_Yes</v>
      </c>
    </row>
    <row r="1735" spans="1:15" x14ac:dyDescent="0.25">
      <c r="A1735" t="s">
        <v>14</v>
      </c>
      <c r="B1735" t="s">
        <v>18</v>
      </c>
      <c r="C1735" t="s">
        <v>19</v>
      </c>
      <c r="D1735" s="91">
        <v>11.85546875</v>
      </c>
      <c r="E1735" t="s">
        <v>21</v>
      </c>
      <c r="F1735">
        <v>4200</v>
      </c>
      <c r="G1735" t="s">
        <v>28</v>
      </c>
      <c r="H1735" s="91">
        <v>40</v>
      </c>
      <c r="I1735" s="91">
        <v>33.2265625</v>
      </c>
      <c r="J1735" t="s">
        <v>32</v>
      </c>
      <c r="K1735" s="1" t="s">
        <v>33</v>
      </c>
      <c r="L1735" t="s">
        <v>36</v>
      </c>
      <c r="M1735" t="s">
        <v>37</v>
      </c>
      <c r="N1735" t="s">
        <v>36</v>
      </c>
      <c r="O1735" t="str">
        <f t="shared" si="27"/>
        <v>No</v>
      </c>
    </row>
    <row r="1736" spans="1:15" x14ac:dyDescent="0.25">
      <c r="A1736" t="s">
        <v>0</v>
      </c>
      <c r="B1736" t="s">
        <v>18</v>
      </c>
      <c r="C1736" t="s">
        <v>19</v>
      </c>
      <c r="D1736" s="91">
        <v>11.28515625</v>
      </c>
      <c r="E1736" t="s">
        <v>21</v>
      </c>
      <c r="F1736">
        <v>4200</v>
      </c>
      <c r="G1736" t="s">
        <v>28</v>
      </c>
      <c r="H1736" s="91">
        <v>39</v>
      </c>
      <c r="I1736" s="91">
        <v>20.39453125</v>
      </c>
      <c r="J1736" t="s">
        <v>30</v>
      </c>
      <c r="K1736" s="1" t="s">
        <v>35</v>
      </c>
      <c r="L1736" t="s">
        <v>36</v>
      </c>
      <c r="M1736" t="s">
        <v>40</v>
      </c>
      <c r="N1736" t="s">
        <v>63</v>
      </c>
      <c r="O1736" t="str">
        <f t="shared" si="27"/>
        <v>_Yes</v>
      </c>
    </row>
    <row r="1737" spans="1:15" x14ac:dyDescent="0.25">
      <c r="A1737" t="s">
        <v>14</v>
      </c>
      <c r="B1737" t="s">
        <v>18</v>
      </c>
      <c r="C1737" t="s">
        <v>20</v>
      </c>
      <c r="D1737" s="91">
        <v>28.140625</v>
      </c>
      <c r="E1737" t="s">
        <v>24</v>
      </c>
      <c r="F1737">
        <v>4200</v>
      </c>
      <c r="G1737" t="s">
        <v>28</v>
      </c>
      <c r="H1737" s="91">
        <v>41.421875</v>
      </c>
      <c r="I1737" s="91">
        <v>38.8046875</v>
      </c>
      <c r="J1737" t="s">
        <v>32</v>
      </c>
      <c r="K1737" s="1" t="s">
        <v>35</v>
      </c>
      <c r="L1737" t="s">
        <v>36</v>
      </c>
      <c r="M1737" t="s">
        <v>37</v>
      </c>
      <c r="N1737" t="s">
        <v>63</v>
      </c>
      <c r="O1737" t="str">
        <f t="shared" si="27"/>
        <v>_Yes</v>
      </c>
    </row>
    <row r="1738" spans="1:15" x14ac:dyDescent="0.25">
      <c r="A1738" t="s">
        <v>14</v>
      </c>
      <c r="B1738" t="s">
        <v>18</v>
      </c>
      <c r="C1738" t="s">
        <v>19</v>
      </c>
      <c r="D1738" s="91">
        <v>23.5703125</v>
      </c>
      <c r="E1738" t="s">
        <v>23</v>
      </c>
      <c r="F1738">
        <v>4220</v>
      </c>
      <c r="G1738" t="s">
        <v>28</v>
      </c>
      <c r="H1738" s="91">
        <v>41</v>
      </c>
      <c r="I1738" s="91">
        <v>27.71484375</v>
      </c>
      <c r="J1738" t="s">
        <v>31</v>
      </c>
      <c r="K1738" s="1" t="s">
        <v>34</v>
      </c>
      <c r="L1738" t="s">
        <v>36</v>
      </c>
      <c r="M1738" t="s">
        <v>38</v>
      </c>
      <c r="N1738" t="s">
        <v>36</v>
      </c>
      <c r="O1738" t="str">
        <f t="shared" si="27"/>
        <v>No</v>
      </c>
    </row>
    <row r="1739" spans="1:15" x14ac:dyDescent="0.25">
      <c r="A1739" t="s">
        <v>14</v>
      </c>
      <c r="B1739" t="s">
        <v>18</v>
      </c>
      <c r="C1739" t="s">
        <v>20</v>
      </c>
      <c r="D1739" s="91">
        <v>7.856445313</v>
      </c>
      <c r="E1739" t="s">
        <v>21</v>
      </c>
      <c r="F1739">
        <v>4220</v>
      </c>
      <c r="G1739" t="s">
        <v>28</v>
      </c>
      <c r="H1739" s="91">
        <v>40.421875</v>
      </c>
      <c r="I1739" s="91">
        <v>30.7890625</v>
      </c>
      <c r="J1739" t="s">
        <v>32</v>
      </c>
      <c r="K1739" s="1" t="s">
        <v>35</v>
      </c>
      <c r="L1739" t="s">
        <v>36</v>
      </c>
      <c r="M1739" t="s">
        <v>40</v>
      </c>
      <c r="N1739" t="s">
        <v>36</v>
      </c>
      <c r="O1739" t="str">
        <f t="shared" si="27"/>
        <v>No</v>
      </c>
    </row>
    <row r="1740" spans="1:15" x14ac:dyDescent="0.25">
      <c r="A1740" t="s">
        <v>14</v>
      </c>
      <c r="B1740" t="s">
        <v>18</v>
      </c>
      <c r="C1740" t="s">
        <v>20</v>
      </c>
      <c r="D1740" s="91">
        <v>5.427734375</v>
      </c>
      <c r="E1740" t="s">
        <v>21</v>
      </c>
      <c r="F1740">
        <v>4220</v>
      </c>
      <c r="G1740" t="s">
        <v>28</v>
      </c>
      <c r="H1740" s="91">
        <v>39</v>
      </c>
      <c r="I1740" s="91">
        <v>34.328125</v>
      </c>
      <c r="J1740" t="s">
        <v>32</v>
      </c>
      <c r="K1740" s="1" t="s">
        <v>34</v>
      </c>
      <c r="L1740" t="s">
        <v>36</v>
      </c>
      <c r="M1740" t="s">
        <v>38</v>
      </c>
      <c r="N1740" t="s">
        <v>36</v>
      </c>
      <c r="O1740" t="str">
        <f t="shared" si="27"/>
        <v>No</v>
      </c>
    </row>
    <row r="1741" spans="1:15" x14ac:dyDescent="0.25">
      <c r="A1741" t="s">
        <v>14</v>
      </c>
      <c r="B1741" t="s">
        <v>18</v>
      </c>
      <c r="C1741" t="s">
        <v>20</v>
      </c>
      <c r="D1741" s="91">
        <v>13.42773438</v>
      </c>
      <c r="E1741" t="s">
        <v>22</v>
      </c>
      <c r="F1741">
        <v>4220</v>
      </c>
      <c r="G1741" t="s">
        <v>28</v>
      </c>
      <c r="H1741" s="91">
        <v>41</v>
      </c>
      <c r="I1741" s="91">
        <v>27.578125</v>
      </c>
      <c r="J1741" t="s">
        <v>31</v>
      </c>
      <c r="K1741" s="1" t="s">
        <v>33</v>
      </c>
      <c r="L1741" t="s">
        <v>36</v>
      </c>
      <c r="M1741" t="s">
        <v>40</v>
      </c>
      <c r="N1741" t="s">
        <v>36</v>
      </c>
      <c r="O1741" t="str">
        <f t="shared" si="27"/>
        <v>No</v>
      </c>
    </row>
    <row r="1742" spans="1:15" x14ac:dyDescent="0.25">
      <c r="A1742" t="s">
        <v>14</v>
      </c>
      <c r="B1742" t="s">
        <v>18</v>
      </c>
      <c r="C1742" t="s">
        <v>20</v>
      </c>
      <c r="D1742" s="91">
        <v>44</v>
      </c>
      <c r="E1742" t="s">
        <v>24</v>
      </c>
      <c r="F1742">
        <v>4220</v>
      </c>
      <c r="G1742" t="s">
        <v>28</v>
      </c>
      <c r="H1742" s="91">
        <v>39</v>
      </c>
      <c r="I1742" s="91">
        <v>26.06640625</v>
      </c>
      <c r="J1742" t="s">
        <v>31</v>
      </c>
      <c r="K1742" s="1" t="s">
        <v>33</v>
      </c>
      <c r="L1742" t="s">
        <v>36</v>
      </c>
      <c r="M1742" t="s">
        <v>37</v>
      </c>
      <c r="N1742" t="s">
        <v>36</v>
      </c>
      <c r="O1742" t="str">
        <f t="shared" si="27"/>
        <v>No</v>
      </c>
    </row>
    <row r="1743" spans="1:15" x14ac:dyDescent="0.25">
      <c r="A1743" t="s">
        <v>0</v>
      </c>
      <c r="B1743" t="s">
        <v>18</v>
      </c>
      <c r="C1743" t="s">
        <v>19</v>
      </c>
      <c r="D1743" s="91">
        <v>20.42578125</v>
      </c>
      <c r="E1743" t="s">
        <v>23</v>
      </c>
      <c r="F1743">
        <v>4225</v>
      </c>
      <c r="G1743" t="s">
        <v>28</v>
      </c>
      <c r="H1743" s="91">
        <v>39</v>
      </c>
      <c r="I1743" s="91">
        <v>30.4140625</v>
      </c>
      <c r="J1743" t="s">
        <v>32</v>
      </c>
      <c r="K1743" s="1" t="s">
        <v>35</v>
      </c>
      <c r="L1743" t="s">
        <v>36</v>
      </c>
      <c r="M1743" t="s">
        <v>38</v>
      </c>
      <c r="N1743" t="s">
        <v>36</v>
      </c>
      <c r="O1743" t="str">
        <f t="shared" si="27"/>
        <v>No</v>
      </c>
    </row>
    <row r="1744" spans="1:15" x14ac:dyDescent="0.25">
      <c r="A1744" t="s">
        <v>14</v>
      </c>
      <c r="B1744" t="s">
        <v>18</v>
      </c>
      <c r="C1744" t="s">
        <v>19</v>
      </c>
      <c r="D1744" s="91">
        <v>16</v>
      </c>
      <c r="E1744" t="s">
        <v>22</v>
      </c>
      <c r="F1744">
        <v>4230</v>
      </c>
      <c r="G1744" t="s">
        <v>28</v>
      </c>
      <c r="H1744" s="91">
        <v>41</v>
      </c>
      <c r="I1744" s="91">
        <v>25.26953125</v>
      </c>
      <c r="J1744" t="s">
        <v>31</v>
      </c>
      <c r="K1744" s="1" t="s">
        <v>34</v>
      </c>
      <c r="L1744" t="s">
        <v>36</v>
      </c>
      <c r="M1744" t="s">
        <v>39</v>
      </c>
      <c r="N1744" t="s">
        <v>63</v>
      </c>
      <c r="O1744" t="str">
        <f t="shared" si="27"/>
        <v>_Yes</v>
      </c>
    </row>
    <row r="1745" spans="1:15" x14ac:dyDescent="0.25">
      <c r="A1745" t="s">
        <v>14</v>
      </c>
      <c r="B1745" t="s">
        <v>18</v>
      </c>
      <c r="C1745" t="s">
        <v>20</v>
      </c>
      <c r="D1745" s="91">
        <v>9</v>
      </c>
      <c r="E1745" t="s">
        <v>21</v>
      </c>
      <c r="F1745">
        <v>4230</v>
      </c>
      <c r="G1745" t="s">
        <v>28</v>
      </c>
      <c r="H1745" s="91">
        <v>39</v>
      </c>
      <c r="I1745" s="91">
        <v>22.203125</v>
      </c>
      <c r="J1745" t="s">
        <v>30</v>
      </c>
      <c r="K1745" s="1" t="s">
        <v>34</v>
      </c>
      <c r="L1745" t="s">
        <v>36</v>
      </c>
      <c r="M1745" t="s">
        <v>40</v>
      </c>
      <c r="N1745" t="s">
        <v>36</v>
      </c>
      <c r="O1745" t="str">
        <f t="shared" si="27"/>
        <v>No</v>
      </c>
    </row>
    <row r="1746" spans="1:15" x14ac:dyDescent="0.25">
      <c r="A1746" t="s">
        <v>0</v>
      </c>
      <c r="B1746" t="s">
        <v>18</v>
      </c>
      <c r="C1746" t="s">
        <v>19</v>
      </c>
      <c r="D1746" s="91">
        <v>11.28515625</v>
      </c>
      <c r="E1746" t="s">
        <v>21</v>
      </c>
      <c r="F1746">
        <v>4235</v>
      </c>
      <c r="G1746" t="s">
        <v>28</v>
      </c>
      <c r="H1746" s="91">
        <v>41</v>
      </c>
      <c r="I1746" s="91">
        <v>26.46875</v>
      </c>
      <c r="J1746" t="s">
        <v>31</v>
      </c>
      <c r="K1746" s="1" t="s">
        <v>34</v>
      </c>
      <c r="L1746" t="s">
        <v>36</v>
      </c>
      <c r="M1746" t="s">
        <v>38</v>
      </c>
      <c r="N1746" t="s">
        <v>63</v>
      </c>
      <c r="O1746" t="str">
        <f t="shared" si="27"/>
        <v>_Yes</v>
      </c>
    </row>
    <row r="1747" spans="1:15" x14ac:dyDescent="0.25">
      <c r="A1747" t="s">
        <v>14</v>
      </c>
      <c r="B1747" t="s">
        <v>18</v>
      </c>
      <c r="C1747" t="s">
        <v>19</v>
      </c>
      <c r="D1747" s="91">
        <v>10.28515625</v>
      </c>
      <c r="E1747" t="s">
        <v>21</v>
      </c>
      <c r="F1747">
        <v>4240</v>
      </c>
      <c r="G1747" t="s">
        <v>28</v>
      </c>
      <c r="H1747" s="91">
        <v>39.5703125</v>
      </c>
      <c r="I1747" s="91">
        <v>36.8125</v>
      </c>
      <c r="J1747" t="s">
        <v>32</v>
      </c>
      <c r="K1747" s="1" t="s">
        <v>34</v>
      </c>
      <c r="L1747" t="s">
        <v>36</v>
      </c>
      <c r="M1747" t="s">
        <v>40</v>
      </c>
      <c r="N1747" t="s">
        <v>63</v>
      </c>
      <c r="O1747" t="str">
        <f t="shared" si="27"/>
        <v>_Yes</v>
      </c>
    </row>
    <row r="1748" spans="1:15" x14ac:dyDescent="0.25">
      <c r="A1748" t="s">
        <v>14</v>
      </c>
      <c r="B1748" t="s">
        <v>18</v>
      </c>
      <c r="C1748" t="s">
        <v>19</v>
      </c>
      <c r="D1748" s="91">
        <v>19.5703125</v>
      </c>
      <c r="E1748" t="s">
        <v>22</v>
      </c>
      <c r="F1748">
        <v>4240</v>
      </c>
      <c r="G1748" t="s">
        <v>28</v>
      </c>
      <c r="H1748" s="91">
        <v>40.140625</v>
      </c>
      <c r="I1748" s="91">
        <v>21.515625</v>
      </c>
      <c r="J1748" t="s">
        <v>30</v>
      </c>
      <c r="K1748" s="1" t="s">
        <v>34</v>
      </c>
      <c r="L1748" t="s">
        <v>36</v>
      </c>
      <c r="M1748" t="s">
        <v>38</v>
      </c>
      <c r="N1748" t="s">
        <v>41</v>
      </c>
      <c r="O1748" t="str">
        <f t="shared" si="27"/>
        <v>_Yes</v>
      </c>
    </row>
    <row r="1749" spans="1:15" x14ac:dyDescent="0.25">
      <c r="A1749" t="s">
        <v>14</v>
      </c>
      <c r="B1749" t="s">
        <v>18</v>
      </c>
      <c r="C1749" t="s">
        <v>19</v>
      </c>
      <c r="D1749" s="91">
        <v>13.14257813</v>
      </c>
      <c r="E1749" t="s">
        <v>22</v>
      </c>
      <c r="F1749">
        <v>4240</v>
      </c>
      <c r="G1749" t="s">
        <v>28</v>
      </c>
      <c r="H1749" s="91">
        <v>41</v>
      </c>
      <c r="I1749" s="91">
        <v>34.1484375</v>
      </c>
      <c r="J1749" t="s">
        <v>32</v>
      </c>
      <c r="K1749" s="1" t="s">
        <v>33</v>
      </c>
      <c r="L1749" t="s">
        <v>36</v>
      </c>
      <c r="M1749" t="s">
        <v>40</v>
      </c>
      <c r="N1749" t="s">
        <v>36</v>
      </c>
      <c r="O1749" t="str">
        <f t="shared" si="27"/>
        <v>No</v>
      </c>
    </row>
    <row r="1750" spans="1:15" x14ac:dyDescent="0.25">
      <c r="A1750" t="s">
        <v>14</v>
      </c>
      <c r="B1750" t="s">
        <v>18</v>
      </c>
      <c r="C1750" t="s">
        <v>19</v>
      </c>
      <c r="D1750" s="91">
        <v>4.142578125</v>
      </c>
      <c r="E1750" t="s">
        <v>21</v>
      </c>
      <c r="F1750">
        <v>4240</v>
      </c>
      <c r="G1750" t="s">
        <v>28</v>
      </c>
      <c r="H1750" s="91">
        <v>41.140625</v>
      </c>
      <c r="I1750" s="91">
        <v>22.921875</v>
      </c>
      <c r="J1750" t="s">
        <v>30</v>
      </c>
      <c r="K1750" s="1" t="s">
        <v>33</v>
      </c>
      <c r="L1750" t="s">
        <v>36</v>
      </c>
      <c r="M1750" t="s">
        <v>38</v>
      </c>
      <c r="N1750" t="s">
        <v>36</v>
      </c>
      <c r="O1750" t="str">
        <f t="shared" si="27"/>
        <v>No</v>
      </c>
    </row>
    <row r="1751" spans="1:15" x14ac:dyDescent="0.25">
      <c r="A1751" t="s">
        <v>14</v>
      </c>
      <c r="B1751" t="s">
        <v>18</v>
      </c>
      <c r="C1751" t="s">
        <v>20</v>
      </c>
      <c r="D1751" s="91">
        <v>11.71289063</v>
      </c>
      <c r="E1751" t="s">
        <v>21</v>
      </c>
      <c r="F1751">
        <v>4240</v>
      </c>
      <c r="G1751" t="s">
        <v>28</v>
      </c>
      <c r="H1751" s="91">
        <v>41.5703125</v>
      </c>
      <c r="I1751" s="91">
        <v>41.0859375</v>
      </c>
      <c r="J1751" t="s">
        <v>32</v>
      </c>
      <c r="K1751" s="1" t="s">
        <v>33</v>
      </c>
      <c r="L1751" t="s">
        <v>36</v>
      </c>
      <c r="M1751" t="s">
        <v>40</v>
      </c>
      <c r="N1751" t="s">
        <v>36</v>
      </c>
      <c r="O1751" t="str">
        <f t="shared" si="27"/>
        <v>No</v>
      </c>
    </row>
    <row r="1752" spans="1:15" x14ac:dyDescent="0.25">
      <c r="A1752" t="s">
        <v>14</v>
      </c>
      <c r="B1752" t="s">
        <v>18</v>
      </c>
      <c r="C1752" t="s">
        <v>20</v>
      </c>
      <c r="D1752" s="91">
        <v>36.5703125</v>
      </c>
      <c r="E1752" t="s">
        <v>24</v>
      </c>
      <c r="F1752">
        <v>4240</v>
      </c>
      <c r="G1752" t="s">
        <v>28</v>
      </c>
      <c r="H1752" s="91">
        <v>39</v>
      </c>
      <c r="I1752" s="91">
        <v>21.80078125</v>
      </c>
      <c r="J1752" t="s">
        <v>30</v>
      </c>
      <c r="K1752" s="1" t="s">
        <v>34</v>
      </c>
      <c r="L1752" t="s">
        <v>36</v>
      </c>
      <c r="M1752" t="s">
        <v>40</v>
      </c>
      <c r="N1752" t="s">
        <v>36</v>
      </c>
      <c r="O1752" t="str">
        <f t="shared" si="27"/>
        <v>No</v>
      </c>
    </row>
    <row r="1753" spans="1:15" x14ac:dyDescent="0.25">
      <c r="A1753" t="s">
        <v>14</v>
      </c>
      <c r="B1753" t="s">
        <v>18</v>
      </c>
      <c r="C1753" t="s">
        <v>20</v>
      </c>
      <c r="D1753" s="91">
        <v>16.42578125</v>
      </c>
      <c r="E1753" t="s">
        <v>22</v>
      </c>
      <c r="F1753">
        <v>4240</v>
      </c>
      <c r="G1753" t="s">
        <v>28</v>
      </c>
      <c r="H1753" s="91">
        <v>40</v>
      </c>
      <c r="I1753" s="91">
        <v>31.0078125</v>
      </c>
      <c r="J1753" t="s">
        <v>32</v>
      </c>
      <c r="K1753" s="1" t="s">
        <v>35</v>
      </c>
      <c r="L1753" t="s">
        <v>36</v>
      </c>
      <c r="M1753" t="s">
        <v>38</v>
      </c>
      <c r="N1753" t="s">
        <v>36</v>
      </c>
      <c r="O1753" t="str">
        <f t="shared" si="27"/>
        <v>No</v>
      </c>
    </row>
    <row r="1754" spans="1:15" x14ac:dyDescent="0.25">
      <c r="A1754" t="s">
        <v>14</v>
      </c>
      <c r="B1754" t="s">
        <v>18</v>
      </c>
      <c r="C1754" t="s">
        <v>20</v>
      </c>
      <c r="D1754" s="91">
        <v>11</v>
      </c>
      <c r="E1754" t="s">
        <v>21</v>
      </c>
      <c r="F1754">
        <v>4240</v>
      </c>
      <c r="G1754" t="s">
        <v>28</v>
      </c>
      <c r="H1754" s="91">
        <v>40.28125</v>
      </c>
      <c r="I1754" s="91">
        <v>30.109375</v>
      </c>
      <c r="J1754" t="s">
        <v>32</v>
      </c>
      <c r="K1754" s="1" t="s">
        <v>34</v>
      </c>
      <c r="L1754" t="s">
        <v>36</v>
      </c>
      <c r="M1754" t="s">
        <v>40</v>
      </c>
      <c r="N1754" t="s">
        <v>36</v>
      </c>
      <c r="O1754" t="str">
        <f t="shared" si="27"/>
        <v>No</v>
      </c>
    </row>
    <row r="1755" spans="1:15" x14ac:dyDescent="0.25">
      <c r="A1755" t="s">
        <v>14</v>
      </c>
      <c r="B1755" t="s">
        <v>18</v>
      </c>
      <c r="C1755" t="s">
        <v>19</v>
      </c>
      <c r="D1755" s="91">
        <v>6.427734375</v>
      </c>
      <c r="E1755" t="s">
        <v>21</v>
      </c>
      <c r="F1755">
        <v>4250</v>
      </c>
      <c r="G1755" t="s">
        <v>28</v>
      </c>
      <c r="H1755" s="91">
        <v>40</v>
      </c>
      <c r="I1755" s="91">
        <v>26.22265625</v>
      </c>
      <c r="J1755" t="s">
        <v>31</v>
      </c>
      <c r="K1755" s="1" t="s">
        <v>33</v>
      </c>
      <c r="L1755" t="s">
        <v>36</v>
      </c>
      <c r="M1755" t="s">
        <v>37</v>
      </c>
      <c r="N1755" t="s">
        <v>63</v>
      </c>
      <c r="O1755" t="str">
        <f t="shared" si="27"/>
        <v>_Yes</v>
      </c>
    </row>
    <row r="1756" spans="1:15" x14ac:dyDescent="0.25">
      <c r="A1756" t="s">
        <v>14</v>
      </c>
      <c r="B1756" t="s">
        <v>16</v>
      </c>
      <c r="C1756" t="s">
        <v>19</v>
      </c>
      <c r="D1756" s="91">
        <v>48.28125</v>
      </c>
      <c r="E1756" t="s">
        <v>24</v>
      </c>
      <c r="F1756">
        <v>4260</v>
      </c>
      <c r="G1756" t="s">
        <v>28</v>
      </c>
      <c r="H1756" s="91">
        <v>40</v>
      </c>
      <c r="I1756" s="91">
        <v>34.1328125</v>
      </c>
      <c r="J1756" t="s">
        <v>32</v>
      </c>
      <c r="K1756" s="1" t="s">
        <v>33</v>
      </c>
      <c r="L1756" t="s">
        <v>36</v>
      </c>
      <c r="M1756" t="s">
        <v>37</v>
      </c>
      <c r="N1756" t="s">
        <v>63</v>
      </c>
      <c r="O1756" t="str">
        <f t="shared" si="27"/>
        <v>_Yes</v>
      </c>
    </row>
    <row r="1757" spans="1:15" x14ac:dyDescent="0.25">
      <c r="A1757" t="s">
        <v>14</v>
      </c>
      <c r="B1757" t="s">
        <v>17</v>
      </c>
      <c r="C1757" t="s">
        <v>19</v>
      </c>
      <c r="D1757" s="91">
        <v>8</v>
      </c>
      <c r="E1757" t="s">
        <v>21</v>
      </c>
      <c r="F1757">
        <v>4260</v>
      </c>
      <c r="G1757" t="s">
        <v>28</v>
      </c>
      <c r="H1757" s="91">
        <v>41</v>
      </c>
      <c r="I1757" s="91">
        <v>31.328125</v>
      </c>
      <c r="J1757" t="s">
        <v>32</v>
      </c>
      <c r="K1757" s="1" t="s">
        <v>33</v>
      </c>
      <c r="L1757" t="s">
        <v>36</v>
      </c>
      <c r="M1757" t="s">
        <v>38</v>
      </c>
      <c r="N1757" t="s">
        <v>36</v>
      </c>
      <c r="O1757" t="str">
        <f t="shared" si="27"/>
        <v>No</v>
      </c>
    </row>
    <row r="1758" spans="1:15" x14ac:dyDescent="0.25">
      <c r="A1758" t="s">
        <v>14</v>
      </c>
      <c r="B1758" t="s">
        <v>17</v>
      </c>
      <c r="C1758" t="s">
        <v>19</v>
      </c>
      <c r="D1758" s="91">
        <v>9.5703125</v>
      </c>
      <c r="E1758" t="s">
        <v>21</v>
      </c>
      <c r="F1758">
        <v>4260</v>
      </c>
      <c r="G1758" t="s">
        <v>28</v>
      </c>
      <c r="H1758" s="91">
        <v>40</v>
      </c>
      <c r="I1758" s="91">
        <v>26.1796875</v>
      </c>
      <c r="J1758" t="s">
        <v>31</v>
      </c>
      <c r="K1758" s="1" t="s">
        <v>34</v>
      </c>
      <c r="L1758" t="s">
        <v>63</v>
      </c>
      <c r="M1758" t="s">
        <v>40</v>
      </c>
      <c r="N1758" t="s">
        <v>36</v>
      </c>
      <c r="O1758" t="str">
        <f t="shared" si="27"/>
        <v>No</v>
      </c>
    </row>
    <row r="1759" spans="1:15" x14ac:dyDescent="0.25">
      <c r="A1759" t="s">
        <v>14</v>
      </c>
      <c r="B1759" t="s">
        <v>18</v>
      </c>
      <c r="C1759" t="s">
        <v>19</v>
      </c>
      <c r="D1759" s="91">
        <v>9</v>
      </c>
      <c r="E1759" t="s">
        <v>21</v>
      </c>
      <c r="F1759">
        <v>4260</v>
      </c>
      <c r="G1759" t="s">
        <v>28</v>
      </c>
      <c r="H1759" s="91">
        <v>40</v>
      </c>
      <c r="I1759" s="91">
        <v>34.9375</v>
      </c>
      <c r="J1759" t="s">
        <v>32</v>
      </c>
      <c r="K1759" s="1" t="s">
        <v>34</v>
      </c>
      <c r="L1759" t="s">
        <v>36</v>
      </c>
      <c r="M1759" t="s">
        <v>38</v>
      </c>
      <c r="N1759" t="s">
        <v>36</v>
      </c>
      <c r="O1759" t="str">
        <f t="shared" si="27"/>
        <v>No</v>
      </c>
    </row>
    <row r="1760" spans="1:15" x14ac:dyDescent="0.25">
      <c r="A1760" t="s">
        <v>14</v>
      </c>
      <c r="B1760" t="s">
        <v>18</v>
      </c>
      <c r="C1760" t="s">
        <v>19</v>
      </c>
      <c r="D1760" s="91">
        <v>12.42773438</v>
      </c>
      <c r="E1760" t="s">
        <v>21</v>
      </c>
      <c r="F1760">
        <v>4260</v>
      </c>
      <c r="G1760" t="s">
        <v>28</v>
      </c>
      <c r="H1760" s="91">
        <v>40</v>
      </c>
      <c r="I1760" s="91">
        <v>31.2890625</v>
      </c>
      <c r="J1760" t="s">
        <v>32</v>
      </c>
      <c r="K1760" s="1" t="s">
        <v>34</v>
      </c>
      <c r="L1760" t="s">
        <v>36</v>
      </c>
      <c r="M1760" t="s">
        <v>40</v>
      </c>
      <c r="N1760" t="s">
        <v>36</v>
      </c>
      <c r="O1760" t="str">
        <f t="shared" si="27"/>
        <v>No</v>
      </c>
    </row>
    <row r="1761" spans="1:15" x14ac:dyDescent="0.25">
      <c r="A1761" t="s">
        <v>14</v>
      </c>
      <c r="B1761" t="s">
        <v>17</v>
      </c>
      <c r="C1761" t="s">
        <v>20</v>
      </c>
      <c r="D1761" s="91">
        <v>11.5703125</v>
      </c>
      <c r="E1761" t="s">
        <v>21</v>
      </c>
      <c r="F1761">
        <v>4260</v>
      </c>
      <c r="G1761" t="s">
        <v>28</v>
      </c>
      <c r="H1761" s="91">
        <v>40</v>
      </c>
      <c r="I1761" s="91">
        <v>35.2734375</v>
      </c>
      <c r="J1761" t="s">
        <v>32</v>
      </c>
      <c r="K1761" s="1" t="s">
        <v>34</v>
      </c>
      <c r="L1761" t="s">
        <v>63</v>
      </c>
      <c r="M1761" t="s">
        <v>38</v>
      </c>
      <c r="N1761" t="s">
        <v>36</v>
      </c>
      <c r="O1761" t="str">
        <f t="shared" si="27"/>
        <v>No</v>
      </c>
    </row>
    <row r="1762" spans="1:15" x14ac:dyDescent="0.25">
      <c r="A1762" t="s">
        <v>14</v>
      </c>
      <c r="B1762" t="s">
        <v>18</v>
      </c>
      <c r="C1762" t="s">
        <v>20</v>
      </c>
      <c r="D1762" s="91">
        <v>24</v>
      </c>
      <c r="E1762" t="s">
        <v>23</v>
      </c>
      <c r="F1762">
        <v>4270</v>
      </c>
      <c r="G1762" t="s">
        <v>28</v>
      </c>
      <c r="H1762" s="91">
        <v>40</v>
      </c>
      <c r="I1762" s="91">
        <v>30.25</v>
      </c>
      <c r="J1762" t="s">
        <v>32</v>
      </c>
      <c r="K1762" s="1" t="s">
        <v>34</v>
      </c>
      <c r="L1762" t="s">
        <v>36</v>
      </c>
      <c r="M1762" t="s">
        <v>38</v>
      </c>
      <c r="N1762" t="s">
        <v>36</v>
      </c>
      <c r="O1762" t="str">
        <f t="shared" si="27"/>
        <v>No</v>
      </c>
    </row>
    <row r="1763" spans="1:15" x14ac:dyDescent="0.25">
      <c r="A1763" t="s">
        <v>14</v>
      </c>
      <c r="B1763" t="s">
        <v>18</v>
      </c>
      <c r="C1763" t="s">
        <v>20</v>
      </c>
      <c r="D1763" s="91">
        <v>33</v>
      </c>
      <c r="E1763" t="s">
        <v>24</v>
      </c>
      <c r="F1763">
        <v>4270</v>
      </c>
      <c r="G1763" t="s">
        <v>28</v>
      </c>
      <c r="H1763" s="91">
        <v>40</v>
      </c>
      <c r="I1763" s="91">
        <v>24.62109375</v>
      </c>
      <c r="J1763" t="s">
        <v>30</v>
      </c>
      <c r="K1763" s="1" t="s">
        <v>34</v>
      </c>
      <c r="L1763" t="s">
        <v>36</v>
      </c>
      <c r="M1763" t="s">
        <v>40</v>
      </c>
      <c r="N1763" t="s">
        <v>63</v>
      </c>
      <c r="O1763" t="str">
        <f t="shared" si="27"/>
        <v>_Yes</v>
      </c>
    </row>
    <row r="1764" spans="1:15" x14ac:dyDescent="0.25">
      <c r="A1764" t="s">
        <v>14</v>
      </c>
      <c r="B1764" t="s">
        <v>17</v>
      </c>
      <c r="C1764" t="s">
        <v>20</v>
      </c>
      <c r="D1764" s="91">
        <v>13.71289063</v>
      </c>
      <c r="E1764" t="s">
        <v>22</v>
      </c>
      <c r="F1764">
        <v>4275</v>
      </c>
      <c r="G1764" t="s">
        <v>28</v>
      </c>
      <c r="H1764" s="91">
        <v>42</v>
      </c>
      <c r="I1764" s="91">
        <v>24.953125</v>
      </c>
      <c r="J1764" t="s">
        <v>30</v>
      </c>
      <c r="K1764" s="1" t="s">
        <v>34</v>
      </c>
      <c r="L1764" t="s">
        <v>36</v>
      </c>
      <c r="M1764" t="s">
        <v>38</v>
      </c>
      <c r="N1764" t="s">
        <v>36</v>
      </c>
      <c r="O1764" t="str">
        <f t="shared" si="27"/>
        <v>No</v>
      </c>
    </row>
    <row r="1765" spans="1:15" x14ac:dyDescent="0.25">
      <c r="A1765" t="s">
        <v>14</v>
      </c>
      <c r="B1765" t="s">
        <v>18</v>
      </c>
      <c r="C1765" t="s">
        <v>19</v>
      </c>
      <c r="D1765" s="91">
        <v>17.85546875</v>
      </c>
      <c r="E1765" t="s">
        <v>22</v>
      </c>
      <c r="F1765">
        <v>4280</v>
      </c>
      <c r="G1765" t="s">
        <v>28</v>
      </c>
      <c r="H1765" s="91">
        <v>40.7109375</v>
      </c>
      <c r="I1765" s="91">
        <v>31.3984375</v>
      </c>
      <c r="J1765" t="s">
        <v>32</v>
      </c>
      <c r="K1765" s="1" t="s">
        <v>34</v>
      </c>
      <c r="L1765" t="s">
        <v>36</v>
      </c>
      <c r="M1765" t="s">
        <v>40</v>
      </c>
      <c r="N1765" t="s">
        <v>36</v>
      </c>
      <c r="O1765" t="str">
        <f t="shared" si="27"/>
        <v>No</v>
      </c>
    </row>
    <row r="1766" spans="1:15" x14ac:dyDescent="0.25">
      <c r="A1766" t="s">
        <v>14</v>
      </c>
      <c r="B1766" t="s">
        <v>18</v>
      </c>
      <c r="C1766" t="s">
        <v>19</v>
      </c>
      <c r="D1766" s="91">
        <v>5.571289063</v>
      </c>
      <c r="E1766" t="s">
        <v>21</v>
      </c>
      <c r="F1766">
        <v>4280</v>
      </c>
      <c r="G1766" t="s">
        <v>28</v>
      </c>
      <c r="H1766" s="91">
        <v>39.8515625</v>
      </c>
      <c r="I1766" s="91">
        <v>29.51171875</v>
      </c>
      <c r="J1766" t="s">
        <v>31</v>
      </c>
      <c r="K1766" s="1" t="s">
        <v>34</v>
      </c>
      <c r="L1766" t="s">
        <v>36</v>
      </c>
      <c r="M1766" t="s">
        <v>40</v>
      </c>
      <c r="N1766" t="s">
        <v>63</v>
      </c>
      <c r="O1766" t="str">
        <f t="shared" si="27"/>
        <v>_Yes</v>
      </c>
    </row>
    <row r="1767" spans="1:15" x14ac:dyDescent="0.25">
      <c r="A1767" t="s">
        <v>14</v>
      </c>
      <c r="B1767" t="s">
        <v>18</v>
      </c>
      <c r="C1767" t="s">
        <v>20</v>
      </c>
      <c r="D1767" s="91">
        <v>19.5703125</v>
      </c>
      <c r="E1767" t="s">
        <v>22</v>
      </c>
      <c r="F1767">
        <v>4280</v>
      </c>
      <c r="G1767" t="s">
        <v>28</v>
      </c>
      <c r="H1767" s="91">
        <v>40</v>
      </c>
      <c r="I1767" s="91">
        <v>23.69140625</v>
      </c>
      <c r="J1767" t="s">
        <v>30</v>
      </c>
      <c r="K1767" s="1" t="s">
        <v>33</v>
      </c>
      <c r="L1767" t="s">
        <v>36</v>
      </c>
      <c r="M1767" t="s">
        <v>40</v>
      </c>
      <c r="N1767" t="s">
        <v>63</v>
      </c>
      <c r="O1767" t="str">
        <f t="shared" si="27"/>
        <v>_Yes</v>
      </c>
    </row>
    <row r="1768" spans="1:15" x14ac:dyDescent="0.25">
      <c r="A1768" t="s">
        <v>14</v>
      </c>
      <c r="B1768" t="s">
        <v>18</v>
      </c>
      <c r="C1768" t="s">
        <v>19</v>
      </c>
      <c r="D1768" s="91">
        <v>42.5703125</v>
      </c>
      <c r="E1768" t="s">
        <v>24</v>
      </c>
      <c r="F1768">
        <v>4290</v>
      </c>
      <c r="G1768" t="s">
        <v>28</v>
      </c>
      <c r="H1768" s="91">
        <v>41.8515625</v>
      </c>
      <c r="I1768" s="91">
        <v>35.3984375</v>
      </c>
      <c r="J1768" t="s">
        <v>32</v>
      </c>
      <c r="K1768" s="1" t="s">
        <v>33</v>
      </c>
      <c r="L1768" t="s">
        <v>36</v>
      </c>
      <c r="M1768" t="s">
        <v>39</v>
      </c>
      <c r="N1768" t="s">
        <v>36</v>
      </c>
      <c r="O1768" t="str">
        <f t="shared" si="27"/>
        <v>No</v>
      </c>
    </row>
    <row r="1769" spans="1:15" x14ac:dyDescent="0.25">
      <c r="A1769" t="s">
        <v>14</v>
      </c>
      <c r="B1769" t="s">
        <v>18</v>
      </c>
      <c r="C1769" t="s">
        <v>19</v>
      </c>
      <c r="D1769" s="91">
        <v>10.14257813</v>
      </c>
      <c r="E1769" t="s">
        <v>21</v>
      </c>
      <c r="F1769">
        <v>4290</v>
      </c>
      <c r="G1769" t="s">
        <v>28</v>
      </c>
      <c r="H1769" s="91">
        <v>41</v>
      </c>
      <c r="I1769" s="91">
        <v>26.72265625</v>
      </c>
      <c r="J1769" t="s">
        <v>31</v>
      </c>
      <c r="K1769" s="1" t="s">
        <v>34</v>
      </c>
      <c r="L1769" t="s">
        <v>36</v>
      </c>
      <c r="M1769" t="s">
        <v>40</v>
      </c>
      <c r="N1769" t="s">
        <v>36</v>
      </c>
      <c r="O1769" t="str">
        <f t="shared" si="27"/>
        <v>No</v>
      </c>
    </row>
    <row r="1770" spans="1:15" x14ac:dyDescent="0.25">
      <c r="A1770" t="s">
        <v>14</v>
      </c>
      <c r="B1770" t="s">
        <v>18</v>
      </c>
      <c r="C1770" t="s">
        <v>19</v>
      </c>
      <c r="D1770" s="91">
        <v>16</v>
      </c>
      <c r="E1770" t="s">
        <v>22</v>
      </c>
      <c r="F1770">
        <v>4295</v>
      </c>
      <c r="G1770" t="s">
        <v>28</v>
      </c>
      <c r="H1770" s="91">
        <v>39.5703125</v>
      </c>
      <c r="I1770" s="91">
        <v>34.1796875</v>
      </c>
      <c r="J1770" t="s">
        <v>32</v>
      </c>
      <c r="K1770" s="1" t="s">
        <v>34</v>
      </c>
      <c r="L1770" t="s">
        <v>36</v>
      </c>
      <c r="M1770" t="s">
        <v>40</v>
      </c>
      <c r="N1770" t="s">
        <v>36</v>
      </c>
      <c r="O1770" t="str">
        <f t="shared" si="27"/>
        <v>No</v>
      </c>
    </row>
    <row r="1771" spans="1:15" x14ac:dyDescent="0.25">
      <c r="A1771" t="s">
        <v>14</v>
      </c>
      <c r="B1771" t="s">
        <v>18</v>
      </c>
      <c r="C1771" t="s">
        <v>20</v>
      </c>
      <c r="D1771" s="91">
        <v>18.140625</v>
      </c>
      <c r="E1771" t="s">
        <v>22</v>
      </c>
      <c r="F1771">
        <v>4300</v>
      </c>
      <c r="G1771" t="s">
        <v>28</v>
      </c>
      <c r="H1771" s="91">
        <v>40</v>
      </c>
      <c r="I1771" s="91">
        <v>37.3984375</v>
      </c>
      <c r="J1771" t="s">
        <v>32</v>
      </c>
      <c r="K1771" s="1" t="s">
        <v>33</v>
      </c>
      <c r="L1771" t="s">
        <v>36</v>
      </c>
      <c r="M1771" t="s">
        <v>37</v>
      </c>
      <c r="N1771" t="s">
        <v>36</v>
      </c>
      <c r="O1771" t="str">
        <f t="shared" si="27"/>
        <v>No</v>
      </c>
    </row>
    <row r="1772" spans="1:15" x14ac:dyDescent="0.25">
      <c r="A1772" t="s">
        <v>14</v>
      </c>
      <c r="B1772" t="s">
        <v>18</v>
      </c>
      <c r="C1772" t="s">
        <v>20</v>
      </c>
      <c r="D1772" s="91">
        <v>13.5703125</v>
      </c>
      <c r="E1772" t="s">
        <v>22</v>
      </c>
      <c r="F1772">
        <v>4300</v>
      </c>
      <c r="G1772" t="s">
        <v>28</v>
      </c>
      <c r="H1772" s="91">
        <v>41</v>
      </c>
      <c r="I1772" s="91">
        <v>25.4609375</v>
      </c>
      <c r="J1772" t="s">
        <v>31</v>
      </c>
      <c r="K1772" s="1" t="s">
        <v>33</v>
      </c>
      <c r="L1772" t="s">
        <v>36</v>
      </c>
      <c r="M1772" t="s">
        <v>40</v>
      </c>
      <c r="N1772" t="s">
        <v>36</v>
      </c>
      <c r="O1772" t="str">
        <f t="shared" si="27"/>
        <v>No</v>
      </c>
    </row>
    <row r="1773" spans="1:15" x14ac:dyDescent="0.25">
      <c r="A1773" t="s">
        <v>14</v>
      </c>
      <c r="B1773" t="s">
        <v>17</v>
      </c>
      <c r="C1773" t="s">
        <v>20</v>
      </c>
      <c r="D1773" s="91">
        <v>8.85546875</v>
      </c>
      <c r="E1773" t="s">
        <v>21</v>
      </c>
      <c r="F1773">
        <v>4300</v>
      </c>
      <c r="G1773" t="s">
        <v>28</v>
      </c>
      <c r="H1773" s="91">
        <v>40.8515625</v>
      </c>
      <c r="I1773" s="91">
        <v>18.0078125</v>
      </c>
      <c r="J1773" t="s">
        <v>29</v>
      </c>
      <c r="K1773" s="1" t="s">
        <v>35</v>
      </c>
      <c r="L1773" t="s">
        <v>63</v>
      </c>
      <c r="M1773" t="s">
        <v>38</v>
      </c>
      <c r="N1773" t="s">
        <v>36</v>
      </c>
      <c r="O1773" t="str">
        <f t="shared" si="27"/>
        <v>No</v>
      </c>
    </row>
    <row r="1774" spans="1:15" x14ac:dyDescent="0.25">
      <c r="A1774" t="s">
        <v>14</v>
      </c>
      <c r="B1774" t="s">
        <v>18</v>
      </c>
      <c r="C1774" t="s">
        <v>19</v>
      </c>
      <c r="D1774" s="91">
        <v>26.5703125</v>
      </c>
      <c r="E1774" t="s">
        <v>24</v>
      </c>
      <c r="F1774">
        <v>4310</v>
      </c>
      <c r="G1774" t="s">
        <v>28</v>
      </c>
      <c r="H1774" s="91">
        <v>40</v>
      </c>
      <c r="I1774" s="91">
        <v>22.23046875</v>
      </c>
      <c r="J1774" t="s">
        <v>30</v>
      </c>
      <c r="K1774" s="1" t="s">
        <v>34</v>
      </c>
      <c r="L1774" t="s">
        <v>36</v>
      </c>
      <c r="M1774" t="s">
        <v>37</v>
      </c>
      <c r="N1774" t="s">
        <v>36</v>
      </c>
      <c r="O1774" t="str">
        <f t="shared" si="27"/>
        <v>No</v>
      </c>
    </row>
    <row r="1775" spans="1:15" x14ac:dyDescent="0.25">
      <c r="A1775" t="s">
        <v>14</v>
      </c>
      <c r="B1775" t="s">
        <v>18</v>
      </c>
      <c r="C1775" t="s">
        <v>20</v>
      </c>
      <c r="D1775" s="91">
        <v>16.85546875</v>
      </c>
      <c r="E1775" t="s">
        <v>22</v>
      </c>
      <c r="F1775">
        <v>4310</v>
      </c>
      <c r="G1775" t="s">
        <v>28</v>
      </c>
      <c r="H1775" s="91">
        <v>40</v>
      </c>
      <c r="I1775" s="91">
        <v>32.484375</v>
      </c>
      <c r="J1775" t="s">
        <v>32</v>
      </c>
      <c r="K1775" s="1" t="s">
        <v>35</v>
      </c>
      <c r="L1775" t="s">
        <v>36</v>
      </c>
      <c r="M1775" t="s">
        <v>38</v>
      </c>
      <c r="N1775" t="s">
        <v>36</v>
      </c>
      <c r="O1775" t="str">
        <f t="shared" si="27"/>
        <v>No</v>
      </c>
    </row>
    <row r="1776" spans="1:15" x14ac:dyDescent="0.25">
      <c r="A1776" t="s">
        <v>14</v>
      </c>
      <c r="B1776" t="s">
        <v>18</v>
      </c>
      <c r="C1776" t="s">
        <v>19</v>
      </c>
      <c r="D1776" s="91">
        <v>14.5703125</v>
      </c>
      <c r="E1776" t="s">
        <v>22</v>
      </c>
      <c r="F1776">
        <v>4315</v>
      </c>
      <c r="G1776" t="s">
        <v>28</v>
      </c>
      <c r="H1776" s="91">
        <v>41</v>
      </c>
      <c r="I1776" s="91">
        <v>30.88671875</v>
      </c>
      <c r="J1776" t="s">
        <v>32</v>
      </c>
      <c r="K1776" s="1" t="s">
        <v>33</v>
      </c>
      <c r="L1776" t="s">
        <v>36</v>
      </c>
      <c r="M1776" t="s">
        <v>37</v>
      </c>
      <c r="N1776" t="s">
        <v>36</v>
      </c>
      <c r="O1776" t="str">
        <f t="shared" si="27"/>
        <v>No</v>
      </c>
    </row>
    <row r="1777" spans="1:15" x14ac:dyDescent="0.25">
      <c r="A1777" t="s">
        <v>14</v>
      </c>
      <c r="B1777" t="s">
        <v>17</v>
      </c>
      <c r="C1777" t="s">
        <v>19</v>
      </c>
      <c r="D1777" s="91">
        <v>11.85546875</v>
      </c>
      <c r="E1777" t="s">
        <v>21</v>
      </c>
      <c r="F1777">
        <v>4320</v>
      </c>
      <c r="G1777" t="s">
        <v>28</v>
      </c>
      <c r="H1777" s="91">
        <v>42</v>
      </c>
      <c r="I1777" s="91">
        <v>22.20703125</v>
      </c>
      <c r="J1777" t="s">
        <v>30</v>
      </c>
      <c r="K1777" s="1" t="s">
        <v>34</v>
      </c>
      <c r="L1777" t="s">
        <v>36</v>
      </c>
      <c r="M1777" t="s">
        <v>38</v>
      </c>
      <c r="N1777" t="s">
        <v>63</v>
      </c>
      <c r="O1777" t="str">
        <f t="shared" si="27"/>
        <v>_Yes</v>
      </c>
    </row>
    <row r="1778" spans="1:15" x14ac:dyDescent="0.25">
      <c r="A1778" t="s">
        <v>14</v>
      </c>
      <c r="B1778" t="s">
        <v>18</v>
      </c>
      <c r="C1778" t="s">
        <v>19</v>
      </c>
      <c r="D1778" s="91">
        <v>27.42578125</v>
      </c>
      <c r="E1778" t="s">
        <v>24</v>
      </c>
      <c r="F1778">
        <v>4320</v>
      </c>
      <c r="G1778" t="s">
        <v>28</v>
      </c>
      <c r="H1778" s="91">
        <v>39</v>
      </c>
      <c r="I1778" s="91">
        <v>39.2734375</v>
      </c>
      <c r="J1778" t="s">
        <v>32</v>
      </c>
      <c r="K1778" s="1" t="s">
        <v>35</v>
      </c>
      <c r="L1778" t="s">
        <v>36</v>
      </c>
      <c r="M1778" t="s">
        <v>37</v>
      </c>
      <c r="N1778" t="s">
        <v>36</v>
      </c>
      <c r="O1778" t="str">
        <f t="shared" si="27"/>
        <v>No</v>
      </c>
    </row>
    <row r="1779" spans="1:15" x14ac:dyDescent="0.25">
      <c r="A1779" t="s">
        <v>14</v>
      </c>
      <c r="B1779" t="s">
        <v>18</v>
      </c>
      <c r="C1779" t="s">
        <v>19</v>
      </c>
      <c r="D1779" s="91">
        <v>20.28515625</v>
      </c>
      <c r="E1779" t="s">
        <v>23</v>
      </c>
      <c r="F1779">
        <v>4320</v>
      </c>
      <c r="G1779" t="s">
        <v>28</v>
      </c>
      <c r="H1779" s="91">
        <v>40.28125</v>
      </c>
      <c r="I1779" s="91">
        <v>31.1796875</v>
      </c>
      <c r="J1779" t="s">
        <v>32</v>
      </c>
      <c r="K1779" s="1" t="s">
        <v>33</v>
      </c>
      <c r="L1779" t="s">
        <v>36</v>
      </c>
      <c r="M1779" t="s">
        <v>40</v>
      </c>
      <c r="N1779" t="s">
        <v>36</v>
      </c>
      <c r="O1779" t="str">
        <f t="shared" si="27"/>
        <v>No</v>
      </c>
    </row>
    <row r="1780" spans="1:15" x14ac:dyDescent="0.25">
      <c r="A1780" t="s">
        <v>14</v>
      </c>
      <c r="B1780" t="s">
        <v>16</v>
      </c>
      <c r="C1780" t="s">
        <v>19</v>
      </c>
      <c r="D1780" s="91">
        <v>14</v>
      </c>
      <c r="E1780" t="s">
        <v>22</v>
      </c>
      <c r="F1780">
        <v>4320</v>
      </c>
      <c r="G1780" t="s">
        <v>28</v>
      </c>
      <c r="H1780" s="91">
        <v>40.140625</v>
      </c>
      <c r="I1780" s="91">
        <v>22.2265625</v>
      </c>
      <c r="J1780" t="s">
        <v>30</v>
      </c>
      <c r="K1780" s="1" t="s">
        <v>35</v>
      </c>
      <c r="L1780" t="s">
        <v>36</v>
      </c>
      <c r="M1780" t="s">
        <v>37</v>
      </c>
      <c r="N1780" t="s">
        <v>36</v>
      </c>
      <c r="O1780" t="str">
        <f t="shared" si="27"/>
        <v>No</v>
      </c>
    </row>
    <row r="1781" spans="1:15" x14ac:dyDescent="0.25">
      <c r="A1781" t="s">
        <v>14</v>
      </c>
      <c r="B1781" t="s">
        <v>18</v>
      </c>
      <c r="C1781" t="s">
        <v>20</v>
      </c>
      <c r="D1781" s="91">
        <v>7.28515625</v>
      </c>
      <c r="E1781" t="s">
        <v>21</v>
      </c>
      <c r="F1781">
        <v>4320</v>
      </c>
      <c r="G1781" t="s">
        <v>28</v>
      </c>
      <c r="H1781" s="91">
        <v>39</v>
      </c>
      <c r="I1781" s="91">
        <v>18.515625</v>
      </c>
      <c r="J1781" t="s">
        <v>29</v>
      </c>
      <c r="K1781" s="1" t="s">
        <v>33</v>
      </c>
      <c r="L1781" t="s">
        <v>36</v>
      </c>
      <c r="M1781" t="s">
        <v>38</v>
      </c>
      <c r="N1781" t="s">
        <v>36</v>
      </c>
      <c r="O1781" t="str">
        <f t="shared" si="27"/>
        <v>No</v>
      </c>
    </row>
    <row r="1782" spans="1:15" x14ac:dyDescent="0.25">
      <c r="A1782" t="s">
        <v>14</v>
      </c>
      <c r="B1782" t="s">
        <v>18</v>
      </c>
      <c r="C1782" t="s">
        <v>20</v>
      </c>
      <c r="D1782" s="91">
        <v>34.28125</v>
      </c>
      <c r="E1782" t="s">
        <v>24</v>
      </c>
      <c r="F1782">
        <v>4320</v>
      </c>
      <c r="G1782" t="s">
        <v>28</v>
      </c>
      <c r="H1782" s="91">
        <v>41</v>
      </c>
      <c r="I1782" s="91">
        <v>36.0078125</v>
      </c>
      <c r="J1782" t="s">
        <v>32</v>
      </c>
      <c r="K1782" s="1" t="s">
        <v>33</v>
      </c>
      <c r="L1782" t="s">
        <v>36</v>
      </c>
      <c r="M1782" t="s">
        <v>38</v>
      </c>
      <c r="N1782" t="s">
        <v>63</v>
      </c>
      <c r="O1782" t="str">
        <f t="shared" si="27"/>
        <v>_Yes</v>
      </c>
    </row>
    <row r="1783" spans="1:15" x14ac:dyDescent="0.25">
      <c r="A1783" t="s">
        <v>14</v>
      </c>
      <c r="B1783" t="s">
        <v>16</v>
      </c>
      <c r="C1783" t="s">
        <v>20</v>
      </c>
      <c r="D1783" s="91">
        <v>20.5703125</v>
      </c>
      <c r="E1783" t="s">
        <v>23</v>
      </c>
      <c r="F1783">
        <v>4325</v>
      </c>
      <c r="G1783" t="s">
        <v>28</v>
      </c>
      <c r="H1783" s="91">
        <v>39</v>
      </c>
      <c r="I1783" s="91">
        <v>27.08984375</v>
      </c>
      <c r="J1783" t="s">
        <v>31</v>
      </c>
      <c r="K1783" s="1" t="s">
        <v>35</v>
      </c>
      <c r="L1783" t="s">
        <v>36</v>
      </c>
      <c r="M1783" t="s">
        <v>37</v>
      </c>
      <c r="N1783" t="s">
        <v>41</v>
      </c>
      <c r="O1783" t="str">
        <f t="shared" si="27"/>
        <v>_Yes</v>
      </c>
    </row>
    <row r="1784" spans="1:15" x14ac:dyDescent="0.25">
      <c r="A1784" t="s">
        <v>14</v>
      </c>
      <c r="B1784" t="s">
        <v>18</v>
      </c>
      <c r="C1784" t="s">
        <v>19</v>
      </c>
      <c r="D1784" s="91">
        <v>13.71289063</v>
      </c>
      <c r="E1784" t="s">
        <v>22</v>
      </c>
      <c r="F1784">
        <v>4330</v>
      </c>
      <c r="G1784" t="s">
        <v>28</v>
      </c>
      <c r="H1784" s="91">
        <v>40</v>
      </c>
      <c r="I1784" s="91">
        <v>23.125</v>
      </c>
      <c r="J1784" t="s">
        <v>30</v>
      </c>
      <c r="K1784" s="1" t="s">
        <v>35</v>
      </c>
      <c r="L1784" t="s">
        <v>36</v>
      </c>
      <c r="M1784" t="s">
        <v>40</v>
      </c>
      <c r="N1784" t="s">
        <v>36</v>
      </c>
      <c r="O1784" t="str">
        <f t="shared" si="27"/>
        <v>No</v>
      </c>
    </row>
    <row r="1785" spans="1:15" x14ac:dyDescent="0.25">
      <c r="A1785" t="s">
        <v>14</v>
      </c>
      <c r="B1785" t="s">
        <v>18</v>
      </c>
      <c r="C1785" t="s">
        <v>19</v>
      </c>
      <c r="D1785" s="91">
        <v>20.42578125</v>
      </c>
      <c r="E1785" t="s">
        <v>23</v>
      </c>
      <c r="F1785">
        <v>4330</v>
      </c>
      <c r="G1785" t="s">
        <v>28</v>
      </c>
      <c r="H1785" s="91">
        <v>42.28125</v>
      </c>
      <c r="I1785" s="91">
        <v>35.6171875</v>
      </c>
      <c r="J1785" t="s">
        <v>32</v>
      </c>
      <c r="K1785" s="1" t="s">
        <v>34</v>
      </c>
      <c r="L1785" t="s">
        <v>36</v>
      </c>
      <c r="M1785" t="s">
        <v>40</v>
      </c>
      <c r="N1785" t="s">
        <v>36</v>
      </c>
      <c r="O1785" t="str">
        <f t="shared" si="27"/>
        <v>No</v>
      </c>
    </row>
    <row r="1786" spans="1:15" x14ac:dyDescent="0.25">
      <c r="A1786" t="s">
        <v>14</v>
      </c>
      <c r="B1786" t="s">
        <v>18</v>
      </c>
      <c r="C1786" t="s">
        <v>19</v>
      </c>
      <c r="D1786" s="91">
        <v>37.7109375</v>
      </c>
      <c r="E1786" t="s">
        <v>24</v>
      </c>
      <c r="F1786">
        <v>4330</v>
      </c>
      <c r="G1786" t="s">
        <v>28</v>
      </c>
      <c r="H1786" s="91">
        <v>40</v>
      </c>
      <c r="I1786" s="91">
        <v>19.98046875</v>
      </c>
      <c r="J1786" t="s">
        <v>29</v>
      </c>
      <c r="K1786" s="1" t="s">
        <v>34</v>
      </c>
      <c r="L1786" t="s">
        <v>36</v>
      </c>
      <c r="M1786" t="s">
        <v>38</v>
      </c>
      <c r="N1786" t="s">
        <v>63</v>
      </c>
      <c r="O1786" t="str">
        <f t="shared" si="27"/>
        <v>_Yes</v>
      </c>
    </row>
    <row r="1787" spans="1:15" x14ac:dyDescent="0.25">
      <c r="A1787" t="s">
        <v>14</v>
      </c>
      <c r="B1787" t="s">
        <v>18</v>
      </c>
      <c r="C1787" t="s">
        <v>19</v>
      </c>
      <c r="D1787" s="91">
        <v>18.28515625</v>
      </c>
      <c r="E1787" t="s">
        <v>22</v>
      </c>
      <c r="F1787">
        <v>4340</v>
      </c>
      <c r="G1787" t="s">
        <v>28</v>
      </c>
      <c r="H1787" s="91">
        <v>40</v>
      </c>
      <c r="I1787" s="91">
        <v>18.5078125</v>
      </c>
      <c r="J1787" t="s">
        <v>29</v>
      </c>
      <c r="K1787" s="1" t="s">
        <v>35</v>
      </c>
      <c r="L1787" t="s">
        <v>36</v>
      </c>
      <c r="M1787" t="s">
        <v>39</v>
      </c>
      <c r="N1787" t="s">
        <v>63</v>
      </c>
      <c r="O1787" t="str">
        <f t="shared" si="27"/>
        <v>_Yes</v>
      </c>
    </row>
    <row r="1788" spans="1:15" x14ac:dyDescent="0.25">
      <c r="A1788" t="s">
        <v>14</v>
      </c>
      <c r="B1788" t="s">
        <v>18</v>
      </c>
      <c r="C1788" t="s">
        <v>19</v>
      </c>
      <c r="D1788" s="91">
        <v>10.14257813</v>
      </c>
      <c r="E1788" t="s">
        <v>21</v>
      </c>
      <c r="F1788">
        <v>4340</v>
      </c>
      <c r="G1788" t="s">
        <v>28</v>
      </c>
      <c r="H1788" s="91">
        <v>40</v>
      </c>
      <c r="I1788" s="91">
        <v>31.30078125</v>
      </c>
      <c r="J1788" t="s">
        <v>32</v>
      </c>
      <c r="K1788" s="1" t="s">
        <v>33</v>
      </c>
      <c r="L1788" t="s">
        <v>36</v>
      </c>
      <c r="M1788" t="s">
        <v>40</v>
      </c>
      <c r="N1788" t="s">
        <v>36</v>
      </c>
      <c r="O1788" t="str">
        <f t="shared" si="27"/>
        <v>No</v>
      </c>
    </row>
    <row r="1789" spans="1:15" x14ac:dyDescent="0.25">
      <c r="A1789" t="s">
        <v>14</v>
      </c>
      <c r="B1789" t="s">
        <v>18</v>
      </c>
      <c r="C1789" t="s">
        <v>20</v>
      </c>
      <c r="D1789" s="91">
        <v>37.8515625</v>
      </c>
      <c r="E1789" t="s">
        <v>24</v>
      </c>
      <c r="F1789">
        <v>4340</v>
      </c>
      <c r="G1789" t="s">
        <v>28</v>
      </c>
      <c r="H1789" s="91">
        <v>41</v>
      </c>
      <c r="I1789" s="91">
        <v>21.55859375</v>
      </c>
      <c r="J1789" t="s">
        <v>30</v>
      </c>
      <c r="K1789" s="1" t="s">
        <v>34</v>
      </c>
      <c r="L1789" t="s">
        <v>36</v>
      </c>
      <c r="M1789" t="s">
        <v>40</v>
      </c>
      <c r="N1789" t="s">
        <v>63</v>
      </c>
      <c r="O1789" t="str">
        <f t="shared" si="27"/>
        <v>_Yes</v>
      </c>
    </row>
    <row r="1790" spans="1:15" x14ac:dyDescent="0.25">
      <c r="A1790" t="s">
        <v>14</v>
      </c>
      <c r="B1790" t="s">
        <v>18</v>
      </c>
      <c r="C1790" t="s">
        <v>19</v>
      </c>
      <c r="D1790" s="91">
        <v>37.5703125</v>
      </c>
      <c r="E1790" t="s">
        <v>24</v>
      </c>
      <c r="F1790">
        <v>4350</v>
      </c>
      <c r="G1790" t="s">
        <v>28</v>
      </c>
      <c r="H1790" s="91">
        <v>41</v>
      </c>
      <c r="I1790" s="91">
        <v>32.9609375</v>
      </c>
      <c r="J1790" t="s">
        <v>32</v>
      </c>
      <c r="K1790" s="1" t="s">
        <v>33</v>
      </c>
      <c r="L1790" t="s">
        <v>36</v>
      </c>
      <c r="M1790" t="s">
        <v>40</v>
      </c>
      <c r="N1790" t="s">
        <v>36</v>
      </c>
      <c r="O1790" t="str">
        <f t="shared" si="27"/>
        <v>No</v>
      </c>
    </row>
    <row r="1791" spans="1:15" x14ac:dyDescent="0.25">
      <c r="A1791" t="s">
        <v>14</v>
      </c>
      <c r="B1791" t="s">
        <v>17</v>
      </c>
      <c r="C1791" t="s">
        <v>20</v>
      </c>
      <c r="D1791" s="91">
        <v>30</v>
      </c>
      <c r="E1791" t="s">
        <v>24</v>
      </c>
      <c r="F1791">
        <v>4350</v>
      </c>
      <c r="G1791" t="s">
        <v>28</v>
      </c>
      <c r="H1791" s="91">
        <v>40</v>
      </c>
      <c r="I1791" s="91">
        <v>21.125</v>
      </c>
      <c r="J1791" t="s">
        <v>30</v>
      </c>
      <c r="K1791" s="1" t="s">
        <v>35</v>
      </c>
      <c r="L1791" t="s">
        <v>36</v>
      </c>
      <c r="M1791" t="s">
        <v>38</v>
      </c>
      <c r="N1791" t="s">
        <v>36</v>
      </c>
      <c r="O1791" t="str">
        <f t="shared" si="27"/>
        <v>No</v>
      </c>
    </row>
    <row r="1792" spans="1:15" x14ac:dyDescent="0.25">
      <c r="A1792" t="s">
        <v>14</v>
      </c>
      <c r="B1792" t="s">
        <v>18</v>
      </c>
      <c r="C1792" t="s">
        <v>19</v>
      </c>
      <c r="D1792" s="91">
        <v>14.71289063</v>
      </c>
      <c r="E1792" t="s">
        <v>22</v>
      </c>
      <c r="F1792">
        <v>4360</v>
      </c>
      <c r="G1792" t="s">
        <v>28</v>
      </c>
      <c r="H1792" s="91">
        <v>40</v>
      </c>
      <c r="I1792" s="91">
        <v>27.81640625</v>
      </c>
      <c r="J1792" t="s">
        <v>31</v>
      </c>
      <c r="K1792" s="1" t="s">
        <v>34</v>
      </c>
      <c r="L1792" t="s">
        <v>36</v>
      </c>
      <c r="M1792" t="s">
        <v>40</v>
      </c>
      <c r="N1792" t="s">
        <v>36</v>
      </c>
      <c r="O1792" t="str">
        <f t="shared" si="27"/>
        <v>No</v>
      </c>
    </row>
    <row r="1793" spans="1:15" x14ac:dyDescent="0.25">
      <c r="A1793" t="s">
        <v>14</v>
      </c>
      <c r="B1793" t="s">
        <v>18</v>
      </c>
      <c r="C1793" t="s">
        <v>19</v>
      </c>
      <c r="D1793" s="91">
        <v>12.28515625</v>
      </c>
      <c r="E1793" t="s">
        <v>21</v>
      </c>
      <c r="F1793">
        <v>4360</v>
      </c>
      <c r="G1793" t="s">
        <v>28</v>
      </c>
      <c r="H1793" s="91">
        <v>43.28125</v>
      </c>
      <c r="I1793" s="91">
        <v>34.6953125</v>
      </c>
      <c r="J1793" t="s">
        <v>32</v>
      </c>
      <c r="K1793" s="1" t="s">
        <v>34</v>
      </c>
      <c r="L1793" t="s">
        <v>36</v>
      </c>
      <c r="M1793" t="s">
        <v>38</v>
      </c>
      <c r="N1793" t="s">
        <v>36</v>
      </c>
      <c r="O1793" t="str">
        <f t="shared" si="27"/>
        <v>No</v>
      </c>
    </row>
    <row r="1794" spans="1:15" x14ac:dyDescent="0.25">
      <c r="A1794" t="s">
        <v>14</v>
      </c>
      <c r="B1794" t="s">
        <v>18</v>
      </c>
      <c r="C1794" t="s">
        <v>19</v>
      </c>
      <c r="D1794" s="91">
        <v>15</v>
      </c>
      <c r="E1794" t="s">
        <v>22</v>
      </c>
      <c r="F1794">
        <v>4365</v>
      </c>
      <c r="G1794" t="s">
        <v>28</v>
      </c>
      <c r="H1794" s="91">
        <v>42</v>
      </c>
      <c r="I1794" s="91">
        <v>28</v>
      </c>
      <c r="J1794" t="s">
        <v>31</v>
      </c>
      <c r="K1794" s="1" t="s">
        <v>34</v>
      </c>
      <c r="L1794" t="s">
        <v>36</v>
      </c>
      <c r="M1794" t="s">
        <v>38</v>
      </c>
      <c r="N1794" t="s">
        <v>41</v>
      </c>
      <c r="O1794" t="str">
        <f t="shared" si="27"/>
        <v>_Yes</v>
      </c>
    </row>
    <row r="1795" spans="1:15" x14ac:dyDescent="0.25">
      <c r="A1795" t="s">
        <v>14</v>
      </c>
      <c r="B1795" t="s">
        <v>18</v>
      </c>
      <c r="C1795" t="s">
        <v>19</v>
      </c>
      <c r="D1795" s="91">
        <v>11.42773438</v>
      </c>
      <c r="E1795" t="s">
        <v>21</v>
      </c>
      <c r="F1795">
        <v>4370</v>
      </c>
      <c r="G1795" t="s">
        <v>28</v>
      </c>
      <c r="H1795" s="91">
        <v>40</v>
      </c>
      <c r="I1795" s="91">
        <v>28.921875</v>
      </c>
      <c r="J1795" t="s">
        <v>31</v>
      </c>
      <c r="K1795" s="1" t="s">
        <v>35</v>
      </c>
      <c r="L1795" t="s">
        <v>36</v>
      </c>
      <c r="M1795" t="s">
        <v>38</v>
      </c>
      <c r="N1795" t="s">
        <v>36</v>
      </c>
      <c r="O1795" t="str">
        <f t="shared" si="27"/>
        <v>No</v>
      </c>
    </row>
    <row r="1796" spans="1:15" x14ac:dyDescent="0.25">
      <c r="A1796" t="s">
        <v>14</v>
      </c>
      <c r="B1796" t="s">
        <v>18</v>
      </c>
      <c r="C1796" t="s">
        <v>19</v>
      </c>
      <c r="D1796" s="91">
        <v>8.5703125</v>
      </c>
      <c r="E1796" t="s">
        <v>21</v>
      </c>
      <c r="F1796">
        <v>4380</v>
      </c>
      <c r="G1796" t="s">
        <v>28</v>
      </c>
      <c r="H1796" s="91">
        <v>41</v>
      </c>
      <c r="I1796" s="91">
        <v>34.6953125</v>
      </c>
      <c r="J1796" t="s">
        <v>32</v>
      </c>
      <c r="K1796" s="1" t="s">
        <v>35</v>
      </c>
      <c r="L1796" t="s">
        <v>36</v>
      </c>
      <c r="M1796" t="s">
        <v>40</v>
      </c>
      <c r="N1796" t="s">
        <v>36</v>
      </c>
      <c r="O1796" t="str">
        <f t="shared" ref="O1796:O1859" si="28">IF(N1796="Occasional","_Yes",N1796)</f>
        <v>No</v>
      </c>
    </row>
    <row r="1797" spans="1:15" x14ac:dyDescent="0.25">
      <c r="A1797" t="s">
        <v>14</v>
      </c>
      <c r="B1797" t="s">
        <v>18</v>
      </c>
      <c r="C1797" t="s">
        <v>19</v>
      </c>
      <c r="D1797" s="91">
        <v>47.421875</v>
      </c>
      <c r="E1797" t="s">
        <v>24</v>
      </c>
      <c r="F1797">
        <v>4390</v>
      </c>
      <c r="G1797" t="s">
        <v>28</v>
      </c>
      <c r="H1797" s="91">
        <v>41</v>
      </c>
      <c r="I1797" s="91">
        <v>21.19140625</v>
      </c>
      <c r="J1797" t="s">
        <v>30</v>
      </c>
      <c r="K1797" s="1" t="s">
        <v>33</v>
      </c>
      <c r="L1797" t="s">
        <v>36</v>
      </c>
      <c r="M1797" t="s">
        <v>37</v>
      </c>
      <c r="N1797" t="s">
        <v>36</v>
      </c>
      <c r="O1797" t="str">
        <f t="shared" si="28"/>
        <v>No</v>
      </c>
    </row>
    <row r="1798" spans="1:15" x14ac:dyDescent="0.25">
      <c r="A1798" t="s">
        <v>14</v>
      </c>
      <c r="B1798" t="s">
        <v>18</v>
      </c>
      <c r="C1798" t="s">
        <v>19</v>
      </c>
      <c r="D1798" s="91">
        <v>21.28515625</v>
      </c>
      <c r="E1798" t="s">
        <v>23</v>
      </c>
      <c r="F1798">
        <v>4400</v>
      </c>
      <c r="G1798" t="s">
        <v>28</v>
      </c>
      <c r="H1798" s="91">
        <v>41.28125</v>
      </c>
      <c r="I1798" s="91">
        <v>37.28125</v>
      </c>
      <c r="J1798" t="s">
        <v>32</v>
      </c>
      <c r="K1798" s="1" t="s">
        <v>33</v>
      </c>
      <c r="L1798" t="s">
        <v>63</v>
      </c>
      <c r="M1798" t="s">
        <v>37</v>
      </c>
      <c r="N1798" t="s">
        <v>36</v>
      </c>
      <c r="O1798" t="str">
        <f t="shared" si="28"/>
        <v>No</v>
      </c>
    </row>
    <row r="1799" spans="1:15" x14ac:dyDescent="0.25">
      <c r="A1799" t="s">
        <v>14</v>
      </c>
      <c r="B1799" t="s">
        <v>18</v>
      </c>
      <c r="C1799" t="s">
        <v>19</v>
      </c>
      <c r="D1799" s="91">
        <v>14.85546875</v>
      </c>
      <c r="E1799" t="s">
        <v>22</v>
      </c>
      <c r="F1799">
        <v>4405</v>
      </c>
      <c r="G1799" t="s">
        <v>28</v>
      </c>
      <c r="H1799" s="91">
        <v>40.5703125</v>
      </c>
      <c r="I1799" s="91">
        <v>25.76171875</v>
      </c>
      <c r="J1799" t="s">
        <v>31</v>
      </c>
      <c r="K1799" s="1" t="s">
        <v>34</v>
      </c>
      <c r="L1799" t="s">
        <v>36</v>
      </c>
      <c r="M1799" t="s">
        <v>38</v>
      </c>
      <c r="N1799" t="s">
        <v>36</v>
      </c>
      <c r="O1799" t="str">
        <f t="shared" si="28"/>
        <v>No</v>
      </c>
    </row>
    <row r="1800" spans="1:15" x14ac:dyDescent="0.25">
      <c r="A1800" t="s">
        <v>14</v>
      </c>
      <c r="B1800" t="s">
        <v>18</v>
      </c>
      <c r="C1800" t="s">
        <v>19</v>
      </c>
      <c r="D1800" s="91">
        <v>9.28515625</v>
      </c>
      <c r="E1800" t="s">
        <v>21</v>
      </c>
      <c r="F1800">
        <v>4420</v>
      </c>
      <c r="G1800" t="s">
        <v>28</v>
      </c>
      <c r="H1800" s="91">
        <v>40</v>
      </c>
      <c r="I1800" s="91">
        <v>32.6953125</v>
      </c>
      <c r="J1800" t="s">
        <v>32</v>
      </c>
      <c r="K1800" s="1" t="s">
        <v>34</v>
      </c>
      <c r="L1800" t="s">
        <v>36</v>
      </c>
      <c r="M1800" t="s">
        <v>38</v>
      </c>
      <c r="N1800" t="s">
        <v>36</v>
      </c>
      <c r="O1800" t="str">
        <f t="shared" si="28"/>
        <v>No</v>
      </c>
    </row>
    <row r="1801" spans="1:15" x14ac:dyDescent="0.25">
      <c r="A1801" t="s">
        <v>14</v>
      </c>
      <c r="B1801" t="s">
        <v>16</v>
      </c>
      <c r="C1801" t="s">
        <v>19</v>
      </c>
      <c r="D1801" s="91">
        <v>8.142578125</v>
      </c>
      <c r="E1801" t="s">
        <v>21</v>
      </c>
      <c r="F1801">
        <v>4420</v>
      </c>
      <c r="G1801" t="s">
        <v>28</v>
      </c>
      <c r="H1801" s="91">
        <v>40</v>
      </c>
      <c r="I1801" s="91">
        <v>18.76171875</v>
      </c>
      <c r="J1801" t="s">
        <v>29</v>
      </c>
      <c r="K1801" s="1" t="s">
        <v>33</v>
      </c>
      <c r="L1801" t="s">
        <v>36</v>
      </c>
      <c r="M1801" t="s">
        <v>40</v>
      </c>
      <c r="N1801" t="s">
        <v>36</v>
      </c>
      <c r="O1801" t="str">
        <f t="shared" si="28"/>
        <v>No</v>
      </c>
    </row>
    <row r="1802" spans="1:15" x14ac:dyDescent="0.25">
      <c r="A1802" t="s">
        <v>14</v>
      </c>
      <c r="B1802" t="s">
        <v>18</v>
      </c>
      <c r="C1802" t="s">
        <v>19</v>
      </c>
      <c r="D1802" s="91">
        <v>12.42773438</v>
      </c>
      <c r="E1802" t="s">
        <v>21</v>
      </c>
      <c r="F1802">
        <v>4420</v>
      </c>
      <c r="G1802" t="s">
        <v>28</v>
      </c>
      <c r="H1802" s="91">
        <v>40.7109375</v>
      </c>
      <c r="I1802" s="91">
        <v>17.5390625</v>
      </c>
      <c r="J1802" t="s">
        <v>29</v>
      </c>
      <c r="K1802" s="1" t="s">
        <v>35</v>
      </c>
      <c r="M1802" t="s">
        <v>38</v>
      </c>
      <c r="N1802" t="s">
        <v>63</v>
      </c>
      <c r="O1802" t="str">
        <f t="shared" si="28"/>
        <v>_Yes</v>
      </c>
    </row>
    <row r="1803" spans="1:15" x14ac:dyDescent="0.25">
      <c r="A1803" t="s">
        <v>14</v>
      </c>
      <c r="B1803" t="s">
        <v>18</v>
      </c>
      <c r="C1803" t="s">
        <v>19</v>
      </c>
      <c r="D1803" s="91">
        <v>11.85546875</v>
      </c>
      <c r="E1803" t="s">
        <v>21</v>
      </c>
      <c r="F1803">
        <v>4430</v>
      </c>
      <c r="G1803" t="s">
        <v>28</v>
      </c>
      <c r="H1803" s="91">
        <v>42</v>
      </c>
      <c r="I1803" s="91">
        <v>19.671875</v>
      </c>
      <c r="J1803" t="s">
        <v>29</v>
      </c>
      <c r="K1803" s="1" t="s">
        <v>33</v>
      </c>
      <c r="L1803" t="s">
        <v>36</v>
      </c>
      <c r="M1803" t="s">
        <v>38</v>
      </c>
      <c r="N1803" t="s">
        <v>36</v>
      </c>
      <c r="O1803" t="str">
        <f t="shared" si="28"/>
        <v>No</v>
      </c>
    </row>
    <row r="1804" spans="1:15" x14ac:dyDescent="0.25">
      <c r="A1804" t="s">
        <v>14</v>
      </c>
      <c r="B1804" t="s">
        <v>18</v>
      </c>
      <c r="C1804" t="s">
        <v>19</v>
      </c>
      <c r="D1804" s="91">
        <v>17</v>
      </c>
      <c r="E1804" t="s">
        <v>22</v>
      </c>
      <c r="F1804">
        <v>4430</v>
      </c>
      <c r="G1804" t="s">
        <v>28</v>
      </c>
      <c r="H1804" s="91">
        <v>40</v>
      </c>
      <c r="I1804" s="91">
        <v>32.9765625</v>
      </c>
      <c r="J1804" t="s">
        <v>32</v>
      </c>
      <c r="K1804" s="1" t="s">
        <v>33</v>
      </c>
      <c r="L1804" t="s">
        <v>36</v>
      </c>
      <c r="M1804" t="s">
        <v>40</v>
      </c>
      <c r="N1804" t="s">
        <v>36</v>
      </c>
      <c r="O1804" t="str">
        <f t="shared" si="28"/>
        <v>No</v>
      </c>
    </row>
    <row r="1805" spans="1:15" x14ac:dyDescent="0.25">
      <c r="A1805" t="s">
        <v>14</v>
      </c>
      <c r="B1805" t="s">
        <v>18</v>
      </c>
      <c r="C1805" t="s">
        <v>19</v>
      </c>
      <c r="D1805" s="91">
        <v>6.427734375</v>
      </c>
      <c r="E1805" t="s">
        <v>21</v>
      </c>
      <c r="F1805">
        <v>4440</v>
      </c>
      <c r="G1805" t="s">
        <v>28</v>
      </c>
      <c r="H1805" s="91">
        <v>40</v>
      </c>
      <c r="I1805" s="91">
        <v>25.9375</v>
      </c>
      <c r="J1805" t="s">
        <v>31</v>
      </c>
      <c r="K1805" s="1" t="s">
        <v>35</v>
      </c>
      <c r="L1805" t="s">
        <v>63</v>
      </c>
      <c r="M1805" t="s">
        <v>40</v>
      </c>
      <c r="N1805" t="s">
        <v>36</v>
      </c>
      <c r="O1805" t="str">
        <f t="shared" si="28"/>
        <v>No</v>
      </c>
    </row>
    <row r="1806" spans="1:15" x14ac:dyDescent="0.25">
      <c r="A1806" t="s">
        <v>14</v>
      </c>
      <c r="B1806" t="s">
        <v>18</v>
      </c>
      <c r="C1806" t="s">
        <v>19</v>
      </c>
      <c r="D1806" s="91">
        <v>21.28515625</v>
      </c>
      <c r="E1806" t="s">
        <v>23</v>
      </c>
      <c r="F1806">
        <v>4440</v>
      </c>
      <c r="G1806" t="s">
        <v>28</v>
      </c>
      <c r="H1806" s="91">
        <v>42</v>
      </c>
      <c r="I1806" s="91">
        <v>23.6328125</v>
      </c>
      <c r="J1806" t="s">
        <v>30</v>
      </c>
      <c r="K1806" s="1" t="s">
        <v>34</v>
      </c>
      <c r="L1806" t="s">
        <v>36</v>
      </c>
      <c r="M1806" t="s">
        <v>37</v>
      </c>
      <c r="N1806" t="s">
        <v>63</v>
      </c>
      <c r="O1806" t="str">
        <f t="shared" si="28"/>
        <v>_Yes</v>
      </c>
    </row>
    <row r="1807" spans="1:15" x14ac:dyDescent="0.25">
      <c r="A1807" t="s">
        <v>0</v>
      </c>
      <c r="B1807" t="s">
        <v>18</v>
      </c>
      <c r="C1807" t="s">
        <v>19</v>
      </c>
      <c r="D1807" s="91">
        <v>5</v>
      </c>
      <c r="E1807" t="s">
        <v>21</v>
      </c>
      <c r="F1807">
        <v>4440</v>
      </c>
      <c r="G1807" t="s">
        <v>28</v>
      </c>
      <c r="H1807" s="91">
        <v>42</v>
      </c>
      <c r="I1807" s="91">
        <v>26.625</v>
      </c>
      <c r="J1807" t="s">
        <v>31</v>
      </c>
      <c r="K1807" s="1" t="s">
        <v>35</v>
      </c>
      <c r="L1807" t="s">
        <v>36</v>
      </c>
      <c r="M1807" t="s">
        <v>38</v>
      </c>
      <c r="N1807" t="s">
        <v>36</v>
      </c>
      <c r="O1807" t="str">
        <f t="shared" si="28"/>
        <v>No</v>
      </c>
    </row>
    <row r="1808" spans="1:15" x14ac:dyDescent="0.25">
      <c r="A1808" t="s">
        <v>0</v>
      </c>
      <c r="B1808" t="s">
        <v>18</v>
      </c>
      <c r="C1808" t="s">
        <v>20</v>
      </c>
      <c r="D1808" s="91">
        <v>13.28515625</v>
      </c>
      <c r="E1808" t="s">
        <v>22</v>
      </c>
      <c r="F1808">
        <v>4440</v>
      </c>
      <c r="G1808" t="s">
        <v>28</v>
      </c>
      <c r="H1808" s="91">
        <v>36</v>
      </c>
      <c r="I1808" s="91">
        <v>30.8828125</v>
      </c>
      <c r="J1808" t="s">
        <v>32</v>
      </c>
      <c r="K1808" s="1" t="s">
        <v>34</v>
      </c>
      <c r="L1808" t="s">
        <v>36</v>
      </c>
      <c r="M1808" t="s">
        <v>38</v>
      </c>
      <c r="N1808" t="s">
        <v>36</v>
      </c>
      <c r="O1808" t="str">
        <f t="shared" si="28"/>
        <v>No</v>
      </c>
    </row>
    <row r="1809" spans="1:15" x14ac:dyDescent="0.25">
      <c r="A1809" t="s">
        <v>14</v>
      </c>
      <c r="B1809" t="s">
        <v>17</v>
      </c>
      <c r="C1809" t="s">
        <v>19</v>
      </c>
      <c r="D1809" s="91">
        <v>18.42578125</v>
      </c>
      <c r="E1809" t="s">
        <v>22</v>
      </c>
      <c r="F1809">
        <v>4470</v>
      </c>
      <c r="G1809" t="s">
        <v>28</v>
      </c>
      <c r="H1809" s="91">
        <v>39</v>
      </c>
      <c r="I1809" s="91">
        <v>29.25</v>
      </c>
      <c r="J1809" t="s">
        <v>31</v>
      </c>
      <c r="K1809" s="1" t="s">
        <v>34</v>
      </c>
      <c r="L1809" t="s">
        <v>63</v>
      </c>
      <c r="M1809" t="s">
        <v>38</v>
      </c>
      <c r="N1809" t="s">
        <v>36</v>
      </c>
      <c r="O1809" t="str">
        <f t="shared" si="28"/>
        <v>No</v>
      </c>
    </row>
    <row r="1810" spans="1:15" x14ac:dyDescent="0.25">
      <c r="A1810" t="s">
        <v>14</v>
      </c>
      <c r="B1810" t="s">
        <v>18</v>
      </c>
      <c r="C1810" t="s">
        <v>20</v>
      </c>
      <c r="D1810" s="91">
        <v>9.28515625</v>
      </c>
      <c r="E1810" t="s">
        <v>21</v>
      </c>
      <c r="F1810">
        <v>4470</v>
      </c>
      <c r="G1810" t="s">
        <v>28</v>
      </c>
      <c r="H1810" s="91">
        <v>42</v>
      </c>
      <c r="I1810" s="91">
        <v>28.09765625</v>
      </c>
      <c r="J1810" t="s">
        <v>31</v>
      </c>
      <c r="K1810" s="1" t="s">
        <v>34</v>
      </c>
      <c r="L1810" t="s">
        <v>36</v>
      </c>
      <c r="M1810" t="s">
        <v>39</v>
      </c>
      <c r="N1810" t="s">
        <v>36</v>
      </c>
      <c r="O1810" t="str">
        <f t="shared" si="28"/>
        <v>No</v>
      </c>
    </row>
    <row r="1811" spans="1:15" x14ac:dyDescent="0.25">
      <c r="A1811" t="s">
        <v>14</v>
      </c>
      <c r="B1811" t="s">
        <v>18</v>
      </c>
      <c r="C1811" t="s">
        <v>19</v>
      </c>
      <c r="D1811" s="91">
        <v>12.5703125</v>
      </c>
      <c r="E1811" t="s">
        <v>21</v>
      </c>
      <c r="F1811">
        <v>4480</v>
      </c>
      <c r="G1811" t="s">
        <v>28</v>
      </c>
      <c r="H1811" s="91">
        <v>39</v>
      </c>
      <c r="I1811" s="91">
        <v>26.51953125</v>
      </c>
      <c r="J1811" t="s">
        <v>31</v>
      </c>
      <c r="K1811" s="1" t="s">
        <v>34</v>
      </c>
      <c r="L1811" t="s">
        <v>36</v>
      </c>
      <c r="M1811" t="s">
        <v>39</v>
      </c>
      <c r="N1811" t="s">
        <v>36</v>
      </c>
      <c r="O1811" t="str">
        <f t="shared" si="28"/>
        <v>No</v>
      </c>
    </row>
    <row r="1812" spans="1:15" x14ac:dyDescent="0.25">
      <c r="A1812" t="s">
        <v>14</v>
      </c>
      <c r="B1812" t="s">
        <v>18</v>
      </c>
      <c r="C1812" t="s">
        <v>20</v>
      </c>
      <c r="D1812" s="91">
        <v>13</v>
      </c>
      <c r="E1812" t="s">
        <v>22</v>
      </c>
      <c r="F1812">
        <v>4480</v>
      </c>
      <c r="G1812" t="s">
        <v>28</v>
      </c>
      <c r="H1812" s="91">
        <v>42</v>
      </c>
      <c r="I1812" s="91">
        <v>22.39453125</v>
      </c>
      <c r="J1812" t="s">
        <v>30</v>
      </c>
      <c r="K1812" s="1" t="s">
        <v>35</v>
      </c>
      <c r="L1812" t="s">
        <v>36</v>
      </c>
      <c r="M1812" t="s">
        <v>38</v>
      </c>
      <c r="N1812" t="s">
        <v>36</v>
      </c>
      <c r="O1812" t="str">
        <f t="shared" si="28"/>
        <v>No</v>
      </c>
    </row>
    <row r="1813" spans="1:15" x14ac:dyDescent="0.25">
      <c r="A1813" t="s">
        <v>14</v>
      </c>
      <c r="B1813" t="s">
        <v>16</v>
      </c>
      <c r="C1813" t="s">
        <v>19</v>
      </c>
      <c r="D1813" s="91">
        <v>21.42578125</v>
      </c>
      <c r="E1813" t="s">
        <v>23</v>
      </c>
      <c r="F1813">
        <v>4490</v>
      </c>
      <c r="G1813" t="s">
        <v>28</v>
      </c>
      <c r="H1813" s="91">
        <v>41</v>
      </c>
      <c r="I1813" s="91">
        <v>26.38671875</v>
      </c>
      <c r="J1813" t="s">
        <v>31</v>
      </c>
      <c r="K1813" s="1" t="s">
        <v>34</v>
      </c>
      <c r="L1813" t="s">
        <v>36</v>
      </c>
      <c r="M1813" t="s">
        <v>40</v>
      </c>
      <c r="N1813" t="s">
        <v>36</v>
      </c>
      <c r="O1813" t="str">
        <f t="shared" si="28"/>
        <v>No</v>
      </c>
    </row>
    <row r="1814" spans="1:15" x14ac:dyDescent="0.25">
      <c r="A1814" t="s">
        <v>14</v>
      </c>
      <c r="B1814" t="s">
        <v>16</v>
      </c>
      <c r="C1814" t="s">
        <v>19</v>
      </c>
      <c r="D1814" s="91">
        <v>13.28515625</v>
      </c>
      <c r="E1814" t="s">
        <v>22</v>
      </c>
      <c r="F1814">
        <v>4500</v>
      </c>
      <c r="G1814" t="s">
        <v>28</v>
      </c>
      <c r="H1814" s="91">
        <v>40</v>
      </c>
      <c r="I1814" s="91">
        <v>26.1875</v>
      </c>
      <c r="J1814" t="s">
        <v>31</v>
      </c>
      <c r="K1814" s="1" t="s">
        <v>35</v>
      </c>
      <c r="L1814" t="s">
        <v>36</v>
      </c>
      <c r="M1814" t="s">
        <v>40</v>
      </c>
      <c r="N1814" t="s">
        <v>36</v>
      </c>
      <c r="O1814" t="str">
        <f t="shared" si="28"/>
        <v>No</v>
      </c>
    </row>
    <row r="1815" spans="1:15" x14ac:dyDescent="0.25">
      <c r="A1815" t="s">
        <v>14</v>
      </c>
      <c r="B1815" t="s">
        <v>18</v>
      </c>
      <c r="C1815" t="s">
        <v>19</v>
      </c>
      <c r="D1815" s="91">
        <v>15.5703125</v>
      </c>
      <c r="E1815" t="s">
        <v>22</v>
      </c>
      <c r="F1815">
        <v>4500</v>
      </c>
      <c r="G1815" t="s">
        <v>28</v>
      </c>
      <c r="H1815" s="91">
        <v>38.5703125</v>
      </c>
      <c r="I1815" s="91">
        <v>33.703125</v>
      </c>
      <c r="J1815" t="s">
        <v>32</v>
      </c>
      <c r="K1815" s="1" t="s">
        <v>33</v>
      </c>
      <c r="L1815" t="s">
        <v>36</v>
      </c>
      <c r="M1815" t="s">
        <v>40</v>
      </c>
      <c r="N1815" t="s">
        <v>36</v>
      </c>
      <c r="O1815" t="str">
        <f t="shared" si="28"/>
        <v>No</v>
      </c>
    </row>
    <row r="1816" spans="1:15" x14ac:dyDescent="0.25">
      <c r="A1816" t="s">
        <v>14</v>
      </c>
      <c r="B1816" t="s">
        <v>18</v>
      </c>
      <c r="C1816" t="s">
        <v>19</v>
      </c>
      <c r="D1816" s="91">
        <v>20.42578125</v>
      </c>
      <c r="E1816" t="s">
        <v>23</v>
      </c>
      <c r="F1816">
        <v>4540</v>
      </c>
      <c r="G1816" t="s">
        <v>28</v>
      </c>
      <c r="H1816" s="91">
        <v>40.28125</v>
      </c>
      <c r="I1816" s="91">
        <v>31.328125</v>
      </c>
      <c r="J1816" t="s">
        <v>32</v>
      </c>
      <c r="K1816" s="1" t="s">
        <v>33</v>
      </c>
      <c r="L1816" t="s">
        <v>36</v>
      </c>
      <c r="M1816" t="s">
        <v>40</v>
      </c>
      <c r="N1816" t="s">
        <v>36</v>
      </c>
      <c r="O1816" t="str">
        <f t="shared" si="28"/>
        <v>No</v>
      </c>
    </row>
    <row r="1817" spans="1:15" x14ac:dyDescent="0.25">
      <c r="A1817" t="s">
        <v>14</v>
      </c>
      <c r="B1817" t="s">
        <v>18</v>
      </c>
      <c r="C1817" t="s">
        <v>19</v>
      </c>
      <c r="D1817" s="91">
        <v>8.85546875</v>
      </c>
      <c r="E1817" t="s">
        <v>21</v>
      </c>
      <c r="F1817">
        <v>4540</v>
      </c>
      <c r="G1817" t="s">
        <v>28</v>
      </c>
      <c r="H1817" s="91">
        <v>40</v>
      </c>
      <c r="I1817" s="91">
        <v>32.9296875</v>
      </c>
      <c r="J1817" t="s">
        <v>32</v>
      </c>
      <c r="K1817" s="1" t="s">
        <v>34</v>
      </c>
      <c r="L1817" t="s">
        <v>36</v>
      </c>
      <c r="M1817" t="s">
        <v>40</v>
      </c>
      <c r="N1817" t="s">
        <v>36</v>
      </c>
      <c r="O1817" t="str">
        <f t="shared" si="28"/>
        <v>No</v>
      </c>
    </row>
    <row r="1818" spans="1:15" x14ac:dyDescent="0.25">
      <c r="A1818" t="s">
        <v>14</v>
      </c>
      <c r="B1818" t="s">
        <v>18</v>
      </c>
      <c r="C1818" t="s">
        <v>19</v>
      </c>
      <c r="D1818" s="91">
        <v>36</v>
      </c>
      <c r="E1818" t="s">
        <v>24</v>
      </c>
      <c r="F1818">
        <v>4540</v>
      </c>
      <c r="G1818" t="s">
        <v>28</v>
      </c>
      <c r="H1818" s="91">
        <v>41</v>
      </c>
      <c r="I1818" s="91">
        <v>30.28125</v>
      </c>
      <c r="J1818" t="s">
        <v>32</v>
      </c>
      <c r="K1818" s="1" t="s">
        <v>33</v>
      </c>
      <c r="L1818" t="s">
        <v>36</v>
      </c>
      <c r="M1818" t="s">
        <v>38</v>
      </c>
      <c r="N1818" t="s">
        <v>36</v>
      </c>
      <c r="O1818" t="str">
        <f t="shared" si="28"/>
        <v>No</v>
      </c>
    </row>
    <row r="1819" spans="1:15" x14ac:dyDescent="0.25">
      <c r="A1819" t="s">
        <v>14</v>
      </c>
      <c r="B1819" t="s">
        <v>18</v>
      </c>
      <c r="C1819" t="s">
        <v>20</v>
      </c>
      <c r="D1819" s="91">
        <v>14</v>
      </c>
      <c r="E1819" t="s">
        <v>22</v>
      </c>
      <c r="F1819">
        <v>4540</v>
      </c>
      <c r="G1819" t="s">
        <v>28</v>
      </c>
      <c r="H1819" s="91">
        <v>41</v>
      </c>
      <c r="I1819" s="91">
        <v>31.08203125</v>
      </c>
      <c r="J1819" t="s">
        <v>32</v>
      </c>
      <c r="K1819" s="1" t="s">
        <v>34</v>
      </c>
      <c r="L1819" t="s">
        <v>36</v>
      </c>
      <c r="M1819" t="s">
        <v>40</v>
      </c>
      <c r="N1819" t="s">
        <v>36</v>
      </c>
      <c r="O1819" t="str">
        <f t="shared" si="28"/>
        <v>No</v>
      </c>
    </row>
    <row r="1820" spans="1:15" x14ac:dyDescent="0.25">
      <c r="A1820" t="s">
        <v>14</v>
      </c>
      <c r="B1820" t="s">
        <v>18</v>
      </c>
      <c r="C1820" t="s">
        <v>20</v>
      </c>
      <c r="D1820" s="91">
        <v>12</v>
      </c>
      <c r="E1820" t="s">
        <v>21</v>
      </c>
      <c r="F1820">
        <v>4550</v>
      </c>
      <c r="G1820" t="s">
        <v>28</v>
      </c>
      <c r="H1820" s="91">
        <v>41.8515625</v>
      </c>
      <c r="I1820" s="91">
        <v>28.2890625</v>
      </c>
      <c r="J1820" t="s">
        <v>31</v>
      </c>
      <c r="K1820" s="1" t="s">
        <v>33</v>
      </c>
      <c r="L1820" t="s">
        <v>36</v>
      </c>
      <c r="M1820" t="s">
        <v>38</v>
      </c>
      <c r="N1820" t="s">
        <v>36</v>
      </c>
      <c r="O1820" t="str">
        <f t="shared" si="28"/>
        <v>No</v>
      </c>
    </row>
    <row r="1821" spans="1:15" x14ac:dyDescent="0.25">
      <c r="A1821" t="s">
        <v>14</v>
      </c>
      <c r="B1821" t="s">
        <v>18</v>
      </c>
      <c r="C1821" t="s">
        <v>20</v>
      </c>
      <c r="D1821" s="91">
        <v>8.5703125</v>
      </c>
      <c r="E1821" t="s">
        <v>21</v>
      </c>
      <c r="F1821">
        <v>4560</v>
      </c>
      <c r="G1821" t="s">
        <v>28</v>
      </c>
      <c r="H1821" s="91">
        <v>40</v>
      </c>
      <c r="I1821" s="91">
        <v>37.9609375</v>
      </c>
      <c r="J1821" t="s">
        <v>32</v>
      </c>
      <c r="K1821" s="1" t="s">
        <v>35</v>
      </c>
      <c r="L1821" t="s">
        <v>36</v>
      </c>
      <c r="M1821" t="s">
        <v>40</v>
      </c>
      <c r="N1821" t="s">
        <v>36</v>
      </c>
      <c r="O1821" t="str">
        <f t="shared" si="28"/>
        <v>No</v>
      </c>
    </row>
    <row r="1822" spans="1:15" x14ac:dyDescent="0.25">
      <c r="A1822" t="s">
        <v>0</v>
      </c>
      <c r="B1822" t="s">
        <v>18</v>
      </c>
      <c r="C1822" t="s">
        <v>20</v>
      </c>
      <c r="D1822" s="91">
        <v>7.28515625</v>
      </c>
      <c r="E1822" t="s">
        <v>21</v>
      </c>
      <c r="F1822">
        <v>4560</v>
      </c>
      <c r="G1822" t="s">
        <v>28</v>
      </c>
      <c r="H1822" s="91">
        <v>40</v>
      </c>
      <c r="I1822" s="91">
        <v>31.72265625</v>
      </c>
      <c r="J1822" t="s">
        <v>32</v>
      </c>
      <c r="K1822" s="1" t="s">
        <v>34</v>
      </c>
      <c r="L1822" t="s">
        <v>36</v>
      </c>
      <c r="M1822" t="s">
        <v>40</v>
      </c>
      <c r="N1822" t="s">
        <v>36</v>
      </c>
      <c r="O1822" t="str">
        <f t="shared" si="28"/>
        <v>No</v>
      </c>
    </row>
    <row r="1823" spans="1:15" x14ac:dyDescent="0.25">
      <c r="A1823" t="s">
        <v>14</v>
      </c>
      <c r="B1823" t="s">
        <v>16</v>
      </c>
      <c r="C1823" t="s">
        <v>19</v>
      </c>
      <c r="D1823" s="91">
        <v>8.5703125</v>
      </c>
      <c r="E1823" t="s">
        <v>21</v>
      </c>
      <c r="F1823">
        <v>4570</v>
      </c>
      <c r="G1823" t="s">
        <v>28</v>
      </c>
      <c r="H1823" s="91">
        <v>40</v>
      </c>
      <c r="I1823" s="91">
        <v>29.22265625</v>
      </c>
      <c r="J1823" t="s">
        <v>31</v>
      </c>
      <c r="K1823" s="1" t="s">
        <v>33</v>
      </c>
      <c r="L1823" t="s">
        <v>36</v>
      </c>
      <c r="M1823" t="s">
        <v>38</v>
      </c>
      <c r="N1823" t="s">
        <v>63</v>
      </c>
      <c r="O1823" t="str">
        <f t="shared" si="28"/>
        <v>_Yes</v>
      </c>
    </row>
    <row r="1824" spans="1:15" x14ac:dyDescent="0.25">
      <c r="A1824" t="s">
        <v>14</v>
      </c>
      <c r="B1824" t="s">
        <v>16</v>
      </c>
      <c r="C1824" t="s">
        <v>20</v>
      </c>
      <c r="D1824" s="91">
        <v>22.42578125</v>
      </c>
      <c r="E1824" t="s">
        <v>23</v>
      </c>
      <c r="F1824">
        <v>4570</v>
      </c>
      <c r="G1824" t="s">
        <v>28</v>
      </c>
      <c r="H1824" s="91">
        <v>42</v>
      </c>
      <c r="I1824" s="91">
        <v>22.69140625</v>
      </c>
      <c r="J1824" t="s">
        <v>30</v>
      </c>
      <c r="K1824" s="1" t="s">
        <v>35</v>
      </c>
      <c r="L1824" t="s">
        <v>63</v>
      </c>
      <c r="M1824" t="s">
        <v>37</v>
      </c>
      <c r="N1824" t="s">
        <v>63</v>
      </c>
      <c r="O1824" t="str">
        <f t="shared" si="28"/>
        <v>_Yes</v>
      </c>
    </row>
    <row r="1825" spans="1:15" x14ac:dyDescent="0.25">
      <c r="A1825" t="s">
        <v>14</v>
      </c>
      <c r="B1825" t="s">
        <v>18</v>
      </c>
      <c r="C1825" t="s">
        <v>20</v>
      </c>
      <c r="D1825" s="91">
        <v>16.85546875</v>
      </c>
      <c r="E1825" t="s">
        <v>22</v>
      </c>
      <c r="F1825">
        <v>4570</v>
      </c>
      <c r="G1825" t="s">
        <v>28</v>
      </c>
      <c r="H1825" s="91">
        <v>43</v>
      </c>
      <c r="I1825" s="91">
        <v>32.2578125</v>
      </c>
      <c r="J1825" t="s">
        <v>32</v>
      </c>
      <c r="K1825" s="1" t="s">
        <v>34</v>
      </c>
      <c r="L1825" t="s">
        <v>36</v>
      </c>
      <c r="M1825" t="s">
        <v>38</v>
      </c>
      <c r="N1825" t="s">
        <v>36</v>
      </c>
      <c r="O1825" t="str">
        <f t="shared" si="28"/>
        <v>No</v>
      </c>
    </row>
    <row r="1826" spans="1:15" x14ac:dyDescent="0.25">
      <c r="A1826" t="s">
        <v>14</v>
      </c>
      <c r="B1826" t="s">
        <v>18</v>
      </c>
      <c r="C1826" t="s">
        <v>19</v>
      </c>
      <c r="D1826" s="91">
        <v>6.142578125</v>
      </c>
      <c r="E1826" t="s">
        <v>21</v>
      </c>
      <c r="F1826">
        <v>4635</v>
      </c>
      <c r="G1826" t="s">
        <v>28</v>
      </c>
      <c r="H1826" s="91">
        <v>42.28125</v>
      </c>
      <c r="I1826" s="91">
        <v>20.640625</v>
      </c>
      <c r="J1826" t="s">
        <v>30</v>
      </c>
      <c r="K1826" s="1" t="s">
        <v>34</v>
      </c>
      <c r="L1826" t="s">
        <v>36</v>
      </c>
      <c r="M1826" t="s">
        <v>38</v>
      </c>
      <c r="N1826" t="s">
        <v>36</v>
      </c>
      <c r="O1826" t="str">
        <f t="shared" si="28"/>
        <v>No</v>
      </c>
    </row>
    <row r="1827" spans="1:15" x14ac:dyDescent="0.25">
      <c r="A1827" t="s">
        <v>14</v>
      </c>
      <c r="B1827" t="s">
        <v>17</v>
      </c>
      <c r="C1827" t="s">
        <v>19</v>
      </c>
      <c r="D1827" s="91">
        <v>9</v>
      </c>
      <c r="E1827" t="s">
        <v>21</v>
      </c>
      <c r="F1827">
        <v>4640</v>
      </c>
      <c r="G1827" t="s">
        <v>28</v>
      </c>
      <c r="H1827" s="91">
        <v>40</v>
      </c>
      <c r="I1827" s="91">
        <v>27.08203125</v>
      </c>
      <c r="J1827" t="s">
        <v>31</v>
      </c>
      <c r="K1827" s="1" t="s">
        <v>33</v>
      </c>
      <c r="L1827" t="s">
        <v>63</v>
      </c>
      <c r="M1827" t="s">
        <v>37</v>
      </c>
      <c r="N1827" t="s">
        <v>36</v>
      </c>
      <c r="O1827" t="str">
        <f t="shared" si="28"/>
        <v>No</v>
      </c>
    </row>
    <row r="1828" spans="1:15" x14ac:dyDescent="0.25">
      <c r="A1828" t="s">
        <v>14</v>
      </c>
      <c r="B1828" t="s">
        <v>18</v>
      </c>
      <c r="C1828" t="s">
        <v>20</v>
      </c>
      <c r="D1828" s="91">
        <v>8.5703125</v>
      </c>
      <c r="E1828" t="s">
        <v>21</v>
      </c>
      <c r="F1828">
        <v>4650</v>
      </c>
      <c r="G1828" t="s">
        <v>28</v>
      </c>
      <c r="H1828" s="91">
        <v>41.140625</v>
      </c>
      <c r="I1828" s="91">
        <v>25.234375</v>
      </c>
      <c r="J1828" t="s">
        <v>31</v>
      </c>
      <c r="K1828" s="1" t="s">
        <v>34</v>
      </c>
      <c r="L1828" t="s">
        <v>63</v>
      </c>
      <c r="M1828" t="s">
        <v>38</v>
      </c>
      <c r="N1828" t="s">
        <v>36</v>
      </c>
      <c r="O1828" t="str">
        <f t="shared" si="28"/>
        <v>No</v>
      </c>
    </row>
    <row r="1829" spans="1:15" x14ac:dyDescent="0.25">
      <c r="A1829" t="s">
        <v>14</v>
      </c>
      <c r="B1829" t="s">
        <v>17</v>
      </c>
      <c r="C1829" t="s">
        <v>19</v>
      </c>
      <c r="D1829" s="91">
        <v>20.28515625</v>
      </c>
      <c r="E1829" t="s">
        <v>23</v>
      </c>
      <c r="F1829">
        <v>4660</v>
      </c>
      <c r="G1829" t="s">
        <v>28</v>
      </c>
      <c r="H1829" s="91">
        <v>40</v>
      </c>
      <c r="I1829" s="91">
        <v>20.55859375</v>
      </c>
      <c r="J1829" t="s">
        <v>30</v>
      </c>
      <c r="K1829" s="1" t="s">
        <v>35</v>
      </c>
      <c r="L1829" t="s">
        <v>36</v>
      </c>
      <c r="M1829" t="s">
        <v>37</v>
      </c>
      <c r="N1829" t="s">
        <v>63</v>
      </c>
      <c r="O1829" t="str">
        <f t="shared" si="28"/>
        <v>_Yes</v>
      </c>
    </row>
    <row r="1830" spans="1:15" x14ac:dyDescent="0.25">
      <c r="A1830" t="s">
        <v>14</v>
      </c>
      <c r="B1830" t="s">
        <v>18</v>
      </c>
      <c r="C1830" t="s">
        <v>20</v>
      </c>
      <c r="D1830" s="91">
        <v>49.140625</v>
      </c>
      <c r="E1830" t="s">
        <v>24</v>
      </c>
      <c r="F1830">
        <v>4690</v>
      </c>
      <c r="G1830" t="s">
        <v>28</v>
      </c>
      <c r="H1830" s="91">
        <v>42</v>
      </c>
      <c r="I1830" s="91">
        <v>27.62109375</v>
      </c>
      <c r="J1830" t="s">
        <v>31</v>
      </c>
      <c r="K1830" s="1" t="s">
        <v>34</v>
      </c>
      <c r="L1830" t="s">
        <v>36</v>
      </c>
      <c r="M1830" t="s">
        <v>40</v>
      </c>
      <c r="N1830" t="s">
        <v>36</v>
      </c>
      <c r="O1830" t="str">
        <f t="shared" si="28"/>
        <v>No</v>
      </c>
    </row>
    <row r="1831" spans="1:15" x14ac:dyDescent="0.25">
      <c r="A1831" t="s">
        <v>0</v>
      </c>
      <c r="B1831" t="s">
        <v>18</v>
      </c>
      <c r="C1831" t="s">
        <v>20</v>
      </c>
      <c r="D1831" s="91">
        <v>12.5703125</v>
      </c>
      <c r="E1831" t="s">
        <v>21</v>
      </c>
      <c r="F1831">
        <v>4740</v>
      </c>
      <c r="G1831" t="s">
        <v>28</v>
      </c>
      <c r="H1831" s="91">
        <v>41.28125</v>
      </c>
      <c r="I1831" s="91">
        <v>18.234375</v>
      </c>
      <c r="J1831" t="s">
        <v>29</v>
      </c>
      <c r="K1831" s="1" t="s">
        <v>35</v>
      </c>
      <c r="L1831" t="s">
        <v>36</v>
      </c>
      <c r="M1831" t="s">
        <v>40</v>
      </c>
      <c r="N1831" t="s">
        <v>63</v>
      </c>
      <c r="O1831" t="str">
        <f t="shared" si="28"/>
        <v>_Yes</v>
      </c>
    </row>
    <row r="1832" spans="1:15" x14ac:dyDescent="0.25">
      <c r="A1832" t="s">
        <v>14</v>
      </c>
      <c r="B1832" t="s">
        <v>18</v>
      </c>
      <c r="C1832" t="s">
        <v>20</v>
      </c>
      <c r="D1832" s="91">
        <v>23.42578125</v>
      </c>
      <c r="E1832" t="s">
        <v>23</v>
      </c>
      <c r="F1832">
        <v>4750</v>
      </c>
      <c r="G1832" t="s">
        <v>28</v>
      </c>
      <c r="H1832" s="91">
        <v>39</v>
      </c>
      <c r="I1832" s="91">
        <v>28.96484375</v>
      </c>
      <c r="J1832" t="s">
        <v>31</v>
      </c>
      <c r="K1832" s="1" t="s">
        <v>33</v>
      </c>
      <c r="L1832" t="s">
        <v>36</v>
      </c>
      <c r="M1832" t="s">
        <v>40</v>
      </c>
      <c r="N1832" t="s">
        <v>36</v>
      </c>
      <c r="O1832" t="str">
        <f t="shared" si="28"/>
        <v>No</v>
      </c>
    </row>
    <row r="1833" spans="1:15" x14ac:dyDescent="0.25">
      <c r="A1833" t="s">
        <v>14</v>
      </c>
      <c r="B1833" t="s">
        <v>18</v>
      </c>
      <c r="C1833" t="s">
        <v>19</v>
      </c>
      <c r="D1833" s="91">
        <v>37.28125</v>
      </c>
      <c r="E1833" t="s">
        <v>24</v>
      </c>
      <c r="F1833">
        <v>4760</v>
      </c>
      <c r="G1833" t="s">
        <v>28</v>
      </c>
      <c r="H1833" s="91">
        <v>41</v>
      </c>
      <c r="I1833" s="91">
        <v>35.5</v>
      </c>
      <c r="J1833" t="s">
        <v>32</v>
      </c>
      <c r="K1833" s="1" t="s">
        <v>34</v>
      </c>
      <c r="L1833" t="s">
        <v>36</v>
      </c>
      <c r="M1833" t="s">
        <v>38</v>
      </c>
      <c r="N1833" t="s">
        <v>36</v>
      </c>
      <c r="O1833" t="str">
        <f t="shared" si="28"/>
        <v>No</v>
      </c>
    </row>
    <row r="1834" spans="1:15" x14ac:dyDescent="0.25">
      <c r="A1834" t="s">
        <v>14</v>
      </c>
      <c r="B1834" t="s">
        <v>18</v>
      </c>
      <c r="C1834" t="s">
        <v>19</v>
      </c>
      <c r="D1834" s="91">
        <v>5.713867188</v>
      </c>
      <c r="E1834" t="s">
        <v>21</v>
      </c>
      <c r="F1834">
        <v>4770</v>
      </c>
      <c r="G1834" t="s">
        <v>28</v>
      </c>
      <c r="H1834" s="91">
        <v>40</v>
      </c>
      <c r="I1834" s="91">
        <v>30.12109375</v>
      </c>
      <c r="J1834" t="s">
        <v>32</v>
      </c>
      <c r="K1834" s="1" t="s">
        <v>33</v>
      </c>
      <c r="L1834" t="s">
        <v>36</v>
      </c>
      <c r="M1834" t="s">
        <v>40</v>
      </c>
      <c r="N1834" t="s">
        <v>36</v>
      </c>
      <c r="O1834" t="str">
        <f t="shared" si="28"/>
        <v>No</v>
      </c>
    </row>
    <row r="1835" spans="1:15" x14ac:dyDescent="0.25">
      <c r="A1835" t="s">
        <v>14</v>
      </c>
      <c r="B1835" t="s">
        <v>16</v>
      </c>
      <c r="C1835" t="s">
        <v>20</v>
      </c>
      <c r="D1835" s="91">
        <v>23</v>
      </c>
      <c r="E1835" t="s">
        <v>23</v>
      </c>
      <c r="F1835">
        <v>4770</v>
      </c>
      <c r="G1835" t="s">
        <v>28</v>
      </c>
      <c r="H1835" s="91">
        <v>38.5703125</v>
      </c>
      <c r="I1835" s="91">
        <v>29.17578125</v>
      </c>
      <c r="J1835" t="s">
        <v>31</v>
      </c>
      <c r="K1835" s="1" t="s">
        <v>33</v>
      </c>
      <c r="L1835" t="s">
        <v>36</v>
      </c>
      <c r="M1835" t="s">
        <v>38</v>
      </c>
      <c r="N1835" t="s">
        <v>36</v>
      </c>
      <c r="O1835" t="str">
        <f t="shared" si="28"/>
        <v>No</v>
      </c>
    </row>
    <row r="1836" spans="1:15" x14ac:dyDescent="0.25">
      <c r="A1836" t="s">
        <v>14</v>
      </c>
      <c r="B1836" t="s">
        <v>17</v>
      </c>
      <c r="C1836" t="s">
        <v>20</v>
      </c>
      <c r="D1836" s="91">
        <v>10.42773438</v>
      </c>
      <c r="E1836" t="s">
        <v>21</v>
      </c>
      <c r="F1836">
        <v>4780</v>
      </c>
      <c r="G1836" t="s">
        <v>28</v>
      </c>
      <c r="H1836" s="91">
        <v>41.5703125</v>
      </c>
      <c r="I1836" s="91">
        <v>24.01171875</v>
      </c>
      <c r="J1836" t="s">
        <v>30</v>
      </c>
      <c r="K1836" s="1" t="s">
        <v>34</v>
      </c>
      <c r="L1836" t="s">
        <v>36</v>
      </c>
      <c r="M1836" t="s">
        <v>40</v>
      </c>
      <c r="N1836" t="s">
        <v>36</v>
      </c>
      <c r="O1836" t="str">
        <f t="shared" si="28"/>
        <v>No</v>
      </c>
    </row>
    <row r="1837" spans="1:15" x14ac:dyDescent="0.25">
      <c r="A1837" t="s">
        <v>14</v>
      </c>
      <c r="B1837" t="s">
        <v>18</v>
      </c>
      <c r="C1837" t="s">
        <v>20</v>
      </c>
      <c r="D1837" s="91">
        <v>5.856445313</v>
      </c>
      <c r="E1837" t="s">
        <v>21</v>
      </c>
      <c r="F1837">
        <v>4780</v>
      </c>
      <c r="G1837" t="s">
        <v>28</v>
      </c>
      <c r="H1837" s="91">
        <v>42.28125</v>
      </c>
      <c r="I1837" s="91">
        <v>26.53125</v>
      </c>
      <c r="J1837" t="s">
        <v>31</v>
      </c>
      <c r="K1837" s="1" t="s">
        <v>33</v>
      </c>
      <c r="L1837" t="s">
        <v>36</v>
      </c>
      <c r="M1837" t="s">
        <v>38</v>
      </c>
      <c r="N1837" t="s">
        <v>36</v>
      </c>
      <c r="O1837" t="str">
        <f t="shared" si="28"/>
        <v>No</v>
      </c>
    </row>
    <row r="1838" spans="1:15" x14ac:dyDescent="0.25">
      <c r="A1838" t="s">
        <v>14</v>
      </c>
      <c r="B1838" t="s">
        <v>17</v>
      </c>
      <c r="C1838" t="s">
        <v>19</v>
      </c>
      <c r="D1838" s="91">
        <v>6.427734375</v>
      </c>
      <c r="E1838" t="s">
        <v>21</v>
      </c>
      <c r="F1838">
        <v>4860</v>
      </c>
      <c r="G1838" t="s">
        <v>28</v>
      </c>
      <c r="H1838" s="91">
        <v>40</v>
      </c>
      <c r="I1838" s="91">
        <v>39.7734375</v>
      </c>
      <c r="J1838" t="s">
        <v>32</v>
      </c>
      <c r="K1838" s="1" t="s">
        <v>34</v>
      </c>
      <c r="L1838" t="s">
        <v>36</v>
      </c>
      <c r="M1838" t="s">
        <v>38</v>
      </c>
      <c r="N1838" t="s">
        <v>36</v>
      </c>
      <c r="O1838" t="str">
        <f t="shared" si="28"/>
        <v>No</v>
      </c>
    </row>
    <row r="1839" spans="1:15" x14ac:dyDescent="0.25">
      <c r="A1839" t="s">
        <v>14</v>
      </c>
      <c r="B1839" t="s">
        <v>17</v>
      </c>
      <c r="C1839" t="s">
        <v>19</v>
      </c>
      <c r="D1839" s="91">
        <v>4.856445313</v>
      </c>
      <c r="E1839" t="s">
        <v>21</v>
      </c>
      <c r="F1839">
        <v>4940</v>
      </c>
      <c r="G1839" t="s">
        <v>28</v>
      </c>
      <c r="H1839" s="91">
        <v>41</v>
      </c>
      <c r="I1839" s="91">
        <v>38.375</v>
      </c>
      <c r="J1839" t="s">
        <v>32</v>
      </c>
      <c r="K1839" s="1" t="s">
        <v>34</v>
      </c>
      <c r="L1839" t="s">
        <v>63</v>
      </c>
      <c r="M1839" t="s">
        <v>38</v>
      </c>
      <c r="N1839" t="s">
        <v>36</v>
      </c>
      <c r="O1839" t="str">
        <f t="shared" si="28"/>
        <v>No</v>
      </c>
    </row>
    <row r="1840" spans="1:15" x14ac:dyDescent="0.25">
      <c r="A1840" t="s">
        <v>14</v>
      </c>
      <c r="B1840" t="s">
        <v>17</v>
      </c>
      <c r="C1840" t="s">
        <v>19</v>
      </c>
      <c r="D1840" s="91">
        <v>23.28515625</v>
      </c>
      <c r="E1840" t="s">
        <v>23</v>
      </c>
      <c r="F1840">
        <v>4940</v>
      </c>
      <c r="G1840" t="s">
        <v>28</v>
      </c>
      <c r="H1840" s="91">
        <v>42</v>
      </c>
      <c r="I1840" s="91">
        <v>23.9921875</v>
      </c>
      <c r="J1840" t="s">
        <v>30</v>
      </c>
      <c r="K1840" s="1" t="s">
        <v>33</v>
      </c>
      <c r="L1840" t="s">
        <v>36</v>
      </c>
      <c r="M1840" t="s">
        <v>38</v>
      </c>
      <c r="N1840" t="s">
        <v>63</v>
      </c>
      <c r="O1840" t="str">
        <f t="shared" si="28"/>
        <v>_Yes</v>
      </c>
    </row>
    <row r="1841" spans="1:15" x14ac:dyDescent="0.25">
      <c r="A1841" t="s">
        <v>14</v>
      </c>
      <c r="B1841" t="s">
        <v>18</v>
      </c>
      <c r="C1841" t="s">
        <v>19</v>
      </c>
      <c r="D1841" s="91">
        <v>9.85546875</v>
      </c>
      <c r="E1841" t="s">
        <v>21</v>
      </c>
      <c r="F1841">
        <v>4945</v>
      </c>
      <c r="G1841" t="s">
        <v>28</v>
      </c>
      <c r="H1841" s="91">
        <v>38</v>
      </c>
      <c r="I1841" s="91">
        <v>23.76953125</v>
      </c>
      <c r="J1841" t="s">
        <v>30</v>
      </c>
      <c r="K1841" s="1" t="s">
        <v>34</v>
      </c>
      <c r="L1841" t="s">
        <v>36</v>
      </c>
      <c r="M1841" t="s">
        <v>38</v>
      </c>
      <c r="N1841" t="s">
        <v>36</v>
      </c>
      <c r="O1841" t="str">
        <f t="shared" si="28"/>
        <v>No</v>
      </c>
    </row>
    <row r="1842" spans="1:15" x14ac:dyDescent="0.25">
      <c r="A1842" t="s">
        <v>14</v>
      </c>
      <c r="B1842" t="s">
        <v>18</v>
      </c>
      <c r="C1842" t="s">
        <v>19</v>
      </c>
      <c r="D1842" s="91">
        <v>11.71289063</v>
      </c>
      <c r="E1842" t="s">
        <v>21</v>
      </c>
      <c r="F1842">
        <v>4950</v>
      </c>
      <c r="G1842" t="s">
        <v>28</v>
      </c>
      <c r="H1842" s="91">
        <v>40.421875</v>
      </c>
      <c r="I1842" s="91">
        <v>27.84375</v>
      </c>
      <c r="J1842" t="s">
        <v>31</v>
      </c>
      <c r="K1842" s="1" t="s">
        <v>34</v>
      </c>
      <c r="L1842" t="s">
        <v>36</v>
      </c>
      <c r="M1842" t="s">
        <v>40</v>
      </c>
      <c r="N1842" t="s">
        <v>36</v>
      </c>
      <c r="O1842" t="str">
        <f t="shared" si="28"/>
        <v>No</v>
      </c>
    </row>
    <row r="1843" spans="1:15" x14ac:dyDescent="0.25">
      <c r="A1843" t="s">
        <v>14</v>
      </c>
      <c r="B1843" t="s">
        <v>18</v>
      </c>
      <c r="C1843" t="s">
        <v>20</v>
      </c>
      <c r="D1843" s="91">
        <v>14.28515625</v>
      </c>
      <c r="E1843" t="s">
        <v>22</v>
      </c>
      <c r="F1843">
        <v>4950</v>
      </c>
      <c r="G1843" t="s">
        <v>28</v>
      </c>
      <c r="H1843" s="91">
        <v>42</v>
      </c>
      <c r="I1843" s="91">
        <v>30.21484375</v>
      </c>
      <c r="J1843" t="s">
        <v>32</v>
      </c>
      <c r="K1843" s="1" t="s">
        <v>34</v>
      </c>
      <c r="L1843" t="s">
        <v>63</v>
      </c>
      <c r="M1843" t="s">
        <v>38</v>
      </c>
      <c r="N1843" t="s">
        <v>36</v>
      </c>
      <c r="O1843" t="str">
        <f t="shared" si="28"/>
        <v>No</v>
      </c>
    </row>
    <row r="1844" spans="1:15" x14ac:dyDescent="0.25">
      <c r="A1844" t="s">
        <v>14</v>
      </c>
      <c r="B1844" t="s">
        <v>17</v>
      </c>
      <c r="C1844" t="s">
        <v>19</v>
      </c>
      <c r="D1844" s="91">
        <v>40.28125</v>
      </c>
      <c r="E1844" t="s">
        <v>24</v>
      </c>
      <c r="F1844">
        <v>5000</v>
      </c>
      <c r="G1844" t="s">
        <v>28</v>
      </c>
      <c r="H1844" s="91">
        <v>40</v>
      </c>
      <c r="I1844" s="91">
        <v>22.9453125</v>
      </c>
      <c r="J1844" t="s">
        <v>30</v>
      </c>
      <c r="K1844" s="1" t="s">
        <v>33</v>
      </c>
      <c r="L1844" t="s">
        <v>63</v>
      </c>
      <c r="M1844" t="s">
        <v>40</v>
      </c>
      <c r="N1844" t="s">
        <v>36</v>
      </c>
      <c r="O1844" t="str">
        <f t="shared" si="28"/>
        <v>No</v>
      </c>
    </row>
    <row r="1845" spans="1:15" x14ac:dyDescent="0.25">
      <c r="A1845" t="s">
        <v>14</v>
      </c>
      <c r="B1845" t="s">
        <v>16</v>
      </c>
      <c r="C1845" t="s">
        <v>19</v>
      </c>
      <c r="D1845" s="91">
        <v>7</v>
      </c>
      <c r="E1845" t="s">
        <v>21</v>
      </c>
      <c r="F1845">
        <v>5110</v>
      </c>
      <c r="G1845" t="s">
        <v>28</v>
      </c>
      <c r="H1845" s="91">
        <v>41</v>
      </c>
      <c r="I1845" s="91">
        <v>21.78125</v>
      </c>
      <c r="J1845" t="s">
        <v>30</v>
      </c>
      <c r="K1845" s="1" t="s">
        <v>34</v>
      </c>
      <c r="L1845" t="s">
        <v>36</v>
      </c>
      <c r="M1845" t="s">
        <v>38</v>
      </c>
      <c r="N1845" t="s">
        <v>36</v>
      </c>
      <c r="O1845" t="str">
        <f t="shared" si="28"/>
        <v>No</v>
      </c>
    </row>
    <row r="1846" spans="1:15" x14ac:dyDescent="0.25">
      <c r="A1846" t="s">
        <v>14</v>
      </c>
      <c r="B1846" t="s">
        <v>18</v>
      </c>
      <c r="C1846" t="s">
        <v>19</v>
      </c>
      <c r="D1846" s="91">
        <v>6.856445313</v>
      </c>
      <c r="E1846" t="s">
        <v>21</v>
      </c>
      <c r="F1846">
        <v>5140</v>
      </c>
      <c r="G1846" t="s">
        <v>28</v>
      </c>
      <c r="H1846" s="91">
        <v>39</v>
      </c>
      <c r="I1846" s="91">
        <v>21.8046875</v>
      </c>
      <c r="J1846" t="s">
        <v>30</v>
      </c>
      <c r="K1846" s="1" t="s">
        <v>34</v>
      </c>
      <c r="L1846" t="s">
        <v>36</v>
      </c>
      <c r="M1846" t="s">
        <v>39</v>
      </c>
      <c r="N1846" t="s">
        <v>36</v>
      </c>
      <c r="O1846" t="str">
        <f t="shared" si="28"/>
        <v>No</v>
      </c>
    </row>
    <row r="1847" spans="1:15" x14ac:dyDescent="0.25">
      <c r="A1847" t="s">
        <v>14</v>
      </c>
      <c r="B1847" t="s">
        <v>18</v>
      </c>
      <c r="C1847" t="s">
        <v>20</v>
      </c>
      <c r="D1847" s="91">
        <v>25.7109375</v>
      </c>
      <c r="E1847" t="s">
        <v>23</v>
      </c>
      <c r="F1847">
        <v>5180</v>
      </c>
      <c r="G1847" t="s">
        <v>28</v>
      </c>
      <c r="H1847" s="91">
        <v>41.5703125</v>
      </c>
      <c r="I1847" s="91">
        <v>28.1640625</v>
      </c>
      <c r="J1847" t="s">
        <v>31</v>
      </c>
      <c r="K1847" s="1" t="s">
        <v>33</v>
      </c>
      <c r="L1847" t="s">
        <v>36</v>
      </c>
      <c r="M1847" t="s">
        <v>40</v>
      </c>
      <c r="N1847" t="s">
        <v>36</v>
      </c>
      <c r="O1847" t="str">
        <f t="shared" si="28"/>
        <v>No</v>
      </c>
    </row>
    <row r="1848" spans="1:15" x14ac:dyDescent="0.25">
      <c r="A1848" t="s">
        <v>14</v>
      </c>
      <c r="B1848" t="s">
        <v>18</v>
      </c>
      <c r="C1848" t="s">
        <v>19</v>
      </c>
      <c r="D1848" s="91">
        <v>16.7109375</v>
      </c>
      <c r="E1848" t="s">
        <v>22</v>
      </c>
      <c r="F1848">
        <v>5190</v>
      </c>
      <c r="G1848" t="s">
        <v>28</v>
      </c>
      <c r="H1848" s="91">
        <v>42</v>
      </c>
      <c r="I1848" s="91">
        <v>26.7890625</v>
      </c>
      <c r="J1848" t="s">
        <v>31</v>
      </c>
      <c r="K1848" s="1" t="s">
        <v>35</v>
      </c>
      <c r="L1848" t="s">
        <v>36</v>
      </c>
      <c r="M1848" t="s">
        <v>38</v>
      </c>
      <c r="N1848" t="s">
        <v>36</v>
      </c>
      <c r="O1848" t="str">
        <f t="shared" si="28"/>
        <v>No</v>
      </c>
    </row>
    <row r="1849" spans="1:15" x14ac:dyDescent="0.25">
      <c r="A1849" t="s">
        <v>14</v>
      </c>
      <c r="B1849" t="s">
        <v>16</v>
      </c>
      <c r="C1849" t="s">
        <v>19</v>
      </c>
      <c r="D1849" s="91">
        <v>42</v>
      </c>
      <c r="E1849" t="s">
        <v>24</v>
      </c>
      <c r="K1849" s="1" t="s">
        <v>35</v>
      </c>
      <c r="L1849" t="s">
        <v>36</v>
      </c>
      <c r="M1849" t="s">
        <v>37</v>
      </c>
      <c r="N1849" t="s">
        <v>63</v>
      </c>
      <c r="O1849" t="str">
        <f t="shared" si="28"/>
        <v>_Yes</v>
      </c>
    </row>
    <row r="1850" spans="1:15" x14ac:dyDescent="0.25">
      <c r="A1850" t="s">
        <v>14</v>
      </c>
      <c r="B1850" t="s">
        <v>18</v>
      </c>
      <c r="C1850" t="s">
        <v>19</v>
      </c>
      <c r="D1850" s="91">
        <v>42</v>
      </c>
      <c r="E1850" t="s">
        <v>24</v>
      </c>
      <c r="K1850" s="1" t="s">
        <v>34</v>
      </c>
      <c r="L1850" t="s">
        <v>63</v>
      </c>
      <c r="M1850" t="s">
        <v>40</v>
      </c>
      <c r="N1850" t="s">
        <v>36</v>
      </c>
      <c r="O1850" t="str">
        <f t="shared" si="28"/>
        <v>No</v>
      </c>
    </row>
    <row r="1851" spans="1:15" x14ac:dyDescent="0.25">
      <c r="A1851" t="s">
        <v>14</v>
      </c>
      <c r="B1851" t="s">
        <v>18</v>
      </c>
      <c r="C1851" t="s">
        <v>19</v>
      </c>
      <c r="D1851" s="91">
        <v>10.85546875</v>
      </c>
      <c r="E1851" t="s">
        <v>21</v>
      </c>
      <c r="K1851" s="1" t="s">
        <v>35</v>
      </c>
      <c r="L1851" t="s">
        <v>36</v>
      </c>
      <c r="M1851" t="s">
        <v>40</v>
      </c>
      <c r="N1851" t="s">
        <v>36</v>
      </c>
      <c r="O1851" t="str">
        <f t="shared" si="28"/>
        <v>No</v>
      </c>
    </row>
    <row r="1852" spans="1:15" x14ac:dyDescent="0.25">
      <c r="A1852" t="s">
        <v>14</v>
      </c>
      <c r="B1852" t="s">
        <v>18</v>
      </c>
      <c r="C1852" t="s">
        <v>19</v>
      </c>
      <c r="D1852" s="91">
        <v>4.142578125</v>
      </c>
      <c r="E1852" t="s">
        <v>21</v>
      </c>
      <c r="K1852" s="1" t="s">
        <v>33</v>
      </c>
      <c r="L1852" t="s">
        <v>36</v>
      </c>
      <c r="M1852" t="s">
        <v>38</v>
      </c>
      <c r="N1852" t="s">
        <v>36</v>
      </c>
      <c r="O1852" t="str">
        <f t="shared" si="28"/>
        <v>No</v>
      </c>
    </row>
    <row r="1853" spans="1:15" x14ac:dyDescent="0.25">
      <c r="A1853" t="s">
        <v>14</v>
      </c>
      <c r="B1853" t="s">
        <v>16</v>
      </c>
      <c r="C1853" t="s">
        <v>19</v>
      </c>
      <c r="D1853" s="91">
        <v>6.28515625</v>
      </c>
      <c r="E1853" t="s">
        <v>21</v>
      </c>
      <c r="K1853" s="1" t="s">
        <v>34</v>
      </c>
      <c r="L1853" t="s">
        <v>63</v>
      </c>
      <c r="M1853" t="s">
        <v>38</v>
      </c>
      <c r="N1853" t="s">
        <v>63</v>
      </c>
      <c r="O1853" t="str">
        <f t="shared" si="28"/>
        <v>_Yes</v>
      </c>
    </row>
    <row r="1854" spans="1:15" x14ac:dyDescent="0.25">
      <c r="A1854" t="s">
        <v>14</v>
      </c>
      <c r="B1854" t="s">
        <v>18</v>
      </c>
      <c r="C1854" t="s">
        <v>19</v>
      </c>
      <c r="D1854" s="91">
        <v>10</v>
      </c>
      <c r="E1854" t="s">
        <v>21</v>
      </c>
      <c r="K1854" s="1" t="s">
        <v>34</v>
      </c>
      <c r="L1854" t="s">
        <v>36</v>
      </c>
      <c r="M1854" t="s">
        <v>38</v>
      </c>
      <c r="N1854" t="s">
        <v>63</v>
      </c>
      <c r="O1854" t="str">
        <f t="shared" si="28"/>
        <v>_Yes</v>
      </c>
    </row>
    <row r="1855" spans="1:15" x14ac:dyDescent="0.25">
      <c r="A1855" t="s">
        <v>14</v>
      </c>
      <c r="B1855" t="s">
        <v>18</v>
      </c>
      <c r="C1855" t="s">
        <v>19</v>
      </c>
      <c r="D1855" s="91">
        <v>27.5703125</v>
      </c>
      <c r="E1855" t="s">
        <v>24</v>
      </c>
      <c r="K1855" s="1" t="s">
        <v>34</v>
      </c>
      <c r="L1855" t="s">
        <v>36</v>
      </c>
      <c r="M1855" t="s">
        <v>38</v>
      </c>
      <c r="N1855" t="s">
        <v>63</v>
      </c>
      <c r="O1855" t="str">
        <f t="shared" si="28"/>
        <v>_Yes</v>
      </c>
    </row>
    <row r="1856" spans="1:15" x14ac:dyDescent="0.25">
      <c r="A1856" t="s">
        <v>14</v>
      </c>
      <c r="B1856" t="s">
        <v>18</v>
      </c>
      <c r="C1856" t="s">
        <v>19</v>
      </c>
      <c r="D1856" s="91">
        <v>12.14257813</v>
      </c>
      <c r="E1856" t="s">
        <v>21</v>
      </c>
      <c r="K1856" s="1" t="s">
        <v>34</v>
      </c>
      <c r="L1856" t="s">
        <v>36</v>
      </c>
      <c r="M1856" t="s">
        <v>37</v>
      </c>
      <c r="N1856" t="s">
        <v>63</v>
      </c>
      <c r="O1856" t="str">
        <f t="shared" si="28"/>
        <v>_Yes</v>
      </c>
    </row>
    <row r="1857" spans="1:15" x14ac:dyDescent="0.25">
      <c r="A1857" t="s">
        <v>14</v>
      </c>
      <c r="B1857" t="s">
        <v>18</v>
      </c>
      <c r="C1857" t="s">
        <v>19</v>
      </c>
      <c r="D1857" s="91">
        <v>10.71289063</v>
      </c>
      <c r="E1857" t="s">
        <v>21</v>
      </c>
      <c r="K1857" s="1" t="s">
        <v>34</v>
      </c>
      <c r="L1857" t="s">
        <v>36</v>
      </c>
      <c r="M1857" t="s">
        <v>38</v>
      </c>
      <c r="N1857" t="s">
        <v>36</v>
      </c>
      <c r="O1857" t="str">
        <f t="shared" si="28"/>
        <v>No</v>
      </c>
    </row>
    <row r="1858" spans="1:15" x14ac:dyDescent="0.25">
      <c r="A1858" t="s">
        <v>14</v>
      </c>
      <c r="B1858" t="s">
        <v>16</v>
      </c>
      <c r="C1858" t="s">
        <v>19</v>
      </c>
      <c r="D1858" s="91">
        <v>17.5703125</v>
      </c>
      <c r="E1858" t="s">
        <v>22</v>
      </c>
      <c r="K1858" s="1" t="s">
        <v>33</v>
      </c>
      <c r="L1858" t="s">
        <v>36</v>
      </c>
      <c r="M1858" t="s">
        <v>37</v>
      </c>
      <c r="N1858" t="s">
        <v>36</v>
      </c>
      <c r="O1858" t="str">
        <f t="shared" si="28"/>
        <v>No</v>
      </c>
    </row>
    <row r="1859" spans="1:15" x14ac:dyDescent="0.25">
      <c r="A1859" t="s">
        <v>14</v>
      </c>
      <c r="B1859" t="s">
        <v>18</v>
      </c>
      <c r="C1859" t="s">
        <v>19</v>
      </c>
      <c r="D1859" s="91">
        <v>4.427734375</v>
      </c>
      <c r="E1859" t="s">
        <v>21</v>
      </c>
      <c r="K1859" s="1" t="s">
        <v>33</v>
      </c>
      <c r="L1859" t="s">
        <v>63</v>
      </c>
      <c r="M1859" t="s">
        <v>40</v>
      </c>
      <c r="N1859" t="s">
        <v>36</v>
      </c>
      <c r="O1859" t="str">
        <f t="shared" si="28"/>
        <v>No</v>
      </c>
    </row>
    <row r="1860" spans="1:15" x14ac:dyDescent="0.25">
      <c r="A1860" t="s">
        <v>0</v>
      </c>
      <c r="B1860" t="s">
        <v>16</v>
      </c>
      <c r="C1860" t="s">
        <v>19</v>
      </c>
      <c r="D1860" s="91">
        <v>14.14257813</v>
      </c>
      <c r="E1860" t="s">
        <v>22</v>
      </c>
      <c r="K1860" s="1" t="s">
        <v>34</v>
      </c>
      <c r="L1860" t="s">
        <v>63</v>
      </c>
      <c r="M1860" t="s">
        <v>40</v>
      </c>
      <c r="N1860" t="s">
        <v>63</v>
      </c>
      <c r="O1860" t="str">
        <f t="shared" ref="O1860:O1864" si="29">IF(N1860="Occasional","_Yes",N1860)</f>
        <v>_Yes</v>
      </c>
    </row>
    <row r="1861" spans="1:15" x14ac:dyDescent="0.25">
      <c r="A1861" t="s">
        <v>0</v>
      </c>
      <c r="B1861" t="s">
        <v>17</v>
      </c>
      <c r="C1861" t="s">
        <v>19</v>
      </c>
      <c r="D1861" s="91">
        <v>7.856445313</v>
      </c>
      <c r="E1861" t="s">
        <v>21</v>
      </c>
      <c r="K1861" s="1" t="s">
        <v>35</v>
      </c>
      <c r="L1861" t="s">
        <v>63</v>
      </c>
      <c r="M1861" t="s">
        <v>38</v>
      </c>
      <c r="N1861" t="s">
        <v>63</v>
      </c>
      <c r="O1861" t="str">
        <f t="shared" si="29"/>
        <v>_Yes</v>
      </c>
    </row>
    <row r="1862" spans="1:15" x14ac:dyDescent="0.25">
      <c r="A1862" t="s">
        <v>0</v>
      </c>
      <c r="B1862" t="s">
        <v>18</v>
      </c>
      <c r="C1862" t="s">
        <v>19</v>
      </c>
      <c r="D1862" s="91">
        <v>7.427734375</v>
      </c>
      <c r="E1862" t="s">
        <v>21</v>
      </c>
      <c r="K1862" s="1" t="s">
        <v>34</v>
      </c>
      <c r="L1862" t="s">
        <v>36</v>
      </c>
      <c r="M1862" t="s">
        <v>40</v>
      </c>
      <c r="N1862" t="s">
        <v>63</v>
      </c>
      <c r="O1862" t="str">
        <f t="shared" si="29"/>
        <v>_Yes</v>
      </c>
    </row>
    <row r="1863" spans="1:15" x14ac:dyDescent="0.25">
      <c r="A1863" t="s">
        <v>0</v>
      </c>
      <c r="B1863" t="s">
        <v>18</v>
      </c>
      <c r="C1863" t="s">
        <v>19</v>
      </c>
      <c r="D1863" s="91">
        <v>7.28515625</v>
      </c>
      <c r="E1863" t="s">
        <v>21</v>
      </c>
      <c r="K1863" s="1" t="s">
        <v>35</v>
      </c>
      <c r="L1863" t="s">
        <v>36</v>
      </c>
      <c r="M1863" t="s">
        <v>38</v>
      </c>
      <c r="N1863" t="s">
        <v>36</v>
      </c>
      <c r="O1863" t="str">
        <f t="shared" si="29"/>
        <v>No</v>
      </c>
    </row>
    <row r="1864" spans="1:15" x14ac:dyDescent="0.25">
      <c r="A1864" t="s">
        <v>0</v>
      </c>
      <c r="B1864" t="s">
        <v>18</v>
      </c>
      <c r="C1864" t="s">
        <v>19</v>
      </c>
      <c r="D1864" s="91">
        <v>9.142578125</v>
      </c>
      <c r="E1864" t="s">
        <v>21</v>
      </c>
      <c r="K1864" s="1" t="s">
        <v>33</v>
      </c>
      <c r="L1864" t="s">
        <v>36</v>
      </c>
      <c r="M1864" t="s">
        <v>40</v>
      </c>
      <c r="N1864" t="s">
        <v>63</v>
      </c>
      <c r="O1864" t="str">
        <f t="shared" si="29"/>
        <v>_Yes</v>
      </c>
    </row>
    <row r="1865" spans="1:15" x14ac:dyDescent="0.25">
      <c r="K1865" s="1"/>
    </row>
  </sheetData>
  <sortState ref="A2:O1864">
    <sortCondition descending="1" ref="C2:C1864"/>
  </sortState>
  <conditionalFormatting sqref="O1865:S1048576 O1:S1 R13:S21 P22:S1864">
    <cfRule type="duplicateValues" dxfId="2" priority="2"/>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R1826"/>
  <sheetViews>
    <sheetView workbookViewId="0">
      <selection activeCell="A2" sqref="A2:O1826"/>
    </sheetView>
  </sheetViews>
  <sheetFormatPr defaultRowHeight="15" x14ac:dyDescent="0.25"/>
  <cols>
    <col min="1" max="14" width="18.5703125" customWidth="1"/>
    <col min="15" max="15" width="22.7109375" customWidth="1"/>
    <col min="16" max="16" width="16.42578125" customWidth="1"/>
    <col min="17" max="17" width="7.7109375" customWidth="1"/>
    <col min="18" max="18" width="11.28515625" bestFit="1" customWidth="1"/>
  </cols>
  <sheetData>
    <row r="1" spans="1:18" s="2" customFormat="1" x14ac:dyDescent="0.25">
      <c r="A1" s="2" t="s">
        <v>15</v>
      </c>
      <c r="B1" s="2" t="s">
        <v>1</v>
      </c>
      <c r="C1" s="2" t="s">
        <v>2</v>
      </c>
      <c r="D1" s="2" t="s">
        <v>3</v>
      </c>
      <c r="E1" s="2" t="s">
        <v>180</v>
      </c>
      <c r="F1" s="2" t="s">
        <v>5</v>
      </c>
      <c r="G1" s="2" t="s">
        <v>181</v>
      </c>
      <c r="H1" s="2" t="s">
        <v>7</v>
      </c>
      <c r="I1" s="2" t="s">
        <v>8</v>
      </c>
      <c r="J1" s="2" t="s">
        <v>9</v>
      </c>
      <c r="K1" s="2" t="s">
        <v>10</v>
      </c>
      <c r="L1" s="2" t="s">
        <v>11</v>
      </c>
      <c r="M1" s="2" t="s">
        <v>12</v>
      </c>
      <c r="N1" s="2" t="s">
        <v>13</v>
      </c>
      <c r="O1" s="2" t="s">
        <v>178</v>
      </c>
    </row>
    <row r="2" spans="1:18" x14ac:dyDescent="0.25">
      <c r="A2" t="s">
        <v>0</v>
      </c>
      <c r="B2" t="s">
        <v>18</v>
      </c>
      <c r="C2" t="s">
        <v>20</v>
      </c>
      <c r="D2">
        <v>4</v>
      </c>
      <c r="E2" t="s">
        <v>21</v>
      </c>
      <c r="F2">
        <v>3780</v>
      </c>
      <c r="G2" t="s">
        <v>28</v>
      </c>
      <c r="H2">
        <v>40</v>
      </c>
      <c r="I2">
        <v>32.8125</v>
      </c>
      <c r="J2" t="s">
        <v>32</v>
      </c>
      <c r="K2" s="1" t="s">
        <v>34</v>
      </c>
      <c r="L2" t="s">
        <v>36</v>
      </c>
      <c r="M2" t="s">
        <v>40</v>
      </c>
      <c r="N2" t="s">
        <v>36</v>
      </c>
      <c r="O2" t="str">
        <f>IF(N2="Occasional","_Yes",N2)</f>
        <v>No</v>
      </c>
    </row>
    <row r="3" spans="1:18" x14ac:dyDescent="0.25">
      <c r="A3" t="s">
        <v>0</v>
      </c>
      <c r="B3" t="s">
        <v>18</v>
      </c>
      <c r="C3" t="s">
        <v>20</v>
      </c>
      <c r="D3">
        <v>5.427734375</v>
      </c>
      <c r="E3" t="s">
        <v>21</v>
      </c>
      <c r="F3">
        <v>3150</v>
      </c>
      <c r="G3" t="s">
        <v>27</v>
      </c>
      <c r="H3">
        <v>40</v>
      </c>
      <c r="I3">
        <v>34.1640625</v>
      </c>
      <c r="J3" t="s">
        <v>32</v>
      </c>
      <c r="K3" s="1" t="s">
        <v>33</v>
      </c>
      <c r="L3" t="s">
        <v>36</v>
      </c>
      <c r="M3" t="s">
        <v>40</v>
      </c>
      <c r="N3" t="s">
        <v>36</v>
      </c>
      <c r="O3" t="str">
        <f>IF(N3="Occasional","_Yes",N3)</f>
        <v>No</v>
      </c>
    </row>
    <row r="4" spans="1:18" x14ac:dyDescent="0.25">
      <c r="A4" t="s">
        <v>0</v>
      </c>
      <c r="B4" t="s">
        <v>18</v>
      </c>
      <c r="C4" t="s">
        <v>20</v>
      </c>
      <c r="D4">
        <v>5.427734375</v>
      </c>
      <c r="E4" t="s">
        <v>21</v>
      </c>
      <c r="F4">
        <v>3270</v>
      </c>
      <c r="G4" t="s">
        <v>27</v>
      </c>
      <c r="H4">
        <v>40</v>
      </c>
      <c r="I4">
        <v>34.53125</v>
      </c>
      <c r="J4" t="s">
        <v>32</v>
      </c>
      <c r="K4" s="1" t="s">
        <v>35</v>
      </c>
      <c r="L4" t="s">
        <v>36</v>
      </c>
      <c r="M4" t="s">
        <v>40</v>
      </c>
      <c r="N4" t="s">
        <v>36</v>
      </c>
      <c r="O4" t="str">
        <f>IF(N4="Occasional","_Yes",N4)</f>
        <v>No</v>
      </c>
      <c r="P4" s="5"/>
    </row>
    <row r="5" spans="1:18" x14ac:dyDescent="0.25">
      <c r="A5" t="s">
        <v>0</v>
      </c>
      <c r="B5" t="s">
        <v>18</v>
      </c>
      <c r="C5" t="s">
        <v>20</v>
      </c>
      <c r="D5">
        <v>5.427734375</v>
      </c>
      <c r="E5" t="s">
        <v>21</v>
      </c>
      <c r="F5">
        <v>3650</v>
      </c>
      <c r="G5" t="s">
        <v>28</v>
      </c>
      <c r="H5">
        <v>40</v>
      </c>
      <c r="I5">
        <v>28.30859375</v>
      </c>
      <c r="J5" t="s">
        <v>31</v>
      </c>
      <c r="K5" s="1" t="s">
        <v>34</v>
      </c>
      <c r="L5" t="s">
        <v>36</v>
      </c>
      <c r="M5" t="s">
        <v>40</v>
      </c>
      <c r="N5" t="s">
        <v>36</v>
      </c>
      <c r="O5" t="str">
        <f>IF(N5="Occasional","_Yes",N5)</f>
        <v>No</v>
      </c>
      <c r="P5" s="5"/>
      <c r="Q5" s="5"/>
      <c r="R5" s="5"/>
    </row>
    <row r="6" spans="1:18" x14ac:dyDescent="0.25">
      <c r="A6" t="s">
        <v>0</v>
      </c>
      <c r="B6" t="s">
        <v>18</v>
      </c>
      <c r="C6" t="s">
        <v>20</v>
      </c>
      <c r="D6">
        <v>5.856445313</v>
      </c>
      <c r="E6" t="s">
        <v>21</v>
      </c>
      <c r="F6">
        <v>2300</v>
      </c>
      <c r="G6" t="s">
        <v>25</v>
      </c>
      <c r="H6">
        <v>38</v>
      </c>
      <c r="I6">
        <v>25.828125</v>
      </c>
      <c r="J6" t="s">
        <v>31</v>
      </c>
      <c r="K6" s="1" t="s">
        <v>34</v>
      </c>
      <c r="L6" t="s">
        <v>36</v>
      </c>
      <c r="M6" t="s">
        <v>40</v>
      </c>
      <c r="N6" t="s">
        <v>36</v>
      </c>
      <c r="O6" t="str">
        <f>IF(N6="Occasional","_Yes",N6)</f>
        <v>No</v>
      </c>
      <c r="P6" s="5"/>
      <c r="Q6" s="5"/>
      <c r="R6" s="5"/>
    </row>
    <row r="7" spans="1:18" x14ac:dyDescent="0.25">
      <c r="A7" t="s">
        <v>0</v>
      </c>
      <c r="B7" t="s">
        <v>18</v>
      </c>
      <c r="C7" t="s">
        <v>20</v>
      </c>
      <c r="D7">
        <v>6.571289063</v>
      </c>
      <c r="E7" t="s">
        <v>21</v>
      </c>
      <c r="F7">
        <v>3200</v>
      </c>
      <c r="G7" t="s">
        <v>27</v>
      </c>
      <c r="H7">
        <v>40</v>
      </c>
      <c r="I7">
        <v>13.890625</v>
      </c>
      <c r="J7" t="s">
        <v>29</v>
      </c>
      <c r="K7" s="1" t="s">
        <v>33</v>
      </c>
      <c r="L7" t="s">
        <v>63</v>
      </c>
      <c r="M7" t="s">
        <v>40</v>
      </c>
      <c r="N7" t="s">
        <v>36</v>
      </c>
      <c r="O7" t="str">
        <f>IF(N7="Occasional","_Yes",N7)</f>
        <v>No</v>
      </c>
      <c r="P7" s="5"/>
      <c r="Q7" s="5"/>
      <c r="R7" s="5"/>
    </row>
    <row r="8" spans="1:18" x14ac:dyDescent="0.25">
      <c r="A8" t="s">
        <v>0</v>
      </c>
      <c r="B8" t="s">
        <v>18</v>
      </c>
      <c r="C8" t="s">
        <v>20</v>
      </c>
      <c r="D8">
        <v>6.713867188</v>
      </c>
      <c r="E8" t="s">
        <v>21</v>
      </c>
      <c r="F8">
        <v>3210</v>
      </c>
      <c r="G8" t="s">
        <v>27</v>
      </c>
      <c r="H8">
        <v>39.7109375</v>
      </c>
      <c r="I8">
        <v>24.6484375</v>
      </c>
      <c r="J8" t="s">
        <v>30</v>
      </c>
      <c r="K8" s="1" t="s">
        <v>35</v>
      </c>
      <c r="L8" t="s">
        <v>36</v>
      </c>
      <c r="M8" t="s">
        <v>40</v>
      </c>
      <c r="N8" t="s">
        <v>63</v>
      </c>
      <c r="O8" t="str">
        <f>IF(N8="Occasional","_Yes",N8)</f>
        <v>_Yes</v>
      </c>
      <c r="P8" s="5"/>
      <c r="Q8" s="5"/>
      <c r="R8" s="5"/>
    </row>
    <row r="9" spans="1:18" x14ac:dyDescent="0.25">
      <c r="A9" t="s">
        <v>0</v>
      </c>
      <c r="B9" t="s">
        <v>18</v>
      </c>
      <c r="C9" t="s">
        <v>20</v>
      </c>
      <c r="D9">
        <v>6.713867188</v>
      </c>
      <c r="E9" t="s">
        <v>21</v>
      </c>
      <c r="F9">
        <v>3550</v>
      </c>
      <c r="G9" t="s">
        <v>28</v>
      </c>
      <c r="H9">
        <v>39</v>
      </c>
      <c r="I9">
        <v>29.625</v>
      </c>
      <c r="J9" t="s">
        <v>31</v>
      </c>
      <c r="K9" s="1" t="s">
        <v>35</v>
      </c>
      <c r="L9" t="s">
        <v>63</v>
      </c>
      <c r="M9" t="s">
        <v>37</v>
      </c>
      <c r="N9" t="s">
        <v>63</v>
      </c>
      <c r="O9" t="str">
        <f>IF(N9="Occasional","_Yes",N9)</f>
        <v>_Yes</v>
      </c>
      <c r="P9" s="5"/>
      <c r="Q9" s="5"/>
      <c r="R9" s="5"/>
    </row>
    <row r="10" spans="1:18" x14ac:dyDescent="0.25">
      <c r="A10" t="s">
        <v>0</v>
      </c>
      <c r="B10" t="s">
        <v>18</v>
      </c>
      <c r="C10" t="s">
        <v>20</v>
      </c>
      <c r="D10">
        <v>7</v>
      </c>
      <c r="E10" t="s">
        <v>21</v>
      </c>
      <c r="F10">
        <v>2775</v>
      </c>
      <c r="G10" t="s">
        <v>26</v>
      </c>
      <c r="H10">
        <v>40</v>
      </c>
      <c r="I10">
        <v>30.23046875</v>
      </c>
      <c r="J10" t="s">
        <v>32</v>
      </c>
      <c r="K10" s="1" t="s">
        <v>35</v>
      </c>
      <c r="L10" t="s">
        <v>36</v>
      </c>
      <c r="M10" t="s">
        <v>40</v>
      </c>
      <c r="N10" t="s">
        <v>63</v>
      </c>
      <c r="O10" t="str">
        <f>IF(N10="Occasional","_Yes",N10)</f>
        <v>_Yes</v>
      </c>
      <c r="P10" s="5"/>
      <c r="Q10" s="5"/>
      <c r="R10" s="5"/>
    </row>
    <row r="11" spans="1:18" x14ac:dyDescent="0.25">
      <c r="A11" t="s">
        <v>0</v>
      </c>
      <c r="B11" t="s">
        <v>18</v>
      </c>
      <c r="C11" t="s">
        <v>20</v>
      </c>
      <c r="D11">
        <v>7.142578125</v>
      </c>
      <c r="E11" t="s">
        <v>21</v>
      </c>
      <c r="F11">
        <v>3380</v>
      </c>
      <c r="G11" t="s">
        <v>27</v>
      </c>
      <c r="H11">
        <v>40.421875</v>
      </c>
      <c r="I11">
        <v>29.4609375</v>
      </c>
      <c r="J11" t="s">
        <v>31</v>
      </c>
      <c r="K11" s="1" t="s">
        <v>33</v>
      </c>
      <c r="L11" t="s">
        <v>36</v>
      </c>
      <c r="M11" t="s">
        <v>39</v>
      </c>
      <c r="N11" t="s">
        <v>63</v>
      </c>
      <c r="O11" t="str">
        <f>IF(N11="Occasional","_Yes",N11)</f>
        <v>_Yes</v>
      </c>
    </row>
    <row r="12" spans="1:18" x14ac:dyDescent="0.25">
      <c r="A12" t="s">
        <v>0</v>
      </c>
      <c r="B12" t="s">
        <v>18</v>
      </c>
      <c r="C12" t="s">
        <v>20</v>
      </c>
      <c r="D12">
        <v>7.28515625</v>
      </c>
      <c r="E12" t="s">
        <v>21</v>
      </c>
      <c r="F12">
        <v>3480</v>
      </c>
      <c r="G12" t="s">
        <v>27</v>
      </c>
      <c r="H12">
        <v>39.421875</v>
      </c>
      <c r="I12">
        <v>29.55859375</v>
      </c>
      <c r="J12" t="s">
        <v>31</v>
      </c>
      <c r="K12" s="1" t="s">
        <v>35</v>
      </c>
      <c r="L12" t="s">
        <v>36</v>
      </c>
      <c r="M12" t="s">
        <v>38</v>
      </c>
      <c r="N12" t="s">
        <v>36</v>
      </c>
      <c r="O12" t="str">
        <f>IF(N12="Occasional","_Yes",N12)</f>
        <v>No</v>
      </c>
    </row>
    <row r="13" spans="1:18" x14ac:dyDescent="0.25">
      <c r="A13" t="s">
        <v>0</v>
      </c>
      <c r="B13" t="s">
        <v>18</v>
      </c>
      <c r="C13" t="s">
        <v>20</v>
      </c>
      <c r="D13">
        <v>7.28515625</v>
      </c>
      <c r="E13" t="s">
        <v>21</v>
      </c>
      <c r="F13">
        <v>3670</v>
      </c>
      <c r="G13" t="s">
        <v>28</v>
      </c>
      <c r="H13">
        <v>41</v>
      </c>
      <c r="I13">
        <v>33.9296875</v>
      </c>
      <c r="J13" t="s">
        <v>32</v>
      </c>
      <c r="K13" s="1" t="s">
        <v>33</v>
      </c>
      <c r="L13" t="s">
        <v>36</v>
      </c>
      <c r="M13" t="s">
        <v>40</v>
      </c>
      <c r="N13" t="s">
        <v>41</v>
      </c>
      <c r="O13" t="str">
        <f>IF(N13="Occasional","_Yes",N13)</f>
        <v>_Yes</v>
      </c>
    </row>
    <row r="14" spans="1:18" x14ac:dyDescent="0.25">
      <c r="A14" t="s">
        <v>0</v>
      </c>
      <c r="B14" t="s">
        <v>18</v>
      </c>
      <c r="C14" t="s">
        <v>20</v>
      </c>
      <c r="D14">
        <v>7.28515625</v>
      </c>
      <c r="E14" t="s">
        <v>21</v>
      </c>
      <c r="F14">
        <v>4560</v>
      </c>
      <c r="G14" t="s">
        <v>28</v>
      </c>
      <c r="H14">
        <v>40</v>
      </c>
      <c r="I14">
        <v>31.72265625</v>
      </c>
      <c r="J14" t="s">
        <v>32</v>
      </c>
      <c r="K14" s="1" t="s">
        <v>34</v>
      </c>
      <c r="L14" t="s">
        <v>36</v>
      </c>
      <c r="M14" t="s">
        <v>40</v>
      </c>
      <c r="N14" t="s">
        <v>36</v>
      </c>
      <c r="O14" t="str">
        <f>IF(N14="Occasional","_Yes",N14)</f>
        <v>No</v>
      </c>
    </row>
    <row r="15" spans="1:18" x14ac:dyDescent="0.25">
      <c r="A15" t="s">
        <v>0</v>
      </c>
      <c r="B15" t="s">
        <v>18</v>
      </c>
      <c r="C15" t="s">
        <v>20</v>
      </c>
      <c r="D15">
        <v>7.427734375</v>
      </c>
      <c r="E15" t="s">
        <v>21</v>
      </c>
      <c r="F15">
        <v>3635</v>
      </c>
      <c r="G15" t="s">
        <v>28</v>
      </c>
      <c r="H15">
        <v>40.28125</v>
      </c>
      <c r="I15">
        <v>27.53125</v>
      </c>
      <c r="J15" t="s">
        <v>31</v>
      </c>
      <c r="K15" s="1" t="s">
        <v>34</v>
      </c>
      <c r="L15" t="s">
        <v>36</v>
      </c>
      <c r="M15" t="s">
        <v>40</v>
      </c>
      <c r="N15" t="s">
        <v>36</v>
      </c>
      <c r="O15" t="str">
        <f>IF(N15="Occasional","_Yes",N15)</f>
        <v>No</v>
      </c>
    </row>
    <row r="16" spans="1:18" x14ac:dyDescent="0.25">
      <c r="A16" t="s">
        <v>0</v>
      </c>
      <c r="B16" t="s">
        <v>18</v>
      </c>
      <c r="C16" t="s">
        <v>20</v>
      </c>
      <c r="D16">
        <v>8.427734375</v>
      </c>
      <c r="E16" t="s">
        <v>21</v>
      </c>
      <c r="F16">
        <v>2600</v>
      </c>
      <c r="G16" t="s">
        <v>26</v>
      </c>
      <c r="H16">
        <v>42</v>
      </c>
      <c r="I16">
        <v>31.50390625</v>
      </c>
      <c r="J16" t="s">
        <v>32</v>
      </c>
      <c r="K16" s="1" t="s">
        <v>33</v>
      </c>
      <c r="L16" t="s">
        <v>36</v>
      </c>
      <c r="M16" t="s">
        <v>40</v>
      </c>
      <c r="N16" t="s">
        <v>63</v>
      </c>
      <c r="O16" t="str">
        <f>IF(N16="Occasional","_Yes",N16)</f>
        <v>_Yes</v>
      </c>
    </row>
    <row r="17" spans="1:15" x14ac:dyDescent="0.25">
      <c r="A17" t="s">
        <v>0</v>
      </c>
      <c r="B17" t="s">
        <v>18</v>
      </c>
      <c r="C17" t="s">
        <v>20</v>
      </c>
      <c r="D17">
        <v>8.427734375</v>
      </c>
      <c r="E17" t="s">
        <v>21</v>
      </c>
      <c r="F17">
        <v>3490</v>
      </c>
      <c r="G17" t="s">
        <v>27</v>
      </c>
      <c r="H17">
        <v>40</v>
      </c>
      <c r="I17">
        <v>19.10546875</v>
      </c>
      <c r="J17" t="s">
        <v>29</v>
      </c>
      <c r="K17" s="1" t="s">
        <v>35</v>
      </c>
      <c r="L17" t="s">
        <v>36</v>
      </c>
      <c r="M17" t="s">
        <v>40</v>
      </c>
      <c r="N17" t="s">
        <v>63</v>
      </c>
      <c r="O17" t="str">
        <f>IF(N17="Occasional","_Yes",N17)</f>
        <v>_Yes</v>
      </c>
    </row>
    <row r="18" spans="1:15" x14ac:dyDescent="0.25">
      <c r="A18" t="s">
        <v>0</v>
      </c>
      <c r="B18" t="s">
        <v>18</v>
      </c>
      <c r="C18" t="s">
        <v>20</v>
      </c>
      <c r="D18">
        <v>8.85546875</v>
      </c>
      <c r="E18" t="s">
        <v>21</v>
      </c>
      <c r="F18">
        <v>2530</v>
      </c>
      <c r="G18" t="s">
        <v>26</v>
      </c>
      <c r="H18">
        <v>38</v>
      </c>
      <c r="I18">
        <v>30.14453125</v>
      </c>
      <c r="J18" t="s">
        <v>32</v>
      </c>
      <c r="K18" s="1" t="s">
        <v>33</v>
      </c>
      <c r="L18" t="s">
        <v>36</v>
      </c>
      <c r="M18" t="s">
        <v>40</v>
      </c>
      <c r="N18" t="s">
        <v>36</v>
      </c>
      <c r="O18" t="str">
        <f>IF(N18="Occasional","_Yes",N18)</f>
        <v>No</v>
      </c>
    </row>
    <row r="19" spans="1:15" x14ac:dyDescent="0.25">
      <c r="A19" t="s">
        <v>0</v>
      </c>
      <c r="B19" t="s">
        <v>18</v>
      </c>
      <c r="C19" t="s">
        <v>20</v>
      </c>
      <c r="D19">
        <v>8.85546875</v>
      </c>
      <c r="E19" t="s">
        <v>21</v>
      </c>
      <c r="F19">
        <v>3670</v>
      </c>
      <c r="G19" t="s">
        <v>28</v>
      </c>
      <c r="H19">
        <v>41</v>
      </c>
      <c r="I19">
        <v>25.015625</v>
      </c>
      <c r="J19" t="s">
        <v>31</v>
      </c>
      <c r="K19" s="1" t="s">
        <v>33</v>
      </c>
      <c r="L19" t="s">
        <v>36</v>
      </c>
      <c r="M19" t="s">
        <v>40</v>
      </c>
      <c r="N19" t="s">
        <v>36</v>
      </c>
      <c r="O19" t="str">
        <f>IF(N19="Occasional","_Yes",N19)</f>
        <v>No</v>
      </c>
    </row>
    <row r="20" spans="1:15" x14ac:dyDescent="0.25">
      <c r="A20" t="s">
        <v>0</v>
      </c>
      <c r="B20" t="s">
        <v>18</v>
      </c>
      <c r="C20" t="s">
        <v>20</v>
      </c>
      <c r="D20">
        <v>9</v>
      </c>
      <c r="E20" t="s">
        <v>21</v>
      </c>
      <c r="F20">
        <v>3760</v>
      </c>
      <c r="G20" t="s">
        <v>28</v>
      </c>
      <c r="H20">
        <v>42</v>
      </c>
      <c r="I20">
        <v>22.3046875</v>
      </c>
      <c r="J20" t="s">
        <v>30</v>
      </c>
      <c r="K20" s="1" t="s">
        <v>35</v>
      </c>
      <c r="L20" t="s">
        <v>36</v>
      </c>
      <c r="M20" t="s">
        <v>40</v>
      </c>
      <c r="N20" t="s">
        <v>41</v>
      </c>
      <c r="O20" t="str">
        <f>IF(N20="Occasional","_Yes",N20)</f>
        <v>_Yes</v>
      </c>
    </row>
    <row r="21" spans="1:15" x14ac:dyDescent="0.25">
      <c r="A21" t="s">
        <v>0</v>
      </c>
      <c r="B21" t="s">
        <v>18</v>
      </c>
      <c r="C21" t="s">
        <v>20</v>
      </c>
      <c r="D21">
        <v>9.5703125</v>
      </c>
      <c r="E21" t="s">
        <v>21</v>
      </c>
      <c r="F21">
        <v>2270</v>
      </c>
      <c r="G21" t="s">
        <v>25</v>
      </c>
      <c r="H21">
        <v>35</v>
      </c>
      <c r="I21">
        <v>19.09765625</v>
      </c>
      <c r="J21" t="s">
        <v>29</v>
      </c>
      <c r="K21" s="1" t="s">
        <v>33</v>
      </c>
      <c r="L21" t="s">
        <v>36</v>
      </c>
      <c r="M21" t="s">
        <v>38</v>
      </c>
      <c r="N21" t="s">
        <v>63</v>
      </c>
      <c r="O21" t="str">
        <f>IF(N21="Occasional","_Yes",N21)</f>
        <v>_Yes</v>
      </c>
    </row>
    <row r="22" spans="1:15" x14ac:dyDescent="0.25">
      <c r="A22" t="s">
        <v>0</v>
      </c>
      <c r="B22" t="s">
        <v>18</v>
      </c>
      <c r="C22" t="s">
        <v>20</v>
      </c>
      <c r="D22">
        <v>9.5703125</v>
      </c>
      <c r="E22" t="s">
        <v>21</v>
      </c>
      <c r="F22">
        <v>3146</v>
      </c>
      <c r="G22" t="s">
        <v>27</v>
      </c>
      <c r="H22">
        <v>35</v>
      </c>
      <c r="I22">
        <v>26.4375</v>
      </c>
      <c r="J22" t="s">
        <v>31</v>
      </c>
      <c r="K22" s="1" t="s">
        <v>33</v>
      </c>
      <c r="L22" t="s">
        <v>36</v>
      </c>
      <c r="M22" t="s">
        <v>40</v>
      </c>
      <c r="N22" t="s">
        <v>36</v>
      </c>
      <c r="O22" t="str">
        <f>IF(N22="Occasional","_Yes",N22)</f>
        <v>No</v>
      </c>
    </row>
    <row r="23" spans="1:15" x14ac:dyDescent="0.25">
      <c r="A23" t="s">
        <v>0</v>
      </c>
      <c r="B23" t="s">
        <v>18</v>
      </c>
      <c r="C23" t="s">
        <v>20</v>
      </c>
      <c r="D23">
        <v>9.5703125</v>
      </c>
      <c r="E23" t="s">
        <v>21</v>
      </c>
      <c r="F23">
        <v>3570</v>
      </c>
      <c r="G23" t="s">
        <v>28</v>
      </c>
      <c r="H23">
        <v>40.140625</v>
      </c>
      <c r="I23">
        <v>24.15234375</v>
      </c>
      <c r="J23" t="s">
        <v>30</v>
      </c>
      <c r="K23" s="1" t="s">
        <v>34</v>
      </c>
      <c r="L23" t="s">
        <v>36</v>
      </c>
      <c r="M23" t="s">
        <v>40</v>
      </c>
      <c r="N23" t="s">
        <v>63</v>
      </c>
      <c r="O23" t="str">
        <f>IF(N23="Occasional","_Yes",N23)</f>
        <v>_Yes</v>
      </c>
    </row>
    <row r="24" spans="1:15" x14ac:dyDescent="0.25">
      <c r="A24" t="s">
        <v>0</v>
      </c>
      <c r="B24" t="s">
        <v>18</v>
      </c>
      <c r="C24" t="s">
        <v>20</v>
      </c>
      <c r="D24">
        <v>9.85546875</v>
      </c>
      <c r="E24" t="s">
        <v>21</v>
      </c>
      <c r="F24">
        <v>2310</v>
      </c>
      <c r="G24" t="s">
        <v>25</v>
      </c>
      <c r="H24">
        <v>35</v>
      </c>
      <c r="I24">
        <v>24.16015625</v>
      </c>
      <c r="J24" t="s">
        <v>30</v>
      </c>
      <c r="K24" s="1" t="s">
        <v>34</v>
      </c>
      <c r="L24" t="s">
        <v>63</v>
      </c>
      <c r="M24" t="s">
        <v>40</v>
      </c>
      <c r="N24" t="s">
        <v>63</v>
      </c>
      <c r="O24" t="str">
        <f>IF(N24="Occasional","_Yes",N24)</f>
        <v>_Yes</v>
      </c>
    </row>
    <row r="25" spans="1:15" x14ac:dyDescent="0.25">
      <c r="A25" t="s">
        <v>0</v>
      </c>
      <c r="B25" t="s">
        <v>18</v>
      </c>
      <c r="C25" t="s">
        <v>20</v>
      </c>
      <c r="D25">
        <v>9.85546875</v>
      </c>
      <c r="E25" t="s">
        <v>21</v>
      </c>
      <c r="F25">
        <v>3530</v>
      </c>
      <c r="G25" t="s">
        <v>28</v>
      </c>
      <c r="H25">
        <v>40</v>
      </c>
      <c r="I25">
        <v>27.43359375</v>
      </c>
      <c r="J25" t="s">
        <v>31</v>
      </c>
      <c r="K25" s="1" t="s">
        <v>34</v>
      </c>
      <c r="L25" t="s">
        <v>36</v>
      </c>
      <c r="M25" t="s">
        <v>40</v>
      </c>
      <c r="N25" t="s">
        <v>36</v>
      </c>
      <c r="O25" t="str">
        <f>IF(N25="Occasional","_Yes",N25)</f>
        <v>No</v>
      </c>
    </row>
    <row r="26" spans="1:15" x14ac:dyDescent="0.25">
      <c r="A26" t="s">
        <v>0</v>
      </c>
      <c r="B26" t="s">
        <v>18</v>
      </c>
      <c r="C26" t="s">
        <v>20</v>
      </c>
      <c r="D26">
        <v>9.85546875</v>
      </c>
      <c r="E26" t="s">
        <v>21</v>
      </c>
      <c r="F26">
        <v>3810</v>
      </c>
      <c r="G26" t="s">
        <v>28</v>
      </c>
      <c r="H26">
        <v>39</v>
      </c>
      <c r="I26">
        <v>28.6171875</v>
      </c>
      <c r="J26" t="s">
        <v>31</v>
      </c>
      <c r="K26" s="1" t="s">
        <v>33</v>
      </c>
      <c r="L26" t="s">
        <v>36</v>
      </c>
      <c r="M26" t="s">
        <v>40</v>
      </c>
      <c r="N26" t="s">
        <v>36</v>
      </c>
      <c r="O26" t="str">
        <f>IF(N26="Occasional","_Yes",N26)</f>
        <v>No</v>
      </c>
    </row>
    <row r="27" spans="1:15" x14ac:dyDescent="0.25">
      <c r="A27" t="s">
        <v>0</v>
      </c>
      <c r="B27" t="s">
        <v>18</v>
      </c>
      <c r="C27" t="s">
        <v>20</v>
      </c>
      <c r="D27">
        <v>10.14257813</v>
      </c>
      <c r="E27" t="s">
        <v>21</v>
      </c>
      <c r="F27">
        <v>1890</v>
      </c>
      <c r="G27" t="s">
        <v>25</v>
      </c>
      <c r="H27">
        <v>35.7109375</v>
      </c>
      <c r="I27">
        <v>19.578125</v>
      </c>
      <c r="J27" t="s">
        <v>29</v>
      </c>
      <c r="K27" s="1" t="s">
        <v>34</v>
      </c>
      <c r="L27" t="s">
        <v>63</v>
      </c>
      <c r="M27" t="s">
        <v>38</v>
      </c>
      <c r="N27" t="s">
        <v>63</v>
      </c>
      <c r="O27" t="str">
        <f>IF(N27="Occasional","_Yes",N27)</f>
        <v>_Yes</v>
      </c>
    </row>
    <row r="28" spans="1:15" x14ac:dyDescent="0.25">
      <c r="A28" t="s">
        <v>0</v>
      </c>
      <c r="B28" t="s">
        <v>18</v>
      </c>
      <c r="C28" t="s">
        <v>20</v>
      </c>
      <c r="D28">
        <v>10.14257813</v>
      </c>
      <c r="E28" t="s">
        <v>21</v>
      </c>
      <c r="F28">
        <v>2800</v>
      </c>
      <c r="G28" t="s">
        <v>26</v>
      </c>
      <c r="H28">
        <v>39</v>
      </c>
      <c r="I28">
        <v>26.859375</v>
      </c>
      <c r="J28" t="s">
        <v>31</v>
      </c>
      <c r="K28" s="1" t="s">
        <v>35</v>
      </c>
      <c r="L28" t="s">
        <v>36</v>
      </c>
      <c r="M28" t="s">
        <v>40</v>
      </c>
      <c r="N28" t="s">
        <v>63</v>
      </c>
      <c r="O28" t="str">
        <f>IF(N28="Occasional","_Yes",N28)</f>
        <v>_Yes</v>
      </c>
    </row>
    <row r="29" spans="1:15" x14ac:dyDescent="0.25">
      <c r="A29" t="s">
        <v>0</v>
      </c>
      <c r="B29" t="s">
        <v>18</v>
      </c>
      <c r="C29" t="s">
        <v>20</v>
      </c>
      <c r="D29">
        <v>10.28515625</v>
      </c>
      <c r="E29" t="s">
        <v>21</v>
      </c>
      <c r="F29">
        <v>3290</v>
      </c>
      <c r="G29" t="s">
        <v>27</v>
      </c>
      <c r="H29">
        <v>38</v>
      </c>
      <c r="I29">
        <v>22.4609375</v>
      </c>
      <c r="J29" t="s">
        <v>30</v>
      </c>
      <c r="K29" s="1" t="s">
        <v>34</v>
      </c>
      <c r="L29" t="s">
        <v>36</v>
      </c>
      <c r="M29" t="s">
        <v>40</v>
      </c>
      <c r="N29" t="s">
        <v>63</v>
      </c>
      <c r="O29" t="str">
        <f>IF(N29="Occasional","_Yes",N29)</f>
        <v>_Yes</v>
      </c>
    </row>
    <row r="30" spans="1:15" x14ac:dyDescent="0.25">
      <c r="A30" t="s">
        <v>0</v>
      </c>
      <c r="B30" t="s">
        <v>18</v>
      </c>
      <c r="C30" t="s">
        <v>20</v>
      </c>
      <c r="D30">
        <v>10.5703125</v>
      </c>
      <c r="E30" t="s">
        <v>21</v>
      </c>
      <c r="F30">
        <v>3710</v>
      </c>
      <c r="G30" t="s">
        <v>28</v>
      </c>
      <c r="H30">
        <v>39</v>
      </c>
      <c r="I30">
        <v>22.10546875</v>
      </c>
      <c r="J30" t="s">
        <v>30</v>
      </c>
      <c r="K30" s="1" t="s">
        <v>33</v>
      </c>
      <c r="L30" t="s">
        <v>36</v>
      </c>
      <c r="M30" t="s">
        <v>40</v>
      </c>
      <c r="N30" t="s">
        <v>36</v>
      </c>
      <c r="O30" t="str">
        <f>IF(N30="Occasional","_Yes",N30)</f>
        <v>No</v>
      </c>
    </row>
    <row r="31" spans="1:15" x14ac:dyDescent="0.25">
      <c r="A31" t="s">
        <v>0</v>
      </c>
      <c r="B31" t="s">
        <v>18</v>
      </c>
      <c r="C31" t="s">
        <v>20</v>
      </c>
      <c r="D31">
        <v>10.85546875</v>
      </c>
      <c r="E31" t="s">
        <v>21</v>
      </c>
      <c r="F31">
        <v>1075</v>
      </c>
      <c r="G31" t="s">
        <v>25</v>
      </c>
      <c r="H31">
        <v>29</v>
      </c>
      <c r="I31">
        <v>17.03125</v>
      </c>
      <c r="J31" t="s">
        <v>29</v>
      </c>
      <c r="K31" s="1" t="s">
        <v>34</v>
      </c>
      <c r="L31" t="s">
        <v>36</v>
      </c>
      <c r="M31" t="s">
        <v>40</v>
      </c>
      <c r="N31" t="s">
        <v>63</v>
      </c>
      <c r="O31" t="str">
        <f>IF(N31="Occasional","_Yes",N31)</f>
        <v>_Yes</v>
      </c>
    </row>
    <row r="32" spans="1:15" x14ac:dyDescent="0.25">
      <c r="A32" t="s">
        <v>0</v>
      </c>
      <c r="B32" t="s">
        <v>18</v>
      </c>
      <c r="C32" t="s">
        <v>20</v>
      </c>
      <c r="D32">
        <v>11.14257813</v>
      </c>
      <c r="E32" t="s">
        <v>21</v>
      </c>
      <c r="F32">
        <v>3395</v>
      </c>
      <c r="G32" t="s">
        <v>27</v>
      </c>
      <c r="H32">
        <v>39</v>
      </c>
      <c r="I32">
        <v>26.2578125</v>
      </c>
      <c r="J32" t="s">
        <v>31</v>
      </c>
      <c r="K32" s="1" t="s">
        <v>34</v>
      </c>
      <c r="L32" t="s">
        <v>36</v>
      </c>
      <c r="M32" t="s">
        <v>40</v>
      </c>
      <c r="N32" t="s">
        <v>36</v>
      </c>
      <c r="O32" t="str">
        <f>IF(N32="Occasional","_Yes",N32)</f>
        <v>No</v>
      </c>
    </row>
    <row r="33" spans="1:15" x14ac:dyDescent="0.25">
      <c r="A33" t="s">
        <v>0</v>
      </c>
      <c r="B33" t="s">
        <v>18</v>
      </c>
      <c r="C33" t="s">
        <v>20</v>
      </c>
      <c r="D33">
        <v>11.85546875</v>
      </c>
      <c r="E33" t="s">
        <v>21</v>
      </c>
      <c r="F33">
        <v>2755</v>
      </c>
      <c r="G33" t="s">
        <v>26</v>
      </c>
      <c r="H33">
        <v>39.28125</v>
      </c>
      <c r="I33">
        <v>20.83203125</v>
      </c>
      <c r="J33" t="s">
        <v>30</v>
      </c>
      <c r="K33" s="1" t="s">
        <v>34</v>
      </c>
      <c r="L33" t="s">
        <v>36</v>
      </c>
      <c r="M33" t="s">
        <v>38</v>
      </c>
      <c r="N33" t="s">
        <v>63</v>
      </c>
      <c r="O33" t="str">
        <f>IF(N33="Occasional","_Yes",N33)</f>
        <v>_Yes</v>
      </c>
    </row>
    <row r="34" spans="1:15" x14ac:dyDescent="0.25">
      <c r="A34" t="s">
        <v>0</v>
      </c>
      <c r="B34" t="s">
        <v>18</v>
      </c>
      <c r="C34" t="s">
        <v>20</v>
      </c>
      <c r="D34">
        <v>11.85546875</v>
      </c>
      <c r="E34" t="s">
        <v>21</v>
      </c>
      <c r="F34">
        <v>4000</v>
      </c>
      <c r="G34" t="s">
        <v>28</v>
      </c>
      <c r="H34">
        <v>40</v>
      </c>
      <c r="I34">
        <v>26.72265625</v>
      </c>
      <c r="J34" t="s">
        <v>31</v>
      </c>
      <c r="K34" s="1" t="s">
        <v>34</v>
      </c>
      <c r="L34" t="s">
        <v>36</v>
      </c>
      <c r="M34" t="s">
        <v>40</v>
      </c>
      <c r="N34" t="s">
        <v>41</v>
      </c>
      <c r="O34" t="str">
        <f>IF(N34="Occasional","_Yes",N34)</f>
        <v>_Yes</v>
      </c>
    </row>
    <row r="35" spans="1:15" x14ac:dyDescent="0.25">
      <c r="A35" t="s">
        <v>0</v>
      </c>
      <c r="B35" t="s">
        <v>18</v>
      </c>
      <c r="C35" t="s">
        <v>20</v>
      </c>
      <c r="D35">
        <v>12</v>
      </c>
      <c r="E35" t="s">
        <v>21</v>
      </c>
      <c r="F35">
        <v>3460</v>
      </c>
      <c r="G35" t="s">
        <v>27</v>
      </c>
      <c r="H35">
        <v>40</v>
      </c>
      <c r="I35">
        <v>22.1875</v>
      </c>
      <c r="J35" t="s">
        <v>30</v>
      </c>
      <c r="K35" s="1" t="s">
        <v>34</v>
      </c>
      <c r="L35" t="s">
        <v>36</v>
      </c>
      <c r="M35" t="s">
        <v>40</v>
      </c>
      <c r="N35" t="s">
        <v>63</v>
      </c>
      <c r="O35" t="str">
        <f>IF(N35="Occasional","_Yes",N35)</f>
        <v>_Yes</v>
      </c>
    </row>
    <row r="36" spans="1:15" x14ac:dyDescent="0.25">
      <c r="A36" t="s">
        <v>0</v>
      </c>
      <c r="B36" t="s">
        <v>18</v>
      </c>
      <c r="C36" t="s">
        <v>20</v>
      </c>
      <c r="D36">
        <v>12</v>
      </c>
      <c r="E36" t="s">
        <v>21</v>
      </c>
      <c r="F36">
        <v>4000</v>
      </c>
      <c r="G36" t="s">
        <v>28</v>
      </c>
      <c r="H36">
        <v>41.421875</v>
      </c>
      <c r="I36">
        <v>27.51953125</v>
      </c>
      <c r="J36" t="s">
        <v>31</v>
      </c>
      <c r="K36" s="1" t="s">
        <v>34</v>
      </c>
      <c r="L36" t="s">
        <v>36</v>
      </c>
      <c r="M36" t="s">
        <v>40</v>
      </c>
      <c r="N36" t="s">
        <v>36</v>
      </c>
      <c r="O36" t="str">
        <f>IF(N36="Occasional","_Yes",N36)</f>
        <v>No</v>
      </c>
    </row>
    <row r="37" spans="1:15" x14ac:dyDescent="0.25">
      <c r="A37" t="s">
        <v>0</v>
      </c>
      <c r="B37" t="s">
        <v>18</v>
      </c>
      <c r="C37" t="s">
        <v>20</v>
      </c>
      <c r="D37">
        <v>12.14257813</v>
      </c>
      <c r="E37" t="s">
        <v>21</v>
      </c>
      <c r="F37">
        <v>2300</v>
      </c>
      <c r="G37" t="s">
        <v>25</v>
      </c>
      <c r="H37">
        <v>35</v>
      </c>
      <c r="I37">
        <v>34.421875</v>
      </c>
      <c r="J37" t="s">
        <v>32</v>
      </c>
      <c r="K37" s="1" t="s">
        <v>35</v>
      </c>
      <c r="L37" t="s">
        <v>36</v>
      </c>
      <c r="M37" t="s">
        <v>40</v>
      </c>
      <c r="N37" t="s">
        <v>63</v>
      </c>
      <c r="O37" t="str">
        <f>IF(N37="Occasional","_Yes",N37)</f>
        <v>_Yes</v>
      </c>
    </row>
    <row r="38" spans="1:15" x14ac:dyDescent="0.25">
      <c r="A38" t="s">
        <v>0</v>
      </c>
      <c r="B38" t="s">
        <v>18</v>
      </c>
      <c r="C38" t="s">
        <v>20</v>
      </c>
      <c r="D38">
        <v>12.5703125</v>
      </c>
      <c r="E38" t="s">
        <v>21</v>
      </c>
      <c r="F38">
        <v>4740</v>
      </c>
      <c r="G38" t="s">
        <v>28</v>
      </c>
      <c r="H38">
        <v>41.28125</v>
      </c>
      <c r="I38">
        <v>18.234375</v>
      </c>
      <c r="J38" t="s">
        <v>29</v>
      </c>
      <c r="K38" s="1" t="s">
        <v>35</v>
      </c>
      <c r="L38" t="s">
        <v>36</v>
      </c>
      <c r="M38" t="s">
        <v>40</v>
      </c>
      <c r="N38" t="s">
        <v>63</v>
      </c>
      <c r="O38" t="str">
        <f>IF(N38="Occasional","_Yes",N38)</f>
        <v>_Yes</v>
      </c>
    </row>
    <row r="39" spans="1:15" x14ac:dyDescent="0.25">
      <c r="A39" t="s">
        <v>0</v>
      </c>
      <c r="B39" t="s">
        <v>18</v>
      </c>
      <c r="C39" t="s">
        <v>20</v>
      </c>
      <c r="D39">
        <v>12.71289063</v>
      </c>
      <c r="E39" t="s">
        <v>21</v>
      </c>
      <c r="F39">
        <v>1145</v>
      </c>
      <c r="G39" t="s">
        <v>25</v>
      </c>
      <c r="H39">
        <v>32</v>
      </c>
      <c r="I39">
        <v>20.72265625</v>
      </c>
      <c r="J39" t="s">
        <v>30</v>
      </c>
      <c r="K39" s="1" t="s">
        <v>34</v>
      </c>
      <c r="L39" t="s">
        <v>36</v>
      </c>
      <c r="M39" t="s">
        <v>40</v>
      </c>
      <c r="N39" t="s">
        <v>63</v>
      </c>
      <c r="O39" t="str">
        <f>IF(N39="Occasional","_Yes",N39)</f>
        <v>_Yes</v>
      </c>
    </row>
    <row r="40" spans="1:15" x14ac:dyDescent="0.25">
      <c r="A40" t="s">
        <v>0</v>
      </c>
      <c r="B40" t="s">
        <v>18</v>
      </c>
      <c r="C40" t="s">
        <v>20</v>
      </c>
      <c r="D40">
        <v>12.85546875</v>
      </c>
      <c r="E40" t="s">
        <v>21</v>
      </c>
      <c r="F40">
        <v>2180</v>
      </c>
      <c r="G40" t="s">
        <v>25</v>
      </c>
      <c r="H40">
        <v>36.5703125</v>
      </c>
      <c r="I40">
        <v>23.640625</v>
      </c>
      <c r="J40" t="s">
        <v>30</v>
      </c>
      <c r="K40" s="1" t="s">
        <v>35</v>
      </c>
      <c r="L40" t="s">
        <v>36</v>
      </c>
      <c r="M40" t="s">
        <v>40</v>
      </c>
      <c r="N40" t="s">
        <v>63</v>
      </c>
      <c r="O40" t="str">
        <f>IF(N40="Occasional","_Yes",N40)</f>
        <v>_Yes</v>
      </c>
    </row>
    <row r="41" spans="1:15" x14ac:dyDescent="0.25">
      <c r="A41" t="s">
        <v>0</v>
      </c>
      <c r="B41" t="s">
        <v>18</v>
      </c>
      <c r="C41" t="s">
        <v>20</v>
      </c>
      <c r="D41">
        <v>13</v>
      </c>
      <c r="E41" t="s">
        <v>22</v>
      </c>
      <c r="F41">
        <v>3250</v>
      </c>
      <c r="G41" t="s">
        <v>27</v>
      </c>
      <c r="H41">
        <v>36.8515625</v>
      </c>
      <c r="I41">
        <v>22.72265625</v>
      </c>
      <c r="J41" t="s">
        <v>30</v>
      </c>
      <c r="K41" s="1" t="s">
        <v>35</v>
      </c>
      <c r="L41" t="s">
        <v>36</v>
      </c>
      <c r="M41" t="s">
        <v>38</v>
      </c>
      <c r="N41" t="s">
        <v>63</v>
      </c>
      <c r="O41" t="str">
        <f>IF(N41="Occasional","_Yes",N41)</f>
        <v>_Yes</v>
      </c>
    </row>
    <row r="42" spans="1:15" x14ac:dyDescent="0.25">
      <c r="A42" t="s">
        <v>0</v>
      </c>
      <c r="B42" t="s">
        <v>18</v>
      </c>
      <c r="C42" t="s">
        <v>20</v>
      </c>
      <c r="D42">
        <v>13</v>
      </c>
      <c r="E42" t="s">
        <v>22</v>
      </c>
      <c r="F42">
        <v>3280</v>
      </c>
      <c r="G42" t="s">
        <v>27</v>
      </c>
      <c r="H42">
        <v>40</v>
      </c>
      <c r="I42">
        <v>34.6953125</v>
      </c>
      <c r="J42" t="s">
        <v>32</v>
      </c>
      <c r="K42" s="1" t="s">
        <v>35</v>
      </c>
      <c r="L42" t="s">
        <v>36</v>
      </c>
      <c r="M42" t="s">
        <v>38</v>
      </c>
      <c r="N42" t="s">
        <v>41</v>
      </c>
      <c r="O42" t="str">
        <f>IF(N42="Occasional","_Yes",N42)</f>
        <v>_Yes</v>
      </c>
    </row>
    <row r="43" spans="1:15" x14ac:dyDescent="0.25">
      <c r="A43" t="s">
        <v>0</v>
      </c>
      <c r="B43" t="s">
        <v>18</v>
      </c>
      <c r="C43" t="s">
        <v>20</v>
      </c>
      <c r="D43">
        <v>13</v>
      </c>
      <c r="E43" t="s">
        <v>22</v>
      </c>
      <c r="F43">
        <v>3530</v>
      </c>
      <c r="G43" t="s">
        <v>28</v>
      </c>
      <c r="H43">
        <v>41</v>
      </c>
      <c r="I43">
        <v>25.63671875</v>
      </c>
      <c r="J43" t="s">
        <v>31</v>
      </c>
      <c r="K43" s="1" t="s">
        <v>34</v>
      </c>
      <c r="L43" t="s">
        <v>36</v>
      </c>
      <c r="M43" t="s">
        <v>38</v>
      </c>
      <c r="N43" t="s">
        <v>36</v>
      </c>
      <c r="O43" t="str">
        <f>IF(N43="Occasional","_Yes",N43)</f>
        <v>No</v>
      </c>
    </row>
    <row r="44" spans="1:15" x14ac:dyDescent="0.25">
      <c r="A44" t="s">
        <v>0</v>
      </c>
      <c r="B44" t="s">
        <v>18</v>
      </c>
      <c r="C44" t="s">
        <v>20</v>
      </c>
      <c r="D44">
        <v>13.28515625</v>
      </c>
      <c r="E44" t="s">
        <v>22</v>
      </c>
      <c r="F44">
        <v>4440</v>
      </c>
      <c r="G44" t="s">
        <v>28</v>
      </c>
      <c r="H44">
        <v>36</v>
      </c>
      <c r="I44">
        <v>30.8828125</v>
      </c>
      <c r="J44" t="s">
        <v>32</v>
      </c>
      <c r="K44" s="1" t="s">
        <v>34</v>
      </c>
      <c r="L44" t="s">
        <v>36</v>
      </c>
      <c r="M44" t="s">
        <v>38</v>
      </c>
      <c r="N44" t="s">
        <v>36</v>
      </c>
      <c r="O44" t="str">
        <f>IF(N44="Occasional","_Yes",N44)</f>
        <v>No</v>
      </c>
    </row>
    <row r="45" spans="1:15" x14ac:dyDescent="0.25">
      <c r="A45" t="s">
        <v>0</v>
      </c>
      <c r="B45" t="s">
        <v>18</v>
      </c>
      <c r="C45" t="s">
        <v>20</v>
      </c>
      <c r="D45">
        <v>13.42773438</v>
      </c>
      <c r="E45" t="s">
        <v>22</v>
      </c>
      <c r="F45">
        <v>2330</v>
      </c>
      <c r="G45" t="s">
        <v>25</v>
      </c>
      <c r="H45">
        <v>37.140625</v>
      </c>
      <c r="I45">
        <v>17.66015625</v>
      </c>
      <c r="J45" t="s">
        <v>29</v>
      </c>
      <c r="K45" s="1" t="s">
        <v>33</v>
      </c>
      <c r="L45" t="s">
        <v>36</v>
      </c>
      <c r="M45" t="s">
        <v>40</v>
      </c>
      <c r="N45" t="s">
        <v>63</v>
      </c>
      <c r="O45" t="str">
        <f>IF(N45="Occasional","_Yes",N45)</f>
        <v>_Yes</v>
      </c>
    </row>
    <row r="46" spans="1:15" x14ac:dyDescent="0.25">
      <c r="A46" t="s">
        <v>0</v>
      </c>
      <c r="B46" t="s">
        <v>18</v>
      </c>
      <c r="C46" t="s">
        <v>20</v>
      </c>
      <c r="D46">
        <v>14</v>
      </c>
      <c r="E46" t="s">
        <v>22</v>
      </c>
      <c r="F46">
        <v>2720</v>
      </c>
      <c r="G46" t="s">
        <v>26</v>
      </c>
      <c r="H46">
        <v>37.28125</v>
      </c>
      <c r="I46">
        <v>19.58203125</v>
      </c>
      <c r="J46" t="s">
        <v>29</v>
      </c>
      <c r="K46" s="1" t="s">
        <v>35</v>
      </c>
      <c r="L46" t="s">
        <v>36</v>
      </c>
      <c r="M46" t="s">
        <v>40</v>
      </c>
      <c r="N46" t="s">
        <v>63</v>
      </c>
      <c r="O46" t="str">
        <f>IF(N46="Occasional","_Yes",N46)</f>
        <v>_Yes</v>
      </c>
    </row>
    <row r="47" spans="1:15" x14ac:dyDescent="0.25">
      <c r="A47" t="s">
        <v>0</v>
      </c>
      <c r="B47" t="s">
        <v>18</v>
      </c>
      <c r="C47" t="s">
        <v>20</v>
      </c>
      <c r="D47">
        <v>14.28515625</v>
      </c>
      <c r="E47" t="s">
        <v>22</v>
      </c>
      <c r="F47">
        <v>2020</v>
      </c>
      <c r="G47" t="s">
        <v>25</v>
      </c>
      <c r="H47">
        <v>35.28125</v>
      </c>
      <c r="I47">
        <v>27.19140625</v>
      </c>
      <c r="J47" t="s">
        <v>31</v>
      </c>
      <c r="K47" s="1" t="s">
        <v>34</v>
      </c>
      <c r="L47" t="s">
        <v>36</v>
      </c>
      <c r="M47" t="s">
        <v>40</v>
      </c>
      <c r="N47" t="s">
        <v>36</v>
      </c>
      <c r="O47" t="str">
        <f>IF(N47="Occasional","_Yes",N47)</f>
        <v>No</v>
      </c>
    </row>
    <row r="48" spans="1:15" x14ac:dyDescent="0.25">
      <c r="A48" t="s">
        <v>0</v>
      </c>
      <c r="B48" t="s">
        <v>18</v>
      </c>
      <c r="C48" t="s">
        <v>20</v>
      </c>
      <c r="D48">
        <v>14.28515625</v>
      </c>
      <c r="E48" t="s">
        <v>22</v>
      </c>
      <c r="F48">
        <v>2780</v>
      </c>
      <c r="G48" t="s">
        <v>26</v>
      </c>
      <c r="H48">
        <v>40.140625</v>
      </c>
      <c r="I48">
        <v>23.77734375</v>
      </c>
      <c r="J48" t="s">
        <v>30</v>
      </c>
      <c r="K48" s="1" t="s">
        <v>34</v>
      </c>
      <c r="L48" t="s">
        <v>36</v>
      </c>
      <c r="M48" t="s">
        <v>38</v>
      </c>
      <c r="N48" t="s">
        <v>63</v>
      </c>
      <c r="O48" t="str">
        <f>IF(N48="Occasional","_Yes",N48)</f>
        <v>_Yes</v>
      </c>
    </row>
    <row r="49" spans="1:15" x14ac:dyDescent="0.25">
      <c r="A49" t="s">
        <v>0</v>
      </c>
      <c r="B49" t="s">
        <v>18</v>
      </c>
      <c r="C49" t="s">
        <v>20</v>
      </c>
      <c r="D49">
        <v>14.5703125</v>
      </c>
      <c r="E49" t="s">
        <v>22</v>
      </c>
      <c r="F49">
        <v>2640</v>
      </c>
      <c r="G49" t="s">
        <v>26</v>
      </c>
      <c r="H49">
        <v>37</v>
      </c>
      <c r="I49">
        <v>24.1796875</v>
      </c>
      <c r="J49" t="s">
        <v>30</v>
      </c>
      <c r="K49" s="1" t="s">
        <v>34</v>
      </c>
      <c r="L49" t="s">
        <v>36</v>
      </c>
      <c r="M49" t="s">
        <v>38</v>
      </c>
      <c r="N49" t="s">
        <v>36</v>
      </c>
      <c r="O49" t="str">
        <f>IF(N49="Occasional","_Yes",N49)</f>
        <v>No</v>
      </c>
    </row>
    <row r="50" spans="1:15" x14ac:dyDescent="0.25">
      <c r="A50" t="s">
        <v>0</v>
      </c>
      <c r="B50" t="s">
        <v>18</v>
      </c>
      <c r="C50" t="s">
        <v>20</v>
      </c>
      <c r="D50">
        <v>14.71289063</v>
      </c>
      <c r="E50" t="s">
        <v>22</v>
      </c>
      <c r="F50">
        <v>2300</v>
      </c>
      <c r="G50" t="s">
        <v>25</v>
      </c>
      <c r="H50">
        <v>33</v>
      </c>
      <c r="I50">
        <v>32.4765625</v>
      </c>
      <c r="J50" t="s">
        <v>32</v>
      </c>
      <c r="K50" s="1" t="s">
        <v>35</v>
      </c>
      <c r="L50" t="s">
        <v>36</v>
      </c>
      <c r="M50" t="s">
        <v>38</v>
      </c>
      <c r="N50" t="s">
        <v>36</v>
      </c>
      <c r="O50" t="str">
        <f>IF(N50="Occasional","_Yes",N50)</f>
        <v>No</v>
      </c>
    </row>
    <row r="51" spans="1:15" x14ac:dyDescent="0.25">
      <c r="A51" t="s">
        <v>0</v>
      </c>
      <c r="B51" t="s">
        <v>18</v>
      </c>
      <c r="C51" t="s">
        <v>20</v>
      </c>
      <c r="D51">
        <v>14.71289063</v>
      </c>
      <c r="E51" t="s">
        <v>22</v>
      </c>
      <c r="F51">
        <v>3615</v>
      </c>
      <c r="G51" t="s">
        <v>28</v>
      </c>
      <c r="H51">
        <v>38</v>
      </c>
      <c r="I51">
        <v>25.6484375</v>
      </c>
      <c r="J51" t="s">
        <v>31</v>
      </c>
      <c r="K51" s="1" t="s">
        <v>35</v>
      </c>
      <c r="L51" t="s">
        <v>36</v>
      </c>
      <c r="M51" t="s">
        <v>40</v>
      </c>
      <c r="N51" t="s">
        <v>63</v>
      </c>
      <c r="O51" t="str">
        <f>IF(N51="Occasional","_Yes",N51)</f>
        <v>_Yes</v>
      </c>
    </row>
    <row r="52" spans="1:15" x14ac:dyDescent="0.25">
      <c r="A52" t="s">
        <v>0</v>
      </c>
      <c r="B52" t="s">
        <v>18</v>
      </c>
      <c r="C52" t="s">
        <v>20</v>
      </c>
      <c r="D52">
        <v>15</v>
      </c>
      <c r="E52" t="s">
        <v>22</v>
      </c>
      <c r="F52">
        <v>4100</v>
      </c>
      <c r="G52" t="s">
        <v>28</v>
      </c>
      <c r="H52">
        <v>41</v>
      </c>
      <c r="I52">
        <v>22.91015625</v>
      </c>
      <c r="J52" t="s">
        <v>30</v>
      </c>
      <c r="K52" s="1" t="s">
        <v>34</v>
      </c>
      <c r="L52" t="s">
        <v>36</v>
      </c>
      <c r="M52" t="s">
        <v>40</v>
      </c>
      <c r="N52" t="s">
        <v>63</v>
      </c>
      <c r="O52" t="str">
        <f>IF(N52="Occasional","_Yes",N52)</f>
        <v>_Yes</v>
      </c>
    </row>
    <row r="53" spans="1:15" x14ac:dyDescent="0.25">
      <c r="A53" t="s">
        <v>0</v>
      </c>
      <c r="B53" t="s">
        <v>18</v>
      </c>
      <c r="C53" t="s">
        <v>20</v>
      </c>
      <c r="D53">
        <v>15.14257813</v>
      </c>
      <c r="E53" t="s">
        <v>22</v>
      </c>
      <c r="F53">
        <v>3530</v>
      </c>
      <c r="G53" t="s">
        <v>28</v>
      </c>
      <c r="H53">
        <v>40</v>
      </c>
      <c r="I53">
        <v>23.67578125</v>
      </c>
      <c r="J53" t="s">
        <v>30</v>
      </c>
      <c r="K53" s="1" t="s">
        <v>35</v>
      </c>
      <c r="L53" t="s">
        <v>36</v>
      </c>
      <c r="M53" t="s">
        <v>40</v>
      </c>
      <c r="N53" t="s">
        <v>36</v>
      </c>
      <c r="O53" t="str">
        <f>IF(N53="Occasional","_Yes",N53)</f>
        <v>No</v>
      </c>
    </row>
    <row r="54" spans="1:15" x14ac:dyDescent="0.25">
      <c r="A54" t="s">
        <v>0</v>
      </c>
      <c r="B54" t="s">
        <v>18</v>
      </c>
      <c r="C54" t="s">
        <v>20</v>
      </c>
      <c r="D54">
        <v>15.5703125</v>
      </c>
      <c r="E54" t="s">
        <v>22</v>
      </c>
      <c r="F54">
        <v>2950</v>
      </c>
      <c r="G54" t="s">
        <v>26</v>
      </c>
      <c r="H54">
        <v>39</v>
      </c>
      <c r="I54">
        <v>30.15234375</v>
      </c>
      <c r="J54" t="s">
        <v>32</v>
      </c>
      <c r="K54" s="1" t="s">
        <v>34</v>
      </c>
      <c r="L54" t="s">
        <v>36</v>
      </c>
      <c r="M54" t="s">
        <v>40</v>
      </c>
      <c r="N54" t="s">
        <v>63</v>
      </c>
      <c r="O54" t="str">
        <f>IF(N54="Occasional","_Yes",N54)</f>
        <v>_Yes</v>
      </c>
    </row>
    <row r="55" spans="1:15" x14ac:dyDescent="0.25">
      <c r="A55" t="s">
        <v>0</v>
      </c>
      <c r="B55" t="s">
        <v>18</v>
      </c>
      <c r="C55" t="s">
        <v>20</v>
      </c>
      <c r="D55">
        <v>16</v>
      </c>
      <c r="E55" t="s">
        <v>22</v>
      </c>
      <c r="F55">
        <v>2910</v>
      </c>
      <c r="G55" t="s">
        <v>26</v>
      </c>
      <c r="H55">
        <v>39</v>
      </c>
      <c r="I55">
        <v>27.94140625</v>
      </c>
      <c r="J55" t="s">
        <v>31</v>
      </c>
      <c r="K55" s="1" t="s">
        <v>35</v>
      </c>
      <c r="L55" t="s">
        <v>36</v>
      </c>
      <c r="M55" t="s">
        <v>40</v>
      </c>
      <c r="N55" t="s">
        <v>36</v>
      </c>
      <c r="O55" t="str">
        <f>IF(N55="Occasional","_Yes",N55)</f>
        <v>No</v>
      </c>
    </row>
    <row r="56" spans="1:15" x14ac:dyDescent="0.25">
      <c r="A56" t="s">
        <v>0</v>
      </c>
      <c r="B56" t="s">
        <v>18</v>
      </c>
      <c r="C56" t="s">
        <v>20</v>
      </c>
      <c r="D56">
        <v>16.42578125</v>
      </c>
      <c r="E56" t="s">
        <v>22</v>
      </c>
      <c r="F56">
        <v>2143</v>
      </c>
      <c r="G56" t="s">
        <v>25</v>
      </c>
      <c r="H56">
        <v>33</v>
      </c>
      <c r="I56">
        <v>23.42578125</v>
      </c>
      <c r="J56" t="s">
        <v>30</v>
      </c>
      <c r="K56" s="1" t="s">
        <v>35</v>
      </c>
      <c r="L56" t="s">
        <v>36</v>
      </c>
      <c r="M56" t="s">
        <v>38</v>
      </c>
      <c r="N56" t="s">
        <v>63</v>
      </c>
      <c r="O56" t="str">
        <f>IF(N56="Occasional","_Yes",N56)</f>
        <v>_Yes</v>
      </c>
    </row>
    <row r="57" spans="1:15" x14ac:dyDescent="0.25">
      <c r="A57" t="s">
        <v>0</v>
      </c>
      <c r="B57" t="s">
        <v>18</v>
      </c>
      <c r="C57" t="s">
        <v>20</v>
      </c>
      <c r="D57">
        <v>17.140625</v>
      </c>
      <c r="E57" t="s">
        <v>22</v>
      </c>
      <c r="F57">
        <v>3170</v>
      </c>
      <c r="G57" t="s">
        <v>27</v>
      </c>
      <c r="H57">
        <v>39.140625</v>
      </c>
      <c r="I57">
        <v>27.55859375</v>
      </c>
      <c r="J57" t="s">
        <v>31</v>
      </c>
      <c r="K57" s="1" t="s">
        <v>35</v>
      </c>
      <c r="L57" t="s">
        <v>36</v>
      </c>
      <c r="M57" t="s">
        <v>40</v>
      </c>
      <c r="N57" t="s">
        <v>63</v>
      </c>
      <c r="O57" t="str">
        <f>IF(N57="Occasional","_Yes",N57)</f>
        <v>_Yes</v>
      </c>
    </row>
    <row r="58" spans="1:15" x14ac:dyDescent="0.25">
      <c r="A58" t="s">
        <v>0</v>
      </c>
      <c r="B58" t="s">
        <v>18</v>
      </c>
      <c r="C58" t="s">
        <v>20</v>
      </c>
      <c r="D58">
        <v>17.28515625</v>
      </c>
      <c r="E58" t="s">
        <v>22</v>
      </c>
      <c r="F58">
        <v>2640</v>
      </c>
      <c r="G58" t="s">
        <v>26</v>
      </c>
      <c r="H58">
        <v>38</v>
      </c>
      <c r="I58">
        <v>18.33984375</v>
      </c>
      <c r="J58" t="s">
        <v>29</v>
      </c>
      <c r="K58" s="1" t="s">
        <v>34</v>
      </c>
      <c r="L58" t="s">
        <v>36</v>
      </c>
      <c r="M58" t="s">
        <v>40</v>
      </c>
      <c r="N58" t="s">
        <v>63</v>
      </c>
      <c r="O58" t="str">
        <f>IF(N58="Occasional","_Yes",N58)</f>
        <v>_Yes</v>
      </c>
    </row>
    <row r="59" spans="1:15" x14ac:dyDescent="0.25">
      <c r="A59" t="s">
        <v>0</v>
      </c>
      <c r="B59" t="s">
        <v>18</v>
      </c>
      <c r="C59" t="s">
        <v>20</v>
      </c>
      <c r="D59">
        <v>17.5703125</v>
      </c>
      <c r="E59" t="s">
        <v>22</v>
      </c>
      <c r="F59">
        <v>3607</v>
      </c>
      <c r="G59" t="s">
        <v>28</v>
      </c>
      <c r="H59">
        <v>40</v>
      </c>
      <c r="I59">
        <v>18.70703125</v>
      </c>
      <c r="J59" t="s">
        <v>29</v>
      </c>
      <c r="K59" s="1" t="s">
        <v>35</v>
      </c>
      <c r="L59" t="s">
        <v>36</v>
      </c>
      <c r="M59" t="s">
        <v>38</v>
      </c>
      <c r="N59" t="s">
        <v>63</v>
      </c>
      <c r="O59" t="str">
        <f>IF(N59="Occasional","_Yes",N59)</f>
        <v>_Yes</v>
      </c>
    </row>
    <row r="60" spans="1:15" x14ac:dyDescent="0.25">
      <c r="A60" t="s">
        <v>0</v>
      </c>
      <c r="B60" t="s">
        <v>18</v>
      </c>
      <c r="C60" t="s">
        <v>20</v>
      </c>
      <c r="D60">
        <v>17.85546875</v>
      </c>
      <c r="E60" t="s">
        <v>22</v>
      </c>
      <c r="F60">
        <v>2710</v>
      </c>
      <c r="G60" t="s">
        <v>26</v>
      </c>
      <c r="H60">
        <v>39</v>
      </c>
      <c r="I60">
        <v>20.2890625</v>
      </c>
      <c r="J60" t="s">
        <v>30</v>
      </c>
      <c r="K60" s="1" t="s">
        <v>34</v>
      </c>
      <c r="L60" t="s">
        <v>63</v>
      </c>
      <c r="M60" t="s">
        <v>40</v>
      </c>
      <c r="N60" t="s">
        <v>63</v>
      </c>
      <c r="O60" t="str">
        <f>IF(N60="Occasional","_Yes",N60)</f>
        <v>_Yes</v>
      </c>
    </row>
    <row r="61" spans="1:15" x14ac:dyDescent="0.25">
      <c r="A61" t="s">
        <v>0</v>
      </c>
      <c r="B61" t="s">
        <v>18</v>
      </c>
      <c r="C61" t="s">
        <v>20</v>
      </c>
      <c r="D61">
        <v>17.85546875</v>
      </c>
      <c r="E61" t="s">
        <v>22</v>
      </c>
      <c r="F61">
        <v>4031</v>
      </c>
      <c r="G61" t="s">
        <v>28</v>
      </c>
      <c r="H61">
        <v>40</v>
      </c>
      <c r="I61">
        <v>24.390625</v>
      </c>
      <c r="J61" t="s">
        <v>30</v>
      </c>
      <c r="K61" s="1" t="s">
        <v>33</v>
      </c>
      <c r="L61" t="s">
        <v>36</v>
      </c>
      <c r="M61" t="s">
        <v>40</v>
      </c>
      <c r="N61" t="s">
        <v>36</v>
      </c>
      <c r="O61" t="str">
        <f>IF(N61="Occasional","_Yes",N61)</f>
        <v>No</v>
      </c>
    </row>
    <row r="62" spans="1:15" x14ac:dyDescent="0.25">
      <c r="A62" t="s">
        <v>0</v>
      </c>
      <c r="B62" t="s">
        <v>18</v>
      </c>
      <c r="C62" t="s">
        <v>20</v>
      </c>
      <c r="D62">
        <v>18.5703125</v>
      </c>
      <c r="E62" t="s">
        <v>22</v>
      </c>
      <c r="F62">
        <v>3570</v>
      </c>
      <c r="G62" t="s">
        <v>28</v>
      </c>
      <c r="H62">
        <v>40</v>
      </c>
      <c r="I62">
        <v>35.5546875</v>
      </c>
      <c r="J62" t="s">
        <v>32</v>
      </c>
      <c r="K62" s="1" t="s">
        <v>35</v>
      </c>
      <c r="L62" t="s">
        <v>36</v>
      </c>
      <c r="M62" t="s">
        <v>40</v>
      </c>
      <c r="N62" t="s">
        <v>63</v>
      </c>
      <c r="O62" t="str">
        <f>IF(N62="Occasional","_Yes",N62)</f>
        <v>_Yes</v>
      </c>
    </row>
    <row r="63" spans="1:15" x14ac:dyDescent="0.25">
      <c r="A63" t="s">
        <v>0</v>
      </c>
      <c r="B63" t="s">
        <v>18</v>
      </c>
      <c r="C63" t="s">
        <v>20</v>
      </c>
      <c r="D63">
        <v>18.7109375</v>
      </c>
      <c r="E63" t="s">
        <v>22</v>
      </c>
      <c r="F63">
        <v>2380</v>
      </c>
      <c r="G63" t="s">
        <v>25</v>
      </c>
      <c r="H63">
        <v>34</v>
      </c>
      <c r="I63">
        <v>21.3359375</v>
      </c>
      <c r="J63" t="s">
        <v>30</v>
      </c>
      <c r="K63" s="1" t="s">
        <v>35</v>
      </c>
      <c r="L63" t="s">
        <v>36</v>
      </c>
      <c r="M63" t="s">
        <v>40</v>
      </c>
      <c r="N63" t="s">
        <v>63</v>
      </c>
      <c r="O63" t="str">
        <f>IF(N63="Occasional","_Yes",N63)</f>
        <v>_Yes</v>
      </c>
    </row>
    <row r="64" spans="1:15" x14ac:dyDescent="0.25">
      <c r="A64" t="s">
        <v>0</v>
      </c>
      <c r="B64" t="s">
        <v>18</v>
      </c>
      <c r="C64" t="s">
        <v>20</v>
      </c>
      <c r="D64">
        <v>21.42578125</v>
      </c>
      <c r="E64" t="s">
        <v>23</v>
      </c>
      <c r="F64">
        <v>3020</v>
      </c>
      <c r="G64" t="s">
        <v>27</v>
      </c>
      <c r="H64">
        <v>40</v>
      </c>
      <c r="I64">
        <v>30.5625</v>
      </c>
      <c r="J64" t="s">
        <v>32</v>
      </c>
      <c r="K64" s="1" t="s">
        <v>34</v>
      </c>
      <c r="L64" t="s">
        <v>36</v>
      </c>
      <c r="M64" t="s">
        <v>40</v>
      </c>
      <c r="N64" t="s">
        <v>63</v>
      </c>
      <c r="O64" t="str">
        <f>IF(N64="Occasional","_Yes",N64)</f>
        <v>_Yes</v>
      </c>
    </row>
    <row r="65" spans="1:15" x14ac:dyDescent="0.25">
      <c r="A65" t="s">
        <v>0</v>
      </c>
      <c r="B65" t="s">
        <v>18</v>
      </c>
      <c r="C65" t="s">
        <v>20</v>
      </c>
      <c r="D65">
        <v>23.7109375</v>
      </c>
      <c r="E65" t="s">
        <v>23</v>
      </c>
      <c r="F65">
        <v>3180</v>
      </c>
      <c r="G65" t="s">
        <v>27</v>
      </c>
      <c r="H65">
        <v>42</v>
      </c>
      <c r="I65">
        <v>30.046875</v>
      </c>
      <c r="J65" t="s">
        <v>32</v>
      </c>
      <c r="K65" s="1" t="s">
        <v>34</v>
      </c>
      <c r="L65" t="s">
        <v>36</v>
      </c>
      <c r="M65" t="s">
        <v>40</v>
      </c>
      <c r="N65" t="s">
        <v>36</v>
      </c>
      <c r="O65" t="str">
        <f>IF(N65="Occasional","_Yes",N65)</f>
        <v>No</v>
      </c>
    </row>
    <row r="66" spans="1:15" x14ac:dyDescent="0.25">
      <c r="A66" t="s">
        <v>0</v>
      </c>
      <c r="B66" t="s">
        <v>18</v>
      </c>
      <c r="C66" t="s">
        <v>20</v>
      </c>
      <c r="D66">
        <v>24.85546875</v>
      </c>
      <c r="E66" t="s">
        <v>23</v>
      </c>
      <c r="F66">
        <v>2840</v>
      </c>
      <c r="G66" t="s">
        <v>26</v>
      </c>
      <c r="H66">
        <v>40</v>
      </c>
      <c r="I66">
        <v>30.63671875</v>
      </c>
      <c r="J66" t="s">
        <v>32</v>
      </c>
      <c r="K66" s="1" t="s">
        <v>34</v>
      </c>
      <c r="L66" t="s">
        <v>36</v>
      </c>
      <c r="M66" t="s">
        <v>40</v>
      </c>
      <c r="N66" t="s">
        <v>63</v>
      </c>
      <c r="O66" t="str">
        <f>IF(N66="Occasional","_Yes",N66)</f>
        <v>_Yes</v>
      </c>
    </row>
    <row r="67" spans="1:15" x14ac:dyDescent="0.25">
      <c r="A67" t="s">
        <v>0</v>
      </c>
      <c r="B67" t="s">
        <v>18</v>
      </c>
      <c r="C67" t="s">
        <v>20</v>
      </c>
      <c r="D67">
        <v>25.85546875</v>
      </c>
      <c r="E67" t="s">
        <v>23</v>
      </c>
      <c r="F67">
        <v>2390</v>
      </c>
      <c r="G67" t="s">
        <v>25</v>
      </c>
      <c r="H67">
        <v>34.5703125</v>
      </c>
      <c r="I67">
        <v>29.9140625</v>
      </c>
      <c r="J67" t="s">
        <v>31</v>
      </c>
      <c r="K67" s="1" t="s">
        <v>35</v>
      </c>
      <c r="L67" t="s">
        <v>36</v>
      </c>
      <c r="M67" t="s">
        <v>40</v>
      </c>
      <c r="N67" t="s">
        <v>36</v>
      </c>
      <c r="O67" t="str">
        <f>IF(N67="Occasional","_Yes",N67)</f>
        <v>No</v>
      </c>
    </row>
    <row r="68" spans="1:15" x14ac:dyDescent="0.25">
      <c r="A68" t="s">
        <v>0</v>
      </c>
      <c r="B68" t="s">
        <v>18</v>
      </c>
      <c r="C68" t="s">
        <v>20</v>
      </c>
      <c r="D68">
        <v>35.8515625</v>
      </c>
      <c r="E68" t="s">
        <v>24</v>
      </c>
      <c r="F68">
        <v>3140</v>
      </c>
      <c r="G68" t="s">
        <v>27</v>
      </c>
      <c r="H68">
        <v>40</v>
      </c>
      <c r="I68">
        <v>37.359375</v>
      </c>
      <c r="J68" t="s">
        <v>32</v>
      </c>
      <c r="K68" s="1" t="s">
        <v>35</v>
      </c>
      <c r="L68" t="s">
        <v>36</v>
      </c>
      <c r="M68" t="s">
        <v>37</v>
      </c>
      <c r="N68" t="s">
        <v>36</v>
      </c>
      <c r="O68" t="str">
        <f>IF(N68="Occasional","_Yes",N68)</f>
        <v>No</v>
      </c>
    </row>
    <row r="69" spans="1:15" x14ac:dyDescent="0.25">
      <c r="A69" t="s">
        <v>0</v>
      </c>
      <c r="B69" t="s">
        <v>18</v>
      </c>
      <c r="C69" t="s">
        <v>20</v>
      </c>
      <c r="D69">
        <v>36.28125</v>
      </c>
      <c r="E69" t="s">
        <v>24</v>
      </c>
      <c r="F69">
        <v>3630</v>
      </c>
      <c r="G69" t="s">
        <v>28</v>
      </c>
      <c r="H69">
        <v>41</v>
      </c>
      <c r="I69">
        <v>31.61328125</v>
      </c>
      <c r="J69" t="s">
        <v>32</v>
      </c>
      <c r="K69" s="1" t="s">
        <v>34</v>
      </c>
      <c r="L69" t="s">
        <v>36</v>
      </c>
      <c r="M69" t="s">
        <v>38</v>
      </c>
      <c r="N69" t="s">
        <v>36</v>
      </c>
      <c r="O69" t="str">
        <f>IF(N69="Occasional","_Yes",N69)</f>
        <v>No</v>
      </c>
    </row>
    <row r="70" spans="1:15" x14ac:dyDescent="0.25">
      <c r="A70" t="s">
        <v>0</v>
      </c>
      <c r="B70" t="s">
        <v>18</v>
      </c>
      <c r="C70" t="s">
        <v>20</v>
      </c>
      <c r="D70">
        <v>40.421875</v>
      </c>
      <c r="E70" t="s">
        <v>24</v>
      </c>
      <c r="F70">
        <v>3670</v>
      </c>
      <c r="G70" t="s">
        <v>28</v>
      </c>
      <c r="H70">
        <v>40</v>
      </c>
      <c r="I70">
        <v>35.203125</v>
      </c>
      <c r="J70" t="s">
        <v>32</v>
      </c>
      <c r="K70" s="1" t="s">
        <v>34</v>
      </c>
      <c r="L70" t="s">
        <v>36</v>
      </c>
      <c r="M70" t="s">
        <v>40</v>
      </c>
      <c r="N70" t="s">
        <v>36</v>
      </c>
      <c r="O70" t="str">
        <f>IF(N70="Occasional","_Yes",N70)</f>
        <v>No</v>
      </c>
    </row>
    <row r="71" spans="1:15" x14ac:dyDescent="0.25">
      <c r="A71" t="s">
        <v>0</v>
      </c>
      <c r="B71" t="s">
        <v>18</v>
      </c>
      <c r="C71" t="s">
        <v>20</v>
      </c>
      <c r="D71">
        <v>41.8515625</v>
      </c>
      <c r="E71" t="s">
        <v>24</v>
      </c>
      <c r="F71">
        <v>3740</v>
      </c>
      <c r="G71" t="s">
        <v>28</v>
      </c>
      <c r="H71">
        <v>40</v>
      </c>
      <c r="I71">
        <v>32.1640625</v>
      </c>
      <c r="J71" t="s">
        <v>32</v>
      </c>
      <c r="K71" s="1" t="s">
        <v>34</v>
      </c>
      <c r="L71" t="s">
        <v>36</v>
      </c>
      <c r="M71" t="s">
        <v>38</v>
      </c>
      <c r="N71" t="s">
        <v>63</v>
      </c>
      <c r="O71" t="str">
        <f>IF(N71="Occasional","_Yes",N71)</f>
        <v>_Yes</v>
      </c>
    </row>
    <row r="72" spans="1:15" x14ac:dyDescent="0.25">
      <c r="A72" t="s">
        <v>0</v>
      </c>
      <c r="B72" t="s">
        <v>18</v>
      </c>
      <c r="C72" t="s">
        <v>20</v>
      </c>
      <c r="D72">
        <v>43.140625</v>
      </c>
      <c r="E72" t="s">
        <v>24</v>
      </c>
      <c r="F72">
        <v>2930</v>
      </c>
      <c r="G72" t="s">
        <v>26</v>
      </c>
      <c r="H72">
        <v>39</v>
      </c>
      <c r="I72">
        <v>28.25390625</v>
      </c>
      <c r="J72" t="s">
        <v>31</v>
      </c>
      <c r="K72" s="1" t="s">
        <v>35</v>
      </c>
      <c r="L72" t="s">
        <v>36</v>
      </c>
      <c r="M72" t="s">
        <v>38</v>
      </c>
      <c r="N72" t="s">
        <v>36</v>
      </c>
      <c r="O72" t="str">
        <f>IF(N72="Occasional","_Yes",N72)</f>
        <v>No</v>
      </c>
    </row>
    <row r="73" spans="1:15" x14ac:dyDescent="0.25">
      <c r="A73" t="s">
        <v>0</v>
      </c>
      <c r="B73" t="s">
        <v>18</v>
      </c>
      <c r="C73" t="s">
        <v>20</v>
      </c>
      <c r="D73">
        <v>46.5703125</v>
      </c>
      <c r="E73" t="s">
        <v>24</v>
      </c>
      <c r="F73">
        <v>2900</v>
      </c>
      <c r="G73" t="s">
        <v>26</v>
      </c>
      <c r="H73">
        <v>40</v>
      </c>
      <c r="I73">
        <v>19.6015625</v>
      </c>
      <c r="J73" t="s">
        <v>29</v>
      </c>
      <c r="K73" s="1" t="s">
        <v>34</v>
      </c>
      <c r="L73" t="s">
        <v>36</v>
      </c>
      <c r="M73" t="s">
        <v>40</v>
      </c>
      <c r="N73" t="s">
        <v>63</v>
      </c>
      <c r="O73" t="str">
        <f>IF(N73="Occasional","_Yes",N73)</f>
        <v>_Yes</v>
      </c>
    </row>
    <row r="74" spans="1:15" x14ac:dyDescent="0.25">
      <c r="A74" t="s">
        <v>0</v>
      </c>
      <c r="B74" t="s">
        <v>18</v>
      </c>
      <c r="C74" t="s">
        <v>19</v>
      </c>
      <c r="D74">
        <v>3.713867188</v>
      </c>
      <c r="E74" t="s">
        <v>21</v>
      </c>
      <c r="F74">
        <v>3700</v>
      </c>
      <c r="G74" t="s">
        <v>28</v>
      </c>
      <c r="H74">
        <v>38.421875</v>
      </c>
      <c r="I74">
        <v>29.23046875</v>
      </c>
      <c r="J74" t="s">
        <v>31</v>
      </c>
      <c r="K74" s="1" t="s">
        <v>34</v>
      </c>
      <c r="L74" t="s">
        <v>36</v>
      </c>
      <c r="M74" t="s">
        <v>38</v>
      </c>
      <c r="N74" t="s">
        <v>36</v>
      </c>
      <c r="O74" t="str">
        <f>IF(N74="Occasional","_Yes",N74)</f>
        <v>No</v>
      </c>
    </row>
    <row r="75" spans="1:15" x14ac:dyDescent="0.25">
      <c r="A75" t="s">
        <v>0</v>
      </c>
      <c r="B75" t="s">
        <v>18</v>
      </c>
      <c r="C75" t="s">
        <v>19</v>
      </c>
      <c r="D75">
        <v>4.427734375</v>
      </c>
      <c r="E75" t="s">
        <v>21</v>
      </c>
      <c r="F75">
        <v>3090</v>
      </c>
      <c r="G75" t="s">
        <v>27</v>
      </c>
      <c r="H75">
        <v>38</v>
      </c>
      <c r="I75">
        <v>16.33984375</v>
      </c>
      <c r="J75" t="s">
        <v>29</v>
      </c>
      <c r="K75" s="1" t="s">
        <v>34</v>
      </c>
      <c r="L75" t="s">
        <v>36</v>
      </c>
      <c r="M75" t="s">
        <v>40</v>
      </c>
      <c r="N75" t="s">
        <v>63</v>
      </c>
      <c r="O75" t="str">
        <f>IF(N75="Occasional","_Yes",N75)</f>
        <v>_Yes</v>
      </c>
    </row>
    <row r="76" spans="1:15" x14ac:dyDescent="0.25">
      <c r="A76" t="s">
        <v>0</v>
      </c>
      <c r="B76" t="s">
        <v>18</v>
      </c>
      <c r="C76" t="s">
        <v>19</v>
      </c>
      <c r="D76">
        <v>4.571289063</v>
      </c>
      <c r="E76" t="s">
        <v>21</v>
      </c>
      <c r="F76">
        <v>3670</v>
      </c>
      <c r="G76" t="s">
        <v>28</v>
      </c>
      <c r="H76">
        <v>40.5703125</v>
      </c>
      <c r="I76">
        <v>36.7109375</v>
      </c>
      <c r="J76" t="s">
        <v>32</v>
      </c>
      <c r="K76" s="1" t="s">
        <v>34</v>
      </c>
      <c r="L76" t="s">
        <v>36</v>
      </c>
      <c r="M76" t="s">
        <v>40</v>
      </c>
      <c r="N76" t="s">
        <v>36</v>
      </c>
      <c r="O76" t="str">
        <f>IF(N76="Occasional","_Yes",N76)</f>
        <v>No</v>
      </c>
    </row>
    <row r="77" spans="1:15" x14ac:dyDescent="0.25">
      <c r="A77" t="s">
        <v>0</v>
      </c>
      <c r="B77" t="s">
        <v>18</v>
      </c>
      <c r="C77" t="s">
        <v>19</v>
      </c>
      <c r="D77">
        <v>4.571289063</v>
      </c>
      <c r="E77" t="s">
        <v>21</v>
      </c>
      <c r="F77">
        <v>3900</v>
      </c>
      <c r="G77" t="s">
        <v>28</v>
      </c>
      <c r="H77">
        <v>38.5703125</v>
      </c>
      <c r="I77">
        <v>34.09375</v>
      </c>
      <c r="J77" t="s">
        <v>32</v>
      </c>
      <c r="K77" s="1" t="s">
        <v>35</v>
      </c>
      <c r="L77" t="s">
        <v>36</v>
      </c>
      <c r="M77" t="s">
        <v>40</v>
      </c>
      <c r="N77" t="s">
        <v>36</v>
      </c>
      <c r="O77" t="str">
        <f>IF(N77="Occasional","_Yes",N77)</f>
        <v>No</v>
      </c>
    </row>
    <row r="78" spans="1:15" x14ac:dyDescent="0.25">
      <c r="A78" t="s">
        <v>0</v>
      </c>
      <c r="B78" t="s">
        <v>18</v>
      </c>
      <c r="C78" t="s">
        <v>19</v>
      </c>
      <c r="D78">
        <v>4.713867188</v>
      </c>
      <c r="E78" t="s">
        <v>21</v>
      </c>
      <c r="F78">
        <v>3880</v>
      </c>
      <c r="G78" t="s">
        <v>28</v>
      </c>
      <c r="H78">
        <v>41</v>
      </c>
      <c r="I78">
        <v>37.046875</v>
      </c>
      <c r="J78" t="s">
        <v>32</v>
      </c>
      <c r="K78" s="1" t="s">
        <v>35</v>
      </c>
      <c r="L78" t="s">
        <v>36</v>
      </c>
      <c r="M78" t="s">
        <v>40</v>
      </c>
      <c r="N78" t="s">
        <v>36</v>
      </c>
      <c r="O78" t="str">
        <f>IF(N78="Occasional","_Yes",N78)</f>
        <v>No</v>
      </c>
    </row>
    <row r="79" spans="1:15" x14ac:dyDescent="0.25">
      <c r="A79" t="s">
        <v>0</v>
      </c>
      <c r="B79" t="s">
        <v>18</v>
      </c>
      <c r="C79" t="s">
        <v>19</v>
      </c>
      <c r="D79">
        <v>4.856445313</v>
      </c>
      <c r="E79" t="s">
        <v>21</v>
      </c>
      <c r="F79">
        <v>3690</v>
      </c>
      <c r="G79" t="s">
        <v>28</v>
      </c>
      <c r="H79">
        <v>43</v>
      </c>
      <c r="I79">
        <v>28.76953125</v>
      </c>
      <c r="J79" t="s">
        <v>31</v>
      </c>
      <c r="K79" s="1" t="s">
        <v>34</v>
      </c>
      <c r="L79" t="s">
        <v>36</v>
      </c>
      <c r="M79" t="s">
        <v>38</v>
      </c>
      <c r="N79" t="s">
        <v>36</v>
      </c>
      <c r="O79" t="str">
        <f>IF(N79="Occasional","_Yes",N79)</f>
        <v>No</v>
      </c>
    </row>
    <row r="80" spans="1:15" x14ac:dyDescent="0.25">
      <c r="A80" t="s">
        <v>0</v>
      </c>
      <c r="B80" t="s">
        <v>18</v>
      </c>
      <c r="C80" t="s">
        <v>19</v>
      </c>
      <c r="D80">
        <v>5</v>
      </c>
      <c r="E80" t="s">
        <v>21</v>
      </c>
      <c r="F80">
        <v>4440</v>
      </c>
      <c r="G80" t="s">
        <v>28</v>
      </c>
      <c r="H80">
        <v>42</v>
      </c>
      <c r="I80">
        <v>26.625</v>
      </c>
      <c r="J80" t="s">
        <v>31</v>
      </c>
      <c r="K80" s="1" t="s">
        <v>35</v>
      </c>
      <c r="L80" t="s">
        <v>36</v>
      </c>
      <c r="M80" t="s">
        <v>38</v>
      </c>
      <c r="N80" t="s">
        <v>36</v>
      </c>
      <c r="O80" t="str">
        <f>IF(N80="Occasional","_Yes",N80)</f>
        <v>No</v>
      </c>
    </row>
    <row r="81" spans="1:15" x14ac:dyDescent="0.25">
      <c r="A81" t="s">
        <v>0</v>
      </c>
      <c r="B81" t="s">
        <v>18</v>
      </c>
      <c r="C81" t="s">
        <v>19</v>
      </c>
      <c r="D81">
        <v>5.142578125</v>
      </c>
      <c r="E81" t="s">
        <v>21</v>
      </c>
      <c r="F81">
        <v>3970</v>
      </c>
      <c r="G81" t="s">
        <v>28</v>
      </c>
      <c r="H81">
        <v>39</v>
      </c>
      <c r="I81">
        <v>24.8984375</v>
      </c>
      <c r="J81" t="s">
        <v>30</v>
      </c>
      <c r="K81" s="1" t="s">
        <v>33</v>
      </c>
      <c r="L81" t="s">
        <v>36</v>
      </c>
      <c r="M81" t="s">
        <v>40</v>
      </c>
      <c r="N81" t="s">
        <v>36</v>
      </c>
      <c r="O81" t="str">
        <f>IF(N81="Occasional","_Yes",N81)</f>
        <v>No</v>
      </c>
    </row>
    <row r="82" spans="1:15" x14ac:dyDescent="0.25">
      <c r="A82" t="s">
        <v>0</v>
      </c>
      <c r="B82" t="s">
        <v>18</v>
      </c>
      <c r="C82" t="s">
        <v>19</v>
      </c>
      <c r="D82">
        <v>5.427734375</v>
      </c>
      <c r="E82" t="s">
        <v>21</v>
      </c>
      <c r="F82">
        <v>3950</v>
      </c>
      <c r="G82" t="s">
        <v>28</v>
      </c>
      <c r="H82">
        <v>40</v>
      </c>
      <c r="I82">
        <v>17.08203125</v>
      </c>
      <c r="J82" t="s">
        <v>29</v>
      </c>
      <c r="K82" s="1" t="s">
        <v>34</v>
      </c>
      <c r="L82" t="s">
        <v>36</v>
      </c>
      <c r="M82" t="s">
        <v>38</v>
      </c>
      <c r="N82" t="s">
        <v>63</v>
      </c>
      <c r="O82" t="str">
        <f>IF(N82="Occasional","_Yes",N82)</f>
        <v>_Yes</v>
      </c>
    </row>
    <row r="83" spans="1:15" x14ac:dyDescent="0.25">
      <c r="A83" t="s">
        <v>0</v>
      </c>
      <c r="B83" t="s">
        <v>18</v>
      </c>
      <c r="C83" t="s">
        <v>19</v>
      </c>
      <c r="D83">
        <v>5.571289063</v>
      </c>
      <c r="E83" t="s">
        <v>21</v>
      </c>
      <c r="F83">
        <v>2610</v>
      </c>
      <c r="G83" t="s">
        <v>26</v>
      </c>
      <c r="H83">
        <v>40</v>
      </c>
      <c r="I83">
        <v>20.58203125</v>
      </c>
      <c r="J83" t="s">
        <v>30</v>
      </c>
      <c r="K83" s="1" t="s">
        <v>34</v>
      </c>
      <c r="L83" t="s">
        <v>36</v>
      </c>
      <c r="M83" t="s">
        <v>38</v>
      </c>
      <c r="N83" t="s">
        <v>36</v>
      </c>
      <c r="O83" t="str">
        <f>IF(N83="Occasional","_Yes",N83)</f>
        <v>No</v>
      </c>
    </row>
    <row r="84" spans="1:15" x14ac:dyDescent="0.25">
      <c r="A84" t="s">
        <v>0</v>
      </c>
      <c r="B84" t="s">
        <v>18</v>
      </c>
      <c r="C84" t="s">
        <v>19</v>
      </c>
      <c r="D84">
        <v>5.571289063</v>
      </c>
      <c r="E84" t="s">
        <v>21</v>
      </c>
      <c r="F84">
        <v>2670</v>
      </c>
      <c r="G84" t="s">
        <v>26</v>
      </c>
      <c r="H84">
        <v>41</v>
      </c>
      <c r="I84">
        <v>22.90625</v>
      </c>
      <c r="J84" t="s">
        <v>30</v>
      </c>
      <c r="K84" s="1" t="s">
        <v>35</v>
      </c>
      <c r="L84" t="s">
        <v>36</v>
      </c>
      <c r="M84" t="s">
        <v>40</v>
      </c>
      <c r="N84" t="s">
        <v>63</v>
      </c>
      <c r="O84" t="str">
        <f>IF(N84="Occasional","_Yes",N84)</f>
        <v>_Yes</v>
      </c>
    </row>
    <row r="85" spans="1:15" x14ac:dyDescent="0.25">
      <c r="A85" t="s">
        <v>0</v>
      </c>
      <c r="B85" t="s">
        <v>18</v>
      </c>
      <c r="C85" t="s">
        <v>19</v>
      </c>
      <c r="D85">
        <v>6.142578125</v>
      </c>
      <c r="E85" t="s">
        <v>21</v>
      </c>
      <c r="F85">
        <v>3035</v>
      </c>
      <c r="G85" t="s">
        <v>27</v>
      </c>
      <c r="H85">
        <v>40</v>
      </c>
      <c r="I85">
        <v>25.75</v>
      </c>
      <c r="J85" t="s">
        <v>31</v>
      </c>
      <c r="K85" s="1" t="s">
        <v>34</v>
      </c>
      <c r="L85" t="s">
        <v>36</v>
      </c>
      <c r="M85" t="s">
        <v>40</v>
      </c>
      <c r="N85" t="s">
        <v>36</v>
      </c>
      <c r="O85" t="str">
        <f>IF(N85="Occasional","_Yes",N85)</f>
        <v>No</v>
      </c>
    </row>
    <row r="86" spans="1:15" x14ac:dyDescent="0.25">
      <c r="A86" t="s">
        <v>0</v>
      </c>
      <c r="B86" t="s">
        <v>18</v>
      </c>
      <c r="C86" t="s">
        <v>19</v>
      </c>
      <c r="D86">
        <v>6.427734375</v>
      </c>
      <c r="E86" t="s">
        <v>21</v>
      </c>
      <c r="F86">
        <v>3810</v>
      </c>
      <c r="G86" t="s">
        <v>28</v>
      </c>
      <c r="H86">
        <v>41.7109375</v>
      </c>
      <c r="I86">
        <v>34.6015625</v>
      </c>
      <c r="J86" t="s">
        <v>32</v>
      </c>
      <c r="K86" s="1" t="s">
        <v>33</v>
      </c>
      <c r="L86" t="s">
        <v>36</v>
      </c>
      <c r="M86" t="s">
        <v>40</v>
      </c>
      <c r="N86" t="s">
        <v>36</v>
      </c>
      <c r="O86" t="str">
        <f>IF(N86="Occasional","_Yes",N86)</f>
        <v>No</v>
      </c>
    </row>
    <row r="87" spans="1:15" x14ac:dyDescent="0.25">
      <c r="A87" t="s">
        <v>0</v>
      </c>
      <c r="B87" t="s">
        <v>18</v>
      </c>
      <c r="C87" t="s">
        <v>19</v>
      </c>
      <c r="D87">
        <v>6.571289063</v>
      </c>
      <c r="E87" t="s">
        <v>21</v>
      </c>
      <c r="F87">
        <v>3910</v>
      </c>
      <c r="G87" t="s">
        <v>28</v>
      </c>
      <c r="H87">
        <v>41</v>
      </c>
      <c r="I87">
        <v>33.0859375</v>
      </c>
      <c r="J87" t="s">
        <v>32</v>
      </c>
      <c r="K87" s="1" t="s">
        <v>33</v>
      </c>
      <c r="L87" t="s">
        <v>36</v>
      </c>
      <c r="M87" t="s">
        <v>40</v>
      </c>
      <c r="N87" t="s">
        <v>63</v>
      </c>
      <c r="O87" t="str">
        <f>IF(N87="Occasional","_Yes",N87)</f>
        <v>_Yes</v>
      </c>
    </row>
    <row r="88" spans="1:15" x14ac:dyDescent="0.25">
      <c r="A88" t="s">
        <v>0</v>
      </c>
      <c r="B88" t="s">
        <v>18</v>
      </c>
      <c r="C88" t="s">
        <v>19</v>
      </c>
      <c r="D88">
        <v>7.142578125</v>
      </c>
      <c r="E88" t="s">
        <v>21</v>
      </c>
      <c r="F88">
        <v>3565</v>
      </c>
      <c r="G88" t="s">
        <v>28</v>
      </c>
      <c r="H88">
        <v>38.7109375</v>
      </c>
      <c r="I88">
        <v>30.671875</v>
      </c>
      <c r="J88" t="s">
        <v>32</v>
      </c>
      <c r="K88" s="1" t="s">
        <v>35</v>
      </c>
      <c r="L88" t="s">
        <v>36</v>
      </c>
      <c r="M88" t="s">
        <v>40</v>
      </c>
      <c r="N88" t="s">
        <v>63</v>
      </c>
      <c r="O88" t="str">
        <f>IF(N88="Occasional","_Yes",N88)</f>
        <v>_Yes</v>
      </c>
    </row>
    <row r="89" spans="1:15" x14ac:dyDescent="0.25">
      <c r="A89" t="s">
        <v>0</v>
      </c>
      <c r="B89" t="s">
        <v>18</v>
      </c>
      <c r="C89" t="s">
        <v>19</v>
      </c>
      <c r="D89">
        <v>7.28515625</v>
      </c>
      <c r="E89" t="s">
        <v>21</v>
      </c>
      <c r="F89">
        <v>1535</v>
      </c>
      <c r="G89" t="s">
        <v>25</v>
      </c>
      <c r="H89">
        <v>31</v>
      </c>
      <c r="I89">
        <v>28.25390625</v>
      </c>
      <c r="J89" t="s">
        <v>31</v>
      </c>
      <c r="K89" s="1" t="s">
        <v>35</v>
      </c>
      <c r="L89" t="s">
        <v>63</v>
      </c>
      <c r="M89" t="s">
        <v>38</v>
      </c>
      <c r="N89" t="s">
        <v>63</v>
      </c>
      <c r="O89" t="str">
        <f>IF(N89="Occasional","_Yes",N89)</f>
        <v>_Yes</v>
      </c>
    </row>
    <row r="90" spans="1:15" x14ac:dyDescent="0.25">
      <c r="A90" t="s">
        <v>0</v>
      </c>
      <c r="B90" t="s">
        <v>18</v>
      </c>
      <c r="C90" t="s">
        <v>19</v>
      </c>
      <c r="D90">
        <v>7.571289063</v>
      </c>
      <c r="E90" t="s">
        <v>21</v>
      </c>
      <c r="F90">
        <v>2930</v>
      </c>
      <c r="G90" t="s">
        <v>26</v>
      </c>
      <c r="H90">
        <v>40</v>
      </c>
      <c r="I90">
        <v>17.7578125</v>
      </c>
      <c r="J90" t="s">
        <v>29</v>
      </c>
      <c r="K90" s="1" t="s">
        <v>33</v>
      </c>
      <c r="L90" t="s">
        <v>36</v>
      </c>
      <c r="M90" t="s">
        <v>38</v>
      </c>
      <c r="N90" t="s">
        <v>63</v>
      </c>
      <c r="O90" t="str">
        <f>IF(N90="Occasional","_Yes",N90)</f>
        <v>_Yes</v>
      </c>
    </row>
    <row r="91" spans="1:15" x14ac:dyDescent="0.25">
      <c r="A91" t="s">
        <v>0</v>
      </c>
      <c r="B91" t="s">
        <v>18</v>
      </c>
      <c r="C91" t="s">
        <v>19</v>
      </c>
      <c r="D91">
        <v>8</v>
      </c>
      <c r="E91" t="s">
        <v>21</v>
      </c>
      <c r="F91">
        <v>3040</v>
      </c>
      <c r="G91" t="s">
        <v>27</v>
      </c>
      <c r="H91">
        <v>40</v>
      </c>
      <c r="I91">
        <v>27.3671875</v>
      </c>
      <c r="J91" t="s">
        <v>31</v>
      </c>
      <c r="K91" s="1" t="s">
        <v>34</v>
      </c>
      <c r="L91" t="s">
        <v>36</v>
      </c>
      <c r="M91" t="s">
        <v>38</v>
      </c>
      <c r="N91" t="s">
        <v>36</v>
      </c>
      <c r="O91" t="str">
        <f>IF(N91="Occasional","_Yes",N91)</f>
        <v>No</v>
      </c>
    </row>
    <row r="92" spans="1:15" x14ac:dyDescent="0.25">
      <c r="A92" t="s">
        <v>0</v>
      </c>
      <c r="B92" t="s">
        <v>18</v>
      </c>
      <c r="C92" t="s">
        <v>19</v>
      </c>
      <c r="D92">
        <v>8.427734375</v>
      </c>
      <c r="E92" t="s">
        <v>21</v>
      </c>
      <c r="F92">
        <v>3640</v>
      </c>
      <c r="G92" t="s">
        <v>28</v>
      </c>
      <c r="H92">
        <v>40.5703125</v>
      </c>
      <c r="I92">
        <v>23.89453125</v>
      </c>
      <c r="J92" t="s">
        <v>30</v>
      </c>
      <c r="K92" s="1" t="s">
        <v>35</v>
      </c>
      <c r="L92" t="s">
        <v>36</v>
      </c>
      <c r="M92" t="s">
        <v>40</v>
      </c>
      <c r="N92" t="s">
        <v>36</v>
      </c>
      <c r="O92" t="str">
        <f>IF(N92="Occasional","_Yes",N92)</f>
        <v>No</v>
      </c>
    </row>
    <row r="93" spans="1:15" x14ac:dyDescent="0.25">
      <c r="A93" t="s">
        <v>0</v>
      </c>
      <c r="B93" t="s">
        <v>18</v>
      </c>
      <c r="C93" t="s">
        <v>19</v>
      </c>
      <c r="D93">
        <v>8.5703125</v>
      </c>
      <c r="E93" t="s">
        <v>21</v>
      </c>
      <c r="F93">
        <v>3910</v>
      </c>
      <c r="G93" t="s">
        <v>28</v>
      </c>
      <c r="H93">
        <v>41</v>
      </c>
      <c r="I93">
        <v>30.640625</v>
      </c>
      <c r="J93" t="s">
        <v>32</v>
      </c>
      <c r="K93" s="1" t="s">
        <v>34</v>
      </c>
      <c r="L93" t="s">
        <v>36</v>
      </c>
      <c r="M93" t="s">
        <v>40</v>
      </c>
      <c r="N93" t="s">
        <v>36</v>
      </c>
      <c r="O93" t="str">
        <f>IF(N93="Occasional","_Yes",N93)</f>
        <v>No</v>
      </c>
    </row>
    <row r="94" spans="1:15" x14ac:dyDescent="0.25">
      <c r="A94" t="s">
        <v>0</v>
      </c>
      <c r="B94" t="s">
        <v>18</v>
      </c>
      <c r="C94" t="s">
        <v>19</v>
      </c>
      <c r="D94">
        <v>8.712890625</v>
      </c>
      <c r="E94" t="s">
        <v>21</v>
      </c>
      <c r="F94">
        <v>3400</v>
      </c>
      <c r="G94" t="s">
        <v>27</v>
      </c>
      <c r="H94">
        <v>40</v>
      </c>
      <c r="I94">
        <v>22.06640625</v>
      </c>
      <c r="J94" t="s">
        <v>30</v>
      </c>
      <c r="K94" s="1" t="s">
        <v>34</v>
      </c>
      <c r="L94" t="s">
        <v>36</v>
      </c>
      <c r="M94" t="s">
        <v>40</v>
      </c>
      <c r="N94" t="s">
        <v>36</v>
      </c>
      <c r="O94" t="str">
        <f>IF(N94="Occasional","_Yes",N94)</f>
        <v>No</v>
      </c>
    </row>
    <row r="95" spans="1:15" x14ac:dyDescent="0.25">
      <c r="A95" t="s">
        <v>0</v>
      </c>
      <c r="B95" t="s">
        <v>18</v>
      </c>
      <c r="C95" t="s">
        <v>19</v>
      </c>
      <c r="D95">
        <v>8.712890625</v>
      </c>
      <c r="E95" t="s">
        <v>21</v>
      </c>
      <c r="F95">
        <v>3460</v>
      </c>
      <c r="G95" t="s">
        <v>27</v>
      </c>
      <c r="H95">
        <v>39</v>
      </c>
      <c r="I95">
        <v>30.40625</v>
      </c>
      <c r="J95" t="s">
        <v>32</v>
      </c>
      <c r="K95" s="1" t="s">
        <v>34</v>
      </c>
      <c r="L95" t="s">
        <v>36</v>
      </c>
      <c r="M95" t="s">
        <v>39</v>
      </c>
      <c r="N95" t="s">
        <v>36</v>
      </c>
      <c r="O95" t="str">
        <f>IF(N95="Occasional","_Yes",N95)</f>
        <v>No</v>
      </c>
    </row>
    <row r="96" spans="1:15" x14ac:dyDescent="0.25">
      <c r="A96" t="s">
        <v>0</v>
      </c>
      <c r="B96" t="s">
        <v>18</v>
      </c>
      <c r="C96" t="s">
        <v>19</v>
      </c>
      <c r="D96">
        <v>9</v>
      </c>
      <c r="E96" t="s">
        <v>21</v>
      </c>
      <c r="F96">
        <v>3240</v>
      </c>
      <c r="G96" t="s">
        <v>27</v>
      </c>
      <c r="H96">
        <v>41</v>
      </c>
      <c r="I96">
        <v>19.3359375</v>
      </c>
      <c r="J96" t="s">
        <v>29</v>
      </c>
      <c r="K96" s="1" t="s">
        <v>34</v>
      </c>
      <c r="L96" t="s">
        <v>36</v>
      </c>
      <c r="M96" t="s">
        <v>38</v>
      </c>
      <c r="N96" t="s">
        <v>36</v>
      </c>
      <c r="O96" t="str">
        <f>IF(N96="Occasional","_Yes",N96)</f>
        <v>No</v>
      </c>
    </row>
    <row r="97" spans="1:15" x14ac:dyDescent="0.25">
      <c r="A97" t="s">
        <v>0</v>
      </c>
      <c r="B97" t="s">
        <v>18</v>
      </c>
      <c r="C97" t="s">
        <v>19</v>
      </c>
      <c r="D97">
        <v>9</v>
      </c>
      <c r="E97" t="s">
        <v>21</v>
      </c>
      <c r="F97">
        <v>3400</v>
      </c>
      <c r="G97" t="s">
        <v>27</v>
      </c>
      <c r="H97">
        <v>40</v>
      </c>
      <c r="I97">
        <v>21.1328125</v>
      </c>
      <c r="J97" t="s">
        <v>30</v>
      </c>
      <c r="K97" s="1" t="s">
        <v>35</v>
      </c>
      <c r="L97" t="s">
        <v>36</v>
      </c>
      <c r="M97" t="s">
        <v>40</v>
      </c>
      <c r="N97" t="s">
        <v>63</v>
      </c>
      <c r="O97" t="str">
        <f>IF(N97="Occasional","_Yes",N97)</f>
        <v>_Yes</v>
      </c>
    </row>
    <row r="98" spans="1:15" x14ac:dyDescent="0.25">
      <c r="A98" t="s">
        <v>0</v>
      </c>
      <c r="B98" t="s">
        <v>18</v>
      </c>
      <c r="C98" t="s">
        <v>19</v>
      </c>
      <c r="D98">
        <v>9.142578125</v>
      </c>
      <c r="E98" t="s">
        <v>21</v>
      </c>
      <c r="F98">
        <v>3630</v>
      </c>
      <c r="G98" t="s">
        <v>28</v>
      </c>
      <c r="H98">
        <v>39</v>
      </c>
      <c r="I98">
        <v>22.671875</v>
      </c>
      <c r="J98" t="s">
        <v>30</v>
      </c>
      <c r="K98" s="1" t="s">
        <v>34</v>
      </c>
      <c r="L98" t="s">
        <v>36</v>
      </c>
      <c r="M98" t="s">
        <v>38</v>
      </c>
      <c r="N98" t="s">
        <v>63</v>
      </c>
      <c r="O98" t="str">
        <f>IF(N98="Occasional","_Yes",N98)</f>
        <v>_Yes</v>
      </c>
    </row>
    <row r="99" spans="1:15" x14ac:dyDescent="0.25">
      <c r="A99" t="s">
        <v>0</v>
      </c>
      <c r="B99" t="s">
        <v>18</v>
      </c>
      <c r="C99" t="s">
        <v>19</v>
      </c>
      <c r="D99">
        <v>9.28515625</v>
      </c>
      <c r="E99" t="s">
        <v>21</v>
      </c>
      <c r="F99">
        <v>2935</v>
      </c>
      <c r="G99" t="s">
        <v>26</v>
      </c>
      <c r="H99">
        <v>40</v>
      </c>
      <c r="I99">
        <v>23.72265625</v>
      </c>
      <c r="J99" t="s">
        <v>30</v>
      </c>
      <c r="K99" s="1" t="s">
        <v>33</v>
      </c>
      <c r="L99" t="s">
        <v>36</v>
      </c>
      <c r="M99" t="s">
        <v>40</v>
      </c>
      <c r="N99" t="s">
        <v>63</v>
      </c>
      <c r="O99" t="str">
        <f>IF(N99="Occasional","_Yes",N99)</f>
        <v>_Yes</v>
      </c>
    </row>
    <row r="100" spans="1:15" x14ac:dyDescent="0.25">
      <c r="A100" t="s">
        <v>0</v>
      </c>
      <c r="B100" t="s">
        <v>18</v>
      </c>
      <c r="C100" t="s">
        <v>19</v>
      </c>
      <c r="D100">
        <v>9.28515625</v>
      </c>
      <c r="E100" t="s">
        <v>21</v>
      </c>
      <c r="F100">
        <v>4160</v>
      </c>
      <c r="G100" t="s">
        <v>28</v>
      </c>
      <c r="H100">
        <v>39.7109375</v>
      </c>
      <c r="I100">
        <v>27.25390625</v>
      </c>
      <c r="J100" t="s">
        <v>31</v>
      </c>
      <c r="K100" s="1" t="s">
        <v>34</v>
      </c>
      <c r="L100" t="s">
        <v>36</v>
      </c>
      <c r="M100" t="s">
        <v>40</v>
      </c>
      <c r="N100" t="s">
        <v>36</v>
      </c>
      <c r="O100" t="str">
        <f>IF(N100="Occasional","_Yes",N100)</f>
        <v>No</v>
      </c>
    </row>
    <row r="101" spans="1:15" x14ac:dyDescent="0.25">
      <c r="A101" t="s">
        <v>0</v>
      </c>
      <c r="B101" t="s">
        <v>18</v>
      </c>
      <c r="C101" t="s">
        <v>19</v>
      </c>
      <c r="D101">
        <v>9.427734375</v>
      </c>
      <c r="E101" t="s">
        <v>21</v>
      </c>
      <c r="F101">
        <v>3320</v>
      </c>
      <c r="G101" t="s">
        <v>27</v>
      </c>
      <c r="H101">
        <v>39</v>
      </c>
      <c r="I101">
        <v>17.58984375</v>
      </c>
      <c r="J101" t="s">
        <v>29</v>
      </c>
      <c r="K101" s="1" t="s">
        <v>33</v>
      </c>
      <c r="L101" t="s">
        <v>36</v>
      </c>
      <c r="M101" t="s">
        <v>40</v>
      </c>
      <c r="N101" t="s">
        <v>63</v>
      </c>
      <c r="O101" t="str">
        <f>IF(N101="Occasional","_Yes",N101)</f>
        <v>_Yes</v>
      </c>
    </row>
    <row r="102" spans="1:15" x14ac:dyDescent="0.25">
      <c r="A102" t="s">
        <v>0</v>
      </c>
      <c r="B102" t="s">
        <v>18</v>
      </c>
      <c r="C102" t="s">
        <v>19</v>
      </c>
      <c r="D102">
        <v>10.28515625</v>
      </c>
      <c r="E102" t="s">
        <v>21</v>
      </c>
      <c r="F102">
        <v>2480</v>
      </c>
      <c r="G102" t="s">
        <v>25</v>
      </c>
      <c r="H102">
        <v>39</v>
      </c>
      <c r="I102">
        <v>27.3984375</v>
      </c>
      <c r="J102" t="s">
        <v>31</v>
      </c>
      <c r="K102" s="1" t="s">
        <v>35</v>
      </c>
      <c r="L102" t="s">
        <v>36</v>
      </c>
      <c r="M102" t="s">
        <v>40</v>
      </c>
      <c r="N102" t="s">
        <v>36</v>
      </c>
      <c r="O102" t="str">
        <f>IF(N102="Occasional","_Yes",N102)</f>
        <v>No</v>
      </c>
    </row>
    <row r="103" spans="1:15" x14ac:dyDescent="0.25">
      <c r="A103" t="s">
        <v>0</v>
      </c>
      <c r="B103" t="s">
        <v>18</v>
      </c>
      <c r="C103" t="s">
        <v>19</v>
      </c>
      <c r="D103">
        <v>10.5703125</v>
      </c>
      <c r="E103" t="s">
        <v>21</v>
      </c>
      <c r="F103">
        <v>2800</v>
      </c>
      <c r="G103" t="s">
        <v>26</v>
      </c>
      <c r="H103">
        <v>38</v>
      </c>
      <c r="I103">
        <v>26.79296875</v>
      </c>
      <c r="J103" t="s">
        <v>31</v>
      </c>
      <c r="K103" s="1" t="s">
        <v>33</v>
      </c>
      <c r="L103" t="s">
        <v>36</v>
      </c>
      <c r="M103" t="s">
        <v>40</v>
      </c>
      <c r="N103" t="s">
        <v>63</v>
      </c>
      <c r="O103" t="str">
        <f>IF(N103="Occasional","_Yes",N103)</f>
        <v>_Yes</v>
      </c>
    </row>
    <row r="104" spans="1:15" x14ac:dyDescent="0.25">
      <c r="A104" t="s">
        <v>0</v>
      </c>
      <c r="B104" t="s">
        <v>18</v>
      </c>
      <c r="C104" t="s">
        <v>19</v>
      </c>
      <c r="D104">
        <v>10.5703125</v>
      </c>
      <c r="E104" t="s">
        <v>21</v>
      </c>
      <c r="F104">
        <v>3900</v>
      </c>
      <c r="G104" t="s">
        <v>28</v>
      </c>
      <c r="H104">
        <v>40</v>
      </c>
      <c r="I104">
        <v>21.87890625</v>
      </c>
      <c r="J104" t="s">
        <v>30</v>
      </c>
      <c r="K104" s="1" t="s">
        <v>34</v>
      </c>
      <c r="L104" t="s">
        <v>36</v>
      </c>
      <c r="M104" t="s">
        <v>40</v>
      </c>
      <c r="N104" t="s">
        <v>36</v>
      </c>
      <c r="O104" t="str">
        <f>IF(N104="Occasional","_Yes",N104)</f>
        <v>No</v>
      </c>
    </row>
    <row r="105" spans="1:15" x14ac:dyDescent="0.25">
      <c r="A105" t="s">
        <v>0</v>
      </c>
      <c r="B105" t="s">
        <v>18</v>
      </c>
      <c r="C105" t="s">
        <v>19</v>
      </c>
      <c r="D105">
        <v>10.5703125</v>
      </c>
      <c r="E105" t="s">
        <v>21</v>
      </c>
      <c r="F105">
        <v>3950</v>
      </c>
      <c r="G105" t="s">
        <v>28</v>
      </c>
      <c r="H105">
        <v>38</v>
      </c>
      <c r="I105">
        <v>32.515625</v>
      </c>
      <c r="J105" t="s">
        <v>32</v>
      </c>
      <c r="K105" s="1" t="s">
        <v>34</v>
      </c>
      <c r="L105" t="s">
        <v>36</v>
      </c>
      <c r="M105" t="s">
        <v>40</v>
      </c>
      <c r="N105" t="s">
        <v>36</v>
      </c>
      <c r="O105" t="str">
        <f>IF(N105="Occasional","_Yes",N105)</f>
        <v>No</v>
      </c>
    </row>
    <row r="106" spans="1:15" x14ac:dyDescent="0.25">
      <c r="A106" t="s">
        <v>0</v>
      </c>
      <c r="B106" t="s">
        <v>18</v>
      </c>
      <c r="C106" t="s">
        <v>19</v>
      </c>
      <c r="D106">
        <v>10.71289063</v>
      </c>
      <c r="E106" t="s">
        <v>21</v>
      </c>
      <c r="F106">
        <v>3940</v>
      </c>
      <c r="G106" t="s">
        <v>28</v>
      </c>
      <c r="H106">
        <v>39</v>
      </c>
      <c r="I106">
        <v>28.015625</v>
      </c>
      <c r="J106" t="s">
        <v>31</v>
      </c>
      <c r="K106" s="1" t="s">
        <v>34</v>
      </c>
      <c r="L106" t="s">
        <v>36</v>
      </c>
      <c r="M106" t="s">
        <v>40</v>
      </c>
      <c r="N106" t="s">
        <v>36</v>
      </c>
      <c r="O106" t="str">
        <f>IF(N106="Occasional","_Yes",N106)</f>
        <v>No</v>
      </c>
    </row>
    <row r="107" spans="1:15" x14ac:dyDescent="0.25">
      <c r="A107" t="s">
        <v>0</v>
      </c>
      <c r="B107" t="s">
        <v>18</v>
      </c>
      <c r="C107" t="s">
        <v>19</v>
      </c>
      <c r="D107">
        <v>10.85546875</v>
      </c>
      <c r="E107" t="s">
        <v>21</v>
      </c>
      <c r="F107">
        <v>3130</v>
      </c>
      <c r="G107" t="s">
        <v>27</v>
      </c>
      <c r="H107">
        <v>39</v>
      </c>
      <c r="I107">
        <v>18.53515625</v>
      </c>
      <c r="J107" t="s">
        <v>29</v>
      </c>
      <c r="K107" s="1" t="s">
        <v>35</v>
      </c>
      <c r="L107" t="s">
        <v>36</v>
      </c>
      <c r="M107" t="s">
        <v>40</v>
      </c>
      <c r="N107" t="s">
        <v>36</v>
      </c>
      <c r="O107" t="str">
        <f>IF(N107="Occasional","_Yes",N107)</f>
        <v>No</v>
      </c>
    </row>
    <row r="108" spans="1:15" x14ac:dyDescent="0.25">
      <c r="A108" t="s">
        <v>0</v>
      </c>
      <c r="B108" t="s">
        <v>18</v>
      </c>
      <c r="C108" t="s">
        <v>19</v>
      </c>
      <c r="D108">
        <v>10.85546875</v>
      </c>
      <c r="E108" t="s">
        <v>21</v>
      </c>
      <c r="F108">
        <v>3200</v>
      </c>
      <c r="G108" t="s">
        <v>27</v>
      </c>
      <c r="H108">
        <v>40</v>
      </c>
      <c r="I108">
        <v>25.2109375</v>
      </c>
      <c r="J108" t="s">
        <v>31</v>
      </c>
      <c r="K108" s="1" t="s">
        <v>34</v>
      </c>
      <c r="L108" t="s">
        <v>36</v>
      </c>
      <c r="M108" t="s">
        <v>40</v>
      </c>
      <c r="N108" t="s">
        <v>36</v>
      </c>
      <c r="O108" t="str">
        <f>IF(N108="Occasional","_Yes",N108)</f>
        <v>No</v>
      </c>
    </row>
    <row r="109" spans="1:15" x14ac:dyDescent="0.25">
      <c r="A109" t="s">
        <v>0</v>
      </c>
      <c r="B109" t="s">
        <v>18</v>
      </c>
      <c r="C109" t="s">
        <v>19</v>
      </c>
      <c r="D109">
        <v>10.85546875</v>
      </c>
      <c r="E109" t="s">
        <v>21</v>
      </c>
      <c r="F109">
        <v>3620</v>
      </c>
      <c r="G109" t="s">
        <v>28</v>
      </c>
      <c r="H109">
        <v>41</v>
      </c>
      <c r="I109">
        <v>29.63671875</v>
      </c>
      <c r="J109" t="s">
        <v>31</v>
      </c>
      <c r="K109" s="1" t="s">
        <v>34</v>
      </c>
      <c r="L109" t="s">
        <v>36</v>
      </c>
      <c r="M109" t="s">
        <v>40</v>
      </c>
      <c r="N109" t="s">
        <v>63</v>
      </c>
      <c r="O109" t="str">
        <f>IF(N109="Occasional","_Yes",N109)</f>
        <v>_Yes</v>
      </c>
    </row>
    <row r="110" spans="1:15" x14ac:dyDescent="0.25">
      <c r="A110" t="s">
        <v>0</v>
      </c>
      <c r="B110" t="s">
        <v>18</v>
      </c>
      <c r="C110" t="s">
        <v>19</v>
      </c>
      <c r="D110">
        <v>11</v>
      </c>
      <c r="E110" t="s">
        <v>21</v>
      </c>
      <c r="F110">
        <v>3550</v>
      </c>
      <c r="G110" t="s">
        <v>28</v>
      </c>
      <c r="H110">
        <v>40</v>
      </c>
      <c r="I110">
        <v>34.890625</v>
      </c>
      <c r="J110" t="s">
        <v>32</v>
      </c>
      <c r="K110" s="1" t="s">
        <v>33</v>
      </c>
      <c r="L110" t="s">
        <v>36</v>
      </c>
      <c r="M110" t="s">
        <v>40</v>
      </c>
      <c r="N110" t="s">
        <v>63</v>
      </c>
      <c r="O110" t="str">
        <f>IF(N110="Occasional","_Yes",N110)</f>
        <v>_Yes</v>
      </c>
    </row>
    <row r="111" spans="1:15" x14ac:dyDescent="0.25">
      <c r="A111" t="s">
        <v>0</v>
      </c>
      <c r="B111" t="s">
        <v>18</v>
      </c>
      <c r="C111" t="s">
        <v>19</v>
      </c>
      <c r="D111">
        <v>11.28515625</v>
      </c>
      <c r="E111" t="s">
        <v>21</v>
      </c>
      <c r="F111">
        <v>3380</v>
      </c>
      <c r="G111" t="s">
        <v>27</v>
      </c>
      <c r="H111">
        <v>40</v>
      </c>
      <c r="I111">
        <v>28.25390625</v>
      </c>
      <c r="J111" t="s">
        <v>31</v>
      </c>
      <c r="K111" s="1" t="s">
        <v>34</v>
      </c>
      <c r="L111" t="s">
        <v>36</v>
      </c>
      <c r="M111" t="s">
        <v>40</v>
      </c>
      <c r="N111" t="s">
        <v>63</v>
      </c>
      <c r="O111" t="str">
        <f>IF(N111="Occasional","_Yes",N111)</f>
        <v>_Yes</v>
      </c>
    </row>
    <row r="112" spans="1:15" x14ac:dyDescent="0.25">
      <c r="A112" t="s">
        <v>0</v>
      </c>
      <c r="B112" t="s">
        <v>18</v>
      </c>
      <c r="C112" t="s">
        <v>19</v>
      </c>
      <c r="D112">
        <v>11.28515625</v>
      </c>
      <c r="E112" t="s">
        <v>21</v>
      </c>
      <c r="F112">
        <v>3390</v>
      </c>
      <c r="G112" t="s">
        <v>27</v>
      </c>
      <c r="H112">
        <v>42.28125</v>
      </c>
      <c r="I112">
        <v>29.484375</v>
      </c>
      <c r="J112" t="s">
        <v>31</v>
      </c>
      <c r="K112" s="1" t="s">
        <v>35</v>
      </c>
      <c r="L112" t="s">
        <v>36</v>
      </c>
      <c r="M112" t="s">
        <v>40</v>
      </c>
      <c r="N112" t="s">
        <v>63</v>
      </c>
      <c r="O112" t="str">
        <f>IF(N112="Occasional","_Yes",N112)</f>
        <v>_Yes</v>
      </c>
    </row>
    <row r="113" spans="1:15" x14ac:dyDescent="0.25">
      <c r="A113" t="s">
        <v>0</v>
      </c>
      <c r="B113" t="s">
        <v>18</v>
      </c>
      <c r="C113" t="s">
        <v>19</v>
      </c>
      <c r="D113">
        <v>11.28515625</v>
      </c>
      <c r="E113" t="s">
        <v>21</v>
      </c>
      <c r="F113">
        <v>3890</v>
      </c>
      <c r="G113" t="s">
        <v>28</v>
      </c>
      <c r="H113">
        <v>40</v>
      </c>
      <c r="I113">
        <v>25.2265625</v>
      </c>
      <c r="J113" t="s">
        <v>31</v>
      </c>
      <c r="K113" s="1" t="s">
        <v>33</v>
      </c>
      <c r="L113" t="s">
        <v>36</v>
      </c>
      <c r="M113" t="s">
        <v>40</v>
      </c>
      <c r="N113" t="s">
        <v>36</v>
      </c>
      <c r="O113" t="str">
        <f>IF(N113="Occasional","_Yes",N113)</f>
        <v>No</v>
      </c>
    </row>
    <row r="114" spans="1:15" x14ac:dyDescent="0.25">
      <c r="A114" t="s">
        <v>0</v>
      </c>
      <c r="B114" t="s">
        <v>18</v>
      </c>
      <c r="C114" t="s">
        <v>19</v>
      </c>
      <c r="D114">
        <v>11.28515625</v>
      </c>
      <c r="E114" t="s">
        <v>21</v>
      </c>
      <c r="F114">
        <v>4200</v>
      </c>
      <c r="G114" t="s">
        <v>28</v>
      </c>
      <c r="H114">
        <v>39</v>
      </c>
      <c r="I114">
        <v>20.39453125</v>
      </c>
      <c r="J114" t="s">
        <v>30</v>
      </c>
      <c r="K114" s="1" t="s">
        <v>35</v>
      </c>
      <c r="L114" t="s">
        <v>36</v>
      </c>
      <c r="M114" t="s">
        <v>40</v>
      </c>
      <c r="N114" t="s">
        <v>63</v>
      </c>
      <c r="O114" t="str">
        <f>IF(N114="Occasional","_Yes",N114)</f>
        <v>_Yes</v>
      </c>
    </row>
    <row r="115" spans="1:15" x14ac:dyDescent="0.25">
      <c r="A115" t="s">
        <v>0</v>
      </c>
      <c r="B115" t="s">
        <v>18</v>
      </c>
      <c r="C115" t="s">
        <v>19</v>
      </c>
      <c r="D115">
        <v>11.28515625</v>
      </c>
      <c r="E115" t="s">
        <v>21</v>
      </c>
      <c r="F115">
        <v>4235</v>
      </c>
      <c r="G115" t="s">
        <v>28</v>
      </c>
      <c r="H115">
        <v>41</v>
      </c>
      <c r="I115">
        <v>26.46875</v>
      </c>
      <c r="J115" t="s">
        <v>31</v>
      </c>
      <c r="K115" s="1" t="s">
        <v>34</v>
      </c>
      <c r="L115" t="s">
        <v>36</v>
      </c>
      <c r="M115" t="s">
        <v>38</v>
      </c>
      <c r="N115" t="s">
        <v>63</v>
      </c>
      <c r="O115" t="str">
        <f>IF(N115="Occasional","_Yes",N115)</f>
        <v>_Yes</v>
      </c>
    </row>
    <row r="116" spans="1:15" x14ac:dyDescent="0.25">
      <c r="A116" t="s">
        <v>0</v>
      </c>
      <c r="B116" t="s">
        <v>18</v>
      </c>
      <c r="C116" t="s">
        <v>19</v>
      </c>
      <c r="D116">
        <v>11.71289063</v>
      </c>
      <c r="E116" t="s">
        <v>21</v>
      </c>
      <c r="F116">
        <v>3140</v>
      </c>
      <c r="G116" t="s">
        <v>27</v>
      </c>
      <c r="H116">
        <v>41</v>
      </c>
      <c r="I116">
        <v>16.77734375</v>
      </c>
      <c r="J116" t="s">
        <v>29</v>
      </c>
      <c r="K116" s="1" t="s">
        <v>34</v>
      </c>
      <c r="L116" t="s">
        <v>63</v>
      </c>
      <c r="M116" t="s">
        <v>37</v>
      </c>
      <c r="N116" t="s">
        <v>63</v>
      </c>
      <c r="O116" t="str">
        <f>IF(N116="Occasional","_Yes",N116)</f>
        <v>_Yes</v>
      </c>
    </row>
    <row r="117" spans="1:15" x14ac:dyDescent="0.25">
      <c r="A117" t="s">
        <v>0</v>
      </c>
      <c r="B117" t="s">
        <v>18</v>
      </c>
      <c r="C117" t="s">
        <v>19</v>
      </c>
      <c r="D117">
        <v>11.85546875</v>
      </c>
      <c r="E117" t="s">
        <v>21</v>
      </c>
      <c r="F117">
        <v>2020</v>
      </c>
      <c r="G117" t="s">
        <v>25</v>
      </c>
      <c r="H117">
        <v>33</v>
      </c>
      <c r="I117">
        <v>21.015625</v>
      </c>
      <c r="J117" t="s">
        <v>30</v>
      </c>
      <c r="K117" s="1" t="s">
        <v>34</v>
      </c>
      <c r="L117" t="s">
        <v>36</v>
      </c>
      <c r="M117" t="s">
        <v>40</v>
      </c>
      <c r="N117" t="s">
        <v>63</v>
      </c>
      <c r="O117" t="str">
        <f>IF(N117="Occasional","_Yes",N117)</f>
        <v>_Yes</v>
      </c>
    </row>
    <row r="118" spans="1:15" x14ac:dyDescent="0.25">
      <c r="A118" t="s">
        <v>0</v>
      </c>
      <c r="B118" t="s">
        <v>18</v>
      </c>
      <c r="C118" t="s">
        <v>19</v>
      </c>
      <c r="D118">
        <v>12</v>
      </c>
      <c r="E118" t="s">
        <v>21</v>
      </c>
      <c r="F118">
        <v>4100</v>
      </c>
      <c r="G118" t="s">
        <v>28</v>
      </c>
      <c r="H118">
        <v>40</v>
      </c>
      <c r="I118">
        <v>29.37890625</v>
      </c>
      <c r="J118" t="s">
        <v>31</v>
      </c>
      <c r="K118" s="1" t="s">
        <v>33</v>
      </c>
      <c r="L118" t="s">
        <v>36</v>
      </c>
      <c r="M118" t="s">
        <v>40</v>
      </c>
      <c r="N118" t="s">
        <v>36</v>
      </c>
      <c r="O118" t="str">
        <f>IF(N118="Occasional","_Yes",N118)</f>
        <v>No</v>
      </c>
    </row>
    <row r="119" spans="1:15" x14ac:dyDescent="0.25">
      <c r="A119" t="s">
        <v>0</v>
      </c>
      <c r="B119" t="s">
        <v>18</v>
      </c>
      <c r="C119" t="s">
        <v>19</v>
      </c>
      <c r="D119">
        <v>12.5703125</v>
      </c>
      <c r="E119" t="s">
        <v>21</v>
      </c>
      <c r="F119">
        <v>3800</v>
      </c>
      <c r="G119" t="s">
        <v>28</v>
      </c>
      <c r="H119">
        <v>39</v>
      </c>
      <c r="I119">
        <v>31.1484375</v>
      </c>
      <c r="J119" t="s">
        <v>32</v>
      </c>
      <c r="K119" s="1" t="s">
        <v>33</v>
      </c>
      <c r="L119" t="s">
        <v>36</v>
      </c>
      <c r="M119" t="s">
        <v>40</v>
      </c>
      <c r="N119" t="s">
        <v>36</v>
      </c>
      <c r="O119" t="str">
        <f>IF(N119="Occasional","_Yes",N119)</f>
        <v>No</v>
      </c>
    </row>
    <row r="120" spans="1:15" x14ac:dyDescent="0.25">
      <c r="A120" t="s">
        <v>0</v>
      </c>
      <c r="B120" t="s">
        <v>18</v>
      </c>
      <c r="C120" t="s">
        <v>19</v>
      </c>
      <c r="D120">
        <v>12.71289063</v>
      </c>
      <c r="E120" t="s">
        <v>21</v>
      </c>
      <c r="F120">
        <v>1850</v>
      </c>
      <c r="G120" t="s">
        <v>25</v>
      </c>
      <c r="H120">
        <v>31</v>
      </c>
      <c r="I120">
        <v>30.94921875</v>
      </c>
      <c r="J120" t="s">
        <v>32</v>
      </c>
      <c r="K120" s="1" t="s">
        <v>33</v>
      </c>
      <c r="L120" t="s">
        <v>36</v>
      </c>
      <c r="M120" t="s">
        <v>40</v>
      </c>
      <c r="N120" t="s">
        <v>36</v>
      </c>
      <c r="O120" t="str">
        <f>IF(N120="Occasional","_Yes",N120)</f>
        <v>No</v>
      </c>
    </row>
    <row r="121" spans="1:15" x14ac:dyDescent="0.25">
      <c r="A121" t="s">
        <v>0</v>
      </c>
      <c r="B121" t="s">
        <v>18</v>
      </c>
      <c r="C121" t="s">
        <v>19</v>
      </c>
      <c r="D121">
        <v>12.71289063</v>
      </c>
      <c r="E121" t="s">
        <v>21</v>
      </c>
      <c r="F121">
        <v>3280</v>
      </c>
      <c r="G121" t="s">
        <v>27</v>
      </c>
      <c r="H121">
        <v>39</v>
      </c>
      <c r="I121">
        <v>35.4453125</v>
      </c>
      <c r="J121" t="s">
        <v>32</v>
      </c>
      <c r="K121" s="1" t="s">
        <v>35</v>
      </c>
      <c r="L121" t="s">
        <v>36</v>
      </c>
      <c r="M121" t="s">
        <v>39</v>
      </c>
      <c r="N121" t="s">
        <v>63</v>
      </c>
      <c r="O121" t="str">
        <f>IF(N121="Occasional","_Yes",N121)</f>
        <v>_Yes</v>
      </c>
    </row>
    <row r="122" spans="1:15" x14ac:dyDescent="0.25">
      <c r="A122" t="s">
        <v>0</v>
      </c>
      <c r="B122" t="s">
        <v>18</v>
      </c>
      <c r="C122" t="s">
        <v>19</v>
      </c>
      <c r="D122">
        <v>12.85546875</v>
      </c>
      <c r="E122" t="s">
        <v>21</v>
      </c>
      <c r="F122">
        <v>3525</v>
      </c>
      <c r="G122" t="s">
        <v>28</v>
      </c>
      <c r="H122">
        <v>39.7109375</v>
      </c>
      <c r="I122">
        <v>24.9921875</v>
      </c>
      <c r="J122" t="s">
        <v>30</v>
      </c>
      <c r="K122" s="1" t="s">
        <v>33</v>
      </c>
      <c r="L122" t="s">
        <v>63</v>
      </c>
      <c r="M122" t="s">
        <v>40</v>
      </c>
      <c r="N122" t="s">
        <v>36</v>
      </c>
      <c r="O122" t="str">
        <f>IF(N122="Occasional","_Yes",N122)</f>
        <v>No</v>
      </c>
    </row>
    <row r="123" spans="1:15" x14ac:dyDescent="0.25">
      <c r="A123" t="s">
        <v>0</v>
      </c>
      <c r="B123" t="s">
        <v>18</v>
      </c>
      <c r="C123" t="s">
        <v>19</v>
      </c>
      <c r="D123">
        <v>13</v>
      </c>
      <c r="E123" t="s">
        <v>22</v>
      </c>
      <c r="F123">
        <v>4070</v>
      </c>
      <c r="G123" t="s">
        <v>28</v>
      </c>
      <c r="H123">
        <v>39</v>
      </c>
      <c r="I123">
        <v>21.71875</v>
      </c>
      <c r="J123" t="s">
        <v>30</v>
      </c>
      <c r="K123" s="1" t="s">
        <v>34</v>
      </c>
      <c r="L123" t="s">
        <v>36</v>
      </c>
      <c r="M123" t="s">
        <v>40</v>
      </c>
      <c r="N123" t="s">
        <v>41</v>
      </c>
      <c r="O123" t="str">
        <f>IF(N123="Occasional","_Yes",N123)</f>
        <v>_Yes</v>
      </c>
    </row>
    <row r="124" spans="1:15" x14ac:dyDescent="0.25">
      <c r="A124" t="s">
        <v>0</v>
      </c>
      <c r="B124" t="s">
        <v>18</v>
      </c>
      <c r="C124" t="s">
        <v>19</v>
      </c>
      <c r="D124">
        <v>13.14257813</v>
      </c>
      <c r="E124" t="s">
        <v>22</v>
      </c>
      <c r="F124">
        <v>3325</v>
      </c>
      <c r="G124" t="s">
        <v>27</v>
      </c>
      <c r="H124">
        <v>40</v>
      </c>
      <c r="I124">
        <v>24.47265625</v>
      </c>
      <c r="J124" t="s">
        <v>30</v>
      </c>
      <c r="K124" s="1" t="s">
        <v>34</v>
      </c>
      <c r="L124" t="s">
        <v>36</v>
      </c>
      <c r="M124" t="s">
        <v>38</v>
      </c>
      <c r="N124" t="s">
        <v>36</v>
      </c>
      <c r="O124" t="str">
        <f>IF(N124="Occasional","_Yes",N124)</f>
        <v>No</v>
      </c>
    </row>
    <row r="125" spans="1:15" x14ac:dyDescent="0.25">
      <c r="A125" t="s">
        <v>0</v>
      </c>
      <c r="B125" t="s">
        <v>18</v>
      </c>
      <c r="C125" t="s">
        <v>19</v>
      </c>
      <c r="D125">
        <v>13.14257813</v>
      </c>
      <c r="E125" t="s">
        <v>22</v>
      </c>
      <c r="F125">
        <v>3660</v>
      </c>
      <c r="G125" t="s">
        <v>28</v>
      </c>
      <c r="H125">
        <v>40</v>
      </c>
      <c r="I125">
        <v>35.921875</v>
      </c>
      <c r="J125" t="s">
        <v>32</v>
      </c>
      <c r="K125" s="1" t="s">
        <v>33</v>
      </c>
      <c r="L125" t="s">
        <v>36</v>
      </c>
      <c r="M125" t="s">
        <v>40</v>
      </c>
      <c r="N125" t="s">
        <v>36</v>
      </c>
      <c r="O125" t="str">
        <f>IF(N125="Occasional","_Yes",N125)</f>
        <v>No</v>
      </c>
    </row>
    <row r="126" spans="1:15" x14ac:dyDescent="0.25">
      <c r="A126" t="s">
        <v>0</v>
      </c>
      <c r="B126" t="s">
        <v>18</v>
      </c>
      <c r="C126" t="s">
        <v>19</v>
      </c>
      <c r="D126">
        <v>13.28515625</v>
      </c>
      <c r="E126" t="s">
        <v>22</v>
      </c>
      <c r="F126">
        <v>2990</v>
      </c>
      <c r="G126" t="s">
        <v>26</v>
      </c>
      <c r="H126">
        <v>38</v>
      </c>
      <c r="I126">
        <v>22.5234375</v>
      </c>
      <c r="J126" t="s">
        <v>30</v>
      </c>
      <c r="K126" s="1" t="s">
        <v>35</v>
      </c>
      <c r="L126" t="s">
        <v>36</v>
      </c>
      <c r="M126" t="s">
        <v>40</v>
      </c>
      <c r="N126" t="s">
        <v>63</v>
      </c>
      <c r="O126" t="str">
        <f>IF(N126="Occasional","_Yes",N126)</f>
        <v>_Yes</v>
      </c>
    </row>
    <row r="127" spans="1:15" x14ac:dyDescent="0.25">
      <c r="A127" t="s">
        <v>0</v>
      </c>
      <c r="B127" t="s">
        <v>18</v>
      </c>
      <c r="C127" t="s">
        <v>19</v>
      </c>
      <c r="D127">
        <v>13.42773438</v>
      </c>
      <c r="E127" t="s">
        <v>22</v>
      </c>
      <c r="F127">
        <v>2820</v>
      </c>
      <c r="G127" t="s">
        <v>26</v>
      </c>
      <c r="H127">
        <v>39</v>
      </c>
      <c r="I127">
        <v>26.16015625</v>
      </c>
      <c r="J127" t="s">
        <v>31</v>
      </c>
      <c r="K127" s="1" t="s">
        <v>33</v>
      </c>
      <c r="L127" t="s">
        <v>36</v>
      </c>
      <c r="M127" t="s">
        <v>38</v>
      </c>
      <c r="N127" t="s">
        <v>63</v>
      </c>
      <c r="O127" t="str">
        <f>IF(N127="Occasional","_Yes",N127)</f>
        <v>_Yes</v>
      </c>
    </row>
    <row r="128" spans="1:15" x14ac:dyDescent="0.25">
      <c r="A128" t="s">
        <v>0</v>
      </c>
      <c r="B128" t="s">
        <v>18</v>
      </c>
      <c r="C128" t="s">
        <v>19</v>
      </c>
      <c r="D128">
        <v>13.42773438</v>
      </c>
      <c r="E128" t="s">
        <v>22</v>
      </c>
      <c r="F128">
        <v>2870</v>
      </c>
      <c r="G128" t="s">
        <v>26</v>
      </c>
      <c r="H128">
        <v>38</v>
      </c>
      <c r="I128">
        <v>25.73828125</v>
      </c>
      <c r="J128" t="s">
        <v>31</v>
      </c>
      <c r="K128" s="1" t="s">
        <v>35</v>
      </c>
      <c r="L128" t="s">
        <v>36</v>
      </c>
      <c r="M128" t="s">
        <v>40</v>
      </c>
      <c r="N128" t="s">
        <v>63</v>
      </c>
      <c r="O128" t="str">
        <f>IF(N128="Occasional","_Yes",N128)</f>
        <v>_Yes</v>
      </c>
    </row>
    <row r="129" spans="1:15" x14ac:dyDescent="0.25">
      <c r="A129" t="s">
        <v>0</v>
      </c>
      <c r="B129" t="s">
        <v>18</v>
      </c>
      <c r="C129" t="s">
        <v>19</v>
      </c>
      <c r="D129">
        <v>13.71289063</v>
      </c>
      <c r="E129" t="s">
        <v>22</v>
      </c>
      <c r="F129">
        <v>3440</v>
      </c>
      <c r="G129" t="s">
        <v>27</v>
      </c>
      <c r="H129">
        <v>41</v>
      </c>
      <c r="I129">
        <v>23.125</v>
      </c>
      <c r="J129" t="s">
        <v>30</v>
      </c>
      <c r="K129" s="1" t="s">
        <v>34</v>
      </c>
      <c r="L129" t="s">
        <v>36</v>
      </c>
      <c r="M129" t="s">
        <v>40</v>
      </c>
      <c r="N129" t="s">
        <v>63</v>
      </c>
      <c r="O129" t="str">
        <f>IF(N129="Occasional","_Yes",N129)</f>
        <v>_Yes</v>
      </c>
    </row>
    <row r="130" spans="1:15" x14ac:dyDescent="0.25">
      <c r="A130" t="s">
        <v>0</v>
      </c>
      <c r="B130" t="s">
        <v>18</v>
      </c>
      <c r="C130" t="s">
        <v>19</v>
      </c>
      <c r="D130">
        <v>13.85546875</v>
      </c>
      <c r="E130" t="s">
        <v>22</v>
      </c>
      <c r="F130">
        <v>3440</v>
      </c>
      <c r="G130" t="s">
        <v>27</v>
      </c>
      <c r="H130">
        <v>38</v>
      </c>
      <c r="I130">
        <v>24.3515625</v>
      </c>
      <c r="J130" t="s">
        <v>30</v>
      </c>
      <c r="K130" s="1" t="s">
        <v>35</v>
      </c>
      <c r="L130" t="s">
        <v>36</v>
      </c>
      <c r="M130" t="s">
        <v>38</v>
      </c>
      <c r="N130" t="s">
        <v>63</v>
      </c>
      <c r="O130" t="str">
        <f>IF(N130="Occasional","_Yes",N130)</f>
        <v>_Yes</v>
      </c>
    </row>
    <row r="131" spans="1:15" x14ac:dyDescent="0.25">
      <c r="A131" t="s">
        <v>0</v>
      </c>
      <c r="B131" t="s">
        <v>18</v>
      </c>
      <c r="C131" t="s">
        <v>19</v>
      </c>
      <c r="D131">
        <v>13.85546875</v>
      </c>
      <c r="E131" t="s">
        <v>22</v>
      </c>
      <c r="F131">
        <v>4100</v>
      </c>
      <c r="G131" t="s">
        <v>28</v>
      </c>
      <c r="H131">
        <v>41</v>
      </c>
      <c r="I131">
        <v>31.45703125</v>
      </c>
      <c r="J131" t="s">
        <v>32</v>
      </c>
      <c r="K131" s="1" t="s">
        <v>33</v>
      </c>
      <c r="L131" t="s">
        <v>36</v>
      </c>
      <c r="M131" t="s">
        <v>40</v>
      </c>
      <c r="N131" t="s">
        <v>36</v>
      </c>
      <c r="O131" t="str">
        <f>IF(N131="Occasional","_Yes",N131)</f>
        <v>No</v>
      </c>
    </row>
    <row r="132" spans="1:15" x14ac:dyDescent="0.25">
      <c r="A132" t="s">
        <v>0</v>
      </c>
      <c r="B132" t="s">
        <v>18</v>
      </c>
      <c r="C132" t="s">
        <v>19</v>
      </c>
      <c r="D132">
        <v>14.14257813</v>
      </c>
      <c r="E132" t="s">
        <v>22</v>
      </c>
      <c r="F132">
        <v>2420</v>
      </c>
      <c r="G132" t="s">
        <v>25</v>
      </c>
      <c r="H132">
        <v>35.421875</v>
      </c>
      <c r="I132">
        <v>28.62109375</v>
      </c>
      <c r="J132" t="s">
        <v>31</v>
      </c>
      <c r="K132" s="1" t="s">
        <v>34</v>
      </c>
      <c r="L132" t="s">
        <v>36</v>
      </c>
      <c r="M132" t="s">
        <v>40</v>
      </c>
      <c r="N132" t="s">
        <v>63</v>
      </c>
      <c r="O132" t="str">
        <f>IF(N132="Occasional","_Yes",N132)</f>
        <v>_Yes</v>
      </c>
    </row>
    <row r="133" spans="1:15" x14ac:dyDescent="0.25">
      <c r="A133" t="s">
        <v>0</v>
      </c>
      <c r="B133" t="s">
        <v>18</v>
      </c>
      <c r="C133" t="s">
        <v>19</v>
      </c>
      <c r="D133">
        <v>14.14257813</v>
      </c>
      <c r="E133" t="s">
        <v>22</v>
      </c>
      <c r="F133">
        <v>2670</v>
      </c>
      <c r="G133" t="s">
        <v>26</v>
      </c>
      <c r="H133">
        <v>42</v>
      </c>
      <c r="I133">
        <v>20.1171875</v>
      </c>
      <c r="J133" t="s">
        <v>30</v>
      </c>
      <c r="K133" s="1" t="s">
        <v>35</v>
      </c>
      <c r="L133" t="s">
        <v>36</v>
      </c>
      <c r="M133" t="s">
        <v>40</v>
      </c>
      <c r="N133" t="s">
        <v>63</v>
      </c>
      <c r="O133" t="str">
        <f>IF(N133="Occasional","_Yes",N133)</f>
        <v>_Yes</v>
      </c>
    </row>
    <row r="134" spans="1:15" x14ac:dyDescent="0.25">
      <c r="A134" t="s">
        <v>0</v>
      </c>
      <c r="B134" t="s">
        <v>18</v>
      </c>
      <c r="C134" t="s">
        <v>19</v>
      </c>
      <c r="D134">
        <v>14.5703125</v>
      </c>
      <c r="E134" t="s">
        <v>22</v>
      </c>
      <c r="F134">
        <v>2775</v>
      </c>
      <c r="G134" t="s">
        <v>26</v>
      </c>
      <c r="H134">
        <v>39</v>
      </c>
      <c r="I134">
        <v>28.30078125</v>
      </c>
      <c r="J134" t="s">
        <v>31</v>
      </c>
      <c r="K134" s="1" t="s">
        <v>35</v>
      </c>
      <c r="L134" t="s">
        <v>36</v>
      </c>
      <c r="M134" t="s">
        <v>40</v>
      </c>
      <c r="N134" t="s">
        <v>63</v>
      </c>
      <c r="O134" t="str">
        <f>IF(N134="Occasional","_Yes",N134)</f>
        <v>_Yes</v>
      </c>
    </row>
    <row r="135" spans="1:15" x14ac:dyDescent="0.25">
      <c r="A135" t="s">
        <v>0</v>
      </c>
      <c r="B135" t="s">
        <v>18</v>
      </c>
      <c r="C135" t="s">
        <v>19</v>
      </c>
      <c r="D135">
        <v>14.85546875</v>
      </c>
      <c r="E135" t="s">
        <v>22</v>
      </c>
      <c r="F135">
        <v>2580</v>
      </c>
      <c r="G135" t="s">
        <v>26</v>
      </c>
      <c r="H135">
        <v>38.28125</v>
      </c>
      <c r="I135">
        <v>22.87890625</v>
      </c>
      <c r="J135" t="s">
        <v>30</v>
      </c>
      <c r="K135" s="1" t="s">
        <v>35</v>
      </c>
      <c r="L135" t="s">
        <v>36</v>
      </c>
      <c r="M135" t="s">
        <v>38</v>
      </c>
      <c r="N135" t="s">
        <v>63</v>
      </c>
      <c r="O135" t="str">
        <f>IF(N135="Occasional","_Yes",N135)</f>
        <v>_Yes</v>
      </c>
    </row>
    <row r="136" spans="1:15" x14ac:dyDescent="0.25">
      <c r="A136" t="s">
        <v>0</v>
      </c>
      <c r="B136" t="s">
        <v>18</v>
      </c>
      <c r="C136" t="s">
        <v>19</v>
      </c>
      <c r="D136">
        <v>15</v>
      </c>
      <c r="E136" t="s">
        <v>22</v>
      </c>
      <c r="F136">
        <v>3220</v>
      </c>
      <c r="G136" t="s">
        <v>27</v>
      </c>
      <c r="H136">
        <v>41</v>
      </c>
      <c r="I136">
        <v>27.15625</v>
      </c>
      <c r="J136" t="s">
        <v>31</v>
      </c>
      <c r="K136" s="1" t="s">
        <v>34</v>
      </c>
      <c r="L136" t="s">
        <v>36</v>
      </c>
      <c r="M136" t="s">
        <v>39</v>
      </c>
      <c r="N136" t="s">
        <v>63</v>
      </c>
      <c r="O136" t="str">
        <f>IF(N136="Occasional","_Yes",N136)</f>
        <v>_Yes</v>
      </c>
    </row>
    <row r="137" spans="1:15" x14ac:dyDescent="0.25">
      <c r="A137" t="s">
        <v>0</v>
      </c>
      <c r="B137" t="s">
        <v>18</v>
      </c>
      <c r="C137" t="s">
        <v>19</v>
      </c>
      <c r="D137">
        <v>15.14257813</v>
      </c>
      <c r="E137" t="s">
        <v>22</v>
      </c>
      <c r="F137">
        <v>3040</v>
      </c>
      <c r="G137" t="s">
        <v>27</v>
      </c>
      <c r="H137">
        <v>39</v>
      </c>
      <c r="I137">
        <v>26.56640625</v>
      </c>
      <c r="J137" t="s">
        <v>31</v>
      </c>
      <c r="K137" s="1" t="s">
        <v>35</v>
      </c>
      <c r="L137" t="s">
        <v>36</v>
      </c>
      <c r="M137" t="s">
        <v>40</v>
      </c>
      <c r="N137" t="s">
        <v>36</v>
      </c>
      <c r="O137" t="str">
        <f>IF(N137="Occasional","_Yes",N137)</f>
        <v>No</v>
      </c>
    </row>
    <row r="138" spans="1:15" x14ac:dyDescent="0.25">
      <c r="A138" t="s">
        <v>0</v>
      </c>
      <c r="B138" t="s">
        <v>18</v>
      </c>
      <c r="C138" t="s">
        <v>19</v>
      </c>
      <c r="D138">
        <v>15.71289063</v>
      </c>
      <c r="E138" t="s">
        <v>22</v>
      </c>
      <c r="F138">
        <v>3040</v>
      </c>
      <c r="G138" t="s">
        <v>27</v>
      </c>
      <c r="H138">
        <v>38</v>
      </c>
      <c r="I138">
        <v>30.8984375</v>
      </c>
      <c r="J138" t="s">
        <v>32</v>
      </c>
      <c r="K138" s="1" t="s">
        <v>34</v>
      </c>
      <c r="L138" t="s">
        <v>36</v>
      </c>
      <c r="M138" t="s">
        <v>39</v>
      </c>
      <c r="N138" t="s">
        <v>41</v>
      </c>
      <c r="O138" t="str">
        <f>IF(N138="Occasional","_Yes",N138)</f>
        <v>_Yes</v>
      </c>
    </row>
    <row r="139" spans="1:15" x14ac:dyDescent="0.25">
      <c r="A139" t="s">
        <v>0</v>
      </c>
      <c r="B139" t="s">
        <v>18</v>
      </c>
      <c r="C139" t="s">
        <v>19</v>
      </c>
      <c r="D139">
        <v>16</v>
      </c>
      <c r="E139" t="s">
        <v>22</v>
      </c>
      <c r="F139">
        <v>3080</v>
      </c>
      <c r="G139" t="s">
        <v>27</v>
      </c>
      <c r="H139">
        <v>38</v>
      </c>
      <c r="I139">
        <v>17.515625</v>
      </c>
      <c r="J139" t="s">
        <v>29</v>
      </c>
      <c r="K139" s="1" t="s">
        <v>33</v>
      </c>
      <c r="L139" t="s">
        <v>36</v>
      </c>
      <c r="M139" t="s">
        <v>38</v>
      </c>
      <c r="N139" t="s">
        <v>36</v>
      </c>
      <c r="O139" t="str">
        <f>IF(N139="Occasional","_Yes",N139)</f>
        <v>No</v>
      </c>
    </row>
    <row r="140" spans="1:15" x14ac:dyDescent="0.25">
      <c r="A140" t="s">
        <v>0</v>
      </c>
      <c r="B140" t="s">
        <v>18</v>
      </c>
      <c r="C140" t="s">
        <v>19</v>
      </c>
      <c r="D140">
        <v>16.140625</v>
      </c>
      <c r="E140" t="s">
        <v>22</v>
      </c>
      <c r="F140">
        <v>3200</v>
      </c>
      <c r="G140" t="s">
        <v>27</v>
      </c>
      <c r="H140">
        <v>40</v>
      </c>
      <c r="I140">
        <v>27.30078125</v>
      </c>
      <c r="J140" t="s">
        <v>31</v>
      </c>
      <c r="K140" s="1" t="s">
        <v>33</v>
      </c>
      <c r="L140" t="s">
        <v>36</v>
      </c>
      <c r="M140" t="s">
        <v>38</v>
      </c>
      <c r="N140" t="s">
        <v>36</v>
      </c>
      <c r="O140" t="str">
        <f>IF(N140="Occasional","_Yes",N140)</f>
        <v>No</v>
      </c>
    </row>
    <row r="141" spans="1:15" x14ac:dyDescent="0.25">
      <c r="A141" t="s">
        <v>0</v>
      </c>
      <c r="B141" t="s">
        <v>18</v>
      </c>
      <c r="C141" t="s">
        <v>19</v>
      </c>
      <c r="D141">
        <v>16.7109375</v>
      </c>
      <c r="E141" t="s">
        <v>22</v>
      </c>
      <c r="F141">
        <v>2880</v>
      </c>
      <c r="G141" t="s">
        <v>26</v>
      </c>
      <c r="H141">
        <v>39.28125</v>
      </c>
      <c r="I141">
        <v>30</v>
      </c>
      <c r="J141" t="s">
        <v>32</v>
      </c>
      <c r="K141" s="1" t="s">
        <v>35</v>
      </c>
      <c r="L141" t="s">
        <v>36</v>
      </c>
      <c r="M141" t="s">
        <v>40</v>
      </c>
      <c r="N141" t="s">
        <v>36</v>
      </c>
      <c r="O141" t="str">
        <f>IF(N141="Occasional","_Yes",N141)</f>
        <v>No</v>
      </c>
    </row>
    <row r="142" spans="1:15" x14ac:dyDescent="0.25">
      <c r="A142" t="s">
        <v>0</v>
      </c>
      <c r="B142" t="s">
        <v>18</v>
      </c>
      <c r="C142" t="s">
        <v>19</v>
      </c>
      <c r="D142">
        <v>17.140625</v>
      </c>
      <c r="E142" t="s">
        <v>22</v>
      </c>
      <c r="F142">
        <v>3890</v>
      </c>
      <c r="G142" t="s">
        <v>28</v>
      </c>
      <c r="H142">
        <v>39</v>
      </c>
      <c r="I142">
        <v>27.9296875</v>
      </c>
      <c r="J142" t="s">
        <v>31</v>
      </c>
      <c r="K142" s="1" t="s">
        <v>34</v>
      </c>
      <c r="L142" t="s">
        <v>36</v>
      </c>
      <c r="M142" t="s">
        <v>38</v>
      </c>
      <c r="N142" t="s">
        <v>36</v>
      </c>
      <c r="O142" t="str">
        <f>IF(N142="Occasional","_Yes",N142)</f>
        <v>No</v>
      </c>
    </row>
    <row r="143" spans="1:15" x14ac:dyDescent="0.25">
      <c r="A143" t="s">
        <v>0</v>
      </c>
      <c r="B143" t="s">
        <v>18</v>
      </c>
      <c r="C143" t="s">
        <v>19</v>
      </c>
      <c r="D143">
        <v>17.140625</v>
      </c>
      <c r="E143" t="s">
        <v>22</v>
      </c>
      <c r="F143">
        <v>3950</v>
      </c>
      <c r="G143" t="s">
        <v>28</v>
      </c>
      <c r="H143">
        <v>42.421875</v>
      </c>
      <c r="I143">
        <v>21.95703125</v>
      </c>
      <c r="J143" t="s">
        <v>30</v>
      </c>
      <c r="K143" s="1" t="s">
        <v>34</v>
      </c>
      <c r="L143" t="s">
        <v>36</v>
      </c>
      <c r="M143" t="s">
        <v>38</v>
      </c>
      <c r="N143" t="s">
        <v>36</v>
      </c>
      <c r="O143" t="str">
        <f>IF(N143="Occasional","_Yes",N143)</f>
        <v>No</v>
      </c>
    </row>
    <row r="144" spans="1:15" x14ac:dyDescent="0.25">
      <c r="A144" t="s">
        <v>0</v>
      </c>
      <c r="B144" t="s">
        <v>18</v>
      </c>
      <c r="C144" t="s">
        <v>19</v>
      </c>
      <c r="D144">
        <v>17.42578125</v>
      </c>
      <c r="E144" t="s">
        <v>22</v>
      </c>
      <c r="F144">
        <v>1940</v>
      </c>
      <c r="G144" t="s">
        <v>25</v>
      </c>
      <c r="H144">
        <v>36.421875</v>
      </c>
      <c r="I144">
        <v>24.62109375</v>
      </c>
      <c r="J144" t="s">
        <v>30</v>
      </c>
      <c r="K144" s="1" t="s">
        <v>35</v>
      </c>
      <c r="L144" t="s">
        <v>36</v>
      </c>
      <c r="M144" t="s">
        <v>40</v>
      </c>
      <c r="N144" t="s">
        <v>63</v>
      </c>
      <c r="O144" t="str">
        <f>IF(N144="Occasional","_Yes",N144)</f>
        <v>_Yes</v>
      </c>
    </row>
    <row r="145" spans="1:15" x14ac:dyDescent="0.25">
      <c r="A145" t="s">
        <v>0</v>
      </c>
      <c r="B145" t="s">
        <v>18</v>
      </c>
      <c r="C145" t="s">
        <v>19</v>
      </c>
      <c r="D145">
        <v>17.42578125</v>
      </c>
      <c r="E145" t="s">
        <v>22</v>
      </c>
      <c r="F145">
        <v>3500</v>
      </c>
      <c r="G145" t="s">
        <v>28</v>
      </c>
      <c r="H145">
        <v>40</v>
      </c>
      <c r="I145">
        <v>34.2265625</v>
      </c>
      <c r="J145" t="s">
        <v>32</v>
      </c>
      <c r="K145" s="1" t="s">
        <v>35</v>
      </c>
      <c r="L145" t="s">
        <v>36</v>
      </c>
      <c r="M145" t="s">
        <v>40</v>
      </c>
      <c r="N145" t="s">
        <v>63</v>
      </c>
      <c r="O145" t="str">
        <f>IF(N145="Occasional","_Yes",N145)</f>
        <v>_Yes</v>
      </c>
    </row>
    <row r="146" spans="1:15" x14ac:dyDescent="0.25">
      <c r="A146" t="s">
        <v>0</v>
      </c>
      <c r="B146" t="s">
        <v>18</v>
      </c>
      <c r="C146" t="s">
        <v>19</v>
      </c>
      <c r="D146">
        <v>17.5703125</v>
      </c>
      <c r="E146" t="s">
        <v>22</v>
      </c>
      <c r="F146">
        <v>3990</v>
      </c>
      <c r="G146" t="s">
        <v>28</v>
      </c>
      <c r="H146">
        <v>40</v>
      </c>
      <c r="I146">
        <v>28.6796875</v>
      </c>
      <c r="J146" t="s">
        <v>31</v>
      </c>
      <c r="K146" s="1" t="s">
        <v>34</v>
      </c>
      <c r="L146" t="s">
        <v>36</v>
      </c>
      <c r="M146" t="s">
        <v>40</v>
      </c>
      <c r="N146" t="s">
        <v>36</v>
      </c>
      <c r="O146" t="str">
        <f>IF(N146="Occasional","_Yes",N146)</f>
        <v>No</v>
      </c>
    </row>
    <row r="147" spans="1:15" x14ac:dyDescent="0.25">
      <c r="A147" t="s">
        <v>0</v>
      </c>
      <c r="B147" t="s">
        <v>18</v>
      </c>
      <c r="C147" t="s">
        <v>19</v>
      </c>
      <c r="D147">
        <v>19.140625</v>
      </c>
      <c r="E147" t="s">
        <v>22</v>
      </c>
      <c r="F147">
        <v>3070</v>
      </c>
      <c r="G147" t="s">
        <v>27</v>
      </c>
      <c r="H147">
        <v>36</v>
      </c>
      <c r="I147">
        <v>18.390625</v>
      </c>
      <c r="J147" t="s">
        <v>29</v>
      </c>
      <c r="K147" s="1" t="s">
        <v>33</v>
      </c>
      <c r="L147" t="s">
        <v>36</v>
      </c>
      <c r="M147" t="s">
        <v>40</v>
      </c>
      <c r="N147" t="s">
        <v>36</v>
      </c>
      <c r="O147" t="str">
        <f>IF(N147="Occasional","_Yes",N147)</f>
        <v>No</v>
      </c>
    </row>
    <row r="148" spans="1:15" x14ac:dyDescent="0.25">
      <c r="A148" t="s">
        <v>0</v>
      </c>
      <c r="B148" t="s">
        <v>18</v>
      </c>
      <c r="C148" t="s">
        <v>19</v>
      </c>
      <c r="D148">
        <v>19.42578125</v>
      </c>
      <c r="E148" t="s">
        <v>22</v>
      </c>
      <c r="F148">
        <v>3340</v>
      </c>
      <c r="G148" t="s">
        <v>27</v>
      </c>
      <c r="H148">
        <v>39</v>
      </c>
      <c r="I148">
        <v>27.91796875</v>
      </c>
      <c r="J148" t="s">
        <v>31</v>
      </c>
      <c r="K148" s="1" t="s">
        <v>34</v>
      </c>
      <c r="L148" t="s">
        <v>36</v>
      </c>
      <c r="M148" t="s">
        <v>40</v>
      </c>
      <c r="N148" t="s">
        <v>36</v>
      </c>
      <c r="O148" t="str">
        <f>IF(N148="Occasional","_Yes",N148)</f>
        <v>No</v>
      </c>
    </row>
    <row r="149" spans="1:15" x14ac:dyDescent="0.25">
      <c r="A149" t="s">
        <v>0</v>
      </c>
      <c r="B149" t="s">
        <v>18</v>
      </c>
      <c r="C149" t="s">
        <v>19</v>
      </c>
      <c r="D149">
        <v>19.5703125</v>
      </c>
      <c r="E149" t="s">
        <v>22</v>
      </c>
      <c r="F149">
        <v>3900</v>
      </c>
      <c r="G149" t="s">
        <v>28</v>
      </c>
      <c r="H149">
        <v>40.8515625</v>
      </c>
      <c r="I149">
        <v>25.796875</v>
      </c>
      <c r="J149" t="s">
        <v>31</v>
      </c>
      <c r="K149" s="1" t="s">
        <v>35</v>
      </c>
      <c r="L149" t="s">
        <v>36</v>
      </c>
      <c r="M149" t="s">
        <v>37</v>
      </c>
      <c r="N149" t="s">
        <v>36</v>
      </c>
      <c r="O149" t="str">
        <f>IF(N149="Occasional","_Yes",N149)</f>
        <v>No</v>
      </c>
    </row>
    <row r="150" spans="1:15" x14ac:dyDescent="0.25">
      <c r="A150" t="s">
        <v>0</v>
      </c>
      <c r="B150" t="s">
        <v>18</v>
      </c>
      <c r="C150" t="s">
        <v>19</v>
      </c>
      <c r="D150">
        <v>19.85546875</v>
      </c>
      <c r="E150" t="s">
        <v>22</v>
      </c>
      <c r="F150">
        <v>2830</v>
      </c>
      <c r="G150" t="s">
        <v>26</v>
      </c>
      <c r="H150">
        <v>40</v>
      </c>
      <c r="I150">
        <v>27.3828125</v>
      </c>
      <c r="J150" t="s">
        <v>31</v>
      </c>
      <c r="K150" s="1" t="s">
        <v>33</v>
      </c>
      <c r="L150" t="s">
        <v>36</v>
      </c>
      <c r="M150" t="s">
        <v>38</v>
      </c>
      <c r="N150" t="s">
        <v>63</v>
      </c>
      <c r="O150" t="str">
        <f>IF(N150="Occasional","_Yes",N150)</f>
        <v>_Yes</v>
      </c>
    </row>
    <row r="151" spans="1:15" x14ac:dyDescent="0.25">
      <c r="A151" t="s">
        <v>0</v>
      </c>
      <c r="B151" t="s">
        <v>18</v>
      </c>
      <c r="C151" t="s">
        <v>19</v>
      </c>
      <c r="D151">
        <v>19.85546875</v>
      </c>
      <c r="E151" t="s">
        <v>22</v>
      </c>
      <c r="F151">
        <v>3530</v>
      </c>
      <c r="G151" t="s">
        <v>28</v>
      </c>
      <c r="H151">
        <v>41</v>
      </c>
      <c r="I151">
        <v>26.2890625</v>
      </c>
      <c r="J151" t="s">
        <v>31</v>
      </c>
      <c r="K151" s="1" t="s">
        <v>34</v>
      </c>
      <c r="L151" t="s">
        <v>36</v>
      </c>
      <c r="M151" t="s">
        <v>39</v>
      </c>
      <c r="N151" t="s">
        <v>36</v>
      </c>
      <c r="O151" t="str">
        <f>IF(N151="Occasional","_Yes",N151)</f>
        <v>No</v>
      </c>
    </row>
    <row r="152" spans="1:15" x14ac:dyDescent="0.25">
      <c r="A152" t="s">
        <v>0</v>
      </c>
      <c r="B152" t="s">
        <v>18</v>
      </c>
      <c r="C152" t="s">
        <v>19</v>
      </c>
      <c r="D152">
        <v>20.42578125</v>
      </c>
      <c r="E152" t="s">
        <v>23</v>
      </c>
      <c r="F152">
        <v>1160</v>
      </c>
      <c r="G152" t="s">
        <v>25</v>
      </c>
      <c r="H152">
        <v>32</v>
      </c>
      <c r="I152">
        <v>23.12890625</v>
      </c>
      <c r="J152" t="s">
        <v>30</v>
      </c>
      <c r="K152" s="1" t="s">
        <v>33</v>
      </c>
      <c r="L152" t="s">
        <v>36</v>
      </c>
      <c r="M152" t="s">
        <v>38</v>
      </c>
      <c r="N152" t="s">
        <v>63</v>
      </c>
      <c r="O152" t="str">
        <f>IF(N152="Occasional","_Yes",N152)</f>
        <v>_Yes</v>
      </c>
    </row>
    <row r="153" spans="1:15" x14ac:dyDescent="0.25">
      <c r="A153" t="s">
        <v>0</v>
      </c>
      <c r="B153" t="s">
        <v>18</v>
      </c>
      <c r="C153" t="s">
        <v>19</v>
      </c>
      <c r="D153">
        <v>20.42578125</v>
      </c>
      <c r="E153" t="s">
        <v>23</v>
      </c>
      <c r="F153">
        <v>1820</v>
      </c>
      <c r="G153" t="s">
        <v>25</v>
      </c>
      <c r="H153">
        <v>31</v>
      </c>
      <c r="I153">
        <v>17.00390625</v>
      </c>
      <c r="J153" t="s">
        <v>29</v>
      </c>
      <c r="K153" s="1" t="s">
        <v>34</v>
      </c>
      <c r="L153" t="s">
        <v>36</v>
      </c>
      <c r="M153" t="s">
        <v>38</v>
      </c>
      <c r="N153" t="s">
        <v>63</v>
      </c>
      <c r="O153" t="str">
        <f>IF(N153="Occasional","_Yes",N153)</f>
        <v>_Yes</v>
      </c>
    </row>
    <row r="154" spans="1:15" x14ac:dyDescent="0.25">
      <c r="A154" t="s">
        <v>0</v>
      </c>
      <c r="B154" t="s">
        <v>18</v>
      </c>
      <c r="C154" t="s">
        <v>19</v>
      </c>
      <c r="D154">
        <v>20.42578125</v>
      </c>
      <c r="E154" t="s">
        <v>23</v>
      </c>
      <c r="F154">
        <v>4225</v>
      </c>
      <c r="G154" t="s">
        <v>28</v>
      </c>
      <c r="H154">
        <v>39</v>
      </c>
      <c r="I154">
        <v>30.4140625</v>
      </c>
      <c r="J154" t="s">
        <v>32</v>
      </c>
      <c r="K154" s="1" t="s">
        <v>35</v>
      </c>
      <c r="L154" t="s">
        <v>36</v>
      </c>
      <c r="M154" t="s">
        <v>38</v>
      </c>
      <c r="N154" t="s">
        <v>36</v>
      </c>
      <c r="O154" t="str">
        <f>IF(N154="Occasional","_Yes",N154)</f>
        <v>No</v>
      </c>
    </row>
    <row r="155" spans="1:15" x14ac:dyDescent="0.25">
      <c r="A155" t="s">
        <v>0</v>
      </c>
      <c r="B155" t="s">
        <v>18</v>
      </c>
      <c r="C155" t="s">
        <v>19</v>
      </c>
      <c r="D155">
        <v>21.28515625</v>
      </c>
      <c r="E155" t="s">
        <v>23</v>
      </c>
      <c r="F155">
        <v>3210</v>
      </c>
      <c r="G155" t="s">
        <v>27</v>
      </c>
      <c r="H155">
        <v>39</v>
      </c>
      <c r="I155">
        <v>19.02734375</v>
      </c>
      <c r="J155" t="s">
        <v>29</v>
      </c>
      <c r="K155" s="1" t="s">
        <v>34</v>
      </c>
      <c r="L155" t="s">
        <v>36</v>
      </c>
      <c r="M155" t="s">
        <v>40</v>
      </c>
      <c r="N155" t="s">
        <v>63</v>
      </c>
      <c r="O155" t="str">
        <f>IF(N155="Occasional","_Yes",N155)</f>
        <v>_Yes</v>
      </c>
    </row>
    <row r="156" spans="1:15" x14ac:dyDescent="0.25">
      <c r="A156" t="s">
        <v>0</v>
      </c>
      <c r="B156" t="s">
        <v>18</v>
      </c>
      <c r="C156" t="s">
        <v>19</v>
      </c>
      <c r="D156">
        <v>22.28515625</v>
      </c>
      <c r="E156" t="s">
        <v>23</v>
      </c>
      <c r="F156">
        <v>2250</v>
      </c>
      <c r="G156" t="s">
        <v>25</v>
      </c>
      <c r="H156">
        <v>35</v>
      </c>
      <c r="I156">
        <v>30.03125</v>
      </c>
      <c r="J156" t="s">
        <v>32</v>
      </c>
      <c r="K156" s="1" t="s">
        <v>34</v>
      </c>
      <c r="L156" t="s">
        <v>36</v>
      </c>
      <c r="M156" t="s">
        <v>38</v>
      </c>
      <c r="N156" t="s">
        <v>63</v>
      </c>
      <c r="O156" t="str">
        <f>IF(N156="Occasional","_Yes",N156)</f>
        <v>_Yes</v>
      </c>
    </row>
    <row r="157" spans="1:15" x14ac:dyDescent="0.25">
      <c r="A157" t="s">
        <v>0</v>
      </c>
      <c r="B157" t="s">
        <v>18</v>
      </c>
      <c r="C157" t="s">
        <v>19</v>
      </c>
      <c r="D157">
        <v>22.7109375</v>
      </c>
      <c r="E157" t="s">
        <v>23</v>
      </c>
      <c r="F157">
        <v>2960</v>
      </c>
      <c r="G157" t="s">
        <v>26</v>
      </c>
      <c r="H157">
        <v>38</v>
      </c>
      <c r="I157">
        <v>26.73828125</v>
      </c>
      <c r="J157" t="s">
        <v>31</v>
      </c>
      <c r="K157" s="1" t="s">
        <v>34</v>
      </c>
      <c r="L157" t="s">
        <v>36</v>
      </c>
      <c r="M157" t="s">
        <v>40</v>
      </c>
      <c r="N157" t="s">
        <v>36</v>
      </c>
      <c r="O157" t="str">
        <f>IF(N157="Occasional","_Yes",N157)</f>
        <v>No</v>
      </c>
    </row>
    <row r="158" spans="1:15" x14ac:dyDescent="0.25">
      <c r="A158" t="s">
        <v>0</v>
      </c>
      <c r="B158" t="s">
        <v>18</v>
      </c>
      <c r="C158" t="s">
        <v>19</v>
      </c>
      <c r="D158">
        <v>23.42578125</v>
      </c>
      <c r="E158" t="s">
        <v>23</v>
      </c>
      <c r="F158">
        <v>3100</v>
      </c>
      <c r="G158" t="s">
        <v>27</v>
      </c>
      <c r="H158">
        <v>36</v>
      </c>
      <c r="I158">
        <v>26.83984375</v>
      </c>
      <c r="J158" t="s">
        <v>31</v>
      </c>
      <c r="K158" s="1" t="s">
        <v>34</v>
      </c>
      <c r="L158" t="s">
        <v>36</v>
      </c>
      <c r="M158" t="s">
        <v>40</v>
      </c>
      <c r="N158" t="s">
        <v>36</v>
      </c>
      <c r="O158" t="str">
        <f>IF(N158="Occasional","_Yes",N158)</f>
        <v>No</v>
      </c>
    </row>
    <row r="159" spans="1:15" x14ac:dyDescent="0.25">
      <c r="A159" t="s">
        <v>0</v>
      </c>
      <c r="B159" t="s">
        <v>18</v>
      </c>
      <c r="C159" t="s">
        <v>19</v>
      </c>
      <c r="D159">
        <v>23.5703125</v>
      </c>
      <c r="E159" t="s">
        <v>23</v>
      </c>
      <c r="F159">
        <v>3080</v>
      </c>
      <c r="G159" t="s">
        <v>27</v>
      </c>
      <c r="H159">
        <v>39</v>
      </c>
      <c r="I159">
        <v>26.3671875</v>
      </c>
      <c r="J159" t="s">
        <v>31</v>
      </c>
      <c r="K159" s="1" t="s">
        <v>35</v>
      </c>
      <c r="L159" t="s">
        <v>36</v>
      </c>
      <c r="M159" t="s">
        <v>40</v>
      </c>
      <c r="N159" t="s">
        <v>36</v>
      </c>
      <c r="O159" t="str">
        <f>IF(N159="Occasional","_Yes",N159)</f>
        <v>No</v>
      </c>
    </row>
    <row r="160" spans="1:15" x14ac:dyDescent="0.25">
      <c r="A160" t="s">
        <v>0</v>
      </c>
      <c r="B160" t="s">
        <v>18</v>
      </c>
      <c r="C160" t="s">
        <v>19</v>
      </c>
      <c r="D160">
        <v>23.85546875</v>
      </c>
      <c r="E160" t="s">
        <v>23</v>
      </c>
      <c r="F160">
        <v>3710</v>
      </c>
      <c r="G160" t="s">
        <v>28</v>
      </c>
      <c r="H160">
        <v>41</v>
      </c>
      <c r="I160">
        <v>30.46875</v>
      </c>
      <c r="J160" t="s">
        <v>32</v>
      </c>
      <c r="K160" s="1" t="s">
        <v>34</v>
      </c>
      <c r="L160" t="s">
        <v>36</v>
      </c>
      <c r="M160" t="s">
        <v>38</v>
      </c>
      <c r="N160" t="s">
        <v>36</v>
      </c>
      <c r="O160" t="str">
        <f>IF(N160="Occasional","_Yes",N160)</f>
        <v>No</v>
      </c>
    </row>
    <row r="161" spans="1:15" x14ac:dyDescent="0.25">
      <c r="A161" t="s">
        <v>0</v>
      </c>
      <c r="B161" t="s">
        <v>18</v>
      </c>
      <c r="C161" t="s">
        <v>19</v>
      </c>
      <c r="D161">
        <v>24.7109375</v>
      </c>
      <c r="E161" t="s">
        <v>23</v>
      </c>
      <c r="F161">
        <v>2350</v>
      </c>
      <c r="G161" t="s">
        <v>25</v>
      </c>
      <c r="H161">
        <v>35</v>
      </c>
      <c r="I161">
        <v>39.9296875</v>
      </c>
      <c r="J161" t="s">
        <v>32</v>
      </c>
      <c r="K161" s="1" t="s">
        <v>34</v>
      </c>
      <c r="L161" t="s">
        <v>36</v>
      </c>
      <c r="M161" t="s">
        <v>37</v>
      </c>
      <c r="N161" t="s">
        <v>63</v>
      </c>
      <c r="O161" t="str">
        <f>IF(N161="Occasional","_Yes",N161)</f>
        <v>_Yes</v>
      </c>
    </row>
    <row r="162" spans="1:15" x14ac:dyDescent="0.25">
      <c r="A162" t="s">
        <v>0</v>
      </c>
      <c r="B162" t="s">
        <v>18</v>
      </c>
      <c r="C162" t="s">
        <v>19</v>
      </c>
      <c r="D162">
        <v>24.85546875</v>
      </c>
      <c r="E162" t="s">
        <v>23</v>
      </c>
      <c r="F162">
        <v>3525</v>
      </c>
      <c r="G162" t="s">
        <v>28</v>
      </c>
      <c r="H162">
        <v>39</v>
      </c>
      <c r="I162">
        <v>21.328125</v>
      </c>
      <c r="J162" t="s">
        <v>30</v>
      </c>
      <c r="K162" s="1" t="s">
        <v>35</v>
      </c>
      <c r="L162" t="s">
        <v>36</v>
      </c>
      <c r="M162" t="s">
        <v>40</v>
      </c>
      <c r="N162" t="s">
        <v>63</v>
      </c>
      <c r="O162" t="str">
        <f>IF(N162="Occasional","_Yes",N162)</f>
        <v>_Yes</v>
      </c>
    </row>
    <row r="163" spans="1:15" x14ac:dyDescent="0.25">
      <c r="A163" t="s">
        <v>0</v>
      </c>
      <c r="B163" t="s">
        <v>18</v>
      </c>
      <c r="C163" t="s">
        <v>19</v>
      </c>
      <c r="D163">
        <v>25</v>
      </c>
      <c r="E163" t="s">
        <v>23</v>
      </c>
      <c r="F163">
        <v>3500</v>
      </c>
      <c r="G163" t="s">
        <v>28</v>
      </c>
      <c r="H163">
        <v>40</v>
      </c>
      <c r="I163">
        <v>26.27734375</v>
      </c>
      <c r="J163" t="s">
        <v>31</v>
      </c>
      <c r="K163" s="1" t="s">
        <v>35</v>
      </c>
      <c r="L163" t="s">
        <v>36</v>
      </c>
      <c r="M163" t="s">
        <v>40</v>
      </c>
      <c r="N163" t="s">
        <v>63</v>
      </c>
      <c r="O163" t="str">
        <f>IF(N163="Occasional","_Yes",N163)</f>
        <v>_Yes</v>
      </c>
    </row>
    <row r="164" spans="1:15" x14ac:dyDescent="0.25">
      <c r="A164" t="s">
        <v>0</v>
      </c>
      <c r="B164" t="s">
        <v>18</v>
      </c>
      <c r="C164" t="s">
        <v>19</v>
      </c>
      <c r="D164">
        <v>25</v>
      </c>
      <c r="E164" t="s">
        <v>23</v>
      </c>
      <c r="F164">
        <v>3520</v>
      </c>
      <c r="G164" t="s">
        <v>28</v>
      </c>
      <c r="H164">
        <v>40</v>
      </c>
      <c r="I164">
        <v>28.62109375</v>
      </c>
      <c r="J164" t="s">
        <v>31</v>
      </c>
      <c r="K164" s="1" t="s">
        <v>33</v>
      </c>
      <c r="L164" t="s">
        <v>36</v>
      </c>
      <c r="M164" t="s">
        <v>40</v>
      </c>
      <c r="N164" t="s">
        <v>63</v>
      </c>
      <c r="O164" t="str">
        <f>IF(N164="Occasional","_Yes",N164)</f>
        <v>_Yes</v>
      </c>
    </row>
    <row r="165" spans="1:15" x14ac:dyDescent="0.25">
      <c r="A165" t="s">
        <v>0</v>
      </c>
      <c r="B165" t="s">
        <v>18</v>
      </c>
      <c r="C165" t="s">
        <v>19</v>
      </c>
      <c r="D165">
        <v>26.7109375</v>
      </c>
      <c r="E165" t="s">
        <v>24</v>
      </c>
      <c r="F165">
        <v>3150</v>
      </c>
      <c r="G165" t="s">
        <v>27</v>
      </c>
      <c r="H165">
        <v>38</v>
      </c>
      <c r="I165">
        <v>21.609375</v>
      </c>
      <c r="J165" t="s">
        <v>30</v>
      </c>
      <c r="K165" s="1" t="s">
        <v>34</v>
      </c>
      <c r="L165" t="s">
        <v>36</v>
      </c>
      <c r="M165" t="s">
        <v>40</v>
      </c>
      <c r="N165" t="s">
        <v>63</v>
      </c>
      <c r="O165" t="str">
        <f>IF(N165="Occasional","_Yes",N165)</f>
        <v>_Yes</v>
      </c>
    </row>
    <row r="166" spans="1:15" x14ac:dyDescent="0.25">
      <c r="A166" t="s">
        <v>0</v>
      </c>
      <c r="B166" t="s">
        <v>18</v>
      </c>
      <c r="C166" t="s">
        <v>19</v>
      </c>
      <c r="D166">
        <v>26.85546875</v>
      </c>
      <c r="E166" t="s">
        <v>24</v>
      </c>
      <c r="F166">
        <v>970</v>
      </c>
      <c r="G166" t="s">
        <v>25</v>
      </c>
      <c r="H166">
        <v>28.7109375</v>
      </c>
      <c r="I166">
        <v>24.85546875</v>
      </c>
      <c r="J166" t="s">
        <v>30</v>
      </c>
      <c r="K166" s="1" t="s">
        <v>34</v>
      </c>
      <c r="L166" t="s">
        <v>36</v>
      </c>
      <c r="M166" t="s">
        <v>40</v>
      </c>
      <c r="N166" t="s">
        <v>36</v>
      </c>
      <c r="O166" t="str">
        <f>IF(N166="Occasional","_Yes",N166)</f>
        <v>No</v>
      </c>
    </row>
    <row r="167" spans="1:15" x14ac:dyDescent="0.25">
      <c r="A167" t="s">
        <v>0</v>
      </c>
      <c r="B167" t="s">
        <v>18</v>
      </c>
      <c r="C167" t="s">
        <v>19</v>
      </c>
      <c r="D167">
        <v>26.85546875</v>
      </c>
      <c r="E167" t="s">
        <v>24</v>
      </c>
      <c r="F167">
        <v>3890</v>
      </c>
      <c r="G167" t="s">
        <v>28</v>
      </c>
      <c r="H167">
        <v>42</v>
      </c>
      <c r="I167">
        <v>21.89453125</v>
      </c>
      <c r="J167" t="s">
        <v>30</v>
      </c>
      <c r="K167" s="1" t="s">
        <v>34</v>
      </c>
      <c r="L167" t="s">
        <v>36</v>
      </c>
      <c r="M167" t="s">
        <v>38</v>
      </c>
      <c r="N167" t="s">
        <v>36</v>
      </c>
      <c r="O167" t="str">
        <f>IF(N167="Occasional","_Yes",N167)</f>
        <v>No</v>
      </c>
    </row>
    <row r="168" spans="1:15" x14ac:dyDescent="0.25">
      <c r="A168" t="s">
        <v>0</v>
      </c>
      <c r="B168" t="s">
        <v>18</v>
      </c>
      <c r="C168" t="s">
        <v>19</v>
      </c>
      <c r="D168">
        <v>27.7109375</v>
      </c>
      <c r="E168" t="s">
        <v>24</v>
      </c>
      <c r="F168">
        <v>2940</v>
      </c>
      <c r="G168" t="s">
        <v>26</v>
      </c>
      <c r="H168">
        <v>38</v>
      </c>
      <c r="I168">
        <v>28.5234375</v>
      </c>
      <c r="J168" t="s">
        <v>31</v>
      </c>
      <c r="K168" s="1" t="s">
        <v>35</v>
      </c>
      <c r="L168" t="s">
        <v>36</v>
      </c>
      <c r="M168" t="s">
        <v>40</v>
      </c>
      <c r="N168" t="s">
        <v>63</v>
      </c>
      <c r="O168" t="str">
        <f>IF(N168="Occasional","_Yes",N168)</f>
        <v>_Yes</v>
      </c>
    </row>
    <row r="169" spans="1:15" x14ac:dyDescent="0.25">
      <c r="A169" t="s">
        <v>0</v>
      </c>
      <c r="B169" t="s">
        <v>18</v>
      </c>
      <c r="C169" t="s">
        <v>19</v>
      </c>
      <c r="D169">
        <v>28</v>
      </c>
      <c r="E169" t="s">
        <v>24</v>
      </c>
      <c r="F169">
        <v>3820</v>
      </c>
      <c r="G169" t="s">
        <v>28</v>
      </c>
      <c r="H169">
        <v>39.5703125</v>
      </c>
      <c r="I169">
        <v>30.12109375</v>
      </c>
      <c r="J169" t="s">
        <v>32</v>
      </c>
      <c r="K169" s="1" t="s">
        <v>33</v>
      </c>
      <c r="L169" t="s">
        <v>36</v>
      </c>
      <c r="M169" t="s">
        <v>38</v>
      </c>
      <c r="N169" t="s">
        <v>63</v>
      </c>
      <c r="O169" t="str">
        <f>IF(N169="Occasional","_Yes",N169)</f>
        <v>_Yes</v>
      </c>
    </row>
    <row r="170" spans="1:15" x14ac:dyDescent="0.25">
      <c r="A170" t="s">
        <v>0</v>
      </c>
      <c r="B170" t="s">
        <v>18</v>
      </c>
      <c r="C170" t="s">
        <v>19</v>
      </c>
      <c r="D170">
        <v>28.7109375</v>
      </c>
      <c r="E170" t="s">
        <v>24</v>
      </c>
      <c r="F170">
        <v>1255</v>
      </c>
      <c r="G170" t="s">
        <v>25</v>
      </c>
      <c r="H170">
        <v>28</v>
      </c>
      <c r="I170">
        <v>20.19140625</v>
      </c>
      <c r="J170" t="s">
        <v>30</v>
      </c>
      <c r="K170" s="1" t="s">
        <v>35</v>
      </c>
      <c r="L170" t="s">
        <v>36</v>
      </c>
      <c r="M170" t="s">
        <v>40</v>
      </c>
      <c r="N170" t="s">
        <v>63</v>
      </c>
      <c r="O170" t="str">
        <f>IF(N170="Occasional","_Yes",N170)</f>
        <v>_Yes</v>
      </c>
    </row>
    <row r="171" spans="1:15" x14ac:dyDescent="0.25">
      <c r="A171" t="s">
        <v>0</v>
      </c>
      <c r="B171" t="s">
        <v>18</v>
      </c>
      <c r="C171" t="s">
        <v>19</v>
      </c>
      <c r="D171">
        <v>28.85546875</v>
      </c>
      <c r="E171" t="s">
        <v>24</v>
      </c>
      <c r="F171">
        <v>2730</v>
      </c>
      <c r="G171" t="s">
        <v>26</v>
      </c>
      <c r="H171">
        <v>37</v>
      </c>
      <c r="I171">
        <v>31.82421875</v>
      </c>
      <c r="J171" t="s">
        <v>32</v>
      </c>
      <c r="K171" s="1" t="s">
        <v>34</v>
      </c>
      <c r="L171" t="s">
        <v>36</v>
      </c>
      <c r="M171" t="s">
        <v>40</v>
      </c>
      <c r="N171" t="s">
        <v>36</v>
      </c>
      <c r="O171" t="str">
        <f>IF(N171="Occasional","_Yes",N171)</f>
        <v>No</v>
      </c>
    </row>
    <row r="172" spans="1:15" x14ac:dyDescent="0.25">
      <c r="A172" t="s">
        <v>0</v>
      </c>
      <c r="B172" t="s">
        <v>18</v>
      </c>
      <c r="C172" t="s">
        <v>19</v>
      </c>
      <c r="D172">
        <v>30.5703125</v>
      </c>
      <c r="E172" t="s">
        <v>24</v>
      </c>
      <c r="F172">
        <v>1360</v>
      </c>
      <c r="G172" t="s">
        <v>25</v>
      </c>
      <c r="H172">
        <v>35.7109375</v>
      </c>
      <c r="I172">
        <v>28.96484375</v>
      </c>
      <c r="J172" t="s">
        <v>31</v>
      </c>
      <c r="K172" s="1" t="s">
        <v>34</v>
      </c>
      <c r="L172" t="s">
        <v>36</v>
      </c>
      <c r="M172" t="s">
        <v>37</v>
      </c>
      <c r="N172" t="s">
        <v>63</v>
      </c>
      <c r="O172" t="str">
        <f>IF(N172="Occasional","_Yes",N172)</f>
        <v>_Yes</v>
      </c>
    </row>
    <row r="173" spans="1:15" x14ac:dyDescent="0.25">
      <c r="A173" t="s">
        <v>0</v>
      </c>
      <c r="B173" t="s">
        <v>18</v>
      </c>
      <c r="C173" t="s">
        <v>19</v>
      </c>
      <c r="D173">
        <v>33</v>
      </c>
      <c r="E173" t="s">
        <v>24</v>
      </c>
      <c r="F173">
        <v>3560</v>
      </c>
      <c r="G173" t="s">
        <v>28</v>
      </c>
      <c r="H173">
        <v>40</v>
      </c>
      <c r="I173">
        <v>18.75390625</v>
      </c>
      <c r="J173" t="s">
        <v>29</v>
      </c>
      <c r="K173" s="1" t="s">
        <v>34</v>
      </c>
      <c r="L173" t="s">
        <v>36</v>
      </c>
      <c r="M173" t="s">
        <v>40</v>
      </c>
      <c r="N173" t="s">
        <v>63</v>
      </c>
      <c r="O173" t="str">
        <f>IF(N173="Occasional","_Yes",N173)</f>
        <v>_Yes</v>
      </c>
    </row>
    <row r="174" spans="1:15" x14ac:dyDescent="0.25">
      <c r="A174" t="s">
        <v>0</v>
      </c>
      <c r="B174" t="s">
        <v>18</v>
      </c>
      <c r="C174" t="s">
        <v>19</v>
      </c>
      <c r="D174">
        <v>34</v>
      </c>
      <c r="E174" t="s">
        <v>24</v>
      </c>
      <c r="F174">
        <v>1250</v>
      </c>
      <c r="G174" t="s">
        <v>25</v>
      </c>
      <c r="H174">
        <v>30</v>
      </c>
      <c r="I174">
        <v>32.0546875</v>
      </c>
      <c r="J174" t="s">
        <v>32</v>
      </c>
      <c r="K174" s="1" t="s">
        <v>34</v>
      </c>
      <c r="L174" t="s">
        <v>36</v>
      </c>
      <c r="M174" t="s">
        <v>40</v>
      </c>
      <c r="N174" t="s">
        <v>36</v>
      </c>
      <c r="O174" t="str">
        <f>IF(N174="Occasional","_Yes",N174)</f>
        <v>No</v>
      </c>
    </row>
    <row r="175" spans="1:15" x14ac:dyDescent="0.25">
      <c r="A175" t="s">
        <v>0</v>
      </c>
      <c r="B175" t="s">
        <v>18</v>
      </c>
      <c r="C175" t="s">
        <v>19</v>
      </c>
      <c r="D175">
        <v>35.7109375</v>
      </c>
      <c r="E175" t="s">
        <v>24</v>
      </c>
      <c r="F175">
        <v>1780</v>
      </c>
      <c r="G175" t="s">
        <v>25</v>
      </c>
      <c r="H175">
        <v>32</v>
      </c>
      <c r="I175">
        <v>35.8359375</v>
      </c>
      <c r="J175" t="s">
        <v>32</v>
      </c>
      <c r="K175" s="1" t="s">
        <v>35</v>
      </c>
      <c r="L175" t="s">
        <v>36</v>
      </c>
      <c r="M175" t="s">
        <v>40</v>
      </c>
      <c r="N175" t="s">
        <v>36</v>
      </c>
      <c r="O175" t="str">
        <f>IF(N175="Occasional","_Yes",N175)</f>
        <v>No</v>
      </c>
    </row>
    <row r="176" spans="1:15" x14ac:dyDescent="0.25">
      <c r="A176" t="s">
        <v>0</v>
      </c>
      <c r="B176" t="s">
        <v>18</v>
      </c>
      <c r="C176" t="s">
        <v>19</v>
      </c>
      <c r="D176">
        <v>35.8515625</v>
      </c>
      <c r="E176" t="s">
        <v>24</v>
      </c>
      <c r="F176">
        <v>2730</v>
      </c>
      <c r="G176" t="s">
        <v>26</v>
      </c>
      <c r="H176">
        <v>38</v>
      </c>
      <c r="I176">
        <v>20.53515625</v>
      </c>
      <c r="J176" t="s">
        <v>30</v>
      </c>
      <c r="K176" s="1" t="s">
        <v>34</v>
      </c>
      <c r="L176" t="s">
        <v>36</v>
      </c>
      <c r="M176" t="s">
        <v>40</v>
      </c>
      <c r="N176" t="s">
        <v>36</v>
      </c>
      <c r="O176" t="str">
        <f>IF(N176="Occasional","_Yes",N176)</f>
        <v>No</v>
      </c>
    </row>
    <row r="177" spans="1:15" x14ac:dyDescent="0.25">
      <c r="A177" t="s">
        <v>0</v>
      </c>
      <c r="B177" t="s">
        <v>18</v>
      </c>
      <c r="C177" t="s">
        <v>19</v>
      </c>
      <c r="D177">
        <v>37.8515625</v>
      </c>
      <c r="E177" t="s">
        <v>24</v>
      </c>
      <c r="F177">
        <v>2740</v>
      </c>
      <c r="G177" t="s">
        <v>26</v>
      </c>
      <c r="H177">
        <v>38</v>
      </c>
      <c r="I177">
        <v>29.59375</v>
      </c>
      <c r="J177" t="s">
        <v>31</v>
      </c>
      <c r="K177" s="1" t="s">
        <v>35</v>
      </c>
      <c r="L177" t="s">
        <v>36</v>
      </c>
      <c r="M177" t="s">
        <v>40</v>
      </c>
      <c r="N177" t="s">
        <v>36</v>
      </c>
      <c r="O177" t="str">
        <f>IF(N177="Occasional","_Yes",N177)</f>
        <v>No</v>
      </c>
    </row>
    <row r="178" spans="1:15" x14ac:dyDescent="0.25">
      <c r="A178" t="s">
        <v>0</v>
      </c>
      <c r="B178" t="s">
        <v>18</v>
      </c>
      <c r="C178" t="s">
        <v>19</v>
      </c>
      <c r="D178">
        <v>39.5703125</v>
      </c>
      <c r="E178" t="s">
        <v>24</v>
      </c>
      <c r="F178">
        <v>1690</v>
      </c>
      <c r="G178" t="s">
        <v>25</v>
      </c>
      <c r="H178">
        <v>30</v>
      </c>
      <c r="I178">
        <v>24.375</v>
      </c>
      <c r="J178" t="s">
        <v>30</v>
      </c>
      <c r="K178" s="1" t="s">
        <v>35</v>
      </c>
      <c r="L178" t="s">
        <v>36</v>
      </c>
      <c r="M178" t="s">
        <v>40</v>
      </c>
      <c r="N178" t="s">
        <v>63</v>
      </c>
      <c r="O178" t="str">
        <f>IF(N178="Occasional","_Yes",N178)</f>
        <v>_Yes</v>
      </c>
    </row>
    <row r="179" spans="1:15" x14ac:dyDescent="0.25">
      <c r="A179" t="s">
        <v>0</v>
      </c>
      <c r="B179" t="s">
        <v>18</v>
      </c>
      <c r="C179" t="s">
        <v>19</v>
      </c>
      <c r="D179">
        <v>42.421875</v>
      </c>
      <c r="E179" t="s">
        <v>24</v>
      </c>
      <c r="F179">
        <v>3830</v>
      </c>
      <c r="G179" t="s">
        <v>28</v>
      </c>
      <c r="H179">
        <v>38</v>
      </c>
      <c r="I179">
        <v>31.88671875</v>
      </c>
      <c r="J179" t="s">
        <v>32</v>
      </c>
      <c r="K179" s="1" t="s">
        <v>34</v>
      </c>
      <c r="L179" t="s">
        <v>36</v>
      </c>
      <c r="M179" t="s">
        <v>40</v>
      </c>
      <c r="N179" t="s">
        <v>36</v>
      </c>
      <c r="O179" t="str">
        <f>IF(N179="Occasional","_Yes",N179)</f>
        <v>No</v>
      </c>
    </row>
    <row r="180" spans="1:15" x14ac:dyDescent="0.25">
      <c r="A180" t="s">
        <v>0</v>
      </c>
      <c r="B180" t="s">
        <v>18</v>
      </c>
      <c r="C180" t="s">
        <v>19</v>
      </c>
      <c r="D180">
        <v>45.140625</v>
      </c>
      <c r="E180" t="s">
        <v>24</v>
      </c>
      <c r="F180">
        <v>3920</v>
      </c>
      <c r="G180" t="s">
        <v>28</v>
      </c>
      <c r="H180">
        <v>40</v>
      </c>
      <c r="I180">
        <v>20.03515625</v>
      </c>
      <c r="J180" t="s">
        <v>30</v>
      </c>
      <c r="K180" s="1" t="s">
        <v>34</v>
      </c>
      <c r="L180" t="s">
        <v>36</v>
      </c>
      <c r="M180" t="s">
        <v>38</v>
      </c>
      <c r="N180" t="s">
        <v>36</v>
      </c>
      <c r="O180" t="str">
        <f>IF(N180="Occasional","_Yes",N180)</f>
        <v>No</v>
      </c>
    </row>
    <row r="181" spans="1:15" x14ac:dyDescent="0.25">
      <c r="A181" t="s">
        <v>0</v>
      </c>
      <c r="B181" t="s">
        <v>16</v>
      </c>
      <c r="C181" t="s">
        <v>20</v>
      </c>
      <c r="D181">
        <v>4.142578125</v>
      </c>
      <c r="E181" t="s">
        <v>21</v>
      </c>
      <c r="F181">
        <v>3650</v>
      </c>
      <c r="G181" t="s">
        <v>28</v>
      </c>
      <c r="H181">
        <v>40</v>
      </c>
      <c r="I181">
        <v>27</v>
      </c>
      <c r="J181" t="s">
        <v>31</v>
      </c>
      <c r="K181" s="1" t="s">
        <v>35</v>
      </c>
      <c r="L181" t="s">
        <v>36</v>
      </c>
      <c r="M181" t="s">
        <v>40</v>
      </c>
      <c r="N181" t="s">
        <v>36</v>
      </c>
      <c r="O181" t="str">
        <f>IF(N181="Occasional","_Yes",N181)</f>
        <v>No</v>
      </c>
    </row>
    <row r="182" spans="1:15" x14ac:dyDescent="0.25">
      <c r="A182" t="s">
        <v>0</v>
      </c>
      <c r="B182" t="s">
        <v>16</v>
      </c>
      <c r="C182" t="s">
        <v>20</v>
      </c>
      <c r="D182">
        <v>4.28515625</v>
      </c>
      <c r="E182" t="s">
        <v>21</v>
      </c>
      <c r="F182">
        <v>3620</v>
      </c>
      <c r="G182" t="s">
        <v>28</v>
      </c>
      <c r="H182">
        <v>40</v>
      </c>
      <c r="I182">
        <v>23.24609375</v>
      </c>
      <c r="J182" t="s">
        <v>30</v>
      </c>
      <c r="K182" s="1" t="s">
        <v>35</v>
      </c>
      <c r="L182" t="s">
        <v>36</v>
      </c>
      <c r="M182" t="s">
        <v>38</v>
      </c>
      <c r="N182" t="s">
        <v>63</v>
      </c>
      <c r="O182" t="str">
        <f>IF(N182="Occasional","_Yes",N182)</f>
        <v>_Yes</v>
      </c>
    </row>
    <row r="183" spans="1:15" x14ac:dyDescent="0.25">
      <c r="A183" t="s">
        <v>0</v>
      </c>
      <c r="B183" t="s">
        <v>16</v>
      </c>
      <c r="C183" t="s">
        <v>20</v>
      </c>
      <c r="D183">
        <v>4.427734375</v>
      </c>
      <c r="E183" t="s">
        <v>21</v>
      </c>
      <c r="F183">
        <v>2740</v>
      </c>
      <c r="G183" t="s">
        <v>26</v>
      </c>
      <c r="H183">
        <v>40</v>
      </c>
      <c r="I183">
        <v>16.3125</v>
      </c>
      <c r="J183" t="s">
        <v>29</v>
      </c>
      <c r="K183" s="1" t="s">
        <v>34</v>
      </c>
      <c r="L183" t="s">
        <v>63</v>
      </c>
      <c r="M183" t="s">
        <v>38</v>
      </c>
      <c r="N183" t="s">
        <v>63</v>
      </c>
      <c r="O183" t="str">
        <f>IF(N183="Occasional","_Yes",N183)</f>
        <v>_Yes</v>
      </c>
    </row>
    <row r="184" spans="1:15" x14ac:dyDescent="0.25">
      <c r="A184" t="s">
        <v>0</v>
      </c>
      <c r="B184" t="s">
        <v>16</v>
      </c>
      <c r="C184" t="s">
        <v>20</v>
      </c>
      <c r="D184">
        <v>4.427734375</v>
      </c>
      <c r="E184" t="s">
        <v>21</v>
      </c>
      <c r="F184">
        <v>3005</v>
      </c>
      <c r="G184" t="s">
        <v>27</v>
      </c>
      <c r="H184">
        <v>40</v>
      </c>
      <c r="I184">
        <v>21.52734375</v>
      </c>
      <c r="J184" t="s">
        <v>30</v>
      </c>
      <c r="K184" s="1" t="s">
        <v>33</v>
      </c>
      <c r="L184" t="s">
        <v>63</v>
      </c>
      <c r="M184" t="s">
        <v>40</v>
      </c>
      <c r="N184" t="s">
        <v>63</v>
      </c>
      <c r="O184" t="str">
        <f>IF(N184="Occasional","_Yes",N184)</f>
        <v>_Yes</v>
      </c>
    </row>
    <row r="185" spans="1:15" x14ac:dyDescent="0.25">
      <c r="A185" t="s">
        <v>0</v>
      </c>
      <c r="B185" t="s">
        <v>16</v>
      </c>
      <c r="C185" t="s">
        <v>20</v>
      </c>
      <c r="D185">
        <v>4.427734375</v>
      </c>
      <c r="E185" t="s">
        <v>21</v>
      </c>
      <c r="F185">
        <v>3060</v>
      </c>
      <c r="G185" t="s">
        <v>27</v>
      </c>
      <c r="H185">
        <v>37</v>
      </c>
      <c r="I185">
        <v>24.09765625</v>
      </c>
      <c r="J185" t="s">
        <v>30</v>
      </c>
      <c r="K185" s="1" t="s">
        <v>35</v>
      </c>
      <c r="L185" t="s">
        <v>63</v>
      </c>
      <c r="M185" t="s">
        <v>38</v>
      </c>
      <c r="N185" t="s">
        <v>63</v>
      </c>
      <c r="O185" t="str">
        <f>IF(N185="Occasional","_Yes",N185)</f>
        <v>_Yes</v>
      </c>
    </row>
    <row r="186" spans="1:15" x14ac:dyDescent="0.25">
      <c r="A186" t="s">
        <v>0</v>
      </c>
      <c r="B186" t="s">
        <v>16</v>
      </c>
      <c r="C186" t="s">
        <v>20</v>
      </c>
      <c r="D186">
        <v>4.856445313</v>
      </c>
      <c r="E186" t="s">
        <v>21</v>
      </c>
      <c r="F186">
        <v>2720</v>
      </c>
      <c r="G186" t="s">
        <v>26</v>
      </c>
      <c r="H186">
        <v>40</v>
      </c>
      <c r="I186">
        <v>26.00390625</v>
      </c>
      <c r="J186" t="s">
        <v>31</v>
      </c>
      <c r="K186" s="1" t="s">
        <v>34</v>
      </c>
      <c r="L186" t="s">
        <v>63</v>
      </c>
      <c r="M186" t="s">
        <v>40</v>
      </c>
      <c r="N186" t="s">
        <v>63</v>
      </c>
      <c r="O186" t="str">
        <f>IF(N186="Occasional","_Yes",N186)</f>
        <v>_Yes</v>
      </c>
    </row>
    <row r="187" spans="1:15" x14ac:dyDescent="0.25">
      <c r="A187" t="s">
        <v>0</v>
      </c>
      <c r="B187" t="s">
        <v>16</v>
      </c>
      <c r="C187" t="s">
        <v>20</v>
      </c>
      <c r="D187">
        <v>4.856445313</v>
      </c>
      <c r="E187" t="s">
        <v>21</v>
      </c>
      <c r="F187">
        <v>3850</v>
      </c>
      <c r="G187" t="s">
        <v>28</v>
      </c>
      <c r="H187">
        <v>40</v>
      </c>
      <c r="I187">
        <v>26.27734375</v>
      </c>
      <c r="J187" t="s">
        <v>31</v>
      </c>
      <c r="K187" s="1" t="s">
        <v>35</v>
      </c>
      <c r="L187" t="s">
        <v>63</v>
      </c>
      <c r="M187" t="s">
        <v>46</v>
      </c>
      <c r="N187" t="s">
        <v>63</v>
      </c>
      <c r="O187" t="str">
        <f>IF(N187="Occasional","_Yes",N187)</f>
        <v>_Yes</v>
      </c>
    </row>
    <row r="188" spans="1:15" x14ac:dyDescent="0.25">
      <c r="A188" t="s">
        <v>0</v>
      </c>
      <c r="B188" t="s">
        <v>16</v>
      </c>
      <c r="C188" t="s">
        <v>20</v>
      </c>
      <c r="D188">
        <v>5</v>
      </c>
      <c r="E188" t="s">
        <v>21</v>
      </c>
      <c r="F188">
        <v>2810</v>
      </c>
      <c r="G188" t="s">
        <v>26</v>
      </c>
      <c r="H188">
        <v>38</v>
      </c>
      <c r="I188">
        <v>23.9609375</v>
      </c>
      <c r="J188" t="s">
        <v>30</v>
      </c>
      <c r="K188" s="1" t="s">
        <v>34</v>
      </c>
      <c r="L188" t="s">
        <v>36</v>
      </c>
      <c r="M188" t="s">
        <v>40</v>
      </c>
      <c r="N188" t="s">
        <v>63</v>
      </c>
      <c r="O188" t="str">
        <f>IF(N188="Occasional","_Yes",N188)</f>
        <v>_Yes</v>
      </c>
    </row>
    <row r="189" spans="1:15" x14ac:dyDescent="0.25">
      <c r="A189" t="s">
        <v>0</v>
      </c>
      <c r="B189" t="s">
        <v>16</v>
      </c>
      <c r="C189" t="s">
        <v>20</v>
      </c>
      <c r="D189">
        <v>5.28515625</v>
      </c>
      <c r="E189" t="s">
        <v>21</v>
      </c>
      <c r="F189">
        <v>2660</v>
      </c>
      <c r="G189" t="s">
        <v>26</v>
      </c>
      <c r="H189">
        <v>40</v>
      </c>
      <c r="I189">
        <v>24.1640625</v>
      </c>
      <c r="J189" t="s">
        <v>30</v>
      </c>
      <c r="K189" s="1" t="s">
        <v>35</v>
      </c>
      <c r="L189" t="s">
        <v>63</v>
      </c>
      <c r="M189" t="s">
        <v>38</v>
      </c>
      <c r="N189" t="s">
        <v>36</v>
      </c>
      <c r="O189" t="str">
        <f>IF(N189="Occasional","_Yes",N189)</f>
        <v>No</v>
      </c>
    </row>
    <row r="190" spans="1:15" x14ac:dyDescent="0.25">
      <c r="A190" t="s">
        <v>0</v>
      </c>
      <c r="B190" t="s">
        <v>16</v>
      </c>
      <c r="C190" t="s">
        <v>20</v>
      </c>
      <c r="D190">
        <v>5.856445313</v>
      </c>
      <c r="E190" t="s">
        <v>21</v>
      </c>
      <c r="F190">
        <v>2860</v>
      </c>
      <c r="G190" t="s">
        <v>26</v>
      </c>
      <c r="H190">
        <v>39.421875</v>
      </c>
      <c r="I190">
        <v>24.4296875</v>
      </c>
      <c r="J190" t="s">
        <v>30</v>
      </c>
      <c r="K190" s="1" t="s">
        <v>34</v>
      </c>
      <c r="L190" t="s">
        <v>36</v>
      </c>
      <c r="M190" t="s">
        <v>39</v>
      </c>
      <c r="N190" t="s">
        <v>63</v>
      </c>
      <c r="O190" t="str">
        <f>IF(N190="Occasional","_Yes",N190)</f>
        <v>_Yes</v>
      </c>
    </row>
    <row r="191" spans="1:15" x14ac:dyDescent="0.25">
      <c r="A191" t="s">
        <v>0</v>
      </c>
      <c r="B191" t="s">
        <v>16</v>
      </c>
      <c r="C191" t="s">
        <v>20</v>
      </c>
      <c r="D191">
        <v>6.28515625</v>
      </c>
      <c r="E191" t="s">
        <v>21</v>
      </c>
      <c r="F191">
        <v>3300</v>
      </c>
      <c r="G191" t="s">
        <v>27</v>
      </c>
      <c r="H191">
        <v>41.421875</v>
      </c>
      <c r="I191">
        <v>30.6015625</v>
      </c>
      <c r="J191" t="s">
        <v>32</v>
      </c>
      <c r="K191" s="1" t="s">
        <v>34</v>
      </c>
      <c r="L191" t="s">
        <v>36</v>
      </c>
      <c r="M191" t="s">
        <v>40</v>
      </c>
      <c r="N191" t="s">
        <v>36</v>
      </c>
      <c r="O191" t="str">
        <f>IF(N191="Occasional","_Yes",N191)</f>
        <v>No</v>
      </c>
    </row>
    <row r="192" spans="1:15" x14ac:dyDescent="0.25">
      <c r="A192" t="s">
        <v>0</v>
      </c>
      <c r="B192" t="s">
        <v>16</v>
      </c>
      <c r="C192" t="s">
        <v>20</v>
      </c>
      <c r="D192">
        <v>6.427734375</v>
      </c>
      <c r="E192" t="s">
        <v>21</v>
      </c>
      <c r="F192">
        <v>2700</v>
      </c>
      <c r="G192" t="s">
        <v>26</v>
      </c>
      <c r="H192">
        <v>42</v>
      </c>
      <c r="I192">
        <v>27.07421875</v>
      </c>
      <c r="J192" t="s">
        <v>31</v>
      </c>
      <c r="K192" s="1" t="s">
        <v>33</v>
      </c>
      <c r="L192" t="s">
        <v>63</v>
      </c>
      <c r="M192" t="s">
        <v>38</v>
      </c>
      <c r="N192" t="s">
        <v>63</v>
      </c>
      <c r="O192" t="str">
        <f>IF(N192="Occasional","_Yes",N192)</f>
        <v>_Yes</v>
      </c>
    </row>
    <row r="193" spans="1:15" x14ac:dyDescent="0.25">
      <c r="A193" t="s">
        <v>0</v>
      </c>
      <c r="B193" t="s">
        <v>16</v>
      </c>
      <c r="C193" t="s">
        <v>20</v>
      </c>
      <c r="D193">
        <v>6.571289063</v>
      </c>
      <c r="E193" t="s">
        <v>21</v>
      </c>
      <c r="F193">
        <v>3080</v>
      </c>
      <c r="G193" t="s">
        <v>27</v>
      </c>
      <c r="H193">
        <v>39</v>
      </c>
      <c r="I193">
        <v>20.7109375</v>
      </c>
      <c r="J193" t="s">
        <v>30</v>
      </c>
      <c r="K193" s="1" t="s">
        <v>35</v>
      </c>
      <c r="L193" t="s">
        <v>63</v>
      </c>
      <c r="M193" t="s">
        <v>38</v>
      </c>
      <c r="N193" t="s">
        <v>63</v>
      </c>
      <c r="O193" t="str">
        <f>IF(N193="Occasional","_Yes",N193)</f>
        <v>_Yes</v>
      </c>
    </row>
    <row r="194" spans="1:15" x14ac:dyDescent="0.25">
      <c r="A194" t="s">
        <v>0</v>
      </c>
      <c r="B194" t="s">
        <v>16</v>
      </c>
      <c r="C194" t="s">
        <v>20</v>
      </c>
      <c r="D194">
        <v>7</v>
      </c>
      <c r="E194" t="s">
        <v>21</v>
      </c>
      <c r="F194">
        <v>2205</v>
      </c>
      <c r="G194" t="s">
        <v>25</v>
      </c>
      <c r="H194">
        <v>35.421875</v>
      </c>
      <c r="I194">
        <v>18.66015625</v>
      </c>
      <c r="J194" t="s">
        <v>29</v>
      </c>
      <c r="K194" s="1" t="s">
        <v>34</v>
      </c>
      <c r="L194" t="s">
        <v>63</v>
      </c>
      <c r="M194" t="s">
        <v>39</v>
      </c>
      <c r="N194" t="s">
        <v>63</v>
      </c>
      <c r="O194" t="str">
        <f>IF(N194="Occasional","_Yes",N194)</f>
        <v>_Yes</v>
      </c>
    </row>
    <row r="195" spans="1:15" x14ac:dyDescent="0.25">
      <c r="A195" t="s">
        <v>0</v>
      </c>
      <c r="B195" t="s">
        <v>16</v>
      </c>
      <c r="C195" t="s">
        <v>20</v>
      </c>
      <c r="D195">
        <v>7</v>
      </c>
      <c r="E195" t="s">
        <v>21</v>
      </c>
      <c r="F195">
        <v>2640</v>
      </c>
      <c r="G195" t="s">
        <v>26</v>
      </c>
      <c r="H195">
        <v>40</v>
      </c>
      <c r="I195">
        <v>21.98046875</v>
      </c>
      <c r="J195" t="s">
        <v>30</v>
      </c>
      <c r="K195" s="1" t="s">
        <v>34</v>
      </c>
      <c r="L195" t="s">
        <v>63</v>
      </c>
      <c r="M195" t="s">
        <v>38</v>
      </c>
      <c r="N195" t="s">
        <v>63</v>
      </c>
      <c r="O195" t="str">
        <f>IF(N195="Occasional","_Yes",N195)</f>
        <v>_Yes</v>
      </c>
    </row>
    <row r="196" spans="1:15" x14ac:dyDescent="0.25">
      <c r="A196" t="s">
        <v>0</v>
      </c>
      <c r="B196" t="s">
        <v>16</v>
      </c>
      <c r="C196" t="s">
        <v>20</v>
      </c>
      <c r="D196">
        <v>7.713867188</v>
      </c>
      <c r="E196" t="s">
        <v>21</v>
      </c>
      <c r="F196">
        <v>3500</v>
      </c>
      <c r="G196" t="s">
        <v>28</v>
      </c>
      <c r="H196">
        <v>40</v>
      </c>
      <c r="I196">
        <v>23.98828125</v>
      </c>
      <c r="J196" t="s">
        <v>30</v>
      </c>
      <c r="K196" s="1" t="s">
        <v>33</v>
      </c>
      <c r="L196" t="s">
        <v>63</v>
      </c>
      <c r="M196" t="s">
        <v>38</v>
      </c>
      <c r="N196" t="s">
        <v>63</v>
      </c>
      <c r="O196" t="str">
        <f>IF(N196="Occasional","_Yes",N196)</f>
        <v>_Yes</v>
      </c>
    </row>
    <row r="197" spans="1:15" x14ac:dyDescent="0.25">
      <c r="A197" t="s">
        <v>0</v>
      </c>
      <c r="B197" t="s">
        <v>16</v>
      </c>
      <c r="C197" t="s">
        <v>20</v>
      </c>
      <c r="D197">
        <v>8</v>
      </c>
      <c r="E197" t="s">
        <v>21</v>
      </c>
      <c r="F197">
        <v>2600</v>
      </c>
      <c r="G197" t="s">
        <v>26</v>
      </c>
      <c r="H197">
        <v>40</v>
      </c>
      <c r="I197">
        <v>30.0625</v>
      </c>
      <c r="J197" t="s">
        <v>32</v>
      </c>
      <c r="K197" s="1" t="s">
        <v>35</v>
      </c>
      <c r="L197" t="s">
        <v>36</v>
      </c>
      <c r="M197" t="s">
        <v>38</v>
      </c>
      <c r="N197" t="s">
        <v>63</v>
      </c>
      <c r="O197" t="str">
        <f>IF(N197="Occasional","_Yes",N197)</f>
        <v>_Yes</v>
      </c>
    </row>
    <row r="198" spans="1:15" x14ac:dyDescent="0.25">
      <c r="A198" t="s">
        <v>0</v>
      </c>
      <c r="B198" t="s">
        <v>16</v>
      </c>
      <c r="C198" t="s">
        <v>20</v>
      </c>
      <c r="D198">
        <v>8.142578125</v>
      </c>
      <c r="E198" t="s">
        <v>21</v>
      </c>
      <c r="F198">
        <v>2940</v>
      </c>
      <c r="G198" t="s">
        <v>26</v>
      </c>
      <c r="H198">
        <v>37</v>
      </c>
      <c r="I198">
        <v>21.046875</v>
      </c>
      <c r="J198" t="s">
        <v>30</v>
      </c>
      <c r="K198" s="1" t="s">
        <v>34</v>
      </c>
      <c r="L198" t="s">
        <v>36</v>
      </c>
      <c r="M198" t="s">
        <v>40</v>
      </c>
      <c r="N198" t="s">
        <v>36</v>
      </c>
      <c r="O198" t="str">
        <f>IF(N198="Occasional","_Yes",N198)</f>
        <v>No</v>
      </c>
    </row>
    <row r="199" spans="1:15" x14ac:dyDescent="0.25">
      <c r="A199" t="s">
        <v>0</v>
      </c>
      <c r="B199" t="s">
        <v>16</v>
      </c>
      <c r="C199" t="s">
        <v>20</v>
      </c>
      <c r="D199">
        <v>8.5703125</v>
      </c>
      <c r="E199" t="s">
        <v>21</v>
      </c>
      <c r="F199">
        <v>2240</v>
      </c>
      <c r="G199" t="s">
        <v>25</v>
      </c>
      <c r="H199">
        <v>40</v>
      </c>
      <c r="I199">
        <v>29.72265625</v>
      </c>
      <c r="J199" t="s">
        <v>31</v>
      </c>
      <c r="K199" s="1" t="s">
        <v>35</v>
      </c>
      <c r="L199" t="s">
        <v>36</v>
      </c>
      <c r="M199" t="s">
        <v>38</v>
      </c>
      <c r="N199" t="s">
        <v>63</v>
      </c>
      <c r="O199" t="str">
        <f>IF(N199="Occasional","_Yes",N199)</f>
        <v>_Yes</v>
      </c>
    </row>
    <row r="200" spans="1:15" x14ac:dyDescent="0.25">
      <c r="A200" t="s">
        <v>0</v>
      </c>
      <c r="B200" t="s">
        <v>16</v>
      </c>
      <c r="C200" t="s">
        <v>20</v>
      </c>
      <c r="D200">
        <v>8.5703125</v>
      </c>
      <c r="E200" t="s">
        <v>21</v>
      </c>
      <c r="F200">
        <v>2910</v>
      </c>
      <c r="G200" t="s">
        <v>26</v>
      </c>
      <c r="H200">
        <v>39</v>
      </c>
      <c r="I200">
        <v>29.73828125</v>
      </c>
      <c r="J200" t="s">
        <v>31</v>
      </c>
      <c r="K200" s="1" t="s">
        <v>34</v>
      </c>
      <c r="L200" t="s">
        <v>36</v>
      </c>
      <c r="M200" t="s">
        <v>40</v>
      </c>
      <c r="N200" t="s">
        <v>63</v>
      </c>
      <c r="O200" t="str">
        <f>IF(N200="Occasional","_Yes",N200)</f>
        <v>_Yes</v>
      </c>
    </row>
    <row r="201" spans="1:15" x14ac:dyDescent="0.25">
      <c r="A201" t="s">
        <v>0</v>
      </c>
      <c r="B201" t="s">
        <v>16</v>
      </c>
      <c r="C201" t="s">
        <v>20</v>
      </c>
      <c r="D201">
        <v>8.712890625</v>
      </c>
      <c r="E201" t="s">
        <v>21</v>
      </c>
      <c r="F201">
        <v>2490</v>
      </c>
      <c r="G201" t="s">
        <v>25</v>
      </c>
      <c r="H201">
        <v>40</v>
      </c>
      <c r="I201">
        <v>22.92578125</v>
      </c>
      <c r="J201" t="s">
        <v>30</v>
      </c>
      <c r="K201" s="1" t="s">
        <v>34</v>
      </c>
      <c r="L201" t="s">
        <v>63</v>
      </c>
      <c r="M201" t="s">
        <v>37</v>
      </c>
      <c r="N201" t="s">
        <v>63</v>
      </c>
      <c r="O201" t="str">
        <f>IF(N201="Occasional","_Yes",N201)</f>
        <v>_Yes</v>
      </c>
    </row>
    <row r="202" spans="1:15" x14ac:dyDescent="0.25">
      <c r="A202" t="s">
        <v>0</v>
      </c>
      <c r="B202" t="s">
        <v>16</v>
      </c>
      <c r="C202" t="s">
        <v>20</v>
      </c>
      <c r="D202">
        <v>8.712890625</v>
      </c>
      <c r="E202" t="s">
        <v>21</v>
      </c>
      <c r="F202">
        <v>2730</v>
      </c>
      <c r="G202" t="s">
        <v>26</v>
      </c>
      <c r="H202">
        <v>39</v>
      </c>
      <c r="I202">
        <v>22.50390625</v>
      </c>
      <c r="J202" t="s">
        <v>30</v>
      </c>
      <c r="K202" s="1" t="s">
        <v>34</v>
      </c>
      <c r="L202" t="s">
        <v>36</v>
      </c>
      <c r="M202" t="s">
        <v>40</v>
      </c>
      <c r="N202" t="s">
        <v>63</v>
      </c>
      <c r="O202" t="str">
        <f>IF(N202="Occasional","_Yes",N202)</f>
        <v>_Yes</v>
      </c>
    </row>
    <row r="203" spans="1:15" x14ac:dyDescent="0.25">
      <c r="A203" t="s">
        <v>0</v>
      </c>
      <c r="B203" t="s">
        <v>16</v>
      </c>
      <c r="C203" t="s">
        <v>20</v>
      </c>
      <c r="D203">
        <v>9.142578125</v>
      </c>
      <c r="E203" t="s">
        <v>21</v>
      </c>
      <c r="F203">
        <v>3410</v>
      </c>
      <c r="G203" t="s">
        <v>27</v>
      </c>
      <c r="H203">
        <v>40</v>
      </c>
      <c r="I203">
        <v>19.29296875</v>
      </c>
      <c r="J203" t="s">
        <v>29</v>
      </c>
      <c r="K203" s="1" t="s">
        <v>34</v>
      </c>
      <c r="L203" t="s">
        <v>36</v>
      </c>
      <c r="M203" t="s">
        <v>40</v>
      </c>
      <c r="N203" t="s">
        <v>36</v>
      </c>
      <c r="O203" t="str">
        <f>IF(N203="Occasional","_Yes",N203)</f>
        <v>No</v>
      </c>
    </row>
    <row r="204" spans="1:15" x14ac:dyDescent="0.25">
      <c r="A204" t="s">
        <v>0</v>
      </c>
      <c r="B204" t="s">
        <v>16</v>
      </c>
      <c r="C204" t="s">
        <v>20</v>
      </c>
      <c r="D204">
        <v>9.85546875</v>
      </c>
      <c r="E204" t="s">
        <v>21</v>
      </c>
      <c r="F204">
        <v>2930</v>
      </c>
      <c r="G204" t="s">
        <v>26</v>
      </c>
      <c r="H204">
        <v>39.140625</v>
      </c>
      <c r="I204">
        <v>24.5390625</v>
      </c>
      <c r="J204" t="s">
        <v>30</v>
      </c>
      <c r="K204" s="1" t="s">
        <v>34</v>
      </c>
      <c r="L204" t="s">
        <v>36</v>
      </c>
      <c r="M204" t="s">
        <v>38</v>
      </c>
      <c r="N204" t="s">
        <v>63</v>
      </c>
      <c r="O204" t="str">
        <f>IF(N204="Occasional","_Yes",N204)</f>
        <v>_Yes</v>
      </c>
    </row>
    <row r="205" spans="1:15" x14ac:dyDescent="0.25">
      <c r="A205" t="s">
        <v>0</v>
      </c>
      <c r="B205" t="s">
        <v>16</v>
      </c>
      <c r="C205" t="s">
        <v>20</v>
      </c>
      <c r="D205">
        <v>10.14257813</v>
      </c>
      <c r="E205" t="s">
        <v>21</v>
      </c>
      <c r="F205">
        <v>1710</v>
      </c>
      <c r="G205" t="s">
        <v>25</v>
      </c>
      <c r="H205">
        <v>35</v>
      </c>
      <c r="I205">
        <v>18.3203125</v>
      </c>
      <c r="J205" t="s">
        <v>29</v>
      </c>
      <c r="K205" s="1" t="s">
        <v>35</v>
      </c>
      <c r="L205" t="s">
        <v>63</v>
      </c>
      <c r="M205" t="s">
        <v>38</v>
      </c>
      <c r="N205" t="s">
        <v>63</v>
      </c>
      <c r="O205" t="str">
        <f>IF(N205="Occasional","_Yes",N205)</f>
        <v>_Yes</v>
      </c>
    </row>
    <row r="206" spans="1:15" x14ac:dyDescent="0.25">
      <c r="A206" t="s">
        <v>0</v>
      </c>
      <c r="B206" t="s">
        <v>16</v>
      </c>
      <c r="C206" t="s">
        <v>20</v>
      </c>
      <c r="D206">
        <v>10.14257813</v>
      </c>
      <c r="E206" t="s">
        <v>21</v>
      </c>
      <c r="F206">
        <v>2550</v>
      </c>
      <c r="G206" t="s">
        <v>26</v>
      </c>
      <c r="H206">
        <v>38</v>
      </c>
      <c r="I206">
        <v>20.6171875</v>
      </c>
      <c r="J206" t="s">
        <v>30</v>
      </c>
      <c r="K206" s="1" t="s">
        <v>35</v>
      </c>
      <c r="L206" t="s">
        <v>63</v>
      </c>
      <c r="M206" t="s">
        <v>37</v>
      </c>
      <c r="N206" t="s">
        <v>63</v>
      </c>
      <c r="O206" t="str">
        <f>IF(N206="Occasional","_Yes",N206)</f>
        <v>_Yes</v>
      </c>
    </row>
    <row r="207" spans="1:15" x14ac:dyDescent="0.25">
      <c r="A207" t="s">
        <v>0</v>
      </c>
      <c r="B207" t="s">
        <v>16</v>
      </c>
      <c r="C207" t="s">
        <v>20</v>
      </c>
      <c r="D207">
        <v>10.71289063</v>
      </c>
      <c r="E207" t="s">
        <v>21</v>
      </c>
      <c r="F207">
        <v>2650</v>
      </c>
      <c r="G207" t="s">
        <v>26</v>
      </c>
      <c r="H207">
        <v>40</v>
      </c>
      <c r="I207">
        <v>36.421875</v>
      </c>
      <c r="J207" t="s">
        <v>32</v>
      </c>
      <c r="K207" s="1" t="s">
        <v>35</v>
      </c>
      <c r="L207" t="s">
        <v>63</v>
      </c>
      <c r="M207" t="s">
        <v>40</v>
      </c>
      <c r="N207" t="s">
        <v>63</v>
      </c>
      <c r="O207" t="str">
        <f>IF(N207="Occasional","_Yes",N207)</f>
        <v>_Yes</v>
      </c>
    </row>
    <row r="208" spans="1:15" x14ac:dyDescent="0.25">
      <c r="A208" t="s">
        <v>0</v>
      </c>
      <c r="B208" t="s">
        <v>16</v>
      </c>
      <c r="C208" t="s">
        <v>20</v>
      </c>
      <c r="D208">
        <v>11</v>
      </c>
      <c r="E208" t="s">
        <v>21</v>
      </c>
      <c r="F208">
        <v>3620</v>
      </c>
      <c r="G208" t="s">
        <v>28</v>
      </c>
      <c r="H208">
        <v>38</v>
      </c>
      <c r="I208">
        <v>25.69921875</v>
      </c>
      <c r="J208" t="s">
        <v>31</v>
      </c>
      <c r="K208" s="1" t="s">
        <v>34</v>
      </c>
      <c r="L208" t="s">
        <v>63</v>
      </c>
      <c r="M208" t="s">
        <v>38</v>
      </c>
      <c r="N208" t="s">
        <v>36</v>
      </c>
      <c r="O208" t="str">
        <f>IF(N208="Occasional","_Yes",N208)</f>
        <v>No</v>
      </c>
    </row>
    <row r="209" spans="1:15" x14ac:dyDescent="0.25">
      <c r="A209" t="s">
        <v>0</v>
      </c>
      <c r="B209" t="s">
        <v>16</v>
      </c>
      <c r="C209" t="s">
        <v>20</v>
      </c>
      <c r="D209">
        <v>11.14257813</v>
      </c>
      <c r="E209" t="s">
        <v>21</v>
      </c>
      <c r="F209">
        <v>3690</v>
      </c>
      <c r="G209" t="s">
        <v>28</v>
      </c>
      <c r="H209">
        <v>42</v>
      </c>
      <c r="I209">
        <v>27.8515625</v>
      </c>
      <c r="J209" t="s">
        <v>31</v>
      </c>
      <c r="K209" s="1" t="s">
        <v>35</v>
      </c>
      <c r="L209" t="s">
        <v>36</v>
      </c>
      <c r="M209" t="s">
        <v>40</v>
      </c>
      <c r="N209" t="s">
        <v>63</v>
      </c>
      <c r="O209" t="str">
        <f>IF(N209="Occasional","_Yes",N209)</f>
        <v>_Yes</v>
      </c>
    </row>
    <row r="210" spans="1:15" x14ac:dyDescent="0.25">
      <c r="A210" t="s">
        <v>0</v>
      </c>
      <c r="B210" t="s">
        <v>16</v>
      </c>
      <c r="C210" t="s">
        <v>20</v>
      </c>
      <c r="D210">
        <v>13.14257813</v>
      </c>
      <c r="E210" t="s">
        <v>22</v>
      </c>
      <c r="F210">
        <v>3160</v>
      </c>
      <c r="G210" t="s">
        <v>27</v>
      </c>
      <c r="H210">
        <v>40</v>
      </c>
      <c r="I210">
        <v>18.8828125</v>
      </c>
      <c r="J210" t="s">
        <v>29</v>
      </c>
      <c r="K210" s="1" t="s">
        <v>34</v>
      </c>
      <c r="L210" t="s">
        <v>63</v>
      </c>
      <c r="M210" t="s">
        <v>38</v>
      </c>
      <c r="N210" t="s">
        <v>63</v>
      </c>
      <c r="O210" t="str">
        <f>IF(N210="Occasional","_Yes",N210)</f>
        <v>_Yes</v>
      </c>
    </row>
    <row r="211" spans="1:15" x14ac:dyDescent="0.25">
      <c r="A211" t="s">
        <v>0</v>
      </c>
      <c r="B211" t="s">
        <v>16</v>
      </c>
      <c r="C211" t="s">
        <v>20</v>
      </c>
      <c r="D211">
        <v>14.14257813</v>
      </c>
      <c r="E211" t="s">
        <v>22</v>
      </c>
      <c r="F211">
        <v>3520</v>
      </c>
      <c r="G211" t="s">
        <v>28</v>
      </c>
      <c r="H211">
        <v>40</v>
      </c>
      <c r="I211">
        <v>21.90234375</v>
      </c>
      <c r="J211" t="s">
        <v>30</v>
      </c>
      <c r="K211" s="1" t="s">
        <v>34</v>
      </c>
      <c r="L211" t="s">
        <v>36</v>
      </c>
      <c r="M211" t="s">
        <v>40</v>
      </c>
      <c r="N211" t="s">
        <v>63</v>
      </c>
      <c r="O211" t="str">
        <f>IF(N211="Occasional","_Yes",N211)</f>
        <v>_Yes</v>
      </c>
    </row>
    <row r="212" spans="1:15" x14ac:dyDescent="0.25">
      <c r="A212" t="s">
        <v>0</v>
      </c>
      <c r="B212" t="s">
        <v>16</v>
      </c>
      <c r="C212" t="s">
        <v>20</v>
      </c>
      <c r="D212">
        <v>14.28515625</v>
      </c>
      <c r="E212" t="s">
        <v>22</v>
      </c>
      <c r="F212">
        <v>1840</v>
      </c>
      <c r="G212" t="s">
        <v>25</v>
      </c>
      <c r="H212">
        <v>38.7109375</v>
      </c>
      <c r="I212">
        <v>19.66015625</v>
      </c>
      <c r="J212" t="s">
        <v>29</v>
      </c>
      <c r="K212" s="1" t="s">
        <v>33</v>
      </c>
      <c r="L212" t="s">
        <v>63</v>
      </c>
      <c r="M212" t="s">
        <v>38</v>
      </c>
      <c r="N212" t="s">
        <v>63</v>
      </c>
      <c r="O212" t="str">
        <f>IF(N212="Occasional","_Yes",N212)</f>
        <v>_Yes</v>
      </c>
    </row>
    <row r="213" spans="1:15" x14ac:dyDescent="0.25">
      <c r="A213" t="s">
        <v>0</v>
      </c>
      <c r="B213" t="s">
        <v>16</v>
      </c>
      <c r="C213" t="s">
        <v>20</v>
      </c>
      <c r="D213">
        <v>14.28515625</v>
      </c>
      <c r="E213" t="s">
        <v>22</v>
      </c>
      <c r="F213">
        <v>2780</v>
      </c>
      <c r="G213" t="s">
        <v>26</v>
      </c>
      <c r="H213">
        <v>40.140625</v>
      </c>
      <c r="I213">
        <v>23.64453125</v>
      </c>
      <c r="J213" t="s">
        <v>30</v>
      </c>
      <c r="K213" s="1" t="s">
        <v>35</v>
      </c>
      <c r="L213" t="s">
        <v>36</v>
      </c>
      <c r="M213" t="s">
        <v>40</v>
      </c>
      <c r="N213" t="s">
        <v>63</v>
      </c>
      <c r="O213" t="str">
        <f>IF(N213="Occasional","_Yes",N213)</f>
        <v>_Yes</v>
      </c>
    </row>
    <row r="214" spans="1:15" x14ac:dyDescent="0.25">
      <c r="A214" t="s">
        <v>0</v>
      </c>
      <c r="B214" t="s">
        <v>16</v>
      </c>
      <c r="C214" t="s">
        <v>20</v>
      </c>
      <c r="D214">
        <v>14.42773438</v>
      </c>
      <c r="E214" t="s">
        <v>22</v>
      </c>
      <c r="F214">
        <v>2185</v>
      </c>
      <c r="G214" t="s">
        <v>25</v>
      </c>
      <c r="H214">
        <v>37</v>
      </c>
      <c r="I214">
        <v>19.76953125</v>
      </c>
      <c r="J214" t="s">
        <v>29</v>
      </c>
      <c r="K214" s="1" t="s">
        <v>33</v>
      </c>
      <c r="L214" t="s">
        <v>36</v>
      </c>
      <c r="M214" t="s">
        <v>38</v>
      </c>
      <c r="N214" t="s">
        <v>63</v>
      </c>
      <c r="O214" t="str">
        <f>IF(N214="Occasional","_Yes",N214)</f>
        <v>_Yes</v>
      </c>
    </row>
    <row r="215" spans="1:15" x14ac:dyDescent="0.25">
      <c r="A215" t="s">
        <v>0</v>
      </c>
      <c r="B215" t="s">
        <v>16</v>
      </c>
      <c r="C215" t="s">
        <v>20</v>
      </c>
      <c r="D215">
        <v>14.5703125</v>
      </c>
      <c r="E215" t="s">
        <v>22</v>
      </c>
      <c r="F215">
        <v>1275</v>
      </c>
      <c r="G215" t="s">
        <v>25</v>
      </c>
      <c r="H215">
        <v>30</v>
      </c>
      <c r="I215">
        <v>32.4609375</v>
      </c>
      <c r="J215" t="s">
        <v>32</v>
      </c>
      <c r="K215" s="1" t="s">
        <v>34</v>
      </c>
      <c r="L215" t="s">
        <v>36</v>
      </c>
      <c r="M215" t="s">
        <v>40</v>
      </c>
      <c r="N215" t="s">
        <v>63</v>
      </c>
      <c r="O215" t="str">
        <f>IF(N215="Occasional","_Yes",N215)</f>
        <v>_Yes</v>
      </c>
    </row>
    <row r="216" spans="1:15" x14ac:dyDescent="0.25">
      <c r="A216" t="s">
        <v>0</v>
      </c>
      <c r="B216" t="s">
        <v>16</v>
      </c>
      <c r="C216" t="s">
        <v>20</v>
      </c>
      <c r="D216">
        <v>15</v>
      </c>
      <c r="E216" t="s">
        <v>22</v>
      </c>
      <c r="F216">
        <v>2070</v>
      </c>
      <c r="G216" t="s">
        <v>25</v>
      </c>
      <c r="H216">
        <v>37</v>
      </c>
      <c r="I216">
        <v>18.01953125</v>
      </c>
      <c r="J216" t="s">
        <v>29</v>
      </c>
      <c r="K216" s="1" t="s">
        <v>35</v>
      </c>
      <c r="L216" t="s">
        <v>63</v>
      </c>
      <c r="M216" t="s">
        <v>38</v>
      </c>
      <c r="N216" t="s">
        <v>63</v>
      </c>
      <c r="O216" t="str">
        <f>IF(N216="Occasional","_Yes",N216)</f>
        <v>_Yes</v>
      </c>
    </row>
    <row r="217" spans="1:15" x14ac:dyDescent="0.25">
      <c r="A217" t="s">
        <v>0</v>
      </c>
      <c r="B217" t="s">
        <v>16</v>
      </c>
      <c r="C217" t="s">
        <v>20</v>
      </c>
      <c r="D217">
        <v>15.5703125</v>
      </c>
      <c r="E217" t="s">
        <v>22</v>
      </c>
      <c r="F217">
        <v>2420</v>
      </c>
      <c r="G217" t="s">
        <v>25</v>
      </c>
      <c r="H217">
        <v>38</v>
      </c>
      <c r="I217">
        <v>29.29296875</v>
      </c>
      <c r="J217" t="s">
        <v>31</v>
      </c>
      <c r="K217" s="1" t="s">
        <v>34</v>
      </c>
      <c r="L217" t="s">
        <v>36</v>
      </c>
      <c r="M217" t="s">
        <v>40</v>
      </c>
      <c r="N217" t="s">
        <v>63</v>
      </c>
      <c r="O217" t="str">
        <f>IF(N217="Occasional","_Yes",N217)</f>
        <v>_Yes</v>
      </c>
    </row>
    <row r="218" spans="1:15" x14ac:dyDescent="0.25">
      <c r="A218" t="s">
        <v>0</v>
      </c>
      <c r="B218" t="s">
        <v>16</v>
      </c>
      <c r="C218" t="s">
        <v>20</v>
      </c>
      <c r="D218">
        <v>15.85546875</v>
      </c>
      <c r="E218" t="s">
        <v>22</v>
      </c>
      <c r="F218">
        <v>885</v>
      </c>
      <c r="G218" t="s">
        <v>25</v>
      </c>
      <c r="H218">
        <v>32</v>
      </c>
      <c r="I218">
        <v>29.71484375</v>
      </c>
      <c r="J218" t="s">
        <v>31</v>
      </c>
      <c r="K218" s="1" t="s">
        <v>34</v>
      </c>
      <c r="L218" t="s">
        <v>36</v>
      </c>
      <c r="M218" t="s">
        <v>40</v>
      </c>
      <c r="N218" t="s">
        <v>36</v>
      </c>
      <c r="O218" t="str">
        <f>IF(N218="Occasional","_Yes",N218)</f>
        <v>No</v>
      </c>
    </row>
    <row r="219" spans="1:15" x14ac:dyDescent="0.25">
      <c r="A219" t="s">
        <v>0</v>
      </c>
      <c r="B219" t="s">
        <v>16</v>
      </c>
      <c r="C219" t="s">
        <v>20</v>
      </c>
      <c r="D219">
        <v>16.28515625</v>
      </c>
      <c r="E219" t="s">
        <v>22</v>
      </c>
      <c r="F219">
        <v>3000</v>
      </c>
      <c r="G219" t="s">
        <v>27</v>
      </c>
      <c r="H219">
        <v>38</v>
      </c>
      <c r="I219">
        <v>27.37109375</v>
      </c>
      <c r="J219" t="s">
        <v>31</v>
      </c>
      <c r="K219" s="1" t="s">
        <v>33</v>
      </c>
      <c r="L219" t="s">
        <v>36</v>
      </c>
      <c r="M219" t="s">
        <v>38</v>
      </c>
      <c r="N219" t="s">
        <v>63</v>
      </c>
      <c r="O219" t="str">
        <f>IF(N219="Occasional","_Yes",N219)</f>
        <v>_Yes</v>
      </c>
    </row>
    <row r="220" spans="1:15" x14ac:dyDescent="0.25">
      <c r="A220" t="s">
        <v>0</v>
      </c>
      <c r="B220" t="s">
        <v>16</v>
      </c>
      <c r="C220" t="s">
        <v>20</v>
      </c>
      <c r="D220">
        <v>16.42578125</v>
      </c>
      <c r="E220" t="s">
        <v>22</v>
      </c>
      <c r="F220">
        <v>2840</v>
      </c>
      <c r="G220" t="s">
        <v>26</v>
      </c>
      <c r="H220">
        <v>40</v>
      </c>
      <c r="I220">
        <v>22.953125</v>
      </c>
      <c r="J220" t="s">
        <v>30</v>
      </c>
      <c r="K220" s="1" t="s">
        <v>35</v>
      </c>
      <c r="L220" t="s">
        <v>63</v>
      </c>
      <c r="M220" t="s">
        <v>40</v>
      </c>
      <c r="N220" t="s">
        <v>63</v>
      </c>
      <c r="O220" t="str">
        <f>IF(N220="Occasional","_Yes",N220)</f>
        <v>_Yes</v>
      </c>
    </row>
    <row r="221" spans="1:15" x14ac:dyDescent="0.25">
      <c r="A221" t="s">
        <v>0</v>
      </c>
      <c r="B221" t="s">
        <v>16</v>
      </c>
      <c r="C221" t="s">
        <v>20</v>
      </c>
      <c r="D221">
        <v>16.7109375</v>
      </c>
      <c r="E221" t="s">
        <v>22</v>
      </c>
      <c r="F221">
        <v>3555</v>
      </c>
      <c r="G221" t="s">
        <v>28</v>
      </c>
      <c r="H221">
        <v>40</v>
      </c>
      <c r="I221">
        <v>34.265625</v>
      </c>
      <c r="J221" t="s">
        <v>32</v>
      </c>
      <c r="K221" s="1" t="s">
        <v>35</v>
      </c>
      <c r="L221" t="s">
        <v>63</v>
      </c>
      <c r="M221" t="s">
        <v>40</v>
      </c>
      <c r="N221" t="s">
        <v>63</v>
      </c>
      <c r="O221" t="str">
        <f>IF(N221="Occasional","_Yes",N221)</f>
        <v>_Yes</v>
      </c>
    </row>
    <row r="222" spans="1:15" x14ac:dyDescent="0.25">
      <c r="A222" t="s">
        <v>0</v>
      </c>
      <c r="B222" t="s">
        <v>16</v>
      </c>
      <c r="C222" t="s">
        <v>20</v>
      </c>
      <c r="D222">
        <v>17.140625</v>
      </c>
      <c r="E222" t="s">
        <v>22</v>
      </c>
      <c r="F222">
        <v>3640</v>
      </c>
      <c r="G222" t="s">
        <v>28</v>
      </c>
      <c r="H222">
        <v>39</v>
      </c>
      <c r="I222">
        <v>20.81640625</v>
      </c>
      <c r="J222" t="s">
        <v>30</v>
      </c>
      <c r="K222" s="1" t="s">
        <v>34</v>
      </c>
      <c r="L222" t="s">
        <v>63</v>
      </c>
      <c r="M222" t="s">
        <v>38</v>
      </c>
      <c r="N222" t="s">
        <v>36</v>
      </c>
      <c r="O222" t="str">
        <f>IF(N222="Occasional","_Yes",N222)</f>
        <v>No</v>
      </c>
    </row>
    <row r="223" spans="1:15" x14ac:dyDescent="0.25">
      <c r="A223" t="s">
        <v>0</v>
      </c>
      <c r="B223" t="s">
        <v>16</v>
      </c>
      <c r="C223" t="s">
        <v>20</v>
      </c>
      <c r="D223">
        <v>17.28515625</v>
      </c>
      <c r="E223" t="s">
        <v>22</v>
      </c>
      <c r="F223">
        <v>3520</v>
      </c>
      <c r="G223" t="s">
        <v>28</v>
      </c>
      <c r="H223">
        <v>39</v>
      </c>
      <c r="I223">
        <v>17.66796875</v>
      </c>
      <c r="J223" t="s">
        <v>29</v>
      </c>
      <c r="K223" s="1" t="s">
        <v>34</v>
      </c>
      <c r="L223" t="s">
        <v>36</v>
      </c>
      <c r="M223" t="s">
        <v>40</v>
      </c>
      <c r="N223" t="s">
        <v>63</v>
      </c>
      <c r="O223" t="str">
        <f>IF(N223="Occasional","_Yes",N223)</f>
        <v>_Yes</v>
      </c>
    </row>
    <row r="224" spans="1:15" x14ac:dyDescent="0.25">
      <c r="A224" t="s">
        <v>0</v>
      </c>
      <c r="B224" t="s">
        <v>16</v>
      </c>
      <c r="C224" t="s">
        <v>20</v>
      </c>
      <c r="D224">
        <v>17.7109375</v>
      </c>
      <c r="E224" t="s">
        <v>22</v>
      </c>
      <c r="F224">
        <v>2880</v>
      </c>
      <c r="G224" t="s">
        <v>26</v>
      </c>
      <c r="H224">
        <v>40</v>
      </c>
      <c r="I224">
        <v>28.8046875</v>
      </c>
      <c r="J224" t="s">
        <v>31</v>
      </c>
      <c r="K224" s="1" t="s">
        <v>34</v>
      </c>
      <c r="L224" t="s">
        <v>63</v>
      </c>
      <c r="M224" t="s">
        <v>37</v>
      </c>
      <c r="N224" t="s">
        <v>63</v>
      </c>
      <c r="O224" t="str">
        <f>IF(N224="Occasional","_Yes",N224)</f>
        <v>_Yes</v>
      </c>
    </row>
    <row r="225" spans="1:15" x14ac:dyDescent="0.25">
      <c r="A225" t="s">
        <v>0</v>
      </c>
      <c r="B225" t="s">
        <v>16</v>
      </c>
      <c r="C225" t="s">
        <v>20</v>
      </c>
      <c r="D225">
        <v>17.85546875</v>
      </c>
      <c r="E225" t="s">
        <v>22</v>
      </c>
      <c r="F225">
        <v>3920</v>
      </c>
      <c r="G225" t="s">
        <v>28</v>
      </c>
      <c r="H225">
        <v>40</v>
      </c>
      <c r="I225">
        <v>26</v>
      </c>
      <c r="J225" t="s">
        <v>31</v>
      </c>
      <c r="K225" s="1" t="s">
        <v>35</v>
      </c>
      <c r="L225" t="s">
        <v>63</v>
      </c>
      <c r="M225" t="s">
        <v>40</v>
      </c>
      <c r="N225" t="s">
        <v>63</v>
      </c>
      <c r="O225" t="str">
        <f>IF(N225="Occasional","_Yes",N225)</f>
        <v>_Yes</v>
      </c>
    </row>
    <row r="226" spans="1:15" x14ac:dyDescent="0.25">
      <c r="A226" t="s">
        <v>0</v>
      </c>
      <c r="B226" t="s">
        <v>16</v>
      </c>
      <c r="C226" t="s">
        <v>20</v>
      </c>
      <c r="D226">
        <v>18.5703125</v>
      </c>
      <c r="E226" t="s">
        <v>22</v>
      </c>
      <c r="F226">
        <v>2590</v>
      </c>
      <c r="G226" t="s">
        <v>26</v>
      </c>
      <c r="H226">
        <v>36</v>
      </c>
      <c r="I226">
        <v>21.57421875</v>
      </c>
      <c r="J226" t="s">
        <v>30</v>
      </c>
      <c r="K226" s="1" t="s">
        <v>34</v>
      </c>
      <c r="L226" t="s">
        <v>63</v>
      </c>
      <c r="M226" t="s">
        <v>40</v>
      </c>
      <c r="N226" t="s">
        <v>63</v>
      </c>
      <c r="O226" t="str">
        <f>IF(N226="Occasional","_Yes",N226)</f>
        <v>_Yes</v>
      </c>
    </row>
    <row r="227" spans="1:15" x14ac:dyDescent="0.25">
      <c r="A227" t="s">
        <v>0</v>
      </c>
      <c r="B227" t="s">
        <v>16</v>
      </c>
      <c r="C227" t="s">
        <v>20</v>
      </c>
      <c r="D227">
        <v>20</v>
      </c>
      <c r="E227" t="s">
        <v>23</v>
      </c>
      <c r="F227">
        <v>3200</v>
      </c>
      <c r="G227" t="s">
        <v>27</v>
      </c>
      <c r="H227">
        <v>41</v>
      </c>
      <c r="I227">
        <v>30.359375</v>
      </c>
      <c r="J227" t="s">
        <v>32</v>
      </c>
      <c r="K227" s="1" t="s">
        <v>34</v>
      </c>
      <c r="L227" t="s">
        <v>36</v>
      </c>
      <c r="M227" t="s">
        <v>40</v>
      </c>
      <c r="N227" t="s">
        <v>36</v>
      </c>
      <c r="O227" t="str">
        <f>IF(N227="Occasional","_Yes",N227)</f>
        <v>No</v>
      </c>
    </row>
    <row r="228" spans="1:15" x14ac:dyDescent="0.25">
      <c r="A228" t="s">
        <v>0</v>
      </c>
      <c r="B228" t="s">
        <v>16</v>
      </c>
      <c r="C228" t="s">
        <v>20</v>
      </c>
      <c r="D228">
        <v>20.140625</v>
      </c>
      <c r="E228" t="s">
        <v>23</v>
      </c>
      <c r="F228">
        <v>3730</v>
      </c>
      <c r="G228" t="s">
        <v>28</v>
      </c>
      <c r="H228">
        <v>40</v>
      </c>
      <c r="I228">
        <v>24.27734375</v>
      </c>
      <c r="J228" t="s">
        <v>30</v>
      </c>
      <c r="K228" s="1" t="s">
        <v>35</v>
      </c>
      <c r="L228" t="s">
        <v>36</v>
      </c>
      <c r="M228" t="s">
        <v>40</v>
      </c>
      <c r="N228" t="s">
        <v>63</v>
      </c>
      <c r="O228" t="str">
        <f>IF(N228="Occasional","_Yes",N228)</f>
        <v>_Yes</v>
      </c>
    </row>
    <row r="229" spans="1:15" x14ac:dyDescent="0.25">
      <c r="A229" t="s">
        <v>0</v>
      </c>
      <c r="B229" t="s">
        <v>16</v>
      </c>
      <c r="C229" t="s">
        <v>20</v>
      </c>
      <c r="D229">
        <v>20.7109375</v>
      </c>
      <c r="E229" t="s">
        <v>23</v>
      </c>
      <c r="F229">
        <v>2620</v>
      </c>
      <c r="G229" t="s">
        <v>26</v>
      </c>
      <c r="H229">
        <v>38.421875</v>
      </c>
      <c r="I229">
        <v>24.71875</v>
      </c>
      <c r="J229" t="s">
        <v>30</v>
      </c>
      <c r="K229" s="1" t="s">
        <v>34</v>
      </c>
      <c r="L229" t="s">
        <v>36</v>
      </c>
      <c r="M229" t="s">
        <v>37</v>
      </c>
      <c r="N229" t="s">
        <v>63</v>
      </c>
      <c r="O229" t="str">
        <f>IF(N229="Occasional","_Yes",N229)</f>
        <v>_Yes</v>
      </c>
    </row>
    <row r="230" spans="1:15" x14ac:dyDescent="0.25">
      <c r="A230" t="s">
        <v>0</v>
      </c>
      <c r="B230" t="s">
        <v>16</v>
      </c>
      <c r="C230" t="s">
        <v>20</v>
      </c>
      <c r="D230">
        <v>21.28515625</v>
      </c>
      <c r="E230" t="s">
        <v>23</v>
      </c>
      <c r="F230">
        <v>3000</v>
      </c>
      <c r="G230" t="s">
        <v>27</v>
      </c>
      <c r="H230">
        <v>40</v>
      </c>
      <c r="I230">
        <v>19.3203125</v>
      </c>
      <c r="J230" t="s">
        <v>29</v>
      </c>
      <c r="K230" s="1" t="s">
        <v>34</v>
      </c>
      <c r="L230" t="s">
        <v>36</v>
      </c>
      <c r="M230" t="s">
        <v>38</v>
      </c>
      <c r="N230" t="s">
        <v>63</v>
      </c>
      <c r="O230" t="str">
        <f>IF(N230="Occasional","_Yes",N230)</f>
        <v>_Yes</v>
      </c>
    </row>
    <row r="231" spans="1:15" x14ac:dyDescent="0.25">
      <c r="A231" t="s">
        <v>0</v>
      </c>
      <c r="B231" t="s">
        <v>16</v>
      </c>
      <c r="C231" t="s">
        <v>20</v>
      </c>
      <c r="D231">
        <v>21.42578125</v>
      </c>
      <c r="E231" t="s">
        <v>23</v>
      </c>
      <c r="F231">
        <v>3600</v>
      </c>
      <c r="G231" t="s">
        <v>28</v>
      </c>
      <c r="H231">
        <v>41</v>
      </c>
      <c r="I231">
        <v>24.171875</v>
      </c>
      <c r="J231" t="s">
        <v>30</v>
      </c>
      <c r="K231" s="1" t="s">
        <v>34</v>
      </c>
      <c r="L231" t="s">
        <v>63</v>
      </c>
      <c r="M231" t="s">
        <v>40</v>
      </c>
      <c r="N231" t="s">
        <v>63</v>
      </c>
      <c r="O231" t="str">
        <f>IF(N231="Occasional","_Yes",N231)</f>
        <v>_Yes</v>
      </c>
    </row>
    <row r="232" spans="1:15" x14ac:dyDescent="0.25">
      <c r="A232" t="s">
        <v>0</v>
      </c>
      <c r="B232" t="s">
        <v>16</v>
      </c>
      <c r="C232" t="s">
        <v>20</v>
      </c>
      <c r="D232">
        <v>21.7109375</v>
      </c>
      <c r="E232" t="s">
        <v>23</v>
      </c>
      <c r="F232">
        <v>860</v>
      </c>
      <c r="G232" t="s">
        <v>25</v>
      </c>
      <c r="H232">
        <v>28</v>
      </c>
      <c r="I232">
        <v>23.2109375</v>
      </c>
      <c r="J232" t="s">
        <v>30</v>
      </c>
      <c r="K232" s="1" t="s">
        <v>34</v>
      </c>
      <c r="L232" t="s">
        <v>36</v>
      </c>
      <c r="M232" t="s">
        <v>40</v>
      </c>
      <c r="N232" t="s">
        <v>63</v>
      </c>
      <c r="O232" t="str">
        <f>IF(N232="Occasional","_Yes",N232)</f>
        <v>_Yes</v>
      </c>
    </row>
    <row r="233" spans="1:15" x14ac:dyDescent="0.25">
      <c r="A233" t="s">
        <v>0</v>
      </c>
      <c r="B233" t="s">
        <v>16</v>
      </c>
      <c r="C233" t="s">
        <v>20</v>
      </c>
      <c r="D233">
        <v>26.28515625</v>
      </c>
      <c r="E233" t="s">
        <v>24</v>
      </c>
      <c r="F233">
        <v>3720</v>
      </c>
      <c r="G233" t="s">
        <v>28</v>
      </c>
      <c r="H233">
        <v>41</v>
      </c>
      <c r="I233">
        <v>25.90234375</v>
      </c>
      <c r="J233" t="s">
        <v>31</v>
      </c>
      <c r="K233" s="1" t="s">
        <v>35</v>
      </c>
      <c r="L233" t="s">
        <v>36</v>
      </c>
      <c r="M233" t="s">
        <v>40</v>
      </c>
      <c r="N233" t="s">
        <v>63</v>
      </c>
      <c r="O233" t="str">
        <f>IF(N233="Occasional","_Yes",N233)</f>
        <v>_Yes</v>
      </c>
    </row>
    <row r="234" spans="1:15" x14ac:dyDescent="0.25">
      <c r="A234" t="s">
        <v>0</v>
      </c>
      <c r="B234" t="s">
        <v>16</v>
      </c>
      <c r="C234" t="s">
        <v>20</v>
      </c>
      <c r="D234">
        <v>29</v>
      </c>
      <c r="E234" t="s">
        <v>24</v>
      </c>
      <c r="F234">
        <v>2735</v>
      </c>
      <c r="G234" t="s">
        <v>26</v>
      </c>
      <c r="H234">
        <v>36</v>
      </c>
      <c r="I234">
        <v>30.328125</v>
      </c>
      <c r="J234" t="s">
        <v>32</v>
      </c>
      <c r="K234" s="1" t="s">
        <v>33</v>
      </c>
      <c r="L234" t="s">
        <v>36</v>
      </c>
      <c r="M234" t="s">
        <v>40</v>
      </c>
      <c r="N234" t="s">
        <v>63</v>
      </c>
      <c r="O234" t="str">
        <f>IF(N234="Occasional","_Yes",N234)</f>
        <v>_Yes</v>
      </c>
    </row>
    <row r="235" spans="1:15" x14ac:dyDescent="0.25">
      <c r="A235" t="s">
        <v>0</v>
      </c>
      <c r="B235" t="s">
        <v>16</v>
      </c>
      <c r="C235" t="s">
        <v>20</v>
      </c>
      <c r="D235">
        <v>31.140625</v>
      </c>
      <c r="E235" t="s">
        <v>24</v>
      </c>
      <c r="F235">
        <v>3120</v>
      </c>
      <c r="G235" t="s">
        <v>27</v>
      </c>
      <c r="H235">
        <v>40</v>
      </c>
      <c r="I235">
        <v>19.9140625</v>
      </c>
      <c r="J235" t="s">
        <v>29</v>
      </c>
      <c r="K235" s="1" t="s">
        <v>33</v>
      </c>
      <c r="L235" t="s">
        <v>63</v>
      </c>
      <c r="M235" t="s">
        <v>40</v>
      </c>
      <c r="N235" t="s">
        <v>63</v>
      </c>
      <c r="O235" t="str">
        <f>IF(N235="Occasional","_Yes",N235)</f>
        <v>_Yes</v>
      </c>
    </row>
    <row r="236" spans="1:15" x14ac:dyDescent="0.25">
      <c r="A236" t="s">
        <v>0</v>
      </c>
      <c r="B236" t="s">
        <v>16</v>
      </c>
      <c r="C236" t="s">
        <v>20</v>
      </c>
      <c r="D236">
        <v>31.42578125</v>
      </c>
      <c r="E236" t="s">
        <v>24</v>
      </c>
      <c r="F236">
        <v>3300</v>
      </c>
      <c r="G236" t="s">
        <v>27</v>
      </c>
      <c r="H236">
        <v>42</v>
      </c>
      <c r="I236">
        <v>22.48828125</v>
      </c>
      <c r="J236" t="s">
        <v>30</v>
      </c>
      <c r="K236" s="1" t="s">
        <v>35</v>
      </c>
      <c r="L236" t="s">
        <v>36</v>
      </c>
      <c r="M236" t="s">
        <v>40</v>
      </c>
      <c r="N236" t="s">
        <v>36</v>
      </c>
      <c r="O236" t="str">
        <f>IF(N236="Occasional","_Yes",N236)</f>
        <v>No</v>
      </c>
    </row>
    <row r="237" spans="1:15" x14ac:dyDescent="0.25">
      <c r="A237" t="s">
        <v>0</v>
      </c>
      <c r="B237" t="s">
        <v>16</v>
      </c>
      <c r="C237" t="s">
        <v>20</v>
      </c>
      <c r="D237">
        <v>31.85546875</v>
      </c>
      <c r="E237" t="s">
        <v>24</v>
      </c>
      <c r="F237">
        <v>1692</v>
      </c>
      <c r="G237" t="s">
        <v>25</v>
      </c>
      <c r="H237">
        <v>31</v>
      </c>
      <c r="I237">
        <v>19.8671875</v>
      </c>
      <c r="J237" t="s">
        <v>29</v>
      </c>
      <c r="K237" s="1" t="s">
        <v>33</v>
      </c>
      <c r="L237" t="s">
        <v>63</v>
      </c>
      <c r="M237" t="s">
        <v>40</v>
      </c>
      <c r="N237" t="s">
        <v>63</v>
      </c>
      <c r="O237" t="str">
        <f>IF(N237="Occasional","_Yes",N237)</f>
        <v>_Yes</v>
      </c>
    </row>
    <row r="238" spans="1:15" x14ac:dyDescent="0.25">
      <c r="A238" t="s">
        <v>0</v>
      </c>
      <c r="B238" t="s">
        <v>16</v>
      </c>
      <c r="C238" t="s">
        <v>20</v>
      </c>
      <c r="D238">
        <v>34.140625</v>
      </c>
      <c r="E238" t="s">
        <v>24</v>
      </c>
      <c r="F238">
        <v>3230</v>
      </c>
      <c r="G238" t="s">
        <v>27</v>
      </c>
      <c r="H238">
        <v>40</v>
      </c>
      <c r="I238">
        <v>27.6328125</v>
      </c>
      <c r="J238" t="s">
        <v>31</v>
      </c>
      <c r="K238" s="1" t="s">
        <v>33</v>
      </c>
      <c r="L238" t="s">
        <v>63</v>
      </c>
      <c r="M238" t="s">
        <v>37</v>
      </c>
      <c r="N238" t="s">
        <v>63</v>
      </c>
      <c r="O238" t="str">
        <f>IF(N238="Occasional","_Yes",N238)</f>
        <v>_Yes</v>
      </c>
    </row>
    <row r="239" spans="1:15" x14ac:dyDescent="0.25">
      <c r="A239" t="s">
        <v>0</v>
      </c>
      <c r="B239" t="s">
        <v>16</v>
      </c>
      <c r="C239" t="s">
        <v>20</v>
      </c>
      <c r="D239">
        <v>44.7109375</v>
      </c>
      <c r="E239" t="s">
        <v>24</v>
      </c>
      <c r="F239">
        <v>3560</v>
      </c>
      <c r="G239" t="s">
        <v>28</v>
      </c>
      <c r="H239">
        <v>37</v>
      </c>
      <c r="I239">
        <v>30.75390625</v>
      </c>
      <c r="J239" t="s">
        <v>32</v>
      </c>
      <c r="K239" s="1" t="s">
        <v>34</v>
      </c>
      <c r="L239" t="s">
        <v>36</v>
      </c>
      <c r="M239" t="s">
        <v>40</v>
      </c>
      <c r="N239" t="s">
        <v>63</v>
      </c>
      <c r="O239" t="str">
        <f>IF(N239="Occasional","_Yes",N239)</f>
        <v>_Yes</v>
      </c>
    </row>
    <row r="240" spans="1:15" x14ac:dyDescent="0.25">
      <c r="A240" t="s">
        <v>0</v>
      </c>
      <c r="B240" t="s">
        <v>16</v>
      </c>
      <c r="C240" t="s">
        <v>19</v>
      </c>
      <c r="D240">
        <v>4</v>
      </c>
      <c r="E240" t="s">
        <v>21</v>
      </c>
      <c r="F240">
        <v>3220</v>
      </c>
      <c r="G240" t="s">
        <v>27</v>
      </c>
      <c r="H240">
        <v>38</v>
      </c>
      <c r="I240">
        <v>19.0546875</v>
      </c>
      <c r="J240" t="s">
        <v>29</v>
      </c>
      <c r="K240" s="1" t="s">
        <v>35</v>
      </c>
      <c r="L240" t="s">
        <v>63</v>
      </c>
      <c r="M240" t="s">
        <v>38</v>
      </c>
      <c r="N240" t="s">
        <v>63</v>
      </c>
      <c r="O240" t="str">
        <f>IF(N240="Occasional","_Yes",N240)</f>
        <v>_Yes</v>
      </c>
    </row>
    <row r="241" spans="1:15" x14ac:dyDescent="0.25">
      <c r="A241" t="s">
        <v>0</v>
      </c>
      <c r="B241" t="s">
        <v>16</v>
      </c>
      <c r="C241" t="s">
        <v>19</v>
      </c>
      <c r="D241">
        <v>4.28515625</v>
      </c>
      <c r="E241" t="s">
        <v>21</v>
      </c>
      <c r="F241">
        <v>3040</v>
      </c>
      <c r="G241" t="s">
        <v>27</v>
      </c>
      <c r="H241">
        <v>38</v>
      </c>
      <c r="I241">
        <v>23.1796875</v>
      </c>
      <c r="J241" t="s">
        <v>30</v>
      </c>
      <c r="K241" s="1" t="s">
        <v>35</v>
      </c>
      <c r="L241" t="s">
        <v>63</v>
      </c>
      <c r="M241" t="s">
        <v>40</v>
      </c>
      <c r="N241" t="s">
        <v>63</v>
      </c>
      <c r="O241" t="str">
        <f>IF(N241="Occasional","_Yes",N241)</f>
        <v>_Yes</v>
      </c>
    </row>
    <row r="242" spans="1:15" x14ac:dyDescent="0.25">
      <c r="A242" t="s">
        <v>0</v>
      </c>
      <c r="B242" t="s">
        <v>16</v>
      </c>
      <c r="C242" t="s">
        <v>19</v>
      </c>
      <c r="D242">
        <v>4.427734375</v>
      </c>
      <c r="E242" t="s">
        <v>21</v>
      </c>
      <c r="F242">
        <v>3620</v>
      </c>
      <c r="G242" t="s">
        <v>28</v>
      </c>
      <c r="H242">
        <v>41.421875</v>
      </c>
      <c r="I242">
        <v>25.56640625</v>
      </c>
      <c r="J242" t="s">
        <v>31</v>
      </c>
      <c r="K242" s="1" t="s">
        <v>34</v>
      </c>
      <c r="L242" t="s">
        <v>63</v>
      </c>
      <c r="M242" t="s">
        <v>46</v>
      </c>
      <c r="N242" t="s">
        <v>63</v>
      </c>
      <c r="O242" t="str">
        <f>IF(N242="Occasional","_Yes",N242)</f>
        <v>_Yes</v>
      </c>
    </row>
    <row r="243" spans="1:15" x14ac:dyDescent="0.25">
      <c r="A243" t="s">
        <v>0</v>
      </c>
      <c r="B243" t="s">
        <v>16</v>
      </c>
      <c r="C243" t="s">
        <v>19</v>
      </c>
      <c r="D243">
        <v>4.571289063</v>
      </c>
      <c r="E243" t="s">
        <v>21</v>
      </c>
      <c r="F243">
        <v>3290</v>
      </c>
      <c r="G243" t="s">
        <v>27</v>
      </c>
      <c r="H243">
        <v>40</v>
      </c>
      <c r="I243">
        <v>26.91015625</v>
      </c>
      <c r="J243" t="s">
        <v>31</v>
      </c>
      <c r="K243" s="1" t="s">
        <v>33</v>
      </c>
      <c r="L243" t="s">
        <v>63</v>
      </c>
      <c r="M243" t="s">
        <v>37</v>
      </c>
      <c r="N243" t="s">
        <v>63</v>
      </c>
      <c r="O243" t="str">
        <f>IF(N243="Occasional","_Yes",N243)</f>
        <v>_Yes</v>
      </c>
    </row>
    <row r="244" spans="1:15" x14ac:dyDescent="0.25">
      <c r="A244" t="s">
        <v>0</v>
      </c>
      <c r="B244" t="s">
        <v>16</v>
      </c>
      <c r="C244" t="s">
        <v>19</v>
      </c>
      <c r="D244">
        <v>5</v>
      </c>
      <c r="E244" t="s">
        <v>21</v>
      </c>
      <c r="F244">
        <v>2620</v>
      </c>
      <c r="G244" t="s">
        <v>26</v>
      </c>
      <c r="H244">
        <v>39</v>
      </c>
      <c r="I244">
        <v>23.9140625</v>
      </c>
      <c r="J244" t="s">
        <v>30</v>
      </c>
      <c r="K244" s="1" t="s">
        <v>34</v>
      </c>
      <c r="L244" t="s">
        <v>63</v>
      </c>
      <c r="M244" t="s">
        <v>38</v>
      </c>
      <c r="N244" t="s">
        <v>63</v>
      </c>
      <c r="O244" t="str">
        <f>IF(N244="Occasional","_Yes",N244)</f>
        <v>_Yes</v>
      </c>
    </row>
    <row r="245" spans="1:15" x14ac:dyDescent="0.25">
      <c r="A245" t="s">
        <v>0</v>
      </c>
      <c r="B245" t="s">
        <v>16</v>
      </c>
      <c r="C245" t="s">
        <v>19</v>
      </c>
      <c r="D245">
        <v>5</v>
      </c>
      <c r="E245" t="s">
        <v>21</v>
      </c>
      <c r="F245">
        <v>3680</v>
      </c>
      <c r="G245" t="s">
        <v>28</v>
      </c>
      <c r="H245">
        <v>39.5703125</v>
      </c>
      <c r="I245">
        <v>18.41796875</v>
      </c>
      <c r="J245" t="s">
        <v>29</v>
      </c>
      <c r="K245" s="1" t="s">
        <v>35</v>
      </c>
      <c r="L245" t="s">
        <v>36</v>
      </c>
      <c r="M245" t="s">
        <v>40</v>
      </c>
      <c r="N245" t="s">
        <v>63</v>
      </c>
      <c r="O245" t="str">
        <f>IF(N245="Occasional","_Yes",N245)</f>
        <v>_Yes</v>
      </c>
    </row>
    <row r="246" spans="1:15" x14ac:dyDescent="0.25">
      <c r="A246" t="s">
        <v>0</v>
      </c>
      <c r="B246" t="s">
        <v>16</v>
      </c>
      <c r="C246" t="s">
        <v>19</v>
      </c>
      <c r="D246">
        <v>5.142578125</v>
      </c>
      <c r="E246" t="s">
        <v>21</v>
      </c>
      <c r="F246">
        <v>2820</v>
      </c>
      <c r="G246" t="s">
        <v>26</v>
      </c>
      <c r="H246">
        <v>38</v>
      </c>
      <c r="I246">
        <v>27.421875</v>
      </c>
      <c r="J246" t="s">
        <v>31</v>
      </c>
      <c r="K246" s="1" t="s">
        <v>35</v>
      </c>
      <c r="L246" t="s">
        <v>63</v>
      </c>
      <c r="M246" t="s">
        <v>38</v>
      </c>
      <c r="N246" t="s">
        <v>63</v>
      </c>
      <c r="O246" t="str">
        <f>IF(N246="Occasional","_Yes",N246)</f>
        <v>_Yes</v>
      </c>
    </row>
    <row r="247" spans="1:15" x14ac:dyDescent="0.25">
      <c r="A247" t="s">
        <v>0</v>
      </c>
      <c r="B247" t="s">
        <v>16</v>
      </c>
      <c r="C247" t="s">
        <v>19</v>
      </c>
      <c r="D247">
        <v>5.142578125</v>
      </c>
      <c r="E247" t="s">
        <v>21</v>
      </c>
      <c r="F247">
        <v>2870</v>
      </c>
      <c r="G247" t="s">
        <v>26</v>
      </c>
      <c r="H247">
        <v>39</v>
      </c>
      <c r="I247">
        <v>16.58984375</v>
      </c>
      <c r="J247" t="s">
        <v>29</v>
      </c>
      <c r="K247" s="1" t="s">
        <v>35</v>
      </c>
      <c r="L247" t="s">
        <v>36</v>
      </c>
      <c r="M247" t="s">
        <v>40</v>
      </c>
      <c r="N247" t="s">
        <v>63</v>
      </c>
      <c r="O247" t="str">
        <f>IF(N247="Occasional","_Yes",N247)</f>
        <v>_Yes</v>
      </c>
    </row>
    <row r="248" spans="1:15" x14ac:dyDescent="0.25">
      <c r="A248" t="s">
        <v>0</v>
      </c>
      <c r="B248" t="s">
        <v>16</v>
      </c>
      <c r="C248" t="s">
        <v>19</v>
      </c>
      <c r="D248">
        <v>5.427734375</v>
      </c>
      <c r="E248" t="s">
        <v>21</v>
      </c>
      <c r="F248">
        <v>3140</v>
      </c>
      <c r="G248" t="s">
        <v>27</v>
      </c>
      <c r="H248">
        <v>36</v>
      </c>
      <c r="I248">
        <v>36.1171875</v>
      </c>
      <c r="J248" t="s">
        <v>32</v>
      </c>
      <c r="K248" s="1" t="s">
        <v>34</v>
      </c>
      <c r="L248" t="s">
        <v>63</v>
      </c>
      <c r="M248" t="s">
        <v>38</v>
      </c>
      <c r="N248" t="s">
        <v>63</v>
      </c>
      <c r="O248" t="str">
        <f>IF(N248="Occasional","_Yes",N248)</f>
        <v>_Yes</v>
      </c>
    </row>
    <row r="249" spans="1:15" x14ac:dyDescent="0.25">
      <c r="A249" t="s">
        <v>0</v>
      </c>
      <c r="B249" t="s">
        <v>16</v>
      </c>
      <c r="C249" t="s">
        <v>19</v>
      </c>
      <c r="D249">
        <v>5.713867188</v>
      </c>
      <c r="E249" t="s">
        <v>21</v>
      </c>
      <c r="F249">
        <v>2885</v>
      </c>
      <c r="G249" t="s">
        <v>26</v>
      </c>
      <c r="H249">
        <v>38</v>
      </c>
      <c r="I249">
        <v>26.17578125</v>
      </c>
      <c r="J249" t="s">
        <v>31</v>
      </c>
      <c r="K249" s="1" t="s">
        <v>34</v>
      </c>
      <c r="L249" t="s">
        <v>63</v>
      </c>
      <c r="M249" t="s">
        <v>40</v>
      </c>
      <c r="N249" t="s">
        <v>63</v>
      </c>
      <c r="O249" t="str">
        <f>IF(N249="Occasional","_Yes",N249)</f>
        <v>_Yes</v>
      </c>
    </row>
    <row r="250" spans="1:15" x14ac:dyDescent="0.25">
      <c r="A250" t="s">
        <v>0</v>
      </c>
      <c r="B250" t="s">
        <v>16</v>
      </c>
      <c r="C250" t="s">
        <v>19</v>
      </c>
      <c r="D250">
        <v>5.856445313</v>
      </c>
      <c r="E250" t="s">
        <v>21</v>
      </c>
      <c r="F250">
        <v>3300</v>
      </c>
      <c r="G250" t="s">
        <v>27</v>
      </c>
      <c r="H250">
        <v>39</v>
      </c>
      <c r="I250">
        <v>19.4609375</v>
      </c>
      <c r="J250" t="s">
        <v>29</v>
      </c>
      <c r="K250" s="1" t="s">
        <v>33</v>
      </c>
      <c r="L250" t="s">
        <v>63</v>
      </c>
      <c r="M250" t="s">
        <v>38</v>
      </c>
      <c r="N250" t="s">
        <v>63</v>
      </c>
      <c r="O250" t="str">
        <f>IF(N250="Occasional","_Yes",N250)</f>
        <v>_Yes</v>
      </c>
    </row>
    <row r="251" spans="1:15" x14ac:dyDescent="0.25">
      <c r="A251" t="s">
        <v>0</v>
      </c>
      <c r="B251" t="s">
        <v>16</v>
      </c>
      <c r="C251" t="s">
        <v>19</v>
      </c>
      <c r="D251">
        <v>5.856445313</v>
      </c>
      <c r="E251" t="s">
        <v>21</v>
      </c>
      <c r="F251">
        <v>4140</v>
      </c>
      <c r="G251" t="s">
        <v>28</v>
      </c>
      <c r="H251">
        <v>40</v>
      </c>
      <c r="I251">
        <v>32.3984375</v>
      </c>
      <c r="J251" t="s">
        <v>32</v>
      </c>
      <c r="K251" s="1" t="s">
        <v>35</v>
      </c>
      <c r="L251" t="s">
        <v>36</v>
      </c>
      <c r="M251" t="s">
        <v>40</v>
      </c>
      <c r="N251" t="s">
        <v>36</v>
      </c>
      <c r="O251" t="str">
        <f>IF(N251="Occasional","_Yes",N251)</f>
        <v>No</v>
      </c>
    </row>
    <row r="252" spans="1:15" x14ac:dyDescent="0.25">
      <c r="A252" t="s">
        <v>0</v>
      </c>
      <c r="B252" t="s">
        <v>16</v>
      </c>
      <c r="C252" t="s">
        <v>19</v>
      </c>
      <c r="D252">
        <v>6.427734375</v>
      </c>
      <c r="E252" t="s">
        <v>21</v>
      </c>
      <c r="F252">
        <v>1719</v>
      </c>
      <c r="G252" t="s">
        <v>25</v>
      </c>
      <c r="H252">
        <v>32</v>
      </c>
      <c r="I252">
        <v>36.65625</v>
      </c>
      <c r="J252" t="s">
        <v>32</v>
      </c>
      <c r="K252" s="1" t="s">
        <v>34</v>
      </c>
      <c r="L252" t="s">
        <v>63</v>
      </c>
      <c r="M252" t="s">
        <v>38</v>
      </c>
      <c r="N252" t="s">
        <v>63</v>
      </c>
      <c r="O252" t="str">
        <f>IF(N252="Occasional","_Yes",N252)</f>
        <v>_Yes</v>
      </c>
    </row>
    <row r="253" spans="1:15" x14ac:dyDescent="0.25">
      <c r="A253" t="s">
        <v>0</v>
      </c>
      <c r="B253" t="s">
        <v>16</v>
      </c>
      <c r="C253" t="s">
        <v>19</v>
      </c>
      <c r="D253">
        <v>6.427734375</v>
      </c>
      <c r="E253" t="s">
        <v>21</v>
      </c>
      <c r="F253">
        <v>2040</v>
      </c>
      <c r="G253" t="s">
        <v>25</v>
      </c>
      <c r="H253">
        <v>39.5703125</v>
      </c>
      <c r="I253">
        <v>22.17578125</v>
      </c>
      <c r="J253" t="s">
        <v>30</v>
      </c>
      <c r="K253" s="1" t="s">
        <v>35</v>
      </c>
      <c r="L253" t="s">
        <v>36</v>
      </c>
      <c r="M253" t="s">
        <v>38</v>
      </c>
      <c r="N253" t="s">
        <v>36</v>
      </c>
      <c r="O253" t="str">
        <f>IF(N253="Occasional","_Yes",N253)</f>
        <v>No</v>
      </c>
    </row>
    <row r="254" spans="1:15" x14ac:dyDescent="0.25">
      <c r="A254" t="s">
        <v>0</v>
      </c>
      <c r="B254" t="s">
        <v>16</v>
      </c>
      <c r="C254" t="s">
        <v>19</v>
      </c>
      <c r="D254">
        <v>6.713867188</v>
      </c>
      <c r="E254" t="s">
        <v>21</v>
      </c>
      <c r="F254">
        <v>3440</v>
      </c>
      <c r="G254" t="s">
        <v>27</v>
      </c>
      <c r="H254">
        <v>37</v>
      </c>
      <c r="I254">
        <v>19.73046875</v>
      </c>
      <c r="J254" t="s">
        <v>29</v>
      </c>
      <c r="K254" s="1" t="s">
        <v>34</v>
      </c>
      <c r="L254" t="s">
        <v>63</v>
      </c>
      <c r="M254" t="s">
        <v>40</v>
      </c>
      <c r="N254" t="s">
        <v>63</v>
      </c>
      <c r="O254" t="str">
        <f>IF(N254="Occasional","_Yes",N254)</f>
        <v>_Yes</v>
      </c>
    </row>
    <row r="255" spans="1:15" x14ac:dyDescent="0.25">
      <c r="A255" t="s">
        <v>0</v>
      </c>
      <c r="B255" t="s">
        <v>16</v>
      </c>
      <c r="C255" t="s">
        <v>19</v>
      </c>
      <c r="D255">
        <v>7.142578125</v>
      </c>
      <c r="E255" t="s">
        <v>21</v>
      </c>
      <c r="F255">
        <v>2800</v>
      </c>
      <c r="G255" t="s">
        <v>26</v>
      </c>
      <c r="H255">
        <v>37</v>
      </c>
      <c r="I255">
        <v>26.01953125</v>
      </c>
      <c r="J255" t="s">
        <v>31</v>
      </c>
      <c r="K255" s="1" t="s">
        <v>35</v>
      </c>
      <c r="L255" t="s">
        <v>63</v>
      </c>
      <c r="M255" t="s">
        <v>40</v>
      </c>
      <c r="N255" t="s">
        <v>63</v>
      </c>
      <c r="O255" t="str">
        <f>IF(N255="Occasional","_Yes",N255)</f>
        <v>_Yes</v>
      </c>
    </row>
    <row r="256" spans="1:15" x14ac:dyDescent="0.25">
      <c r="A256" t="s">
        <v>0</v>
      </c>
      <c r="B256" t="s">
        <v>16</v>
      </c>
      <c r="C256" t="s">
        <v>19</v>
      </c>
      <c r="D256">
        <v>7.28515625</v>
      </c>
      <c r="E256" t="s">
        <v>21</v>
      </c>
      <c r="F256">
        <v>2650</v>
      </c>
      <c r="G256" t="s">
        <v>26</v>
      </c>
      <c r="H256">
        <v>40</v>
      </c>
      <c r="I256">
        <v>29.66015625</v>
      </c>
      <c r="J256" t="s">
        <v>31</v>
      </c>
      <c r="K256" s="1" t="s">
        <v>34</v>
      </c>
      <c r="L256" t="s">
        <v>36</v>
      </c>
      <c r="M256" t="s">
        <v>40</v>
      </c>
      <c r="N256" t="s">
        <v>63</v>
      </c>
      <c r="O256" t="str">
        <f>IF(N256="Occasional","_Yes",N256)</f>
        <v>_Yes</v>
      </c>
    </row>
    <row r="257" spans="1:15" x14ac:dyDescent="0.25">
      <c r="A257" t="s">
        <v>0</v>
      </c>
      <c r="B257" t="s">
        <v>16</v>
      </c>
      <c r="C257" t="s">
        <v>19</v>
      </c>
      <c r="D257">
        <v>7.427734375</v>
      </c>
      <c r="E257" t="s">
        <v>21</v>
      </c>
      <c r="F257">
        <v>2530</v>
      </c>
      <c r="G257" t="s">
        <v>26</v>
      </c>
      <c r="H257">
        <v>36</v>
      </c>
      <c r="I257">
        <v>21.37890625</v>
      </c>
      <c r="J257" t="s">
        <v>30</v>
      </c>
      <c r="K257" s="1" t="s">
        <v>33</v>
      </c>
      <c r="L257" t="s">
        <v>36</v>
      </c>
      <c r="M257" t="s">
        <v>38</v>
      </c>
      <c r="N257" t="s">
        <v>36</v>
      </c>
      <c r="O257" t="str">
        <f>IF(N257="Occasional","_Yes",N257)</f>
        <v>No</v>
      </c>
    </row>
    <row r="258" spans="1:15" x14ac:dyDescent="0.25">
      <c r="A258" t="s">
        <v>0</v>
      </c>
      <c r="B258" t="s">
        <v>16</v>
      </c>
      <c r="C258" t="s">
        <v>19</v>
      </c>
      <c r="D258">
        <v>7.571289063</v>
      </c>
      <c r="E258" t="s">
        <v>21</v>
      </c>
      <c r="F258">
        <v>3875</v>
      </c>
      <c r="G258" t="s">
        <v>28</v>
      </c>
      <c r="H258">
        <v>40</v>
      </c>
      <c r="I258">
        <v>17.2421875</v>
      </c>
      <c r="J258" t="s">
        <v>29</v>
      </c>
      <c r="K258" s="1" t="s">
        <v>35</v>
      </c>
      <c r="L258" t="s">
        <v>36</v>
      </c>
      <c r="M258" t="s">
        <v>40</v>
      </c>
      <c r="N258" t="s">
        <v>63</v>
      </c>
      <c r="O258" t="str">
        <f>IF(N258="Occasional","_Yes",N258)</f>
        <v>_Yes</v>
      </c>
    </row>
    <row r="259" spans="1:15" x14ac:dyDescent="0.25">
      <c r="A259" t="s">
        <v>0</v>
      </c>
      <c r="B259" t="s">
        <v>16</v>
      </c>
      <c r="C259" t="s">
        <v>19</v>
      </c>
      <c r="D259">
        <v>7.856445313</v>
      </c>
      <c r="E259" t="s">
        <v>21</v>
      </c>
      <c r="F259">
        <v>2330</v>
      </c>
      <c r="G259" t="s">
        <v>25</v>
      </c>
      <c r="H259">
        <v>36</v>
      </c>
      <c r="I259">
        <v>21.77734375</v>
      </c>
      <c r="J259" t="s">
        <v>30</v>
      </c>
      <c r="K259" s="1" t="s">
        <v>34</v>
      </c>
      <c r="L259" t="s">
        <v>36</v>
      </c>
      <c r="M259" t="s">
        <v>38</v>
      </c>
      <c r="N259" t="s">
        <v>63</v>
      </c>
      <c r="O259" t="str">
        <f>IF(N259="Occasional","_Yes",N259)</f>
        <v>_Yes</v>
      </c>
    </row>
    <row r="260" spans="1:15" x14ac:dyDescent="0.25">
      <c r="A260" t="s">
        <v>0</v>
      </c>
      <c r="B260" t="s">
        <v>16</v>
      </c>
      <c r="C260" t="s">
        <v>19</v>
      </c>
      <c r="D260">
        <v>8</v>
      </c>
      <c r="E260" t="s">
        <v>21</v>
      </c>
      <c r="F260">
        <v>3190</v>
      </c>
      <c r="G260" t="s">
        <v>27</v>
      </c>
      <c r="H260">
        <v>39</v>
      </c>
      <c r="I260">
        <v>33.4296875</v>
      </c>
      <c r="J260" t="s">
        <v>32</v>
      </c>
      <c r="K260" s="1" t="s">
        <v>34</v>
      </c>
      <c r="L260" t="s">
        <v>36</v>
      </c>
      <c r="M260" t="s">
        <v>40</v>
      </c>
      <c r="N260" t="s">
        <v>63</v>
      </c>
      <c r="O260" t="str">
        <f>IF(N260="Occasional","_Yes",N260)</f>
        <v>_Yes</v>
      </c>
    </row>
    <row r="261" spans="1:15" x14ac:dyDescent="0.25">
      <c r="A261" t="s">
        <v>0</v>
      </c>
      <c r="B261" t="s">
        <v>16</v>
      </c>
      <c r="C261" t="s">
        <v>19</v>
      </c>
      <c r="D261">
        <v>8</v>
      </c>
      <c r="E261" t="s">
        <v>21</v>
      </c>
      <c r="F261">
        <v>3700</v>
      </c>
      <c r="G261" t="s">
        <v>28</v>
      </c>
      <c r="H261">
        <v>40</v>
      </c>
      <c r="I261">
        <v>26.0625</v>
      </c>
      <c r="J261" t="s">
        <v>31</v>
      </c>
      <c r="K261" s="1" t="s">
        <v>35</v>
      </c>
      <c r="L261" t="s">
        <v>36</v>
      </c>
      <c r="M261" t="s">
        <v>40</v>
      </c>
      <c r="N261" t="s">
        <v>63</v>
      </c>
      <c r="O261" t="str">
        <f>IF(N261="Occasional","_Yes",N261)</f>
        <v>_Yes</v>
      </c>
    </row>
    <row r="262" spans="1:15" x14ac:dyDescent="0.25">
      <c r="A262" t="s">
        <v>0</v>
      </c>
      <c r="B262" t="s">
        <v>16</v>
      </c>
      <c r="C262" t="s">
        <v>19</v>
      </c>
      <c r="D262">
        <v>8.142578125</v>
      </c>
      <c r="E262" t="s">
        <v>21</v>
      </c>
      <c r="F262">
        <v>3340</v>
      </c>
      <c r="G262" t="s">
        <v>27</v>
      </c>
      <c r="H262">
        <v>40</v>
      </c>
      <c r="I262">
        <v>19.73828125</v>
      </c>
      <c r="J262" t="s">
        <v>29</v>
      </c>
      <c r="K262" s="1" t="s">
        <v>35</v>
      </c>
      <c r="L262" t="s">
        <v>63</v>
      </c>
      <c r="M262" t="s">
        <v>39</v>
      </c>
      <c r="N262" t="s">
        <v>63</v>
      </c>
      <c r="O262" t="str">
        <f>IF(N262="Occasional","_Yes",N262)</f>
        <v>_Yes</v>
      </c>
    </row>
    <row r="263" spans="1:15" x14ac:dyDescent="0.25">
      <c r="A263" t="s">
        <v>0</v>
      </c>
      <c r="B263" t="s">
        <v>16</v>
      </c>
      <c r="C263" t="s">
        <v>19</v>
      </c>
      <c r="D263">
        <v>8.427734375</v>
      </c>
      <c r="E263" t="s">
        <v>21</v>
      </c>
      <c r="F263">
        <v>2520</v>
      </c>
      <c r="G263" t="s">
        <v>26</v>
      </c>
      <c r="H263">
        <v>36</v>
      </c>
      <c r="I263">
        <v>18.02734375</v>
      </c>
      <c r="J263" t="s">
        <v>29</v>
      </c>
      <c r="K263" s="1" t="s">
        <v>35</v>
      </c>
      <c r="L263" t="s">
        <v>63</v>
      </c>
      <c r="M263" t="s">
        <v>40</v>
      </c>
      <c r="N263" t="s">
        <v>63</v>
      </c>
      <c r="O263" t="str">
        <f>IF(N263="Occasional","_Yes",N263)</f>
        <v>_Yes</v>
      </c>
    </row>
    <row r="264" spans="1:15" x14ac:dyDescent="0.25">
      <c r="A264" t="s">
        <v>0</v>
      </c>
      <c r="B264" t="s">
        <v>16</v>
      </c>
      <c r="C264" t="s">
        <v>19</v>
      </c>
      <c r="D264">
        <v>8.427734375</v>
      </c>
      <c r="E264" t="s">
        <v>21</v>
      </c>
      <c r="F264">
        <v>3640</v>
      </c>
      <c r="G264" t="s">
        <v>28</v>
      </c>
      <c r="H264">
        <v>41.421875</v>
      </c>
      <c r="I264">
        <v>37.0234375</v>
      </c>
      <c r="J264" t="s">
        <v>32</v>
      </c>
      <c r="K264" s="1" t="s">
        <v>33</v>
      </c>
      <c r="L264" t="s">
        <v>36</v>
      </c>
      <c r="M264" t="s">
        <v>40</v>
      </c>
      <c r="N264" t="s">
        <v>36</v>
      </c>
      <c r="O264" t="str">
        <f>IF(N264="Occasional","_Yes",N264)</f>
        <v>No</v>
      </c>
    </row>
    <row r="265" spans="1:15" x14ac:dyDescent="0.25">
      <c r="A265" t="s">
        <v>0</v>
      </c>
      <c r="B265" t="s">
        <v>16</v>
      </c>
      <c r="C265" t="s">
        <v>19</v>
      </c>
      <c r="D265">
        <v>8.712890625</v>
      </c>
      <c r="E265" t="s">
        <v>21</v>
      </c>
      <c r="F265">
        <v>2380</v>
      </c>
      <c r="G265" t="s">
        <v>25</v>
      </c>
      <c r="H265">
        <v>37</v>
      </c>
      <c r="I265">
        <v>24.51171875</v>
      </c>
      <c r="J265" t="s">
        <v>30</v>
      </c>
      <c r="K265" s="1" t="s">
        <v>35</v>
      </c>
      <c r="L265" t="s">
        <v>36</v>
      </c>
      <c r="M265" t="s">
        <v>38</v>
      </c>
      <c r="N265" t="s">
        <v>63</v>
      </c>
      <c r="O265" t="str">
        <f>IF(N265="Occasional","_Yes",N265)</f>
        <v>_Yes</v>
      </c>
    </row>
    <row r="266" spans="1:15" x14ac:dyDescent="0.25">
      <c r="A266" t="s">
        <v>0</v>
      </c>
      <c r="B266" t="s">
        <v>16</v>
      </c>
      <c r="C266" t="s">
        <v>19</v>
      </c>
      <c r="D266">
        <v>8.712890625</v>
      </c>
      <c r="E266" t="s">
        <v>21</v>
      </c>
      <c r="F266">
        <v>2820</v>
      </c>
      <c r="G266" t="s">
        <v>26</v>
      </c>
      <c r="H266">
        <v>41</v>
      </c>
      <c r="I266">
        <v>18.5625</v>
      </c>
      <c r="J266" t="s">
        <v>29</v>
      </c>
      <c r="K266" s="1" t="s">
        <v>35</v>
      </c>
      <c r="L266" t="s">
        <v>63</v>
      </c>
      <c r="M266" t="s">
        <v>38</v>
      </c>
      <c r="N266" t="s">
        <v>63</v>
      </c>
      <c r="O266" t="str">
        <f>IF(N266="Occasional","_Yes",N266)</f>
        <v>_Yes</v>
      </c>
    </row>
    <row r="267" spans="1:15" x14ac:dyDescent="0.25">
      <c r="A267" t="s">
        <v>0</v>
      </c>
      <c r="B267" t="s">
        <v>16</v>
      </c>
      <c r="C267" t="s">
        <v>19</v>
      </c>
      <c r="D267">
        <v>8.712890625</v>
      </c>
      <c r="E267" t="s">
        <v>21</v>
      </c>
      <c r="F267">
        <v>3620</v>
      </c>
      <c r="G267" t="s">
        <v>28</v>
      </c>
      <c r="H267">
        <v>40</v>
      </c>
      <c r="I267">
        <v>29.96484375</v>
      </c>
      <c r="J267" t="s">
        <v>31</v>
      </c>
      <c r="K267" s="1" t="s">
        <v>35</v>
      </c>
      <c r="L267" t="s">
        <v>36</v>
      </c>
      <c r="M267" t="s">
        <v>38</v>
      </c>
      <c r="N267" t="s">
        <v>63</v>
      </c>
      <c r="O267" t="str">
        <f>IF(N267="Occasional","_Yes",N267)</f>
        <v>_Yes</v>
      </c>
    </row>
    <row r="268" spans="1:15" x14ac:dyDescent="0.25">
      <c r="A268" t="s">
        <v>0</v>
      </c>
      <c r="B268" t="s">
        <v>16</v>
      </c>
      <c r="C268" t="s">
        <v>19</v>
      </c>
      <c r="D268">
        <v>8.85546875</v>
      </c>
      <c r="E268" t="s">
        <v>21</v>
      </c>
      <c r="F268">
        <v>3420</v>
      </c>
      <c r="G268" t="s">
        <v>27</v>
      </c>
      <c r="H268">
        <v>41.28125</v>
      </c>
      <c r="I268">
        <v>27.95703125</v>
      </c>
      <c r="J268" t="s">
        <v>31</v>
      </c>
      <c r="K268" s="1" t="s">
        <v>34</v>
      </c>
      <c r="L268" t="s">
        <v>36</v>
      </c>
      <c r="M268" t="s">
        <v>40</v>
      </c>
      <c r="N268" t="s">
        <v>36</v>
      </c>
      <c r="O268" t="str">
        <f>IF(N268="Occasional","_Yes",N268)</f>
        <v>No</v>
      </c>
    </row>
    <row r="269" spans="1:15" x14ac:dyDescent="0.25">
      <c r="A269" t="s">
        <v>0</v>
      </c>
      <c r="B269" t="s">
        <v>16</v>
      </c>
      <c r="C269" t="s">
        <v>19</v>
      </c>
      <c r="D269">
        <v>9</v>
      </c>
      <c r="E269" t="s">
        <v>21</v>
      </c>
      <c r="F269">
        <v>2760</v>
      </c>
      <c r="G269" t="s">
        <v>26</v>
      </c>
      <c r="H269">
        <v>38</v>
      </c>
      <c r="I269">
        <v>23.34765625</v>
      </c>
      <c r="J269" t="s">
        <v>30</v>
      </c>
      <c r="K269" s="1" t="s">
        <v>34</v>
      </c>
      <c r="L269" t="s">
        <v>36</v>
      </c>
      <c r="M269" t="s">
        <v>40</v>
      </c>
      <c r="N269" t="s">
        <v>63</v>
      </c>
      <c r="O269" t="str">
        <f>IF(N269="Occasional","_Yes",N269)</f>
        <v>_Yes</v>
      </c>
    </row>
    <row r="270" spans="1:15" x14ac:dyDescent="0.25">
      <c r="A270" t="s">
        <v>0</v>
      </c>
      <c r="B270" t="s">
        <v>16</v>
      </c>
      <c r="C270" t="s">
        <v>19</v>
      </c>
      <c r="D270">
        <v>9</v>
      </c>
      <c r="E270" t="s">
        <v>21</v>
      </c>
      <c r="F270">
        <v>3030</v>
      </c>
      <c r="G270" t="s">
        <v>27</v>
      </c>
      <c r="H270">
        <v>40</v>
      </c>
      <c r="I270">
        <v>19.953125</v>
      </c>
      <c r="J270" t="s">
        <v>29</v>
      </c>
      <c r="K270" s="1" t="s">
        <v>35</v>
      </c>
      <c r="L270" t="s">
        <v>63</v>
      </c>
      <c r="M270" t="s">
        <v>38</v>
      </c>
      <c r="N270" t="s">
        <v>63</v>
      </c>
      <c r="O270" t="str">
        <f>IF(N270="Occasional","_Yes",N270)</f>
        <v>_Yes</v>
      </c>
    </row>
    <row r="271" spans="1:15" x14ac:dyDescent="0.25">
      <c r="A271" t="s">
        <v>0</v>
      </c>
      <c r="B271" t="s">
        <v>16</v>
      </c>
      <c r="C271" t="s">
        <v>19</v>
      </c>
      <c r="D271">
        <v>9.142578125</v>
      </c>
      <c r="E271" t="s">
        <v>21</v>
      </c>
      <c r="F271">
        <v>3720</v>
      </c>
      <c r="G271" t="s">
        <v>28</v>
      </c>
      <c r="H271">
        <v>41</v>
      </c>
      <c r="I271">
        <v>21.16796875</v>
      </c>
      <c r="J271" t="s">
        <v>30</v>
      </c>
      <c r="K271" s="1" t="s">
        <v>34</v>
      </c>
      <c r="L271" t="s">
        <v>36</v>
      </c>
      <c r="M271" t="s">
        <v>38</v>
      </c>
      <c r="N271" t="s">
        <v>63</v>
      </c>
      <c r="O271" t="str">
        <f>IF(N271="Occasional","_Yes",N271)</f>
        <v>_Yes</v>
      </c>
    </row>
    <row r="272" spans="1:15" x14ac:dyDescent="0.25">
      <c r="A272" t="s">
        <v>0</v>
      </c>
      <c r="B272" t="s">
        <v>16</v>
      </c>
      <c r="C272" t="s">
        <v>19</v>
      </c>
      <c r="D272">
        <v>9.28515625</v>
      </c>
      <c r="E272" t="s">
        <v>21</v>
      </c>
      <c r="F272">
        <v>3680</v>
      </c>
      <c r="G272" t="s">
        <v>28</v>
      </c>
      <c r="H272">
        <v>39.7109375</v>
      </c>
      <c r="I272">
        <v>21.765625</v>
      </c>
      <c r="J272" t="s">
        <v>30</v>
      </c>
      <c r="K272" s="1" t="s">
        <v>34</v>
      </c>
      <c r="L272" t="s">
        <v>36</v>
      </c>
      <c r="M272" t="s">
        <v>40</v>
      </c>
      <c r="N272" t="s">
        <v>63</v>
      </c>
      <c r="O272" t="str">
        <f>IF(N272="Occasional","_Yes",N272)</f>
        <v>_Yes</v>
      </c>
    </row>
    <row r="273" spans="1:15" x14ac:dyDescent="0.25">
      <c r="A273" t="s">
        <v>0</v>
      </c>
      <c r="B273" t="s">
        <v>16</v>
      </c>
      <c r="C273" t="s">
        <v>19</v>
      </c>
      <c r="D273">
        <v>9.427734375</v>
      </c>
      <c r="E273" t="s">
        <v>21</v>
      </c>
      <c r="F273">
        <v>3100</v>
      </c>
      <c r="G273" t="s">
        <v>27</v>
      </c>
      <c r="H273">
        <v>39</v>
      </c>
      <c r="I273">
        <v>22.54296875</v>
      </c>
      <c r="J273" t="s">
        <v>30</v>
      </c>
      <c r="K273" s="1" t="s">
        <v>35</v>
      </c>
      <c r="L273" t="s">
        <v>36</v>
      </c>
      <c r="M273" t="s">
        <v>38</v>
      </c>
      <c r="N273" t="s">
        <v>63</v>
      </c>
      <c r="O273" t="str">
        <f>IF(N273="Occasional","_Yes",N273)</f>
        <v>_Yes</v>
      </c>
    </row>
    <row r="274" spans="1:15" x14ac:dyDescent="0.25">
      <c r="A274" t="s">
        <v>0</v>
      </c>
      <c r="B274" t="s">
        <v>16</v>
      </c>
      <c r="C274" t="s">
        <v>19</v>
      </c>
      <c r="D274">
        <v>9.427734375</v>
      </c>
      <c r="E274" t="s">
        <v>21</v>
      </c>
      <c r="F274">
        <v>3270</v>
      </c>
      <c r="G274" t="s">
        <v>27</v>
      </c>
      <c r="H274">
        <v>40.28125</v>
      </c>
      <c r="I274">
        <v>20.81640625</v>
      </c>
      <c r="J274" t="s">
        <v>30</v>
      </c>
      <c r="K274" s="1" t="s">
        <v>35</v>
      </c>
      <c r="L274" t="s">
        <v>36</v>
      </c>
      <c r="M274" t="s">
        <v>40</v>
      </c>
      <c r="N274" t="s">
        <v>36</v>
      </c>
      <c r="O274" t="str">
        <f>IF(N274="Occasional","_Yes",N274)</f>
        <v>No</v>
      </c>
    </row>
    <row r="275" spans="1:15" x14ac:dyDescent="0.25">
      <c r="A275" t="s">
        <v>0</v>
      </c>
      <c r="B275" t="s">
        <v>16</v>
      </c>
      <c r="C275" t="s">
        <v>19</v>
      </c>
      <c r="D275">
        <v>9.427734375</v>
      </c>
      <c r="E275" t="s">
        <v>21</v>
      </c>
      <c r="F275">
        <v>3335</v>
      </c>
      <c r="G275" t="s">
        <v>27</v>
      </c>
      <c r="H275">
        <v>41</v>
      </c>
      <c r="I275">
        <v>21.3125</v>
      </c>
      <c r="J275" t="s">
        <v>30</v>
      </c>
      <c r="K275" s="1" t="s">
        <v>35</v>
      </c>
      <c r="L275" t="s">
        <v>63</v>
      </c>
      <c r="M275" t="s">
        <v>40</v>
      </c>
      <c r="N275" t="s">
        <v>63</v>
      </c>
      <c r="O275" t="str">
        <f>IF(N275="Occasional","_Yes",N275)</f>
        <v>_Yes</v>
      </c>
    </row>
    <row r="276" spans="1:15" x14ac:dyDescent="0.25">
      <c r="A276" t="s">
        <v>0</v>
      </c>
      <c r="B276" t="s">
        <v>16</v>
      </c>
      <c r="C276" t="s">
        <v>19</v>
      </c>
      <c r="D276">
        <v>9.427734375</v>
      </c>
      <c r="E276" t="s">
        <v>21</v>
      </c>
      <c r="F276">
        <v>3600</v>
      </c>
      <c r="G276" t="s">
        <v>28</v>
      </c>
      <c r="H276">
        <v>41</v>
      </c>
      <c r="I276">
        <v>19.484375</v>
      </c>
      <c r="J276" t="s">
        <v>29</v>
      </c>
      <c r="K276" s="1" t="s">
        <v>34</v>
      </c>
      <c r="L276" t="s">
        <v>36</v>
      </c>
      <c r="M276" t="s">
        <v>39</v>
      </c>
      <c r="N276" t="s">
        <v>36</v>
      </c>
      <c r="O276" t="str">
        <f>IF(N276="Occasional","_Yes",N276)</f>
        <v>No</v>
      </c>
    </row>
    <row r="277" spans="1:15" x14ac:dyDescent="0.25">
      <c r="A277" t="s">
        <v>0</v>
      </c>
      <c r="B277" t="s">
        <v>16</v>
      </c>
      <c r="C277" t="s">
        <v>19</v>
      </c>
      <c r="D277">
        <v>9.5703125</v>
      </c>
      <c r="E277" t="s">
        <v>21</v>
      </c>
      <c r="F277">
        <v>3520</v>
      </c>
      <c r="G277" t="s">
        <v>28</v>
      </c>
      <c r="H277">
        <v>40.8515625</v>
      </c>
      <c r="I277">
        <v>27.125</v>
      </c>
      <c r="J277" t="s">
        <v>31</v>
      </c>
      <c r="K277" s="1" t="s">
        <v>35</v>
      </c>
      <c r="L277" t="s">
        <v>63</v>
      </c>
      <c r="M277" t="s">
        <v>40</v>
      </c>
      <c r="N277" t="s">
        <v>63</v>
      </c>
      <c r="O277" t="str">
        <f>IF(N277="Occasional","_Yes",N277)</f>
        <v>_Yes</v>
      </c>
    </row>
    <row r="278" spans="1:15" x14ac:dyDescent="0.25">
      <c r="A278" t="s">
        <v>0</v>
      </c>
      <c r="B278" t="s">
        <v>16</v>
      </c>
      <c r="C278" t="s">
        <v>19</v>
      </c>
      <c r="D278">
        <v>9.712890625</v>
      </c>
      <c r="E278" t="s">
        <v>21</v>
      </c>
      <c r="F278">
        <v>2810</v>
      </c>
      <c r="G278" t="s">
        <v>26</v>
      </c>
      <c r="H278">
        <v>40</v>
      </c>
      <c r="I278">
        <v>30.6796875</v>
      </c>
      <c r="J278" t="s">
        <v>32</v>
      </c>
      <c r="K278" s="1" t="s">
        <v>34</v>
      </c>
      <c r="L278" t="s">
        <v>36</v>
      </c>
      <c r="M278" t="s">
        <v>38</v>
      </c>
      <c r="N278" t="s">
        <v>63</v>
      </c>
      <c r="O278" t="str">
        <f>IF(N278="Occasional","_Yes",N278)</f>
        <v>_Yes</v>
      </c>
    </row>
    <row r="279" spans="1:15" x14ac:dyDescent="0.25">
      <c r="A279" t="s">
        <v>0</v>
      </c>
      <c r="B279" t="s">
        <v>16</v>
      </c>
      <c r="C279" t="s">
        <v>19</v>
      </c>
      <c r="D279">
        <v>9.712890625</v>
      </c>
      <c r="E279" t="s">
        <v>21</v>
      </c>
      <c r="F279">
        <v>4140</v>
      </c>
      <c r="G279" t="s">
        <v>28</v>
      </c>
      <c r="H279">
        <v>40</v>
      </c>
      <c r="I279">
        <v>31.3515625</v>
      </c>
      <c r="J279" t="s">
        <v>32</v>
      </c>
      <c r="K279" s="1" t="s">
        <v>34</v>
      </c>
      <c r="L279" t="s">
        <v>36</v>
      </c>
      <c r="M279" t="s">
        <v>40</v>
      </c>
      <c r="N279" t="s">
        <v>63</v>
      </c>
      <c r="O279" t="str">
        <f>IF(N279="Occasional","_Yes",N279)</f>
        <v>_Yes</v>
      </c>
    </row>
    <row r="280" spans="1:15" x14ac:dyDescent="0.25">
      <c r="A280" t="s">
        <v>0</v>
      </c>
      <c r="B280" t="s">
        <v>16</v>
      </c>
      <c r="C280" t="s">
        <v>19</v>
      </c>
      <c r="D280">
        <v>9.85546875</v>
      </c>
      <c r="E280" t="s">
        <v>21</v>
      </c>
      <c r="F280">
        <v>1580</v>
      </c>
      <c r="G280" t="s">
        <v>25</v>
      </c>
      <c r="H280">
        <v>32</v>
      </c>
      <c r="I280">
        <v>20.91796875</v>
      </c>
      <c r="J280" t="s">
        <v>30</v>
      </c>
      <c r="K280" s="1" t="s">
        <v>34</v>
      </c>
      <c r="L280" t="s">
        <v>63</v>
      </c>
      <c r="M280" t="s">
        <v>38</v>
      </c>
      <c r="N280" t="s">
        <v>63</v>
      </c>
      <c r="O280" t="str">
        <f>IF(N280="Occasional","_Yes",N280)</f>
        <v>_Yes</v>
      </c>
    </row>
    <row r="281" spans="1:15" x14ac:dyDescent="0.25">
      <c r="A281" t="s">
        <v>0</v>
      </c>
      <c r="B281" t="s">
        <v>16</v>
      </c>
      <c r="C281" t="s">
        <v>19</v>
      </c>
      <c r="D281">
        <v>10.14257813</v>
      </c>
      <c r="E281" t="s">
        <v>21</v>
      </c>
      <c r="F281">
        <v>2740</v>
      </c>
      <c r="G281" t="s">
        <v>26</v>
      </c>
      <c r="H281">
        <v>39.5703125</v>
      </c>
      <c r="I281">
        <v>21.59765625</v>
      </c>
      <c r="J281" t="s">
        <v>30</v>
      </c>
      <c r="K281" s="1" t="s">
        <v>35</v>
      </c>
      <c r="L281" t="s">
        <v>63</v>
      </c>
      <c r="M281" t="s">
        <v>38</v>
      </c>
      <c r="N281" t="s">
        <v>63</v>
      </c>
      <c r="O281" t="str">
        <f>IF(N281="Occasional","_Yes",N281)</f>
        <v>_Yes</v>
      </c>
    </row>
    <row r="282" spans="1:15" x14ac:dyDescent="0.25">
      <c r="A282" t="s">
        <v>0</v>
      </c>
      <c r="B282" t="s">
        <v>16</v>
      </c>
      <c r="C282" t="s">
        <v>19</v>
      </c>
      <c r="D282">
        <v>10.14257813</v>
      </c>
      <c r="E282" t="s">
        <v>21</v>
      </c>
      <c r="F282">
        <v>3465</v>
      </c>
      <c r="G282" t="s">
        <v>27</v>
      </c>
      <c r="H282">
        <v>40</v>
      </c>
      <c r="I282">
        <v>24.31640625</v>
      </c>
      <c r="J282" t="s">
        <v>30</v>
      </c>
      <c r="K282" s="1" t="s">
        <v>35</v>
      </c>
      <c r="L282" t="s">
        <v>36</v>
      </c>
      <c r="M282" t="s">
        <v>40</v>
      </c>
      <c r="N282" t="s">
        <v>36</v>
      </c>
      <c r="O282" t="str">
        <f>IF(N282="Occasional","_Yes",N282)</f>
        <v>No</v>
      </c>
    </row>
    <row r="283" spans="1:15" x14ac:dyDescent="0.25">
      <c r="A283" t="s">
        <v>0</v>
      </c>
      <c r="B283" t="s">
        <v>16</v>
      </c>
      <c r="C283" t="s">
        <v>19</v>
      </c>
      <c r="D283">
        <v>10.71289063</v>
      </c>
      <c r="E283" t="s">
        <v>21</v>
      </c>
      <c r="F283">
        <v>3750</v>
      </c>
      <c r="G283" t="s">
        <v>28</v>
      </c>
      <c r="H283">
        <v>38</v>
      </c>
      <c r="I283">
        <v>33.953125</v>
      </c>
      <c r="J283" t="s">
        <v>32</v>
      </c>
      <c r="K283" s="1" t="s">
        <v>35</v>
      </c>
      <c r="L283" t="s">
        <v>36</v>
      </c>
      <c r="M283" t="s">
        <v>38</v>
      </c>
      <c r="N283" t="s">
        <v>63</v>
      </c>
      <c r="O283" t="str">
        <f>IF(N283="Occasional","_Yes",N283)</f>
        <v>_Yes</v>
      </c>
    </row>
    <row r="284" spans="1:15" x14ac:dyDescent="0.25">
      <c r="A284" t="s">
        <v>0</v>
      </c>
      <c r="B284" t="s">
        <v>16</v>
      </c>
      <c r="C284" t="s">
        <v>19</v>
      </c>
      <c r="D284">
        <v>10.85546875</v>
      </c>
      <c r="E284" t="s">
        <v>21</v>
      </c>
      <c r="F284">
        <v>2900</v>
      </c>
      <c r="G284" t="s">
        <v>26</v>
      </c>
      <c r="H284">
        <v>38</v>
      </c>
      <c r="I284">
        <v>31.38671875</v>
      </c>
      <c r="J284" t="s">
        <v>32</v>
      </c>
      <c r="K284" s="1" t="s">
        <v>35</v>
      </c>
      <c r="L284" t="s">
        <v>36</v>
      </c>
      <c r="M284" t="s">
        <v>40</v>
      </c>
      <c r="N284" t="s">
        <v>63</v>
      </c>
      <c r="O284" t="str">
        <f>IF(N284="Occasional","_Yes",N284)</f>
        <v>_Yes</v>
      </c>
    </row>
    <row r="285" spans="1:15" x14ac:dyDescent="0.25">
      <c r="A285" t="s">
        <v>0</v>
      </c>
      <c r="B285" t="s">
        <v>16</v>
      </c>
      <c r="C285" t="s">
        <v>19</v>
      </c>
      <c r="D285">
        <v>11.28515625</v>
      </c>
      <c r="E285" t="s">
        <v>21</v>
      </c>
      <c r="F285">
        <v>3330</v>
      </c>
      <c r="G285" t="s">
        <v>27</v>
      </c>
      <c r="H285">
        <v>40</v>
      </c>
      <c r="I285">
        <v>25.28125</v>
      </c>
      <c r="J285" t="s">
        <v>31</v>
      </c>
      <c r="K285" s="1" t="s">
        <v>34</v>
      </c>
      <c r="L285" t="s">
        <v>36</v>
      </c>
      <c r="M285" t="s">
        <v>39</v>
      </c>
      <c r="N285" t="s">
        <v>63</v>
      </c>
      <c r="O285" t="str">
        <f>IF(N285="Occasional","_Yes",N285)</f>
        <v>_Yes</v>
      </c>
    </row>
    <row r="286" spans="1:15" x14ac:dyDescent="0.25">
      <c r="A286" t="s">
        <v>0</v>
      </c>
      <c r="B286" t="s">
        <v>16</v>
      </c>
      <c r="C286" t="s">
        <v>19</v>
      </c>
      <c r="D286">
        <v>11.42773438</v>
      </c>
      <c r="E286" t="s">
        <v>21</v>
      </c>
      <c r="F286">
        <v>3220</v>
      </c>
      <c r="G286" t="s">
        <v>27</v>
      </c>
      <c r="H286">
        <v>39</v>
      </c>
      <c r="I286">
        <v>24.2734375</v>
      </c>
      <c r="J286" t="s">
        <v>30</v>
      </c>
      <c r="K286" s="1" t="s">
        <v>35</v>
      </c>
      <c r="L286" t="s">
        <v>36</v>
      </c>
      <c r="M286" t="s">
        <v>40</v>
      </c>
      <c r="N286" t="s">
        <v>63</v>
      </c>
      <c r="O286" t="str">
        <f>IF(N286="Occasional","_Yes",N286)</f>
        <v>_Yes</v>
      </c>
    </row>
    <row r="287" spans="1:15" x14ac:dyDescent="0.25">
      <c r="A287" t="s">
        <v>0</v>
      </c>
      <c r="B287" t="s">
        <v>16</v>
      </c>
      <c r="C287" t="s">
        <v>19</v>
      </c>
      <c r="D287">
        <v>11.71289063</v>
      </c>
      <c r="E287" t="s">
        <v>21</v>
      </c>
      <c r="F287">
        <v>2865</v>
      </c>
      <c r="G287" t="s">
        <v>26</v>
      </c>
      <c r="H287">
        <v>39</v>
      </c>
      <c r="I287">
        <v>17.453125</v>
      </c>
      <c r="J287" t="s">
        <v>29</v>
      </c>
      <c r="K287" s="1" t="s">
        <v>34</v>
      </c>
      <c r="L287" t="s">
        <v>36</v>
      </c>
      <c r="M287" t="s">
        <v>37</v>
      </c>
      <c r="N287" t="s">
        <v>36</v>
      </c>
      <c r="O287" t="str">
        <f>IF(N287="Occasional","_Yes",N287)</f>
        <v>No</v>
      </c>
    </row>
    <row r="288" spans="1:15" x14ac:dyDescent="0.25">
      <c r="A288" t="s">
        <v>0</v>
      </c>
      <c r="B288" t="s">
        <v>16</v>
      </c>
      <c r="C288" t="s">
        <v>19</v>
      </c>
      <c r="D288">
        <v>12</v>
      </c>
      <c r="E288" t="s">
        <v>21</v>
      </c>
      <c r="F288">
        <v>2740</v>
      </c>
      <c r="G288" t="s">
        <v>26</v>
      </c>
      <c r="H288">
        <v>38</v>
      </c>
      <c r="I288">
        <v>30.78125</v>
      </c>
      <c r="J288" t="s">
        <v>32</v>
      </c>
      <c r="K288" s="1" t="s">
        <v>35</v>
      </c>
      <c r="L288" t="s">
        <v>36</v>
      </c>
      <c r="M288" t="s">
        <v>40</v>
      </c>
      <c r="N288" t="s">
        <v>36</v>
      </c>
      <c r="O288" t="str">
        <f>IF(N288="Occasional","_Yes",N288)</f>
        <v>No</v>
      </c>
    </row>
    <row r="289" spans="1:15" x14ac:dyDescent="0.25">
      <c r="A289" t="s">
        <v>0</v>
      </c>
      <c r="B289" t="s">
        <v>16</v>
      </c>
      <c r="C289" t="s">
        <v>19</v>
      </c>
      <c r="D289">
        <v>12</v>
      </c>
      <c r="E289" t="s">
        <v>21</v>
      </c>
      <c r="F289">
        <v>3520</v>
      </c>
      <c r="G289" t="s">
        <v>28</v>
      </c>
      <c r="H289">
        <v>40</v>
      </c>
      <c r="I289">
        <v>17.8984375</v>
      </c>
      <c r="J289" t="s">
        <v>29</v>
      </c>
      <c r="K289" s="1" t="s">
        <v>34</v>
      </c>
      <c r="L289" t="s">
        <v>63</v>
      </c>
      <c r="M289" t="s">
        <v>38</v>
      </c>
      <c r="N289" t="s">
        <v>63</v>
      </c>
      <c r="O289" t="str">
        <f>IF(N289="Occasional","_Yes",N289)</f>
        <v>_Yes</v>
      </c>
    </row>
    <row r="290" spans="1:15" x14ac:dyDescent="0.25">
      <c r="A290" t="s">
        <v>0</v>
      </c>
      <c r="B290" t="s">
        <v>16</v>
      </c>
      <c r="C290" t="s">
        <v>19</v>
      </c>
      <c r="D290">
        <v>12.14257813</v>
      </c>
      <c r="E290" t="s">
        <v>21</v>
      </c>
      <c r="F290">
        <v>3360</v>
      </c>
      <c r="G290" t="s">
        <v>27</v>
      </c>
      <c r="H290">
        <v>39</v>
      </c>
      <c r="I290">
        <v>28.20703125</v>
      </c>
      <c r="J290" t="s">
        <v>31</v>
      </c>
      <c r="K290" s="1" t="s">
        <v>34</v>
      </c>
      <c r="L290" t="s">
        <v>36</v>
      </c>
      <c r="M290" t="s">
        <v>39</v>
      </c>
      <c r="N290" t="s">
        <v>36</v>
      </c>
      <c r="O290" t="str">
        <f>IF(N290="Occasional","_Yes",N290)</f>
        <v>No</v>
      </c>
    </row>
    <row r="291" spans="1:15" x14ac:dyDescent="0.25">
      <c r="A291" t="s">
        <v>0</v>
      </c>
      <c r="B291" t="s">
        <v>16</v>
      </c>
      <c r="C291" t="s">
        <v>19</v>
      </c>
      <c r="D291">
        <v>12.14257813</v>
      </c>
      <c r="E291" t="s">
        <v>21</v>
      </c>
      <c r="F291">
        <v>3420</v>
      </c>
      <c r="G291" t="s">
        <v>27</v>
      </c>
      <c r="H291">
        <v>40</v>
      </c>
      <c r="I291">
        <v>23.5859375</v>
      </c>
      <c r="J291" t="s">
        <v>30</v>
      </c>
      <c r="K291" s="1" t="s">
        <v>34</v>
      </c>
      <c r="L291" t="s">
        <v>36</v>
      </c>
      <c r="M291" t="s">
        <v>40</v>
      </c>
      <c r="N291" t="s">
        <v>63</v>
      </c>
      <c r="O291" t="str">
        <f>IF(N291="Occasional","_Yes",N291)</f>
        <v>_Yes</v>
      </c>
    </row>
    <row r="292" spans="1:15" x14ac:dyDescent="0.25">
      <c r="A292" t="s">
        <v>0</v>
      </c>
      <c r="B292" t="s">
        <v>16</v>
      </c>
      <c r="C292" t="s">
        <v>19</v>
      </c>
      <c r="D292">
        <v>12.14257813</v>
      </c>
      <c r="E292" t="s">
        <v>21</v>
      </c>
      <c r="F292">
        <v>3630</v>
      </c>
      <c r="G292" t="s">
        <v>28</v>
      </c>
      <c r="H292">
        <v>40</v>
      </c>
      <c r="I292">
        <v>21.64453125</v>
      </c>
      <c r="J292" t="s">
        <v>30</v>
      </c>
      <c r="K292" s="1" t="s">
        <v>34</v>
      </c>
      <c r="L292" t="s">
        <v>63</v>
      </c>
      <c r="M292" t="s">
        <v>37</v>
      </c>
      <c r="N292" t="s">
        <v>63</v>
      </c>
      <c r="O292" t="str">
        <f>IF(N292="Occasional","_Yes",N292)</f>
        <v>_Yes</v>
      </c>
    </row>
    <row r="293" spans="1:15" x14ac:dyDescent="0.25">
      <c r="A293" t="s">
        <v>0</v>
      </c>
      <c r="B293" t="s">
        <v>16</v>
      </c>
      <c r="C293" t="s">
        <v>19</v>
      </c>
      <c r="D293">
        <v>13</v>
      </c>
      <c r="E293" t="s">
        <v>22</v>
      </c>
      <c r="F293">
        <v>2260</v>
      </c>
      <c r="G293" t="s">
        <v>25</v>
      </c>
      <c r="H293">
        <v>38</v>
      </c>
      <c r="I293">
        <v>25.78515625</v>
      </c>
      <c r="J293" t="s">
        <v>31</v>
      </c>
      <c r="K293" s="1" t="s">
        <v>35</v>
      </c>
      <c r="L293" t="s">
        <v>63</v>
      </c>
      <c r="M293" t="s">
        <v>40</v>
      </c>
      <c r="N293" t="s">
        <v>63</v>
      </c>
      <c r="O293" t="str">
        <f>IF(N293="Occasional","_Yes",N293)</f>
        <v>_Yes</v>
      </c>
    </row>
    <row r="294" spans="1:15" x14ac:dyDescent="0.25">
      <c r="A294" t="s">
        <v>0</v>
      </c>
      <c r="B294" t="s">
        <v>16</v>
      </c>
      <c r="C294" t="s">
        <v>19</v>
      </c>
      <c r="D294">
        <v>13.42773438</v>
      </c>
      <c r="E294" t="s">
        <v>22</v>
      </c>
      <c r="F294">
        <v>3470</v>
      </c>
      <c r="G294" t="s">
        <v>27</v>
      </c>
      <c r="H294">
        <v>40</v>
      </c>
      <c r="I294">
        <v>26.9453125</v>
      </c>
      <c r="J294" t="s">
        <v>31</v>
      </c>
      <c r="K294" s="1" t="s">
        <v>33</v>
      </c>
      <c r="L294" t="s">
        <v>36</v>
      </c>
      <c r="M294" t="s">
        <v>38</v>
      </c>
      <c r="N294" t="s">
        <v>63</v>
      </c>
      <c r="O294" t="str">
        <f>IF(N294="Occasional","_Yes",N294)</f>
        <v>_Yes</v>
      </c>
    </row>
    <row r="295" spans="1:15" x14ac:dyDescent="0.25">
      <c r="A295" t="s">
        <v>0</v>
      </c>
      <c r="B295" t="s">
        <v>16</v>
      </c>
      <c r="C295" t="s">
        <v>19</v>
      </c>
      <c r="D295">
        <v>13.85546875</v>
      </c>
      <c r="E295" t="s">
        <v>22</v>
      </c>
      <c r="F295">
        <v>2760</v>
      </c>
      <c r="G295" t="s">
        <v>26</v>
      </c>
      <c r="H295">
        <v>38</v>
      </c>
      <c r="I295">
        <v>24.89453125</v>
      </c>
      <c r="J295" t="s">
        <v>30</v>
      </c>
      <c r="K295" s="1" t="s">
        <v>35</v>
      </c>
      <c r="L295" t="s">
        <v>36</v>
      </c>
      <c r="M295" t="s">
        <v>38</v>
      </c>
      <c r="N295" t="s">
        <v>63</v>
      </c>
      <c r="O295" t="str">
        <f>IF(N295="Occasional","_Yes",N295)</f>
        <v>_Yes</v>
      </c>
    </row>
    <row r="296" spans="1:15" x14ac:dyDescent="0.25">
      <c r="A296" t="s">
        <v>0</v>
      </c>
      <c r="B296" t="s">
        <v>16</v>
      </c>
      <c r="C296" t="s">
        <v>19</v>
      </c>
      <c r="D296">
        <v>13.85546875</v>
      </c>
      <c r="E296" t="s">
        <v>22</v>
      </c>
      <c r="F296">
        <v>2780</v>
      </c>
      <c r="G296" t="s">
        <v>26</v>
      </c>
      <c r="H296">
        <v>35</v>
      </c>
      <c r="I296">
        <v>26.2578125</v>
      </c>
      <c r="J296" t="s">
        <v>31</v>
      </c>
      <c r="K296" s="1" t="s">
        <v>33</v>
      </c>
      <c r="L296" t="s">
        <v>36</v>
      </c>
      <c r="M296" t="s">
        <v>40</v>
      </c>
      <c r="N296" t="s">
        <v>63</v>
      </c>
      <c r="O296" t="str">
        <f>IF(N296="Occasional","_Yes",N296)</f>
        <v>_Yes</v>
      </c>
    </row>
    <row r="297" spans="1:15" x14ac:dyDescent="0.25">
      <c r="A297" t="s">
        <v>0</v>
      </c>
      <c r="B297" t="s">
        <v>16</v>
      </c>
      <c r="C297" t="s">
        <v>19</v>
      </c>
      <c r="D297">
        <v>13.85546875</v>
      </c>
      <c r="E297" t="s">
        <v>22</v>
      </c>
      <c r="F297">
        <v>2855</v>
      </c>
      <c r="G297" t="s">
        <v>26</v>
      </c>
      <c r="H297">
        <v>37</v>
      </c>
      <c r="I297">
        <v>22.4140625</v>
      </c>
      <c r="J297" t="s">
        <v>30</v>
      </c>
      <c r="K297" s="1" t="s">
        <v>34</v>
      </c>
      <c r="L297" t="s">
        <v>36</v>
      </c>
      <c r="M297" t="s">
        <v>40</v>
      </c>
      <c r="N297" t="s">
        <v>63</v>
      </c>
      <c r="O297" t="str">
        <f>IF(N297="Occasional","_Yes",N297)</f>
        <v>_Yes</v>
      </c>
    </row>
    <row r="298" spans="1:15" x14ac:dyDescent="0.25">
      <c r="A298" t="s">
        <v>0</v>
      </c>
      <c r="B298" t="s">
        <v>16</v>
      </c>
      <c r="C298" t="s">
        <v>19</v>
      </c>
      <c r="D298">
        <v>14.14257813</v>
      </c>
      <c r="E298" t="s">
        <v>22</v>
      </c>
      <c r="F298">
        <v>3400</v>
      </c>
      <c r="G298" t="s">
        <v>27</v>
      </c>
      <c r="H298">
        <v>37</v>
      </c>
      <c r="I298">
        <v>16.72265625</v>
      </c>
      <c r="J298" t="s">
        <v>29</v>
      </c>
      <c r="K298" s="1" t="s">
        <v>33</v>
      </c>
      <c r="L298" t="s">
        <v>36</v>
      </c>
      <c r="M298" t="s">
        <v>40</v>
      </c>
      <c r="N298" t="s">
        <v>63</v>
      </c>
      <c r="O298" t="str">
        <f>IF(N298="Occasional","_Yes",N298)</f>
        <v>_Yes</v>
      </c>
    </row>
    <row r="299" spans="1:15" x14ac:dyDescent="0.25">
      <c r="A299" t="s">
        <v>0</v>
      </c>
      <c r="B299" t="s">
        <v>16</v>
      </c>
      <c r="C299" t="s">
        <v>19</v>
      </c>
      <c r="D299">
        <v>14.85546875</v>
      </c>
      <c r="E299" t="s">
        <v>22</v>
      </c>
      <c r="F299">
        <v>3180</v>
      </c>
      <c r="G299" t="s">
        <v>27</v>
      </c>
      <c r="H299">
        <v>40</v>
      </c>
      <c r="I299">
        <v>25.37890625</v>
      </c>
      <c r="J299" t="s">
        <v>31</v>
      </c>
      <c r="K299" s="1" t="s">
        <v>33</v>
      </c>
      <c r="L299" t="s">
        <v>36</v>
      </c>
      <c r="M299" t="s">
        <v>40</v>
      </c>
      <c r="N299" t="s">
        <v>63</v>
      </c>
      <c r="O299" t="str">
        <f>IF(N299="Occasional","_Yes",N299)</f>
        <v>_Yes</v>
      </c>
    </row>
    <row r="300" spans="1:15" x14ac:dyDescent="0.25">
      <c r="A300" t="s">
        <v>0</v>
      </c>
      <c r="B300" t="s">
        <v>16</v>
      </c>
      <c r="C300" t="s">
        <v>19</v>
      </c>
      <c r="D300">
        <v>15</v>
      </c>
      <c r="E300" t="s">
        <v>22</v>
      </c>
      <c r="F300">
        <v>3520</v>
      </c>
      <c r="G300" t="s">
        <v>28</v>
      </c>
      <c r="H300">
        <v>38.421875</v>
      </c>
      <c r="I300">
        <v>29.1171875</v>
      </c>
      <c r="J300" t="s">
        <v>31</v>
      </c>
      <c r="K300" s="1" t="s">
        <v>35</v>
      </c>
      <c r="L300" t="s">
        <v>36</v>
      </c>
      <c r="M300" t="s">
        <v>40</v>
      </c>
      <c r="N300" t="s">
        <v>36</v>
      </c>
      <c r="O300" t="str">
        <f>IF(N300="Occasional","_Yes",N300)</f>
        <v>No</v>
      </c>
    </row>
    <row r="301" spans="1:15" x14ac:dyDescent="0.25">
      <c r="A301" t="s">
        <v>0</v>
      </c>
      <c r="B301" t="s">
        <v>16</v>
      </c>
      <c r="C301" t="s">
        <v>19</v>
      </c>
      <c r="D301">
        <v>15.28515625</v>
      </c>
      <c r="E301" t="s">
        <v>22</v>
      </c>
      <c r="F301">
        <v>2385</v>
      </c>
      <c r="G301" t="s">
        <v>25</v>
      </c>
      <c r="H301">
        <v>34</v>
      </c>
      <c r="I301">
        <v>24.66796875</v>
      </c>
      <c r="J301" t="s">
        <v>30</v>
      </c>
      <c r="K301" s="1" t="s">
        <v>34</v>
      </c>
      <c r="L301" t="s">
        <v>36</v>
      </c>
      <c r="M301" t="s">
        <v>40</v>
      </c>
      <c r="N301" t="s">
        <v>36</v>
      </c>
      <c r="O301" t="str">
        <f>IF(N301="Occasional","_Yes",N301)</f>
        <v>No</v>
      </c>
    </row>
    <row r="302" spans="1:15" x14ac:dyDescent="0.25">
      <c r="A302" t="s">
        <v>0</v>
      </c>
      <c r="B302" t="s">
        <v>16</v>
      </c>
      <c r="C302" t="s">
        <v>19</v>
      </c>
      <c r="D302">
        <v>15.5703125</v>
      </c>
      <c r="E302" t="s">
        <v>22</v>
      </c>
      <c r="F302">
        <v>2130</v>
      </c>
      <c r="G302" t="s">
        <v>25</v>
      </c>
      <c r="H302">
        <v>34</v>
      </c>
      <c r="I302">
        <v>26.0390625</v>
      </c>
      <c r="J302" t="s">
        <v>31</v>
      </c>
      <c r="K302" s="1" t="s">
        <v>35</v>
      </c>
      <c r="L302" t="s">
        <v>63</v>
      </c>
      <c r="M302" t="s">
        <v>38</v>
      </c>
      <c r="N302" t="s">
        <v>63</v>
      </c>
      <c r="O302" t="str">
        <f>IF(N302="Occasional","_Yes",N302)</f>
        <v>_Yes</v>
      </c>
    </row>
    <row r="303" spans="1:15" x14ac:dyDescent="0.25">
      <c r="A303" t="s">
        <v>0</v>
      </c>
      <c r="B303" t="s">
        <v>16</v>
      </c>
      <c r="C303" t="s">
        <v>19</v>
      </c>
      <c r="D303">
        <v>15.5703125</v>
      </c>
      <c r="E303" t="s">
        <v>22</v>
      </c>
      <c r="F303">
        <v>2840</v>
      </c>
      <c r="G303" t="s">
        <v>26</v>
      </c>
      <c r="H303">
        <v>37</v>
      </c>
      <c r="I303">
        <v>19.03125</v>
      </c>
      <c r="J303" t="s">
        <v>29</v>
      </c>
      <c r="K303" s="1" t="s">
        <v>34</v>
      </c>
      <c r="L303" t="s">
        <v>36</v>
      </c>
      <c r="M303" t="s">
        <v>40</v>
      </c>
      <c r="N303" t="s">
        <v>63</v>
      </c>
      <c r="O303" t="str">
        <f>IF(N303="Occasional","_Yes",N303)</f>
        <v>_Yes</v>
      </c>
    </row>
    <row r="304" spans="1:15" x14ac:dyDescent="0.25">
      <c r="A304" t="s">
        <v>0</v>
      </c>
      <c r="B304" t="s">
        <v>16</v>
      </c>
      <c r="C304" t="s">
        <v>19</v>
      </c>
      <c r="D304">
        <v>15.5703125</v>
      </c>
      <c r="E304" t="s">
        <v>22</v>
      </c>
      <c r="F304">
        <v>3280</v>
      </c>
      <c r="G304" t="s">
        <v>27</v>
      </c>
      <c r="H304">
        <v>40</v>
      </c>
      <c r="I304">
        <v>23.4921875</v>
      </c>
      <c r="J304" t="s">
        <v>30</v>
      </c>
      <c r="K304" s="1" t="s">
        <v>33</v>
      </c>
      <c r="L304" t="s">
        <v>63</v>
      </c>
      <c r="M304" t="s">
        <v>38</v>
      </c>
      <c r="N304" t="s">
        <v>63</v>
      </c>
      <c r="O304" t="str">
        <f>IF(N304="Occasional","_Yes",N304)</f>
        <v>_Yes</v>
      </c>
    </row>
    <row r="305" spans="1:15" x14ac:dyDescent="0.25">
      <c r="A305" t="s">
        <v>0</v>
      </c>
      <c r="B305" t="s">
        <v>16</v>
      </c>
      <c r="C305" t="s">
        <v>19</v>
      </c>
      <c r="D305">
        <v>15.71289063</v>
      </c>
      <c r="E305" t="s">
        <v>22</v>
      </c>
      <c r="F305">
        <v>1735</v>
      </c>
      <c r="G305" t="s">
        <v>25</v>
      </c>
      <c r="H305">
        <v>30</v>
      </c>
      <c r="I305">
        <v>18.17578125</v>
      </c>
      <c r="J305" t="s">
        <v>29</v>
      </c>
      <c r="K305" s="1" t="s">
        <v>33</v>
      </c>
      <c r="L305" t="s">
        <v>63</v>
      </c>
      <c r="M305" t="s">
        <v>40</v>
      </c>
      <c r="N305" t="s">
        <v>63</v>
      </c>
      <c r="O305" t="str">
        <f>IF(N305="Occasional","_Yes",N305)</f>
        <v>_Yes</v>
      </c>
    </row>
    <row r="306" spans="1:15" x14ac:dyDescent="0.25">
      <c r="A306" t="s">
        <v>0</v>
      </c>
      <c r="B306" t="s">
        <v>16</v>
      </c>
      <c r="C306" t="s">
        <v>19</v>
      </c>
      <c r="D306">
        <v>15.71289063</v>
      </c>
      <c r="E306" t="s">
        <v>22</v>
      </c>
      <c r="F306">
        <v>3070</v>
      </c>
      <c r="G306" t="s">
        <v>27</v>
      </c>
      <c r="H306">
        <v>40.140625</v>
      </c>
      <c r="I306">
        <v>21.015625</v>
      </c>
      <c r="J306" t="s">
        <v>30</v>
      </c>
      <c r="K306" s="1" t="s">
        <v>35</v>
      </c>
      <c r="L306" t="s">
        <v>36</v>
      </c>
      <c r="M306" t="s">
        <v>40</v>
      </c>
      <c r="N306" t="s">
        <v>63</v>
      </c>
      <c r="O306" t="str">
        <f>IF(N306="Occasional","_Yes",N306)</f>
        <v>_Yes</v>
      </c>
    </row>
    <row r="307" spans="1:15" x14ac:dyDescent="0.25">
      <c r="A307" t="s">
        <v>0</v>
      </c>
      <c r="B307" t="s">
        <v>16</v>
      </c>
      <c r="C307" t="s">
        <v>19</v>
      </c>
      <c r="D307">
        <v>15.85546875</v>
      </c>
      <c r="E307" t="s">
        <v>22</v>
      </c>
      <c r="F307">
        <v>3730</v>
      </c>
      <c r="G307" t="s">
        <v>28</v>
      </c>
      <c r="H307">
        <v>40</v>
      </c>
      <c r="I307">
        <v>23.97265625</v>
      </c>
      <c r="J307" t="s">
        <v>30</v>
      </c>
      <c r="K307" s="1" t="s">
        <v>35</v>
      </c>
      <c r="L307" t="s">
        <v>36</v>
      </c>
      <c r="M307" t="s">
        <v>40</v>
      </c>
      <c r="N307" t="s">
        <v>36</v>
      </c>
      <c r="O307" t="str">
        <f>IF(N307="Occasional","_Yes",N307)</f>
        <v>No</v>
      </c>
    </row>
    <row r="308" spans="1:15" x14ac:dyDescent="0.25">
      <c r="A308" t="s">
        <v>0</v>
      </c>
      <c r="B308" t="s">
        <v>16</v>
      </c>
      <c r="C308" t="s">
        <v>19</v>
      </c>
      <c r="D308">
        <v>16</v>
      </c>
      <c r="E308" t="s">
        <v>22</v>
      </c>
      <c r="F308">
        <v>2330</v>
      </c>
      <c r="G308" t="s">
        <v>25</v>
      </c>
      <c r="H308">
        <v>34</v>
      </c>
      <c r="I308">
        <v>25.26171875</v>
      </c>
      <c r="J308" t="s">
        <v>31</v>
      </c>
      <c r="K308" s="1" t="s">
        <v>35</v>
      </c>
      <c r="L308" t="s">
        <v>36</v>
      </c>
      <c r="M308" t="s">
        <v>40</v>
      </c>
      <c r="N308" t="s">
        <v>63</v>
      </c>
      <c r="O308" t="str">
        <f>IF(N308="Occasional","_Yes",N308)</f>
        <v>_Yes</v>
      </c>
    </row>
    <row r="309" spans="1:15" x14ac:dyDescent="0.25">
      <c r="A309" t="s">
        <v>0</v>
      </c>
      <c r="B309" t="s">
        <v>16</v>
      </c>
      <c r="C309" t="s">
        <v>19</v>
      </c>
      <c r="D309">
        <v>16.140625</v>
      </c>
      <c r="E309" t="s">
        <v>22</v>
      </c>
      <c r="F309">
        <v>2500</v>
      </c>
      <c r="G309" t="s">
        <v>26</v>
      </c>
      <c r="H309">
        <v>41</v>
      </c>
      <c r="I309">
        <v>21.2578125</v>
      </c>
      <c r="J309" t="s">
        <v>30</v>
      </c>
      <c r="K309" s="1" t="s">
        <v>34</v>
      </c>
      <c r="L309" t="s">
        <v>36</v>
      </c>
      <c r="M309" t="s">
        <v>40</v>
      </c>
      <c r="N309" t="s">
        <v>63</v>
      </c>
      <c r="O309" t="str">
        <f>IF(N309="Occasional","_Yes",N309)</f>
        <v>_Yes</v>
      </c>
    </row>
    <row r="310" spans="1:15" x14ac:dyDescent="0.25">
      <c r="A310" t="s">
        <v>0</v>
      </c>
      <c r="B310" t="s">
        <v>16</v>
      </c>
      <c r="C310" t="s">
        <v>19</v>
      </c>
      <c r="D310">
        <v>16.28515625</v>
      </c>
      <c r="E310" t="s">
        <v>22</v>
      </c>
      <c r="F310">
        <v>2610</v>
      </c>
      <c r="G310" t="s">
        <v>26</v>
      </c>
      <c r="H310">
        <v>36</v>
      </c>
      <c r="I310">
        <v>23.5859375</v>
      </c>
      <c r="J310" t="s">
        <v>30</v>
      </c>
      <c r="K310" s="1" t="s">
        <v>33</v>
      </c>
      <c r="L310" t="s">
        <v>36</v>
      </c>
      <c r="M310" t="s">
        <v>40</v>
      </c>
      <c r="N310" t="s">
        <v>63</v>
      </c>
      <c r="O310" t="str">
        <f>IF(N310="Occasional","_Yes",N310)</f>
        <v>_Yes</v>
      </c>
    </row>
    <row r="311" spans="1:15" x14ac:dyDescent="0.25">
      <c r="A311" t="s">
        <v>0</v>
      </c>
      <c r="B311" t="s">
        <v>16</v>
      </c>
      <c r="C311" t="s">
        <v>19</v>
      </c>
      <c r="D311">
        <v>17</v>
      </c>
      <c r="E311" t="s">
        <v>22</v>
      </c>
      <c r="F311">
        <v>1045</v>
      </c>
      <c r="G311" t="s">
        <v>25</v>
      </c>
      <c r="H311">
        <v>33</v>
      </c>
      <c r="I311">
        <v>28.48828125</v>
      </c>
      <c r="J311" t="s">
        <v>31</v>
      </c>
      <c r="K311" s="1" t="s">
        <v>35</v>
      </c>
      <c r="L311" t="s">
        <v>63</v>
      </c>
      <c r="M311" t="s">
        <v>40</v>
      </c>
      <c r="N311" t="s">
        <v>63</v>
      </c>
      <c r="O311" t="str">
        <f>IF(N311="Occasional","_Yes",N311)</f>
        <v>_Yes</v>
      </c>
    </row>
    <row r="312" spans="1:15" x14ac:dyDescent="0.25">
      <c r="A312" t="s">
        <v>0</v>
      </c>
      <c r="B312" t="s">
        <v>16</v>
      </c>
      <c r="C312" t="s">
        <v>19</v>
      </c>
      <c r="D312">
        <v>17.28515625</v>
      </c>
      <c r="E312" t="s">
        <v>22</v>
      </c>
      <c r="F312">
        <v>3385</v>
      </c>
      <c r="G312" t="s">
        <v>27</v>
      </c>
      <c r="H312">
        <v>40</v>
      </c>
      <c r="I312">
        <v>24.25</v>
      </c>
      <c r="J312" t="s">
        <v>30</v>
      </c>
      <c r="K312" s="1" t="s">
        <v>34</v>
      </c>
      <c r="L312" t="s">
        <v>36</v>
      </c>
      <c r="M312" t="s">
        <v>38</v>
      </c>
      <c r="N312" t="s">
        <v>63</v>
      </c>
      <c r="O312" t="str">
        <f>IF(N312="Occasional","_Yes",N312)</f>
        <v>_Yes</v>
      </c>
    </row>
    <row r="313" spans="1:15" x14ac:dyDescent="0.25">
      <c r="A313" t="s">
        <v>0</v>
      </c>
      <c r="B313" t="s">
        <v>16</v>
      </c>
      <c r="C313" t="s">
        <v>19</v>
      </c>
      <c r="D313">
        <v>17.5703125</v>
      </c>
      <c r="E313" t="s">
        <v>22</v>
      </c>
      <c r="F313">
        <v>2400</v>
      </c>
      <c r="G313" t="s">
        <v>25</v>
      </c>
      <c r="H313">
        <v>36</v>
      </c>
      <c r="I313">
        <v>23</v>
      </c>
      <c r="J313" t="s">
        <v>30</v>
      </c>
      <c r="K313" s="1" t="s">
        <v>35</v>
      </c>
      <c r="L313" t="s">
        <v>63</v>
      </c>
      <c r="M313" t="s">
        <v>40</v>
      </c>
      <c r="N313" t="s">
        <v>63</v>
      </c>
      <c r="O313" t="str">
        <f>IF(N313="Occasional","_Yes",N313)</f>
        <v>_Yes</v>
      </c>
    </row>
    <row r="314" spans="1:15" x14ac:dyDescent="0.25">
      <c r="A314" t="s">
        <v>0</v>
      </c>
      <c r="B314" t="s">
        <v>16</v>
      </c>
      <c r="C314" t="s">
        <v>19</v>
      </c>
      <c r="D314">
        <v>18.42578125</v>
      </c>
      <c r="E314" t="s">
        <v>22</v>
      </c>
      <c r="F314">
        <v>3060</v>
      </c>
      <c r="G314" t="s">
        <v>27</v>
      </c>
      <c r="H314">
        <v>39</v>
      </c>
      <c r="I314">
        <v>23.3515625</v>
      </c>
      <c r="J314" t="s">
        <v>30</v>
      </c>
      <c r="K314" s="1" t="s">
        <v>34</v>
      </c>
      <c r="L314" t="s">
        <v>63</v>
      </c>
      <c r="M314" t="s">
        <v>40</v>
      </c>
      <c r="N314" t="s">
        <v>63</v>
      </c>
      <c r="O314" t="str">
        <f>IF(N314="Occasional","_Yes",N314)</f>
        <v>_Yes</v>
      </c>
    </row>
    <row r="315" spans="1:15" x14ac:dyDescent="0.25">
      <c r="A315" t="s">
        <v>0</v>
      </c>
      <c r="B315" t="s">
        <v>16</v>
      </c>
      <c r="C315" t="s">
        <v>19</v>
      </c>
      <c r="D315">
        <v>19.28515625</v>
      </c>
      <c r="E315" t="s">
        <v>22</v>
      </c>
      <c r="F315">
        <v>2800</v>
      </c>
      <c r="G315" t="s">
        <v>26</v>
      </c>
      <c r="H315">
        <v>40</v>
      </c>
      <c r="I315">
        <v>24.19140625</v>
      </c>
      <c r="J315" t="s">
        <v>30</v>
      </c>
      <c r="K315" s="1" t="s">
        <v>34</v>
      </c>
      <c r="L315" t="s">
        <v>36</v>
      </c>
      <c r="M315" t="s">
        <v>40</v>
      </c>
      <c r="N315" t="s">
        <v>63</v>
      </c>
      <c r="O315" t="str">
        <f>IF(N315="Occasional","_Yes",N315)</f>
        <v>_Yes</v>
      </c>
    </row>
    <row r="316" spans="1:15" x14ac:dyDescent="0.25">
      <c r="A316" t="s">
        <v>0</v>
      </c>
      <c r="B316" t="s">
        <v>16</v>
      </c>
      <c r="C316" t="s">
        <v>19</v>
      </c>
      <c r="D316">
        <v>19.42578125</v>
      </c>
      <c r="E316" t="s">
        <v>22</v>
      </c>
      <c r="F316">
        <v>3630</v>
      </c>
      <c r="G316" t="s">
        <v>28</v>
      </c>
      <c r="H316">
        <v>40.7109375</v>
      </c>
      <c r="I316">
        <v>21.64453125</v>
      </c>
      <c r="J316" t="s">
        <v>30</v>
      </c>
      <c r="K316" s="1" t="s">
        <v>33</v>
      </c>
      <c r="L316" t="s">
        <v>36</v>
      </c>
      <c r="M316" t="s">
        <v>40</v>
      </c>
      <c r="N316" t="s">
        <v>63</v>
      </c>
      <c r="O316" t="str">
        <f>IF(N316="Occasional","_Yes",N316)</f>
        <v>_Yes</v>
      </c>
    </row>
    <row r="317" spans="1:15" x14ac:dyDescent="0.25">
      <c r="A317" t="s">
        <v>0</v>
      </c>
      <c r="B317" t="s">
        <v>16</v>
      </c>
      <c r="C317" t="s">
        <v>19</v>
      </c>
      <c r="D317">
        <v>20.42578125</v>
      </c>
      <c r="E317" t="s">
        <v>23</v>
      </c>
      <c r="F317">
        <v>2365</v>
      </c>
      <c r="G317" t="s">
        <v>25</v>
      </c>
      <c r="H317">
        <v>34</v>
      </c>
      <c r="I317">
        <v>19.50390625</v>
      </c>
      <c r="J317" t="s">
        <v>29</v>
      </c>
      <c r="K317" s="1" t="s">
        <v>34</v>
      </c>
      <c r="L317" t="s">
        <v>36</v>
      </c>
      <c r="M317" t="s">
        <v>38</v>
      </c>
      <c r="N317" t="s">
        <v>63</v>
      </c>
      <c r="O317" t="str">
        <f>IF(N317="Occasional","_Yes",N317)</f>
        <v>_Yes</v>
      </c>
    </row>
    <row r="318" spans="1:15" x14ac:dyDescent="0.25">
      <c r="A318" t="s">
        <v>0</v>
      </c>
      <c r="B318" t="s">
        <v>16</v>
      </c>
      <c r="C318" t="s">
        <v>19</v>
      </c>
      <c r="D318">
        <v>21.42578125</v>
      </c>
      <c r="E318" t="s">
        <v>23</v>
      </c>
      <c r="F318">
        <v>1870</v>
      </c>
      <c r="G318" t="s">
        <v>25</v>
      </c>
      <c r="H318">
        <v>32.28125</v>
      </c>
      <c r="I318">
        <v>20.49609375</v>
      </c>
      <c r="J318" t="s">
        <v>30</v>
      </c>
      <c r="K318" s="1" t="s">
        <v>33</v>
      </c>
      <c r="L318" t="s">
        <v>36</v>
      </c>
      <c r="M318" t="s">
        <v>40</v>
      </c>
      <c r="N318" t="s">
        <v>63</v>
      </c>
      <c r="O318" t="str">
        <f>IF(N318="Occasional","_Yes",N318)</f>
        <v>_Yes</v>
      </c>
    </row>
    <row r="319" spans="1:15" x14ac:dyDescent="0.25">
      <c r="A319" t="s">
        <v>0</v>
      </c>
      <c r="B319" t="s">
        <v>16</v>
      </c>
      <c r="C319" t="s">
        <v>19</v>
      </c>
      <c r="D319">
        <v>22.140625</v>
      </c>
      <c r="E319" t="s">
        <v>23</v>
      </c>
      <c r="F319">
        <v>2580</v>
      </c>
      <c r="G319" t="s">
        <v>26</v>
      </c>
      <c r="H319">
        <v>36</v>
      </c>
      <c r="I319">
        <v>27.05859375</v>
      </c>
      <c r="J319" t="s">
        <v>31</v>
      </c>
      <c r="K319" s="1" t="s">
        <v>34</v>
      </c>
      <c r="L319" t="s">
        <v>36</v>
      </c>
      <c r="M319" t="s">
        <v>40</v>
      </c>
      <c r="N319" t="s">
        <v>63</v>
      </c>
      <c r="O319" t="str">
        <f>IF(N319="Occasional","_Yes",N319)</f>
        <v>_Yes</v>
      </c>
    </row>
    <row r="320" spans="1:15" x14ac:dyDescent="0.25">
      <c r="A320" t="s">
        <v>0</v>
      </c>
      <c r="B320" t="s">
        <v>16</v>
      </c>
      <c r="C320" t="s">
        <v>19</v>
      </c>
      <c r="D320">
        <v>22.140625</v>
      </c>
      <c r="E320" t="s">
        <v>23</v>
      </c>
      <c r="F320">
        <v>3600</v>
      </c>
      <c r="G320" t="s">
        <v>28</v>
      </c>
      <c r="H320">
        <v>38.421875</v>
      </c>
      <c r="I320">
        <v>16.50390625</v>
      </c>
      <c r="J320" t="s">
        <v>29</v>
      </c>
      <c r="K320" s="1" t="s">
        <v>35</v>
      </c>
      <c r="L320" t="s">
        <v>36</v>
      </c>
      <c r="M320" t="s">
        <v>40</v>
      </c>
      <c r="N320" t="s">
        <v>63</v>
      </c>
      <c r="O320" t="str">
        <f>IF(N320="Occasional","_Yes",N320)</f>
        <v>_Yes</v>
      </c>
    </row>
    <row r="321" spans="1:15" x14ac:dyDescent="0.25">
      <c r="A321" t="s">
        <v>0</v>
      </c>
      <c r="B321" t="s">
        <v>16</v>
      </c>
      <c r="C321" t="s">
        <v>19</v>
      </c>
      <c r="D321">
        <v>22.28515625</v>
      </c>
      <c r="E321" t="s">
        <v>23</v>
      </c>
      <c r="F321">
        <v>2800</v>
      </c>
      <c r="G321" t="s">
        <v>26</v>
      </c>
      <c r="H321">
        <v>40</v>
      </c>
      <c r="I321">
        <v>25.01171875</v>
      </c>
      <c r="J321" t="s">
        <v>31</v>
      </c>
      <c r="K321" s="1" t="s">
        <v>34</v>
      </c>
      <c r="L321" t="s">
        <v>36</v>
      </c>
      <c r="M321" t="s">
        <v>40</v>
      </c>
      <c r="N321" t="s">
        <v>63</v>
      </c>
      <c r="O321" t="str">
        <f>IF(N321="Occasional","_Yes",N321)</f>
        <v>_Yes</v>
      </c>
    </row>
    <row r="322" spans="1:15" x14ac:dyDescent="0.25">
      <c r="A322" t="s">
        <v>0</v>
      </c>
      <c r="B322" t="s">
        <v>16</v>
      </c>
      <c r="C322" t="s">
        <v>19</v>
      </c>
      <c r="D322">
        <v>23</v>
      </c>
      <c r="E322" t="s">
        <v>23</v>
      </c>
      <c r="F322">
        <v>1810</v>
      </c>
      <c r="G322" t="s">
        <v>25</v>
      </c>
      <c r="H322">
        <v>32</v>
      </c>
      <c r="I322">
        <v>17.015625</v>
      </c>
      <c r="J322" t="s">
        <v>29</v>
      </c>
      <c r="K322" s="1" t="s">
        <v>35</v>
      </c>
      <c r="L322" t="s">
        <v>63</v>
      </c>
      <c r="M322" t="s">
        <v>38</v>
      </c>
      <c r="N322" t="s">
        <v>36</v>
      </c>
      <c r="O322" t="str">
        <f>IF(N322="Occasional","_Yes",N322)</f>
        <v>No</v>
      </c>
    </row>
    <row r="323" spans="1:15" x14ac:dyDescent="0.25">
      <c r="A323" t="s">
        <v>0</v>
      </c>
      <c r="B323" t="s">
        <v>16</v>
      </c>
      <c r="C323" t="s">
        <v>19</v>
      </c>
      <c r="D323">
        <v>23</v>
      </c>
      <c r="E323" t="s">
        <v>23</v>
      </c>
      <c r="F323">
        <v>2670</v>
      </c>
      <c r="G323" t="s">
        <v>26</v>
      </c>
      <c r="H323">
        <v>37</v>
      </c>
      <c r="I323">
        <v>28.4296875</v>
      </c>
      <c r="J323" t="s">
        <v>31</v>
      </c>
      <c r="K323" s="1" t="s">
        <v>34</v>
      </c>
      <c r="L323" t="s">
        <v>36</v>
      </c>
      <c r="M323" t="s">
        <v>40</v>
      </c>
      <c r="N323" t="s">
        <v>36</v>
      </c>
      <c r="O323" t="str">
        <f>IF(N323="Occasional","_Yes",N323)</f>
        <v>No</v>
      </c>
    </row>
    <row r="324" spans="1:15" x14ac:dyDescent="0.25">
      <c r="A324" t="s">
        <v>0</v>
      </c>
      <c r="B324" t="s">
        <v>16</v>
      </c>
      <c r="C324" t="s">
        <v>19</v>
      </c>
      <c r="D324">
        <v>24.5703125</v>
      </c>
      <c r="E324" t="s">
        <v>23</v>
      </c>
      <c r="F324">
        <v>930</v>
      </c>
      <c r="G324" t="s">
        <v>25</v>
      </c>
      <c r="H324">
        <v>27</v>
      </c>
      <c r="I324">
        <v>24.88671875</v>
      </c>
      <c r="J324" t="s">
        <v>30</v>
      </c>
      <c r="K324" s="1" t="s">
        <v>34</v>
      </c>
      <c r="L324" t="s">
        <v>36</v>
      </c>
      <c r="M324" t="s">
        <v>40</v>
      </c>
      <c r="N324" t="s">
        <v>63</v>
      </c>
      <c r="O324" t="str">
        <f>IF(N324="Occasional","_Yes",N324)</f>
        <v>_Yes</v>
      </c>
    </row>
    <row r="325" spans="1:15" x14ac:dyDescent="0.25">
      <c r="A325" t="s">
        <v>0</v>
      </c>
      <c r="B325" t="s">
        <v>16</v>
      </c>
      <c r="C325" t="s">
        <v>19</v>
      </c>
      <c r="D325">
        <v>24.85546875</v>
      </c>
      <c r="E325" t="s">
        <v>23</v>
      </c>
      <c r="F325">
        <v>2640</v>
      </c>
      <c r="G325" t="s">
        <v>26</v>
      </c>
      <c r="H325">
        <v>38</v>
      </c>
      <c r="I325">
        <v>24.92578125</v>
      </c>
      <c r="J325" t="s">
        <v>30</v>
      </c>
      <c r="K325" s="1" t="s">
        <v>34</v>
      </c>
      <c r="L325" t="s">
        <v>63</v>
      </c>
      <c r="M325" t="s">
        <v>40</v>
      </c>
      <c r="N325" t="s">
        <v>63</v>
      </c>
      <c r="O325" t="str">
        <f>IF(N325="Occasional","_Yes",N325)</f>
        <v>_Yes</v>
      </c>
    </row>
    <row r="326" spans="1:15" x14ac:dyDescent="0.25">
      <c r="A326" t="s">
        <v>0</v>
      </c>
      <c r="B326" t="s">
        <v>16</v>
      </c>
      <c r="C326" t="s">
        <v>19</v>
      </c>
      <c r="D326">
        <v>26.140625</v>
      </c>
      <c r="E326" t="s">
        <v>24</v>
      </c>
      <c r="F326">
        <v>3000</v>
      </c>
      <c r="G326" t="s">
        <v>27</v>
      </c>
      <c r="H326">
        <v>36</v>
      </c>
      <c r="I326">
        <v>33.4140625</v>
      </c>
      <c r="J326" t="s">
        <v>32</v>
      </c>
      <c r="K326" s="1" t="s">
        <v>34</v>
      </c>
      <c r="L326" t="s">
        <v>36</v>
      </c>
      <c r="M326" t="s">
        <v>40</v>
      </c>
      <c r="N326" t="s">
        <v>36</v>
      </c>
      <c r="O326" t="str">
        <f>IF(N326="Occasional","_Yes",N326)</f>
        <v>No</v>
      </c>
    </row>
    <row r="327" spans="1:15" x14ac:dyDescent="0.25">
      <c r="A327" t="s">
        <v>0</v>
      </c>
      <c r="B327" t="s">
        <v>16</v>
      </c>
      <c r="C327" t="s">
        <v>19</v>
      </c>
      <c r="D327">
        <v>27.42578125</v>
      </c>
      <c r="E327" t="s">
        <v>24</v>
      </c>
      <c r="F327">
        <v>2950</v>
      </c>
      <c r="G327" t="s">
        <v>26</v>
      </c>
      <c r="H327">
        <v>40</v>
      </c>
      <c r="I327">
        <v>27.22265625</v>
      </c>
      <c r="J327" t="s">
        <v>31</v>
      </c>
      <c r="K327" s="1" t="s">
        <v>35</v>
      </c>
      <c r="L327" t="s">
        <v>63</v>
      </c>
      <c r="M327" t="s">
        <v>38</v>
      </c>
      <c r="N327" t="s">
        <v>63</v>
      </c>
      <c r="O327" t="str">
        <f>IF(N327="Occasional","_Yes",N327)</f>
        <v>_Yes</v>
      </c>
    </row>
    <row r="328" spans="1:15" x14ac:dyDescent="0.25">
      <c r="A328" t="s">
        <v>0</v>
      </c>
      <c r="B328" t="s">
        <v>16</v>
      </c>
      <c r="C328" t="s">
        <v>19</v>
      </c>
      <c r="D328">
        <v>29.42578125</v>
      </c>
      <c r="E328" t="s">
        <v>24</v>
      </c>
      <c r="F328">
        <v>3300</v>
      </c>
      <c r="G328" t="s">
        <v>27</v>
      </c>
      <c r="H328">
        <v>40</v>
      </c>
      <c r="I328">
        <v>20.55859375</v>
      </c>
      <c r="J328" t="s">
        <v>30</v>
      </c>
      <c r="K328" s="1" t="s">
        <v>35</v>
      </c>
      <c r="L328" t="s">
        <v>36</v>
      </c>
      <c r="M328" t="s">
        <v>40</v>
      </c>
      <c r="N328" t="s">
        <v>63</v>
      </c>
      <c r="O328" t="str">
        <f>IF(N328="Occasional","_Yes",N328)</f>
        <v>_Yes</v>
      </c>
    </row>
    <row r="329" spans="1:15" x14ac:dyDescent="0.25">
      <c r="A329" t="s">
        <v>0</v>
      </c>
      <c r="B329" t="s">
        <v>16</v>
      </c>
      <c r="C329" t="s">
        <v>19</v>
      </c>
      <c r="D329">
        <v>31</v>
      </c>
      <c r="E329" t="s">
        <v>24</v>
      </c>
      <c r="F329">
        <v>3470</v>
      </c>
      <c r="G329" t="s">
        <v>27</v>
      </c>
      <c r="H329">
        <v>38</v>
      </c>
      <c r="I329">
        <v>23.6796875</v>
      </c>
      <c r="J329" t="s">
        <v>30</v>
      </c>
      <c r="K329" s="1" t="s">
        <v>35</v>
      </c>
      <c r="L329" t="s">
        <v>63</v>
      </c>
      <c r="M329" t="s">
        <v>40</v>
      </c>
      <c r="N329" t="s">
        <v>63</v>
      </c>
      <c r="O329" t="str">
        <f>IF(N329="Occasional","_Yes",N329)</f>
        <v>_Yes</v>
      </c>
    </row>
    <row r="330" spans="1:15" x14ac:dyDescent="0.25">
      <c r="A330" t="s">
        <v>0</v>
      </c>
      <c r="B330" t="s">
        <v>16</v>
      </c>
      <c r="C330" t="s">
        <v>19</v>
      </c>
      <c r="D330">
        <v>31.7109375</v>
      </c>
      <c r="E330" t="s">
        <v>24</v>
      </c>
      <c r="F330">
        <v>2600</v>
      </c>
      <c r="G330" t="s">
        <v>26</v>
      </c>
      <c r="H330">
        <v>36</v>
      </c>
      <c r="I330">
        <v>22.94140625</v>
      </c>
      <c r="J330" t="s">
        <v>30</v>
      </c>
      <c r="K330" s="1" t="s">
        <v>34</v>
      </c>
      <c r="L330" t="s">
        <v>63</v>
      </c>
      <c r="M330" t="s">
        <v>40</v>
      </c>
      <c r="N330" t="s">
        <v>63</v>
      </c>
      <c r="O330" t="str">
        <f>IF(N330="Occasional","_Yes",N330)</f>
        <v>_Yes</v>
      </c>
    </row>
    <row r="331" spans="1:15" x14ac:dyDescent="0.25">
      <c r="A331" t="s">
        <v>0</v>
      </c>
      <c r="B331" t="s">
        <v>16</v>
      </c>
      <c r="C331" t="s">
        <v>19</v>
      </c>
      <c r="D331">
        <v>32.421875</v>
      </c>
      <c r="E331" t="s">
        <v>24</v>
      </c>
      <c r="F331">
        <v>3120</v>
      </c>
      <c r="G331" t="s">
        <v>27</v>
      </c>
      <c r="H331">
        <v>40</v>
      </c>
      <c r="I331">
        <v>29.3359375</v>
      </c>
      <c r="J331" t="s">
        <v>31</v>
      </c>
      <c r="K331" s="1" t="s">
        <v>35</v>
      </c>
      <c r="L331" t="s">
        <v>36</v>
      </c>
      <c r="M331" t="s">
        <v>37</v>
      </c>
      <c r="N331" t="s">
        <v>63</v>
      </c>
      <c r="O331" t="str">
        <f>IF(N331="Occasional","_Yes",N331)</f>
        <v>_Yes</v>
      </c>
    </row>
    <row r="332" spans="1:15" x14ac:dyDescent="0.25">
      <c r="A332" t="s">
        <v>0</v>
      </c>
      <c r="B332" t="s">
        <v>16</v>
      </c>
      <c r="C332" t="s">
        <v>19</v>
      </c>
      <c r="D332">
        <v>37.28125</v>
      </c>
      <c r="E332" t="s">
        <v>24</v>
      </c>
      <c r="F332">
        <v>1910</v>
      </c>
      <c r="G332" t="s">
        <v>25</v>
      </c>
      <c r="H332">
        <v>34</v>
      </c>
      <c r="I332">
        <v>23.53515625</v>
      </c>
      <c r="J332" t="s">
        <v>30</v>
      </c>
      <c r="K332" s="1" t="s">
        <v>34</v>
      </c>
      <c r="L332" t="s">
        <v>63</v>
      </c>
      <c r="M332" t="s">
        <v>38</v>
      </c>
      <c r="N332" t="s">
        <v>63</v>
      </c>
      <c r="O332" t="str">
        <f>IF(N332="Occasional","_Yes",N332)</f>
        <v>_Yes</v>
      </c>
    </row>
    <row r="333" spans="1:15" x14ac:dyDescent="0.25">
      <c r="A333" t="s">
        <v>0</v>
      </c>
      <c r="B333" t="s">
        <v>16</v>
      </c>
      <c r="C333" t="s">
        <v>19</v>
      </c>
      <c r="D333">
        <v>39.28125</v>
      </c>
      <c r="E333" t="s">
        <v>24</v>
      </c>
      <c r="F333">
        <v>2840</v>
      </c>
      <c r="G333" t="s">
        <v>26</v>
      </c>
      <c r="H333">
        <v>40</v>
      </c>
      <c r="I333">
        <v>18.53515625</v>
      </c>
      <c r="J333" t="s">
        <v>29</v>
      </c>
      <c r="K333" s="1" t="s">
        <v>35</v>
      </c>
      <c r="L333" t="s">
        <v>36</v>
      </c>
      <c r="M333" t="s">
        <v>40</v>
      </c>
      <c r="N333" t="s">
        <v>63</v>
      </c>
      <c r="O333" t="str">
        <f>IF(N333="Occasional","_Yes",N333)</f>
        <v>_Yes</v>
      </c>
    </row>
    <row r="334" spans="1:15" x14ac:dyDescent="0.25">
      <c r="A334" t="s">
        <v>0</v>
      </c>
      <c r="B334" t="s">
        <v>16</v>
      </c>
      <c r="C334" t="s">
        <v>19</v>
      </c>
      <c r="D334">
        <v>43.140625</v>
      </c>
      <c r="E334" t="s">
        <v>24</v>
      </c>
      <c r="F334">
        <v>2520</v>
      </c>
      <c r="G334" t="s">
        <v>26</v>
      </c>
      <c r="H334">
        <v>41.421875</v>
      </c>
      <c r="I334">
        <v>30.98046875</v>
      </c>
      <c r="J334" t="s">
        <v>32</v>
      </c>
      <c r="K334" s="1" t="s">
        <v>34</v>
      </c>
      <c r="L334" t="s">
        <v>36</v>
      </c>
      <c r="M334" t="s">
        <v>39</v>
      </c>
      <c r="N334" t="s">
        <v>63</v>
      </c>
      <c r="O334" t="str">
        <f>IF(N334="Occasional","_Yes",N334)</f>
        <v>_Yes</v>
      </c>
    </row>
    <row r="335" spans="1:15" x14ac:dyDescent="0.25">
      <c r="A335" t="s">
        <v>0</v>
      </c>
      <c r="B335" t="s">
        <v>16</v>
      </c>
      <c r="C335" t="s">
        <v>19</v>
      </c>
      <c r="D335">
        <v>43.140625</v>
      </c>
      <c r="E335" t="s">
        <v>24</v>
      </c>
      <c r="F335">
        <v>3010</v>
      </c>
      <c r="G335" t="s">
        <v>27</v>
      </c>
      <c r="H335">
        <v>40</v>
      </c>
      <c r="I335">
        <v>21.1015625</v>
      </c>
      <c r="J335" t="s">
        <v>30</v>
      </c>
      <c r="K335" s="1" t="s">
        <v>35</v>
      </c>
      <c r="L335" t="s">
        <v>36</v>
      </c>
      <c r="M335" t="s">
        <v>37</v>
      </c>
      <c r="N335" t="s">
        <v>36</v>
      </c>
      <c r="O335" t="str">
        <f>IF(N335="Occasional","_Yes",N335)</f>
        <v>No</v>
      </c>
    </row>
    <row r="336" spans="1:15" x14ac:dyDescent="0.25">
      <c r="A336" t="s">
        <v>0</v>
      </c>
      <c r="B336" t="s">
        <v>16</v>
      </c>
      <c r="C336" t="s">
        <v>19</v>
      </c>
      <c r="D336">
        <v>44.28125</v>
      </c>
      <c r="E336" t="s">
        <v>24</v>
      </c>
      <c r="F336">
        <v>3550</v>
      </c>
      <c r="G336" t="s">
        <v>28</v>
      </c>
      <c r="H336">
        <v>40</v>
      </c>
      <c r="I336">
        <v>17.84765625</v>
      </c>
      <c r="J336" t="s">
        <v>29</v>
      </c>
      <c r="K336" s="1" t="s">
        <v>34</v>
      </c>
      <c r="L336" t="s">
        <v>63</v>
      </c>
      <c r="M336" t="s">
        <v>37</v>
      </c>
      <c r="N336" t="s">
        <v>63</v>
      </c>
      <c r="O336" t="str">
        <f>IF(N336="Occasional","_Yes",N336)</f>
        <v>_Yes</v>
      </c>
    </row>
    <row r="337" spans="1:15" x14ac:dyDescent="0.25">
      <c r="A337" t="s">
        <v>0</v>
      </c>
      <c r="B337" t="s">
        <v>16</v>
      </c>
      <c r="C337" t="s">
        <v>19</v>
      </c>
      <c r="D337">
        <v>45.5703125</v>
      </c>
      <c r="E337" t="s">
        <v>24</v>
      </c>
      <c r="F337">
        <v>3200</v>
      </c>
      <c r="G337" t="s">
        <v>27</v>
      </c>
      <c r="H337">
        <v>39</v>
      </c>
      <c r="I337">
        <v>33.125</v>
      </c>
      <c r="J337" t="s">
        <v>32</v>
      </c>
      <c r="K337" s="1" t="s">
        <v>34</v>
      </c>
      <c r="L337" t="s">
        <v>63</v>
      </c>
      <c r="M337" t="s">
        <v>40</v>
      </c>
      <c r="N337" t="s">
        <v>63</v>
      </c>
      <c r="O337" t="str">
        <f>IF(N337="Occasional","_Yes",N337)</f>
        <v>_Yes</v>
      </c>
    </row>
    <row r="338" spans="1:15" x14ac:dyDescent="0.25">
      <c r="A338" t="s">
        <v>0</v>
      </c>
      <c r="B338" t="s">
        <v>17</v>
      </c>
      <c r="C338" t="s">
        <v>20</v>
      </c>
      <c r="D338">
        <v>4</v>
      </c>
      <c r="E338" t="s">
        <v>21</v>
      </c>
      <c r="F338">
        <v>2330</v>
      </c>
      <c r="G338" t="s">
        <v>25</v>
      </c>
      <c r="H338">
        <v>36</v>
      </c>
      <c r="I338">
        <v>23.796875</v>
      </c>
      <c r="J338" t="s">
        <v>30</v>
      </c>
      <c r="K338" s="1" t="s">
        <v>34</v>
      </c>
      <c r="L338" t="s">
        <v>63</v>
      </c>
      <c r="M338" t="s">
        <v>38</v>
      </c>
      <c r="N338" t="s">
        <v>63</v>
      </c>
      <c r="O338" t="str">
        <f>IF(N338="Occasional","_Yes",N338)</f>
        <v>_Yes</v>
      </c>
    </row>
    <row r="339" spans="1:15" x14ac:dyDescent="0.25">
      <c r="A339" t="s">
        <v>0</v>
      </c>
      <c r="B339" t="s">
        <v>17</v>
      </c>
      <c r="C339" t="s">
        <v>20</v>
      </c>
      <c r="D339">
        <v>6.142578125</v>
      </c>
      <c r="E339" t="s">
        <v>21</v>
      </c>
      <c r="F339">
        <v>3510</v>
      </c>
      <c r="G339" t="s">
        <v>28</v>
      </c>
      <c r="H339">
        <v>40</v>
      </c>
      <c r="I339">
        <v>24.08984375</v>
      </c>
      <c r="J339" t="s">
        <v>30</v>
      </c>
      <c r="K339" s="1" t="s">
        <v>34</v>
      </c>
      <c r="L339" t="s">
        <v>63</v>
      </c>
      <c r="M339" t="s">
        <v>38</v>
      </c>
      <c r="N339" t="s">
        <v>63</v>
      </c>
      <c r="O339" t="str">
        <f>IF(N339="Occasional","_Yes",N339)</f>
        <v>_Yes</v>
      </c>
    </row>
    <row r="340" spans="1:15" x14ac:dyDescent="0.25">
      <c r="A340" t="s">
        <v>0</v>
      </c>
      <c r="B340" t="s">
        <v>17</v>
      </c>
      <c r="C340" t="s">
        <v>20</v>
      </c>
      <c r="D340">
        <v>7</v>
      </c>
      <c r="E340" t="s">
        <v>21</v>
      </c>
      <c r="F340">
        <v>3420</v>
      </c>
      <c r="G340" t="s">
        <v>27</v>
      </c>
      <c r="H340">
        <v>40</v>
      </c>
      <c r="I340">
        <v>26.0390625</v>
      </c>
      <c r="J340" t="s">
        <v>31</v>
      </c>
      <c r="K340" s="1" t="s">
        <v>35</v>
      </c>
      <c r="L340" t="s">
        <v>63</v>
      </c>
      <c r="M340" t="s">
        <v>38</v>
      </c>
      <c r="N340" t="s">
        <v>36</v>
      </c>
      <c r="O340" t="str">
        <f>IF(N340="Occasional","_Yes",N340)</f>
        <v>No</v>
      </c>
    </row>
    <row r="341" spans="1:15" x14ac:dyDescent="0.25">
      <c r="A341" t="s">
        <v>0</v>
      </c>
      <c r="B341" t="s">
        <v>17</v>
      </c>
      <c r="C341" t="s">
        <v>20</v>
      </c>
      <c r="D341">
        <v>8.712890625</v>
      </c>
      <c r="E341" t="s">
        <v>21</v>
      </c>
      <c r="F341">
        <v>3450</v>
      </c>
      <c r="G341" t="s">
        <v>27</v>
      </c>
      <c r="H341">
        <v>40</v>
      </c>
      <c r="I341">
        <v>22.6953125</v>
      </c>
      <c r="J341" t="s">
        <v>30</v>
      </c>
      <c r="K341" s="1" t="s">
        <v>35</v>
      </c>
      <c r="L341" t="s">
        <v>36</v>
      </c>
      <c r="M341" t="s">
        <v>38</v>
      </c>
      <c r="N341" t="s">
        <v>36</v>
      </c>
      <c r="O341" t="str">
        <f>IF(N341="Occasional","_Yes",N341)</f>
        <v>No</v>
      </c>
    </row>
    <row r="342" spans="1:15" x14ac:dyDescent="0.25">
      <c r="A342" t="s">
        <v>0</v>
      </c>
      <c r="B342" t="s">
        <v>17</v>
      </c>
      <c r="C342" t="s">
        <v>20</v>
      </c>
      <c r="D342">
        <v>9.5703125</v>
      </c>
      <c r="E342" t="s">
        <v>21</v>
      </c>
      <c r="F342">
        <v>3000</v>
      </c>
      <c r="G342" t="s">
        <v>27</v>
      </c>
      <c r="H342">
        <v>40</v>
      </c>
      <c r="I342">
        <v>21.46484375</v>
      </c>
      <c r="J342" t="s">
        <v>30</v>
      </c>
      <c r="K342" s="1" t="s">
        <v>35</v>
      </c>
      <c r="L342" t="s">
        <v>36</v>
      </c>
      <c r="M342" t="s">
        <v>40</v>
      </c>
      <c r="N342" t="s">
        <v>63</v>
      </c>
      <c r="O342" t="str">
        <f>IF(N342="Occasional","_Yes",N342)</f>
        <v>_Yes</v>
      </c>
    </row>
    <row r="343" spans="1:15" x14ac:dyDescent="0.25">
      <c r="A343" t="s">
        <v>0</v>
      </c>
      <c r="B343" t="s">
        <v>17</v>
      </c>
      <c r="C343" t="s">
        <v>20</v>
      </c>
      <c r="D343">
        <v>13.5703125</v>
      </c>
      <c r="E343" t="s">
        <v>22</v>
      </c>
      <c r="F343">
        <v>3200</v>
      </c>
      <c r="G343" t="s">
        <v>27</v>
      </c>
      <c r="H343">
        <v>38.8515625</v>
      </c>
      <c r="I343">
        <v>16.76171875</v>
      </c>
      <c r="J343" t="s">
        <v>29</v>
      </c>
      <c r="K343" s="1" t="s">
        <v>34</v>
      </c>
      <c r="L343" t="s">
        <v>36</v>
      </c>
      <c r="M343" t="s">
        <v>40</v>
      </c>
      <c r="N343" t="s">
        <v>36</v>
      </c>
      <c r="O343" t="str">
        <f>IF(N343="Occasional","_Yes",N343)</f>
        <v>No</v>
      </c>
    </row>
    <row r="344" spans="1:15" x14ac:dyDescent="0.25">
      <c r="A344" t="s">
        <v>0</v>
      </c>
      <c r="B344" t="s">
        <v>17</v>
      </c>
      <c r="C344" t="s">
        <v>20</v>
      </c>
      <c r="D344">
        <v>15.14257813</v>
      </c>
      <c r="E344" t="s">
        <v>22</v>
      </c>
      <c r="F344">
        <v>3080</v>
      </c>
      <c r="G344" t="s">
        <v>27</v>
      </c>
      <c r="H344">
        <v>40</v>
      </c>
      <c r="I344">
        <v>31.87890625</v>
      </c>
      <c r="J344" t="s">
        <v>32</v>
      </c>
      <c r="K344" s="1" t="s">
        <v>33</v>
      </c>
      <c r="L344" t="s">
        <v>36</v>
      </c>
      <c r="M344" t="s">
        <v>40</v>
      </c>
      <c r="N344" t="s">
        <v>63</v>
      </c>
      <c r="O344" t="str">
        <f>IF(N344="Occasional","_Yes",N344)</f>
        <v>_Yes</v>
      </c>
    </row>
    <row r="345" spans="1:15" x14ac:dyDescent="0.25">
      <c r="A345" t="s">
        <v>0</v>
      </c>
      <c r="B345" t="s">
        <v>17</v>
      </c>
      <c r="C345" t="s">
        <v>20</v>
      </c>
      <c r="D345">
        <v>15.85546875</v>
      </c>
      <c r="E345" t="s">
        <v>22</v>
      </c>
      <c r="F345">
        <v>2380</v>
      </c>
      <c r="G345" t="s">
        <v>25</v>
      </c>
      <c r="H345">
        <v>35</v>
      </c>
      <c r="I345">
        <v>22</v>
      </c>
      <c r="J345" t="s">
        <v>30</v>
      </c>
      <c r="K345" s="1" t="s">
        <v>34</v>
      </c>
      <c r="L345" t="s">
        <v>36</v>
      </c>
      <c r="M345" t="s">
        <v>40</v>
      </c>
      <c r="N345" t="s">
        <v>63</v>
      </c>
      <c r="O345" t="str">
        <f>IF(N345="Occasional","_Yes",N345)</f>
        <v>_Yes</v>
      </c>
    </row>
    <row r="346" spans="1:15" x14ac:dyDescent="0.25">
      <c r="A346" t="s">
        <v>0</v>
      </c>
      <c r="B346" t="s">
        <v>17</v>
      </c>
      <c r="C346" t="s">
        <v>20</v>
      </c>
      <c r="D346">
        <v>17.5703125</v>
      </c>
      <c r="E346" t="s">
        <v>22</v>
      </c>
      <c r="F346">
        <v>1740</v>
      </c>
      <c r="G346" t="s">
        <v>25</v>
      </c>
      <c r="H346">
        <v>36</v>
      </c>
      <c r="I346">
        <v>27.5390625</v>
      </c>
      <c r="J346" t="s">
        <v>31</v>
      </c>
      <c r="K346" s="1" t="s">
        <v>34</v>
      </c>
      <c r="L346" t="s">
        <v>36</v>
      </c>
      <c r="M346" t="s">
        <v>40</v>
      </c>
      <c r="N346" t="s">
        <v>36</v>
      </c>
      <c r="O346" t="str">
        <f>IF(N346="Occasional","_Yes",N346)</f>
        <v>No</v>
      </c>
    </row>
    <row r="347" spans="1:15" x14ac:dyDescent="0.25">
      <c r="A347" t="s">
        <v>0</v>
      </c>
      <c r="B347" t="s">
        <v>17</v>
      </c>
      <c r="C347" t="s">
        <v>20</v>
      </c>
      <c r="D347">
        <v>19.140625</v>
      </c>
      <c r="E347" t="s">
        <v>22</v>
      </c>
      <c r="F347">
        <v>3970</v>
      </c>
      <c r="G347" t="s">
        <v>28</v>
      </c>
      <c r="H347">
        <v>41</v>
      </c>
      <c r="I347">
        <v>19.36328125</v>
      </c>
      <c r="J347" t="s">
        <v>29</v>
      </c>
      <c r="K347" s="1" t="s">
        <v>33</v>
      </c>
      <c r="L347" t="s">
        <v>63</v>
      </c>
      <c r="M347" t="s">
        <v>38</v>
      </c>
      <c r="N347" t="s">
        <v>36</v>
      </c>
      <c r="O347" t="str">
        <f>IF(N347="Occasional","_Yes",N347)</f>
        <v>No</v>
      </c>
    </row>
    <row r="348" spans="1:15" x14ac:dyDescent="0.25">
      <c r="A348" t="s">
        <v>0</v>
      </c>
      <c r="B348" t="s">
        <v>17</v>
      </c>
      <c r="C348" t="s">
        <v>20</v>
      </c>
      <c r="D348">
        <v>34.7109375</v>
      </c>
      <c r="E348" t="s">
        <v>24</v>
      </c>
      <c r="F348">
        <v>2830</v>
      </c>
      <c r="G348" t="s">
        <v>26</v>
      </c>
      <c r="H348">
        <v>38.5</v>
      </c>
      <c r="I348">
        <v>23.171875</v>
      </c>
      <c r="J348" t="s">
        <v>30</v>
      </c>
      <c r="K348" s="1" t="s">
        <v>35</v>
      </c>
      <c r="L348" t="s">
        <v>63</v>
      </c>
      <c r="M348" t="s">
        <v>40</v>
      </c>
      <c r="N348" t="s">
        <v>63</v>
      </c>
      <c r="O348" t="str">
        <f>IF(N348="Occasional","_Yes",N348)</f>
        <v>_Yes</v>
      </c>
    </row>
    <row r="349" spans="1:15" x14ac:dyDescent="0.25">
      <c r="A349" t="s">
        <v>0</v>
      </c>
      <c r="B349" t="s">
        <v>17</v>
      </c>
      <c r="C349" t="s">
        <v>19</v>
      </c>
      <c r="D349">
        <v>5.142578125</v>
      </c>
      <c r="E349" t="s">
        <v>21</v>
      </c>
      <c r="F349">
        <v>3250</v>
      </c>
      <c r="G349" t="s">
        <v>27</v>
      </c>
      <c r="H349">
        <v>40</v>
      </c>
      <c r="I349">
        <v>27.28125</v>
      </c>
      <c r="J349" t="s">
        <v>31</v>
      </c>
      <c r="K349" s="1" t="s">
        <v>33</v>
      </c>
      <c r="L349" t="s">
        <v>63</v>
      </c>
      <c r="M349" t="s">
        <v>38</v>
      </c>
      <c r="N349" t="s">
        <v>63</v>
      </c>
      <c r="O349" t="str">
        <f>IF(N349="Occasional","_Yes",N349)</f>
        <v>_Yes</v>
      </c>
    </row>
    <row r="350" spans="1:15" x14ac:dyDescent="0.25">
      <c r="A350" t="s">
        <v>0</v>
      </c>
      <c r="B350" t="s">
        <v>17</v>
      </c>
      <c r="C350" t="s">
        <v>19</v>
      </c>
      <c r="D350">
        <v>5.856445313</v>
      </c>
      <c r="E350" t="s">
        <v>21</v>
      </c>
      <c r="F350">
        <v>3650</v>
      </c>
      <c r="G350" t="s">
        <v>28</v>
      </c>
      <c r="H350">
        <v>37</v>
      </c>
      <c r="I350">
        <v>32.296875</v>
      </c>
      <c r="J350" t="s">
        <v>32</v>
      </c>
      <c r="K350" s="1" t="s">
        <v>35</v>
      </c>
      <c r="L350" t="s">
        <v>63</v>
      </c>
      <c r="M350" t="s">
        <v>38</v>
      </c>
      <c r="N350" t="s">
        <v>36</v>
      </c>
      <c r="O350" t="str">
        <f>IF(N350="Occasional","_Yes",N350)</f>
        <v>No</v>
      </c>
    </row>
    <row r="351" spans="1:15" x14ac:dyDescent="0.25">
      <c r="A351" t="s">
        <v>0</v>
      </c>
      <c r="B351" t="s">
        <v>17</v>
      </c>
      <c r="C351" t="s">
        <v>19</v>
      </c>
      <c r="D351">
        <v>6.28515625</v>
      </c>
      <c r="E351" t="s">
        <v>21</v>
      </c>
      <c r="F351">
        <v>3430</v>
      </c>
      <c r="G351" t="s">
        <v>27</v>
      </c>
      <c r="H351">
        <v>38</v>
      </c>
      <c r="I351">
        <v>27.078125</v>
      </c>
      <c r="J351" t="s">
        <v>31</v>
      </c>
      <c r="K351" s="1" t="s">
        <v>33</v>
      </c>
      <c r="L351" t="s">
        <v>36</v>
      </c>
      <c r="M351" t="s">
        <v>38</v>
      </c>
      <c r="N351" t="s">
        <v>36</v>
      </c>
      <c r="O351" t="str">
        <f>IF(N351="Occasional","_Yes",N351)</f>
        <v>No</v>
      </c>
    </row>
    <row r="352" spans="1:15" x14ac:dyDescent="0.25">
      <c r="A352" t="s">
        <v>0</v>
      </c>
      <c r="B352" t="s">
        <v>17</v>
      </c>
      <c r="C352" t="s">
        <v>19</v>
      </c>
      <c r="D352">
        <v>9.85546875</v>
      </c>
      <c r="E352" t="s">
        <v>21</v>
      </c>
      <c r="F352">
        <v>3220</v>
      </c>
      <c r="G352" t="s">
        <v>27</v>
      </c>
      <c r="H352">
        <v>40.7109375</v>
      </c>
      <c r="I352">
        <v>21.90234375</v>
      </c>
      <c r="J352" t="s">
        <v>30</v>
      </c>
      <c r="K352" s="1" t="s">
        <v>34</v>
      </c>
      <c r="L352" t="s">
        <v>36</v>
      </c>
      <c r="M352" t="s">
        <v>40</v>
      </c>
      <c r="N352" t="s">
        <v>63</v>
      </c>
      <c r="O352" t="str">
        <f>IF(N352="Occasional","_Yes",N352)</f>
        <v>_Yes</v>
      </c>
    </row>
    <row r="353" spans="1:15" x14ac:dyDescent="0.25">
      <c r="A353" t="s">
        <v>0</v>
      </c>
      <c r="B353" t="s">
        <v>17</v>
      </c>
      <c r="C353" t="s">
        <v>19</v>
      </c>
      <c r="D353">
        <v>9.85546875</v>
      </c>
      <c r="E353" t="s">
        <v>21</v>
      </c>
      <c r="F353">
        <v>3300</v>
      </c>
      <c r="G353" t="s">
        <v>27</v>
      </c>
      <c r="H353">
        <v>38.5703125</v>
      </c>
      <c r="I353">
        <v>29.81640625</v>
      </c>
      <c r="J353" t="s">
        <v>31</v>
      </c>
      <c r="K353" s="1" t="s">
        <v>35</v>
      </c>
      <c r="L353" t="s">
        <v>36</v>
      </c>
      <c r="M353" t="s">
        <v>40</v>
      </c>
      <c r="N353" t="s">
        <v>63</v>
      </c>
      <c r="O353" t="str">
        <f>IF(N353="Occasional","_Yes",N353)</f>
        <v>_Yes</v>
      </c>
    </row>
    <row r="354" spans="1:15" x14ac:dyDescent="0.25">
      <c r="A354" t="s">
        <v>0</v>
      </c>
      <c r="B354" t="s">
        <v>17</v>
      </c>
      <c r="C354" t="s">
        <v>19</v>
      </c>
      <c r="D354">
        <v>12</v>
      </c>
      <c r="E354" t="s">
        <v>21</v>
      </c>
      <c r="F354">
        <v>3700</v>
      </c>
      <c r="G354" t="s">
        <v>28</v>
      </c>
      <c r="H354">
        <v>42.140625</v>
      </c>
      <c r="I354">
        <v>23.1484375</v>
      </c>
      <c r="J354" t="s">
        <v>30</v>
      </c>
      <c r="K354" s="1" t="s">
        <v>34</v>
      </c>
      <c r="L354" t="s">
        <v>36</v>
      </c>
      <c r="M354" t="s">
        <v>38</v>
      </c>
      <c r="N354" t="s">
        <v>63</v>
      </c>
      <c r="O354" t="str">
        <f>IF(N354="Occasional","_Yes",N354)</f>
        <v>_Yes</v>
      </c>
    </row>
    <row r="355" spans="1:15" x14ac:dyDescent="0.25">
      <c r="A355" t="s">
        <v>0</v>
      </c>
      <c r="B355" t="s">
        <v>17</v>
      </c>
      <c r="C355" t="s">
        <v>19</v>
      </c>
      <c r="D355">
        <v>14.28515625</v>
      </c>
      <c r="E355" t="s">
        <v>22</v>
      </c>
      <c r="F355">
        <v>3140</v>
      </c>
      <c r="G355" t="s">
        <v>27</v>
      </c>
      <c r="H355">
        <v>40</v>
      </c>
      <c r="I355">
        <v>26.38671875</v>
      </c>
      <c r="J355" t="s">
        <v>31</v>
      </c>
      <c r="K355" s="1" t="s">
        <v>35</v>
      </c>
      <c r="L355" t="s">
        <v>36</v>
      </c>
      <c r="M355" t="s">
        <v>40</v>
      </c>
      <c r="N355" t="s">
        <v>63</v>
      </c>
      <c r="O355" t="str">
        <f>IF(N355="Occasional","_Yes",N355)</f>
        <v>_Yes</v>
      </c>
    </row>
    <row r="356" spans="1:15" x14ac:dyDescent="0.25">
      <c r="A356" t="s">
        <v>0</v>
      </c>
      <c r="B356" t="s">
        <v>17</v>
      </c>
      <c r="C356" t="s">
        <v>19</v>
      </c>
      <c r="D356">
        <v>16.7109375</v>
      </c>
      <c r="E356" t="s">
        <v>22</v>
      </c>
      <c r="F356">
        <v>4050</v>
      </c>
      <c r="G356" t="s">
        <v>28</v>
      </c>
      <c r="H356">
        <v>39</v>
      </c>
      <c r="I356">
        <v>25.1484375</v>
      </c>
      <c r="J356" t="s">
        <v>31</v>
      </c>
      <c r="K356" s="1" t="s">
        <v>34</v>
      </c>
      <c r="L356" t="s">
        <v>36</v>
      </c>
      <c r="M356" t="s">
        <v>40</v>
      </c>
      <c r="N356" t="s">
        <v>36</v>
      </c>
      <c r="O356" t="str">
        <f>IF(N356="Occasional","_Yes",N356)</f>
        <v>No</v>
      </c>
    </row>
    <row r="357" spans="1:15" x14ac:dyDescent="0.25">
      <c r="A357" t="s">
        <v>0</v>
      </c>
      <c r="B357" t="s">
        <v>17</v>
      </c>
      <c r="C357" t="s">
        <v>19</v>
      </c>
      <c r="D357">
        <v>17.7109375</v>
      </c>
      <c r="E357" t="s">
        <v>22</v>
      </c>
      <c r="F357">
        <v>1425</v>
      </c>
      <c r="G357" t="s">
        <v>25</v>
      </c>
      <c r="H357">
        <v>30</v>
      </c>
      <c r="I357">
        <v>30.40625</v>
      </c>
      <c r="J357" t="s">
        <v>32</v>
      </c>
      <c r="K357" s="1" t="s">
        <v>34</v>
      </c>
      <c r="L357" t="s">
        <v>63</v>
      </c>
      <c r="M357" t="s">
        <v>38</v>
      </c>
      <c r="N357" t="s">
        <v>63</v>
      </c>
      <c r="O357" t="str">
        <f>IF(N357="Occasional","_Yes",N357)</f>
        <v>_Yes</v>
      </c>
    </row>
    <row r="358" spans="1:15" x14ac:dyDescent="0.25">
      <c r="A358" t="s">
        <v>0</v>
      </c>
      <c r="B358" t="s">
        <v>17</v>
      </c>
      <c r="C358" t="s">
        <v>19</v>
      </c>
      <c r="D358">
        <v>32.140625</v>
      </c>
      <c r="E358" t="s">
        <v>24</v>
      </c>
      <c r="F358">
        <v>1435</v>
      </c>
      <c r="G358" t="s">
        <v>25</v>
      </c>
      <c r="H358">
        <v>31</v>
      </c>
      <c r="I358">
        <v>18.5390625</v>
      </c>
      <c r="J358" t="s">
        <v>29</v>
      </c>
      <c r="K358" s="1" t="s">
        <v>34</v>
      </c>
      <c r="L358" t="s">
        <v>36</v>
      </c>
      <c r="M358" t="s">
        <v>38</v>
      </c>
      <c r="N358" t="s">
        <v>63</v>
      </c>
      <c r="O358" t="str">
        <f>IF(N358="Occasional","_Yes",N358)</f>
        <v>_Yes</v>
      </c>
    </row>
    <row r="359" spans="1:15" x14ac:dyDescent="0.25">
      <c r="A359" t="s">
        <v>0</v>
      </c>
      <c r="B359" t="s">
        <v>17</v>
      </c>
      <c r="C359" t="s">
        <v>19</v>
      </c>
      <c r="D359">
        <v>36.7109375</v>
      </c>
      <c r="E359" t="s">
        <v>24</v>
      </c>
      <c r="F359">
        <v>3860</v>
      </c>
      <c r="G359" t="s">
        <v>28</v>
      </c>
      <c r="H359">
        <v>40</v>
      </c>
      <c r="I359">
        <v>26.4375</v>
      </c>
      <c r="J359" t="s">
        <v>31</v>
      </c>
      <c r="K359" s="1" t="s">
        <v>33</v>
      </c>
      <c r="L359" t="s">
        <v>36</v>
      </c>
      <c r="M359" t="s">
        <v>37</v>
      </c>
      <c r="N359" t="s">
        <v>63</v>
      </c>
      <c r="O359" t="str">
        <f>IF(N359="Occasional","_Yes",N359)</f>
        <v>_Yes</v>
      </c>
    </row>
    <row r="360" spans="1:15" x14ac:dyDescent="0.25">
      <c r="A360" t="s">
        <v>14</v>
      </c>
      <c r="B360" t="s">
        <v>18</v>
      </c>
      <c r="C360" t="s">
        <v>20</v>
      </c>
      <c r="D360">
        <v>3.856933594</v>
      </c>
      <c r="E360" t="s">
        <v>21</v>
      </c>
      <c r="F360">
        <v>3260</v>
      </c>
      <c r="G360" t="s">
        <v>27</v>
      </c>
      <c r="H360">
        <v>38</v>
      </c>
      <c r="I360">
        <v>30.1015625</v>
      </c>
      <c r="J360" t="s">
        <v>32</v>
      </c>
      <c r="K360" s="1" t="s">
        <v>34</v>
      </c>
      <c r="L360" t="s">
        <v>36</v>
      </c>
      <c r="M360" t="s">
        <v>38</v>
      </c>
      <c r="N360" t="s">
        <v>36</v>
      </c>
      <c r="O360" t="str">
        <f>IF(N360="Occasional","_Yes",N360)</f>
        <v>No</v>
      </c>
    </row>
    <row r="361" spans="1:15" x14ac:dyDescent="0.25">
      <c r="A361" t="s">
        <v>14</v>
      </c>
      <c r="B361" t="s">
        <v>18</v>
      </c>
      <c r="C361" t="s">
        <v>20</v>
      </c>
      <c r="D361">
        <v>4</v>
      </c>
      <c r="E361" t="s">
        <v>21</v>
      </c>
      <c r="F361">
        <v>3430</v>
      </c>
      <c r="G361" t="s">
        <v>27</v>
      </c>
      <c r="H361">
        <v>40</v>
      </c>
      <c r="I361">
        <v>30.75</v>
      </c>
      <c r="J361" t="s">
        <v>32</v>
      </c>
      <c r="K361" s="1" t="s">
        <v>35</v>
      </c>
      <c r="L361" t="s">
        <v>36</v>
      </c>
      <c r="M361" t="s">
        <v>40</v>
      </c>
      <c r="N361" t="s">
        <v>36</v>
      </c>
      <c r="O361" t="str">
        <f>IF(N361="Occasional","_Yes",N361)</f>
        <v>No</v>
      </c>
    </row>
    <row r="362" spans="1:15" x14ac:dyDescent="0.25">
      <c r="A362" t="s">
        <v>14</v>
      </c>
      <c r="B362" t="s">
        <v>18</v>
      </c>
      <c r="C362" t="s">
        <v>20</v>
      </c>
      <c r="D362">
        <v>4</v>
      </c>
      <c r="E362" t="s">
        <v>21</v>
      </c>
      <c r="F362">
        <v>4120</v>
      </c>
      <c r="G362" t="s">
        <v>28</v>
      </c>
      <c r="H362">
        <v>41</v>
      </c>
      <c r="I362">
        <v>28.47265625</v>
      </c>
      <c r="J362" t="s">
        <v>31</v>
      </c>
      <c r="K362" s="1" t="s">
        <v>34</v>
      </c>
      <c r="L362" t="s">
        <v>36</v>
      </c>
      <c r="M362" t="s">
        <v>38</v>
      </c>
      <c r="N362" t="s">
        <v>36</v>
      </c>
      <c r="O362" t="str">
        <f>IF(N362="Occasional","_Yes",N362)</f>
        <v>No</v>
      </c>
    </row>
    <row r="363" spans="1:15" x14ac:dyDescent="0.25">
      <c r="A363" t="s">
        <v>14</v>
      </c>
      <c r="B363" t="s">
        <v>18</v>
      </c>
      <c r="C363" t="s">
        <v>20</v>
      </c>
      <c r="D363">
        <v>4.142578125</v>
      </c>
      <c r="E363" t="s">
        <v>21</v>
      </c>
      <c r="F363">
        <v>4020</v>
      </c>
      <c r="G363" t="s">
        <v>28</v>
      </c>
      <c r="H363">
        <v>40.5703125</v>
      </c>
      <c r="I363">
        <v>24.88671875</v>
      </c>
      <c r="J363" t="s">
        <v>30</v>
      </c>
      <c r="K363" s="1" t="s">
        <v>34</v>
      </c>
      <c r="L363" t="s">
        <v>36</v>
      </c>
      <c r="M363" t="s">
        <v>38</v>
      </c>
      <c r="N363" t="s">
        <v>36</v>
      </c>
      <c r="O363" t="str">
        <f>IF(N363="Occasional","_Yes",N363)</f>
        <v>No</v>
      </c>
    </row>
    <row r="364" spans="1:15" x14ac:dyDescent="0.25">
      <c r="A364" t="s">
        <v>14</v>
      </c>
      <c r="B364" t="s">
        <v>18</v>
      </c>
      <c r="C364" t="s">
        <v>20</v>
      </c>
      <c r="D364">
        <v>4.28515625</v>
      </c>
      <c r="E364" t="s">
        <v>21</v>
      </c>
      <c r="F364">
        <v>2580</v>
      </c>
      <c r="G364" t="s">
        <v>26</v>
      </c>
      <c r="H364">
        <v>39</v>
      </c>
      <c r="I364">
        <v>18.67578125</v>
      </c>
      <c r="J364" t="s">
        <v>29</v>
      </c>
      <c r="K364" s="1" t="s">
        <v>34</v>
      </c>
      <c r="L364" t="s">
        <v>36</v>
      </c>
      <c r="M364" t="s">
        <v>38</v>
      </c>
      <c r="N364" t="s">
        <v>63</v>
      </c>
      <c r="O364" t="str">
        <f>IF(N364="Occasional","_Yes",N364)</f>
        <v>_Yes</v>
      </c>
    </row>
    <row r="365" spans="1:15" x14ac:dyDescent="0.25">
      <c r="A365" t="s">
        <v>14</v>
      </c>
      <c r="B365" t="s">
        <v>18</v>
      </c>
      <c r="C365" t="s">
        <v>20</v>
      </c>
      <c r="D365">
        <v>4.28515625</v>
      </c>
      <c r="E365" t="s">
        <v>21</v>
      </c>
      <c r="F365">
        <v>2880</v>
      </c>
      <c r="G365" t="s">
        <v>26</v>
      </c>
      <c r="H365">
        <v>39</v>
      </c>
      <c r="I365">
        <v>25.7421875</v>
      </c>
      <c r="J365" t="s">
        <v>31</v>
      </c>
      <c r="K365" s="1" t="s">
        <v>34</v>
      </c>
      <c r="L365" t="s">
        <v>36</v>
      </c>
      <c r="M365" t="s">
        <v>37</v>
      </c>
      <c r="N365" t="s">
        <v>36</v>
      </c>
      <c r="O365" t="str">
        <f>IF(N365="Occasional","_Yes",N365)</f>
        <v>No</v>
      </c>
    </row>
    <row r="366" spans="1:15" x14ac:dyDescent="0.25">
      <c r="A366" t="s">
        <v>14</v>
      </c>
      <c r="B366" t="s">
        <v>18</v>
      </c>
      <c r="C366" t="s">
        <v>20</v>
      </c>
      <c r="D366">
        <v>4.28515625</v>
      </c>
      <c r="E366" t="s">
        <v>21</v>
      </c>
      <c r="F366">
        <v>3010</v>
      </c>
      <c r="G366" t="s">
        <v>27</v>
      </c>
      <c r="H366">
        <v>38.7109375</v>
      </c>
      <c r="I366">
        <v>24.3828125</v>
      </c>
      <c r="J366" t="s">
        <v>30</v>
      </c>
      <c r="K366" s="1" t="s">
        <v>33</v>
      </c>
      <c r="L366" t="s">
        <v>36</v>
      </c>
      <c r="M366" t="s">
        <v>38</v>
      </c>
      <c r="N366" t="s">
        <v>36</v>
      </c>
      <c r="O366" t="str">
        <f>IF(N366="Occasional","_Yes",N366)</f>
        <v>No</v>
      </c>
    </row>
    <row r="367" spans="1:15" x14ac:dyDescent="0.25">
      <c r="A367" t="s">
        <v>14</v>
      </c>
      <c r="B367" t="s">
        <v>18</v>
      </c>
      <c r="C367" t="s">
        <v>20</v>
      </c>
      <c r="D367">
        <v>4.28515625</v>
      </c>
      <c r="E367" t="s">
        <v>21</v>
      </c>
      <c r="F367">
        <v>3630</v>
      </c>
      <c r="G367" t="s">
        <v>28</v>
      </c>
      <c r="H367">
        <v>39</v>
      </c>
      <c r="I367">
        <v>27.82421875</v>
      </c>
      <c r="J367" t="s">
        <v>31</v>
      </c>
      <c r="K367" s="1" t="s">
        <v>34</v>
      </c>
      <c r="L367" t="s">
        <v>36</v>
      </c>
      <c r="M367" t="s">
        <v>38</v>
      </c>
      <c r="N367" t="s">
        <v>63</v>
      </c>
      <c r="O367" t="str">
        <f>IF(N367="Occasional","_Yes",N367)</f>
        <v>_Yes</v>
      </c>
    </row>
    <row r="368" spans="1:15" x14ac:dyDescent="0.25">
      <c r="A368" t="s">
        <v>14</v>
      </c>
      <c r="B368" t="s">
        <v>18</v>
      </c>
      <c r="C368" t="s">
        <v>20</v>
      </c>
      <c r="D368">
        <v>4.28515625</v>
      </c>
      <c r="E368" t="s">
        <v>21</v>
      </c>
      <c r="F368">
        <v>3760</v>
      </c>
      <c r="G368" t="s">
        <v>28</v>
      </c>
      <c r="H368">
        <v>40.8515625</v>
      </c>
      <c r="I368">
        <v>27.484375</v>
      </c>
      <c r="J368" t="s">
        <v>31</v>
      </c>
      <c r="K368" s="1" t="s">
        <v>35</v>
      </c>
      <c r="L368" t="s">
        <v>36</v>
      </c>
      <c r="M368" t="s">
        <v>38</v>
      </c>
      <c r="N368" t="s">
        <v>36</v>
      </c>
      <c r="O368" t="str">
        <f>IF(N368="Occasional","_Yes",N368)</f>
        <v>No</v>
      </c>
    </row>
    <row r="369" spans="1:15" x14ac:dyDescent="0.25">
      <c r="A369" t="s">
        <v>14</v>
      </c>
      <c r="B369" t="s">
        <v>18</v>
      </c>
      <c r="C369" t="s">
        <v>20</v>
      </c>
      <c r="D369">
        <v>4.28515625</v>
      </c>
      <c r="E369" t="s">
        <v>21</v>
      </c>
      <c r="F369">
        <v>3810</v>
      </c>
      <c r="G369" t="s">
        <v>28</v>
      </c>
      <c r="H369">
        <v>40</v>
      </c>
      <c r="I369">
        <v>32.5</v>
      </c>
      <c r="J369" t="s">
        <v>32</v>
      </c>
      <c r="K369" s="1" t="s">
        <v>35</v>
      </c>
      <c r="L369" t="s">
        <v>36</v>
      </c>
      <c r="M369" t="s">
        <v>38</v>
      </c>
      <c r="N369" t="s">
        <v>36</v>
      </c>
      <c r="O369" t="str">
        <f>IF(N369="Occasional","_Yes",N369)</f>
        <v>No</v>
      </c>
    </row>
    <row r="370" spans="1:15" x14ac:dyDescent="0.25">
      <c r="A370" t="s">
        <v>14</v>
      </c>
      <c r="B370" t="s">
        <v>18</v>
      </c>
      <c r="C370" t="s">
        <v>20</v>
      </c>
      <c r="D370">
        <v>4.427734375</v>
      </c>
      <c r="E370" t="s">
        <v>21</v>
      </c>
      <c r="F370">
        <v>2830</v>
      </c>
      <c r="G370" t="s">
        <v>26</v>
      </c>
      <c r="H370">
        <v>36</v>
      </c>
      <c r="I370">
        <v>28.6484375</v>
      </c>
      <c r="J370" t="s">
        <v>31</v>
      </c>
      <c r="K370" s="1" t="s">
        <v>33</v>
      </c>
      <c r="L370" t="s">
        <v>36</v>
      </c>
      <c r="M370" t="s">
        <v>38</v>
      </c>
      <c r="N370" t="s">
        <v>63</v>
      </c>
      <c r="O370" t="str">
        <f>IF(N370="Occasional","_Yes",N370)</f>
        <v>_Yes</v>
      </c>
    </row>
    <row r="371" spans="1:15" x14ac:dyDescent="0.25">
      <c r="A371" t="s">
        <v>14</v>
      </c>
      <c r="B371" t="s">
        <v>18</v>
      </c>
      <c r="C371" t="s">
        <v>20</v>
      </c>
      <c r="D371">
        <v>4.427734375</v>
      </c>
      <c r="E371" t="s">
        <v>21</v>
      </c>
      <c r="F371">
        <v>2945</v>
      </c>
      <c r="G371" t="s">
        <v>26</v>
      </c>
      <c r="H371">
        <v>40</v>
      </c>
      <c r="I371">
        <v>24.2421875</v>
      </c>
      <c r="J371" t="s">
        <v>30</v>
      </c>
      <c r="K371" s="1" t="s">
        <v>34</v>
      </c>
      <c r="L371" t="s">
        <v>36</v>
      </c>
      <c r="M371" t="s">
        <v>40</v>
      </c>
      <c r="N371" t="s">
        <v>36</v>
      </c>
      <c r="O371" t="str">
        <f>IF(N371="Occasional","_Yes",N371)</f>
        <v>No</v>
      </c>
    </row>
    <row r="372" spans="1:15" x14ac:dyDescent="0.25">
      <c r="A372" t="s">
        <v>14</v>
      </c>
      <c r="B372" t="s">
        <v>18</v>
      </c>
      <c r="C372" t="s">
        <v>20</v>
      </c>
      <c r="D372">
        <v>4.427734375</v>
      </c>
      <c r="E372" t="s">
        <v>21</v>
      </c>
      <c r="F372">
        <v>2980</v>
      </c>
      <c r="G372" t="s">
        <v>26</v>
      </c>
      <c r="H372">
        <v>38.5703125</v>
      </c>
      <c r="I372">
        <v>32.5</v>
      </c>
      <c r="J372" t="s">
        <v>32</v>
      </c>
      <c r="K372" s="1" t="s">
        <v>34</v>
      </c>
      <c r="L372" t="s">
        <v>36</v>
      </c>
      <c r="M372" t="s">
        <v>40</v>
      </c>
      <c r="N372" t="s">
        <v>36</v>
      </c>
      <c r="O372" t="str">
        <f>IF(N372="Occasional","_Yes",N372)</f>
        <v>No</v>
      </c>
    </row>
    <row r="373" spans="1:15" x14ac:dyDescent="0.25">
      <c r="A373" t="s">
        <v>14</v>
      </c>
      <c r="B373" t="s">
        <v>18</v>
      </c>
      <c r="C373" t="s">
        <v>20</v>
      </c>
      <c r="D373">
        <v>4.427734375</v>
      </c>
      <c r="E373" t="s">
        <v>21</v>
      </c>
      <c r="F373">
        <v>3060</v>
      </c>
      <c r="G373" t="s">
        <v>27</v>
      </c>
      <c r="H373">
        <v>41</v>
      </c>
      <c r="I373">
        <v>30.421875</v>
      </c>
      <c r="J373" t="s">
        <v>32</v>
      </c>
      <c r="K373" s="1" t="s">
        <v>35</v>
      </c>
      <c r="L373" t="s">
        <v>36</v>
      </c>
      <c r="M373" t="s">
        <v>46</v>
      </c>
      <c r="N373" t="s">
        <v>36</v>
      </c>
      <c r="O373" t="str">
        <f>IF(N373="Occasional","_Yes",N373)</f>
        <v>No</v>
      </c>
    </row>
    <row r="374" spans="1:15" x14ac:dyDescent="0.25">
      <c r="A374" t="s">
        <v>14</v>
      </c>
      <c r="B374" t="s">
        <v>18</v>
      </c>
      <c r="C374" t="s">
        <v>20</v>
      </c>
      <c r="D374">
        <v>4.427734375</v>
      </c>
      <c r="E374" t="s">
        <v>21</v>
      </c>
      <c r="F374">
        <v>3195</v>
      </c>
      <c r="G374" t="s">
        <v>27</v>
      </c>
      <c r="H374">
        <v>37.140625</v>
      </c>
      <c r="I374">
        <v>26.1953125</v>
      </c>
      <c r="J374" t="s">
        <v>31</v>
      </c>
      <c r="K374" s="1" t="s">
        <v>34</v>
      </c>
      <c r="L374" t="s">
        <v>36</v>
      </c>
      <c r="M374" t="s">
        <v>38</v>
      </c>
      <c r="N374" t="s">
        <v>36</v>
      </c>
      <c r="O374" t="str">
        <f>IF(N374="Occasional","_Yes",N374)</f>
        <v>No</v>
      </c>
    </row>
    <row r="375" spans="1:15" x14ac:dyDescent="0.25">
      <c r="A375" t="s">
        <v>14</v>
      </c>
      <c r="B375" t="s">
        <v>18</v>
      </c>
      <c r="C375" t="s">
        <v>20</v>
      </c>
      <c r="D375">
        <v>4.427734375</v>
      </c>
      <c r="E375" t="s">
        <v>21</v>
      </c>
      <c r="F375">
        <v>3480</v>
      </c>
      <c r="G375" t="s">
        <v>27</v>
      </c>
      <c r="H375">
        <v>38</v>
      </c>
      <c r="I375">
        <v>22.26953125</v>
      </c>
      <c r="J375" t="s">
        <v>30</v>
      </c>
      <c r="K375" s="1" t="s">
        <v>34</v>
      </c>
      <c r="L375" t="s">
        <v>36</v>
      </c>
      <c r="M375" t="s">
        <v>38</v>
      </c>
      <c r="N375" t="s">
        <v>36</v>
      </c>
      <c r="O375" t="str">
        <f>IF(N375="Occasional","_Yes",N375)</f>
        <v>No</v>
      </c>
    </row>
    <row r="376" spans="1:15" x14ac:dyDescent="0.25">
      <c r="A376" t="s">
        <v>14</v>
      </c>
      <c r="B376" t="s">
        <v>18</v>
      </c>
      <c r="C376" t="s">
        <v>20</v>
      </c>
      <c r="D376">
        <v>4.427734375</v>
      </c>
      <c r="E376" t="s">
        <v>21</v>
      </c>
      <c r="F376">
        <v>3570</v>
      </c>
      <c r="G376" t="s">
        <v>28</v>
      </c>
      <c r="H376">
        <v>40</v>
      </c>
      <c r="I376">
        <v>33.453125</v>
      </c>
      <c r="J376" t="s">
        <v>32</v>
      </c>
      <c r="K376" s="1" t="s">
        <v>33</v>
      </c>
      <c r="L376" t="s">
        <v>36</v>
      </c>
      <c r="M376" t="s">
        <v>40</v>
      </c>
      <c r="N376" t="s">
        <v>36</v>
      </c>
      <c r="O376" t="str">
        <f>IF(N376="Occasional","_Yes",N376)</f>
        <v>No</v>
      </c>
    </row>
    <row r="377" spans="1:15" x14ac:dyDescent="0.25">
      <c r="A377" t="s">
        <v>14</v>
      </c>
      <c r="B377" t="s">
        <v>18</v>
      </c>
      <c r="C377" t="s">
        <v>20</v>
      </c>
      <c r="D377">
        <v>4.427734375</v>
      </c>
      <c r="E377" t="s">
        <v>21</v>
      </c>
      <c r="F377">
        <v>3770</v>
      </c>
      <c r="G377" t="s">
        <v>28</v>
      </c>
      <c r="H377">
        <v>40.8515625</v>
      </c>
      <c r="I377">
        <v>32.3671875</v>
      </c>
      <c r="J377" t="s">
        <v>32</v>
      </c>
      <c r="K377" s="1" t="s">
        <v>33</v>
      </c>
      <c r="L377" t="s">
        <v>36</v>
      </c>
      <c r="M377" t="s">
        <v>38</v>
      </c>
      <c r="N377" t="s">
        <v>36</v>
      </c>
      <c r="O377" t="str">
        <f>IF(N377="Occasional","_Yes",N377)</f>
        <v>No</v>
      </c>
    </row>
    <row r="378" spans="1:15" x14ac:dyDescent="0.25">
      <c r="A378" t="s">
        <v>14</v>
      </c>
      <c r="B378" t="s">
        <v>18</v>
      </c>
      <c r="C378" t="s">
        <v>20</v>
      </c>
      <c r="D378">
        <v>4.427734375</v>
      </c>
      <c r="E378" t="s">
        <v>21</v>
      </c>
      <c r="F378">
        <v>4030</v>
      </c>
      <c r="G378" t="s">
        <v>28</v>
      </c>
      <c r="H378">
        <v>39</v>
      </c>
      <c r="I378">
        <v>33.359375</v>
      </c>
      <c r="J378" t="s">
        <v>32</v>
      </c>
      <c r="K378" s="1" t="s">
        <v>35</v>
      </c>
      <c r="L378" t="s">
        <v>36</v>
      </c>
      <c r="M378" t="s">
        <v>40</v>
      </c>
      <c r="N378" t="s">
        <v>36</v>
      </c>
      <c r="O378" t="str">
        <f>IF(N378="Occasional","_Yes",N378)</f>
        <v>No</v>
      </c>
    </row>
    <row r="379" spans="1:15" x14ac:dyDescent="0.25">
      <c r="A379" t="s">
        <v>14</v>
      </c>
      <c r="B379" t="s">
        <v>18</v>
      </c>
      <c r="C379" t="s">
        <v>20</v>
      </c>
      <c r="D379">
        <v>4.571289063</v>
      </c>
      <c r="E379" t="s">
        <v>21</v>
      </c>
      <c r="F379">
        <v>2750</v>
      </c>
      <c r="G379" t="s">
        <v>26</v>
      </c>
      <c r="H379">
        <v>41</v>
      </c>
      <c r="I379">
        <v>22.12109375</v>
      </c>
      <c r="J379" t="s">
        <v>30</v>
      </c>
      <c r="K379" s="1" t="s">
        <v>34</v>
      </c>
      <c r="L379" t="s">
        <v>36</v>
      </c>
      <c r="M379" t="s">
        <v>38</v>
      </c>
      <c r="N379" t="s">
        <v>36</v>
      </c>
      <c r="O379" t="str">
        <f>IF(N379="Occasional","_Yes",N379)</f>
        <v>No</v>
      </c>
    </row>
    <row r="380" spans="1:15" x14ac:dyDescent="0.25">
      <c r="A380" t="s">
        <v>14</v>
      </c>
      <c r="B380" t="s">
        <v>18</v>
      </c>
      <c r="C380" t="s">
        <v>20</v>
      </c>
      <c r="D380">
        <v>4.571289063</v>
      </c>
      <c r="E380" t="s">
        <v>21</v>
      </c>
      <c r="F380">
        <v>3220</v>
      </c>
      <c r="G380" t="s">
        <v>27</v>
      </c>
      <c r="H380">
        <v>38</v>
      </c>
      <c r="I380">
        <v>35.2421875</v>
      </c>
      <c r="J380" t="s">
        <v>32</v>
      </c>
      <c r="K380" s="1" t="s">
        <v>35</v>
      </c>
      <c r="L380" t="s">
        <v>36</v>
      </c>
      <c r="M380" t="s">
        <v>38</v>
      </c>
      <c r="N380" t="s">
        <v>36</v>
      </c>
      <c r="O380" t="str">
        <f>IF(N380="Occasional","_Yes",N380)</f>
        <v>No</v>
      </c>
    </row>
    <row r="381" spans="1:15" x14ac:dyDescent="0.25">
      <c r="A381" t="s">
        <v>14</v>
      </c>
      <c r="B381" t="s">
        <v>18</v>
      </c>
      <c r="C381" t="s">
        <v>20</v>
      </c>
      <c r="D381">
        <v>4.571289063</v>
      </c>
      <c r="E381" t="s">
        <v>21</v>
      </c>
      <c r="F381">
        <v>3400</v>
      </c>
      <c r="G381" t="s">
        <v>27</v>
      </c>
      <c r="H381">
        <v>40</v>
      </c>
      <c r="I381">
        <v>29.80859375</v>
      </c>
      <c r="J381" t="s">
        <v>31</v>
      </c>
      <c r="K381" s="1" t="s">
        <v>33</v>
      </c>
      <c r="L381" t="s">
        <v>36</v>
      </c>
      <c r="M381" t="s">
        <v>38</v>
      </c>
      <c r="N381" t="s">
        <v>36</v>
      </c>
      <c r="O381" t="str">
        <f>IF(N381="Occasional","_Yes",N381)</f>
        <v>No</v>
      </c>
    </row>
    <row r="382" spans="1:15" x14ac:dyDescent="0.25">
      <c r="A382" t="s">
        <v>14</v>
      </c>
      <c r="B382" t="s">
        <v>18</v>
      </c>
      <c r="C382" t="s">
        <v>20</v>
      </c>
      <c r="D382">
        <v>4.571289063</v>
      </c>
      <c r="E382" t="s">
        <v>21</v>
      </c>
      <c r="F382">
        <v>3520</v>
      </c>
      <c r="G382" t="s">
        <v>28</v>
      </c>
      <c r="H382">
        <v>38</v>
      </c>
      <c r="I382">
        <v>29.99609375</v>
      </c>
      <c r="J382" t="s">
        <v>31</v>
      </c>
      <c r="K382" s="1" t="s">
        <v>34</v>
      </c>
      <c r="L382" t="s">
        <v>36</v>
      </c>
      <c r="M382" t="s">
        <v>38</v>
      </c>
      <c r="N382" t="s">
        <v>36</v>
      </c>
      <c r="O382" t="str">
        <f>IF(N382="Occasional","_Yes",N382)</f>
        <v>No</v>
      </c>
    </row>
    <row r="383" spans="1:15" x14ac:dyDescent="0.25">
      <c r="A383" t="s">
        <v>14</v>
      </c>
      <c r="B383" t="s">
        <v>18</v>
      </c>
      <c r="C383" t="s">
        <v>20</v>
      </c>
      <c r="D383">
        <v>4.571289063</v>
      </c>
      <c r="E383" t="s">
        <v>21</v>
      </c>
      <c r="F383">
        <v>3810</v>
      </c>
      <c r="G383" t="s">
        <v>28</v>
      </c>
      <c r="H383">
        <v>40</v>
      </c>
      <c r="I383">
        <v>38.7734375</v>
      </c>
      <c r="J383" t="s">
        <v>32</v>
      </c>
      <c r="K383" s="1" t="s">
        <v>33</v>
      </c>
      <c r="L383" t="s">
        <v>36</v>
      </c>
      <c r="M383" t="s">
        <v>38</v>
      </c>
      <c r="N383" t="s">
        <v>36</v>
      </c>
      <c r="O383" t="str">
        <f>IF(N383="Occasional","_Yes",N383)</f>
        <v>No</v>
      </c>
    </row>
    <row r="384" spans="1:15" x14ac:dyDescent="0.25">
      <c r="A384" t="s">
        <v>14</v>
      </c>
      <c r="B384" t="s">
        <v>18</v>
      </c>
      <c r="C384" t="s">
        <v>20</v>
      </c>
      <c r="D384">
        <v>4.713867188</v>
      </c>
      <c r="E384" t="s">
        <v>21</v>
      </c>
      <c r="F384">
        <v>2830</v>
      </c>
      <c r="G384" t="s">
        <v>26</v>
      </c>
      <c r="H384">
        <v>40</v>
      </c>
      <c r="I384">
        <v>25.7734375</v>
      </c>
      <c r="J384" t="s">
        <v>31</v>
      </c>
      <c r="K384" s="1" t="s">
        <v>34</v>
      </c>
      <c r="L384" t="s">
        <v>63</v>
      </c>
      <c r="M384" t="s">
        <v>40</v>
      </c>
      <c r="N384" t="s">
        <v>36</v>
      </c>
      <c r="O384" t="str">
        <f>IF(N384="Occasional","_Yes",N384)</f>
        <v>No</v>
      </c>
    </row>
    <row r="385" spans="1:15" x14ac:dyDescent="0.25">
      <c r="A385" t="s">
        <v>14</v>
      </c>
      <c r="B385" t="s">
        <v>18</v>
      </c>
      <c r="C385" t="s">
        <v>20</v>
      </c>
      <c r="D385">
        <v>4.856445313</v>
      </c>
      <c r="E385" t="s">
        <v>21</v>
      </c>
      <c r="F385">
        <v>3150</v>
      </c>
      <c r="G385" t="s">
        <v>27</v>
      </c>
      <c r="H385">
        <v>39.7109375</v>
      </c>
      <c r="I385">
        <v>24.5</v>
      </c>
      <c r="J385" t="s">
        <v>30</v>
      </c>
      <c r="K385" s="1" t="s">
        <v>35</v>
      </c>
      <c r="L385" t="s">
        <v>36</v>
      </c>
      <c r="M385" t="s">
        <v>38</v>
      </c>
      <c r="N385" t="s">
        <v>63</v>
      </c>
      <c r="O385" t="str">
        <f>IF(N385="Occasional","_Yes",N385)</f>
        <v>_Yes</v>
      </c>
    </row>
    <row r="386" spans="1:15" x14ac:dyDescent="0.25">
      <c r="A386" t="s">
        <v>14</v>
      </c>
      <c r="B386" t="s">
        <v>18</v>
      </c>
      <c r="C386" t="s">
        <v>20</v>
      </c>
      <c r="D386">
        <v>4.856445313</v>
      </c>
      <c r="E386" t="s">
        <v>21</v>
      </c>
      <c r="F386">
        <v>3900</v>
      </c>
      <c r="G386" t="s">
        <v>28</v>
      </c>
      <c r="H386">
        <v>40</v>
      </c>
      <c r="I386">
        <v>25.7109375</v>
      </c>
      <c r="J386" t="s">
        <v>31</v>
      </c>
      <c r="K386" s="1" t="s">
        <v>33</v>
      </c>
      <c r="L386" t="s">
        <v>36</v>
      </c>
      <c r="M386" t="s">
        <v>38</v>
      </c>
      <c r="N386" t="s">
        <v>36</v>
      </c>
      <c r="O386" t="str">
        <f>IF(N386="Occasional","_Yes",N386)</f>
        <v>No</v>
      </c>
    </row>
    <row r="387" spans="1:15" x14ac:dyDescent="0.25">
      <c r="A387" t="s">
        <v>14</v>
      </c>
      <c r="B387" t="s">
        <v>18</v>
      </c>
      <c r="C387" t="s">
        <v>20</v>
      </c>
      <c r="D387">
        <v>5</v>
      </c>
      <c r="E387" t="s">
        <v>21</v>
      </c>
      <c r="F387">
        <v>3760</v>
      </c>
      <c r="G387" t="s">
        <v>28</v>
      </c>
      <c r="H387">
        <v>41</v>
      </c>
      <c r="I387">
        <v>31.87890625</v>
      </c>
      <c r="J387" t="s">
        <v>32</v>
      </c>
      <c r="K387" s="1" t="s">
        <v>35</v>
      </c>
      <c r="L387" t="s">
        <v>36</v>
      </c>
      <c r="M387" t="s">
        <v>38</v>
      </c>
      <c r="N387" t="s">
        <v>36</v>
      </c>
      <c r="O387" t="str">
        <f>IF(N387="Occasional","_Yes",N387)</f>
        <v>No</v>
      </c>
    </row>
    <row r="388" spans="1:15" x14ac:dyDescent="0.25">
      <c r="A388" t="s">
        <v>14</v>
      </c>
      <c r="B388" t="s">
        <v>18</v>
      </c>
      <c r="C388" t="s">
        <v>20</v>
      </c>
      <c r="D388">
        <v>5.142578125</v>
      </c>
      <c r="E388" t="s">
        <v>21</v>
      </c>
      <c r="F388">
        <v>2800</v>
      </c>
      <c r="G388" t="s">
        <v>26</v>
      </c>
      <c r="H388">
        <v>38</v>
      </c>
      <c r="I388">
        <v>29.6328125</v>
      </c>
      <c r="J388" t="s">
        <v>31</v>
      </c>
      <c r="K388" s="1" t="s">
        <v>35</v>
      </c>
      <c r="L388" t="s">
        <v>36</v>
      </c>
      <c r="M388" t="s">
        <v>38</v>
      </c>
      <c r="N388" t="s">
        <v>36</v>
      </c>
      <c r="O388" t="str">
        <f>IF(N388="Occasional","_Yes",N388)</f>
        <v>No</v>
      </c>
    </row>
    <row r="389" spans="1:15" x14ac:dyDescent="0.25">
      <c r="A389" t="s">
        <v>14</v>
      </c>
      <c r="B389" t="s">
        <v>18</v>
      </c>
      <c r="C389" t="s">
        <v>20</v>
      </c>
      <c r="D389">
        <v>5.28515625</v>
      </c>
      <c r="E389" t="s">
        <v>21</v>
      </c>
      <c r="F389">
        <v>2810</v>
      </c>
      <c r="G389" t="s">
        <v>26</v>
      </c>
      <c r="H389">
        <v>40</v>
      </c>
      <c r="I389">
        <v>26.4609375</v>
      </c>
      <c r="J389" t="s">
        <v>31</v>
      </c>
      <c r="K389" s="1" t="s">
        <v>33</v>
      </c>
      <c r="L389" t="s">
        <v>36</v>
      </c>
      <c r="M389" t="s">
        <v>38</v>
      </c>
      <c r="N389" t="s">
        <v>36</v>
      </c>
      <c r="O389" t="str">
        <f>IF(N389="Occasional","_Yes",N389)</f>
        <v>No</v>
      </c>
    </row>
    <row r="390" spans="1:15" x14ac:dyDescent="0.25">
      <c r="A390" t="s">
        <v>14</v>
      </c>
      <c r="B390" t="s">
        <v>18</v>
      </c>
      <c r="C390" t="s">
        <v>20</v>
      </c>
      <c r="D390">
        <v>5.427734375</v>
      </c>
      <c r="E390" t="s">
        <v>21</v>
      </c>
      <c r="F390">
        <v>3600</v>
      </c>
      <c r="G390" t="s">
        <v>28</v>
      </c>
      <c r="H390">
        <v>39</v>
      </c>
      <c r="I390">
        <v>23.28125</v>
      </c>
      <c r="J390" t="s">
        <v>30</v>
      </c>
      <c r="K390" s="1" t="s">
        <v>33</v>
      </c>
      <c r="L390" t="s">
        <v>36</v>
      </c>
      <c r="M390" t="s">
        <v>40</v>
      </c>
      <c r="N390" t="s">
        <v>36</v>
      </c>
      <c r="O390" t="str">
        <f>IF(N390="Occasional","_Yes",N390)</f>
        <v>No</v>
      </c>
    </row>
    <row r="391" spans="1:15" x14ac:dyDescent="0.25">
      <c r="A391" t="s">
        <v>14</v>
      </c>
      <c r="B391" t="s">
        <v>18</v>
      </c>
      <c r="C391" t="s">
        <v>20</v>
      </c>
      <c r="D391">
        <v>5.427734375</v>
      </c>
      <c r="E391" t="s">
        <v>21</v>
      </c>
      <c r="F391">
        <v>3650</v>
      </c>
      <c r="G391" t="s">
        <v>28</v>
      </c>
      <c r="H391">
        <v>42</v>
      </c>
      <c r="I391">
        <v>25.3828125</v>
      </c>
      <c r="J391" t="s">
        <v>31</v>
      </c>
      <c r="K391" s="1" t="s">
        <v>33</v>
      </c>
      <c r="L391" t="s">
        <v>36</v>
      </c>
      <c r="M391" t="s">
        <v>38</v>
      </c>
      <c r="N391" t="s">
        <v>63</v>
      </c>
      <c r="O391" t="str">
        <f>IF(N391="Occasional","_Yes",N391)</f>
        <v>_Yes</v>
      </c>
    </row>
    <row r="392" spans="1:15" x14ac:dyDescent="0.25">
      <c r="A392" t="s">
        <v>14</v>
      </c>
      <c r="B392" t="s">
        <v>18</v>
      </c>
      <c r="C392" t="s">
        <v>20</v>
      </c>
      <c r="D392">
        <v>5.427734375</v>
      </c>
      <c r="E392" t="s">
        <v>21</v>
      </c>
      <c r="F392">
        <v>3870</v>
      </c>
      <c r="G392" t="s">
        <v>28</v>
      </c>
      <c r="H392">
        <v>40</v>
      </c>
      <c r="I392">
        <v>31.67578125</v>
      </c>
      <c r="J392" t="s">
        <v>32</v>
      </c>
      <c r="K392" s="1" t="s">
        <v>33</v>
      </c>
      <c r="L392" t="s">
        <v>36</v>
      </c>
      <c r="M392" t="s">
        <v>38</v>
      </c>
      <c r="N392" t="s">
        <v>36</v>
      </c>
      <c r="O392" t="str">
        <f>IF(N392="Occasional","_Yes",N392)</f>
        <v>No</v>
      </c>
    </row>
    <row r="393" spans="1:15" x14ac:dyDescent="0.25">
      <c r="A393" t="s">
        <v>14</v>
      </c>
      <c r="B393" t="s">
        <v>18</v>
      </c>
      <c r="C393" t="s">
        <v>20</v>
      </c>
      <c r="D393">
        <v>5.427734375</v>
      </c>
      <c r="E393" t="s">
        <v>21</v>
      </c>
      <c r="F393">
        <v>4220</v>
      </c>
      <c r="G393" t="s">
        <v>28</v>
      </c>
      <c r="H393">
        <v>39</v>
      </c>
      <c r="I393">
        <v>34.328125</v>
      </c>
      <c r="J393" t="s">
        <v>32</v>
      </c>
      <c r="K393" s="1" t="s">
        <v>34</v>
      </c>
      <c r="L393" t="s">
        <v>36</v>
      </c>
      <c r="M393" t="s">
        <v>38</v>
      </c>
      <c r="N393" t="s">
        <v>36</v>
      </c>
      <c r="O393" t="str">
        <f>IF(N393="Occasional","_Yes",N393)</f>
        <v>No</v>
      </c>
    </row>
    <row r="394" spans="1:15" x14ac:dyDescent="0.25">
      <c r="A394" t="s">
        <v>14</v>
      </c>
      <c r="B394" t="s">
        <v>18</v>
      </c>
      <c r="C394" t="s">
        <v>20</v>
      </c>
      <c r="D394">
        <v>5.571289063</v>
      </c>
      <c r="E394" t="s">
        <v>21</v>
      </c>
      <c r="F394">
        <v>3280</v>
      </c>
      <c r="G394" t="s">
        <v>27</v>
      </c>
      <c r="H394">
        <v>39</v>
      </c>
      <c r="I394">
        <v>28.9453125</v>
      </c>
      <c r="J394" t="s">
        <v>31</v>
      </c>
      <c r="K394" s="1" t="s">
        <v>35</v>
      </c>
      <c r="L394" t="s">
        <v>36</v>
      </c>
      <c r="M394" t="s">
        <v>40</v>
      </c>
      <c r="N394" t="s">
        <v>63</v>
      </c>
      <c r="O394" t="str">
        <f>IF(N394="Occasional","_Yes",N394)</f>
        <v>_Yes</v>
      </c>
    </row>
    <row r="395" spans="1:15" x14ac:dyDescent="0.25">
      <c r="A395" t="s">
        <v>14</v>
      </c>
      <c r="B395" t="s">
        <v>18</v>
      </c>
      <c r="C395" t="s">
        <v>20</v>
      </c>
      <c r="D395">
        <v>5.571289063</v>
      </c>
      <c r="E395" t="s">
        <v>21</v>
      </c>
      <c r="F395">
        <v>3950</v>
      </c>
      <c r="G395" t="s">
        <v>28</v>
      </c>
      <c r="H395">
        <v>40</v>
      </c>
      <c r="I395">
        <v>37.765625</v>
      </c>
      <c r="J395" t="s">
        <v>32</v>
      </c>
      <c r="K395" s="1" t="s">
        <v>34</v>
      </c>
      <c r="L395" t="s">
        <v>36</v>
      </c>
      <c r="M395" t="s">
        <v>38</v>
      </c>
      <c r="N395" t="s">
        <v>36</v>
      </c>
      <c r="O395" t="str">
        <f>IF(N395="Occasional","_Yes",N395)</f>
        <v>No</v>
      </c>
    </row>
    <row r="396" spans="1:15" x14ac:dyDescent="0.25">
      <c r="A396" t="s">
        <v>14</v>
      </c>
      <c r="B396" t="s">
        <v>18</v>
      </c>
      <c r="C396" t="s">
        <v>20</v>
      </c>
      <c r="D396">
        <v>5.713867188</v>
      </c>
      <c r="E396" t="s">
        <v>21</v>
      </c>
      <c r="F396">
        <v>3080</v>
      </c>
      <c r="G396" t="s">
        <v>27</v>
      </c>
      <c r="H396">
        <v>41</v>
      </c>
      <c r="I396">
        <v>16.93359375</v>
      </c>
      <c r="J396" t="s">
        <v>29</v>
      </c>
      <c r="K396" s="1" t="s">
        <v>34</v>
      </c>
      <c r="L396" t="s">
        <v>36</v>
      </c>
      <c r="M396" t="s">
        <v>38</v>
      </c>
      <c r="N396" t="s">
        <v>63</v>
      </c>
      <c r="O396" t="str">
        <f>IF(N396="Occasional","_Yes",N396)</f>
        <v>_Yes</v>
      </c>
    </row>
    <row r="397" spans="1:15" x14ac:dyDescent="0.25">
      <c r="A397" t="s">
        <v>14</v>
      </c>
      <c r="B397" t="s">
        <v>18</v>
      </c>
      <c r="C397" t="s">
        <v>20</v>
      </c>
      <c r="D397">
        <v>5.713867188</v>
      </c>
      <c r="E397" t="s">
        <v>21</v>
      </c>
      <c r="F397">
        <v>3160</v>
      </c>
      <c r="G397" t="s">
        <v>27</v>
      </c>
      <c r="H397">
        <v>39</v>
      </c>
      <c r="I397">
        <v>31.46875</v>
      </c>
      <c r="J397" t="s">
        <v>32</v>
      </c>
      <c r="K397" s="1" t="s">
        <v>35</v>
      </c>
      <c r="L397" t="s">
        <v>36</v>
      </c>
      <c r="M397" t="s">
        <v>38</v>
      </c>
      <c r="N397" t="s">
        <v>36</v>
      </c>
      <c r="O397" t="str">
        <f>IF(N397="Occasional","_Yes",N397)</f>
        <v>No</v>
      </c>
    </row>
    <row r="398" spans="1:15" x14ac:dyDescent="0.25">
      <c r="A398" t="s">
        <v>14</v>
      </c>
      <c r="B398" t="s">
        <v>18</v>
      </c>
      <c r="C398" t="s">
        <v>20</v>
      </c>
      <c r="D398">
        <v>5.856445313</v>
      </c>
      <c r="E398" t="s">
        <v>21</v>
      </c>
      <c r="F398">
        <v>2980</v>
      </c>
      <c r="G398" t="s">
        <v>26</v>
      </c>
      <c r="H398">
        <v>39</v>
      </c>
      <c r="I398">
        <v>32.7265625</v>
      </c>
      <c r="J398" t="s">
        <v>32</v>
      </c>
      <c r="K398" s="1" t="s">
        <v>34</v>
      </c>
      <c r="L398" t="s">
        <v>36</v>
      </c>
      <c r="M398" t="s">
        <v>40</v>
      </c>
      <c r="N398" t="s">
        <v>36</v>
      </c>
      <c r="O398" t="str">
        <f>IF(N398="Occasional","_Yes",N398)</f>
        <v>No</v>
      </c>
    </row>
    <row r="399" spans="1:15" x14ac:dyDescent="0.25">
      <c r="A399" t="s">
        <v>14</v>
      </c>
      <c r="B399" t="s">
        <v>18</v>
      </c>
      <c r="C399" t="s">
        <v>20</v>
      </c>
      <c r="D399">
        <v>5.856445313</v>
      </c>
      <c r="E399" t="s">
        <v>21</v>
      </c>
      <c r="F399">
        <v>3010</v>
      </c>
      <c r="G399" t="s">
        <v>27</v>
      </c>
      <c r="H399">
        <v>39</v>
      </c>
      <c r="I399">
        <v>33.5703125</v>
      </c>
      <c r="J399" t="s">
        <v>32</v>
      </c>
      <c r="K399" s="1" t="s">
        <v>33</v>
      </c>
      <c r="L399" t="s">
        <v>36</v>
      </c>
      <c r="M399" t="s">
        <v>38</v>
      </c>
      <c r="N399" t="s">
        <v>36</v>
      </c>
      <c r="O399" t="str">
        <f>IF(N399="Occasional","_Yes",N399)</f>
        <v>No</v>
      </c>
    </row>
    <row r="400" spans="1:15" x14ac:dyDescent="0.25">
      <c r="A400" t="s">
        <v>14</v>
      </c>
      <c r="B400" t="s">
        <v>18</v>
      </c>
      <c r="C400" t="s">
        <v>20</v>
      </c>
      <c r="D400">
        <v>5.856445313</v>
      </c>
      <c r="E400" t="s">
        <v>21</v>
      </c>
      <c r="F400">
        <v>3320</v>
      </c>
      <c r="G400" t="s">
        <v>27</v>
      </c>
      <c r="H400">
        <v>39.5703125</v>
      </c>
      <c r="I400">
        <v>28.4296875</v>
      </c>
      <c r="J400" t="s">
        <v>31</v>
      </c>
      <c r="K400" s="1" t="s">
        <v>35</v>
      </c>
      <c r="L400" t="s">
        <v>36</v>
      </c>
      <c r="M400" t="s">
        <v>40</v>
      </c>
      <c r="N400" t="s">
        <v>36</v>
      </c>
      <c r="O400" t="str">
        <f>IF(N400="Occasional","_Yes",N400)</f>
        <v>No</v>
      </c>
    </row>
    <row r="401" spans="1:15" x14ac:dyDescent="0.25">
      <c r="A401" t="s">
        <v>14</v>
      </c>
      <c r="B401" t="s">
        <v>18</v>
      </c>
      <c r="C401" t="s">
        <v>20</v>
      </c>
      <c r="D401">
        <v>5.856445313</v>
      </c>
      <c r="E401" t="s">
        <v>21</v>
      </c>
      <c r="F401">
        <v>3620</v>
      </c>
      <c r="G401" t="s">
        <v>28</v>
      </c>
      <c r="H401">
        <v>40</v>
      </c>
      <c r="I401">
        <v>23.0234375</v>
      </c>
      <c r="J401" t="s">
        <v>30</v>
      </c>
      <c r="K401" s="1" t="s">
        <v>34</v>
      </c>
      <c r="L401" t="s">
        <v>36</v>
      </c>
      <c r="M401" t="s">
        <v>38</v>
      </c>
      <c r="N401" t="s">
        <v>36</v>
      </c>
      <c r="O401" t="str">
        <f>IF(N401="Occasional","_Yes",N401)</f>
        <v>No</v>
      </c>
    </row>
    <row r="402" spans="1:15" x14ac:dyDescent="0.25">
      <c r="A402" t="s">
        <v>14</v>
      </c>
      <c r="B402" t="s">
        <v>18</v>
      </c>
      <c r="C402" t="s">
        <v>20</v>
      </c>
      <c r="D402">
        <v>5.856445313</v>
      </c>
      <c r="E402" t="s">
        <v>21</v>
      </c>
      <c r="F402">
        <v>3630</v>
      </c>
      <c r="G402" t="s">
        <v>28</v>
      </c>
      <c r="H402">
        <v>40.5703125</v>
      </c>
      <c r="I402">
        <v>27.61328125</v>
      </c>
      <c r="J402" t="s">
        <v>31</v>
      </c>
      <c r="K402" s="1" t="s">
        <v>33</v>
      </c>
      <c r="L402" t="s">
        <v>36</v>
      </c>
      <c r="M402" t="s">
        <v>38</v>
      </c>
      <c r="N402" t="s">
        <v>36</v>
      </c>
      <c r="O402" t="str">
        <f>IF(N402="Occasional","_Yes",N402)</f>
        <v>No</v>
      </c>
    </row>
    <row r="403" spans="1:15" x14ac:dyDescent="0.25">
      <c r="A403" t="s">
        <v>14</v>
      </c>
      <c r="B403" t="s">
        <v>18</v>
      </c>
      <c r="C403" t="s">
        <v>20</v>
      </c>
      <c r="D403">
        <v>5.856445313</v>
      </c>
      <c r="E403" t="s">
        <v>21</v>
      </c>
      <c r="F403">
        <v>3870</v>
      </c>
      <c r="G403" t="s">
        <v>28</v>
      </c>
      <c r="H403">
        <v>41</v>
      </c>
      <c r="I403">
        <v>28.15234375</v>
      </c>
      <c r="J403" t="s">
        <v>31</v>
      </c>
      <c r="K403" s="1" t="s">
        <v>34</v>
      </c>
      <c r="L403" t="s">
        <v>36</v>
      </c>
      <c r="M403" t="s">
        <v>38</v>
      </c>
      <c r="N403" t="s">
        <v>63</v>
      </c>
      <c r="O403" t="str">
        <f>IF(N403="Occasional","_Yes",N403)</f>
        <v>_Yes</v>
      </c>
    </row>
    <row r="404" spans="1:15" x14ac:dyDescent="0.25">
      <c r="A404" t="s">
        <v>14</v>
      </c>
      <c r="B404" t="s">
        <v>18</v>
      </c>
      <c r="C404" t="s">
        <v>20</v>
      </c>
      <c r="D404">
        <v>5.856445313</v>
      </c>
      <c r="E404" t="s">
        <v>21</v>
      </c>
      <c r="F404">
        <v>4780</v>
      </c>
      <c r="G404" t="s">
        <v>28</v>
      </c>
      <c r="H404">
        <v>42.28125</v>
      </c>
      <c r="I404">
        <v>26.53125</v>
      </c>
      <c r="J404" t="s">
        <v>31</v>
      </c>
      <c r="K404" s="1" t="s">
        <v>33</v>
      </c>
      <c r="L404" t="s">
        <v>36</v>
      </c>
      <c r="M404" t="s">
        <v>38</v>
      </c>
      <c r="N404" t="s">
        <v>36</v>
      </c>
      <c r="O404" t="str">
        <f>IF(N404="Occasional","_Yes",N404)</f>
        <v>No</v>
      </c>
    </row>
    <row r="405" spans="1:15" x14ac:dyDescent="0.25">
      <c r="A405" t="s">
        <v>14</v>
      </c>
      <c r="B405" t="s">
        <v>18</v>
      </c>
      <c r="C405" t="s">
        <v>20</v>
      </c>
      <c r="D405">
        <v>6</v>
      </c>
      <c r="E405" t="s">
        <v>21</v>
      </c>
      <c r="F405">
        <v>2550</v>
      </c>
      <c r="G405" t="s">
        <v>26</v>
      </c>
      <c r="H405">
        <v>36</v>
      </c>
      <c r="I405">
        <v>32.4609375</v>
      </c>
      <c r="J405" t="s">
        <v>32</v>
      </c>
      <c r="K405" s="1" t="s">
        <v>34</v>
      </c>
      <c r="L405" t="s">
        <v>36</v>
      </c>
      <c r="M405" t="s">
        <v>38</v>
      </c>
      <c r="N405" t="s">
        <v>36</v>
      </c>
      <c r="O405" t="str">
        <f>IF(N405="Occasional","_Yes",N405)</f>
        <v>No</v>
      </c>
    </row>
    <row r="406" spans="1:15" x14ac:dyDescent="0.25">
      <c r="A406" t="s">
        <v>14</v>
      </c>
      <c r="B406" t="s">
        <v>18</v>
      </c>
      <c r="C406" t="s">
        <v>20</v>
      </c>
      <c r="D406">
        <v>6</v>
      </c>
      <c r="E406" t="s">
        <v>21</v>
      </c>
      <c r="F406">
        <v>3180</v>
      </c>
      <c r="G406" t="s">
        <v>27</v>
      </c>
      <c r="H406">
        <v>39</v>
      </c>
      <c r="I406">
        <v>17.12109375</v>
      </c>
      <c r="J406" t="s">
        <v>29</v>
      </c>
      <c r="K406" s="1" t="s">
        <v>33</v>
      </c>
      <c r="L406" t="s">
        <v>36</v>
      </c>
      <c r="M406" t="s">
        <v>38</v>
      </c>
      <c r="N406" t="s">
        <v>63</v>
      </c>
      <c r="O406" t="str">
        <f>IF(N406="Occasional","_Yes",N406)</f>
        <v>_Yes</v>
      </c>
    </row>
    <row r="407" spans="1:15" x14ac:dyDescent="0.25">
      <c r="A407" t="s">
        <v>14</v>
      </c>
      <c r="B407" t="s">
        <v>18</v>
      </c>
      <c r="C407" t="s">
        <v>20</v>
      </c>
      <c r="D407">
        <v>6</v>
      </c>
      <c r="E407" t="s">
        <v>21</v>
      </c>
      <c r="F407">
        <v>3800</v>
      </c>
      <c r="G407" t="s">
        <v>28</v>
      </c>
      <c r="H407">
        <v>39.7109375</v>
      </c>
      <c r="I407">
        <v>27.01953125</v>
      </c>
      <c r="J407" t="s">
        <v>31</v>
      </c>
      <c r="K407" s="1" t="s">
        <v>34</v>
      </c>
      <c r="L407" t="s">
        <v>36</v>
      </c>
      <c r="M407" t="s">
        <v>40</v>
      </c>
      <c r="N407" t="s">
        <v>36</v>
      </c>
      <c r="O407" t="str">
        <f>IF(N407="Occasional","_Yes",N407)</f>
        <v>No</v>
      </c>
    </row>
    <row r="408" spans="1:15" x14ac:dyDescent="0.25">
      <c r="A408" t="s">
        <v>14</v>
      </c>
      <c r="B408" t="s">
        <v>18</v>
      </c>
      <c r="C408" t="s">
        <v>20</v>
      </c>
      <c r="D408">
        <v>6.142578125</v>
      </c>
      <c r="E408" t="s">
        <v>21</v>
      </c>
      <c r="F408">
        <v>2850</v>
      </c>
      <c r="G408" t="s">
        <v>26</v>
      </c>
      <c r="H408">
        <v>40</v>
      </c>
      <c r="I408">
        <v>25.80078125</v>
      </c>
      <c r="J408" t="s">
        <v>31</v>
      </c>
      <c r="K408" s="1" t="s">
        <v>33</v>
      </c>
      <c r="L408" t="s">
        <v>63</v>
      </c>
      <c r="M408" t="s">
        <v>38</v>
      </c>
      <c r="N408" t="s">
        <v>36</v>
      </c>
      <c r="O408" t="str">
        <f>IF(N408="Occasional","_Yes",N408)</f>
        <v>No</v>
      </c>
    </row>
    <row r="409" spans="1:15" x14ac:dyDescent="0.25">
      <c r="A409" t="s">
        <v>14</v>
      </c>
      <c r="B409" t="s">
        <v>18</v>
      </c>
      <c r="C409" t="s">
        <v>20</v>
      </c>
      <c r="D409">
        <v>6.142578125</v>
      </c>
      <c r="E409" t="s">
        <v>21</v>
      </c>
      <c r="F409">
        <v>3020</v>
      </c>
      <c r="G409" t="s">
        <v>27</v>
      </c>
      <c r="H409">
        <v>40</v>
      </c>
      <c r="I409">
        <v>25.11328125</v>
      </c>
      <c r="J409" t="s">
        <v>31</v>
      </c>
      <c r="K409" s="1" t="s">
        <v>35</v>
      </c>
      <c r="L409" t="s">
        <v>36</v>
      </c>
      <c r="M409" t="s">
        <v>38</v>
      </c>
      <c r="N409" t="s">
        <v>36</v>
      </c>
      <c r="O409" t="str">
        <f>IF(N409="Occasional","_Yes",N409)</f>
        <v>No</v>
      </c>
    </row>
    <row r="410" spans="1:15" x14ac:dyDescent="0.25">
      <c r="A410" t="s">
        <v>14</v>
      </c>
      <c r="B410" t="s">
        <v>18</v>
      </c>
      <c r="C410" t="s">
        <v>20</v>
      </c>
      <c r="D410">
        <v>6.142578125</v>
      </c>
      <c r="E410" t="s">
        <v>21</v>
      </c>
      <c r="F410">
        <v>3740</v>
      </c>
      <c r="G410" t="s">
        <v>28</v>
      </c>
      <c r="H410">
        <v>40</v>
      </c>
      <c r="I410">
        <v>36.59375</v>
      </c>
      <c r="J410" t="s">
        <v>32</v>
      </c>
      <c r="K410" s="1" t="s">
        <v>34</v>
      </c>
      <c r="L410" t="s">
        <v>36</v>
      </c>
      <c r="M410" t="s">
        <v>38</v>
      </c>
      <c r="N410" t="s">
        <v>36</v>
      </c>
      <c r="O410" t="str">
        <f>IF(N410="Occasional","_Yes",N410)</f>
        <v>No</v>
      </c>
    </row>
    <row r="411" spans="1:15" x14ac:dyDescent="0.25">
      <c r="A411" t="s">
        <v>14</v>
      </c>
      <c r="B411" t="s">
        <v>18</v>
      </c>
      <c r="C411" t="s">
        <v>20</v>
      </c>
      <c r="D411">
        <v>6.142578125</v>
      </c>
      <c r="E411" t="s">
        <v>21</v>
      </c>
      <c r="F411">
        <v>3830</v>
      </c>
      <c r="G411" t="s">
        <v>28</v>
      </c>
      <c r="H411">
        <v>40</v>
      </c>
      <c r="I411">
        <v>23.58203125</v>
      </c>
      <c r="J411" t="s">
        <v>30</v>
      </c>
      <c r="K411" s="1" t="s">
        <v>34</v>
      </c>
      <c r="L411" t="s">
        <v>36</v>
      </c>
      <c r="M411" t="s">
        <v>38</v>
      </c>
      <c r="N411" t="s">
        <v>36</v>
      </c>
      <c r="O411" t="str">
        <f>IF(N411="Occasional","_Yes",N411)</f>
        <v>No</v>
      </c>
    </row>
    <row r="412" spans="1:15" x14ac:dyDescent="0.25">
      <c r="A412" t="s">
        <v>14</v>
      </c>
      <c r="B412" t="s">
        <v>18</v>
      </c>
      <c r="C412" t="s">
        <v>20</v>
      </c>
      <c r="D412">
        <v>6.28515625</v>
      </c>
      <c r="E412" t="s">
        <v>21</v>
      </c>
      <c r="F412">
        <v>2600</v>
      </c>
      <c r="G412" t="s">
        <v>26</v>
      </c>
      <c r="H412">
        <v>40</v>
      </c>
      <c r="I412">
        <v>27.56640625</v>
      </c>
      <c r="J412" t="s">
        <v>31</v>
      </c>
      <c r="K412" s="1" t="s">
        <v>33</v>
      </c>
      <c r="L412" t="s">
        <v>36</v>
      </c>
      <c r="M412" t="s">
        <v>38</v>
      </c>
      <c r="N412" t="s">
        <v>63</v>
      </c>
      <c r="O412" t="str">
        <f>IF(N412="Occasional","_Yes",N412)</f>
        <v>_Yes</v>
      </c>
    </row>
    <row r="413" spans="1:15" x14ac:dyDescent="0.25">
      <c r="A413" t="s">
        <v>14</v>
      </c>
      <c r="B413" t="s">
        <v>18</v>
      </c>
      <c r="C413" t="s">
        <v>20</v>
      </c>
      <c r="D413">
        <v>6.28515625</v>
      </c>
      <c r="E413" t="s">
        <v>21</v>
      </c>
      <c r="F413">
        <v>3320</v>
      </c>
      <c r="G413" t="s">
        <v>27</v>
      </c>
      <c r="H413">
        <v>38.5703125</v>
      </c>
      <c r="I413">
        <v>25.04296875</v>
      </c>
      <c r="J413" t="s">
        <v>31</v>
      </c>
      <c r="K413" s="1" t="s">
        <v>34</v>
      </c>
      <c r="L413" t="s">
        <v>36</v>
      </c>
      <c r="M413" t="s">
        <v>38</v>
      </c>
      <c r="N413" t="s">
        <v>36</v>
      </c>
      <c r="O413" t="str">
        <f>IF(N413="Occasional","_Yes",N413)</f>
        <v>No</v>
      </c>
    </row>
    <row r="414" spans="1:15" x14ac:dyDescent="0.25">
      <c r="A414" t="s">
        <v>14</v>
      </c>
      <c r="B414" t="s">
        <v>18</v>
      </c>
      <c r="C414" t="s">
        <v>20</v>
      </c>
      <c r="D414">
        <v>6.28515625</v>
      </c>
      <c r="E414" t="s">
        <v>21</v>
      </c>
      <c r="F414">
        <v>3320</v>
      </c>
      <c r="G414" t="s">
        <v>27</v>
      </c>
      <c r="H414">
        <v>40</v>
      </c>
      <c r="I414">
        <v>32.7109375</v>
      </c>
      <c r="J414" t="s">
        <v>32</v>
      </c>
      <c r="K414" s="1" t="s">
        <v>34</v>
      </c>
      <c r="L414" t="s">
        <v>36</v>
      </c>
      <c r="M414" t="s">
        <v>38</v>
      </c>
      <c r="N414" t="s">
        <v>36</v>
      </c>
      <c r="O414" t="str">
        <f>IF(N414="Occasional","_Yes",N414)</f>
        <v>No</v>
      </c>
    </row>
    <row r="415" spans="1:15" x14ac:dyDescent="0.25">
      <c r="A415" t="s">
        <v>14</v>
      </c>
      <c r="B415" t="s">
        <v>18</v>
      </c>
      <c r="C415" t="s">
        <v>20</v>
      </c>
      <c r="D415">
        <v>6.28515625</v>
      </c>
      <c r="E415" t="s">
        <v>21</v>
      </c>
      <c r="F415">
        <v>3450</v>
      </c>
      <c r="G415" t="s">
        <v>27</v>
      </c>
      <c r="H415">
        <v>40</v>
      </c>
      <c r="I415">
        <v>29.859375</v>
      </c>
      <c r="J415" t="s">
        <v>31</v>
      </c>
      <c r="K415" s="1" t="s">
        <v>34</v>
      </c>
      <c r="L415" t="s">
        <v>36</v>
      </c>
      <c r="M415" t="s">
        <v>40</v>
      </c>
      <c r="N415" t="s">
        <v>36</v>
      </c>
      <c r="O415" t="str">
        <f>IF(N415="Occasional","_Yes",N415)</f>
        <v>No</v>
      </c>
    </row>
    <row r="416" spans="1:15" x14ac:dyDescent="0.25">
      <c r="A416" t="s">
        <v>14</v>
      </c>
      <c r="B416" t="s">
        <v>18</v>
      </c>
      <c r="C416" t="s">
        <v>20</v>
      </c>
      <c r="D416">
        <v>6.427734375</v>
      </c>
      <c r="E416" t="s">
        <v>21</v>
      </c>
      <c r="F416">
        <v>2780</v>
      </c>
      <c r="G416" t="s">
        <v>26</v>
      </c>
      <c r="H416">
        <v>40</v>
      </c>
      <c r="I416">
        <v>30.65234375</v>
      </c>
      <c r="J416" t="s">
        <v>32</v>
      </c>
      <c r="K416" s="1" t="s">
        <v>33</v>
      </c>
      <c r="L416" t="s">
        <v>36</v>
      </c>
      <c r="M416" t="s">
        <v>38</v>
      </c>
      <c r="N416" t="s">
        <v>36</v>
      </c>
      <c r="O416" t="str">
        <f>IF(N416="Occasional","_Yes",N416)</f>
        <v>No</v>
      </c>
    </row>
    <row r="417" spans="1:15" x14ac:dyDescent="0.25">
      <c r="A417" t="s">
        <v>14</v>
      </c>
      <c r="B417" t="s">
        <v>18</v>
      </c>
      <c r="C417" t="s">
        <v>20</v>
      </c>
      <c r="D417">
        <v>6.427734375</v>
      </c>
      <c r="E417" t="s">
        <v>21</v>
      </c>
      <c r="F417">
        <v>3200</v>
      </c>
      <c r="G417" t="s">
        <v>27</v>
      </c>
      <c r="H417">
        <v>38</v>
      </c>
      <c r="I417">
        <v>36.9921875</v>
      </c>
      <c r="J417" t="s">
        <v>32</v>
      </c>
      <c r="K417" s="1" t="s">
        <v>33</v>
      </c>
      <c r="L417" t="s">
        <v>36</v>
      </c>
      <c r="M417" t="s">
        <v>38</v>
      </c>
      <c r="N417" t="s">
        <v>36</v>
      </c>
      <c r="O417" t="str">
        <f>IF(N417="Occasional","_Yes",N417)</f>
        <v>No</v>
      </c>
    </row>
    <row r="418" spans="1:15" x14ac:dyDescent="0.25">
      <c r="A418" t="s">
        <v>14</v>
      </c>
      <c r="B418" t="s">
        <v>18</v>
      </c>
      <c r="C418" t="s">
        <v>20</v>
      </c>
      <c r="D418">
        <v>6.427734375</v>
      </c>
      <c r="E418" t="s">
        <v>21</v>
      </c>
      <c r="F418">
        <v>3380</v>
      </c>
      <c r="G418" t="s">
        <v>27</v>
      </c>
      <c r="H418">
        <v>40</v>
      </c>
      <c r="I418">
        <v>28.83984375</v>
      </c>
      <c r="J418" t="s">
        <v>31</v>
      </c>
      <c r="K418" s="1" t="s">
        <v>34</v>
      </c>
      <c r="L418" t="s">
        <v>36</v>
      </c>
      <c r="M418" t="s">
        <v>40</v>
      </c>
      <c r="N418" t="s">
        <v>36</v>
      </c>
      <c r="O418" t="str">
        <f>IF(N418="Occasional","_Yes",N418)</f>
        <v>No</v>
      </c>
    </row>
    <row r="419" spans="1:15" x14ac:dyDescent="0.25">
      <c r="A419" t="s">
        <v>14</v>
      </c>
      <c r="B419" t="s">
        <v>18</v>
      </c>
      <c r="C419" t="s">
        <v>20</v>
      </c>
      <c r="D419">
        <v>6.427734375</v>
      </c>
      <c r="E419" t="s">
        <v>21</v>
      </c>
      <c r="F419">
        <v>3730</v>
      </c>
      <c r="G419" t="s">
        <v>28</v>
      </c>
      <c r="H419">
        <v>40</v>
      </c>
      <c r="I419">
        <v>29.80859375</v>
      </c>
      <c r="J419" t="s">
        <v>31</v>
      </c>
      <c r="K419" s="1" t="s">
        <v>34</v>
      </c>
      <c r="L419" t="s">
        <v>36</v>
      </c>
      <c r="M419" t="s">
        <v>38</v>
      </c>
      <c r="N419" t="s">
        <v>36</v>
      </c>
      <c r="O419" t="str">
        <f>IF(N419="Occasional","_Yes",N419)</f>
        <v>No</v>
      </c>
    </row>
    <row r="420" spans="1:15" x14ac:dyDescent="0.25">
      <c r="A420" t="s">
        <v>14</v>
      </c>
      <c r="B420" t="s">
        <v>18</v>
      </c>
      <c r="C420" t="s">
        <v>20</v>
      </c>
      <c r="D420">
        <v>6.427734375</v>
      </c>
      <c r="E420" t="s">
        <v>21</v>
      </c>
      <c r="F420">
        <v>3790</v>
      </c>
      <c r="G420" t="s">
        <v>28</v>
      </c>
      <c r="H420">
        <v>40</v>
      </c>
      <c r="I420">
        <v>24.640625</v>
      </c>
      <c r="J420" t="s">
        <v>30</v>
      </c>
      <c r="K420" s="1" t="s">
        <v>35</v>
      </c>
      <c r="L420" t="s">
        <v>36</v>
      </c>
      <c r="M420" t="s">
        <v>38</v>
      </c>
      <c r="N420" t="s">
        <v>36</v>
      </c>
      <c r="O420" t="str">
        <f>IF(N420="Occasional","_Yes",N420)</f>
        <v>No</v>
      </c>
    </row>
    <row r="421" spans="1:15" x14ac:dyDescent="0.25">
      <c r="A421" t="s">
        <v>14</v>
      </c>
      <c r="B421" t="s">
        <v>18</v>
      </c>
      <c r="C421" t="s">
        <v>20</v>
      </c>
      <c r="D421">
        <v>6.571289063</v>
      </c>
      <c r="E421" t="s">
        <v>21</v>
      </c>
      <c r="F421">
        <v>2680</v>
      </c>
      <c r="G421" t="s">
        <v>26</v>
      </c>
      <c r="H421">
        <v>38</v>
      </c>
      <c r="I421">
        <v>31.68359375</v>
      </c>
      <c r="J421" t="s">
        <v>32</v>
      </c>
      <c r="K421" s="1" t="s">
        <v>34</v>
      </c>
      <c r="L421" t="s">
        <v>36</v>
      </c>
      <c r="M421" t="s">
        <v>40</v>
      </c>
      <c r="N421" t="s">
        <v>41</v>
      </c>
      <c r="O421" t="str">
        <f>IF(N421="Occasional","_Yes",N421)</f>
        <v>_Yes</v>
      </c>
    </row>
    <row r="422" spans="1:15" x14ac:dyDescent="0.25">
      <c r="A422" t="s">
        <v>14</v>
      </c>
      <c r="B422" t="s">
        <v>18</v>
      </c>
      <c r="C422" t="s">
        <v>20</v>
      </c>
      <c r="D422">
        <v>6.571289063</v>
      </c>
      <c r="E422" t="s">
        <v>21</v>
      </c>
      <c r="F422">
        <v>2840</v>
      </c>
      <c r="G422" t="s">
        <v>26</v>
      </c>
      <c r="H422">
        <v>39</v>
      </c>
      <c r="I422">
        <v>34.6796875</v>
      </c>
      <c r="J422" t="s">
        <v>32</v>
      </c>
      <c r="K422" s="1" t="s">
        <v>33</v>
      </c>
      <c r="L422" t="s">
        <v>36</v>
      </c>
      <c r="M422" t="s">
        <v>40</v>
      </c>
      <c r="N422" t="s">
        <v>36</v>
      </c>
      <c r="O422" t="str">
        <f>IF(N422="Occasional","_Yes",N422)</f>
        <v>No</v>
      </c>
    </row>
    <row r="423" spans="1:15" x14ac:dyDescent="0.25">
      <c r="A423" t="s">
        <v>14</v>
      </c>
      <c r="B423" t="s">
        <v>18</v>
      </c>
      <c r="C423" t="s">
        <v>20</v>
      </c>
      <c r="D423">
        <v>6.571289063</v>
      </c>
      <c r="E423" t="s">
        <v>21</v>
      </c>
      <c r="F423">
        <v>3000</v>
      </c>
      <c r="G423" t="s">
        <v>27</v>
      </c>
      <c r="H423">
        <v>40.421875</v>
      </c>
      <c r="I423">
        <v>26.421875</v>
      </c>
      <c r="J423" t="s">
        <v>31</v>
      </c>
      <c r="K423" s="1" t="s">
        <v>34</v>
      </c>
      <c r="L423" t="s">
        <v>36</v>
      </c>
      <c r="M423" t="s">
        <v>37</v>
      </c>
      <c r="N423" t="s">
        <v>36</v>
      </c>
      <c r="O423" t="str">
        <f>IF(N423="Occasional","_Yes",N423)</f>
        <v>No</v>
      </c>
    </row>
    <row r="424" spans="1:15" x14ac:dyDescent="0.25">
      <c r="A424" t="s">
        <v>14</v>
      </c>
      <c r="B424" t="s">
        <v>18</v>
      </c>
      <c r="C424" t="s">
        <v>20</v>
      </c>
      <c r="D424">
        <v>6.571289063</v>
      </c>
      <c r="E424" t="s">
        <v>21</v>
      </c>
      <c r="F424">
        <v>3420</v>
      </c>
      <c r="G424" t="s">
        <v>27</v>
      </c>
      <c r="H424">
        <v>38</v>
      </c>
      <c r="I424">
        <v>29.65234375</v>
      </c>
      <c r="J424" t="s">
        <v>31</v>
      </c>
      <c r="K424" s="1" t="s">
        <v>33</v>
      </c>
      <c r="L424" t="s">
        <v>36</v>
      </c>
      <c r="M424" t="s">
        <v>38</v>
      </c>
      <c r="N424" t="s">
        <v>36</v>
      </c>
      <c r="O424" t="str">
        <f>IF(N424="Occasional","_Yes",N424)</f>
        <v>No</v>
      </c>
    </row>
    <row r="425" spans="1:15" x14ac:dyDescent="0.25">
      <c r="A425" t="s">
        <v>14</v>
      </c>
      <c r="B425" t="s">
        <v>18</v>
      </c>
      <c r="C425" t="s">
        <v>20</v>
      </c>
      <c r="D425">
        <v>6.571289063</v>
      </c>
      <c r="E425" t="s">
        <v>21</v>
      </c>
      <c r="F425">
        <v>3500</v>
      </c>
      <c r="G425" t="s">
        <v>28</v>
      </c>
      <c r="H425">
        <v>38.7109375</v>
      </c>
      <c r="I425">
        <v>26.1640625</v>
      </c>
      <c r="J425" t="s">
        <v>31</v>
      </c>
      <c r="K425" s="1" t="s">
        <v>34</v>
      </c>
      <c r="L425" t="s">
        <v>36</v>
      </c>
      <c r="M425" t="s">
        <v>40</v>
      </c>
      <c r="N425" t="s">
        <v>36</v>
      </c>
      <c r="O425" t="str">
        <f>IF(N425="Occasional","_Yes",N425)</f>
        <v>No</v>
      </c>
    </row>
    <row r="426" spans="1:15" x14ac:dyDescent="0.25">
      <c r="A426" t="s">
        <v>14</v>
      </c>
      <c r="B426" t="s">
        <v>18</v>
      </c>
      <c r="C426" t="s">
        <v>20</v>
      </c>
      <c r="D426">
        <v>6.571289063</v>
      </c>
      <c r="E426" t="s">
        <v>21</v>
      </c>
      <c r="F426">
        <v>3930</v>
      </c>
      <c r="G426" t="s">
        <v>28</v>
      </c>
      <c r="H426">
        <v>38</v>
      </c>
      <c r="I426">
        <v>24.5859375</v>
      </c>
      <c r="J426" t="s">
        <v>30</v>
      </c>
      <c r="K426" s="1" t="s">
        <v>33</v>
      </c>
      <c r="L426" t="s">
        <v>36</v>
      </c>
      <c r="M426" t="s">
        <v>38</v>
      </c>
      <c r="N426" t="s">
        <v>36</v>
      </c>
      <c r="O426" t="str">
        <f>IF(N426="Occasional","_Yes",N426)</f>
        <v>No</v>
      </c>
    </row>
    <row r="427" spans="1:15" x14ac:dyDescent="0.25">
      <c r="A427" t="s">
        <v>14</v>
      </c>
      <c r="B427" t="s">
        <v>18</v>
      </c>
      <c r="C427" t="s">
        <v>20</v>
      </c>
      <c r="D427">
        <v>6.713867188</v>
      </c>
      <c r="E427" t="s">
        <v>21</v>
      </c>
      <c r="F427">
        <v>2940</v>
      </c>
      <c r="G427" t="s">
        <v>26</v>
      </c>
      <c r="H427">
        <v>40</v>
      </c>
      <c r="I427">
        <v>27.57421875</v>
      </c>
      <c r="J427" t="s">
        <v>31</v>
      </c>
      <c r="K427" s="1" t="s">
        <v>33</v>
      </c>
      <c r="L427" t="s">
        <v>36</v>
      </c>
      <c r="M427" t="s">
        <v>38</v>
      </c>
      <c r="N427" t="s">
        <v>36</v>
      </c>
      <c r="O427" t="str">
        <f>IF(N427="Occasional","_Yes",N427)</f>
        <v>No</v>
      </c>
    </row>
    <row r="428" spans="1:15" x14ac:dyDescent="0.25">
      <c r="A428" t="s">
        <v>14</v>
      </c>
      <c r="B428" t="s">
        <v>18</v>
      </c>
      <c r="C428" t="s">
        <v>20</v>
      </c>
      <c r="D428">
        <v>6.713867188</v>
      </c>
      <c r="E428" t="s">
        <v>21</v>
      </c>
      <c r="F428">
        <v>3000</v>
      </c>
      <c r="G428" t="s">
        <v>27</v>
      </c>
      <c r="H428">
        <v>39</v>
      </c>
      <c r="I428">
        <v>30.74609375</v>
      </c>
      <c r="J428" t="s">
        <v>32</v>
      </c>
      <c r="K428" s="1" t="s">
        <v>34</v>
      </c>
      <c r="L428" t="s">
        <v>36</v>
      </c>
      <c r="M428" t="s">
        <v>40</v>
      </c>
      <c r="N428" t="s">
        <v>36</v>
      </c>
      <c r="O428" t="str">
        <f>IF(N428="Occasional","_Yes",N428)</f>
        <v>No</v>
      </c>
    </row>
    <row r="429" spans="1:15" x14ac:dyDescent="0.25">
      <c r="A429" t="s">
        <v>14</v>
      </c>
      <c r="B429" t="s">
        <v>18</v>
      </c>
      <c r="C429" t="s">
        <v>20</v>
      </c>
      <c r="D429">
        <v>6.713867188</v>
      </c>
      <c r="E429" t="s">
        <v>21</v>
      </c>
      <c r="F429">
        <v>3020</v>
      </c>
      <c r="G429" t="s">
        <v>27</v>
      </c>
      <c r="H429">
        <v>39.8515625</v>
      </c>
      <c r="I429">
        <v>26.65234375</v>
      </c>
      <c r="J429" t="s">
        <v>31</v>
      </c>
      <c r="K429" s="1" t="s">
        <v>35</v>
      </c>
      <c r="L429" t="s">
        <v>36</v>
      </c>
      <c r="M429" t="s">
        <v>38</v>
      </c>
      <c r="N429" t="s">
        <v>36</v>
      </c>
      <c r="O429" t="str">
        <f>IF(N429="Occasional","_Yes",N429)</f>
        <v>No</v>
      </c>
    </row>
    <row r="430" spans="1:15" x14ac:dyDescent="0.25">
      <c r="A430" t="s">
        <v>14</v>
      </c>
      <c r="B430" t="s">
        <v>18</v>
      </c>
      <c r="C430" t="s">
        <v>20</v>
      </c>
      <c r="D430">
        <v>6.713867188</v>
      </c>
      <c r="E430" t="s">
        <v>21</v>
      </c>
      <c r="F430">
        <v>3060</v>
      </c>
      <c r="G430" t="s">
        <v>27</v>
      </c>
      <c r="H430">
        <v>40</v>
      </c>
      <c r="I430">
        <v>24.19921875</v>
      </c>
      <c r="J430" t="s">
        <v>30</v>
      </c>
      <c r="K430" s="1" t="s">
        <v>34</v>
      </c>
      <c r="L430" t="s">
        <v>36</v>
      </c>
      <c r="M430" t="s">
        <v>38</v>
      </c>
      <c r="N430" t="s">
        <v>63</v>
      </c>
      <c r="O430" t="str">
        <f>IF(N430="Occasional","_Yes",N430)</f>
        <v>_Yes</v>
      </c>
    </row>
    <row r="431" spans="1:15" x14ac:dyDescent="0.25">
      <c r="A431" t="s">
        <v>14</v>
      </c>
      <c r="B431" t="s">
        <v>18</v>
      </c>
      <c r="C431" t="s">
        <v>20</v>
      </c>
      <c r="D431">
        <v>6.713867188</v>
      </c>
      <c r="E431" t="s">
        <v>21</v>
      </c>
      <c r="F431">
        <v>3138</v>
      </c>
      <c r="G431" t="s">
        <v>27</v>
      </c>
      <c r="H431">
        <v>39</v>
      </c>
      <c r="I431">
        <v>39.75</v>
      </c>
      <c r="J431" t="s">
        <v>32</v>
      </c>
      <c r="K431" s="1" t="s">
        <v>34</v>
      </c>
      <c r="L431" t="s">
        <v>36</v>
      </c>
      <c r="M431" t="s">
        <v>38</v>
      </c>
      <c r="N431" t="s">
        <v>36</v>
      </c>
      <c r="O431" t="str">
        <f>IF(N431="Occasional","_Yes",N431)</f>
        <v>No</v>
      </c>
    </row>
    <row r="432" spans="1:15" x14ac:dyDescent="0.25">
      <c r="A432" t="s">
        <v>14</v>
      </c>
      <c r="B432" t="s">
        <v>18</v>
      </c>
      <c r="C432" t="s">
        <v>20</v>
      </c>
      <c r="D432">
        <v>6.713867188</v>
      </c>
      <c r="E432" t="s">
        <v>21</v>
      </c>
      <c r="F432">
        <v>3450</v>
      </c>
      <c r="G432" t="s">
        <v>27</v>
      </c>
      <c r="H432">
        <v>41</v>
      </c>
      <c r="I432">
        <v>18.1171875</v>
      </c>
      <c r="J432" t="s">
        <v>29</v>
      </c>
      <c r="K432" s="1" t="s">
        <v>35</v>
      </c>
      <c r="L432" t="s">
        <v>36</v>
      </c>
      <c r="M432" t="s">
        <v>38</v>
      </c>
      <c r="N432" t="s">
        <v>63</v>
      </c>
      <c r="O432" t="str">
        <f>IF(N432="Occasional","_Yes",N432)</f>
        <v>_Yes</v>
      </c>
    </row>
    <row r="433" spans="1:15" x14ac:dyDescent="0.25">
      <c r="A433" t="s">
        <v>14</v>
      </c>
      <c r="B433" t="s">
        <v>18</v>
      </c>
      <c r="C433" t="s">
        <v>20</v>
      </c>
      <c r="D433">
        <v>6.856445313</v>
      </c>
      <c r="E433" t="s">
        <v>21</v>
      </c>
      <c r="F433">
        <v>3160</v>
      </c>
      <c r="G433" t="s">
        <v>27</v>
      </c>
      <c r="H433">
        <v>40</v>
      </c>
      <c r="I433">
        <v>32.1328125</v>
      </c>
      <c r="J433" t="s">
        <v>32</v>
      </c>
      <c r="K433" s="1" t="s">
        <v>33</v>
      </c>
      <c r="L433" t="s">
        <v>63</v>
      </c>
      <c r="M433" t="s">
        <v>38</v>
      </c>
      <c r="N433" t="s">
        <v>36</v>
      </c>
      <c r="O433" t="str">
        <f>IF(N433="Occasional","_Yes",N433)</f>
        <v>No</v>
      </c>
    </row>
    <row r="434" spans="1:15" x14ac:dyDescent="0.25">
      <c r="A434" t="s">
        <v>14</v>
      </c>
      <c r="B434" t="s">
        <v>18</v>
      </c>
      <c r="C434" t="s">
        <v>20</v>
      </c>
      <c r="D434">
        <v>6.856445313</v>
      </c>
      <c r="E434" t="s">
        <v>21</v>
      </c>
      <c r="F434">
        <v>3635</v>
      </c>
      <c r="G434" t="s">
        <v>28</v>
      </c>
      <c r="H434">
        <v>41</v>
      </c>
      <c r="I434">
        <v>25.39453125</v>
      </c>
      <c r="J434" t="s">
        <v>31</v>
      </c>
      <c r="K434" s="1" t="s">
        <v>34</v>
      </c>
      <c r="L434" t="s">
        <v>36</v>
      </c>
      <c r="M434" t="s">
        <v>38</v>
      </c>
      <c r="N434" t="s">
        <v>36</v>
      </c>
      <c r="O434" t="str">
        <f>IF(N434="Occasional","_Yes",N434)</f>
        <v>No</v>
      </c>
    </row>
    <row r="435" spans="1:15" x14ac:dyDescent="0.25">
      <c r="A435" t="s">
        <v>14</v>
      </c>
      <c r="B435" t="s">
        <v>18</v>
      </c>
      <c r="C435" t="s">
        <v>20</v>
      </c>
      <c r="D435">
        <v>7</v>
      </c>
      <c r="E435" t="s">
        <v>21</v>
      </c>
      <c r="F435">
        <v>2970</v>
      </c>
      <c r="G435" t="s">
        <v>26</v>
      </c>
      <c r="H435">
        <v>36</v>
      </c>
      <c r="I435">
        <v>36.515625</v>
      </c>
      <c r="J435" t="s">
        <v>32</v>
      </c>
      <c r="K435" s="1" t="s">
        <v>33</v>
      </c>
      <c r="L435" t="s">
        <v>36</v>
      </c>
      <c r="M435" t="s">
        <v>38</v>
      </c>
      <c r="N435" t="s">
        <v>36</v>
      </c>
      <c r="O435" t="str">
        <f>IF(N435="Occasional","_Yes",N435)</f>
        <v>No</v>
      </c>
    </row>
    <row r="436" spans="1:15" x14ac:dyDescent="0.25">
      <c r="A436" t="s">
        <v>14</v>
      </c>
      <c r="B436" t="s">
        <v>18</v>
      </c>
      <c r="C436" t="s">
        <v>20</v>
      </c>
      <c r="D436">
        <v>7</v>
      </c>
      <c r="E436" t="s">
        <v>21</v>
      </c>
      <c r="F436">
        <v>3470</v>
      </c>
      <c r="G436" t="s">
        <v>27</v>
      </c>
      <c r="H436">
        <v>41</v>
      </c>
      <c r="I436">
        <v>27.55859375</v>
      </c>
      <c r="J436" t="s">
        <v>31</v>
      </c>
      <c r="K436" s="1" t="s">
        <v>35</v>
      </c>
      <c r="L436" t="s">
        <v>63</v>
      </c>
      <c r="M436" t="s">
        <v>40</v>
      </c>
      <c r="N436" t="s">
        <v>63</v>
      </c>
      <c r="O436" t="str">
        <f>IF(N436="Occasional","_Yes",N436)</f>
        <v>_Yes</v>
      </c>
    </row>
    <row r="437" spans="1:15" x14ac:dyDescent="0.25">
      <c r="A437" t="s">
        <v>14</v>
      </c>
      <c r="B437" t="s">
        <v>18</v>
      </c>
      <c r="C437" t="s">
        <v>20</v>
      </c>
      <c r="D437">
        <v>7.142578125</v>
      </c>
      <c r="E437" t="s">
        <v>21</v>
      </c>
      <c r="F437">
        <v>3050</v>
      </c>
      <c r="G437" t="s">
        <v>27</v>
      </c>
      <c r="H437">
        <v>40</v>
      </c>
      <c r="I437">
        <v>24.0546875</v>
      </c>
      <c r="J437" t="s">
        <v>30</v>
      </c>
      <c r="K437" s="1" t="s">
        <v>33</v>
      </c>
      <c r="L437" t="s">
        <v>36</v>
      </c>
      <c r="M437" t="s">
        <v>38</v>
      </c>
      <c r="N437" t="s">
        <v>63</v>
      </c>
      <c r="O437" t="str">
        <f>IF(N437="Occasional","_Yes",N437)</f>
        <v>_Yes</v>
      </c>
    </row>
    <row r="438" spans="1:15" x14ac:dyDescent="0.25">
      <c r="A438" t="s">
        <v>14</v>
      </c>
      <c r="B438" t="s">
        <v>18</v>
      </c>
      <c r="C438" t="s">
        <v>20</v>
      </c>
      <c r="D438">
        <v>7.142578125</v>
      </c>
      <c r="E438" t="s">
        <v>21</v>
      </c>
      <c r="F438">
        <v>3370</v>
      </c>
      <c r="G438" t="s">
        <v>27</v>
      </c>
      <c r="H438">
        <v>41</v>
      </c>
      <c r="I438">
        <v>32.328125</v>
      </c>
      <c r="J438" t="s">
        <v>32</v>
      </c>
      <c r="K438" s="1" t="s">
        <v>33</v>
      </c>
      <c r="L438" t="s">
        <v>36</v>
      </c>
      <c r="M438" t="s">
        <v>38</v>
      </c>
      <c r="N438" t="s">
        <v>41</v>
      </c>
      <c r="O438" t="str">
        <f>IF(N438="Occasional","_Yes",N438)</f>
        <v>_Yes</v>
      </c>
    </row>
    <row r="439" spans="1:15" x14ac:dyDescent="0.25">
      <c r="A439" t="s">
        <v>14</v>
      </c>
      <c r="B439" t="s">
        <v>18</v>
      </c>
      <c r="C439" t="s">
        <v>20</v>
      </c>
      <c r="D439">
        <v>7.142578125</v>
      </c>
      <c r="E439" t="s">
        <v>21</v>
      </c>
      <c r="F439">
        <v>3530</v>
      </c>
      <c r="G439" t="s">
        <v>28</v>
      </c>
      <c r="H439">
        <v>40</v>
      </c>
      <c r="I439">
        <v>31.296875</v>
      </c>
      <c r="J439" t="s">
        <v>32</v>
      </c>
      <c r="K439" s="1" t="s">
        <v>33</v>
      </c>
      <c r="L439" t="s">
        <v>36</v>
      </c>
      <c r="M439" t="s">
        <v>38</v>
      </c>
      <c r="N439" t="s">
        <v>36</v>
      </c>
      <c r="O439" t="str">
        <f>IF(N439="Occasional","_Yes",N439)</f>
        <v>No</v>
      </c>
    </row>
    <row r="440" spans="1:15" x14ac:dyDescent="0.25">
      <c r="A440" t="s">
        <v>14</v>
      </c>
      <c r="B440" t="s">
        <v>18</v>
      </c>
      <c r="C440" t="s">
        <v>20</v>
      </c>
      <c r="D440">
        <v>7.28515625</v>
      </c>
      <c r="E440" t="s">
        <v>21</v>
      </c>
      <c r="F440">
        <v>3335</v>
      </c>
      <c r="G440" t="s">
        <v>27</v>
      </c>
      <c r="H440">
        <v>39</v>
      </c>
      <c r="I440">
        <v>28.70703125</v>
      </c>
      <c r="J440" t="s">
        <v>31</v>
      </c>
      <c r="K440" s="1" t="s">
        <v>35</v>
      </c>
      <c r="L440" t="s">
        <v>36</v>
      </c>
      <c r="M440" t="s">
        <v>40</v>
      </c>
      <c r="N440" t="s">
        <v>36</v>
      </c>
      <c r="O440" t="str">
        <f>IF(N440="Occasional","_Yes",N440)</f>
        <v>No</v>
      </c>
    </row>
    <row r="441" spans="1:15" x14ac:dyDescent="0.25">
      <c r="A441" t="s">
        <v>14</v>
      </c>
      <c r="B441" t="s">
        <v>18</v>
      </c>
      <c r="C441" t="s">
        <v>20</v>
      </c>
      <c r="D441">
        <v>7.28515625</v>
      </c>
      <c r="E441" t="s">
        <v>21</v>
      </c>
      <c r="F441">
        <v>4320</v>
      </c>
      <c r="G441" t="s">
        <v>28</v>
      </c>
      <c r="H441">
        <v>39</v>
      </c>
      <c r="I441">
        <v>18.515625</v>
      </c>
      <c r="J441" t="s">
        <v>29</v>
      </c>
      <c r="K441" s="1" t="s">
        <v>33</v>
      </c>
      <c r="L441" t="s">
        <v>36</v>
      </c>
      <c r="M441" t="s">
        <v>38</v>
      </c>
      <c r="N441" t="s">
        <v>36</v>
      </c>
      <c r="O441" t="str">
        <f>IF(N441="Occasional","_Yes",N441)</f>
        <v>No</v>
      </c>
    </row>
    <row r="442" spans="1:15" x14ac:dyDescent="0.25">
      <c r="A442" t="s">
        <v>14</v>
      </c>
      <c r="B442" t="s">
        <v>18</v>
      </c>
      <c r="C442" t="s">
        <v>20</v>
      </c>
      <c r="D442">
        <v>7.427734375</v>
      </c>
      <c r="E442" t="s">
        <v>21</v>
      </c>
      <c r="F442">
        <v>3280</v>
      </c>
      <c r="G442" t="s">
        <v>27</v>
      </c>
      <c r="H442">
        <v>41</v>
      </c>
      <c r="I442">
        <v>21.171875</v>
      </c>
      <c r="J442" t="s">
        <v>30</v>
      </c>
      <c r="K442" s="1" t="s">
        <v>33</v>
      </c>
      <c r="L442" t="s">
        <v>36</v>
      </c>
      <c r="M442" t="s">
        <v>38</v>
      </c>
      <c r="N442" t="s">
        <v>36</v>
      </c>
      <c r="O442" t="str">
        <f>IF(N442="Occasional","_Yes",N442)</f>
        <v>No</v>
      </c>
    </row>
    <row r="443" spans="1:15" x14ac:dyDescent="0.25">
      <c r="A443" t="s">
        <v>14</v>
      </c>
      <c r="B443" t="s">
        <v>18</v>
      </c>
      <c r="C443" t="s">
        <v>20</v>
      </c>
      <c r="D443">
        <v>7.571289063</v>
      </c>
      <c r="E443" t="s">
        <v>21</v>
      </c>
      <c r="F443">
        <v>2420</v>
      </c>
      <c r="G443" t="s">
        <v>25</v>
      </c>
      <c r="H443">
        <v>40</v>
      </c>
      <c r="I443">
        <v>31.7890625</v>
      </c>
      <c r="J443" t="s">
        <v>32</v>
      </c>
      <c r="K443" s="1" t="s">
        <v>35</v>
      </c>
      <c r="L443" t="s">
        <v>36</v>
      </c>
      <c r="M443" t="s">
        <v>38</v>
      </c>
      <c r="N443" t="s">
        <v>63</v>
      </c>
      <c r="O443" t="str">
        <f>IF(N443="Occasional","_Yes",N443)</f>
        <v>_Yes</v>
      </c>
    </row>
    <row r="444" spans="1:15" x14ac:dyDescent="0.25">
      <c r="A444" t="s">
        <v>14</v>
      </c>
      <c r="B444" t="s">
        <v>18</v>
      </c>
      <c r="C444" t="s">
        <v>20</v>
      </c>
      <c r="D444">
        <v>7.571289063</v>
      </c>
      <c r="E444" t="s">
        <v>21</v>
      </c>
      <c r="F444">
        <v>2960</v>
      </c>
      <c r="G444" t="s">
        <v>26</v>
      </c>
      <c r="H444">
        <v>41</v>
      </c>
      <c r="I444">
        <v>30.64453125</v>
      </c>
      <c r="J444" t="s">
        <v>32</v>
      </c>
      <c r="K444" s="1" t="s">
        <v>34</v>
      </c>
      <c r="L444" t="s">
        <v>36</v>
      </c>
      <c r="M444" t="s">
        <v>40</v>
      </c>
      <c r="N444" t="s">
        <v>36</v>
      </c>
      <c r="O444" t="str">
        <f>IF(N444="Occasional","_Yes",N444)</f>
        <v>No</v>
      </c>
    </row>
    <row r="445" spans="1:15" x14ac:dyDescent="0.25">
      <c r="A445" t="s">
        <v>14</v>
      </c>
      <c r="B445" t="s">
        <v>18</v>
      </c>
      <c r="C445" t="s">
        <v>20</v>
      </c>
      <c r="D445">
        <v>7.571289063</v>
      </c>
      <c r="E445" t="s">
        <v>21</v>
      </c>
      <c r="F445">
        <v>3840</v>
      </c>
      <c r="G445" t="s">
        <v>28</v>
      </c>
      <c r="H445">
        <v>41</v>
      </c>
      <c r="I445">
        <v>33.078125</v>
      </c>
      <c r="J445" t="s">
        <v>32</v>
      </c>
      <c r="K445" s="1" t="s">
        <v>34</v>
      </c>
      <c r="L445" t="s">
        <v>36</v>
      </c>
      <c r="M445" t="s">
        <v>39</v>
      </c>
      <c r="N445" t="s">
        <v>36</v>
      </c>
      <c r="O445" t="str">
        <f>IF(N445="Occasional","_Yes",N445)</f>
        <v>No</v>
      </c>
    </row>
    <row r="446" spans="1:15" x14ac:dyDescent="0.25">
      <c r="A446" t="s">
        <v>14</v>
      </c>
      <c r="B446" t="s">
        <v>18</v>
      </c>
      <c r="C446" t="s">
        <v>20</v>
      </c>
      <c r="D446">
        <v>7.713867188</v>
      </c>
      <c r="E446" t="s">
        <v>21</v>
      </c>
      <c r="F446">
        <v>3220</v>
      </c>
      <c r="G446" t="s">
        <v>27</v>
      </c>
      <c r="H446">
        <v>40</v>
      </c>
      <c r="I446">
        <v>25.890625</v>
      </c>
      <c r="J446" t="s">
        <v>31</v>
      </c>
      <c r="K446" s="1" t="s">
        <v>34</v>
      </c>
      <c r="L446" t="s">
        <v>36</v>
      </c>
      <c r="M446" t="s">
        <v>38</v>
      </c>
      <c r="N446" t="s">
        <v>36</v>
      </c>
      <c r="O446" t="str">
        <f>IF(N446="Occasional","_Yes",N446)</f>
        <v>No</v>
      </c>
    </row>
    <row r="447" spans="1:15" x14ac:dyDescent="0.25">
      <c r="A447" t="s">
        <v>14</v>
      </c>
      <c r="B447" t="s">
        <v>18</v>
      </c>
      <c r="C447" t="s">
        <v>20</v>
      </c>
      <c r="D447">
        <v>7.713867188</v>
      </c>
      <c r="E447" t="s">
        <v>21</v>
      </c>
      <c r="F447">
        <v>3240</v>
      </c>
      <c r="G447" t="s">
        <v>27</v>
      </c>
      <c r="H447">
        <v>40.421875</v>
      </c>
      <c r="I447">
        <v>27.0625</v>
      </c>
      <c r="J447" t="s">
        <v>31</v>
      </c>
      <c r="K447" s="1" t="s">
        <v>33</v>
      </c>
      <c r="L447" t="s">
        <v>36</v>
      </c>
      <c r="M447" t="s">
        <v>38</v>
      </c>
      <c r="N447" t="s">
        <v>36</v>
      </c>
      <c r="O447" t="str">
        <f>IF(N447="Occasional","_Yes",N447)</f>
        <v>No</v>
      </c>
    </row>
    <row r="448" spans="1:15" x14ac:dyDescent="0.25">
      <c r="A448" t="s">
        <v>14</v>
      </c>
      <c r="B448" t="s">
        <v>18</v>
      </c>
      <c r="C448" t="s">
        <v>20</v>
      </c>
      <c r="D448">
        <v>7.713867188</v>
      </c>
      <c r="E448" t="s">
        <v>21</v>
      </c>
      <c r="F448">
        <v>3970</v>
      </c>
      <c r="G448" t="s">
        <v>28</v>
      </c>
      <c r="H448">
        <v>41</v>
      </c>
      <c r="I448">
        <v>32.1796875</v>
      </c>
      <c r="J448" t="s">
        <v>32</v>
      </c>
      <c r="K448" s="1" t="s">
        <v>34</v>
      </c>
      <c r="L448" t="s">
        <v>36</v>
      </c>
      <c r="M448" t="s">
        <v>38</v>
      </c>
      <c r="N448" t="s">
        <v>36</v>
      </c>
      <c r="O448" t="str">
        <f>IF(N448="Occasional","_Yes",N448)</f>
        <v>No</v>
      </c>
    </row>
    <row r="449" spans="1:15" x14ac:dyDescent="0.25">
      <c r="A449" t="s">
        <v>14</v>
      </c>
      <c r="B449" t="s">
        <v>18</v>
      </c>
      <c r="C449" t="s">
        <v>20</v>
      </c>
      <c r="D449">
        <v>7.856445313</v>
      </c>
      <c r="E449" t="s">
        <v>21</v>
      </c>
      <c r="F449">
        <v>3320</v>
      </c>
      <c r="G449" t="s">
        <v>27</v>
      </c>
      <c r="H449">
        <v>38</v>
      </c>
      <c r="I449">
        <v>33.5546875</v>
      </c>
      <c r="J449" t="s">
        <v>32</v>
      </c>
      <c r="K449" s="1" t="s">
        <v>33</v>
      </c>
      <c r="L449" t="s">
        <v>36</v>
      </c>
      <c r="M449" t="s">
        <v>38</v>
      </c>
      <c r="N449" t="s">
        <v>36</v>
      </c>
      <c r="O449" t="str">
        <f>IF(N449="Occasional","_Yes",N449)</f>
        <v>No</v>
      </c>
    </row>
    <row r="450" spans="1:15" x14ac:dyDescent="0.25">
      <c r="A450" t="s">
        <v>14</v>
      </c>
      <c r="B450" t="s">
        <v>18</v>
      </c>
      <c r="C450" t="s">
        <v>20</v>
      </c>
      <c r="D450">
        <v>7.856445313</v>
      </c>
      <c r="E450" t="s">
        <v>21</v>
      </c>
      <c r="F450">
        <v>4220</v>
      </c>
      <c r="G450" t="s">
        <v>28</v>
      </c>
      <c r="H450">
        <v>40.421875</v>
      </c>
      <c r="I450">
        <v>30.7890625</v>
      </c>
      <c r="J450" t="s">
        <v>32</v>
      </c>
      <c r="K450" s="1" t="s">
        <v>35</v>
      </c>
      <c r="L450" t="s">
        <v>36</v>
      </c>
      <c r="M450" t="s">
        <v>40</v>
      </c>
      <c r="N450" t="s">
        <v>36</v>
      </c>
      <c r="O450" t="str">
        <f>IF(N450="Occasional","_Yes",N450)</f>
        <v>No</v>
      </c>
    </row>
    <row r="451" spans="1:15" x14ac:dyDescent="0.25">
      <c r="A451" t="s">
        <v>14</v>
      </c>
      <c r="B451" t="s">
        <v>18</v>
      </c>
      <c r="C451" t="s">
        <v>20</v>
      </c>
      <c r="D451">
        <v>8</v>
      </c>
      <c r="E451" t="s">
        <v>21</v>
      </c>
      <c r="F451">
        <v>2810</v>
      </c>
      <c r="G451" t="s">
        <v>26</v>
      </c>
      <c r="H451">
        <v>39</v>
      </c>
      <c r="I451">
        <v>26.6328125</v>
      </c>
      <c r="J451" t="s">
        <v>31</v>
      </c>
      <c r="K451" s="1" t="s">
        <v>35</v>
      </c>
      <c r="L451" t="s">
        <v>36</v>
      </c>
      <c r="M451" t="s">
        <v>38</v>
      </c>
      <c r="N451" t="s">
        <v>63</v>
      </c>
      <c r="O451" t="str">
        <f>IF(N451="Occasional","_Yes",N451)</f>
        <v>_Yes</v>
      </c>
    </row>
    <row r="452" spans="1:15" x14ac:dyDescent="0.25">
      <c r="A452" t="s">
        <v>14</v>
      </c>
      <c r="B452" t="s">
        <v>18</v>
      </c>
      <c r="C452" t="s">
        <v>20</v>
      </c>
      <c r="D452">
        <v>8</v>
      </c>
      <c r="E452" t="s">
        <v>21</v>
      </c>
      <c r="F452">
        <v>3050</v>
      </c>
      <c r="G452" t="s">
        <v>27</v>
      </c>
      <c r="H452">
        <v>40</v>
      </c>
      <c r="I452">
        <v>31.1484375</v>
      </c>
      <c r="J452" t="s">
        <v>32</v>
      </c>
      <c r="K452" s="1" t="s">
        <v>35</v>
      </c>
      <c r="L452" t="s">
        <v>36</v>
      </c>
      <c r="M452" t="s">
        <v>38</v>
      </c>
      <c r="N452" t="s">
        <v>36</v>
      </c>
      <c r="O452" t="str">
        <f>IF(N452="Occasional","_Yes",N452)</f>
        <v>No</v>
      </c>
    </row>
    <row r="453" spans="1:15" x14ac:dyDescent="0.25">
      <c r="A453" t="s">
        <v>14</v>
      </c>
      <c r="B453" t="s">
        <v>18</v>
      </c>
      <c r="C453" t="s">
        <v>20</v>
      </c>
      <c r="D453">
        <v>8</v>
      </c>
      <c r="E453" t="s">
        <v>21</v>
      </c>
      <c r="F453">
        <v>3160</v>
      </c>
      <c r="G453" t="s">
        <v>27</v>
      </c>
      <c r="H453">
        <v>41.140625</v>
      </c>
      <c r="I453">
        <v>17.3359375</v>
      </c>
      <c r="J453" t="s">
        <v>29</v>
      </c>
      <c r="K453" s="1" t="s">
        <v>33</v>
      </c>
      <c r="L453" t="s">
        <v>36</v>
      </c>
      <c r="M453" t="s">
        <v>38</v>
      </c>
      <c r="N453" t="s">
        <v>63</v>
      </c>
      <c r="O453" t="str">
        <f>IF(N453="Occasional","_Yes",N453)</f>
        <v>_Yes</v>
      </c>
    </row>
    <row r="454" spans="1:15" x14ac:dyDescent="0.25">
      <c r="A454" t="s">
        <v>14</v>
      </c>
      <c r="B454" t="s">
        <v>18</v>
      </c>
      <c r="C454" t="s">
        <v>20</v>
      </c>
      <c r="D454">
        <v>8</v>
      </c>
      <c r="E454" t="s">
        <v>21</v>
      </c>
      <c r="F454">
        <v>3170</v>
      </c>
      <c r="G454" t="s">
        <v>27</v>
      </c>
      <c r="H454">
        <v>40</v>
      </c>
      <c r="I454">
        <v>31.99609375</v>
      </c>
      <c r="J454" t="s">
        <v>32</v>
      </c>
      <c r="K454" s="1" t="s">
        <v>35</v>
      </c>
      <c r="L454" t="s">
        <v>36</v>
      </c>
      <c r="M454" t="s">
        <v>38</v>
      </c>
      <c r="N454" t="s">
        <v>36</v>
      </c>
      <c r="O454" t="str">
        <f>IF(N454="Occasional","_Yes",N454)</f>
        <v>No</v>
      </c>
    </row>
    <row r="455" spans="1:15" x14ac:dyDescent="0.25">
      <c r="A455" t="s">
        <v>14</v>
      </c>
      <c r="B455" t="s">
        <v>18</v>
      </c>
      <c r="C455" t="s">
        <v>20</v>
      </c>
      <c r="D455">
        <v>8</v>
      </c>
      <c r="E455" t="s">
        <v>21</v>
      </c>
      <c r="F455">
        <v>3180</v>
      </c>
      <c r="G455" t="s">
        <v>27</v>
      </c>
      <c r="H455">
        <v>39</v>
      </c>
      <c r="I455">
        <v>20.2109375</v>
      </c>
      <c r="J455" t="s">
        <v>30</v>
      </c>
      <c r="K455" s="1" t="s">
        <v>34</v>
      </c>
      <c r="L455" t="s">
        <v>36</v>
      </c>
      <c r="M455" t="s">
        <v>40</v>
      </c>
      <c r="N455" t="s">
        <v>63</v>
      </c>
      <c r="O455" t="str">
        <f>IF(N455="Occasional","_Yes",N455)</f>
        <v>_Yes</v>
      </c>
    </row>
    <row r="456" spans="1:15" x14ac:dyDescent="0.25">
      <c r="A456" t="s">
        <v>14</v>
      </c>
      <c r="B456" t="s">
        <v>18</v>
      </c>
      <c r="C456" t="s">
        <v>20</v>
      </c>
      <c r="D456">
        <v>8</v>
      </c>
      <c r="E456" t="s">
        <v>21</v>
      </c>
      <c r="F456">
        <v>4140</v>
      </c>
      <c r="G456" t="s">
        <v>28</v>
      </c>
      <c r="H456">
        <v>39.8515625</v>
      </c>
      <c r="I456">
        <v>33.453125</v>
      </c>
      <c r="J456" t="s">
        <v>32</v>
      </c>
      <c r="K456" s="1" t="s">
        <v>33</v>
      </c>
      <c r="L456" t="s">
        <v>36</v>
      </c>
      <c r="M456" t="s">
        <v>38</v>
      </c>
      <c r="N456" t="s">
        <v>36</v>
      </c>
      <c r="O456" t="str">
        <f>IF(N456="Occasional","_Yes",N456)</f>
        <v>No</v>
      </c>
    </row>
    <row r="457" spans="1:15" x14ac:dyDescent="0.25">
      <c r="A457" t="s">
        <v>14</v>
      </c>
      <c r="B457" t="s">
        <v>18</v>
      </c>
      <c r="C457" t="s">
        <v>20</v>
      </c>
      <c r="D457">
        <v>8.142578125</v>
      </c>
      <c r="E457" t="s">
        <v>21</v>
      </c>
      <c r="F457">
        <v>3800</v>
      </c>
      <c r="G457" t="s">
        <v>28</v>
      </c>
      <c r="H457">
        <v>42</v>
      </c>
      <c r="I457">
        <v>31.203125</v>
      </c>
      <c r="J457" t="s">
        <v>32</v>
      </c>
      <c r="K457" s="1" t="s">
        <v>33</v>
      </c>
      <c r="L457" t="s">
        <v>36</v>
      </c>
      <c r="M457" t="s">
        <v>38</v>
      </c>
      <c r="N457" t="s">
        <v>36</v>
      </c>
      <c r="O457" t="str">
        <f>IF(N457="Occasional","_Yes",N457)</f>
        <v>No</v>
      </c>
    </row>
    <row r="458" spans="1:15" x14ac:dyDescent="0.25">
      <c r="A458" t="s">
        <v>14</v>
      </c>
      <c r="B458" t="s">
        <v>18</v>
      </c>
      <c r="C458" t="s">
        <v>20</v>
      </c>
      <c r="D458">
        <v>8.142578125</v>
      </c>
      <c r="E458" t="s">
        <v>21</v>
      </c>
      <c r="F458">
        <v>3840</v>
      </c>
      <c r="G458" t="s">
        <v>28</v>
      </c>
      <c r="H458">
        <v>38</v>
      </c>
      <c r="I458">
        <v>18.97265625</v>
      </c>
      <c r="J458" t="s">
        <v>29</v>
      </c>
      <c r="K458" s="1" t="s">
        <v>34</v>
      </c>
      <c r="L458" t="s">
        <v>63</v>
      </c>
      <c r="M458" t="s">
        <v>38</v>
      </c>
      <c r="N458" t="s">
        <v>36</v>
      </c>
      <c r="O458" t="str">
        <f>IF(N458="Occasional","_Yes",N458)</f>
        <v>No</v>
      </c>
    </row>
    <row r="459" spans="1:15" x14ac:dyDescent="0.25">
      <c r="A459" t="s">
        <v>14</v>
      </c>
      <c r="B459" t="s">
        <v>18</v>
      </c>
      <c r="C459" t="s">
        <v>20</v>
      </c>
      <c r="D459">
        <v>8.142578125</v>
      </c>
      <c r="E459" t="s">
        <v>21</v>
      </c>
      <c r="F459">
        <v>4000</v>
      </c>
      <c r="G459" t="s">
        <v>28</v>
      </c>
      <c r="H459">
        <v>39</v>
      </c>
      <c r="I459">
        <v>30.7421875</v>
      </c>
      <c r="J459" t="s">
        <v>32</v>
      </c>
      <c r="K459" s="1" t="s">
        <v>33</v>
      </c>
      <c r="L459" t="s">
        <v>36</v>
      </c>
      <c r="M459" t="s">
        <v>38</v>
      </c>
      <c r="N459" t="s">
        <v>36</v>
      </c>
      <c r="O459" t="str">
        <f>IF(N459="Occasional","_Yes",N459)</f>
        <v>No</v>
      </c>
    </row>
    <row r="460" spans="1:15" x14ac:dyDescent="0.25">
      <c r="A460" t="s">
        <v>14</v>
      </c>
      <c r="B460" t="s">
        <v>18</v>
      </c>
      <c r="C460" t="s">
        <v>20</v>
      </c>
      <c r="D460">
        <v>8.142578125</v>
      </c>
      <c r="E460" t="s">
        <v>21</v>
      </c>
      <c r="F460">
        <v>4070</v>
      </c>
      <c r="G460" t="s">
        <v>28</v>
      </c>
      <c r="H460">
        <v>41.28125</v>
      </c>
      <c r="I460">
        <v>31.921875</v>
      </c>
      <c r="J460" t="s">
        <v>32</v>
      </c>
      <c r="K460" s="1" t="s">
        <v>33</v>
      </c>
      <c r="L460" t="s">
        <v>36</v>
      </c>
      <c r="M460" t="s">
        <v>40</v>
      </c>
      <c r="N460" t="s">
        <v>36</v>
      </c>
      <c r="O460" t="str">
        <f>IF(N460="Occasional","_Yes",N460)</f>
        <v>No</v>
      </c>
    </row>
    <row r="461" spans="1:15" x14ac:dyDescent="0.25">
      <c r="A461" t="s">
        <v>14</v>
      </c>
      <c r="B461" t="s">
        <v>18</v>
      </c>
      <c r="C461" t="s">
        <v>20</v>
      </c>
      <c r="D461">
        <v>8.142578125</v>
      </c>
      <c r="E461" t="s">
        <v>21</v>
      </c>
      <c r="F461">
        <v>4095</v>
      </c>
      <c r="G461" t="s">
        <v>28</v>
      </c>
      <c r="H461">
        <v>41.28125</v>
      </c>
      <c r="I461">
        <v>22.30078125</v>
      </c>
      <c r="J461" t="s">
        <v>30</v>
      </c>
      <c r="K461" s="1" t="s">
        <v>35</v>
      </c>
      <c r="L461" t="s">
        <v>36</v>
      </c>
      <c r="M461" t="s">
        <v>38</v>
      </c>
      <c r="N461" t="s">
        <v>63</v>
      </c>
      <c r="O461" t="str">
        <f>IF(N461="Occasional","_Yes",N461)</f>
        <v>_Yes</v>
      </c>
    </row>
    <row r="462" spans="1:15" x14ac:dyDescent="0.25">
      <c r="A462" t="s">
        <v>14</v>
      </c>
      <c r="B462" t="s">
        <v>18</v>
      </c>
      <c r="C462" t="s">
        <v>20</v>
      </c>
      <c r="D462">
        <v>8.28515625</v>
      </c>
      <c r="E462" t="s">
        <v>21</v>
      </c>
      <c r="F462">
        <v>3310</v>
      </c>
      <c r="G462" t="s">
        <v>27</v>
      </c>
      <c r="H462">
        <v>40.5703125</v>
      </c>
      <c r="I462">
        <v>20.94921875</v>
      </c>
      <c r="J462" t="s">
        <v>30</v>
      </c>
      <c r="K462" s="1" t="s">
        <v>33</v>
      </c>
      <c r="L462" t="s">
        <v>63</v>
      </c>
      <c r="M462" t="s">
        <v>38</v>
      </c>
      <c r="N462" t="s">
        <v>63</v>
      </c>
      <c r="O462" t="str">
        <f>IF(N462="Occasional","_Yes",N462)</f>
        <v>_Yes</v>
      </c>
    </row>
    <row r="463" spans="1:15" x14ac:dyDescent="0.25">
      <c r="A463" t="s">
        <v>14</v>
      </c>
      <c r="B463" t="s">
        <v>18</v>
      </c>
      <c r="C463" t="s">
        <v>20</v>
      </c>
      <c r="D463">
        <v>8.28515625</v>
      </c>
      <c r="E463" t="s">
        <v>21</v>
      </c>
      <c r="F463">
        <v>3940</v>
      </c>
      <c r="G463" t="s">
        <v>28</v>
      </c>
      <c r="H463">
        <v>39.140625</v>
      </c>
      <c r="I463">
        <v>34.8359375</v>
      </c>
      <c r="J463" t="s">
        <v>32</v>
      </c>
      <c r="K463" s="1" t="s">
        <v>34</v>
      </c>
      <c r="L463" t="s">
        <v>36</v>
      </c>
      <c r="M463" t="s">
        <v>37</v>
      </c>
      <c r="N463" t="s">
        <v>36</v>
      </c>
      <c r="O463" t="str">
        <f>IF(N463="Occasional","_Yes",N463)</f>
        <v>No</v>
      </c>
    </row>
    <row r="464" spans="1:15" x14ac:dyDescent="0.25">
      <c r="A464" t="s">
        <v>14</v>
      </c>
      <c r="B464" t="s">
        <v>18</v>
      </c>
      <c r="C464" t="s">
        <v>20</v>
      </c>
      <c r="D464">
        <v>8.427734375</v>
      </c>
      <c r="E464" t="s">
        <v>21</v>
      </c>
      <c r="F464">
        <v>3370</v>
      </c>
      <c r="G464" t="s">
        <v>27</v>
      </c>
      <c r="H464">
        <v>40</v>
      </c>
      <c r="I464">
        <v>25.15234375</v>
      </c>
      <c r="J464" t="s">
        <v>31</v>
      </c>
      <c r="K464" s="1" t="s">
        <v>34</v>
      </c>
      <c r="L464" t="s">
        <v>36</v>
      </c>
      <c r="M464" t="s">
        <v>40</v>
      </c>
      <c r="N464" t="s">
        <v>36</v>
      </c>
      <c r="O464" t="str">
        <f>IF(N464="Occasional","_Yes",N464)</f>
        <v>No</v>
      </c>
    </row>
    <row r="465" spans="1:15" x14ac:dyDescent="0.25">
      <c r="A465" t="s">
        <v>14</v>
      </c>
      <c r="B465" t="s">
        <v>18</v>
      </c>
      <c r="C465" t="s">
        <v>20</v>
      </c>
      <c r="D465">
        <v>8.427734375</v>
      </c>
      <c r="E465" t="s">
        <v>21</v>
      </c>
      <c r="F465">
        <v>3380</v>
      </c>
      <c r="G465" t="s">
        <v>27</v>
      </c>
      <c r="H465">
        <v>41</v>
      </c>
      <c r="I465">
        <v>27.66015625</v>
      </c>
      <c r="J465" t="s">
        <v>31</v>
      </c>
      <c r="K465" s="1" t="s">
        <v>34</v>
      </c>
      <c r="L465" t="s">
        <v>36</v>
      </c>
      <c r="M465" t="s">
        <v>38</v>
      </c>
      <c r="N465" t="s">
        <v>63</v>
      </c>
      <c r="O465" t="str">
        <f>IF(N465="Occasional","_Yes",N465)</f>
        <v>_Yes</v>
      </c>
    </row>
    <row r="466" spans="1:15" x14ac:dyDescent="0.25">
      <c r="A466" t="s">
        <v>14</v>
      </c>
      <c r="B466" t="s">
        <v>18</v>
      </c>
      <c r="C466" t="s">
        <v>20</v>
      </c>
      <c r="D466">
        <v>8.427734375</v>
      </c>
      <c r="E466" t="s">
        <v>21</v>
      </c>
      <c r="F466">
        <v>3440</v>
      </c>
      <c r="G466" t="s">
        <v>27</v>
      </c>
      <c r="H466">
        <v>40</v>
      </c>
      <c r="I466">
        <v>33.5078125</v>
      </c>
      <c r="J466" t="s">
        <v>32</v>
      </c>
      <c r="K466" s="1" t="s">
        <v>34</v>
      </c>
      <c r="L466" t="s">
        <v>36</v>
      </c>
      <c r="M466" t="s">
        <v>40</v>
      </c>
      <c r="N466" t="s">
        <v>36</v>
      </c>
      <c r="O466" t="str">
        <f>IF(N466="Occasional","_Yes",N466)</f>
        <v>No</v>
      </c>
    </row>
    <row r="467" spans="1:15" x14ac:dyDescent="0.25">
      <c r="A467" t="s">
        <v>14</v>
      </c>
      <c r="B467" t="s">
        <v>18</v>
      </c>
      <c r="C467" t="s">
        <v>20</v>
      </c>
      <c r="D467">
        <v>8.427734375</v>
      </c>
      <c r="E467" t="s">
        <v>21</v>
      </c>
      <c r="F467">
        <v>4020</v>
      </c>
      <c r="G467" t="s">
        <v>28</v>
      </c>
      <c r="H467">
        <v>40.421875</v>
      </c>
      <c r="I467">
        <v>29.5234375</v>
      </c>
      <c r="J467" t="s">
        <v>31</v>
      </c>
      <c r="K467" s="1" t="s">
        <v>34</v>
      </c>
      <c r="L467" t="s">
        <v>36</v>
      </c>
      <c r="M467" t="s">
        <v>38</v>
      </c>
      <c r="N467" t="s">
        <v>36</v>
      </c>
      <c r="O467" t="str">
        <f>IF(N467="Occasional","_Yes",N467)</f>
        <v>No</v>
      </c>
    </row>
    <row r="468" spans="1:15" x14ac:dyDescent="0.25">
      <c r="A468" t="s">
        <v>14</v>
      </c>
      <c r="B468" t="s">
        <v>18</v>
      </c>
      <c r="C468" t="s">
        <v>20</v>
      </c>
      <c r="D468">
        <v>8.5703125</v>
      </c>
      <c r="E468" t="s">
        <v>21</v>
      </c>
      <c r="F468">
        <v>2470</v>
      </c>
      <c r="G468" t="s">
        <v>25</v>
      </c>
      <c r="H468">
        <v>37.7109375</v>
      </c>
      <c r="I468">
        <v>28.99609375</v>
      </c>
      <c r="J468" t="s">
        <v>31</v>
      </c>
      <c r="K468" s="1" t="s">
        <v>33</v>
      </c>
      <c r="L468" t="s">
        <v>36</v>
      </c>
      <c r="M468" t="s">
        <v>38</v>
      </c>
      <c r="N468" t="s">
        <v>36</v>
      </c>
      <c r="O468" t="str">
        <f>IF(N468="Occasional","_Yes",N468)</f>
        <v>No</v>
      </c>
    </row>
    <row r="469" spans="1:15" x14ac:dyDescent="0.25">
      <c r="A469" t="s">
        <v>14</v>
      </c>
      <c r="B469" t="s">
        <v>18</v>
      </c>
      <c r="C469" t="s">
        <v>20</v>
      </c>
      <c r="D469">
        <v>8.5703125</v>
      </c>
      <c r="E469" t="s">
        <v>21</v>
      </c>
      <c r="F469">
        <v>2970</v>
      </c>
      <c r="G469" t="s">
        <v>26</v>
      </c>
      <c r="H469">
        <v>38</v>
      </c>
      <c r="I469">
        <v>25.2578125</v>
      </c>
      <c r="J469" t="s">
        <v>31</v>
      </c>
      <c r="K469" s="1" t="s">
        <v>34</v>
      </c>
      <c r="L469" t="s">
        <v>36</v>
      </c>
      <c r="M469" t="s">
        <v>40</v>
      </c>
      <c r="N469" t="s">
        <v>63</v>
      </c>
      <c r="O469" t="str">
        <f>IF(N469="Occasional","_Yes",N469)</f>
        <v>_Yes</v>
      </c>
    </row>
    <row r="470" spans="1:15" x14ac:dyDescent="0.25">
      <c r="A470" t="s">
        <v>14</v>
      </c>
      <c r="B470" t="s">
        <v>18</v>
      </c>
      <c r="C470" t="s">
        <v>20</v>
      </c>
      <c r="D470">
        <v>8.5703125</v>
      </c>
      <c r="E470" t="s">
        <v>21</v>
      </c>
      <c r="F470">
        <v>3220</v>
      </c>
      <c r="G470" t="s">
        <v>27</v>
      </c>
      <c r="H470">
        <v>40</v>
      </c>
      <c r="I470">
        <v>27.51953125</v>
      </c>
      <c r="J470" t="s">
        <v>31</v>
      </c>
      <c r="K470" s="1" t="s">
        <v>33</v>
      </c>
      <c r="L470" t="s">
        <v>36</v>
      </c>
      <c r="M470" t="s">
        <v>40</v>
      </c>
      <c r="N470" t="s">
        <v>63</v>
      </c>
      <c r="O470" t="str">
        <f>IF(N470="Occasional","_Yes",N470)</f>
        <v>_Yes</v>
      </c>
    </row>
    <row r="471" spans="1:15" x14ac:dyDescent="0.25">
      <c r="A471" t="s">
        <v>14</v>
      </c>
      <c r="B471" t="s">
        <v>18</v>
      </c>
      <c r="C471" t="s">
        <v>20</v>
      </c>
      <c r="D471">
        <v>8.5703125</v>
      </c>
      <c r="E471" t="s">
        <v>21</v>
      </c>
      <c r="F471">
        <v>3380</v>
      </c>
      <c r="G471" t="s">
        <v>27</v>
      </c>
      <c r="H471">
        <v>41.421875</v>
      </c>
      <c r="I471">
        <v>16.55078125</v>
      </c>
      <c r="J471" t="s">
        <v>29</v>
      </c>
      <c r="K471" s="1" t="s">
        <v>33</v>
      </c>
      <c r="L471" t="s">
        <v>36</v>
      </c>
      <c r="M471" t="s">
        <v>38</v>
      </c>
      <c r="N471" t="s">
        <v>36</v>
      </c>
      <c r="O471" t="str">
        <f>IF(N471="Occasional","_Yes",N471)</f>
        <v>No</v>
      </c>
    </row>
    <row r="472" spans="1:15" x14ac:dyDescent="0.25">
      <c r="A472" t="s">
        <v>14</v>
      </c>
      <c r="B472" t="s">
        <v>18</v>
      </c>
      <c r="C472" t="s">
        <v>20</v>
      </c>
      <c r="D472">
        <v>8.5703125</v>
      </c>
      <c r="E472" t="s">
        <v>21</v>
      </c>
      <c r="F472">
        <v>3740</v>
      </c>
      <c r="G472" t="s">
        <v>28</v>
      </c>
      <c r="H472">
        <v>40.421875</v>
      </c>
      <c r="I472">
        <v>36.8046875</v>
      </c>
      <c r="J472" t="s">
        <v>32</v>
      </c>
      <c r="K472" s="1" t="s">
        <v>33</v>
      </c>
      <c r="L472" t="s">
        <v>36</v>
      </c>
      <c r="M472" t="s">
        <v>38</v>
      </c>
      <c r="N472" t="s">
        <v>36</v>
      </c>
      <c r="O472" t="str">
        <f>IF(N472="Occasional","_Yes",N472)</f>
        <v>No</v>
      </c>
    </row>
    <row r="473" spans="1:15" x14ac:dyDescent="0.25">
      <c r="A473" t="s">
        <v>14</v>
      </c>
      <c r="B473" t="s">
        <v>18</v>
      </c>
      <c r="C473" t="s">
        <v>20</v>
      </c>
      <c r="D473">
        <v>8.5703125</v>
      </c>
      <c r="E473" t="s">
        <v>21</v>
      </c>
      <c r="F473">
        <v>4560</v>
      </c>
      <c r="G473" t="s">
        <v>28</v>
      </c>
      <c r="H473">
        <v>40</v>
      </c>
      <c r="I473">
        <v>37.9609375</v>
      </c>
      <c r="J473" t="s">
        <v>32</v>
      </c>
      <c r="K473" s="1" t="s">
        <v>35</v>
      </c>
      <c r="L473" t="s">
        <v>36</v>
      </c>
      <c r="M473" t="s">
        <v>40</v>
      </c>
      <c r="N473" t="s">
        <v>36</v>
      </c>
      <c r="O473" t="str">
        <f>IF(N473="Occasional","_Yes",N473)</f>
        <v>No</v>
      </c>
    </row>
    <row r="474" spans="1:15" x14ac:dyDescent="0.25">
      <c r="A474" t="s">
        <v>14</v>
      </c>
      <c r="B474" t="s">
        <v>18</v>
      </c>
      <c r="C474" t="s">
        <v>20</v>
      </c>
      <c r="D474">
        <v>8.5703125</v>
      </c>
      <c r="E474" t="s">
        <v>21</v>
      </c>
      <c r="F474">
        <v>4650</v>
      </c>
      <c r="G474" t="s">
        <v>28</v>
      </c>
      <c r="H474">
        <v>41.140625</v>
      </c>
      <c r="I474">
        <v>25.234375</v>
      </c>
      <c r="J474" t="s">
        <v>31</v>
      </c>
      <c r="K474" s="1" t="s">
        <v>34</v>
      </c>
      <c r="L474" t="s">
        <v>63</v>
      </c>
      <c r="M474" t="s">
        <v>38</v>
      </c>
      <c r="N474" t="s">
        <v>36</v>
      </c>
      <c r="O474" t="str">
        <f>IF(N474="Occasional","_Yes",N474)</f>
        <v>No</v>
      </c>
    </row>
    <row r="475" spans="1:15" x14ac:dyDescent="0.25">
      <c r="A475" t="s">
        <v>14</v>
      </c>
      <c r="B475" t="s">
        <v>18</v>
      </c>
      <c r="C475" t="s">
        <v>20</v>
      </c>
      <c r="D475">
        <v>8.712890625</v>
      </c>
      <c r="E475" t="s">
        <v>21</v>
      </c>
      <c r="F475">
        <v>2540</v>
      </c>
      <c r="G475" t="s">
        <v>26</v>
      </c>
      <c r="H475">
        <v>39</v>
      </c>
      <c r="I475">
        <v>29.36328125</v>
      </c>
      <c r="J475" t="s">
        <v>31</v>
      </c>
      <c r="K475" s="1" t="s">
        <v>34</v>
      </c>
      <c r="L475" t="s">
        <v>36</v>
      </c>
      <c r="M475" t="s">
        <v>37</v>
      </c>
      <c r="N475" t="s">
        <v>36</v>
      </c>
      <c r="O475" t="str">
        <f>IF(N475="Occasional","_Yes",N475)</f>
        <v>No</v>
      </c>
    </row>
    <row r="476" spans="1:15" x14ac:dyDescent="0.25">
      <c r="A476" t="s">
        <v>14</v>
      </c>
      <c r="B476" t="s">
        <v>18</v>
      </c>
      <c r="C476" t="s">
        <v>20</v>
      </c>
      <c r="D476">
        <v>8.712890625</v>
      </c>
      <c r="E476" t="s">
        <v>21</v>
      </c>
      <c r="F476">
        <v>4030</v>
      </c>
      <c r="G476" t="s">
        <v>28</v>
      </c>
      <c r="H476">
        <v>41</v>
      </c>
      <c r="I476">
        <v>24.84375</v>
      </c>
      <c r="J476" t="s">
        <v>30</v>
      </c>
      <c r="K476" s="1" t="s">
        <v>34</v>
      </c>
      <c r="L476" t="s">
        <v>36</v>
      </c>
      <c r="M476" t="s">
        <v>40</v>
      </c>
      <c r="N476" t="s">
        <v>36</v>
      </c>
      <c r="O476" t="str">
        <f>IF(N476="Occasional","_Yes",N476)</f>
        <v>No</v>
      </c>
    </row>
    <row r="477" spans="1:15" x14ac:dyDescent="0.25">
      <c r="A477" t="s">
        <v>14</v>
      </c>
      <c r="B477" t="s">
        <v>18</v>
      </c>
      <c r="C477" t="s">
        <v>20</v>
      </c>
      <c r="D477">
        <v>8.712890625</v>
      </c>
      <c r="E477" t="s">
        <v>21</v>
      </c>
      <c r="F477">
        <v>4080</v>
      </c>
      <c r="G477" t="s">
        <v>28</v>
      </c>
      <c r="H477">
        <v>40.140625</v>
      </c>
      <c r="I477">
        <v>31.7890625</v>
      </c>
      <c r="J477" t="s">
        <v>32</v>
      </c>
      <c r="K477" s="1" t="s">
        <v>34</v>
      </c>
      <c r="L477" t="s">
        <v>36</v>
      </c>
      <c r="M477" t="s">
        <v>37</v>
      </c>
      <c r="N477" t="s">
        <v>36</v>
      </c>
      <c r="O477" t="str">
        <f>IF(N477="Occasional","_Yes",N477)</f>
        <v>No</v>
      </c>
    </row>
    <row r="478" spans="1:15" x14ac:dyDescent="0.25">
      <c r="A478" t="s">
        <v>14</v>
      </c>
      <c r="B478" t="s">
        <v>18</v>
      </c>
      <c r="C478" t="s">
        <v>20</v>
      </c>
      <c r="D478">
        <v>8.85546875</v>
      </c>
      <c r="E478" t="s">
        <v>21</v>
      </c>
      <c r="F478">
        <v>2640</v>
      </c>
      <c r="G478" t="s">
        <v>26</v>
      </c>
      <c r="H478">
        <v>39</v>
      </c>
      <c r="I478">
        <v>33.3828125</v>
      </c>
      <c r="J478" t="s">
        <v>32</v>
      </c>
      <c r="K478" s="1" t="s">
        <v>35</v>
      </c>
      <c r="L478" t="s">
        <v>36</v>
      </c>
      <c r="M478" t="s">
        <v>38</v>
      </c>
      <c r="N478" t="s">
        <v>63</v>
      </c>
      <c r="O478" t="str">
        <f>IF(N478="Occasional","_Yes",N478)</f>
        <v>_Yes</v>
      </c>
    </row>
    <row r="479" spans="1:15" x14ac:dyDescent="0.25">
      <c r="A479" t="s">
        <v>14</v>
      </c>
      <c r="B479" t="s">
        <v>18</v>
      </c>
      <c r="C479" t="s">
        <v>20</v>
      </c>
      <c r="D479">
        <v>8.85546875</v>
      </c>
      <c r="E479" t="s">
        <v>21</v>
      </c>
      <c r="F479">
        <v>2770</v>
      </c>
      <c r="G479" t="s">
        <v>26</v>
      </c>
      <c r="H479">
        <v>39</v>
      </c>
      <c r="I479">
        <v>19.78125</v>
      </c>
      <c r="J479" t="s">
        <v>29</v>
      </c>
      <c r="K479" s="1" t="s">
        <v>34</v>
      </c>
      <c r="L479" t="s">
        <v>36</v>
      </c>
      <c r="M479" t="s">
        <v>38</v>
      </c>
      <c r="N479" t="s">
        <v>36</v>
      </c>
      <c r="O479" t="str">
        <f>IF(N479="Occasional","_Yes",N479)</f>
        <v>No</v>
      </c>
    </row>
    <row r="480" spans="1:15" x14ac:dyDescent="0.25">
      <c r="A480" t="s">
        <v>14</v>
      </c>
      <c r="B480" t="s">
        <v>18</v>
      </c>
      <c r="C480" t="s">
        <v>20</v>
      </c>
      <c r="D480">
        <v>8.85546875</v>
      </c>
      <c r="E480" t="s">
        <v>21</v>
      </c>
      <c r="F480">
        <v>2960</v>
      </c>
      <c r="G480" t="s">
        <v>26</v>
      </c>
      <c r="H480">
        <v>39</v>
      </c>
      <c r="I480">
        <v>33.9921875</v>
      </c>
      <c r="J480" t="s">
        <v>32</v>
      </c>
      <c r="K480" s="1" t="s">
        <v>34</v>
      </c>
      <c r="L480" t="s">
        <v>36</v>
      </c>
      <c r="M480" t="s">
        <v>38</v>
      </c>
      <c r="N480" t="s">
        <v>63</v>
      </c>
      <c r="O480" t="str">
        <f>IF(N480="Occasional","_Yes",N480)</f>
        <v>_Yes</v>
      </c>
    </row>
    <row r="481" spans="1:15" x14ac:dyDescent="0.25">
      <c r="A481" t="s">
        <v>14</v>
      </c>
      <c r="B481" t="s">
        <v>18</v>
      </c>
      <c r="C481" t="s">
        <v>20</v>
      </c>
      <c r="D481">
        <v>8.85546875</v>
      </c>
      <c r="E481" t="s">
        <v>21</v>
      </c>
      <c r="F481">
        <v>3850</v>
      </c>
      <c r="G481" t="s">
        <v>28</v>
      </c>
      <c r="H481">
        <v>40</v>
      </c>
      <c r="I481">
        <v>23.78515625</v>
      </c>
      <c r="J481" t="s">
        <v>30</v>
      </c>
      <c r="K481" s="1" t="s">
        <v>34</v>
      </c>
      <c r="L481" t="s">
        <v>36</v>
      </c>
      <c r="M481" t="s">
        <v>38</v>
      </c>
      <c r="N481" t="s">
        <v>36</v>
      </c>
      <c r="O481" t="str">
        <f>IF(N481="Occasional","_Yes",N481)</f>
        <v>No</v>
      </c>
    </row>
    <row r="482" spans="1:15" x14ac:dyDescent="0.25">
      <c r="A482" t="s">
        <v>14</v>
      </c>
      <c r="B482" t="s">
        <v>18</v>
      </c>
      <c r="C482" t="s">
        <v>20</v>
      </c>
      <c r="D482">
        <v>9</v>
      </c>
      <c r="E482" t="s">
        <v>21</v>
      </c>
      <c r="F482">
        <v>2770</v>
      </c>
      <c r="G482" t="s">
        <v>26</v>
      </c>
      <c r="H482">
        <v>38</v>
      </c>
      <c r="I482">
        <v>32.1796875</v>
      </c>
      <c r="J482" t="s">
        <v>32</v>
      </c>
      <c r="K482" s="1" t="s">
        <v>34</v>
      </c>
      <c r="L482" t="s">
        <v>36</v>
      </c>
      <c r="M482" t="s">
        <v>38</v>
      </c>
      <c r="N482" t="s">
        <v>36</v>
      </c>
      <c r="O482" t="str">
        <f>IF(N482="Occasional","_Yes",N482)</f>
        <v>No</v>
      </c>
    </row>
    <row r="483" spans="1:15" x14ac:dyDescent="0.25">
      <c r="A483" t="s">
        <v>14</v>
      </c>
      <c r="B483" t="s">
        <v>18</v>
      </c>
      <c r="C483" t="s">
        <v>20</v>
      </c>
      <c r="D483">
        <v>9</v>
      </c>
      <c r="E483" t="s">
        <v>21</v>
      </c>
      <c r="F483">
        <v>3070</v>
      </c>
      <c r="G483" t="s">
        <v>27</v>
      </c>
      <c r="H483">
        <v>39.5703125</v>
      </c>
      <c r="I483">
        <v>25.4609375</v>
      </c>
      <c r="J483" t="s">
        <v>31</v>
      </c>
      <c r="K483" s="1" t="s">
        <v>33</v>
      </c>
      <c r="L483" t="s">
        <v>36</v>
      </c>
      <c r="M483" t="s">
        <v>38</v>
      </c>
      <c r="N483" t="s">
        <v>63</v>
      </c>
      <c r="O483" t="str">
        <f>IF(N483="Occasional","_Yes",N483)</f>
        <v>_Yes</v>
      </c>
    </row>
    <row r="484" spans="1:15" x14ac:dyDescent="0.25">
      <c r="A484" t="s">
        <v>14</v>
      </c>
      <c r="B484" t="s">
        <v>18</v>
      </c>
      <c r="C484" t="s">
        <v>20</v>
      </c>
      <c r="D484">
        <v>9</v>
      </c>
      <c r="E484" t="s">
        <v>21</v>
      </c>
      <c r="F484">
        <v>3320</v>
      </c>
      <c r="G484" t="s">
        <v>27</v>
      </c>
      <c r="H484">
        <v>40</v>
      </c>
      <c r="I484">
        <v>23.4921875</v>
      </c>
      <c r="J484" t="s">
        <v>30</v>
      </c>
      <c r="K484" s="1" t="s">
        <v>34</v>
      </c>
      <c r="L484" t="s">
        <v>36</v>
      </c>
      <c r="M484" t="s">
        <v>38</v>
      </c>
      <c r="N484" t="s">
        <v>36</v>
      </c>
      <c r="O484" t="str">
        <f>IF(N484="Occasional","_Yes",N484)</f>
        <v>No</v>
      </c>
    </row>
    <row r="485" spans="1:15" x14ac:dyDescent="0.25">
      <c r="A485" t="s">
        <v>14</v>
      </c>
      <c r="B485" t="s">
        <v>18</v>
      </c>
      <c r="C485" t="s">
        <v>20</v>
      </c>
      <c r="D485">
        <v>9</v>
      </c>
      <c r="E485" t="s">
        <v>21</v>
      </c>
      <c r="F485">
        <v>4230</v>
      </c>
      <c r="G485" t="s">
        <v>28</v>
      </c>
      <c r="H485">
        <v>39</v>
      </c>
      <c r="I485">
        <v>22.203125</v>
      </c>
      <c r="J485" t="s">
        <v>30</v>
      </c>
      <c r="K485" s="1" t="s">
        <v>34</v>
      </c>
      <c r="L485" t="s">
        <v>36</v>
      </c>
      <c r="M485" t="s">
        <v>40</v>
      </c>
      <c r="N485" t="s">
        <v>36</v>
      </c>
      <c r="O485" t="str">
        <f>IF(N485="Occasional","_Yes",N485)</f>
        <v>No</v>
      </c>
    </row>
    <row r="486" spans="1:15" x14ac:dyDescent="0.25">
      <c r="A486" t="s">
        <v>14</v>
      </c>
      <c r="B486" t="s">
        <v>18</v>
      </c>
      <c r="C486" t="s">
        <v>20</v>
      </c>
      <c r="D486">
        <v>9.142578125</v>
      </c>
      <c r="E486" t="s">
        <v>21</v>
      </c>
      <c r="F486">
        <v>2080</v>
      </c>
      <c r="G486" t="s">
        <v>25</v>
      </c>
      <c r="H486">
        <v>36</v>
      </c>
      <c r="I486">
        <v>28.73046875</v>
      </c>
      <c r="J486" t="s">
        <v>31</v>
      </c>
      <c r="K486" s="1" t="s">
        <v>34</v>
      </c>
      <c r="L486" t="s">
        <v>36</v>
      </c>
      <c r="M486" t="s">
        <v>40</v>
      </c>
      <c r="N486" t="s">
        <v>63</v>
      </c>
      <c r="O486" t="str">
        <f>IF(N486="Occasional","_Yes",N486)</f>
        <v>_Yes</v>
      </c>
    </row>
    <row r="487" spans="1:15" x14ac:dyDescent="0.25">
      <c r="A487" t="s">
        <v>14</v>
      </c>
      <c r="B487" t="s">
        <v>18</v>
      </c>
      <c r="C487" t="s">
        <v>20</v>
      </c>
      <c r="D487">
        <v>9.142578125</v>
      </c>
      <c r="E487" t="s">
        <v>21</v>
      </c>
      <c r="F487">
        <v>2850</v>
      </c>
      <c r="G487" t="s">
        <v>26</v>
      </c>
      <c r="H487">
        <v>42</v>
      </c>
      <c r="I487">
        <v>29.828125</v>
      </c>
      <c r="J487" t="s">
        <v>31</v>
      </c>
      <c r="K487" s="1" t="s">
        <v>34</v>
      </c>
      <c r="L487" t="s">
        <v>36</v>
      </c>
      <c r="M487" t="s">
        <v>38</v>
      </c>
      <c r="N487" t="s">
        <v>36</v>
      </c>
      <c r="O487" t="str">
        <f>IF(N487="Occasional","_Yes",N487)</f>
        <v>No</v>
      </c>
    </row>
    <row r="488" spans="1:15" x14ac:dyDescent="0.25">
      <c r="A488" t="s">
        <v>14</v>
      </c>
      <c r="B488" t="s">
        <v>18</v>
      </c>
      <c r="C488" t="s">
        <v>20</v>
      </c>
      <c r="D488">
        <v>9.142578125</v>
      </c>
      <c r="E488" t="s">
        <v>21</v>
      </c>
      <c r="F488">
        <v>3320</v>
      </c>
      <c r="G488" t="s">
        <v>27</v>
      </c>
      <c r="H488">
        <v>39</v>
      </c>
      <c r="I488">
        <v>26.27734375</v>
      </c>
      <c r="J488" t="s">
        <v>31</v>
      </c>
      <c r="K488" s="1" t="s">
        <v>34</v>
      </c>
      <c r="L488" t="s">
        <v>36</v>
      </c>
      <c r="M488" t="s">
        <v>40</v>
      </c>
      <c r="N488" t="s">
        <v>36</v>
      </c>
      <c r="O488" t="str">
        <f>IF(N488="Occasional","_Yes",N488)</f>
        <v>No</v>
      </c>
    </row>
    <row r="489" spans="1:15" x14ac:dyDescent="0.25">
      <c r="A489" t="s">
        <v>14</v>
      </c>
      <c r="B489" t="s">
        <v>18</v>
      </c>
      <c r="C489" t="s">
        <v>20</v>
      </c>
      <c r="D489">
        <v>9.142578125</v>
      </c>
      <c r="E489" t="s">
        <v>21</v>
      </c>
      <c r="F489">
        <v>3450</v>
      </c>
      <c r="G489" t="s">
        <v>27</v>
      </c>
      <c r="H489">
        <v>41</v>
      </c>
      <c r="I489">
        <v>30.9140625</v>
      </c>
      <c r="J489" t="s">
        <v>32</v>
      </c>
      <c r="K489" s="1" t="s">
        <v>34</v>
      </c>
      <c r="L489" t="s">
        <v>36</v>
      </c>
      <c r="M489" t="s">
        <v>40</v>
      </c>
      <c r="N489" t="s">
        <v>36</v>
      </c>
      <c r="O489" t="str">
        <f>IF(N489="Occasional","_Yes",N489)</f>
        <v>No</v>
      </c>
    </row>
    <row r="490" spans="1:15" x14ac:dyDescent="0.25">
      <c r="A490" t="s">
        <v>14</v>
      </c>
      <c r="B490" t="s">
        <v>18</v>
      </c>
      <c r="C490" t="s">
        <v>20</v>
      </c>
      <c r="D490">
        <v>9.142578125</v>
      </c>
      <c r="E490" t="s">
        <v>21</v>
      </c>
      <c r="F490">
        <v>3520</v>
      </c>
      <c r="G490" t="s">
        <v>28</v>
      </c>
      <c r="H490">
        <v>41</v>
      </c>
      <c r="I490">
        <v>31.66796875</v>
      </c>
      <c r="J490" t="s">
        <v>32</v>
      </c>
      <c r="K490" s="1" t="s">
        <v>34</v>
      </c>
      <c r="L490" t="s">
        <v>36</v>
      </c>
      <c r="M490" t="s">
        <v>38</v>
      </c>
      <c r="N490" t="s">
        <v>36</v>
      </c>
      <c r="O490" t="str">
        <f>IF(N490="Occasional","_Yes",N490)</f>
        <v>No</v>
      </c>
    </row>
    <row r="491" spans="1:15" x14ac:dyDescent="0.25">
      <c r="A491" t="s">
        <v>14</v>
      </c>
      <c r="B491" t="s">
        <v>18</v>
      </c>
      <c r="C491" t="s">
        <v>20</v>
      </c>
      <c r="D491">
        <v>9.142578125</v>
      </c>
      <c r="E491" t="s">
        <v>21</v>
      </c>
      <c r="F491">
        <v>3590</v>
      </c>
      <c r="G491" t="s">
        <v>28</v>
      </c>
      <c r="H491">
        <v>40</v>
      </c>
      <c r="I491">
        <v>26.6484375</v>
      </c>
      <c r="J491" t="s">
        <v>31</v>
      </c>
      <c r="K491" s="1" t="s">
        <v>33</v>
      </c>
      <c r="L491" t="s">
        <v>36</v>
      </c>
      <c r="M491" t="s">
        <v>38</v>
      </c>
      <c r="N491" t="s">
        <v>36</v>
      </c>
      <c r="O491" t="str">
        <f>IF(N491="Occasional","_Yes",N491)</f>
        <v>No</v>
      </c>
    </row>
    <row r="492" spans="1:15" x14ac:dyDescent="0.25">
      <c r="A492" t="s">
        <v>14</v>
      </c>
      <c r="B492" t="s">
        <v>18</v>
      </c>
      <c r="C492" t="s">
        <v>20</v>
      </c>
      <c r="D492">
        <v>9.28515625</v>
      </c>
      <c r="E492" t="s">
        <v>21</v>
      </c>
      <c r="F492">
        <v>2990</v>
      </c>
      <c r="G492" t="s">
        <v>26</v>
      </c>
      <c r="H492">
        <v>35</v>
      </c>
      <c r="I492">
        <v>40.8828125</v>
      </c>
      <c r="J492" t="s">
        <v>32</v>
      </c>
      <c r="K492" s="1" t="s">
        <v>34</v>
      </c>
      <c r="L492" t="s">
        <v>36</v>
      </c>
      <c r="M492" t="s">
        <v>40</v>
      </c>
      <c r="N492" t="s">
        <v>36</v>
      </c>
      <c r="O492" t="str">
        <f>IF(N492="Occasional","_Yes",N492)</f>
        <v>No</v>
      </c>
    </row>
    <row r="493" spans="1:15" x14ac:dyDescent="0.25">
      <c r="A493" t="s">
        <v>14</v>
      </c>
      <c r="B493" t="s">
        <v>18</v>
      </c>
      <c r="C493" t="s">
        <v>20</v>
      </c>
      <c r="D493">
        <v>9.28515625</v>
      </c>
      <c r="E493" t="s">
        <v>21</v>
      </c>
      <c r="F493">
        <v>3000</v>
      </c>
      <c r="G493" t="s">
        <v>27</v>
      </c>
      <c r="H493">
        <v>39</v>
      </c>
      <c r="I493">
        <v>36.484375</v>
      </c>
      <c r="J493" t="s">
        <v>32</v>
      </c>
      <c r="K493" s="1" t="s">
        <v>35</v>
      </c>
      <c r="L493" t="s">
        <v>36</v>
      </c>
      <c r="M493" t="s">
        <v>38</v>
      </c>
      <c r="N493" t="s">
        <v>36</v>
      </c>
      <c r="O493" t="str">
        <f>IF(N493="Occasional","_Yes",N493)</f>
        <v>No</v>
      </c>
    </row>
    <row r="494" spans="1:15" x14ac:dyDescent="0.25">
      <c r="A494" t="s">
        <v>14</v>
      </c>
      <c r="B494" t="s">
        <v>18</v>
      </c>
      <c r="C494" t="s">
        <v>20</v>
      </c>
      <c r="D494">
        <v>9.28515625</v>
      </c>
      <c r="E494" t="s">
        <v>21</v>
      </c>
      <c r="F494">
        <v>3180</v>
      </c>
      <c r="G494" t="s">
        <v>27</v>
      </c>
      <c r="H494">
        <v>40</v>
      </c>
      <c r="I494">
        <v>25</v>
      </c>
      <c r="J494" t="s">
        <v>31</v>
      </c>
      <c r="K494" s="1" t="s">
        <v>34</v>
      </c>
      <c r="L494" t="s">
        <v>36</v>
      </c>
      <c r="M494" t="s">
        <v>38</v>
      </c>
      <c r="N494" t="s">
        <v>36</v>
      </c>
      <c r="O494" t="str">
        <f>IF(N494="Occasional","_Yes",N494)</f>
        <v>No</v>
      </c>
    </row>
    <row r="495" spans="1:15" x14ac:dyDescent="0.25">
      <c r="A495" t="s">
        <v>14</v>
      </c>
      <c r="B495" t="s">
        <v>18</v>
      </c>
      <c r="C495" t="s">
        <v>20</v>
      </c>
      <c r="D495">
        <v>9.28515625</v>
      </c>
      <c r="E495" t="s">
        <v>21</v>
      </c>
      <c r="F495">
        <v>3360</v>
      </c>
      <c r="G495" t="s">
        <v>27</v>
      </c>
      <c r="H495">
        <v>39</v>
      </c>
      <c r="I495">
        <v>34.6875</v>
      </c>
      <c r="J495" t="s">
        <v>32</v>
      </c>
      <c r="K495" s="1" t="s">
        <v>34</v>
      </c>
      <c r="L495" t="s">
        <v>36</v>
      </c>
      <c r="M495" t="s">
        <v>38</v>
      </c>
      <c r="N495" t="s">
        <v>36</v>
      </c>
      <c r="O495" t="str">
        <f>IF(N495="Occasional","_Yes",N495)</f>
        <v>No</v>
      </c>
    </row>
    <row r="496" spans="1:15" x14ac:dyDescent="0.25">
      <c r="A496" t="s">
        <v>14</v>
      </c>
      <c r="B496" t="s">
        <v>18</v>
      </c>
      <c r="C496" t="s">
        <v>20</v>
      </c>
      <c r="D496">
        <v>9.28515625</v>
      </c>
      <c r="E496" t="s">
        <v>21</v>
      </c>
      <c r="F496">
        <v>3380</v>
      </c>
      <c r="G496" t="s">
        <v>27</v>
      </c>
      <c r="H496">
        <v>41</v>
      </c>
      <c r="I496">
        <v>30.99609375</v>
      </c>
      <c r="J496" t="s">
        <v>32</v>
      </c>
      <c r="K496" s="1" t="s">
        <v>34</v>
      </c>
      <c r="L496" t="s">
        <v>36</v>
      </c>
      <c r="M496" t="s">
        <v>38</v>
      </c>
      <c r="N496" t="s">
        <v>36</v>
      </c>
      <c r="O496" t="str">
        <f>IF(N496="Occasional","_Yes",N496)</f>
        <v>No</v>
      </c>
    </row>
    <row r="497" spans="1:15" x14ac:dyDescent="0.25">
      <c r="A497" t="s">
        <v>14</v>
      </c>
      <c r="B497" t="s">
        <v>18</v>
      </c>
      <c r="C497" t="s">
        <v>20</v>
      </c>
      <c r="D497">
        <v>9.28515625</v>
      </c>
      <c r="E497" t="s">
        <v>21</v>
      </c>
      <c r="F497">
        <v>3420</v>
      </c>
      <c r="G497" t="s">
        <v>27</v>
      </c>
      <c r="H497">
        <v>41</v>
      </c>
      <c r="I497">
        <v>29.13671875</v>
      </c>
      <c r="J497" t="s">
        <v>31</v>
      </c>
      <c r="K497" s="1" t="s">
        <v>33</v>
      </c>
      <c r="L497" t="s">
        <v>36</v>
      </c>
      <c r="M497" t="s">
        <v>38</v>
      </c>
      <c r="N497" t="s">
        <v>41</v>
      </c>
      <c r="O497" t="str">
        <f>IF(N497="Occasional","_Yes",N497)</f>
        <v>_Yes</v>
      </c>
    </row>
    <row r="498" spans="1:15" x14ac:dyDescent="0.25">
      <c r="A498" t="s">
        <v>14</v>
      </c>
      <c r="B498" t="s">
        <v>18</v>
      </c>
      <c r="C498" t="s">
        <v>20</v>
      </c>
      <c r="D498">
        <v>9.28515625</v>
      </c>
      <c r="E498" t="s">
        <v>21</v>
      </c>
      <c r="F498">
        <v>4470</v>
      </c>
      <c r="G498" t="s">
        <v>28</v>
      </c>
      <c r="H498">
        <v>42</v>
      </c>
      <c r="I498">
        <v>28.09765625</v>
      </c>
      <c r="J498" t="s">
        <v>31</v>
      </c>
      <c r="K498" s="1" t="s">
        <v>34</v>
      </c>
      <c r="L498" t="s">
        <v>36</v>
      </c>
      <c r="M498" t="s">
        <v>39</v>
      </c>
      <c r="N498" t="s">
        <v>36</v>
      </c>
      <c r="O498" t="str">
        <f>IF(N498="Occasional","_Yes",N498)</f>
        <v>No</v>
      </c>
    </row>
    <row r="499" spans="1:15" x14ac:dyDescent="0.25">
      <c r="A499" t="s">
        <v>14</v>
      </c>
      <c r="B499" t="s">
        <v>18</v>
      </c>
      <c r="C499" t="s">
        <v>20</v>
      </c>
      <c r="D499">
        <v>9.427734375</v>
      </c>
      <c r="E499" t="s">
        <v>21</v>
      </c>
      <c r="F499">
        <v>2950</v>
      </c>
      <c r="G499" t="s">
        <v>26</v>
      </c>
      <c r="H499">
        <v>40</v>
      </c>
      <c r="I499">
        <v>31.6953125</v>
      </c>
      <c r="J499" t="s">
        <v>32</v>
      </c>
      <c r="K499" s="1" t="s">
        <v>35</v>
      </c>
      <c r="L499" t="s">
        <v>36</v>
      </c>
      <c r="M499" t="s">
        <v>38</v>
      </c>
      <c r="N499" t="s">
        <v>36</v>
      </c>
      <c r="O499" t="str">
        <f>IF(N499="Occasional","_Yes",N499)</f>
        <v>No</v>
      </c>
    </row>
    <row r="500" spans="1:15" x14ac:dyDescent="0.25">
      <c r="A500" t="s">
        <v>14</v>
      </c>
      <c r="B500" t="s">
        <v>18</v>
      </c>
      <c r="C500" t="s">
        <v>20</v>
      </c>
      <c r="D500">
        <v>9.427734375</v>
      </c>
      <c r="E500" t="s">
        <v>21</v>
      </c>
      <c r="F500">
        <v>3000</v>
      </c>
      <c r="G500" t="s">
        <v>27</v>
      </c>
      <c r="H500">
        <v>38</v>
      </c>
      <c r="I500">
        <v>28.7265625</v>
      </c>
      <c r="J500" t="s">
        <v>31</v>
      </c>
      <c r="K500" s="1" t="s">
        <v>34</v>
      </c>
      <c r="L500" t="s">
        <v>36</v>
      </c>
      <c r="M500" t="s">
        <v>38</v>
      </c>
      <c r="N500" t="s">
        <v>36</v>
      </c>
      <c r="O500" t="str">
        <f>IF(N500="Occasional","_Yes",N500)</f>
        <v>No</v>
      </c>
    </row>
    <row r="501" spans="1:15" x14ac:dyDescent="0.25">
      <c r="A501" t="s">
        <v>14</v>
      </c>
      <c r="B501" t="s">
        <v>18</v>
      </c>
      <c r="C501" t="s">
        <v>20</v>
      </c>
      <c r="D501">
        <v>9.427734375</v>
      </c>
      <c r="E501" t="s">
        <v>21</v>
      </c>
      <c r="F501">
        <v>3350</v>
      </c>
      <c r="G501" t="s">
        <v>27</v>
      </c>
      <c r="H501">
        <v>39</v>
      </c>
      <c r="I501">
        <v>30.24609375</v>
      </c>
      <c r="J501" t="s">
        <v>32</v>
      </c>
      <c r="K501" s="1" t="s">
        <v>33</v>
      </c>
      <c r="L501" t="s">
        <v>36</v>
      </c>
      <c r="M501" t="s">
        <v>40</v>
      </c>
      <c r="N501" t="s">
        <v>36</v>
      </c>
      <c r="O501" t="str">
        <f>IF(N501="Occasional","_Yes",N501)</f>
        <v>No</v>
      </c>
    </row>
    <row r="502" spans="1:15" x14ac:dyDescent="0.25">
      <c r="A502" t="s">
        <v>14</v>
      </c>
      <c r="B502" t="s">
        <v>18</v>
      </c>
      <c r="C502" t="s">
        <v>20</v>
      </c>
      <c r="D502">
        <v>9.427734375</v>
      </c>
      <c r="E502" t="s">
        <v>21</v>
      </c>
      <c r="F502">
        <v>3700</v>
      </c>
      <c r="G502" t="s">
        <v>28</v>
      </c>
      <c r="H502">
        <v>39</v>
      </c>
      <c r="I502">
        <v>37.2109375</v>
      </c>
      <c r="J502" t="s">
        <v>32</v>
      </c>
      <c r="K502" s="1" t="s">
        <v>35</v>
      </c>
      <c r="L502" t="s">
        <v>36</v>
      </c>
      <c r="M502" t="s">
        <v>46</v>
      </c>
      <c r="N502" t="s">
        <v>36</v>
      </c>
      <c r="O502" t="str">
        <f>IF(N502="Occasional","_Yes",N502)</f>
        <v>No</v>
      </c>
    </row>
    <row r="503" spans="1:15" x14ac:dyDescent="0.25">
      <c r="A503" t="s">
        <v>14</v>
      </c>
      <c r="B503" t="s">
        <v>18</v>
      </c>
      <c r="C503" t="s">
        <v>20</v>
      </c>
      <c r="D503">
        <v>9.5703125</v>
      </c>
      <c r="E503" t="s">
        <v>21</v>
      </c>
      <c r="F503">
        <v>2850</v>
      </c>
      <c r="G503" t="s">
        <v>26</v>
      </c>
      <c r="H503">
        <v>38</v>
      </c>
      <c r="I503">
        <v>28.64453125</v>
      </c>
      <c r="J503" t="s">
        <v>31</v>
      </c>
      <c r="K503" s="1" t="s">
        <v>34</v>
      </c>
      <c r="L503" t="s">
        <v>36</v>
      </c>
      <c r="M503" t="s">
        <v>38</v>
      </c>
      <c r="N503" t="s">
        <v>36</v>
      </c>
      <c r="O503" t="str">
        <f>IF(N503="Occasional","_Yes",N503)</f>
        <v>No</v>
      </c>
    </row>
    <row r="504" spans="1:15" x14ac:dyDescent="0.25">
      <c r="A504" t="s">
        <v>14</v>
      </c>
      <c r="B504" t="s">
        <v>18</v>
      </c>
      <c r="C504" t="s">
        <v>20</v>
      </c>
      <c r="D504">
        <v>9.5703125</v>
      </c>
      <c r="E504" t="s">
        <v>21</v>
      </c>
      <c r="F504">
        <v>2985</v>
      </c>
      <c r="G504" t="s">
        <v>26</v>
      </c>
      <c r="H504">
        <v>38</v>
      </c>
      <c r="I504">
        <v>35.046875</v>
      </c>
      <c r="J504" t="s">
        <v>32</v>
      </c>
      <c r="K504" s="1" t="s">
        <v>34</v>
      </c>
      <c r="L504" t="s">
        <v>36</v>
      </c>
      <c r="M504" t="s">
        <v>38</v>
      </c>
      <c r="N504" t="s">
        <v>36</v>
      </c>
      <c r="O504" t="str">
        <f>IF(N504="Occasional","_Yes",N504)</f>
        <v>No</v>
      </c>
    </row>
    <row r="505" spans="1:15" x14ac:dyDescent="0.25">
      <c r="A505" t="s">
        <v>14</v>
      </c>
      <c r="B505" t="s">
        <v>18</v>
      </c>
      <c r="C505" t="s">
        <v>20</v>
      </c>
      <c r="D505">
        <v>9.5703125</v>
      </c>
      <c r="E505" t="s">
        <v>21</v>
      </c>
      <c r="F505">
        <v>3220</v>
      </c>
      <c r="G505" t="s">
        <v>27</v>
      </c>
      <c r="H505">
        <v>40</v>
      </c>
      <c r="I505">
        <v>34.7421875</v>
      </c>
      <c r="J505" t="s">
        <v>32</v>
      </c>
      <c r="K505" s="1" t="s">
        <v>34</v>
      </c>
      <c r="L505" t="s">
        <v>36</v>
      </c>
      <c r="M505" t="s">
        <v>40</v>
      </c>
      <c r="N505" t="s">
        <v>36</v>
      </c>
      <c r="O505" t="str">
        <f>IF(N505="Occasional","_Yes",N505)</f>
        <v>No</v>
      </c>
    </row>
    <row r="506" spans="1:15" x14ac:dyDescent="0.25">
      <c r="A506" t="s">
        <v>14</v>
      </c>
      <c r="B506" t="s">
        <v>18</v>
      </c>
      <c r="C506" t="s">
        <v>20</v>
      </c>
      <c r="D506">
        <v>9.5703125</v>
      </c>
      <c r="E506" t="s">
        <v>21</v>
      </c>
      <c r="F506">
        <v>3625</v>
      </c>
      <c r="G506" t="s">
        <v>28</v>
      </c>
      <c r="H506">
        <v>41.140625</v>
      </c>
      <c r="I506">
        <v>34.75</v>
      </c>
      <c r="J506" t="s">
        <v>32</v>
      </c>
      <c r="K506" s="1" t="s">
        <v>34</v>
      </c>
      <c r="L506" t="s">
        <v>36</v>
      </c>
      <c r="M506" t="s">
        <v>38</v>
      </c>
      <c r="N506" t="s">
        <v>36</v>
      </c>
      <c r="O506" t="str">
        <f>IF(N506="Occasional","_Yes",N506)</f>
        <v>No</v>
      </c>
    </row>
    <row r="507" spans="1:15" x14ac:dyDescent="0.25">
      <c r="A507" t="s">
        <v>14</v>
      </c>
      <c r="B507" t="s">
        <v>18</v>
      </c>
      <c r="C507" t="s">
        <v>20</v>
      </c>
      <c r="D507">
        <v>9.5703125</v>
      </c>
      <c r="E507" t="s">
        <v>21</v>
      </c>
      <c r="F507">
        <v>3680</v>
      </c>
      <c r="G507" t="s">
        <v>28</v>
      </c>
      <c r="H507">
        <v>41</v>
      </c>
      <c r="I507">
        <v>24.7421875</v>
      </c>
      <c r="J507" t="s">
        <v>30</v>
      </c>
      <c r="K507" s="1" t="s">
        <v>34</v>
      </c>
      <c r="L507" t="s">
        <v>36</v>
      </c>
      <c r="M507" t="s">
        <v>40</v>
      </c>
      <c r="N507" t="s">
        <v>36</v>
      </c>
      <c r="O507" t="str">
        <f>IF(N507="Occasional","_Yes",N507)</f>
        <v>No</v>
      </c>
    </row>
    <row r="508" spans="1:15" x14ac:dyDescent="0.25">
      <c r="A508" t="s">
        <v>14</v>
      </c>
      <c r="B508" t="s">
        <v>18</v>
      </c>
      <c r="C508" t="s">
        <v>20</v>
      </c>
      <c r="D508">
        <v>9.5703125</v>
      </c>
      <c r="E508" t="s">
        <v>21</v>
      </c>
      <c r="F508">
        <v>3870</v>
      </c>
      <c r="G508" t="s">
        <v>28</v>
      </c>
      <c r="H508">
        <v>40.28125</v>
      </c>
      <c r="I508">
        <v>27.1328125</v>
      </c>
      <c r="J508" t="s">
        <v>31</v>
      </c>
      <c r="K508" s="1" t="s">
        <v>34</v>
      </c>
      <c r="L508" t="s">
        <v>36</v>
      </c>
      <c r="M508" t="s">
        <v>38</v>
      </c>
      <c r="N508" t="s">
        <v>36</v>
      </c>
      <c r="O508" t="str">
        <f>IF(N508="Occasional","_Yes",N508)</f>
        <v>No</v>
      </c>
    </row>
    <row r="509" spans="1:15" x14ac:dyDescent="0.25">
      <c r="A509" t="s">
        <v>14</v>
      </c>
      <c r="B509" t="s">
        <v>18</v>
      </c>
      <c r="C509" t="s">
        <v>20</v>
      </c>
      <c r="D509">
        <v>9.712890625</v>
      </c>
      <c r="E509" t="s">
        <v>21</v>
      </c>
      <c r="F509">
        <v>2840</v>
      </c>
      <c r="G509" t="s">
        <v>26</v>
      </c>
      <c r="H509">
        <v>37</v>
      </c>
      <c r="I509">
        <v>27.92578125</v>
      </c>
      <c r="J509" t="s">
        <v>31</v>
      </c>
      <c r="K509" s="1" t="s">
        <v>35</v>
      </c>
      <c r="L509" t="s">
        <v>36</v>
      </c>
      <c r="M509" t="s">
        <v>40</v>
      </c>
      <c r="N509" t="s">
        <v>36</v>
      </c>
      <c r="O509" t="str">
        <f>IF(N509="Occasional","_Yes",N509)</f>
        <v>No</v>
      </c>
    </row>
    <row r="510" spans="1:15" x14ac:dyDescent="0.25">
      <c r="A510" t="s">
        <v>14</v>
      </c>
      <c r="B510" t="s">
        <v>18</v>
      </c>
      <c r="C510" t="s">
        <v>20</v>
      </c>
      <c r="D510">
        <v>9.85546875</v>
      </c>
      <c r="E510" t="s">
        <v>21</v>
      </c>
      <c r="F510">
        <v>2640</v>
      </c>
      <c r="G510" t="s">
        <v>26</v>
      </c>
      <c r="H510">
        <v>38</v>
      </c>
      <c r="I510">
        <v>28.65625</v>
      </c>
      <c r="J510" t="s">
        <v>31</v>
      </c>
      <c r="K510" s="1" t="s">
        <v>33</v>
      </c>
      <c r="L510" t="s">
        <v>36</v>
      </c>
      <c r="M510" t="s">
        <v>38</v>
      </c>
      <c r="N510" t="s">
        <v>36</v>
      </c>
      <c r="O510" t="str">
        <f>IF(N510="Occasional","_Yes",N510)</f>
        <v>No</v>
      </c>
    </row>
    <row r="511" spans="1:15" x14ac:dyDescent="0.25">
      <c r="A511" t="s">
        <v>14</v>
      </c>
      <c r="B511" t="s">
        <v>18</v>
      </c>
      <c r="C511" t="s">
        <v>20</v>
      </c>
      <c r="D511">
        <v>9.85546875</v>
      </c>
      <c r="E511" t="s">
        <v>21</v>
      </c>
      <c r="F511">
        <v>3160</v>
      </c>
      <c r="G511" t="s">
        <v>27</v>
      </c>
      <c r="H511">
        <v>39</v>
      </c>
      <c r="I511">
        <v>27.4765625</v>
      </c>
      <c r="J511" t="s">
        <v>31</v>
      </c>
      <c r="K511" s="1" t="s">
        <v>34</v>
      </c>
      <c r="L511" t="s">
        <v>36</v>
      </c>
      <c r="M511" t="s">
        <v>38</v>
      </c>
      <c r="N511" t="s">
        <v>63</v>
      </c>
      <c r="O511" t="str">
        <f>IF(N511="Occasional","_Yes",N511)</f>
        <v>_Yes</v>
      </c>
    </row>
    <row r="512" spans="1:15" x14ac:dyDescent="0.25">
      <c r="A512" t="s">
        <v>14</v>
      </c>
      <c r="B512" t="s">
        <v>18</v>
      </c>
      <c r="C512" t="s">
        <v>20</v>
      </c>
      <c r="D512">
        <v>9.85546875</v>
      </c>
      <c r="E512" t="s">
        <v>21</v>
      </c>
      <c r="F512">
        <v>3680</v>
      </c>
      <c r="G512" t="s">
        <v>28</v>
      </c>
      <c r="H512">
        <v>38</v>
      </c>
      <c r="I512">
        <v>33.3984375</v>
      </c>
      <c r="J512" t="s">
        <v>32</v>
      </c>
      <c r="K512" s="1" t="s">
        <v>33</v>
      </c>
      <c r="L512" t="s">
        <v>36</v>
      </c>
      <c r="M512" t="s">
        <v>38</v>
      </c>
      <c r="N512" t="s">
        <v>36</v>
      </c>
      <c r="O512" t="str">
        <f>IF(N512="Occasional","_Yes",N512)</f>
        <v>No</v>
      </c>
    </row>
    <row r="513" spans="1:15" x14ac:dyDescent="0.25">
      <c r="A513" t="s">
        <v>14</v>
      </c>
      <c r="B513" t="s">
        <v>18</v>
      </c>
      <c r="C513" t="s">
        <v>20</v>
      </c>
      <c r="D513">
        <v>9.85546875</v>
      </c>
      <c r="E513" t="s">
        <v>21</v>
      </c>
      <c r="F513">
        <v>4150</v>
      </c>
      <c r="G513" t="s">
        <v>28</v>
      </c>
      <c r="H513">
        <v>41</v>
      </c>
      <c r="I513">
        <v>25.1875</v>
      </c>
      <c r="J513" t="s">
        <v>31</v>
      </c>
      <c r="K513" s="1" t="s">
        <v>34</v>
      </c>
      <c r="L513" t="s">
        <v>36</v>
      </c>
      <c r="M513" t="s">
        <v>38</v>
      </c>
      <c r="N513" t="s">
        <v>36</v>
      </c>
      <c r="O513" t="str">
        <f>IF(N513="Occasional","_Yes",N513)</f>
        <v>No</v>
      </c>
    </row>
    <row r="514" spans="1:15" x14ac:dyDescent="0.25">
      <c r="A514" t="s">
        <v>14</v>
      </c>
      <c r="B514" t="s">
        <v>18</v>
      </c>
      <c r="C514" t="s">
        <v>20</v>
      </c>
      <c r="D514">
        <v>9.85546875</v>
      </c>
      <c r="E514" t="s">
        <v>21</v>
      </c>
      <c r="F514">
        <v>4160</v>
      </c>
      <c r="G514" t="s">
        <v>28</v>
      </c>
      <c r="H514">
        <v>40</v>
      </c>
      <c r="I514">
        <v>37.7109375</v>
      </c>
      <c r="J514" t="s">
        <v>32</v>
      </c>
      <c r="K514" s="1" t="s">
        <v>33</v>
      </c>
      <c r="L514" t="s">
        <v>36</v>
      </c>
      <c r="M514" t="s">
        <v>40</v>
      </c>
      <c r="N514" t="s">
        <v>36</v>
      </c>
      <c r="O514" t="str">
        <f>IF(N514="Occasional","_Yes",N514)</f>
        <v>No</v>
      </c>
    </row>
    <row r="515" spans="1:15" x14ac:dyDescent="0.25">
      <c r="A515" t="s">
        <v>14</v>
      </c>
      <c r="B515" t="s">
        <v>18</v>
      </c>
      <c r="C515" t="s">
        <v>20</v>
      </c>
      <c r="D515">
        <v>10</v>
      </c>
      <c r="E515" t="s">
        <v>21</v>
      </c>
      <c r="F515">
        <v>2175</v>
      </c>
      <c r="G515" t="s">
        <v>25</v>
      </c>
      <c r="H515">
        <v>36</v>
      </c>
      <c r="I515">
        <v>21.90234375</v>
      </c>
      <c r="J515" t="s">
        <v>30</v>
      </c>
      <c r="K515" s="1" t="s">
        <v>33</v>
      </c>
      <c r="L515" t="s">
        <v>36</v>
      </c>
      <c r="M515" t="s">
        <v>38</v>
      </c>
      <c r="N515" t="s">
        <v>63</v>
      </c>
      <c r="O515" t="str">
        <f>IF(N515="Occasional","_Yes",N515)</f>
        <v>_Yes</v>
      </c>
    </row>
    <row r="516" spans="1:15" x14ac:dyDescent="0.25">
      <c r="A516" t="s">
        <v>14</v>
      </c>
      <c r="B516" t="s">
        <v>18</v>
      </c>
      <c r="C516" t="s">
        <v>20</v>
      </c>
      <c r="D516">
        <v>10</v>
      </c>
      <c r="E516" t="s">
        <v>21</v>
      </c>
      <c r="F516">
        <v>3010</v>
      </c>
      <c r="G516" t="s">
        <v>27</v>
      </c>
      <c r="H516">
        <v>41</v>
      </c>
      <c r="I516">
        <v>28.7109375</v>
      </c>
      <c r="J516" t="s">
        <v>31</v>
      </c>
      <c r="K516" s="1" t="s">
        <v>33</v>
      </c>
      <c r="L516" t="s">
        <v>36</v>
      </c>
      <c r="M516" t="s">
        <v>38</v>
      </c>
      <c r="N516" t="s">
        <v>36</v>
      </c>
      <c r="O516" t="str">
        <f>IF(N516="Occasional","_Yes",N516)</f>
        <v>No</v>
      </c>
    </row>
    <row r="517" spans="1:15" x14ac:dyDescent="0.25">
      <c r="A517" t="s">
        <v>14</v>
      </c>
      <c r="B517" t="s">
        <v>18</v>
      </c>
      <c r="C517" t="s">
        <v>20</v>
      </c>
      <c r="D517">
        <v>10</v>
      </c>
      <c r="E517" t="s">
        <v>21</v>
      </c>
      <c r="F517">
        <v>3120</v>
      </c>
      <c r="G517" t="s">
        <v>27</v>
      </c>
      <c r="H517">
        <v>37</v>
      </c>
      <c r="I517">
        <v>24.2421875</v>
      </c>
      <c r="J517" t="s">
        <v>30</v>
      </c>
      <c r="K517" s="1" t="s">
        <v>34</v>
      </c>
      <c r="L517" t="s">
        <v>36</v>
      </c>
      <c r="M517" t="s">
        <v>40</v>
      </c>
      <c r="N517" t="s">
        <v>36</v>
      </c>
      <c r="O517" t="str">
        <f>IF(N517="Occasional","_Yes",N517)</f>
        <v>No</v>
      </c>
    </row>
    <row r="518" spans="1:15" x14ac:dyDescent="0.25">
      <c r="A518" t="s">
        <v>14</v>
      </c>
      <c r="B518" t="s">
        <v>18</v>
      </c>
      <c r="C518" t="s">
        <v>20</v>
      </c>
      <c r="D518">
        <v>10</v>
      </c>
      <c r="E518" t="s">
        <v>21</v>
      </c>
      <c r="F518">
        <v>3940</v>
      </c>
      <c r="G518" t="s">
        <v>28</v>
      </c>
      <c r="H518">
        <v>40</v>
      </c>
      <c r="I518">
        <v>27.734375</v>
      </c>
      <c r="J518" t="s">
        <v>31</v>
      </c>
      <c r="K518" s="1" t="s">
        <v>34</v>
      </c>
      <c r="L518" t="s">
        <v>36</v>
      </c>
      <c r="M518" t="s">
        <v>40</v>
      </c>
      <c r="N518" t="s">
        <v>36</v>
      </c>
      <c r="O518" t="str">
        <f>IF(N518="Occasional","_Yes",N518)</f>
        <v>No</v>
      </c>
    </row>
    <row r="519" spans="1:15" x14ac:dyDescent="0.25">
      <c r="A519" t="s">
        <v>14</v>
      </c>
      <c r="B519" t="s">
        <v>18</v>
      </c>
      <c r="C519" t="s">
        <v>20</v>
      </c>
      <c r="D519">
        <v>10</v>
      </c>
      <c r="E519" t="s">
        <v>21</v>
      </c>
      <c r="F519">
        <v>4060</v>
      </c>
      <c r="G519" t="s">
        <v>28</v>
      </c>
      <c r="H519">
        <v>41</v>
      </c>
      <c r="I519">
        <v>30.9453125</v>
      </c>
      <c r="J519" t="s">
        <v>32</v>
      </c>
      <c r="K519" s="1" t="s">
        <v>34</v>
      </c>
      <c r="L519" t="s">
        <v>36</v>
      </c>
      <c r="M519" t="s">
        <v>38</v>
      </c>
      <c r="N519" t="s">
        <v>36</v>
      </c>
      <c r="O519" t="str">
        <f>IF(N519="Occasional","_Yes",N519)</f>
        <v>No</v>
      </c>
    </row>
    <row r="520" spans="1:15" x14ac:dyDescent="0.25">
      <c r="A520" t="s">
        <v>14</v>
      </c>
      <c r="B520" t="s">
        <v>18</v>
      </c>
      <c r="C520" t="s">
        <v>20</v>
      </c>
      <c r="D520">
        <v>10.14257813</v>
      </c>
      <c r="E520" t="s">
        <v>21</v>
      </c>
      <c r="F520">
        <v>1395</v>
      </c>
      <c r="G520" t="s">
        <v>25</v>
      </c>
      <c r="H520">
        <v>30</v>
      </c>
      <c r="I520">
        <v>26.66796875</v>
      </c>
      <c r="J520" t="s">
        <v>31</v>
      </c>
      <c r="K520" s="1" t="s">
        <v>34</v>
      </c>
      <c r="L520" t="s">
        <v>36</v>
      </c>
      <c r="M520" t="s">
        <v>38</v>
      </c>
      <c r="N520" t="s">
        <v>36</v>
      </c>
      <c r="O520" t="str">
        <f>IF(N520="Occasional","_Yes",N520)</f>
        <v>No</v>
      </c>
    </row>
    <row r="521" spans="1:15" x14ac:dyDescent="0.25">
      <c r="A521" t="s">
        <v>14</v>
      </c>
      <c r="B521" t="s">
        <v>18</v>
      </c>
      <c r="C521" t="s">
        <v>20</v>
      </c>
      <c r="D521">
        <v>10.14257813</v>
      </c>
      <c r="E521" t="s">
        <v>21</v>
      </c>
      <c r="F521">
        <v>3250</v>
      </c>
      <c r="G521" t="s">
        <v>27</v>
      </c>
      <c r="H521">
        <v>40.5703125</v>
      </c>
      <c r="I521">
        <v>38.734375</v>
      </c>
      <c r="J521" t="s">
        <v>32</v>
      </c>
      <c r="K521" s="1" t="s">
        <v>34</v>
      </c>
      <c r="L521" t="s">
        <v>36</v>
      </c>
      <c r="M521" t="s">
        <v>38</v>
      </c>
      <c r="N521" t="s">
        <v>63</v>
      </c>
      <c r="O521" t="str">
        <f>IF(N521="Occasional","_Yes",N521)</f>
        <v>_Yes</v>
      </c>
    </row>
    <row r="522" spans="1:15" x14ac:dyDescent="0.25">
      <c r="A522" t="s">
        <v>14</v>
      </c>
      <c r="B522" t="s">
        <v>18</v>
      </c>
      <c r="C522" t="s">
        <v>20</v>
      </c>
      <c r="D522">
        <v>10.14257813</v>
      </c>
      <c r="E522" t="s">
        <v>21</v>
      </c>
      <c r="F522">
        <v>4070</v>
      </c>
      <c r="G522" t="s">
        <v>28</v>
      </c>
      <c r="H522">
        <v>40</v>
      </c>
      <c r="I522">
        <v>24.16015625</v>
      </c>
      <c r="J522" t="s">
        <v>30</v>
      </c>
      <c r="K522" s="1" t="s">
        <v>33</v>
      </c>
      <c r="L522" t="s">
        <v>36</v>
      </c>
      <c r="M522" t="s">
        <v>38</v>
      </c>
      <c r="N522" t="s">
        <v>36</v>
      </c>
      <c r="O522" t="str">
        <f>IF(N522="Occasional","_Yes",N522)</f>
        <v>No</v>
      </c>
    </row>
    <row r="523" spans="1:15" x14ac:dyDescent="0.25">
      <c r="A523" t="s">
        <v>14</v>
      </c>
      <c r="B523" t="s">
        <v>18</v>
      </c>
      <c r="C523" t="s">
        <v>20</v>
      </c>
      <c r="D523">
        <v>10.28515625</v>
      </c>
      <c r="E523" t="s">
        <v>21</v>
      </c>
      <c r="F523">
        <v>2960</v>
      </c>
      <c r="G523" t="s">
        <v>26</v>
      </c>
      <c r="H523">
        <v>38</v>
      </c>
      <c r="I523">
        <v>23.2734375</v>
      </c>
      <c r="J523" t="s">
        <v>30</v>
      </c>
      <c r="K523" s="1" t="s">
        <v>34</v>
      </c>
      <c r="L523" t="s">
        <v>36</v>
      </c>
      <c r="M523" t="s">
        <v>38</v>
      </c>
      <c r="N523" t="s">
        <v>63</v>
      </c>
      <c r="O523" t="str">
        <f>IF(N523="Occasional","_Yes",N523)</f>
        <v>_Yes</v>
      </c>
    </row>
    <row r="524" spans="1:15" x14ac:dyDescent="0.25">
      <c r="A524" t="s">
        <v>14</v>
      </c>
      <c r="B524" t="s">
        <v>18</v>
      </c>
      <c r="C524" t="s">
        <v>20</v>
      </c>
      <c r="D524">
        <v>10.28515625</v>
      </c>
      <c r="E524" t="s">
        <v>21</v>
      </c>
      <c r="F524">
        <v>2970</v>
      </c>
      <c r="G524" t="s">
        <v>26</v>
      </c>
      <c r="H524">
        <v>37</v>
      </c>
      <c r="I524">
        <v>29.12890625</v>
      </c>
      <c r="J524" t="s">
        <v>31</v>
      </c>
      <c r="K524" s="1" t="s">
        <v>34</v>
      </c>
      <c r="L524" t="s">
        <v>36</v>
      </c>
      <c r="M524" t="s">
        <v>38</v>
      </c>
      <c r="N524" t="s">
        <v>36</v>
      </c>
      <c r="O524" t="str">
        <f>IF(N524="Occasional","_Yes",N524)</f>
        <v>No</v>
      </c>
    </row>
    <row r="525" spans="1:15" x14ac:dyDescent="0.25">
      <c r="A525" t="s">
        <v>14</v>
      </c>
      <c r="B525" t="s">
        <v>18</v>
      </c>
      <c r="C525" t="s">
        <v>20</v>
      </c>
      <c r="D525">
        <v>10.28515625</v>
      </c>
      <c r="E525" t="s">
        <v>21</v>
      </c>
      <c r="F525">
        <v>3430</v>
      </c>
      <c r="G525" t="s">
        <v>27</v>
      </c>
      <c r="H525">
        <v>39.5703125</v>
      </c>
      <c r="I525">
        <v>32.671875</v>
      </c>
      <c r="J525" t="s">
        <v>32</v>
      </c>
      <c r="K525" s="1" t="s">
        <v>33</v>
      </c>
      <c r="L525" t="s">
        <v>36</v>
      </c>
      <c r="M525" t="s">
        <v>40</v>
      </c>
      <c r="N525" t="s">
        <v>36</v>
      </c>
      <c r="O525" t="str">
        <f>IF(N525="Occasional","_Yes",N525)</f>
        <v>No</v>
      </c>
    </row>
    <row r="526" spans="1:15" x14ac:dyDescent="0.25">
      <c r="A526" t="s">
        <v>14</v>
      </c>
      <c r="B526" t="s">
        <v>18</v>
      </c>
      <c r="C526" t="s">
        <v>20</v>
      </c>
      <c r="D526">
        <v>10.28515625</v>
      </c>
      <c r="E526" t="s">
        <v>21</v>
      </c>
      <c r="F526">
        <v>3530</v>
      </c>
      <c r="G526" t="s">
        <v>28</v>
      </c>
      <c r="H526">
        <v>38</v>
      </c>
      <c r="I526">
        <v>33.1171875</v>
      </c>
      <c r="J526" t="s">
        <v>32</v>
      </c>
      <c r="K526" s="1" t="s">
        <v>35</v>
      </c>
      <c r="L526" t="s">
        <v>36</v>
      </c>
      <c r="M526" t="s">
        <v>38</v>
      </c>
      <c r="N526" t="s">
        <v>36</v>
      </c>
      <c r="O526" t="str">
        <f>IF(N526="Occasional","_Yes",N526)</f>
        <v>No</v>
      </c>
    </row>
    <row r="527" spans="1:15" x14ac:dyDescent="0.25">
      <c r="A527" t="s">
        <v>14</v>
      </c>
      <c r="B527" t="s">
        <v>18</v>
      </c>
      <c r="C527" t="s">
        <v>20</v>
      </c>
      <c r="D527">
        <v>10.42773438</v>
      </c>
      <c r="E527" t="s">
        <v>21</v>
      </c>
      <c r="F527">
        <v>2850</v>
      </c>
      <c r="G527" t="s">
        <v>26</v>
      </c>
      <c r="H527">
        <v>40</v>
      </c>
      <c r="I527">
        <v>24.0390625</v>
      </c>
      <c r="J527" t="s">
        <v>30</v>
      </c>
      <c r="K527" s="1" t="s">
        <v>33</v>
      </c>
      <c r="L527" t="s">
        <v>36</v>
      </c>
      <c r="M527" t="s">
        <v>38</v>
      </c>
      <c r="N527" t="s">
        <v>63</v>
      </c>
      <c r="O527" t="str">
        <f>IF(N527="Occasional","_Yes",N527)</f>
        <v>_Yes</v>
      </c>
    </row>
    <row r="528" spans="1:15" x14ac:dyDescent="0.25">
      <c r="A528" t="s">
        <v>14</v>
      </c>
      <c r="B528" t="s">
        <v>18</v>
      </c>
      <c r="C528" t="s">
        <v>20</v>
      </c>
      <c r="D528">
        <v>10.42773438</v>
      </c>
      <c r="E528" t="s">
        <v>21</v>
      </c>
      <c r="F528">
        <v>3450</v>
      </c>
      <c r="G528" t="s">
        <v>27</v>
      </c>
      <c r="H528">
        <v>41.28125</v>
      </c>
      <c r="I528">
        <v>30.81640625</v>
      </c>
      <c r="J528" t="s">
        <v>32</v>
      </c>
      <c r="K528" s="1" t="s">
        <v>34</v>
      </c>
      <c r="L528" t="s">
        <v>36</v>
      </c>
      <c r="M528" t="s">
        <v>38</v>
      </c>
      <c r="N528" t="s">
        <v>36</v>
      </c>
      <c r="O528" t="str">
        <f>IF(N528="Occasional","_Yes",N528)</f>
        <v>No</v>
      </c>
    </row>
    <row r="529" spans="1:15" x14ac:dyDescent="0.25">
      <c r="A529" t="s">
        <v>14</v>
      </c>
      <c r="B529" t="s">
        <v>18</v>
      </c>
      <c r="C529" t="s">
        <v>20</v>
      </c>
      <c r="D529">
        <v>10.42773438</v>
      </c>
      <c r="E529" t="s">
        <v>21</v>
      </c>
      <c r="F529">
        <v>3550</v>
      </c>
      <c r="G529" t="s">
        <v>28</v>
      </c>
      <c r="H529">
        <v>41</v>
      </c>
      <c r="I529">
        <v>29.15234375</v>
      </c>
      <c r="J529" t="s">
        <v>31</v>
      </c>
      <c r="K529" s="1" t="s">
        <v>35</v>
      </c>
      <c r="L529" t="s">
        <v>36</v>
      </c>
      <c r="M529" t="s">
        <v>40</v>
      </c>
      <c r="N529" t="s">
        <v>36</v>
      </c>
      <c r="O529" t="str">
        <f>IF(N529="Occasional","_Yes",N529)</f>
        <v>No</v>
      </c>
    </row>
    <row r="530" spans="1:15" x14ac:dyDescent="0.25">
      <c r="A530" t="s">
        <v>14</v>
      </c>
      <c r="B530" t="s">
        <v>18</v>
      </c>
      <c r="C530" t="s">
        <v>20</v>
      </c>
      <c r="D530">
        <v>10.5703125</v>
      </c>
      <c r="E530" t="s">
        <v>21</v>
      </c>
      <c r="F530">
        <v>2810</v>
      </c>
      <c r="G530" t="s">
        <v>26</v>
      </c>
      <c r="H530">
        <v>39</v>
      </c>
      <c r="I530">
        <v>26.22265625</v>
      </c>
      <c r="J530" t="s">
        <v>31</v>
      </c>
      <c r="K530" s="1" t="s">
        <v>34</v>
      </c>
      <c r="L530" t="s">
        <v>36</v>
      </c>
      <c r="M530" t="s">
        <v>40</v>
      </c>
      <c r="N530" t="s">
        <v>36</v>
      </c>
      <c r="O530" t="str">
        <f>IF(N530="Occasional","_Yes",N530)</f>
        <v>No</v>
      </c>
    </row>
    <row r="531" spans="1:15" x14ac:dyDescent="0.25">
      <c r="A531" t="s">
        <v>14</v>
      </c>
      <c r="B531" t="s">
        <v>18</v>
      </c>
      <c r="C531" t="s">
        <v>20</v>
      </c>
      <c r="D531">
        <v>10.5703125</v>
      </c>
      <c r="E531" t="s">
        <v>21</v>
      </c>
      <c r="F531">
        <v>3500</v>
      </c>
      <c r="G531" t="s">
        <v>28</v>
      </c>
      <c r="H531">
        <v>41.140625</v>
      </c>
      <c r="I531">
        <v>29.9609375</v>
      </c>
      <c r="J531" t="s">
        <v>31</v>
      </c>
      <c r="K531" s="1" t="s">
        <v>33</v>
      </c>
      <c r="L531" t="s">
        <v>36</v>
      </c>
      <c r="M531" t="s">
        <v>38</v>
      </c>
      <c r="N531" t="s">
        <v>36</v>
      </c>
      <c r="O531" t="str">
        <f>IF(N531="Occasional","_Yes",N531)</f>
        <v>No</v>
      </c>
    </row>
    <row r="532" spans="1:15" x14ac:dyDescent="0.25">
      <c r="A532" t="s">
        <v>14</v>
      </c>
      <c r="B532" t="s">
        <v>18</v>
      </c>
      <c r="C532" t="s">
        <v>20</v>
      </c>
      <c r="D532">
        <v>10.5703125</v>
      </c>
      <c r="E532" t="s">
        <v>21</v>
      </c>
      <c r="F532">
        <v>3580</v>
      </c>
      <c r="G532" t="s">
        <v>28</v>
      </c>
      <c r="H532">
        <v>41.28125</v>
      </c>
      <c r="I532">
        <v>19.34765625</v>
      </c>
      <c r="J532" t="s">
        <v>29</v>
      </c>
      <c r="K532" s="1" t="s">
        <v>33</v>
      </c>
      <c r="L532" t="s">
        <v>36</v>
      </c>
      <c r="M532" t="s">
        <v>40</v>
      </c>
      <c r="N532" t="s">
        <v>63</v>
      </c>
      <c r="O532" t="str">
        <f>IF(N532="Occasional","_Yes",N532)</f>
        <v>_Yes</v>
      </c>
    </row>
    <row r="533" spans="1:15" x14ac:dyDescent="0.25">
      <c r="A533" t="s">
        <v>14</v>
      </c>
      <c r="B533" t="s">
        <v>18</v>
      </c>
      <c r="C533" t="s">
        <v>20</v>
      </c>
      <c r="D533">
        <v>10.5703125</v>
      </c>
      <c r="E533" t="s">
        <v>21</v>
      </c>
      <c r="F533">
        <v>3650</v>
      </c>
      <c r="G533" t="s">
        <v>28</v>
      </c>
      <c r="H533">
        <v>40</v>
      </c>
      <c r="I533">
        <v>17.9140625</v>
      </c>
      <c r="J533" t="s">
        <v>29</v>
      </c>
      <c r="K533" s="1" t="s">
        <v>35</v>
      </c>
      <c r="L533" t="s">
        <v>36</v>
      </c>
      <c r="M533" t="s">
        <v>38</v>
      </c>
      <c r="N533" t="s">
        <v>63</v>
      </c>
      <c r="O533" t="str">
        <f>IF(N533="Occasional","_Yes",N533)</f>
        <v>_Yes</v>
      </c>
    </row>
    <row r="534" spans="1:15" x14ac:dyDescent="0.25">
      <c r="A534" t="s">
        <v>14</v>
      </c>
      <c r="B534" t="s">
        <v>18</v>
      </c>
      <c r="C534" t="s">
        <v>20</v>
      </c>
      <c r="D534">
        <v>10.5703125</v>
      </c>
      <c r="E534" t="s">
        <v>21</v>
      </c>
      <c r="F534">
        <v>4045</v>
      </c>
      <c r="G534" t="s">
        <v>28</v>
      </c>
      <c r="H534">
        <v>41.5703125</v>
      </c>
      <c r="I534">
        <v>26.3046875</v>
      </c>
      <c r="J534" t="s">
        <v>31</v>
      </c>
      <c r="K534" s="1" t="s">
        <v>34</v>
      </c>
      <c r="L534" t="s">
        <v>36</v>
      </c>
      <c r="M534" t="s">
        <v>40</v>
      </c>
      <c r="N534" t="s">
        <v>36</v>
      </c>
      <c r="O534" t="str">
        <f>IF(N534="Occasional","_Yes",N534)</f>
        <v>No</v>
      </c>
    </row>
    <row r="535" spans="1:15" x14ac:dyDescent="0.25">
      <c r="A535" t="s">
        <v>14</v>
      </c>
      <c r="B535" t="s">
        <v>18</v>
      </c>
      <c r="C535" t="s">
        <v>20</v>
      </c>
      <c r="D535">
        <v>10.71289063</v>
      </c>
      <c r="E535" t="s">
        <v>21</v>
      </c>
      <c r="F535">
        <v>3130</v>
      </c>
      <c r="G535" t="s">
        <v>27</v>
      </c>
      <c r="H535">
        <v>39</v>
      </c>
      <c r="I535">
        <v>27.4453125</v>
      </c>
      <c r="J535" t="s">
        <v>31</v>
      </c>
      <c r="K535" s="1" t="s">
        <v>34</v>
      </c>
      <c r="L535" t="s">
        <v>36</v>
      </c>
      <c r="M535" t="s">
        <v>40</v>
      </c>
      <c r="N535" t="s">
        <v>36</v>
      </c>
      <c r="O535" t="str">
        <f>IF(N535="Occasional","_Yes",N535)</f>
        <v>No</v>
      </c>
    </row>
    <row r="536" spans="1:15" x14ac:dyDescent="0.25">
      <c r="A536" t="s">
        <v>14</v>
      </c>
      <c r="B536" t="s">
        <v>18</v>
      </c>
      <c r="C536" t="s">
        <v>20</v>
      </c>
      <c r="D536">
        <v>10.71289063</v>
      </c>
      <c r="E536" t="s">
        <v>21</v>
      </c>
      <c r="F536">
        <v>3450</v>
      </c>
      <c r="G536" t="s">
        <v>27</v>
      </c>
      <c r="H536">
        <v>39</v>
      </c>
      <c r="I536">
        <v>31.87109375</v>
      </c>
      <c r="J536" t="s">
        <v>32</v>
      </c>
      <c r="K536" s="1" t="s">
        <v>34</v>
      </c>
      <c r="L536" t="s">
        <v>36</v>
      </c>
      <c r="M536" t="s">
        <v>40</v>
      </c>
      <c r="N536" t="s">
        <v>36</v>
      </c>
      <c r="O536" t="str">
        <f>IF(N536="Occasional","_Yes",N536)</f>
        <v>No</v>
      </c>
    </row>
    <row r="537" spans="1:15" x14ac:dyDescent="0.25">
      <c r="A537" t="s">
        <v>14</v>
      </c>
      <c r="B537" t="s">
        <v>18</v>
      </c>
      <c r="C537" t="s">
        <v>20</v>
      </c>
      <c r="D537">
        <v>10.71289063</v>
      </c>
      <c r="E537" t="s">
        <v>21</v>
      </c>
      <c r="F537">
        <v>3570</v>
      </c>
      <c r="G537" t="s">
        <v>28</v>
      </c>
      <c r="H537">
        <v>40</v>
      </c>
      <c r="I537">
        <v>35.1640625</v>
      </c>
      <c r="J537" t="s">
        <v>32</v>
      </c>
      <c r="K537" s="1" t="s">
        <v>33</v>
      </c>
      <c r="L537" t="s">
        <v>36</v>
      </c>
      <c r="M537" t="s">
        <v>38</v>
      </c>
      <c r="N537" t="s">
        <v>36</v>
      </c>
      <c r="O537" t="str">
        <f>IF(N537="Occasional","_Yes",N537)</f>
        <v>No</v>
      </c>
    </row>
    <row r="538" spans="1:15" x14ac:dyDescent="0.25">
      <c r="A538" t="s">
        <v>14</v>
      </c>
      <c r="B538" t="s">
        <v>18</v>
      </c>
      <c r="C538" t="s">
        <v>20</v>
      </c>
      <c r="D538">
        <v>10.71289063</v>
      </c>
      <c r="E538" t="s">
        <v>21</v>
      </c>
      <c r="F538">
        <v>3660</v>
      </c>
      <c r="G538" t="s">
        <v>28</v>
      </c>
      <c r="H538">
        <v>40</v>
      </c>
      <c r="I538">
        <v>35.1640625</v>
      </c>
      <c r="J538" t="s">
        <v>32</v>
      </c>
      <c r="K538" s="1" t="s">
        <v>34</v>
      </c>
      <c r="L538" t="s">
        <v>36</v>
      </c>
      <c r="M538" t="s">
        <v>38</v>
      </c>
      <c r="N538" t="s">
        <v>36</v>
      </c>
      <c r="O538" t="str">
        <f>IF(N538="Occasional","_Yes",N538)</f>
        <v>No</v>
      </c>
    </row>
    <row r="539" spans="1:15" x14ac:dyDescent="0.25">
      <c r="A539" t="s">
        <v>14</v>
      </c>
      <c r="B539" t="s">
        <v>18</v>
      </c>
      <c r="C539" t="s">
        <v>20</v>
      </c>
      <c r="D539">
        <v>10.85546875</v>
      </c>
      <c r="E539" t="s">
        <v>21</v>
      </c>
      <c r="F539">
        <v>2860</v>
      </c>
      <c r="G539" t="s">
        <v>26</v>
      </c>
      <c r="H539">
        <v>41</v>
      </c>
      <c r="I539">
        <v>23.2109375</v>
      </c>
      <c r="J539" t="s">
        <v>30</v>
      </c>
      <c r="K539" s="1" t="s">
        <v>35</v>
      </c>
      <c r="L539" t="s">
        <v>36</v>
      </c>
      <c r="M539" t="s">
        <v>37</v>
      </c>
      <c r="N539" t="s">
        <v>36</v>
      </c>
      <c r="O539" t="str">
        <f>IF(N539="Occasional","_Yes",N539)</f>
        <v>No</v>
      </c>
    </row>
    <row r="540" spans="1:15" x14ac:dyDescent="0.25">
      <c r="A540" t="s">
        <v>14</v>
      </c>
      <c r="B540" t="s">
        <v>18</v>
      </c>
      <c r="C540" t="s">
        <v>20</v>
      </c>
      <c r="D540">
        <v>10.85546875</v>
      </c>
      <c r="E540" t="s">
        <v>21</v>
      </c>
      <c r="F540">
        <v>3730</v>
      </c>
      <c r="G540" t="s">
        <v>28</v>
      </c>
      <c r="H540">
        <v>40.421875</v>
      </c>
      <c r="I540">
        <v>30.06640625</v>
      </c>
      <c r="J540" t="s">
        <v>32</v>
      </c>
      <c r="K540" s="1" t="s">
        <v>34</v>
      </c>
      <c r="L540" t="s">
        <v>36</v>
      </c>
      <c r="M540" t="s">
        <v>38</v>
      </c>
      <c r="N540" t="s">
        <v>36</v>
      </c>
      <c r="O540" t="str">
        <f>IF(N540="Occasional","_Yes",N540)</f>
        <v>No</v>
      </c>
    </row>
    <row r="541" spans="1:15" x14ac:dyDescent="0.25">
      <c r="A541" t="s">
        <v>14</v>
      </c>
      <c r="B541" t="s">
        <v>18</v>
      </c>
      <c r="C541" t="s">
        <v>20</v>
      </c>
      <c r="D541">
        <v>11</v>
      </c>
      <c r="E541" t="s">
        <v>21</v>
      </c>
      <c r="F541">
        <v>2550</v>
      </c>
      <c r="G541" t="s">
        <v>26</v>
      </c>
      <c r="H541">
        <v>37</v>
      </c>
      <c r="I541">
        <v>24.04296875</v>
      </c>
      <c r="J541" t="s">
        <v>30</v>
      </c>
      <c r="K541" s="1" t="s">
        <v>34</v>
      </c>
      <c r="L541" t="s">
        <v>36</v>
      </c>
      <c r="M541" t="s">
        <v>38</v>
      </c>
      <c r="N541" t="s">
        <v>36</v>
      </c>
      <c r="O541" t="str">
        <f>IF(N541="Occasional","_Yes",N541)</f>
        <v>No</v>
      </c>
    </row>
    <row r="542" spans="1:15" x14ac:dyDescent="0.25">
      <c r="A542" t="s">
        <v>14</v>
      </c>
      <c r="B542" t="s">
        <v>18</v>
      </c>
      <c r="C542" t="s">
        <v>20</v>
      </c>
      <c r="D542">
        <v>11</v>
      </c>
      <c r="E542" t="s">
        <v>21</v>
      </c>
      <c r="F542">
        <v>3625</v>
      </c>
      <c r="G542" t="s">
        <v>28</v>
      </c>
      <c r="H542">
        <v>38</v>
      </c>
      <c r="I542">
        <v>29.3984375</v>
      </c>
      <c r="J542" t="s">
        <v>31</v>
      </c>
      <c r="K542" s="1" t="s">
        <v>33</v>
      </c>
      <c r="L542" t="s">
        <v>36</v>
      </c>
      <c r="M542" t="s">
        <v>38</v>
      </c>
      <c r="N542" t="s">
        <v>36</v>
      </c>
      <c r="O542" t="str">
        <f>IF(N542="Occasional","_Yes",N542)</f>
        <v>No</v>
      </c>
    </row>
    <row r="543" spans="1:15" x14ac:dyDescent="0.25">
      <c r="A543" t="s">
        <v>14</v>
      </c>
      <c r="B543" t="s">
        <v>18</v>
      </c>
      <c r="C543" t="s">
        <v>20</v>
      </c>
      <c r="D543">
        <v>11</v>
      </c>
      <c r="E543" t="s">
        <v>21</v>
      </c>
      <c r="F543">
        <v>3820</v>
      </c>
      <c r="G543" t="s">
        <v>28</v>
      </c>
      <c r="H543">
        <v>39</v>
      </c>
      <c r="I543">
        <v>24.4453125</v>
      </c>
      <c r="J543" t="s">
        <v>30</v>
      </c>
      <c r="K543" s="1" t="s">
        <v>33</v>
      </c>
      <c r="L543" t="s">
        <v>36</v>
      </c>
      <c r="M543" t="s">
        <v>39</v>
      </c>
      <c r="N543" t="s">
        <v>36</v>
      </c>
      <c r="O543" t="str">
        <f>IF(N543="Occasional","_Yes",N543)</f>
        <v>No</v>
      </c>
    </row>
    <row r="544" spans="1:15" x14ac:dyDescent="0.25">
      <c r="A544" t="s">
        <v>14</v>
      </c>
      <c r="B544" t="s">
        <v>18</v>
      </c>
      <c r="C544" t="s">
        <v>20</v>
      </c>
      <c r="D544">
        <v>11</v>
      </c>
      <c r="E544" t="s">
        <v>21</v>
      </c>
      <c r="F544">
        <v>3920</v>
      </c>
      <c r="G544" t="s">
        <v>28</v>
      </c>
      <c r="H544">
        <v>39</v>
      </c>
      <c r="I544">
        <v>29.1875</v>
      </c>
      <c r="J544" t="s">
        <v>31</v>
      </c>
      <c r="K544" s="1" t="s">
        <v>34</v>
      </c>
      <c r="L544" t="s">
        <v>36</v>
      </c>
      <c r="M544" t="s">
        <v>40</v>
      </c>
      <c r="N544" t="s">
        <v>63</v>
      </c>
      <c r="O544" t="str">
        <f>IF(N544="Occasional","_Yes",N544)</f>
        <v>_Yes</v>
      </c>
    </row>
    <row r="545" spans="1:15" x14ac:dyDescent="0.25">
      <c r="A545" t="s">
        <v>14</v>
      </c>
      <c r="B545" t="s">
        <v>18</v>
      </c>
      <c r="C545" t="s">
        <v>20</v>
      </c>
      <c r="D545">
        <v>11</v>
      </c>
      <c r="E545" t="s">
        <v>21</v>
      </c>
      <c r="F545">
        <v>4240</v>
      </c>
      <c r="G545" t="s">
        <v>28</v>
      </c>
      <c r="H545">
        <v>40.28125</v>
      </c>
      <c r="I545">
        <v>30.109375</v>
      </c>
      <c r="J545" t="s">
        <v>32</v>
      </c>
      <c r="K545" s="1" t="s">
        <v>34</v>
      </c>
      <c r="L545" t="s">
        <v>36</v>
      </c>
      <c r="M545" t="s">
        <v>40</v>
      </c>
      <c r="N545" t="s">
        <v>36</v>
      </c>
      <c r="O545" t="str">
        <f>IF(N545="Occasional","_Yes",N545)</f>
        <v>No</v>
      </c>
    </row>
    <row r="546" spans="1:15" x14ac:dyDescent="0.25">
      <c r="A546" t="s">
        <v>14</v>
      </c>
      <c r="B546" t="s">
        <v>18</v>
      </c>
      <c r="C546" t="s">
        <v>20</v>
      </c>
      <c r="D546">
        <v>11.14257813</v>
      </c>
      <c r="E546" t="s">
        <v>21</v>
      </c>
      <c r="F546">
        <v>2980</v>
      </c>
      <c r="G546" t="s">
        <v>26</v>
      </c>
      <c r="H546">
        <v>39</v>
      </c>
      <c r="I546">
        <v>21.984375</v>
      </c>
      <c r="J546" t="s">
        <v>30</v>
      </c>
      <c r="K546" s="1" t="s">
        <v>34</v>
      </c>
      <c r="L546" t="s">
        <v>36</v>
      </c>
      <c r="M546" t="s">
        <v>38</v>
      </c>
      <c r="N546" t="s">
        <v>36</v>
      </c>
      <c r="O546" t="str">
        <f>IF(N546="Occasional","_Yes",N546)</f>
        <v>No</v>
      </c>
    </row>
    <row r="547" spans="1:15" x14ac:dyDescent="0.25">
      <c r="A547" t="s">
        <v>14</v>
      </c>
      <c r="B547" t="s">
        <v>18</v>
      </c>
      <c r="C547" t="s">
        <v>20</v>
      </c>
      <c r="D547">
        <v>11.14257813</v>
      </c>
      <c r="E547" t="s">
        <v>21</v>
      </c>
      <c r="F547">
        <v>3050</v>
      </c>
      <c r="G547" t="s">
        <v>27</v>
      </c>
      <c r="H547">
        <v>40</v>
      </c>
      <c r="I547">
        <v>30.640625</v>
      </c>
      <c r="J547" t="s">
        <v>32</v>
      </c>
      <c r="K547" s="1" t="s">
        <v>33</v>
      </c>
      <c r="L547" t="s">
        <v>36</v>
      </c>
      <c r="M547" t="s">
        <v>38</v>
      </c>
      <c r="N547" t="s">
        <v>63</v>
      </c>
      <c r="O547" t="str">
        <f>IF(N547="Occasional","_Yes",N547)</f>
        <v>_Yes</v>
      </c>
    </row>
    <row r="548" spans="1:15" x14ac:dyDescent="0.25">
      <c r="A548" t="s">
        <v>14</v>
      </c>
      <c r="B548" t="s">
        <v>18</v>
      </c>
      <c r="C548" t="s">
        <v>20</v>
      </c>
      <c r="D548">
        <v>11.14257813</v>
      </c>
      <c r="E548" t="s">
        <v>21</v>
      </c>
      <c r="F548">
        <v>3385</v>
      </c>
      <c r="G548" t="s">
        <v>27</v>
      </c>
      <c r="H548">
        <v>38</v>
      </c>
      <c r="I548">
        <v>27.11328125</v>
      </c>
      <c r="J548" t="s">
        <v>31</v>
      </c>
      <c r="K548" s="1" t="s">
        <v>33</v>
      </c>
      <c r="L548" t="s">
        <v>36</v>
      </c>
      <c r="M548" t="s">
        <v>38</v>
      </c>
      <c r="N548" t="s">
        <v>36</v>
      </c>
      <c r="O548" t="str">
        <f>IF(N548="Occasional","_Yes",N548)</f>
        <v>No</v>
      </c>
    </row>
    <row r="549" spans="1:15" x14ac:dyDescent="0.25">
      <c r="A549" t="s">
        <v>14</v>
      </c>
      <c r="B549" t="s">
        <v>18</v>
      </c>
      <c r="C549" t="s">
        <v>20</v>
      </c>
      <c r="D549">
        <v>11.14257813</v>
      </c>
      <c r="E549" t="s">
        <v>21</v>
      </c>
      <c r="F549">
        <v>4030</v>
      </c>
      <c r="G549" t="s">
        <v>28</v>
      </c>
      <c r="H549">
        <v>43</v>
      </c>
      <c r="I549">
        <v>37.453125</v>
      </c>
      <c r="J549" t="s">
        <v>32</v>
      </c>
      <c r="K549" s="1" t="s">
        <v>34</v>
      </c>
      <c r="L549" t="s">
        <v>63</v>
      </c>
      <c r="M549" t="s">
        <v>38</v>
      </c>
      <c r="N549" t="s">
        <v>36</v>
      </c>
      <c r="O549" t="str">
        <f>IF(N549="Occasional","_Yes",N549)</f>
        <v>No</v>
      </c>
    </row>
    <row r="550" spans="1:15" x14ac:dyDescent="0.25">
      <c r="A550" t="s">
        <v>14</v>
      </c>
      <c r="B550" t="s">
        <v>18</v>
      </c>
      <c r="C550" t="s">
        <v>20</v>
      </c>
      <c r="D550">
        <v>11.28515625</v>
      </c>
      <c r="E550" t="s">
        <v>21</v>
      </c>
      <c r="F550">
        <v>2900</v>
      </c>
      <c r="G550" t="s">
        <v>26</v>
      </c>
      <c r="H550">
        <v>39</v>
      </c>
      <c r="I550">
        <v>30.17578125</v>
      </c>
      <c r="J550" t="s">
        <v>32</v>
      </c>
      <c r="K550" s="1" t="s">
        <v>35</v>
      </c>
      <c r="L550" t="s">
        <v>36</v>
      </c>
      <c r="M550" t="s">
        <v>38</v>
      </c>
      <c r="N550" t="s">
        <v>36</v>
      </c>
      <c r="O550" t="str">
        <f>IF(N550="Occasional","_Yes",N550)</f>
        <v>No</v>
      </c>
    </row>
    <row r="551" spans="1:15" x14ac:dyDescent="0.25">
      <c r="A551" t="s">
        <v>14</v>
      </c>
      <c r="B551" t="s">
        <v>18</v>
      </c>
      <c r="C551" t="s">
        <v>20</v>
      </c>
      <c r="D551">
        <v>11.28515625</v>
      </c>
      <c r="E551" t="s">
        <v>21</v>
      </c>
      <c r="F551">
        <v>3040</v>
      </c>
      <c r="G551" t="s">
        <v>27</v>
      </c>
      <c r="H551">
        <v>38.140625</v>
      </c>
      <c r="I551">
        <v>31.06640625</v>
      </c>
      <c r="J551" t="s">
        <v>32</v>
      </c>
      <c r="K551" s="1" t="s">
        <v>34</v>
      </c>
      <c r="L551" t="s">
        <v>36</v>
      </c>
      <c r="M551" t="s">
        <v>38</v>
      </c>
      <c r="N551" t="s">
        <v>63</v>
      </c>
      <c r="O551" t="str">
        <f>IF(N551="Occasional","_Yes",N551)</f>
        <v>_Yes</v>
      </c>
    </row>
    <row r="552" spans="1:15" x14ac:dyDescent="0.25">
      <c r="A552" t="s">
        <v>14</v>
      </c>
      <c r="B552" t="s">
        <v>18</v>
      </c>
      <c r="C552" t="s">
        <v>20</v>
      </c>
      <c r="D552">
        <v>11.42773438</v>
      </c>
      <c r="E552" t="s">
        <v>21</v>
      </c>
      <c r="F552">
        <v>1830</v>
      </c>
      <c r="G552" t="s">
        <v>25</v>
      </c>
      <c r="H552">
        <v>32</v>
      </c>
      <c r="I552">
        <v>30.76171875</v>
      </c>
      <c r="J552" t="s">
        <v>32</v>
      </c>
      <c r="K552" s="1" t="s">
        <v>33</v>
      </c>
      <c r="L552" t="s">
        <v>36</v>
      </c>
      <c r="M552" t="s">
        <v>38</v>
      </c>
      <c r="N552" t="s">
        <v>36</v>
      </c>
      <c r="O552" t="str">
        <f>IF(N552="Occasional","_Yes",N552)</f>
        <v>No</v>
      </c>
    </row>
    <row r="553" spans="1:15" x14ac:dyDescent="0.25">
      <c r="A553" t="s">
        <v>14</v>
      </c>
      <c r="B553" t="s">
        <v>18</v>
      </c>
      <c r="C553" t="s">
        <v>20</v>
      </c>
      <c r="D553">
        <v>11.42773438</v>
      </c>
      <c r="E553" t="s">
        <v>21</v>
      </c>
      <c r="F553">
        <v>3190</v>
      </c>
      <c r="G553" t="s">
        <v>27</v>
      </c>
      <c r="H553">
        <v>41</v>
      </c>
      <c r="I553">
        <v>41.03125</v>
      </c>
      <c r="J553" t="s">
        <v>32</v>
      </c>
      <c r="K553" s="1" t="s">
        <v>34</v>
      </c>
      <c r="L553" t="s">
        <v>36</v>
      </c>
      <c r="M553" t="s">
        <v>40</v>
      </c>
      <c r="N553" t="s">
        <v>36</v>
      </c>
      <c r="O553" t="str">
        <f>IF(N553="Occasional","_Yes",N553)</f>
        <v>No</v>
      </c>
    </row>
    <row r="554" spans="1:15" x14ac:dyDescent="0.25">
      <c r="A554" t="s">
        <v>14</v>
      </c>
      <c r="B554" t="s">
        <v>18</v>
      </c>
      <c r="C554" t="s">
        <v>20</v>
      </c>
      <c r="D554">
        <v>11.42773438</v>
      </c>
      <c r="E554" t="s">
        <v>21</v>
      </c>
      <c r="F554">
        <v>3200</v>
      </c>
      <c r="G554" t="s">
        <v>27</v>
      </c>
      <c r="H554">
        <v>41</v>
      </c>
      <c r="I554">
        <v>39.71875</v>
      </c>
      <c r="J554" t="s">
        <v>32</v>
      </c>
      <c r="K554" s="1" t="s">
        <v>34</v>
      </c>
      <c r="L554" t="s">
        <v>36</v>
      </c>
      <c r="M554" t="s">
        <v>40</v>
      </c>
      <c r="N554" t="s">
        <v>63</v>
      </c>
      <c r="O554" t="str">
        <f>IF(N554="Occasional","_Yes",N554)</f>
        <v>_Yes</v>
      </c>
    </row>
    <row r="555" spans="1:15" x14ac:dyDescent="0.25">
      <c r="A555" t="s">
        <v>14</v>
      </c>
      <c r="B555" t="s">
        <v>18</v>
      </c>
      <c r="C555" t="s">
        <v>20</v>
      </c>
      <c r="D555">
        <v>11.42773438</v>
      </c>
      <c r="E555" t="s">
        <v>21</v>
      </c>
      <c r="F555">
        <v>3360</v>
      </c>
      <c r="G555" t="s">
        <v>27</v>
      </c>
      <c r="H555">
        <v>41</v>
      </c>
      <c r="I555">
        <v>31.76171875</v>
      </c>
      <c r="J555" t="s">
        <v>32</v>
      </c>
      <c r="K555" s="1" t="s">
        <v>34</v>
      </c>
      <c r="L555" t="s">
        <v>36</v>
      </c>
      <c r="M555" t="s">
        <v>38</v>
      </c>
      <c r="N555" t="s">
        <v>36</v>
      </c>
      <c r="O555" t="str">
        <f>IF(N555="Occasional","_Yes",N555)</f>
        <v>No</v>
      </c>
    </row>
    <row r="556" spans="1:15" x14ac:dyDescent="0.25">
      <c r="A556" t="s">
        <v>14</v>
      </c>
      <c r="B556" t="s">
        <v>18</v>
      </c>
      <c r="C556" t="s">
        <v>20</v>
      </c>
      <c r="D556">
        <v>11.42773438</v>
      </c>
      <c r="E556" t="s">
        <v>21</v>
      </c>
      <c r="F556">
        <v>3520</v>
      </c>
      <c r="G556" t="s">
        <v>28</v>
      </c>
      <c r="H556">
        <v>42</v>
      </c>
      <c r="I556">
        <v>37.828125</v>
      </c>
      <c r="J556" t="s">
        <v>32</v>
      </c>
      <c r="K556" s="1" t="s">
        <v>33</v>
      </c>
      <c r="L556" t="s">
        <v>36</v>
      </c>
      <c r="M556" t="s">
        <v>38</v>
      </c>
      <c r="N556" t="s">
        <v>36</v>
      </c>
      <c r="O556" t="str">
        <f>IF(N556="Occasional","_Yes",N556)</f>
        <v>No</v>
      </c>
    </row>
    <row r="557" spans="1:15" x14ac:dyDescent="0.25">
      <c r="A557" t="s">
        <v>14</v>
      </c>
      <c r="B557" t="s">
        <v>18</v>
      </c>
      <c r="C557" t="s">
        <v>20</v>
      </c>
      <c r="D557">
        <v>11.5703125</v>
      </c>
      <c r="E557" t="s">
        <v>21</v>
      </c>
      <c r="F557">
        <v>3675</v>
      </c>
      <c r="G557" t="s">
        <v>28</v>
      </c>
      <c r="H557">
        <v>40</v>
      </c>
      <c r="I557">
        <v>35.7109375</v>
      </c>
      <c r="J557" t="s">
        <v>32</v>
      </c>
      <c r="K557" s="1" t="s">
        <v>35</v>
      </c>
      <c r="L557" t="s">
        <v>36</v>
      </c>
      <c r="M557" t="s">
        <v>38</v>
      </c>
      <c r="N557" t="s">
        <v>36</v>
      </c>
      <c r="O557" t="str">
        <f>IF(N557="Occasional","_Yes",N557)</f>
        <v>No</v>
      </c>
    </row>
    <row r="558" spans="1:15" x14ac:dyDescent="0.25">
      <c r="A558" t="s">
        <v>14</v>
      </c>
      <c r="B558" t="s">
        <v>18</v>
      </c>
      <c r="C558" t="s">
        <v>20</v>
      </c>
      <c r="D558">
        <v>11.71289063</v>
      </c>
      <c r="E558" t="s">
        <v>21</v>
      </c>
      <c r="F558">
        <v>2640</v>
      </c>
      <c r="G558" t="s">
        <v>26</v>
      </c>
      <c r="H558">
        <v>39</v>
      </c>
      <c r="I558">
        <v>34.5078125</v>
      </c>
      <c r="J558" t="s">
        <v>32</v>
      </c>
      <c r="K558" s="1" t="s">
        <v>35</v>
      </c>
      <c r="L558" t="s">
        <v>36</v>
      </c>
      <c r="M558" t="s">
        <v>38</v>
      </c>
      <c r="N558" t="s">
        <v>36</v>
      </c>
      <c r="O558" t="str">
        <f>IF(N558="Occasional","_Yes",N558)</f>
        <v>No</v>
      </c>
    </row>
    <row r="559" spans="1:15" x14ac:dyDescent="0.25">
      <c r="A559" t="s">
        <v>14</v>
      </c>
      <c r="B559" t="s">
        <v>18</v>
      </c>
      <c r="C559" t="s">
        <v>20</v>
      </c>
      <c r="D559">
        <v>11.71289063</v>
      </c>
      <c r="E559" t="s">
        <v>21</v>
      </c>
      <c r="F559">
        <v>3400</v>
      </c>
      <c r="G559" t="s">
        <v>27</v>
      </c>
      <c r="H559">
        <v>40</v>
      </c>
      <c r="I559">
        <v>21.078125</v>
      </c>
      <c r="J559" t="s">
        <v>30</v>
      </c>
      <c r="K559" s="1" t="s">
        <v>35</v>
      </c>
      <c r="L559" t="s">
        <v>36</v>
      </c>
      <c r="M559" t="s">
        <v>38</v>
      </c>
      <c r="N559" t="s">
        <v>41</v>
      </c>
      <c r="O559" t="str">
        <f>IF(N559="Occasional","_Yes",N559)</f>
        <v>_Yes</v>
      </c>
    </row>
    <row r="560" spans="1:15" x14ac:dyDescent="0.25">
      <c r="A560" t="s">
        <v>14</v>
      </c>
      <c r="B560" t="s">
        <v>18</v>
      </c>
      <c r="C560" t="s">
        <v>20</v>
      </c>
      <c r="D560">
        <v>11.71289063</v>
      </c>
      <c r="E560" t="s">
        <v>21</v>
      </c>
      <c r="F560">
        <v>3670</v>
      </c>
      <c r="G560" t="s">
        <v>28</v>
      </c>
      <c r="H560">
        <v>39.421875</v>
      </c>
      <c r="I560">
        <v>17.9765625</v>
      </c>
      <c r="J560" t="s">
        <v>29</v>
      </c>
      <c r="K560" s="1" t="s">
        <v>34</v>
      </c>
      <c r="L560" t="s">
        <v>36</v>
      </c>
      <c r="M560" t="s">
        <v>38</v>
      </c>
      <c r="N560" t="s">
        <v>63</v>
      </c>
      <c r="O560" t="str">
        <f>IF(N560="Occasional","_Yes",N560)</f>
        <v>_Yes</v>
      </c>
    </row>
    <row r="561" spans="1:15" x14ac:dyDescent="0.25">
      <c r="A561" t="s">
        <v>14</v>
      </c>
      <c r="B561" t="s">
        <v>18</v>
      </c>
      <c r="C561" t="s">
        <v>20</v>
      </c>
      <c r="D561">
        <v>11.71289063</v>
      </c>
      <c r="E561" t="s">
        <v>21</v>
      </c>
      <c r="F561">
        <v>3700</v>
      </c>
      <c r="G561" t="s">
        <v>28</v>
      </c>
      <c r="H561">
        <v>39</v>
      </c>
      <c r="I561">
        <v>20.30078125</v>
      </c>
      <c r="J561" t="s">
        <v>30</v>
      </c>
      <c r="K561" s="1" t="s">
        <v>34</v>
      </c>
      <c r="L561" t="s">
        <v>36</v>
      </c>
      <c r="M561" t="s">
        <v>40</v>
      </c>
      <c r="N561" t="s">
        <v>63</v>
      </c>
      <c r="O561" t="str">
        <f>IF(N561="Occasional","_Yes",N561)</f>
        <v>_Yes</v>
      </c>
    </row>
    <row r="562" spans="1:15" x14ac:dyDescent="0.25">
      <c r="A562" t="s">
        <v>14</v>
      </c>
      <c r="B562" t="s">
        <v>18</v>
      </c>
      <c r="C562" t="s">
        <v>20</v>
      </c>
      <c r="D562">
        <v>11.71289063</v>
      </c>
      <c r="E562" t="s">
        <v>21</v>
      </c>
      <c r="F562">
        <v>3870</v>
      </c>
      <c r="G562" t="s">
        <v>28</v>
      </c>
      <c r="H562">
        <v>39</v>
      </c>
      <c r="I562">
        <v>33.96875</v>
      </c>
      <c r="J562" t="s">
        <v>32</v>
      </c>
      <c r="K562" s="1" t="s">
        <v>33</v>
      </c>
      <c r="L562" t="s">
        <v>36</v>
      </c>
      <c r="M562" t="s">
        <v>38</v>
      </c>
      <c r="N562" t="s">
        <v>36</v>
      </c>
      <c r="O562" t="str">
        <f>IF(N562="Occasional","_Yes",N562)</f>
        <v>No</v>
      </c>
    </row>
    <row r="563" spans="1:15" x14ac:dyDescent="0.25">
      <c r="A563" t="s">
        <v>14</v>
      </c>
      <c r="B563" t="s">
        <v>18</v>
      </c>
      <c r="C563" t="s">
        <v>20</v>
      </c>
      <c r="D563">
        <v>11.71289063</v>
      </c>
      <c r="E563" t="s">
        <v>21</v>
      </c>
      <c r="F563">
        <v>4240</v>
      </c>
      <c r="G563" t="s">
        <v>28</v>
      </c>
      <c r="H563">
        <v>41.5703125</v>
      </c>
      <c r="I563">
        <v>41.0859375</v>
      </c>
      <c r="J563" t="s">
        <v>32</v>
      </c>
      <c r="K563" s="1" t="s">
        <v>33</v>
      </c>
      <c r="L563" t="s">
        <v>36</v>
      </c>
      <c r="M563" t="s">
        <v>40</v>
      </c>
      <c r="N563" t="s">
        <v>36</v>
      </c>
      <c r="O563" t="str">
        <f>IF(N563="Occasional","_Yes",N563)</f>
        <v>No</v>
      </c>
    </row>
    <row r="564" spans="1:15" x14ac:dyDescent="0.25">
      <c r="A564" t="s">
        <v>14</v>
      </c>
      <c r="B564" t="s">
        <v>18</v>
      </c>
      <c r="C564" t="s">
        <v>20</v>
      </c>
      <c r="D564">
        <v>11.85546875</v>
      </c>
      <c r="E564" t="s">
        <v>21</v>
      </c>
      <c r="F564">
        <v>2570</v>
      </c>
      <c r="G564" t="s">
        <v>26</v>
      </c>
      <c r="H564">
        <v>37</v>
      </c>
      <c r="I564">
        <v>18.2578125</v>
      </c>
      <c r="J564" t="s">
        <v>29</v>
      </c>
      <c r="K564" s="1" t="s">
        <v>33</v>
      </c>
      <c r="L564" t="s">
        <v>36</v>
      </c>
      <c r="M564" t="s">
        <v>38</v>
      </c>
      <c r="N564" t="s">
        <v>63</v>
      </c>
      <c r="O564" t="str">
        <f>IF(N564="Occasional","_Yes",N564)</f>
        <v>_Yes</v>
      </c>
    </row>
    <row r="565" spans="1:15" x14ac:dyDescent="0.25">
      <c r="A565" t="s">
        <v>14</v>
      </c>
      <c r="B565" t="s">
        <v>18</v>
      </c>
      <c r="C565" t="s">
        <v>20</v>
      </c>
      <c r="D565">
        <v>11.85546875</v>
      </c>
      <c r="E565" t="s">
        <v>21</v>
      </c>
      <c r="F565">
        <v>2970</v>
      </c>
      <c r="G565" t="s">
        <v>26</v>
      </c>
      <c r="H565">
        <v>39.28125</v>
      </c>
      <c r="I565">
        <v>19.6953125</v>
      </c>
      <c r="J565" t="s">
        <v>29</v>
      </c>
      <c r="K565" s="1" t="s">
        <v>33</v>
      </c>
      <c r="L565" t="s">
        <v>36</v>
      </c>
      <c r="M565" t="s">
        <v>40</v>
      </c>
      <c r="N565" t="s">
        <v>63</v>
      </c>
      <c r="O565" t="str">
        <f>IF(N565="Occasional","_Yes",N565)</f>
        <v>_Yes</v>
      </c>
    </row>
    <row r="566" spans="1:15" x14ac:dyDescent="0.25">
      <c r="A566" t="s">
        <v>14</v>
      </c>
      <c r="B566" t="s">
        <v>18</v>
      </c>
      <c r="C566" t="s">
        <v>20</v>
      </c>
      <c r="D566">
        <v>11.85546875</v>
      </c>
      <c r="E566" t="s">
        <v>21</v>
      </c>
      <c r="F566">
        <v>3000</v>
      </c>
      <c r="G566" t="s">
        <v>27</v>
      </c>
      <c r="H566">
        <v>37.8515625</v>
      </c>
      <c r="I566">
        <v>25.59765625</v>
      </c>
      <c r="J566" t="s">
        <v>31</v>
      </c>
      <c r="K566" s="1" t="s">
        <v>33</v>
      </c>
      <c r="L566" t="s">
        <v>36</v>
      </c>
      <c r="M566" t="s">
        <v>40</v>
      </c>
      <c r="N566" t="s">
        <v>63</v>
      </c>
      <c r="O566" t="str">
        <f>IF(N566="Occasional","_Yes",N566)</f>
        <v>_Yes</v>
      </c>
    </row>
    <row r="567" spans="1:15" x14ac:dyDescent="0.25">
      <c r="A567" t="s">
        <v>14</v>
      </c>
      <c r="B567" t="s">
        <v>18</v>
      </c>
      <c r="C567" t="s">
        <v>20</v>
      </c>
      <c r="D567">
        <v>11.85546875</v>
      </c>
      <c r="E567" t="s">
        <v>21</v>
      </c>
      <c r="F567">
        <v>3000</v>
      </c>
      <c r="G567" t="s">
        <v>27</v>
      </c>
      <c r="H567">
        <v>39.28125</v>
      </c>
      <c r="I567">
        <v>26.8046875</v>
      </c>
      <c r="J567" t="s">
        <v>31</v>
      </c>
      <c r="K567" s="1" t="s">
        <v>33</v>
      </c>
      <c r="L567" t="s">
        <v>36</v>
      </c>
      <c r="M567" t="s">
        <v>40</v>
      </c>
      <c r="N567" t="s">
        <v>36</v>
      </c>
      <c r="O567" t="str">
        <f>IF(N567="Occasional","_Yes",N567)</f>
        <v>No</v>
      </c>
    </row>
    <row r="568" spans="1:15" x14ac:dyDescent="0.25">
      <c r="A568" t="s">
        <v>14</v>
      </c>
      <c r="B568" t="s">
        <v>18</v>
      </c>
      <c r="C568" t="s">
        <v>20</v>
      </c>
      <c r="D568">
        <v>11.85546875</v>
      </c>
      <c r="E568" t="s">
        <v>21</v>
      </c>
      <c r="F568">
        <v>3260</v>
      </c>
      <c r="G568" t="s">
        <v>27</v>
      </c>
      <c r="H568">
        <v>40</v>
      </c>
      <c r="I568">
        <v>33.2578125</v>
      </c>
      <c r="J568" t="s">
        <v>32</v>
      </c>
      <c r="K568" s="1" t="s">
        <v>33</v>
      </c>
      <c r="L568" t="s">
        <v>36</v>
      </c>
      <c r="M568" t="s">
        <v>38</v>
      </c>
      <c r="N568" t="s">
        <v>36</v>
      </c>
      <c r="O568" t="str">
        <f>IF(N568="Occasional","_Yes",N568)</f>
        <v>No</v>
      </c>
    </row>
    <row r="569" spans="1:15" x14ac:dyDescent="0.25">
      <c r="A569" t="s">
        <v>14</v>
      </c>
      <c r="B569" t="s">
        <v>18</v>
      </c>
      <c r="C569" t="s">
        <v>20</v>
      </c>
      <c r="D569">
        <v>11.85546875</v>
      </c>
      <c r="E569" t="s">
        <v>21</v>
      </c>
      <c r="F569">
        <v>3330</v>
      </c>
      <c r="G569" t="s">
        <v>27</v>
      </c>
      <c r="H569">
        <v>42</v>
      </c>
      <c r="I569">
        <v>30.796875</v>
      </c>
      <c r="J569" t="s">
        <v>32</v>
      </c>
      <c r="K569" s="1" t="s">
        <v>33</v>
      </c>
      <c r="L569" t="s">
        <v>36</v>
      </c>
      <c r="M569" t="s">
        <v>40</v>
      </c>
      <c r="N569" t="s">
        <v>63</v>
      </c>
      <c r="O569" t="str">
        <f>IF(N569="Occasional","_Yes",N569)</f>
        <v>_Yes</v>
      </c>
    </row>
    <row r="570" spans="1:15" x14ac:dyDescent="0.25">
      <c r="A570" t="s">
        <v>14</v>
      </c>
      <c r="B570" t="s">
        <v>18</v>
      </c>
      <c r="C570" t="s">
        <v>20</v>
      </c>
      <c r="D570">
        <v>11.85546875</v>
      </c>
      <c r="E570" t="s">
        <v>21</v>
      </c>
      <c r="F570">
        <v>3500</v>
      </c>
      <c r="G570" t="s">
        <v>28</v>
      </c>
      <c r="H570">
        <v>38</v>
      </c>
      <c r="I570">
        <v>31.0390625</v>
      </c>
      <c r="J570" t="s">
        <v>32</v>
      </c>
      <c r="K570" s="1" t="s">
        <v>33</v>
      </c>
      <c r="L570" t="s">
        <v>36</v>
      </c>
      <c r="M570" t="s">
        <v>40</v>
      </c>
      <c r="N570" t="s">
        <v>36</v>
      </c>
      <c r="O570" t="str">
        <f>IF(N570="Occasional","_Yes",N570)</f>
        <v>No</v>
      </c>
    </row>
    <row r="571" spans="1:15" x14ac:dyDescent="0.25">
      <c r="A571" t="s">
        <v>14</v>
      </c>
      <c r="B571" t="s">
        <v>18</v>
      </c>
      <c r="C571" t="s">
        <v>20</v>
      </c>
      <c r="D571">
        <v>12</v>
      </c>
      <c r="E571" t="s">
        <v>21</v>
      </c>
      <c r="F571">
        <v>2875</v>
      </c>
      <c r="G571" t="s">
        <v>26</v>
      </c>
      <c r="H571">
        <v>42</v>
      </c>
      <c r="I571">
        <v>41.046875</v>
      </c>
      <c r="J571" t="s">
        <v>32</v>
      </c>
      <c r="K571" s="1" t="s">
        <v>33</v>
      </c>
      <c r="L571" t="s">
        <v>36</v>
      </c>
      <c r="M571" t="s">
        <v>38</v>
      </c>
      <c r="N571" t="s">
        <v>36</v>
      </c>
      <c r="O571" t="str">
        <f>IF(N571="Occasional","_Yes",N571)</f>
        <v>No</v>
      </c>
    </row>
    <row r="572" spans="1:15" x14ac:dyDescent="0.25">
      <c r="A572" t="s">
        <v>14</v>
      </c>
      <c r="B572" t="s">
        <v>18</v>
      </c>
      <c r="C572" t="s">
        <v>20</v>
      </c>
      <c r="D572">
        <v>12</v>
      </c>
      <c r="E572" t="s">
        <v>21</v>
      </c>
      <c r="F572">
        <v>3560</v>
      </c>
      <c r="G572" t="s">
        <v>28</v>
      </c>
      <c r="H572">
        <v>39.5703125</v>
      </c>
      <c r="I572">
        <v>19.3671875</v>
      </c>
      <c r="J572" t="s">
        <v>29</v>
      </c>
      <c r="K572" s="1" t="s">
        <v>33</v>
      </c>
      <c r="L572" t="s">
        <v>36</v>
      </c>
      <c r="M572" t="s">
        <v>40</v>
      </c>
      <c r="N572" t="s">
        <v>63</v>
      </c>
      <c r="O572" t="str">
        <f>IF(N572="Occasional","_Yes",N572)</f>
        <v>_Yes</v>
      </c>
    </row>
    <row r="573" spans="1:15" x14ac:dyDescent="0.25">
      <c r="A573" t="s">
        <v>14</v>
      </c>
      <c r="B573" t="s">
        <v>18</v>
      </c>
      <c r="C573" t="s">
        <v>20</v>
      </c>
      <c r="D573">
        <v>12</v>
      </c>
      <c r="E573" t="s">
        <v>21</v>
      </c>
      <c r="F573">
        <v>3780</v>
      </c>
      <c r="G573" t="s">
        <v>28</v>
      </c>
      <c r="H573">
        <v>39</v>
      </c>
      <c r="I573">
        <v>19.8046875</v>
      </c>
      <c r="J573" t="s">
        <v>29</v>
      </c>
      <c r="K573" s="1" t="s">
        <v>34</v>
      </c>
      <c r="L573" t="s">
        <v>36</v>
      </c>
      <c r="M573" t="s">
        <v>38</v>
      </c>
      <c r="N573" t="s">
        <v>36</v>
      </c>
      <c r="O573" t="str">
        <f>IF(N573="Occasional","_Yes",N573)</f>
        <v>No</v>
      </c>
    </row>
    <row r="574" spans="1:15" x14ac:dyDescent="0.25">
      <c r="A574" t="s">
        <v>14</v>
      </c>
      <c r="B574" t="s">
        <v>18</v>
      </c>
      <c r="C574" t="s">
        <v>20</v>
      </c>
      <c r="D574">
        <v>12</v>
      </c>
      <c r="E574" t="s">
        <v>21</v>
      </c>
      <c r="F574">
        <v>4550</v>
      </c>
      <c r="G574" t="s">
        <v>28</v>
      </c>
      <c r="H574">
        <v>41.8515625</v>
      </c>
      <c r="I574">
        <v>28.2890625</v>
      </c>
      <c r="J574" t="s">
        <v>31</v>
      </c>
      <c r="K574" s="1" t="s">
        <v>33</v>
      </c>
      <c r="L574" t="s">
        <v>36</v>
      </c>
      <c r="M574" t="s">
        <v>38</v>
      </c>
      <c r="N574" t="s">
        <v>36</v>
      </c>
      <c r="O574" t="str">
        <f>IF(N574="Occasional","_Yes",N574)</f>
        <v>No</v>
      </c>
    </row>
    <row r="575" spans="1:15" x14ac:dyDescent="0.25">
      <c r="A575" t="s">
        <v>14</v>
      </c>
      <c r="B575" t="s">
        <v>18</v>
      </c>
      <c r="C575" t="s">
        <v>20</v>
      </c>
      <c r="D575">
        <v>12.14257813</v>
      </c>
      <c r="E575" t="s">
        <v>21</v>
      </c>
      <c r="F575">
        <v>2860</v>
      </c>
      <c r="G575" t="s">
        <v>26</v>
      </c>
      <c r="H575">
        <v>40</v>
      </c>
      <c r="I575">
        <v>29.41796875</v>
      </c>
      <c r="J575" t="s">
        <v>31</v>
      </c>
      <c r="K575" s="1" t="s">
        <v>34</v>
      </c>
      <c r="L575" t="s">
        <v>36</v>
      </c>
      <c r="M575" t="s">
        <v>38</v>
      </c>
      <c r="N575" t="s">
        <v>36</v>
      </c>
      <c r="O575" t="str">
        <f>IF(N575="Occasional","_Yes",N575)</f>
        <v>No</v>
      </c>
    </row>
    <row r="576" spans="1:15" x14ac:dyDescent="0.25">
      <c r="A576" t="s">
        <v>14</v>
      </c>
      <c r="B576" t="s">
        <v>18</v>
      </c>
      <c r="C576" t="s">
        <v>20</v>
      </c>
      <c r="D576">
        <v>12.14257813</v>
      </c>
      <c r="E576" t="s">
        <v>21</v>
      </c>
      <c r="F576">
        <v>3560</v>
      </c>
      <c r="G576" t="s">
        <v>28</v>
      </c>
      <c r="H576">
        <v>40</v>
      </c>
      <c r="I576">
        <v>21.21484375</v>
      </c>
      <c r="J576" t="s">
        <v>30</v>
      </c>
      <c r="K576" s="1" t="s">
        <v>34</v>
      </c>
      <c r="L576" t="s">
        <v>36</v>
      </c>
      <c r="M576" t="s">
        <v>40</v>
      </c>
      <c r="N576" t="s">
        <v>36</v>
      </c>
      <c r="O576" t="str">
        <f>IF(N576="Occasional","_Yes",N576)</f>
        <v>No</v>
      </c>
    </row>
    <row r="577" spans="1:15" x14ac:dyDescent="0.25">
      <c r="A577" t="s">
        <v>14</v>
      </c>
      <c r="B577" t="s">
        <v>18</v>
      </c>
      <c r="C577" t="s">
        <v>20</v>
      </c>
      <c r="D577">
        <v>12.14257813</v>
      </c>
      <c r="E577" t="s">
        <v>21</v>
      </c>
      <c r="F577">
        <v>3635</v>
      </c>
      <c r="G577" t="s">
        <v>28</v>
      </c>
      <c r="H577">
        <v>39</v>
      </c>
      <c r="I577">
        <v>26.91796875</v>
      </c>
      <c r="J577" t="s">
        <v>31</v>
      </c>
      <c r="K577" s="1" t="s">
        <v>33</v>
      </c>
      <c r="L577" t="s">
        <v>36</v>
      </c>
      <c r="M577" t="s">
        <v>38</v>
      </c>
      <c r="N577" t="s">
        <v>63</v>
      </c>
      <c r="O577" t="str">
        <f>IF(N577="Occasional","_Yes",N577)</f>
        <v>_Yes</v>
      </c>
    </row>
    <row r="578" spans="1:15" x14ac:dyDescent="0.25">
      <c r="A578" t="s">
        <v>14</v>
      </c>
      <c r="B578" t="s">
        <v>18</v>
      </c>
      <c r="C578" t="s">
        <v>20</v>
      </c>
      <c r="D578">
        <v>12.28515625</v>
      </c>
      <c r="E578" t="s">
        <v>21</v>
      </c>
      <c r="F578">
        <v>2970</v>
      </c>
      <c r="G578" t="s">
        <v>26</v>
      </c>
      <c r="H578">
        <v>40</v>
      </c>
      <c r="I578">
        <v>39.7578125</v>
      </c>
      <c r="J578" t="s">
        <v>32</v>
      </c>
      <c r="K578" s="1" t="s">
        <v>34</v>
      </c>
      <c r="L578" t="s">
        <v>36</v>
      </c>
      <c r="M578" t="s">
        <v>38</v>
      </c>
      <c r="N578" t="s">
        <v>36</v>
      </c>
      <c r="O578" t="str">
        <f>IF(N578="Occasional","_Yes",N578)</f>
        <v>No</v>
      </c>
    </row>
    <row r="579" spans="1:15" x14ac:dyDescent="0.25">
      <c r="A579" t="s">
        <v>14</v>
      </c>
      <c r="B579" t="s">
        <v>18</v>
      </c>
      <c r="C579" t="s">
        <v>20</v>
      </c>
      <c r="D579">
        <v>12.28515625</v>
      </c>
      <c r="E579" t="s">
        <v>21</v>
      </c>
      <c r="F579">
        <v>3120</v>
      </c>
      <c r="G579" t="s">
        <v>27</v>
      </c>
      <c r="H579">
        <v>41</v>
      </c>
      <c r="I579">
        <v>31.59375</v>
      </c>
      <c r="J579" t="s">
        <v>32</v>
      </c>
      <c r="K579" s="1" t="s">
        <v>35</v>
      </c>
      <c r="L579" t="s">
        <v>36</v>
      </c>
      <c r="M579" t="s">
        <v>40</v>
      </c>
      <c r="N579" t="s">
        <v>36</v>
      </c>
      <c r="O579" t="str">
        <f>IF(N579="Occasional","_Yes",N579)</f>
        <v>No</v>
      </c>
    </row>
    <row r="580" spans="1:15" x14ac:dyDescent="0.25">
      <c r="A580" t="s">
        <v>14</v>
      </c>
      <c r="B580" t="s">
        <v>18</v>
      </c>
      <c r="C580" t="s">
        <v>20</v>
      </c>
      <c r="D580">
        <v>12.28515625</v>
      </c>
      <c r="E580" t="s">
        <v>21</v>
      </c>
      <c r="F580">
        <v>3120</v>
      </c>
      <c r="G580" t="s">
        <v>27</v>
      </c>
      <c r="H580">
        <v>42</v>
      </c>
      <c r="I580">
        <v>25.9921875</v>
      </c>
      <c r="J580" t="s">
        <v>31</v>
      </c>
      <c r="K580" s="1" t="s">
        <v>34</v>
      </c>
      <c r="L580" t="s">
        <v>36</v>
      </c>
      <c r="M580" t="s">
        <v>38</v>
      </c>
      <c r="N580" t="s">
        <v>36</v>
      </c>
      <c r="O580" t="str">
        <f>IF(N580="Occasional","_Yes",N580)</f>
        <v>No</v>
      </c>
    </row>
    <row r="581" spans="1:15" x14ac:dyDescent="0.25">
      <c r="A581" t="s">
        <v>14</v>
      </c>
      <c r="B581" t="s">
        <v>18</v>
      </c>
      <c r="C581" t="s">
        <v>20</v>
      </c>
      <c r="D581">
        <v>12.28515625</v>
      </c>
      <c r="E581" t="s">
        <v>21</v>
      </c>
      <c r="F581">
        <v>3565</v>
      </c>
      <c r="G581" t="s">
        <v>28</v>
      </c>
      <c r="H581">
        <v>40</v>
      </c>
      <c r="I581">
        <v>30.40625</v>
      </c>
      <c r="J581" t="s">
        <v>32</v>
      </c>
      <c r="K581" s="1" t="s">
        <v>34</v>
      </c>
      <c r="L581" t="s">
        <v>36</v>
      </c>
      <c r="M581" t="s">
        <v>38</v>
      </c>
      <c r="N581" t="s">
        <v>36</v>
      </c>
      <c r="O581" t="str">
        <f>IF(N581="Occasional","_Yes",N581)</f>
        <v>No</v>
      </c>
    </row>
    <row r="582" spans="1:15" x14ac:dyDescent="0.25">
      <c r="A582" t="s">
        <v>14</v>
      </c>
      <c r="B582" t="s">
        <v>18</v>
      </c>
      <c r="C582" t="s">
        <v>20</v>
      </c>
      <c r="D582">
        <v>12.28515625</v>
      </c>
      <c r="E582" t="s">
        <v>21</v>
      </c>
      <c r="F582">
        <v>3740</v>
      </c>
      <c r="G582" t="s">
        <v>28</v>
      </c>
      <c r="H582">
        <v>40</v>
      </c>
      <c r="I582">
        <v>28.1484375</v>
      </c>
      <c r="J582" t="s">
        <v>31</v>
      </c>
      <c r="K582" s="1" t="s">
        <v>34</v>
      </c>
      <c r="L582" t="s">
        <v>36</v>
      </c>
      <c r="M582" t="s">
        <v>40</v>
      </c>
      <c r="N582" t="s">
        <v>36</v>
      </c>
      <c r="O582" t="str">
        <f>IF(N582="Occasional","_Yes",N582)</f>
        <v>No</v>
      </c>
    </row>
    <row r="583" spans="1:15" x14ac:dyDescent="0.25">
      <c r="A583" t="s">
        <v>14</v>
      </c>
      <c r="B583" t="s">
        <v>18</v>
      </c>
      <c r="C583" t="s">
        <v>20</v>
      </c>
      <c r="D583">
        <v>12.28515625</v>
      </c>
      <c r="E583" t="s">
        <v>21</v>
      </c>
      <c r="F583">
        <v>3820</v>
      </c>
      <c r="G583" t="s">
        <v>28</v>
      </c>
      <c r="H583">
        <v>40</v>
      </c>
      <c r="I583">
        <v>19.1171875</v>
      </c>
      <c r="J583" t="s">
        <v>29</v>
      </c>
      <c r="K583" s="1" t="s">
        <v>33</v>
      </c>
      <c r="L583" t="s">
        <v>63</v>
      </c>
      <c r="M583" t="s">
        <v>38</v>
      </c>
      <c r="N583" t="s">
        <v>36</v>
      </c>
      <c r="O583" t="str">
        <f>IF(N583="Occasional","_Yes",N583)</f>
        <v>No</v>
      </c>
    </row>
    <row r="584" spans="1:15" x14ac:dyDescent="0.25">
      <c r="A584" t="s">
        <v>14</v>
      </c>
      <c r="B584" t="s">
        <v>18</v>
      </c>
      <c r="C584" t="s">
        <v>20</v>
      </c>
      <c r="D584">
        <v>12.42773438</v>
      </c>
      <c r="E584" t="s">
        <v>21</v>
      </c>
      <c r="F584">
        <v>2400</v>
      </c>
      <c r="G584" t="s">
        <v>25</v>
      </c>
      <c r="H584">
        <v>38</v>
      </c>
      <c r="I584">
        <v>17.3515625</v>
      </c>
      <c r="J584" t="s">
        <v>29</v>
      </c>
      <c r="K584" s="1" t="s">
        <v>33</v>
      </c>
      <c r="L584" t="s">
        <v>36</v>
      </c>
      <c r="M584" t="s">
        <v>40</v>
      </c>
      <c r="N584" t="s">
        <v>63</v>
      </c>
      <c r="O584" t="str">
        <f>IF(N584="Occasional","_Yes",N584)</f>
        <v>_Yes</v>
      </c>
    </row>
    <row r="585" spans="1:15" x14ac:dyDescent="0.25">
      <c r="A585" t="s">
        <v>14</v>
      </c>
      <c r="B585" t="s">
        <v>18</v>
      </c>
      <c r="C585" t="s">
        <v>20</v>
      </c>
      <c r="D585">
        <v>12.5703125</v>
      </c>
      <c r="E585" t="s">
        <v>21</v>
      </c>
      <c r="F585">
        <v>3040</v>
      </c>
      <c r="G585" t="s">
        <v>27</v>
      </c>
      <c r="H585">
        <v>38</v>
      </c>
      <c r="I585">
        <v>24.4765625</v>
      </c>
      <c r="J585" t="s">
        <v>30</v>
      </c>
      <c r="K585" s="1" t="s">
        <v>34</v>
      </c>
      <c r="L585" t="s">
        <v>36</v>
      </c>
      <c r="M585" t="s">
        <v>40</v>
      </c>
      <c r="N585" t="s">
        <v>41</v>
      </c>
      <c r="O585" t="str">
        <f>IF(N585="Occasional","_Yes",N585)</f>
        <v>_Yes</v>
      </c>
    </row>
    <row r="586" spans="1:15" x14ac:dyDescent="0.25">
      <c r="A586" t="s">
        <v>14</v>
      </c>
      <c r="B586" t="s">
        <v>18</v>
      </c>
      <c r="C586" t="s">
        <v>20</v>
      </c>
      <c r="D586">
        <v>12.5703125</v>
      </c>
      <c r="E586" t="s">
        <v>21</v>
      </c>
      <c r="F586">
        <v>3520</v>
      </c>
      <c r="G586" t="s">
        <v>28</v>
      </c>
      <c r="H586">
        <v>40</v>
      </c>
      <c r="I586">
        <v>22.546875</v>
      </c>
      <c r="J586" t="s">
        <v>30</v>
      </c>
      <c r="K586" s="1" t="s">
        <v>34</v>
      </c>
      <c r="L586" t="s">
        <v>36</v>
      </c>
      <c r="M586" t="s">
        <v>38</v>
      </c>
      <c r="N586" t="s">
        <v>63</v>
      </c>
      <c r="O586" t="str">
        <f>IF(N586="Occasional","_Yes",N586)</f>
        <v>_Yes</v>
      </c>
    </row>
    <row r="587" spans="1:15" x14ac:dyDescent="0.25">
      <c r="A587" t="s">
        <v>14</v>
      </c>
      <c r="B587" t="s">
        <v>18</v>
      </c>
      <c r="C587" t="s">
        <v>20</v>
      </c>
      <c r="D587">
        <v>12.5703125</v>
      </c>
      <c r="E587" t="s">
        <v>21</v>
      </c>
      <c r="F587">
        <v>3630</v>
      </c>
      <c r="G587" t="s">
        <v>28</v>
      </c>
      <c r="H587">
        <v>38</v>
      </c>
      <c r="I587">
        <v>23.62109375</v>
      </c>
      <c r="J587" t="s">
        <v>30</v>
      </c>
      <c r="K587" s="1" t="s">
        <v>34</v>
      </c>
      <c r="L587" t="s">
        <v>36</v>
      </c>
      <c r="M587" t="s">
        <v>38</v>
      </c>
      <c r="N587" t="s">
        <v>36</v>
      </c>
      <c r="O587" t="str">
        <f>IF(N587="Occasional","_Yes",N587)</f>
        <v>No</v>
      </c>
    </row>
    <row r="588" spans="1:15" x14ac:dyDescent="0.25">
      <c r="A588" t="s">
        <v>14</v>
      </c>
      <c r="B588" t="s">
        <v>18</v>
      </c>
      <c r="C588" t="s">
        <v>20</v>
      </c>
      <c r="D588">
        <v>12.71289063</v>
      </c>
      <c r="E588" t="s">
        <v>21</v>
      </c>
      <c r="F588">
        <v>3240</v>
      </c>
      <c r="G588" t="s">
        <v>27</v>
      </c>
      <c r="H588">
        <v>38.5703125</v>
      </c>
      <c r="I588">
        <v>33.34375</v>
      </c>
      <c r="J588" t="s">
        <v>32</v>
      </c>
      <c r="K588" s="1" t="s">
        <v>33</v>
      </c>
      <c r="L588" t="s">
        <v>36</v>
      </c>
      <c r="M588" t="s">
        <v>38</v>
      </c>
      <c r="N588" t="s">
        <v>36</v>
      </c>
      <c r="O588" t="str">
        <f>IF(N588="Occasional","_Yes",N588)</f>
        <v>No</v>
      </c>
    </row>
    <row r="589" spans="1:15" x14ac:dyDescent="0.25">
      <c r="A589" t="s">
        <v>14</v>
      </c>
      <c r="B589" t="s">
        <v>18</v>
      </c>
      <c r="C589" t="s">
        <v>20</v>
      </c>
      <c r="D589">
        <v>12.71289063</v>
      </c>
      <c r="E589" t="s">
        <v>21</v>
      </c>
      <c r="F589">
        <v>3850</v>
      </c>
      <c r="G589" t="s">
        <v>28</v>
      </c>
      <c r="H589">
        <v>41</v>
      </c>
      <c r="I589">
        <v>32.109375</v>
      </c>
      <c r="J589" t="s">
        <v>32</v>
      </c>
      <c r="K589" s="1" t="s">
        <v>33</v>
      </c>
      <c r="L589" t="s">
        <v>36</v>
      </c>
      <c r="M589" t="s">
        <v>38</v>
      </c>
      <c r="N589" t="s">
        <v>36</v>
      </c>
      <c r="O589" t="str">
        <f>IF(N589="Occasional","_Yes",N589)</f>
        <v>No</v>
      </c>
    </row>
    <row r="590" spans="1:15" x14ac:dyDescent="0.25">
      <c r="A590" t="s">
        <v>14</v>
      </c>
      <c r="B590" t="s">
        <v>18</v>
      </c>
      <c r="C590" t="s">
        <v>20</v>
      </c>
      <c r="D590">
        <v>12.71289063</v>
      </c>
      <c r="E590" t="s">
        <v>21</v>
      </c>
      <c r="F590">
        <v>4140</v>
      </c>
      <c r="G590" t="s">
        <v>28</v>
      </c>
      <c r="H590">
        <v>41</v>
      </c>
      <c r="I590">
        <v>30.828125</v>
      </c>
      <c r="J590" t="s">
        <v>32</v>
      </c>
      <c r="K590" s="1" t="s">
        <v>34</v>
      </c>
      <c r="L590" t="s">
        <v>36</v>
      </c>
      <c r="M590" t="s">
        <v>38</v>
      </c>
      <c r="N590" t="s">
        <v>36</v>
      </c>
      <c r="O590" t="str">
        <f>IF(N590="Occasional","_Yes",N590)</f>
        <v>No</v>
      </c>
    </row>
    <row r="591" spans="1:15" x14ac:dyDescent="0.25">
      <c r="A591" t="s">
        <v>14</v>
      </c>
      <c r="B591" t="s">
        <v>18</v>
      </c>
      <c r="C591" t="s">
        <v>20</v>
      </c>
      <c r="D591">
        <v>12.85546875</v>
      </c>
      <c r="E591" t="s">
        <v>21</v>
      </c>
      <c r="F591">
        <v>1055</v>
      </c>
      <c r="G591" t="s">
        <v>25</v>
      </c>
      <c r="H591">
        <v>28</v>
      </c>
      <c r="I591">
        <v>22.234375</v>
      </c>
      <c r="J591" t="s">
        <v>30</v>
      </c>
      <c r="K591" s="1" t="s">
        <v>34</v>
      </c>
      <c r="L591" t="s">
        <v>36</v>
      </c>
      <c r="M591" t="s">
        <v>40</v>
      </c>
      <c r="N591" t="s">
        <v>36</v>
      </c>
      <c r="O591" t="str">
        <f>IF(N591="Occasional","_Yes",N591)</f>
        <v>No</v>
      </c>
    </row>
    <row r="592" spans="1:15" x14ac:dyDescent="0.25">
      <c r="A592" t="s">
        <v>14</v>
      </c>
      <c r="B592" t="s">
        <v>18</v>
      </c>
      <c r="C592" t="s">
        <v>20</v>
      </c>
      <c r="D592">
        <v>12.85546875</v>
      </c>
      <c r="E592" t="s">
        <v>21</v>
      </c>
      <c r="F592">
        <v>2710</v>
      </c>
      <c r="G592" t="s">
        <v>26</v>
      </c>
      <c r="H592">
        <v>40</v>
      </c>
      <c r="I592">
        <v>26.859375</v>
      </c>
      <c r="J592" t="s">
        <v>31</v>
      </c>
      <c r="K592" s="1" t="s">
        <v>34</v>
      </c>
      <c r="L592" t="s">
        <v>36</v>
      </c>
      <c r="M592" t="s">
        <v>37</v>
      </c>
      <c r="N592" t="s">
        <v>36</v>
      </c>
      <c r="O592" t="str">
        <f>IF(N592="Occasional","_Yes",N592)</f>
        <v>No</v>
      </c>
    </row>
    <row r="593" spans="1:15" x14ac:dyDescent="0.25">
      <c r="A593" t="s">
        <v>14</v>
      </c>
      <c r="B593" t="s">
        <v>18</v>
      </c>
      <c r="C593" t="s">
        <v>20</v>
      </c>
      <c r="D593">
        <v>12.85546875</v>
      </c>
      <c r="E593" t="s">
        <v>21</v>
      </c>
      <c r="F593">
        <v>2980</v>
      </c>
      <c r="G593" t="s">
        <v>26</v>
      </c>
      <c r="H593">
        <v>39</v>
      </c>
      <c r="I593">
        <v>30.8984375</v>
      </c>
      <c r="J593" t="s">
        <v>32</v>
      </c>
      <c r="K593" s="1" t="s">
        <v>33</v>
      </c>
      <c r="L593" t="s">
        <v>63</v>
      </c>
      <c r="M593" t="s">
        <v>38</v>
      </c>
      <c r="N593" t="s">
        <v>36</v>
      </c>
      <c r="O593" t="str">
        <f>IF(N593="Occasional","_Yes",N593)</f>
        <v>No</v>
      </c>
    </row>
    <row r="594" spans="1:15" x14ac:dyDescent="0.25">
      <c r="A594" t="s">
        <v>14</v>
      </c>
      <c r="B594" t="s">
        <v>18</v>
      </c>
      <c r="C594" t="s">
        <v>20</v>
      </c>
      <c r="D594">
        <v>12.85546875</v>
      </c>
      <c r="E594" t="s">
        <v>21</v>
      </c>
      <c r="F594">
        <v>3080</v>
      </c>
      <c r="G594" t="s">
        <v>27</v>
      </c>
      <c r="H594">
        <v>40.421875</v>
      </c>
      <c r="I594">
        <v>19.109375</v>
      </c>
      <c r="J594" t="s">
        <v>29</v>
      </c>
      <c r="K594" s="1" t="s">
        <v>34</v>
      </c>
      <c r="L594" t="s">
        <v>36</v>
      </c>
      <c r="M594" t="s">
        <v>40</v>
      </c>
      <c r="N594" t="s">
        <v>36</v>
      </c>
      <c r="O594" t="str">
        <f>IF(N594="Occasional","_Yes",N594)</f>
        <v>No</v>
      </c>
    </row>
    <row r="595" spans="1:15" x14ac:dyDescent="0.25">
      <c r="A595" t="s">
        <v>14</v>
      </c>
      <c r="B595" t="s">
        <v>18</v>
      </c>
      <c r="C595" t="s">
        <v>20</v>
      </c>
      <c r="D595">
        <v>12.85546875</v>
      </c>
      <c r="E595" t="s">
        <v>21</v>
      </c>
      <c r="F595">
        <v>3220</v>
      </c>
      <c r="G595" t="s">
        <v>27</v>
      </c>
      <c r="H595">
        <v>40</v>
      </c>
      <c r="I595">
        <v>29.76171875</v>
      </c>
      <c r="J595" t="s">
        <v>31</v>
      </c>
      <c r="K595" s="1" t="s">
        <v>34</v>
      </c>
      <c r="L595" t="s">
        <v>36</v>
      </c>
      <c r="M595" t="s">
        <v>40</v>
      </c>
      <c r="N595" t="s">
        <v>36</v>
      </c>
      <c r="O595" t="str">
        <f>IF(N595="Occasional","_Yes",N595)</f>
        <v>No</v>
      </c>
    </row>
    <row r="596" spans="1:15" x14ac:dyDescent="0.25">
      <c r="A596" t="s">
        <v>14</v>
      </c>
      <c r="B596" t="s">
        <v>18</v>
      </c>
      <c r="C596" t="s">
        <v>20</v>
      </c>
      <c r="D596">
        <v>12.85546875</v>
      </c>
      <c r="E596" t="s">
        <v>21</v>
      </c>
      <c r="F596">
        <v>3350</v>
      </c>
      <c r="G596" t="s">
        <v>27</v>
      </c>
      <c r="H596">
        <v>40</v>
      </c>
      <c r="I596">
        <v>30.6484375</v>
      </c>
      <c r="J596" t="s">
        <v>32</v>
      </c>
      <c r="K596" s="1" t="s">
        <v>35</v>
      </c>
      <c r="L596" t="s">
        <v>36</v>
      </c>
      <c r="M596" t="s">
        <v>46</v>
      </c>
      <c r="N596" t="s">
        <v>63</v>
      </c>
      <c r="O596" t="str">
        <f>IF(N596="Occasional","_Yes",N596)</f>
        <v>_Yes</v>
      </c>
    </row>
    <row r="597" spans="1:15" x14ac:dyDescent="0.25">
      <c r="A597" t="s">
        <v>14</v>
      </c>
      <c r="B597" t="s">
        <v>18</v>
      </c>
      <c r="C597" t="s">
        <v>20</v>
      </c>
      <c r="D597">
        <v>12.85546875</v>
      </c>
      <c r="E597" t="s">
        <v>21</v>
      </c>
      <c r="F597">
        <v>3380</v>
      </c>
      <c r="G597" t="s">
        <v>27</v>
      </c>
      <c r="H597">
        <v>40</v>
      </c>
      <c r="I597">
        <v>30.05078125</v>
      </c>
      <c r="J597" t="s">
        <v>32</v>
      </c>
      <c r="K597" s="1" t="s">
        <v>34</v>
      </c>
      <c r="L597" t="s">
        <v>36</v>
      </c>
      <c r="M597" t="s">
        <v>40</v>
      </c>
      <c r="N597" t="s">
        <v>36</v>
      </c>
      <c r="O597" t="str">
        <f>IF(N597="Occasional","_Yes",N597)</f>
        <v>No</v>
      </c>
    </row>
    <row r="598" spans="1:15" x14ac:dyDescent="0.25">
      <c r="A598" t="s">
        <v>14</v>
      </c>
      <c r="B598" t="s">
        <v>18</v>
      </c>
      <c r="C598" t="s">
        <v>20</v>
      </c>
      <c r="D598">
        <v>12.85546875</v>
      </c>
      <c r="E598" t="s">
        <v>21</v>
      </c>
      <c r="F598">
        <v>3490</v>
      </c>
      <c r="G598" t="s">
        <v>27</v>
      </c>
      <c r="H598">
        <v>40</v>
      </c>
      <c r="I598">
        <v>24.4921875</v>
      </c>
      <c r="J598" t="s">
        <v>30</v>
      </c>
      <c r="K598" s="1" t="s">
        <v>35</v>
      </c>
      <c r="L598" t="s">
        <v>36</v>
      </c>
      <c r="M598" t="s">
        <v>38</v>
      </c>
      <c r="N598" t="s">
        <v>36</v>
      </c>
      <c r="O598" t="str">
        <f>IF(N598="Occasional","_Yes",N598)</f>
        <v>No</v>
      </c>
    </row>
    <row r="599" spans="1:15" x14ac:dyDescent="0.25">
      <c r="A599" t="s">
        <v>14</v>
      </c>
      <c r="B599" t="s">
        <v>18</v>
      </c>
      <c r="C599" t="s">
        <v>20</v>
      </c>
      <c r="D599">
        <v>12.85546875</v>
      </c>
      <c r="E599" t="s">
        <v>21</v>
      </c>
      <c r="F599">
        <v>3920</v>
      </c>
      <c r="G599" t="s">
        <v>28</v>
      </c>
      <c r="H599">
        <v>38</v>
      </c>
      <c r="I599">
        <v>32.4375</v>
      </c>
      <c r="J599" t="s">
        <v>32</v>
      </c>
      <c r="K599" s="1" t="s">
        <v>33</v>
      </c>
      <c r="L599" t="s">
        <v>36</v>
      </c>
      <c r="M599" t="s">
        <v>38</v>
      </c>
      <c r="N599" t="s">
        <v>36</v>
      </c>
      <c r="O599" t="str">
        <f>IF(N599="Occasional","_Yes",N599)</f>
        <v>No</v>
      </c>
    </row>
    <row r="600" spans="1:15" x14ac:dyDescent="0.25">
      <c r="A600" t="s">
        <v>14</v>
      </c>
      <c r="B600" t="s">
        <v>18</v>
      </c>
      <c r="C600" t="s">
        <v>20</v>
      </c>
      <c r="D600">
        <v>13</v>
      </c>
      <c r="E600" t="s">
        <v>22</v>
      </c>
      <c r="F600">
        <v>3340</v>
      </c>
      <c r="G600" t="s">
        <v>27</v>
      </c>
      <c r="H600">
        <v>38</v>
      </c>
      <c r="I600">
        <v>29.59375</v>
      </c>
      <c r="J600" t="s">
        <v>31</v>
      </c>
      <c r="K600" s="1" t="s">
        <v>34</v>
      </c>
      <c r="L600" t="s">
        <v>36</v>
      </c>
      <c r="M600" t="s">
        <v>38</v>
      </c>
      <c r="N600" t="s">
        <v>36</v>
      </c>
      <c r="O600" t="str">
        <f>IF(N600="Occasional","_Yes",N600)</f>
        <v>No</v>
      </c>
    </row>
    <row r="601" spans="1:15" x14ac:dyDescent="0.25">
      <c r="A601" t="s">
        <v>14</v>
      </c>
      <c r="B601" t="s">
        <v>18</v>
      </c>
      <c r="C601" t="s">
        <v>20</v>
      </c>
      <c r="D601">
        <v>13</v>
      </c>
      <c r="E601" t="s">
        <v>22</v>
      </c>
      <c r="F601">
        <v>4480</v>
      </c>
      <c r="G601" t="s">
        <v>28</v>
      </c>
      <c r="H601">
        <v>42</v>
      </c>
      <c r="I601">
        <v>22.39453125</v>
      </c>
      <c r="J601" t="s">
        <v>30</v>
      </c>
      <c r="K601" s="1" t="s">
        <v>35</v>
      </c>
      <c r="L601" t="s">
        <v>36</v>
      </c>
      <c r="M601" t="s">
        <v>38</v>
      </c>
      <c r="N601" t="s">
        <v>36</v>
      </c>
      <c r="O601" t="str">
        <f>IF(N601="Occasional","_Yes",N601)</f>
        <v>No</v>
      </c>
    </row>
    <row r="602" spans="1:15" x14ac:dyDescent="0.25">
      <c r="A602" t="s">
        <v>14</v>
      </c>
      <c r="B602" t="s">
        <v>18</v>
      </c>
      <c r="C602" t="s">
        <v>20</v>
      </c>
      <c r="D602">
        <v>13.14257813</v>
      </c>
      <c r="E602" t="s">
        <v>22</v>
      </c>
      <c r="F602">
        <v>3040</v>
      </c>
      <c r="G602" t="s">
        <v>27</v>
      </c>
      <c r="H602">
        <v>40</v>
      </c>
      <c r="I602">
        <v>22.609375</v>
      </c>
      <c r="J602" t="s">
        <v>30</v>
      </c>
      <c r="K602" s="1" t="s">
        <v>34</v>
      </c>
      <c r="L602" t="s">
        <v>36</v>
      </c>
      <c r="M602" t="s">
        <v>38</v>
      </c>
      <c r="N602" t="s">
        <v>63</v>
      </c>
      <c r="O602" t="str">
        <f>IF(N602="Occasional","_Yes",N602)</f>
        <v>_Yes</v>
      </c>
    </row>
    <row r="603" spans="1:15" x14ac:dyDescent="0.25">
      <c r="A603" t="s">
        <v>14</v>
      </c>
      <c r="B603" t="s">
        <v>18</v>
      </c>
      <c r="C603" t="s">
        <v>20</v>
      </c>
      <c r="D603">
        <v>13.14257813</v>
      </c>
      <c r="E603" t="s">
        <v>22</v>
      </c>
      <c r="F603">
        <v>3200</v>
      </c>
      <c r="G603" t="s">
        <v>27</v>
      </c>
      <c r="H603">
        <v>37.421875</v>
      </c>
      <c r="I603">
        <v>28.49609375</v>
      </c>
      <c r="J603" t="s">
        <v>31</v>
      </c>
      <c r="K603" s="1" t="s">
        <v>34</v>
      </c>
      <c r="L603" t="s">
        <v>36</v>
      </c>
      <c r="M603" t="s">
        <v>37</v>
      </c>
      <c r="N603" t="s">
        <v>63</v>
      </c>
      <c r="O603" t="str">
        <f>IF(N603="Occasional","_Yes",N603)</f>
        <v>_Yes</v>
      </c>
    </row>
    <row r="604" spans="1:15" x14ac:dyDescent="0.25">
      <c r="A604" t="s">
        <v>14</v>
      </c>
      <c r="B604" t="s">
        <v>18</v>
      </c>
      <c r="C604" t="s">
        <v>20</v>
      </c>
      <c r="D604">
        <v>13.14257813</v>
      </c>
      <c r="E604" t="s">
        <v>22</v>
      </c>
      <c r="F604">
        <v>3600</v>
      </c>
      <c r="G604" t="s">
        <v>28</v>
      </c>
      <c r="H604">
        <v>40</v>
      </c>
      <c r="I604">
        <v>37.7265625</v>
      </c>
      <c r="J604" t="s">
        <v>32</v>
      </c>
      <c r="K604" s="1" t="s">
        <v>33</v>
      </c>
      <c r="L604" t="s">
        <v>36</v>
      </c>
      <c r="M604" t="s">
        <v>46</v>
      </c>
      <c r="N604" t="s">
        <v>63</v>
      </c>
      <c r="O604" t="str">
        <f>IF(N604="Occasional","_Yes",N604)</f>
        <v>_Yes</v>
      </c>
    </row>
    <row r="605" spans="1:15" x14ac:dyDescent="0.25">
      <c r="A605" t="s">
        <v>14</v>
      </c>
      <c r="B605" t="s">
        <v>18</v>
      </c>
      <c r="C605" t="s">
        <v>20</v>
      </c>
      <c r="D605">
        <v>13.28515625</v>
      </c>
      <c r="E605" t="s">
        <v>22</v>
      </c>
      <c r="F605">
        <v>3500</v>
      </c>
      <c r="G605" t="s">
        <v>28</v>
      </c>
      <c r="H605">
        <v>40</v>
      </c>
      <c r="I605">
        <v>33.6015625</v>
      </c>
      <c r="J605" t="s">
        <v>32</v>
      </c>
      <c r="K605" s="1" t="s">
        <v>33</v>
      </c>
      <c r="L605" t="s">
        <v>36</v>
      </c>
      <c r="M605" t="s">
        <v>38</v>
      </c>
      <c r="N605" t="s">
        <v>36</v>
      </c>
      <c r="O605" t="str">
        <f>IF(N605="Occasional","_Yes",N605)</f>
        <v>No</v>
      </c>
    </row>
    <row r="606" spans="1:15" x14ac:dyDescent="0.25">
      <c r="A606" t="s">
        <v>14</v>
      </c>
      <c r="B606" t="s">
        <v>18</v>
      </c>
      <c r="C606" t="s">
        <v>20</v>
      </c>
      <c r="D606">
        <v>13.28515625</v>
      </c>
      <c r="E606" t="s">
        <v>22</v>
      </c>
      <c r="F606">
        <v>3700</v>
      </c>
      <c r="G606" t="s">
        <v>28</v>
      </c>
      <c r="H606">
        <v>41.28125</v>
      </c>
      <c r="I606">
        <v>20.484375</v>
      </c>
      <c r="J606" t="s">
        <v>30</v>
      </c>
      <c r="K606" s="1" t="s">
        <v>33</v>
      </c>
      <c r="L606" t="s">
        <v>63</v>
      </c>
      <c r="M606" t="s">
        <v>40</v>
      </c>
      <c r="N606" t="s">
        <v>36</v>
      </c>
      <c r="O606" t="str">
        <f>IF(N606="Occasional","_Yes",N606)</f>
        <v>No</v>
      </c>
    </row>
    <row r="607" spans="1:15" x14ac:dyDescent="0.25">
      <c r="A607" t="s">
        <v>14</v>
      </c>
      <c r="B607" t="s">
        <v>18</v>
      </c>
      <c r="C607" t="s">
        <v>20</v>
      </c>
      <c r="D607">
        <v>13.28515625</v>
      </c>
      <c r="E607" t="s">
        <v>22</v>
      </c>
      <c r="F607">
        <v>3760</v>
      </c>
      <c r="G607" t="s">
        <v>28</v>
      </c>
      <c r="H607">
        <v>39.5703125</v>
      </c>
      <c r="I607">
        <v>34.5703125</v>
      </c>
      <c r="J607" t="s">
        <v>32</v>
      </c>
      <c r="K607" s="1" t="s">
        <v>33</v>
      </c>
      <c r="L607" t="s">
        <v>36</v>
      </c>
      <c r="M607" t="s">
        <v>40</v>
      </c>
      <c r="N607" t="s">
        <v>36</v>
      </c>
      <c r="O607" t="str">
        <f>IF(N607="Occasional","_Yes",N607)</f>
        <v>No</v>
      </c>
    </row>
    <row r="608" spans="1:15" x14ac:dyDescent="0.25">
      <c r="A608" t="s">
        <v>14</v>
      </c>
      <c r="B608" t="s">
        <v>18</v>
      </c>
      <c r="C608" t="s">
        <v>20</v>
      </c>
      <c r="D608">
        <v>13.28515625</v>
      </c>
      <c r="E608" t="s">
        <v>22</v>
      </c>
      <c r="F608">
        <v>3980</v>
      </c>
      <c r="G608" t="s">
        <v>28</v>
      </c>
      <c r="H608">
        <v>40</v>
      </c>
      <c r="I608">
        <v>31.62890625</v>
      </c>
      <c r="J608" t="s">
        <v>32</v>
      </c>
      <c r="K608" s="1" t="s">
        <v>33</v>
      </c>
      <c r="L608" t="s">
        <v>36</v>
      </c>
      <c r="M608" t="s">
        <v>38</v>
      </c>
      <c r="N608" t="s">
        <v>36</v>
      </c>
      <c r="O608" t="str">
        <f>IF(N608="Occasional","_Yes",N608)</f>
        <v>No</v>
      </c>
    </row>
    <row r="609" spans="1:15" x14ac:dyDescent="0.25">
      <c r="A609" t="s">
        <v>14</v>
      </c>
      <c r="B609" t="s">
        <v>18</v>
      </c>
      <c r="C609" t="s">
        <v>20</v>
      </c>
      <c r="D609">
        <v>13.42773438</v>
      </c>
      <c r="E609" t="s">
        <v>22</v>
      </c>
      <c r="F609">
        <v>3630</v>
      </c>
      <c r="G609" t="s">
        <v>28</v>
      </c>
      <c r="H609">
        <v>40</v>
      </c>
      <c r="I609">
        <v>33.125</v>
      </c>
      <c r="J609" t="s">
        <v>32</v>
      </c>
      <c r="K609" s="1" t="s">
        <v>33</v>
      </c>
      <c r="L609" t="s">
        <v>36</v>
      </c>
      <c r="M609" t="s">
        <v>38</v>
      </c>
      <c r="N609" t="s">
        <v>36</v>
      </c>
      <c r="O609" t="str">
        <f>IF(N609="Occasional","_Yes",N609)</f>
        <v>No</v>
      </c>
    </row>
    <row r="610" spans="1:15" x14ac:dyDescent="0.25">
      <c r="A610" t="s">
        <v>14</v>
      </c>
      <c r="B610" t="s">
        <v>18</v>
      </c>
      <c r="C610" t="s">
        <v>20</v>
      </c>
      <c r="D610">
        <v>13.42773438</v>
      </c>
      <c r="E610" t="s">
        <v>22</v>
      </c>
      <c r="F610">
        <v>4220</v>
      </c>
      <c r="G610" t="s">
        <v>28</v>
      </c>
      <c r="H610">
        <v>41</v>
      </c>
      <c r="I610">
        <v>27.578125</v>
      </c>
      <c r="J610" t="s">
        <v>31</v>
      </c>
      <c r="K610" s="1" t="s">
        <v>33</v>
      </c>
      <c r="L610" t="s">
        <v>36</v>
      </c>
      <c r="M610" t="s">
        <v>40</v>
      </c>
      <c r="N610" t="s">
        <v>36</v>
      </c>
      <c r="O610" t="str">
        <f>IF(N610="Occasional","_Yes",N610)</f>
        <v>No</v>
      </c>
    </row>
    <row r="611" spans="1:15" x14ac:dyDescent="0.25">
      <c r="A611" t="s">
        <v>14</v>
      </c>
      <c r="B611" t="s">
        <v>18</v>
      </c>
      <c r="C611" t="s">
        <v>20</v>
      </c>
      <c r="D611">
        <v>13.5703125</v>
      </c>
      <c r="E611" t="s">
        <v>22</v>
      </c>
      <c r="F611">
        <v>2960</v>
      </c>
      <c r="G611" t="s">
        <v>26</v>
      </c>
      <c r="H611">
        <v>40</v>
      </c>
      <c r="I611">
        <v>26.81640625</v>
      </c>
      <c r="J611" t="s">
        <v>31</v>
      </c>
      <c r="K611" s="1" t="s">
        <v>34</v>
      </c>
      <c r="L611" t="s">
        <v>36</v>
      </c>
      <c r="M611" t="s">
        <v>38</v>
      </c>
      <c r="N611" t="s">
        <v>36</v>
      </c>
      <c r="O611" t="str">
        <f>IF(N611="Occasional","_Yes",N611)</f>
        <v>No</v>
      </c>
    </row>
    <row r="612" spans="1:15" x14ac:dyDescent="0.25">
      <c r="A612" t="s">
        <v>14</v>
      </c>
      <c r="B612" t="s">
        <v>18</v>
      </c>
      <c r="C612" t="s">
        <v>20</v>
      </c>
      <c r="D612">
        <v>13.5703125</v>
      </c>
      <c r="E612" t="s">
        <v>22</v>
      </c>
      <c r="F612">
        <v>2990</v>
      </c>
      <c r="G612" t="s">
        <v>26</v>
      </c>
      <c r="H612">
        <v>41.28125</v>
      </c>
      <c r="I612">
        <v>24.8515625</v>
      </c>
      <c r="J612" t="s">
        <v>30</v>
      </c>
      <c r="K612" s="1" t="s">
        <v>35</v>
      </c>
      <c r="L612" t="s">
        <v>36</v>
      </c>
      <c r="M612" t="s">
        <v>40</v>
      </c>
      <c r="N612" t="s">
        <v>36</v>
      </c>
      <c r="O612" t="str">
        <f>IF(N612="Occasional","_Yes",N612)</f>
        <v>No</v>
      </c>
    </row>
    <row r="613" spans="1:15" x14ac:dyDescent="0.25">
      <c r="A613" t="s">
        <v>14</v>
      </c>
      <c r="B613" t="s">
        <v>18</v>
      </c>
      <c r="C613" t="s">
        <v>20</v>
      </c>
      <c r="D613">
        <v>13.5703125</v>
      </c>
      <c r="E613" t="s">
        <v>22</v>
      </c>
      <c r="F613">
        <v>3020</v>
      </c>
      <c r="G613" t="s">
        <v>27</v>
      </c>
      <c r="H613">
        <v>38</v>
      </c>
      <c r="I613">
        <v>24.03125</v>
      </c>
      <c r="J613" t="s">
        <v>30</v>
      </c>
      <c r="K613" s="1" t="s">
        <v>33</v>
      </c>
      <c r="L613" t="s">
        <v>36</v>
      </c>
      <c r="M613" t="s">
        <v>40</v>
      </c>
      <c r="N613" t="s">
        <v>36</v>
      </c>
      <c r="O613" t="str">
        <f>IF(N613="Occasional","_Yes",N613)</f>
        <v>No</v>
      </c>
    </row>
    <row r="614" spans="1:15" x14ac:dyDescent="0.25">
      <c r="A614" t="s">
        <v>14</v>
      </c>
      <c r="B614" t="s">
        <v>18</v>
      </c>
      <c r="C614" t="s">
        <v>20</v>
      </c>
      <c r="D614">
        <v>13.5703125</v>
      </c>
      <c r="E614" t="s">
        <v>22</v>
      </c>
      <c r="F614">
        <v>3350</v>
      </c>
      <c r="G614" t="s">
        <v>27</v>
      </c>
      <c r="H614">
        <v>42</v>
      </c>
      <c r="I614">
        <v>32.53125</v>
      </c>
      <c r="J614" t="s">
        <v>32</v>
      </c>
      <c r="K614" s="1" t="s">
        <v>33</v>
      </c>
      <c r="L614" t="s">
        <v>36</v>
      </c>
      <c r="M614" t="s">
        <v>38</v>
      </c>
      <c r="N614" t="s">
        <v>36</v>
      </c>
      <c r="O614" t="str">
        <f>IF(N614="Occasional","_Yes",N614)</f>
        <v>No</v>
      </c>
    </row>
    <row r="615" spans="1:15" x14ac:dyDescent="0.25">
      <c r="A615" t="s">
        <v>14</v>
      </c>
      <c r="B615" t="s">
        <v>18</v>
      </c>
      <c r="C615" t="s">
        <v>20</v>
      </c>
      <c r="D615">
        <v>13.5703125</v>
      </c>
      <c r="E615" t="s">
        <v>22</v>
      </c>
      <c r="F615">
        <v>3510</v>
      </c>
      <c r="G615" t="s">
        <v>28</v>
      </c>
      <c r="H615">
        <v>42</v>
      </c>
      <c r="I615">
        <v>18.95703125</v>
      </c>
      <c r="J615" t="s">
        <v>29</v>
      </c>
      <c r="K615" s="1" t="s">
        <v>34</v>
      </c>
      <c r="L615" t="s">
        <v>36</v>
      </c>
      <c r="M615" t="s">
        <v>37</v>
      </c>
      <c r="N615" t="s">
        <v>36</v>
      </c>
      <c r="O615" t="str">
        <f>IF(N615="Occasional","_Yes",N615)</f>
        <v>No</v>
      </c>
    </row>
    <row r="616" spans="1:15" x14ac:dyDescent="0.25">
      <c r="A616" t="s">
        <v>14</v>
      </c>
      <c r="B616" t="s">
        <v>18</v>
      </c>
      <c r="C616" t="s">
        <v>20</v>
      </c>
      <c r="D616">
        <v>13.5703125</v>
      </c>
      <c r="E616" t="s">
        <v>22</v>
      </c>
      <c r="F616">
        <v>4060</v>
      </c>
      <c r="G616" t="s">
        <v>28</v>
      </c>
      <c r="H616">
        <v>41.8515625</v>
      </c>
      <c r="I616">
        <v>28.83203125</v>
      </c>
      <c r="J616" t="s">
        <v>31</v>
      </c>
      <c r="K616" s="1" t="s">
        <v>33</v>
      </c>
      <c r="L616" t="s">
        <v>36</v>
      </c>
      <c r="M616" t="s">
        <v>38</v>
      </c>
      <c r="N616" t="s">
        <v>63</v>
      </c>
      <c r="O616" t="str">
        <f>IF(N616="Occasional","_Yes",N616)</f>
        <v>_Yes</v>
      </c>
    </row>
    <row r="617" spans="1:15" x14ac:dyDescent="0.25">
      <c r="A617" t="s">
        <v>14</v>
      </c>
      <c r="B617" t="s">
        <v>18</v>
      </c>
      <c r="C617" t="s">
        <v>20</v>
      </c>
      <c r="D617">
        <v>13.5703125</v>
      </c>
      <c r="E617" t="s">
        <v>22</v>
      </c>
      <c r="F617">
        <v>4110</v>
      </c>
      <c r="G617" t="s">
        <v>28</v>
      </c>
      <c r="H617">
        <v>40.421875</v>
      </c>
      <c r="I617">
        <v>32.421875</v>
      </c>
      <c r="J617" t="s">
        <v>32</v>
      </c>
      <c r="K617" s="1" t="s">
        <v>33</v>
      </c>
      <c r="L617" t="s">
        <v>36</v>
      </c>
      <c r="M617" t="s">
        <v>38</v>
      </c>
      <c r="N617" t="s">
        <v>36</v>
      </c>
      <c r="O617" t="str">
        <f>IF(N617="Occasional","_Yes",N617)</f>
        <v>No</v>
      </c>
    </row>
    <row r="618" spans="1:15" x14ac:dyDescent="0.25">
      <c r="A618" t="s">
        <v>14</v>
      </c>
      <c r="B618" t="s">
        <v>18</v>
      </c>
      <c r="C618" t="s">
        <v>20</v>
      </c>
      <c r="D618">
        <v>13.5703125</v>
      </c>
      <c r="E618" t="s">
        <v>22</v>
      </c>
      <c r="F618">
        <v>4300</v>
      </c>
      <c r="G618" t="s">
        <v>28</v>
      </c>
      <c r="H618">
        <v>41</v>
      </c>
      <c r="I618">
        <v>25.4609375</v>
      </c>
      <c r="J618" t="s">
        <v>31</v>
      </c>
      <c r="K618" s="1" t="s">
        <v>33</v>
      </c>
      <c r="L618" t="s">
        <v>36</v>
      </c>
      <c r="M618" t="s">
        <v>40</v>
      </c>
      <c r="N618" t="s">
        <v>36</v>
      </c>
      <c r="O618" t="str">
        <f>IF(N618="Occasional","_Yes",N618)</f>
        <v>No</v>
      </c>
    </row>
    <row r="619" spans="1:15" x14ac:dyDescent="0.25">
      <c r="A619" t="s">
        <v>14</v>
      </c>
      <c r="B619" t="s">
        <v>18</v>
      </c>
      <c r="C619" t="s">
        <v>20</v>
      </c>
      <c r="D619">
        <v>13.71289063</v>
      </c>
      <c r="E619" t="s">
        <v>22</v>
      </c>
      <c r="F619">
        <v>2220</v>
      </c>
      <c r="G619" t="s">
        <v>25</v>
      </c>
      <c r="H619">
        <v>36</v>
      </c>
      <c r="I619">
        <v>27.2578125</v>
      </c>
      <c r="J619" t="s">
        <v>31</v>
      </c>
      <c r="K619" s="1" t="s">
        <v>35</v>
      </c>
      <c r="L619" t="s">
        <v>36</v>
      </c>
      <c r="M619" t="s">
        <v>38</v>
      </c>
      <c r="N619" t="s">
        <v>63</v>
      </c>
      <c r="O619" t="str">
        <f>IF(N619="Occasional","_Yes",N619)</f>
        <v>_Yes</v>
      </c>
    </row>
    <row r="620" spans="1:15" x14ac:dyDescent="0.25">
      <c r="A620" t="s">
        <v>14</v>
      </c>
      <c r="B620" t="s">
        <v>18</v>
      </c>
      <c r="C620" t="s">
        <v>20</v>
      </c>
      <c r="D620">
        <v>13.71289063</v>
      </c>
      <c r="E620" t="s">
        <v>22</v>
      </c>
      <c r="F620">
        <v>2840</v>
      </c>
      <c r="G620" t="s">
        <v>26</v>
      </c>
      <c r="H620">
        <v>40</v>
      </c>
      <c r="I620">
        <v>33.84375</v>
      </c>
      <c r="J620" t="s">
        <v>32</v>
      </c>
      <c r="K620" s="1" t="s">
        <v>34</v>
      </c>
      <c r="L620" t="s">
        <v>36</v>
      </c>
      <c r="M620" t="s">
        <v>38</v>
      </c>
      <c r="N620" t="s">
        <v>36</v>
      </c>
      <c r="O620" t="str">
        <f>IF(N620="Occasional","_Yes",N620)</f>
        <v>No</v>
      </c>
    </row>
    <row r="621" spans="1:15" x14ac:dyDescent="0.25">
      <c r="A621" t="s">
        <v>14</v>
      </c>
      <c r="B621" t="s">
        <v>18</v>
      </c>
      <c r="C621" t="s">
        <v>20</v>
      </c>
      <c r="D621">
        <v>13.71289063</v>
      </c>
      <c r="E621" t="s">
        <v>22</v>
      </c>
      <c r="F621">
        <v>3330</v>
      </c>
      <c r="G621" t="s">
        <v>27</v>
      </c>
      <c r="H621">
        <v>38</v>
      </c>
      <c r="I621">
        <v>21.296875</v>
      </c>
      <c r="J621" t="s">
        <v>30</v>
      </c>
      <c r="K621" s="1" t="s">
        <v>33</v>
      </c>
      <c r="L621" t="s">
        <v>36</v>
      </c>
      <c r="M621" t="s">
        <v>38</v>
      </c>
      <c r="N621" t="s">
        <v>63</v>
      </c>
      <c r="O621" t="str">
        <f>IF(N621="Occasional","_Yes",N621)</f>
        <v>_Yes</v>
      </c>
    </row>
    <row r="622" spans="1:15" x14ac:dyDescent="0.25">
      <c r="A622" t="s">
        <v>14</v>
      </c>
      <c r="B622" t="s">
        <v>18</v>
      </c>
      <c r="C622" t="s">
        <v>20</v>
      </c>
      <c r="D622">
        <v>13.71289063</v>
      </c>
      <c r="E622" t="s">
        <v>22</v>
      </c>
      <c r="F622">
        <v>3340</v>
      </c>
      <c r="G622" t="s">
        <v>27</v>
      </c>
      <c r="H622">
        <v>40</v>
      </c>
      <c r="I622">
        <v>25.90234375</v>
      </c>
      <c r="J622" t="s">
        <v>31</v>
      </c>
      <c r="K622" s="1" t="s">
        <v>34</v>
      </c>
      <c r="L622" t="s">
        <v>36</v>
      </c>
      <c r="M622" t="s">
        <v>38</v>
      </c>
      <c r="N622" t="s">
        <v>36</v>
      </c>
      <c r="O622" t="str">
        <f>IF(N622="Occasional","_Yes",N622)</f>
        <v>No</v>
      </c>
    </row>
    <row r="623" spans="1:15" x14ac:dyDescent="0.25">
      <c r="A623" t="s">
        <v>14</v>
      </c>
      <c r="B623" t="s">
        <v>18</v>
      </c>
      <c r="C623" t="s">
        <v>20</v>
      </c>
      <c r="D623">
        <v>13.71289063</v>
      </c>
      <c r="E623" t="s">
        <v>22</v>
      </c>
      <c r="F623">
        <v>3840</v>
      </c>
      <c r="G623" t="s">
        <v>28</v>
      </c>
      <c r="H623">
        <v>41</v>
      </c>
      <c r="I623">
        <v>29.44140625</v>
      </c>
      <c r="J623" t="s">
        <v>31</v>
      </c>
      <c r="K623" s="1" t="s">
        <v>34</v>
      </c>
      <c r="L623" t="s">
        <v>36</v>
      </c>
      <c r="M623" t="s">
        <v>38</v>
      </c>
      <c r="N623" t="s">
        <v>36</v>
      </c>
      <c r="O623" t="str">
        <f>IF(N623="Occasional","_Yes",N623)</f>
        <v>No</v>
      </c>
    </row>
    <row r="624" spans="1:15" x14ac:dyDescent="0.25">
      <c r="A624" t="s">
        <v>14</v>
      </c>
      <c r="B624" t="s">
        <v>18</v>
      </c>
      <c r="C624" t="s">
        <v>20</v>
      </c>
      <c r="D624">
        <v>13.85546875</v>
      </c>
      <c r="E624" t="s">
        <v>22</v>
      </c>
      <c r="F624">
        <v>3340</v>
      </c>
      <c r="G624" t="s">
        <v>27</v>
      </c>
      <c r="H624">
        <v>40</v>
      </c>
      <c r="I624">
        <v>27.09765625</v>
      </c>
      <c r="J624" t="s">
        <v>31</v>
      </c>
      <c r="K624" s="1" t="s">
        <v>33</v>
      </c>
      <c r="L624" t="s">
        <v>36</v>
      </c>
      <c r="M624" t="s">
        <v>40</v>
      </c>
      <c r="N624" t="s">
        <v>36</v>
      </c>
      <c r="O624" t="str">
        <f>IF(N624="Occasional","_Yes",N624)</f>
        <v>No</v>
      </c>
    </row>
    <row r="625" spans="1:15" x14ac:dyDescent="0.25">
      <c r="A625" t="s">
        <v>14</v>
      </c>
      <c r="B625" t="s">
        <v>18</v>
      </c>
      <c r="C625" t="s">
        <v>20</v>
      </c>
      <c r="D625">
        <v>13.85546875</v>
      </c>
      <c r="E625" t="s">
        <v>22</v>
      </c>
      <c r="F625">
        <v>3350</v>
      </c>
      <c r="G625" t="s">
        <v>27</v>
      </c>
      <c r="H625">
        <v>39</v>
      </c>
      <c r="I625">
        <v>27.43359375</v>
      </c>
      <c r="J625" t="s">
        <v>31</v>
      </c>
      <c r="K625" s="1" t="s">
        <v>34</v>
      </c>
      <c r="L625" t="s">
        <v>36</v>
      </c>
      <c r="M625" t="s">
        <v>38</v>
      </c>
      <c r="N625" t="s">
        <v>36</v>
      </c>
      <c r="O625" t="str">
        <f>IF(N625="Occasional","_Yes",N625)</f>
        <v>No</v>
      </c>
    </row>
    <row r="626" spans="1:15" x14ac:dyDescent="0.25">
      <c r="A626" t="s">
        <v>14</v>
      </c>
      <c r="B626" t="s">
        <v>18</v>
      </c>
      <c r="C626" t="s">
        <v>20</v>
      </c>
      <c r="D626">
        <v>13.85546875</v>
      </c>
      <c r="E626" t="s">
        <v>22</v>
      </c>
      <c r="F626">
        <v>3770</v>
      </c>
      <c r="G626" t="s">
        <v>28</v>
      </c>
      <c r="H626">
        <v>41</v>
      </c>
      <c r="I626">
        <v>36.4453125</v>
      </c>
      <c r="J626" t="s">
        <v>32</v>
      </c>
      <c r="K626" s="1" t="s">
        <v>35</v>
      </c>
      <c r="L626" t="s">
        <v>36</v>
      </c>
      <c r="M626" t="s">
        <v>40</v>
      </c>
      <c r="N626" t="s">
        <v>36</v>
      </c>
      <c r="O626" t="str">
        <f>IF(N626="Occasional","_Yes",N626)</f>
        <v>No</v>
      </c>
    </row>
    <row r="627" spans="1:15" x14ac:dyDescent="0.25">
      <c r="A627" t="s">
        <v>14</v>
      </c>
      <c r="B627" t="s">
        <v>18</v>
      </c>
      <c r="C627" t="s">
        <v>20</v>
      </c>
      <c r="D627">
        <v>14</v>
      </c>
      <c r="E627" t="s">
        <v>22</v>
      </c>
      <c r="F627">
        <v>4060</v>
      </c>
      <c r="G627" t="s">
        <v>28</v>
      </c>
      <c r="H627">
        <v>41</v>
      </c>
      <c r="I627">
        <v>30.6171875</v>
      </c>
      <c r="J627" t="s">
        <v>32</v>
      </c>
      <c r="K627" s="1" t="s">
        <v>33</v>
      </c>
      <c r="L627" t="s">
        <v>36</v>
      </c>
      <c r="M627" t="s">
        <v>37</v>
      </c>
      <c r="N627" t="s">
        <v>36</v>
      </c>
      <c r="O627" t="str">
        <f>IF(N627="Occasional","_Yes",N627)</f>
        <v>No</v>
      </c>
    </row>
    <row r="628" spans="1:15" x14ac:dyDescent="0.25">
      <c r="A628" t="s">
        <v>14</v>
      </c>
      <c r="B628" t="s">
        <v>18</v>
      </c>
      <c r="C628" t="s">
        <v>20</v>
      </c>
      <c r="D628">
        <v>14</v>
      </c>
      <c r="E628" t="s">
        <v>22</v>
      </c>
      <c r="F628">
        <v>4540</v>
      </c>
      <c r="G628" t="s">
        <v>28</v>
      </c>
      <c r="H628">
        <v>41</v>
      </c>
      <c r="I628">
        <v>31.08203125</v>
      </c>
      <c r="J628" t="s">
        <v>32</v>
      </c>
      <c r="K628" s="1" t="s">
        <v>34</v>
      </c>
      <c r="L628" t="s">
        <v>36</v>
      </c>
      <c r="M628" t="s">
        <v>40</v>
      </c>
      <c r="N628" t="s">
        <v>36</v>
      </c>
      <c r="O628" t="str">
        <f>IF(N628="Occasional","_Yes",N628)</f>
        <v>No</v>
      </c>
    </row>
    <row r="629" spans="1:15" x14ac:dyDescent="0.25">
      <c r="A629" t="s">
        <v>14</v>
      </c>
      <c r="B629" t="s">
        <v>18</v>
      </c>
      <c r="C629" t="s">
        <v>20</v>
      </c>
      <c r="D629">
        <v>14.14257813</v>
      </c>
      <c r="E629" t="s">
        <v>22</v>
      </c>
      <c r="F629">
        <v>3240</v>
      </c>
      <c r="G629" t="s">
        <v>27</v>
      </c>
      <c r="H629">
        <v>38</v>
      </c>
      <c r="I629">
        <v>30.97265625</v>
      </c>
      <c r="J629" t="s">
        <v>32</v>
      </c>
      <c r="K629" s="1" t="s">
        <v>34</v>
      </c>
      <c r="L629" t="s">
        <v>63</v>
      </c>
      <c r="M629" t="s">
        <v>40</v>
      </c>
      <c r="N629" t="s">
        <v>36</v>
      </c>
      <c r="O629" t="str">
        <f>IF(N629="Occasional","_Yes",N629)</f>
        <v>No</v>
      </c>
    </row>
    <row r="630" spans="1:15" x14ac:dyDescent="0.25">
      <c r="A630" t="s">
        <v>14</v>
      </c>
      <c r="B630" t="s">
        <v>18</v>
      </c>
      <c r="C630" t="s">
        <v>20</v>
      </c>
      <c r="D630">
        <v>14.14257813</v>
      </c>
      <c r="E630" t="s">
        <v>22</v>
      </c>
      <c r="F630">
        <v>3330</v>
      </c>
      <c r="G630" t="s">
        <v>27</v>
      </c>
      <c r="H630">
        <v>39.8515625</v>
      </c>
      <c r="I630">
        <v>26.7734375</v>
      </c>
      <c r="J630" t="s">
        <v>31</v>
      </c>
      <c r="K630" s="1" t="s">
        <v>35</v>
      </c>
      <c r="L630" t="s">
        <v>36</v>
      </c>
      <c r="M630" t="s">
        <v>38</v>
      </c>
      <c r="N630" t="s">
        <v>36</v>
      </c>
      <c r="O630" t="str">
        <f>IF(N630="Occasional","_Yes",N630)</f>
        <v>No</v>
      </c>
    </row>
    <row r="631" spans="1:15" x14ac:dyDescent="0.25">
      <c r="A631" t="s">
        <v>14</v>
      </c>
      <c r="B631" t="s">
        <v>18</v>
      </c>
      <c r="C631" t="s">
        <v>20</v>
      </c>
      <c r="D631">
        <v>14.28515625</v>
      </c>
      <c r="E631" t="s">
        <v>22</v>
      </c>
      <c r="F631">
        <v>3050</v>
      </c>
      <c r="G631" t="s">
        <v>27</v>
      </c>
      <c r="H631">
        <v>39.140625</v>
      </c>
      <c r="I631">
        <v>24.64453125</v>
      </c>
      <c r="J631" t="s">
        <v>30</v>
      </c>
      <c r="K631" s="1" t="s">
        <v>35</v>
      </c>
      <c r="L631" t="s">
        <v>36</v>
      </c>
      <c r="M631" t="s">
        <v>38</v>
      </c>
      <c r="N631" t="s">
        <v>36</v>
      </c>
      <c r="O631" t="str">
        <f>IF(N631="Occasional","_Yes",N631)</f>
        <v>No</v>
      </c>
    </row>
    <row r="632" spans="1:15" x14ac:dyDescent="0.25">
      <c r="A632" t="s">
        <v>14</v>
      </c>
      <c r="B632" t="s">
        <v>18</v>
      </c>
      <c r="C632" t="s">
        <v>20</v>
      </c>
      <c r="D632">
        <v>14.28515625</v>
      </c>
      <c r="E632" t="s">
        <v>22</v>
      </c>
      <c r="F632">
        <v>3490</v>
      </c>
      <c r="G632" t="s">
        <v>27</v>
      </c>
      <c r="H632">
        <v>38</v>
      </c>
      <c r="I632">
        <v>22.234375</v>
      </c>
      <c r="J632" t="s">
        <v>30</v>
      </c>
      <c r="K632" s="1" t="s">
        <v>34</v>
      </c>
      <c r="L632" t="s">
        <v>36</v>
      </c>
      <c r="M632" t="s">
        <v>38</v>
      </c>
      <c r="N632" t="s">
        <v>36</v>
      </c>
      <c r="O632" t="str">
        <f>IF(N632="Occasional","_Yes",N632)</f>
        <v>No</v>
      </c>
    </row>
    <row r="633" spans="1:15" x14ac:dyDescent="0.25">
      <c r="A633" t="s">
        <v>14</v>
      </c>
      <c r="B633" t="s">
        <v>18</v>
      </c>
      <c r="C633" t="s">
        <v>20</v>
      </c>
      <c r="D633">
        <v>14.28515625</v>
      </c>
      <c r="E633" t="s">
        <v>22</v>
      </c>
      <c r="F633">
        <v>4120</v>
      </c>
      <c r="G633" t="s">
        <v>28</v>
      </c>
      <c r="H633">
        <v>39.7109375</v>
      </c>
      <c r="I633">
        <v>20.3203125</v>
      </c>
      <c r="J633" t="s">
        <v>30</v>
      </c>
      <c r="K633" s="1" t="s">
        <v>34</v>
      </c>
      <c r="L633" t="s">
        <v>36</v>
      </c>
      <c r="M633" t="s">
        <v>40</v>
      </c>
      <c r="N633" t="s">
        <v>63</v>
      </c>
      <c r="O633" t="str">
        <f>IF(N633="Occasional","_Yes",N633)</f>
        <v>_Yes</v>
      </c>
    </row>
    <row r="634" spans="1:15" x14ac:dyDescent="0.25">
      <c r="A634" t="s">
        <v>14</v>
      </c>
      <c r="B634" t="s">
        <v>18</v>
      </c>
      <c r="C634" t="s">
        <v>20</v>
      </c>
      <c r="D634">
        <v>14.28515625</v>
      </c>
      <c r="E634" t="s">
        <v>22</v>
      </c>
      <c r="F634">
        <v>4950</v>
      </c>
      <c r="G634" t="s">
        <v>28</v>
      </c>
      <c r="H634">
        <v>42</v>
      </c>
      <c r="I634">
        <v>30.21484375</v>
      </c>
      <c r="J634" t="s">
        <v>32</v>
      </c>
      <c r="K634" s="1" t="s">
        <v>34</v>
      </c>
      <c r="L634" t="s">
        <v>63</v>
      </c>
      <c r="M634" t="s">
        <v>38</v>
      </c>
      <c r="N634" t="s">
        <v>36</v>
      </c>
      <c r="O634" t="str">
        <f>IF(N634="Occasional","_Yes",N634)</f>
        <v>No</v>
      </c>
    </row>
    <row r="635" spans="1:15" x14ac:dyDescent="0.25">
      <c r="A635" t="s">
        <v>14</v>
      </c>
      <c r="B635" t="s">
        <v>18</v>
      </c>
      <c r="C635" t="s">
        <v>20</v>
      </c>
      <c r="D635">
        <v>14.42773438</v>
      </c>
      <c r="E635" t="s">
        <v>22</v>
      </c>
      <c r="F635">
        <v>3350</v>
      </c>
      <c r="G635" t="s">
        <v>27</v>
      </c>
      <c r="H635">
        <v>41</v>
      </c>
      <c r="I635">
        <v>33.9375</v>
      </c>
      <c r="J635" t="s">
        <v>32</v>
      </c>
      <c r="K635" s="1" t="s">
        <v>34</v>
      </c>
      <c r="L635" t="s">
        <v>36</v>
      </c>
      <c r="M635" t="s">
        <v>40</v>
      </c>
      <c r="N635" t="s">
        <v>63</v>
      </c>
      <c r="O635" t="str">
        <f>IF(N635="Occasional","_Yes",N635)</f>
        <v>_Yes</v>
      </c>
    </row>
    <row r="636" spans="1:15" x14ac:dyDescent="0.25">
      <c r="A636" t="s">
        <v>14</v>
      </c>
      <c r="B636" t="s">
        <v>18</v>
      </c>
      <c r="C636" t="s">
        <v>20</v>
      </c>
      <c r="D636">
        <v>14.5703125</v>
      </c>
      <c r="E636" t="s">
        <v>22</v>
      </c>
      <c r="F636">
        <v>3700</v>
      </c>
      <c r="G636" t="s">
        <v>28</v>
      </c>
      <c r="H636">
        <v>40</v>
      </c>
      <c r="I636">
        <v>31.0078125</v>
      </c>
      <c r="J636" t="s">
        <v>32</v>
      </c>
      <c r="K636" s="1" t="s">
        <v>35</v>
      </c>
      <c r="L636" t="s">
        <v>36</v>
      </c>
      <c r="M636" t="s">
        <v>40</v>
      </c>
      <c r="N636" t="s">
        <v>63</v>
      </c>
      <c r="O636" t="str">
        <f>IF(N636="Occasional","_Yes",N636)</f>
        <v>_Yes</v>
      </c>
    </row>
    <row r="637" spans="1:15" x14ac:dyDescent="0.25">
      <c r="A637" t="s">
        <v>14</v>
      </c>
      <c r="B637" t="s">
        <v>18</v>
      </c>
      <c r="C637" t="s">
        <v>20</v>
      </c>
      <c r="D637">
        <v>14.71289063</v>
      </c>
      <c r="E637" t="s">
        <v>22</v>
      </c>
      <c r="F637">
        <v>3200</v>
      </c>
      <c r="G637" t="s">
        <v>27</v>
      </c>
      <c r="H637">
        <v>41</v>
      </c>
      <c r="I637">
        <v>29.09765625</v>
      </c>
      <c r="J637" t="s">
        <v>31</v>
      </c>
      <c r="K637" s="1" t="s">
        <v>33</v>
      </c>
      <c r="L637" t="s">
        <v>36</v>
      </c>
      <c r="M637" t="s">
        <v>38</v>
      </c>
      <c r="N637" t="s">
        <v>63</v>
      </c>
      <c r="O637" t="str">
        <f>IF(N637="Occasional","_Yes",N637)</f>
        <v>_Yes</v>
      </c>
    </row>
    <row r="638" spans="1:15" x14ac:dyDescent="0.25">
      <c r="A638" t="s">
        <v>14</v>
      </c>
      <c r="B638" t="s">
        <v>18</v>
      </c>
      <c r="C638" t="s">
        <v>20</v>
      </c>
      <c r="D638">
        <v>14.71289063</v>
      </c>
      <c r="E638" t="s">
        <v>22</v>
      </c>
      <c r="F638">
        <v>3290</v>
      </c>
      <c r="G638" t="s">
        <v>27</v>
      </c>
      <c r="H638">
        <v>39.28125</v>
      </c>
      <c r="I638">
        <v>35.3984375</v>
      </c>
      <c r="J638" t="s">
        <v>32</v>
      </c>
      <c r="K638" s="1" t="s">
        <v>35</v>
      </c>
      <c r="L638" t="s">
        <v>36</v>
      </c>
      <c r="M638" t="s">
        <v>38</v>
      </c>
      <c r="N638" t="s">
        <v>36</v>
      </c>
      <c r="O638" t="str">
        <f>IF(N638="Occasional","_Yes",N638)</f>
        <v>No</v>
      </c>
    </row>
    <row r="639" spans="1:15" x14ac:dyDescent="0.25">
      <c r="A639" t="s">
        <v>14</v>
      </c>
      <c r="B639" t="s">
        <v>18</v>
      </c>
      <c r="C639" t="s">
        <v>20</v>
      </c>
      <c r="D639">
        <v>14.71289063</v>
      </c>
      <c r="E639" t="s">
        <v>22</v>
      </c>
      <c r="F639">
        <v>3400</v>
      </c>
      <c r="G639" t="s">
        <v>27</v>
      </c>
      <c r="H639">
        <v>40</v>
      </c>
      <c r="I639">
        <v>27.51953125</v>
      </c>
      <c r="J639" t="s">
        <v>31</v>
      </c>
      <c r="K639" s="1" t="s">
        <v>33</v>
      </c>
      <c r="L639" t="s">
        <v>36</v>
      </c>
      <c r="M639" t="s">
        <v>38</v>
      </c>
      <c r="N639" t="s">
        <v>36</v>
      </c>
      <c r="O639" t="str">
        <f>IF(N639="Occasional","_Yes",N639)</f>
        <v>No</v>
      </c>
    </row>
    <row r="640" spans="1:15" x14ac:dyDescent="0.25">
      <c r="A640" t="s">
        <v>14</v>
      </c>
      <c r="B640" t="s">
        <v>18</v>
      </c>
      <c r="C640" t="s">
        <v>20</v>
      </c>
      <c r="D640">
        <v>14.85546875</v>
      </c>
      <c r="E640" t="s">
        <v>22</v>
      </c>
      <c r="F640">
        <v>2720</v>
      </c>
      <c r="G640" t="s">
        <v>26</v>
      </c>
      <c r="H640">
        <v>36</v>
      </c>
      <c r="I640">
        <v>27.5703125</v>
      </c>
      <c r="J640" t="s">
        <v>31</v>
      </c>
      <c r="K640" s="1" t="s">
        <v>34</v>
      </c>
      <c r="L640" t="s">
        <v>36</v>
      </c>
      <c r="M640" t="s">
        <v>38</v>
      </c>
      <c r="N640" t="s">
        <v>63</v>
      </c>
      <c r="O640" t="str">
        <f>IF(N640="Occasional","_Yes",N640)</f>
        <v>_Yes</v>
      </c>
    </row>
    <row r="641" spans="1:15" x14ac:dyDescent="0.25">
      <c r="A641" t="s">
        <v>14</v>
      </c>
      <c r="B641" t="s">
        <v>18</v>
      </c>
      <c r="C641" t="s">
        <v>20</v>
      </c>
      <c r="D641">
        <v>14.85546875</v>
      </c>
      <c r="E641" t="s">
        <v>22</v>
      </c>
      <c r="F641">
        <v>3388</v>
      </c>
      <c r="G641" t="s">
        <v>27</v>
      </c>
      <c r="H641">
        <v>39</v>
      </c>
      <c r="I641">
        <v>29.03125</v>
      </c>
      <c r="J641" t="s">
        <v>31</v>
      </c>
      <c r="K641" s="1" t="s">
        <v>34</v>
      </c>
      <c r="L641" t="s">
        <v>36</v>
      </c>
      <c r="M641" t="s">
        <v>40</v>
      </c>
      <c r="N641" t="s">
        <v>36</v>
      </c>
      <c r="O641" t="str">
        <f>IF(N641="Occasional","_Yes",N641)</f>
        <v>No</v>
      </c>
    </row>
    <row r="642" spans="1:15" x14ac:dyDescent="0.25">
      <c r="A642" t="s">
        <v>14</v>
      </c>
      <c r="B642" t="s">
        <v>18</v>
      </c>
      <c r="C642" t="s">
        <v>20</v>
      </c>
      <c r="D642">
        <v>14.85546875</v>
      </c>
      <c r="E642" t="s">
        <v>22</v>
      </c>
      <c r="F642">
        <v>3440</v>
      </c>
      <c r="G642" t="s">
        <v>27</v>
      </c>
      <c r="H642">
        <v>40</v>
      </c>
      <c r="I642">
        <v>25.0859375</v>
      </c>
      <c r="J642" t="s">
        <v>31</v>
      </c>
      <c r="K642" s="1" t="s">
        <v>35</v>
      </c>
      <c r="L642" t="s">
        <v>36</v>
      </c>
      <c r="M642" t="s">
        <v>37</v>
      </c>
      <c r="N642" t="s">
        <v>36</v>
      </c>
      <c r="O642" t="str">
        <f>IF(N642="Occasional","_Yes",N642)</f>
        <v>No</v>
      </c>
    </row>
    <row r="643" spans="1:15" x14ac:dyDescent="0.25">
      <c r="A643" t="s">
        <v>14</v>
      </c>
      <c r="B643" t="s">
        <v>18</v>
      </c>
      <c r="C643" t="s">
        <v>20</v>
      </c>
      <c r="D643">
        <v>14.85546875</v>
      </c>
      <c r="E643" t="s">
        <v>22</v>
      </c>
      <c r="F643">
        <v>3600</v>
      </c>
      <c r="G643" t="s">
        <v>28</v>
      </c>
      <c r="H643">
        <v>39</v>
      </c>
      <c r="I643">
        <v>37.1328125</v>
      </c>
      <c r="J643" t="s">
        <v>32</v>
      </c>
      <c r="K643" s="1" t="s">
        <v>35</v>
      </c>
      <c r="L643" t="s">
        <v>36</v>
      </c>
      <c r="M643" t="s">
        <v>38</v>
      </c>
      <c r="N643" t="s">
        <v>36</v>
      </c>
      <c r="O643" t="str">
        <f>IF(N643="Occasional","_Yes",N643)</f>
        <v>No</v>
      </c>
    </row>
    <row r="644" spans="1:15" x14ac:dyDescent="0.25">
      <c r="A644" t="s">
        <v>14</v>
      </c>
      <c r="B644" t="s">
        <v>18</v>
      </c>
      <c r="C644" t="s">
        <v>20</v>
      </c>
      <c r="D644">
        <v>15</v>
      </c>
      <c r="E644" t="s">
        <v>22</v>
      </c>
      <c r="F644">
        <v>2670</v>
      </c>
      <c r="G644" t="s">
        <v>26</v>
      </c>
      <c r="H644">
        <v>39.421875</v>
      </c>
      <c r="I644">
        <v>23.69921875</v>
      </c>
      <c r="J644" t="s">
        <v>30</v>
      </c>
      <c r="K644" s="1" t="s">
        <v>34</v>
      </c>
      <c r="L644" t="s">
        <v>36</v>
      </c>
      <c r="M644" t="s">
        <v>38</v>
      </c>
      <c r="N644" t="s">
        <v>36</v>
      </c>
      <c r="O644" t="str">
        <f>IF(N644="Occasional","_Yes",N644)</f>
        <v>No</v>
      </c>
    </row>
    <row r="645" spans="1:15" x14ac:dyDescent="0.25">
      <c r="A645" t="s">
        <v>14</v>
      </c>
      <c r="B645" t="s">
        <v>18</v>
      </c>
      <c r="C645" t="s">
        <v>20</v>
      </c>
      <c r="D645">
        <v>15</v>
      </c>
      <c r="E645" t="s">
        <v>22</v>
      </c>
      <c r="F645">
        <v>3700</v>
      </c>
      <c r="G645" t="s">
        <v>28</v>
      </c>
      <c r="H645">
        <v>40</v>
      </c>
      <c r="I645">
        <v>28.46484375</v>
      </c>
      <c r="J645" t="s">
        <v>31</v>
      </c>
      <c r="K645" s="1" t="s">
        <v>34</v>
      </c>
      <c r="L645" t="s">
        <v>36</v>
      </c>
      <c r="M645" t="s">
        <v>38</v>
      </c>
      <c r="N645" t="s">
        <v>63</v>
      </c>
      <c r="O645" t="str">
        <f>IF(N645="Occasional","_Yes",N645)</f>
        <v>_Yes</v>
      </c>
    </row>
    <row r="646" spans="1:15" x14ac:dyDescent="0.25">
      <c r="A646" t="s">
        <v>14</v>
      </c>
      <c r="B646" t="s">
        <v>18</v>
      </c>
      <c r="C646" t="s">
        <v>20</v>
      </c>
      <c r="D646">
        <v>15.14257813</v>
      </c>
      <c r="E646" t="s">
        <v>22</v>
      </c>
      <c r="F646">
        <v>2180</v>
      </c>
      <c r="G646" t="s">
        <v>25</v>
      </c>
      <c r="H646">
        <v>40</v>
      </c>
      <c r="I646">
        <v>27.58203125</v>
      </c>
      <c r="J646" t="s">
        <v>31</v>
      </c>
      <c r="K646" s="1" t="s">
        <v>34</v>
      </c>
      <c r="L646" t="s">
        <v>63</v>
      </c>
      <c r="M646" t="s">
        <v>37</v>
      </c>
      <c r="N646" t="s">
        <v>36</v>
      </c>
      <c r="O646" t="str">
        <f>IF(N646="Occasional","_Yes",N646)</f>
        <v>No</v>
      </c>
    </row>
    <row r="647" spans="1:15" x14ac:dyDescent="0.25">
      <c r="A647" t="s">
        <v>14</v>
      </c>
      <c r="B647" t="s">
        <v>18</v>
      </c>
      <c r="C647" t="s">
        <v>20</v>
      </c>
      <c r="D647">
        <v>15.14257813</v>
      </c>
      <c r="E647" t="s">
        <v>22</v>
      </c>
      <c r="F647">
        <v>2800</v>
      </c>
      <c r="G647" t="s">
        <v>26</v>
      </c>
      <c r="H647">
        <v>37.421875</v>
      </c>
      <c r="I647">
        <v>25.6953125</v>
      </c>
      <c r="J647" t="s">
        <v>31</v>
      </c>
      <c r="K647" s="1" t="s">
        <v>33</v>
      </c>
      <c r="L647" t="s">
        <v>36</v>
      </c>
      <c r="M647" t="s">
        <v>38</v>
      </c>
      <c r="N647" t="s">
        <v>41</v>
      </c>
      <c r="O647" t="str">
        <f>IF(N647="Occasional","_Yes",N647)</f>
        <v>_Yes</v>
      </c>
    </row>
    <row r="648" spans="1:15" x14ac:dyDescent="0.25">
      <c r="A648" t="s">
        <v>14</v>
      </c>
      <c r="B648" t="s">
        <v>18</v>
      </c>
      <c r="C648" t="s">
        <v>20</v>
      </c>
      <c r="D648">
        <v>15.42773438</v>
      </c>
      <c r="E648" t="s">
        <v>22</v>
      </c>
      <c r="F648">
        <v>3270</v>
      </c>
      <c r="G648" t="s">
        <v>27</v>
      </c>
      <c r="H648">
        <v>40</v>
      </c>
      <c r="I648">
        <v>28.3359375</v>
      </c>
      <c r="J648" t="s">
        <v>31</v>
      </c>
      <c r="K648" s="1" t="s">
        <v>33</v>
      </c>
      <c r="L648" t="s">
        <v>36</v>
      </c>
      <c r="M648" t="s">
        <v>38</v>
      </c>
      <c r="N648" t="s">
        <v>63</v>
      </c>
      <c r="O648" t="str">
        <f>IF(N648="Occasional","_Yes",N648)</f>
        <v>_Yes</v>
      </c>
    </row>
    <row r="649" spans="1:15" x14ac:dyDescent="0.25">
      <c r="A649" t="s">
        <v>14</v>
      </c>
      <c r="B649" t="s">
        <v>18</v>
      </c>
      <c r="C649" t="s">
        <v>20</v>
      </c>
      <c r="D649">
        <v>15.42773438</v>
      </c>
      <c r="E649" t="s">
        <v>22</v>
      </c>
      <c r="F649">
        <v>3380</v>
      </c>
      <c r="G649" t="s">
        <v>27</v>
      </c>
      <c r="H649">
        <v>38.421875</v>
      </c>
      <c r="I649">
        <v>25.0703125</v>
      </c>
      <c r="J649" t="s">
        <v>31</v>
      </c>
      <c r="K649" s="1" t="s">
        <v>33</v>
      </c>
      <c r="L649" t="s">
        <v>36</v>
      </c>
      <c r="M649" t="s">
        <v>40</v>
      </c>
      <c r="N649" t="s">
        <v>36</v>
      </c>
      <c r="O649" t="str">
        <f>IF(N649="Occasional","_Yes",N649)</f>
        <v>No</v>
      </c>
    </row>
    <row r="650" spans="1:15" x14ac:dyDescent="0.25">
      <c r="A650" t="s">
        <v>14</v>
      </c>
      <c r="B650" t="s">
        <v>18</v>
      </c>
      <c r="C650" t="s">
        <v>20</v>
      </c>
      <c r="D650">
        <v>15.42773438</v>
      </c>
      <c r="E650" t="s">
        <v>22</v>
      </c>
      <c r="F650">
        <v>3480</v>
      </c>
      <c r="G650" t="s">
        <v>27</v>
      </c>
      <c r="H650">
        <v>40</v>
      </c>
      <c r="I650">
        <v>21.65234375</v>
      </c>
      <c r="J650" t="s">
        <v>30</v>
      </c>
      <c r="K650" s="1" t="s">
        <v>33</v>
      </c>
      <c r="L650" t="s">
        <v>36</v>
      </c>
      <c r="M650" t="s">
        <v>37</v>
      </c>
      <c r="N650" t="s">
        <v>36</v>
      </c>
      <c r="O650" t="str">
        <f>IF(N650="Occasional","_Yes",N650)</f>
        <v>No</v>
      </c>
    </row>
    <row r="651" spans="1:15" x14ac:dyDescent="0.25">
      <c r="A651" t="s">
        <v>14</v>
      </c>
      <c r="B651" t="s">
        <v>18</v>
      </c>
      <c r="C651" t="s">
        <v>20</v>
      </c>
      <c r="D651">
        <v>15.42773438</v>
      </c>
      <c r="E651" t="s">
        <v>22</v>
      </c>
      <c r="F651">
        <v>3740</v>
      </c>
      <c r="G651" t="s">
        <v>28</v>
      </c>
      <c r="H651">
        <v>40</v>
      </c>
      <c r="I651">
        <v>32.1875</v>
      </c>
      <c r="J651" t="s">
        <v>32</v>
      </c>
      <c r="K651" s="1" t="s">
        <v>34</v>
      </c>
      <c r="L651" t="s">
        <v>36</v>
      </c>
      <c r="M651" t="s">
        <v>40</v>
      </c>
      <c r="N651" t="s">
        <v>36</v>
      </c>
      <c r="O651" t="str">
        <f>IF(N651="Occasional","_Yes",N651)</f>
        <v>No</v>
      </c>
    </row>
    <row r="652" spans="1:15" x14ac:dyDescent="0.25">
      <c r="A652" t="s">
        <v>14</v>
      </c>
      <c r="B652" t="s">
        <v>18</v>
      </c>
      <c r="C652" t="s">
        <v>20</v>
      </c>
      <c r="D652">
        <v>15.5703125</v>
      </c>
      <c r="E652" t="s">
        <v>22</v>
      </c>
      <c r="F652">
        <v>3040</v>
      </c>
      <c r="G652" t="s">
        <v>27</v>
      </c>
      <c r="H652">
        <v>39</v>
      </c>
      <c r="I652">
        <v>29.37890625</v>
      </c>
      <c r="J652" t="s">
        <v>31</v>
      </c>
      <c r="K652" s="1" t="s">
        <v>34</v>
      </c>
      <c r="L652" t="s">
        <v>36</v>
      </c>
      <c r="M652" t="s">
        <v>38</v>
      </c>
      <c r="N652" t="s">
        <v>36</v>
      </c>
      <c r="O652" t="str">
        <f>IF(N652="Occasional","_Yes",N652)</f>
        <v>No</v>
      </c>
    </row>
    <row r="653" spans="1:15" x14ac:dyDescent="0.25">
      <c r="A653" t="s">
        <v>14</v>
      </c>
      <c r="B653" t="s">
        <v>18</v>
      </c>
      <c r="C653" t="s">
        <v>20</v>
      </c>
      <c r="D653">
        <v>15.5703125</v>
      </c>
      <c r="E653" t="s">
        <v>22</v>
      </c>
      <c r="F653">
        <v>3170</v>
      </c>
      <c r="G653" t="s">
        <v>27</v>
      </c>
      <c r="H653">
        <v>40</v>
      </c>
      <c r="I653">
        <v>30.64453125</v>
      </c>
      <c r="J653" t="s">
        <v>32</v>
      </c>
      <c r="K653" s="1" t="s">
        <v>35</v>
      </c>
      <c r="L653" t="s">
        <v>36</v>
      </c>
      <c r="M653" t="s">
        <v>38</v>
      </c>
      <c r="N653" t="s">
        <v>36</v>
      </c>
      <c r="O653" t="str">
        <f>IF(N653="Occasional","_Yes",N653)</f>
        <v>No</v>
      </c>
    </row>
    <row r="654" spans="1:15" x14ac:dyDescent="0.25">
      <c r="A654" t="s">
        <v>14</v>
      </c>
      <c r="B654" t="s">
        <v>18</v>
      </c>
      <c r="C654" t="s">
        <v>20</v>
      </c>
      <c r="D654">
        <v>15.5703125</v>
      </c>
      <c r="E654" t="s">
        <v>22</v>
      </c>
      <c r="F654">
        <v>3220</v>
      </c>
      <c r="G654" t="s">
        <v>27</v>
      </c>
      <c r="H654">
        <v>41</v>
      </c>
      <c r="I654">
        <v>23.515625</v>
      </c>
      <c r="J654" t="s">
        <v>30</v>
      </c>
      <c r="K654" s="1" t="s">
        <v>34</v>
      </c>
      <c r="L654" t="s">
        <v>36</v>
      </c>
      <c r="M654" t="s">
        <v>40</v>
      </c>
      <c r="N654" t="s">
        <v>36</v>
      </c>
      <c r="O654" t="str">
        <f>IF(N654="Occasional","_Yes",N654)</f>
        <v>No</v>
      </c>
    </row>
    <row r="655" spans="1:15" x14ac:dyDescent="0.25">
      <c r="A655" t="s">
        <v>14</v>
      </c>
      <c r="B655" t="s">
        <v>18</v>
      </c>
      <c r="C655" t="s">
        <v>20</v>
      </c>
      <c r="D655">
        <v>15.5703125</v>
      </c>
      <c r="E655" t="s">
        <v>22</v>
      </c>
      <c r="F655">
        <v>3280</v>
      </c>
      <c r="G655" t="s">
        <v>27</v>
      </c>
      <c r="H655">
        <v>39</v>
      </c>
      <c r="I655">
        <v>29.484375</v>
      </c>
      <c r="J655" t="s">
        <v>31</v>
      </c>
      <c r="K655" s="1" t="s">
        <v>34</v>
      </c>
      <c r="L655" t="s">
        <v>36</v>
      </c>
      <c r="M655" t="s">
        <v>40</v>
      </c>
      <c r="N655" t="s">
        <v>36</v>
      </c>
      <c r="O655" t="str">
        <f>IF(N655="Occasional","_Yes",N655)</f>
        <v>No</v>
      </c>
    </row>
    <row r="656" spans="1:15" x14ac:dyDescent="0.25">
      <c r="A656" t="s">
        <v>14</v>
      </c>
      <c r="B656" t="s">
        <v>18</v>
      </c>
      <c r="C656" t="s">
        <v>20</v>
      </c>
      <c r="D656">
        <v>15.5703125</v>
      </c>
      <c r="E656" t="s">
        <v>22</v>
      </c>
      <c r="F656">
        <v>3280</v>
      </c>
      <c r="G656" t="s">
        <v>27</v>
      </c>
      <c r="H656">
        <v>41.140625</v>
      </c>
      <c r="I656">
        <v>23.0859375</v>
      </c>
      <c r="J656" t="s">
        <v>30</v>
      </c>
      <c r="K656" s="1" t="s">
        <v>33</v>
      </c>
      <c r="L656" t="s">
        <v>36</v>
      </c>
      <c r="M656" t="s">
        <v>38</v>
      </c>
      <c r="N656" t="s">
        <v>36</v>
      </c>
      <c r="O656" t="str">
        <f>IF(N656="Occasional","_Yes",N656)</f>
        <v>No</v>
      </c>
    </row>
    <row r="657" spans="1:15" x14ac:dyDescent="0.25">
      <c r="A657" t="s">
        <v>14</v>
      </c>
      <c r="B657" t="s">
        <v>18</v>
      </c>
      <c r="C657" t="s">
        <v>20</v>
      </c>
      <c r="D657">
        <v>15.71289063</v>
      </c>
      <c r="E657" t="s">
        <v>22</v>
      </c>
      <c r="F657">
        <v>3140</v>
      </c>
      <c r="G657" t="s">
        <v>27</v>
      </c>
      <c r="H657">
        <v>39</v>
      </c>
      <c r="I657">
        <v>30.28125</v>
      </c>
      <c r="J657" t="s">
        <v>32</v>
      </c>
      <c r="K657" s="1" t="s">
        <v>34</v>
      </c>
      <c r="L657" t="s">
        <v>36</v>
      </c>
      <c r="M657" t="s">
        <v>39</v>
      </c>
      <c r="N657" t="s">
        <v>36</v>
      </c>
      <c r="O657" t="str">
        <f>IF(N657="Occasional","_Yes",N657)</f>
        <v>No</v>
      </c>
    </row>
    <row r="658" spans="1:15" x14ac:dyDescent="0.25">
      <c r="A658" t="s">
        <v>14</v>
      </c>
      <c r="B658" t="s">
        <v>18</v>
      </c>
      <c r="C658" t="s">
        <v>20</v>
      </c>
      <c r="D658">
        <v>16</v>
      </c>
      <c r="E658" t="s">
        <v>22</v>
      </c>
      <c r="F658">
        <v>3130</v>
      </c>
      <c r="G658" t="s">
        <v>27</v>
      </c>
      <c r="H658">
        <v>41</v>
      </c>
      <c r="I658">
        <v>19.75</v>
      </c>
      <c r="J658" t="s">
        <v>29</v>
      </c>
      <c r="K658" s="1" t="s">
        <v>34</v>
      </c>
      <c r="L658" t="s">
        <v>36</v>
      </c>
      <c r="M658" t="s">
        <v>38</v>
      </c>
      <c r="N658" t="s">
        <v>63</v>
      </c>
      <c r="O658" t="str">
        <f>IF(N658="Occasional","_Yes",N658)</f>
        <v>_Yes</v>
      </c>
    </row>
    <row r="659" spans="1:15" x14ac:dyDescent="0.25">
      <c r="A659" t="s">
        <v>14</v>
      </c>
      <c r="B659" t="s">
        <v>18</v>
      </c>
      <c r="C659" t="s">
        <v>20</v>
      </c>
      <c r="D659">
        <v>16</v>
      </c>
      <c r="E659" t="s">
        <v>22</v>
      </c>
      <c r="F659">
        <v>3600</v>
      </c>
      <c r="G659" t="s">
        <v>28</v>
      </c>
      <c r="H659">
        <v>40</v>
      </c>
      <c r="I659">
        <v>33.7265625</v>
      </c>
      <c r="J659" t="s">
        <v>32</v>
      </c>
      <c r="K659" s="1" t="s">
        <v>34</v>
      </c>
      <c r="L659" t="s">
        <v>36</v>
      </c>
      <c r="M659" t="s">
        <v>40</v>
      </c>
      <c r="N659" t="s">
        <v>36</v>
      </c>
      <c r="O659" t="str">
        <f>IF(N659="Occasional","_Yes",N659)</f>
        <v>No</v>
      </c>
    </row>
    <row r="660" spans="1:15" x14ac:dyDescent="0.25">
      <c r="A660" t="s">
        <v>14</v>
      </c>
      <c r="B660" t="s">
        <v>18</v>
      </c>
      <c r="C660" t="s">
        <v>20</v>
      </c>
      <c r="D660">
        <v>16.140625</v>
      </c>
      <c r="E660" t="s">
        <v>22</v>
      </c>
      <c r="F660">
        <v>3540</v>
      </c>
      <c r="G660" t="s">
        <v>28</v>
      </c>
      <c r="H660">
        <v>41.421875</v>
      </c>
      <c r="I660">
        <v>18.9921875</v>
      </c>
      <c r="J660" t="s">
        <v>29</v>
      </c>
      <c r="K660" s="1" t="s">
        <v>33</v>
      </c>
      <c r="L660" t="s">
        <v>36</v>
      </c>
      <c r="M660" t="s">
        <v>38</v>
      </c>
      <c r="N660" t="s">
        <v>36</v>
      </c>
      <c r="O660" t="str">
        <f>IF(N660="Occasional","_Yes",N660)</f>
        <v>No</v>
      </c>
    </row>
    <row r="661" spans="1:15" x14ac:dyDescent="0.25">
      <c r="A661" t="s">
        <v>14</v>
      </c>
      <c r="B661" t="s">
        <v>18</v>
      </c>
      <c r="C661" t="s">
        <v>20</v>
      </c>
      <c r="D661">
        <v>16.140625</v>
      </c>
      <c r="E661" t="s">
        <v>22</v>
      </c>
      <c r="F661">
        <v>3840</v>
      </c>
      <c r="G661" t="s">
        <v>28</v>
      </c>
      <c r="H661">
        <v>40</v>
      </c>
      <c r="I661">
        <v>31.5546875</v>
      </c>
      <c r="J661" t="s">
        <v>32</v>
      </c>
      <c r="K661" s="1" t="s">
        <v>34</v>
      </c>
      <c r="L661" t="s">
        <v>36</v>
      </c>
      <c r="M661" t="s">
        <v>37</v>
      </c>
      <c r="N661" t="s">
        <v>36</v>
      </c>
      <c r="O661" t="str">
        <f>IF(N661="Occasional","_Yes",N661)</f>
        <v>No</v>
      </c>
    </row>
    <row r="662" spans="1:15" x14ac:dyDescent="0.25">
      <c r="A662" t="s">
        <v>14</v>
      </c>
      <c r="B662" t="s">
        <v>18</v>
      </c>
      <c r="C662" t="s">
        <v>20</v>
      </c>
      <c r="D662">
        <v>16.28515625</v>
      </c>
      <c r="E662" t="s">
        <v>22</v>
      </c>
      <c r="F662">
        <v>2200</v>
      </c>
      <c r="G662" t="s">
        <v>25</v>
      </c>
      <c r="H662">
        <v>32</v>
      </c>
      <c r="I662">
        <v>21.5</v>
      </c>
      <c r="J662" t="s">
        <v>30</v>
      </c>
      <c r="K662" s="1" t="s">
        <v>33</v>
      </c>
      <c r="L662" t="s">
        <v>36</v>
      </c>
      <c r="M662" t="s">
        <v>40</v>
      </c>
      <c r="N662" t="s">
        <v>63</v>
      </c>
      <c r="O662" t="str">
        <f>IF(N662="Occasional","_Yes",N662)</f>
        <v>_Yes</v>
      </c>
    </row>
    <row r="663" spans="1:15" x14ac:dyDescent="0.25">
      <c r="A663" t="s">
        <v>14</v>
      </c>
      <c r="B663" t="s">
        <v>18</v>
      </c>
      <c r="C663" t="s">
        <v>20</v>
      </c>
      <c r="D663">
        <v>16.42578125</v>
      </c>
      <c r="E663" t="s">
        <v>22</v>
      </c>
      <c r="F663">
        <v>2830</v>
      </c>
      <c r="G663" t="s">
        <v>26</v>
      </c>
      <c r="H663">
        <v>40</v>
      </c>
      <c r="I663">
        <v>26.12890625</v>
      </c>
      <c r="J663" t="s">
        <v>31</v>
      </c>
      <c r="K663" s="1" t="s">
        <v>34</v>
      </c>
      <c r="L663" t="s">
        <v>36</v>
      </c>
      <c r="M663" t="s">
        <v>40</v>
      </c>
      <c r="N663" t="s">
        <v>41</v>
      </c>
      <c r="O663" t="str">
        <f>IF(N663="Occasional","_Yes",N663)</f>
        <v>_Yes</v>
      </c>
    </row>
    <row r="664" spans="1:15" x14ac:dyDescent="0.25">
      <c r="A664" t="s">
        <v>14</v>
      </c>
      <c r="B664" t="s">
        <v>18</v>
      </c>
      <c r="C664" t="s">
        <v>20</v>
      </c>
      <c r="D664">
        <v>16.42578125</v>
      </c>
      <c r="E664" t="s">
        <v>22</v>
      </c>
      <c r="F664">
        <v>4240</v>
      </c>
      <c r="G664" t="s">
        <v>28</v>
      </c>
      <c r="H664">
        <v>40</v>
      </c>
      <c r="I664">
        <v>31.0078125</v>
      </c>
      <c r="J664" t="s">
        <v>32</v>
      </c>
      <c r="K664" s="1" t="s">
        <v>35</v>
      </c>
      <c r="L664" t="s">
        <v>36</v>
      </c>
      <c r="M664" t="s">
        <v>38</v>
      </c>
      <c r="N664" t="s">
        <v>36</v>
      </c>
      <c r="O664" t="str">
        <f>IF(N664="Occasional","_Yes",N664)</f>
        <v>No</v>
      </c>
    </row>
    <row r="665" spans="1:15" x14ac:dyDescent="0.25">
      <c r="A665" t="s">
        <v>14</v>
      </c>
      <c r="B665" t="s">
        <v>18</v>
      </c>
      <c r="C665" t="s">
        <v>20</v>
      </c>
      <c r="D665">
        <v>16.5703125</v>
      </c>
      <c r="E665" t="s">
        <v>22</v>
      </c>
      <c r="F665">
        <v>3430</v>
      </c>
      <c r="G665" t="s">
        <v>27</v>
      </c>
      <c r="H665">
        <v>40</v>
      </c>
      <c r="I665">
        <v>28.765625</v>
      </c>
      <c r="J665" t="s">
        <v>31</v>
      </c>
      <c r="K665" s="1" t="s">
        <v>35</v>
      </c>
      <c r="L665" t="s">
        <v>36</v>
      </c>
      <c r="M665" t="s">
        <v>37</v>
      </c>
      <c r="N665" t="s">
        <v>36</v>
      </c>
      <c r="O665" t="str">
        <f>IF(N665="Occasional","_Yes",N665)</f>
        <v>No</v>
      </c>
    </row>
    <row r="666" spans="1:15" x14ac:dyDescent="0.25">
      <c r="A666" t="s">
        <v>14</v>
      </c>
      <c r="B666" t="s">
        <v>18</v>
      </c>
      <c r="C666" t="s">
        <v>20</v>
      </c>
      <c r="D666">
        <v>16.7109375</v>
      </c>
      <c r="E666" t="s">
        <v>22</v>
      </c>
      <c r="F666">
        <v>2810</v>
      </c>
      <c r="G666" t="s">
        <v>26</v>
      </c>
      <c r="H666">
        <v>40</v>
      </c>
      <c r="I666">
        <v>15.73632813</v>
      </c>
      <c r="J666" t="s">
        <v>29</v>
      </c>
      <c r="K666" s="1" t="s">
        <v>33</v>
      </c>
      <c r="L666" t="s">
        <v>36</v>
      </c>
      <c r="M666" t="s">
        <v>38</v>
      </c>
      <c r="N666" t="s">
        <v>63</v>
      </c>
      <c r="O666" t="str">
        <f>IF(N666="Occasional","_Yes",N666)</f>
        <v>_Yes</v>
      </c>
    </row>
    <row r="667" spans="1:15" x14ac:dyDescent="0.25">
      <c r="A667" t="s">
        <v>14</v>
      </c>
      <c r="B667" t="s">
        <v>18</v>
      </c>
      <c r="C667" t="s">
        <v>20</v>
      </c>
      <c r="D667">
        <v>16.7109375</v>
      </c>
      <c r="E667" t="s">
        <v>22</v>
      </c>
      <c r="F667">
        <v>3100</v>
      </c>
      <c r="G667" t="s">
        <v>27</v>
      </c>
      <c r="H667">
        <v>39.7109375</v>
      </c>
      <c r="I667">
        <v>29.28125</v>
      </c>
      <c r="J667" t="s">
        <v>31</v>
      </c>
      <c r="K667" s="1" t="s">
        <v>34</v>
      </c>
      <c r="L667" t="s">
        <v>36</v>
      </c>
      <c r="M667" t="s">
        <v>38</v>
      </c>
      <c r="N667" t="s">
        <v>36</v>
      </c>
      <c r="O667" t="str">
        <f>IF(N667="Occasional","_Yes",N667)</f>
        <v>No</v>
      </c>
    </row>
    <row r="668" spans="1:15" x14ac:dyDescent="0.25">
      <c r="A668" t="s">
        <v>14</v>
      </c>
      <c r="B668" t="s">
        <v>18</v>
      </c>
      <c r="C668" t="s">
        <v>20</v>
      </c>
      <c r="D668">
        <v>16.7109375</v>
      </c>
      <c r="E668" t="s">
        <v>22</v>
      </c>
      <c r="F668">
        <v>3200</v>
      </c>
      <c r="G668" t="s">
        <v>27</v>
      </c>
      <c r="H668">
        <v>42</v>
      </c>
      <c r="I668">
        <v>28.55078125</v>
      </c>
      <c r="J668" t="s">
        <v>31</v>
      </c>
      <c r="K668" s="1" t="s">
        <v>34</v>
      </c>
      <c r="L668" t="s">
        <v>36</v>
      </c>
      <c r="M668" t="s">
        <v>37</v>
      </c>
      <c r="N668" t="s">
        <v>63</v>
      </c>
      <c r="O668" t="str">
        <f>IF(N668="Occasional","_Yes",N668)</f>
        <v>_Yes</v>
      </c>
    </row>
    <row r="669" spans="1:15" x14ac:dyDescent="0.25">
      <c r="A669" t="s">
        <v>14</v>
      </c>
      <c r="B669" t="s">
        <v>18</v>
      </c>
      <c r="C669" t="s">
        <v>20</v>
      </c>
      <c r="D669">
        <v>16.7109375</v>
      </c>
      <c r="E669" t="s">
        <v>22</v>
      </c>
      <c r="F669">
        <v>3250</v>
      </c>
      <c r="G669" t="s">
        <v>27</v>
      </c>
      <c r="H669">
        <v>40</v>
      </c>
      <c r="I669">
        <v>18.25</v>
      </c>
      <c r="J669" t="s">
        <v>29</v>
      </c>
      <c r="K669" s="1" t="s">
        <v>33</v>
      </c>
      <c r="L669" t="s">
        <v>63</v>
      </c>
      <c r="M669" t="s">
        <v>38</v>
      </c>
      <c r="N669" t="s">
        <v>63</v>
      </c>
      <c r="O669" t="str">
        <f>IF(N669="Occasional","_Yes",N669)</f>
        <v>_Yes</v>
      </c>
    </row>
    <row r="670" spans="1:15" x14ac:dyDescent="0.25">
      <c r="A670" t="s">
        <v>14</v>
      </c>
      <c r="B670" t="s">
        <v>18</v>
      </c>
      <c r="C670" t="s">
        <v>20</v>
      </c>
      <c r="D670">
        <v>16.7109375</v>
      </c>
      <c r="E670" t="s">
        <v>22</v>
      </c>
      <c r="F670">
        <v>3600</v>
      </c>
      <c r="G670" t="s">
        <v>28</v>
      </c>
      <c r="H670">
        <v>40</v>
      </c>
      <c r="I670">
        <v>28.45703125</v>
      </c>
      <c r="J670" t="s">
        <v>31</v>
      </c>
      <c r="K670" s="1" t="s">
        <v>35</v>
      </c>
      <c r="L670" t="s">
        <v>36</v>
      </c>
      <c r="M670" t="s">
        <v>40</v>
      </c>
      <c r="N670" t="s">
        <v>41</v>
      </c>
      <c r="O670" t="str">
        <f>IF(N670="Occasional","_Yes",N670)</f>
        <v>_Yes</v>
      </c>
    </row>
    <row r="671" spans="1:15" x14ac:dyDescent="0.25">
      <c r="A671" t="s">
        <v>14</v>
      </c>
      <c r="B671" t="s">
        <v>18</v>
      </c>
      <c r="C671" t="s">
        <v>20</v>
      </c>
      <c r="D671">
        <v>16.85546875</v>
      </c>
      <c r="E671" t="s">
        <v>22</v>
      </c>
      <c r="F671">
        <v>2690</v>
      </c>
      <c r="G671" t="s">
        <v>26</v>
      </c>
      <c r="H671">
        <v>38.28125</v>
      </c>
      <c r="I671">
        <v>30.91015625</v>
      </c>
      <c r="J671" t="s">
        <v>32</v>
      </c>
      <c r="K671" s="1" t="s">
        <v>34</v>
      </c>
      <c r="L671" t="s">
        <v>36</v>
      </c>
      <c r="M671" t="s">
        <v>38</v>
      </c>
      <c r="N671" t="s">
        <v>36</v>
      </c>
      <c r="O671" t="str">
        <f>IF(N671="Occasional","_Yes",N671)</f>
        <v>No</v>
      </c>
    </row>
    <row r="672" spans="1:15" x14ac:dyDescent="0.25">
      <c r="A672" t="s">
        <v>14</v>
      </c>
      <c r="B672" t="s">
        <v>18</v>
      </c>
      <c r="C672" t="s">
        <v>20</v>
      </c>
      <c r="D672">
        <v>16.85546875</v>
      </c>
      <c r="E672" t="s">
        <v>22</v>
      </c>
      <c r="F672">
        <v>2840</v>
      </c>
      <c r="G672" t="s">
        <v>26</v>
      </c>
      <c r="H672">
        <v>40</v>
      </c>
      <c r="I672">
        <v>34.734375</v>
      </c>
      <c r="J672" t="s">
        <v>32</v>
      </c>
      <c r="K672" s="1" t="s">
        <v>35</v>
      </c>
      <c r="L672" t="s">
        <v>36</v>
      </c>
      <c r="M672" t="s">
        <v>37</v>
      </c>
      <c r="N672" t="s">
        <v>36</v>
      </c>
      <c r="O672" t="str">
        <f>IF(N672="Occasional","_Yes",N672)</f>
        <v>No</v>
      </c>
    </row>
    <row r="673" spans="1:15" x14ac:dyDescent="0.25">
      <c r="A673" t="s">
        <v>14</v>
      </c>
      <c r="B673" t="s">
        <v>18</v>
      </c>
      <c r="C673" t="s">
        <v>20</v>
      </c>
      <c r="D673">
        <v>16.85546875</v>
      </c>
      <c r="E673" t="s">
        <v>22</v>
      </c>
      <c r="F673">
        <v>4310</v>
      </c>
      <c r="G673" t="s">
        <v>28</v>
      </c>
      <c r="H673">
        <v>40</v>
      </c>
      <c r="I673">
        <v>32.484375</v>
      </c>
      <c r="J673" t="s">
        <v>32</v>
      </c>
      <c r="K673" s="1" t="s">
        <v>35</v>
      </c>
      <c r="L673" t="s">
        <v>36</v>
      </c>
      <c r="M673" t="s">
        <v>38</v>
      </c>
      <c r="N673" t="s">
        <v>36</v>
      </c>
      <c r="O673" t="str">
        <f>IF(N673="Occasional","_Yes",N673)</f>
        <v>No</v>
      </c>
    </row>
    <row r="674" spans="1:15" x14ac:dyDescent="0.25">
      <c r="A674" t="s">
        <v>14</v>
      </c>
      <c r="B674" t="s">
        <v>18</v>
      </c>
      <c r="C674" t="s">
        <v>20</v>
      </c>
      <c r="D674">
        <v>16.85546875</v>
      </c>
      <c r="E674" t="s">
        <v>22</v>
      </c>
      <c r="F674">
        <v>4570</v>
      </c>
      <c r="G674" t="s">
        <v>28</v>
      </c>
      <c r="H674">
        <v>43</v>
      </c>
      <c r="I674">
        <v>32.2578125</v>
      </c>
      <c r="J674" t="s">
        <v>32</v>
      </c>
      <c r="K674" s="1" t="s">
        <v>34</v>
      </c>
      <c r="L674" t="s">
        <v>36</v>
      </c>
      <c r="M674" t="s">
        <v>38</v>
      </c>
      <c r="N674" t="s">
        <v>36</v>
      </c>
      <c r="O674" t="str">
        <f>IF(N674="Occasional","_Yes",N674)</f>
        <v>No</v>
      </c>
    </row>
    <row r="675" spans="1:15" x14ac:dyDescent="0.25">
      <c r="A675" t="s">
        <v>14</v>
      </c>
      <c r="B675" t="s">
        <v>18</v>
      </c>
      <c r="C675" t="s">
        <v>20</v>
      </c>
      <c r="D675">
        <v>17</v>
      </c>
      <c r="E675" t="s">
        <v>22</v>
      </c>
      <c r="F675">
        <v>3230</v>
      </c>
      <c r="G675" t="s">
        <v>27</v>
      </c>
      <c r="H675">
        <v>38.421875</v>
      </c>
      <c r="I675">
        <v>30.296875</v>
      </c>
      <c r="J675" t="s">
        <v>32</v>
      </c>
      <c r="K675" s="1" t="s">
        <v>33</v>
      </c>
      <c r="L675" t="s">
        <v>36</v>
      </c>
      <c r="M675" t="s">
        <v>38</v>
      </c>
      <c r="N675" t="s">
        <v>63</v>
      </c>
      <c r="O675" t="str">
        <f>IF(N675="Occasional","_Yes",N675)</f>
        <v>_Yes</v>
      </c>
    </row>
    <row r="676" spans="1:15" x14ac:dyDescent="0.25">
      <c r="A676" t="s">
        <v>14</v>
      </c>
      <c r="B676" t="s">
        <v>18</v>
      </c>
      <c r="C676" t="s">
        <v>20</v>
      </c>
      <c r="D676">
        <v>17</v>
      </c>
      <c r="E676" t="s">
        <v>22</v>
      </c>
      <c r="F676">
        <v>3690</v>
      </c>
      <c r="G676" t="s">
        <v>28</v>
      </c>
      <c r="H676">
        <v>41</v>
      </c>
      <c r="I676">
        <v>31.63671875</v>
      </c>
      <c r="J676" t="s">
        <v>32</v>
      </c>
      <c r="K676" s="1" t="s">
        <v>34</v>
      </c>
      <c r="L676" t="s">
        <v>36</v>
      </c>
      <c r="M676" t="s">
        <v>38</v>
      </c>
      <c r="N676" t="s">
        <v>36</v>
      </c>
      <c r="O676" t="str">
        <f>IF(N676="Occasional","_Yes",N676)</f>
        <v>No</v>
      </c>
    </row>
    <row r="677" spans="1:15" x14ac:dyDescent="0.25">
      <c r="A677" t="s">
        <v>14</v>
      </c>
      <c r="B677" t="s">
        <v>18</v>
      </c>
      <c r="C677" t="s">
        <v>20</v>
      </c>
      <c r="D677">
        <v>17</v>
      </c>
      <c r="E677" t="s">
        <v>22</v>
      </c>
      <c r="F677">
        <v>4080</v>
      </c>
      <c r="G677" t="s">
        <v>28</v>
      </c>
      <c r="H677">
        <v>40</v>
      </c>
      <c r="I677">
        <v>32.640625</v>
      </c>
      <c r="J677" t="s">
        <v>32</v>
      </c>
      <c r="K677" s="1" t="s">
        <v>33</v>
      </c>
      <c r="L677" t="s">
        <v>36</v>
      </c>
      <c r="M677" t="s">
        <v>40</v>
      </c>
      <c r="N677" t="s">
        <v>36</v>
      </c>
      <c r="O677" t="str">
        <f>IF(N677="Occasional","_Yes",N677)</f>
        <v>No</v>
      </c>
    </row>
    <row r="678" spans="1:15" x14ac:dyDescent="0.25">
      <c r="A678" t="s">
        <v>14</v>
      </c>
      <c r="B678" t="s">
        <v>18</v>
      </c>
      <c r="C678" t="s">
        <v>20</v>
      </c>
      <c r="D678">
        <v>17.140625</v>
      </c>
      <c r="E678" t="s">
        <v>22</v>
      </c>
      <c r="F678">
        <v>2840</v>
      </c>
      <c r="G678" t="s">
        <v>26</v>
      </c>
      <c r="H678">
        <v>37</v>
      </c>
      <c r="I678">
        <v>39.90625</v>
      </c>
      <c r="J678" t="s">
        <v>32</v>
      </c>
      <c r="K678" s="1" t="s">
        <v>33</v>
      </c>
      <c r="L678" t="s">
        <v>36</v>
      </c>
      <c r="M678" t="s">
        <v>38</v>
      </c>
      <c r="N678" t="s">
        <v>36</v>
      </c>
      <c r="O678" t="str">
        <f>IF(N678="Occasional","_Yes",N678)</f>
        <v>No</v>
      </c>
    </row>
    <row r="679" spans="1:15" x14ac:dyDescent="0.25">
      <c r="A679" t="s">
        <v>14</v>
      </c>
      <c r="B679" t="s">
        <v>18</v>
      </c>
      <c r="C679" t="s">
        <v>20</v>
      </c>
      <c r="D679">
        <v>17.140625</v>
      </c>
      <c r="E679" t="s">
        <v>22</v>
      </c>
      <c r="F679">
        <v>2960</v>
      </c>
      <c r="G679" t="s">
        <v>26</v>
      </c>
      <c r="H679">
        <v>40</v>
      </c>
      <c r="I679">
        <v>29.69921875</v>
      </c>
      <c r="J679" t="s">
        <v>31</v>
      </c>
      <c r="K679" s="1" t="s">
        <v>35</v>
      </c>
      <c r="L679" t="s">
        <v>36</v>
      </c>
      <c r="M679" t="s">
        <v>40</v>
      </c>
      <c r="N679" t="s">
        <v>36</v>
      </c>
      <c r="O679" t="str">
        <f>IF(N679="Occasional","_Yes",N679)</f>
        <v>No</v>
      </c>
    </row>
    <row r="680" spans="1:15" x14ac:dyDescent="0.25">
      <c r="A680" t="s">
        <v>14</v>
      </c>
      <c r="B680" t="s">
        <v>18</v>
      </c>
      <c r="C680" t="s">
        <v>20</v>
      </c>
      <c r="D680">
        <v>17.28515625</v>
      </c>
      <c r="E680" t="s">
        <v>22</v>
      </c>
      <c r="F680">
        <v>2600</v>
      </c>
      <c r="G680" t="s">
        <v>26</v>
      </c>
      <c r="H680">
        <v>40</v>
      </c>
      <c r="I680">
        <v>25.69140625</v>
      </c>
      <c r="J680" t="s">
        <v>31</v>
      </c>
      <c r="K680" s="1" t="s">
        <v>33</v>
      </c>
      <c r="L680" t="s">
        <v>36</v>
      </c>
      <c r="M680" t="s">
        <v>37</v>
      </c>
      <c r="N680" t="s">
        <v>36</v>
      </c>
      <c r="O680" t="str">
        <f>IF(N680="Occasional","_Yes",N680)</f>
        <v>No</v>
      </c>
    </row>
    <row r="681" spans="1:15" x14ac:dyDescent="0.25">
      <c r="A681" t="s">
        <v>14</v>
      </c>
      <c r="B681" t="s">
        <v>18</v>
      </c>
      <c r="C681" t="s">
        <v>20</v>
      </c>
      <c r="D681">
        <v>17.28515625</v>
      </c>
      <c r="E681" t="s">
        <v>22</v>
      </c>
      <c r="F681">
        <v>3020</v>
      </c>
      <c r="G681" t="s">
        <v>27</v>
      </c>
      <c r="H681">
        <v>40</v>
      </c>
      <c r="I681">
        <v>30.2421875</v>
      </c>
      <c r="J681" t="s">
        <v>32</v>
      </c>
      <c r="K681" s="1" t="s">
        <v>34</v>
      </c>
      <c r="L681" t="s">
        <v>36</v>
      </c>
      <c r="M681" t="s">
        <v>40</v>
      </c>
      <c r="N681" t="s">
        <v>36</v>
      </c>
      <c r="O681" t="str">
        <f>IF(N681="Occasional","_Yes",N681)</f>
        <v>No</v>
      </c>
    </row>
    <row r="682" spans="1:15" x14ac:dyDescent="0.25">
      <c r="A682" t="s">
        <v>14</v>
      </c>
      <c r="B682" t="s">
        <v>18</v>
      </c>
      <c r="C682" t="s">
        <v>20</v>
      </c>
      <c r="D682">
        <v>17.28515625</v>
      </c>
      <c r="E682" t="s">
        <v>22</v>
      </c>
      <c r="F682">
        <v>3370</v>
      </c>
      <c r="G682" t="s">
        <v>27</v>
      </c>
      <c r="H682">
        <v>40</v>
      </c>
      <c r="I682">
        <v>26.46875</v>
      </c>
      <c r="J682" t="s">
        <v>31</v>
      </c>
      <c r="K682" s="1" t="s">
        <v>33</v>
      </c>
      <c r="L682" t="s">
        <v>36</v>
      </c>
      <c r="M682" t="s">
        <v>40</v>
      </c>
      <c r="N682" t="s">
        <v>63</v>
      </c>
      <c r="O682" t="str">
        <f>IF(N682="Occasional","_Yes",N682)</f>
        <v>_Yes</v>
      </c>
    </row>
    <row r="683" spans="1:15" x14ac:dyDescent="0.25">
      <c r="A683" t="s">
        <v>14</v>
      </c>
      <c r="B683" t="s">
        <v>18</v>
      </c>
      <c r="C683" t="s">
        <v>20</v>
      </c>
      <c r="D683">
        <v>17.28515625</v>
      </c>
      <c r="E683" t="s">
        <v>22</v>
      </c>
      <c r="F683">
        <v>3690</v>
      </c>
      <c r="G683" t="s">
        <v>28</v>
      </c>
      <c r="H683">
        <v>41</v>
      </c>
      <c r="I683">
        <v>28.953125</v>
      </c>
      <c r="J683" t="s">
        <v>31</v>
      </c>
      <c r="K683" s="1" t="s">
        <v>33</v>
      </c>
      <c r="L683" t="s">
        <v>36</v>
      </c>
      <c r="M683" t="s">
        <v>40</v>
      </c>
      <c r="N683" t="s">
        <v>36</v>
      </c>
      <c r="O683" t="str">
        <f>IF(N683="Occasional","_Yes",N683)</f>
        <v>No</v>
      </c>
    </row>
    <row r="684" spans="1:15" x14ac:dyDescent="0.25">
      <c r="A684" t="s">
        <v>14</v>
      </c>
      <c r="B684" t="s">
        <v>18</v>
      </c>
      <c r="C684" t="s">
        <v>20</v>
      </c>
      <c r="D684">
        <v>17.42578125</v>
      </c>
      <c r="E684" t="s">
        <v>22</v>
      </c>
      <c r="F684">
        <v>2640</v>
      </c>
      <c r="G684" t="s">
        <v>26</v>
      </c>
      <c r="H684">
        <v>41.5703125</v>
      </c>
      <c r="I684">
        <v>24.609375</v>
      </c>
      <c r="J684" t="s">
        <v>30</v>
      </c>
      <c r="K684" s="1" t="s">
        <v>35</v>
      </c>
      <c r="L684" t="s">
        <v>36</v>
      </c>
      <c r="M684" t="s">
        <v>37</v>
      </c>
      <c r="N684" t="s">
        <v>63</v>
      </c>
      <c r="O684" t="str">
        <f>IF(N684="Occasional","_Yes",N684)</f>
        <v>_Yes</v>
      </c>
    </row>
    <row r="685" spans="1:15" x14ac:dyDescent="0.25">
      <c r="A685" t="s">
        <v>14</v>
      </c>
      <c r="B685" t="s">
        <v>18</v>
      </c>
      <c r="C685" t="s">
        <v>20</v>
      </c>
      <c r="D685">
        <v>17.42578125</v>
      </c>
      <c r="E685" t="s">
        <v>22</v>
      </c>
      <c r="F685">
        <v>3150</v>
      </c>
      <c r="G685" t="s">
        <v>27</v>
      </c>
      <c r="H685">
        <v>40.421875</v>
      </c>
      <c r="I685">
        <v>27.140625</v>
      </c>
      <c r="J685" t="s">
        <v>31</v>
      </c>
      <c r="K685" s="1" t="s">
        <v>33</v>
      </c>
      <c r="L685" t="s">
        <v>36</v>
      </c>
      <c r="M685" t="s">
        <v>37</v>
      </c>
      <c r="N685" t="s">
        <v>36</v>
      </c>
      <c r="O685" t="str">
        <f>IF(N685="Occasional","_Yes",N685)</f>
        <v>No</v>
      </c>
    </row>
    <row r="686" spans="1:15" x14ac:dyDescent="0.25">
      <c r="A686" t="s">
        <v>14</v>
      </c>
      <c r="B686" t="s">
        <v>18</v>
      </c>
      <c r="C686" t="s">
        <v>20</v>
      </c>
      <c r="D686">
        <v>17.42578125</v>
      </c>
      <c r="E686" t="s">
        <v>22</v>
      </c>
      <c r="F686">
        <v>3440</v>
      </c>
      <c r="G686" t="s">
        <v>27</v>
      </c>
      <c r="H686">
        <v>39</v>
      </c>
      <c r="I686">
        <v>39.5234375</v>
      </c>
      <c r="J686" t="s">
        <v>32</v>
      </c>
      <c r="K686" s="1" t="s">
        <v>33</v>
      </c>
      <c r="L686" t="s">
        <v>36</v>
      </c>
      <c r="M686" t="s">
        <v>38</v>
      </c>
      <c r="N686" t="s">
        <v>36</v>
      </c>
      <c r="O686" t="str">
        <f>IF(N686="Occasional","_Yes",N686)</f>
        <v>No</v>
      </c>
    </row>
    <row r="687" spans="1:15" x14ac:dyDescent="0.25">
      <c r="A687" t="s">
        <v>14</v>
      </c>
      <c r="B687" t="s">
        <v>18</v>
      </c>
      <c r="C687" t="s">
        <v>20</v>
      </c>
      <c r="D687">
        <v>17.42578125</v>
      </c>
      <c r="E687" t="s">
        <v>22</v>
      </c>
      <c r="F687">
        <v>3640</v>
      </c>
      <c r="G687" t="s">
        <v>28</v>
      </c>
      <c r="H687">
        <v>43</v>
      </c>
      <c r="I687">
        <v>27.76171875</v>
      </c>
      <c r="J687" t="s">
        <v>31</v>
      </c>
      <c r="K687" s="1" t="s">
        <v>33</v>
      </c>
      <c r="L687" t="s">
        <v>36</v>
      </c>
      <c r="M687" t="s">
        <v>40</v>
      </c>
      <c r="N687" t="s">
        <v>36</v>
      </c>
      <c r="O687" t="str">
        <f>IF(N687="Occasional","_Yes",N687)</f>
        <v>No</v>
      </c>
    </row>
    <row r="688" spans="1:15" x14ac:dyDescent="0.25">
      <c r="A688" t="s">
        <v>14</v>
      </c>
      <c r="B688" t="s">
        <v>18</v>
      </c>
      <c r="C688" t="s">
        <v>20</v>
      </c>
      <c r="D688">
        <v>17.42578125</v>
      </c>
      <c r="E688" t="s">
        <v>22</v>
      </c>
      <c r="F688">
        <v>3760</v>
      </c>
      <c r="G688" t="s">
        <v>28</v>
      </c>
      <c r="H688">
        <v>40</v>
      </c>
      <c r="I688">
        <v>31.45703125</v>
      </c>
      <c r="J688" t="s">
        <v>32</v>
      </c>
      <c r="K688" s="1" t="s">
        <v>34</v>
      </c>
      <c r="L688" t="s">
        <v>36</v>
      </c>
      <c r="M688" t="s">
        <v>37</v>
      </c>
      <c r="N688" t="s">
        <v>36</v>
      </c>
      <c r="O688" t="str">
        <f>IF(N688="Occasional","_Yes",N688)</f>
        <v>No</v>
      </c>
    </row>
    <row r="689" spans="1:15" x14ac:dyDescent="0.25">
      <c r="A689" t="s">
        <v>14</v>
      </c>
      <c r="B689" t="s">
        <v>18</v>
      </c>
      <c r="C689" t="s">
        <v>20</v>
      </c>
      <c r="D689">
        <v>17.42578125</v>
      </c>
      <c r="E689" t="s">
        <v>22</v>
      </c>
      <c r="F689">
        <v>3860</v>
      </c>
      <c r="G689" t="s">
        <v>28</v>
      </c>
      <c r="H689">
        <v>38</v>
      </c>
      <c r="I689">
        <v>33.6875</v>
      </c>
      <c r="J689" t="s">
        <v>32</v>
      </c>
      <c r="K689" s="1" t="s">
        <v>34</v>
      </c>
      <c r="L689" t="s">
        <v>36</v>
      </c>
      <c r="M689" t="s">
        <v>37</v>
      </c>
      <c r="N689" t="s">
        <v>36</v>
      </c>
      <c r="O689" t="str">
        <f>IF(N689="Occasional","_Yes",N689)</f>
        <v>No</v>
      </c>
    </row>
    <row r="690" spans="1:15" x14ac:dyDescent="0.25">
      <c r="A690" t="s">
        <v>14</v>
      </c>
      <c r="B690" t="s">
        <v>18</v>
      </c>
      <c r="C690" t="s">
        <v>20</v>
      </c>
      <c r="D690">
        <v>17.5703125</v>
      </c>
      <c r="E690" t="s">
        <v>22</v>
      </c>
      <c r="F690">
        <v>2620</v>
      </c>
      <c r="G690" t="s">
        <v>26</v>
      </c>
      <c r="H690">
        <v>35</v>
      </c>
      <c r="I690">
        <v>29.96875</v>
      </c>
      <c r="J690" t="s">
        <v>31</v>
      </c>
      <c r="K690" s="1" t="s">
        <v>33</v>
      </c>
      <c r="L690" t="s">
        <v>36</v>
      </c>
      <c r="M690" t="s">
        <v>38</v>
      </c>
      <c r="N690" t="s">
        <v>63</v>
      </c>
      <c r="O690" t="str">
        <f>IF(N690="Occasional","_Yes",N690)</f>
        <v>_Yes</v>
      </c>
    </row>
    <row r="691" spans="1:15" x14ac:dyDescent="0.25">
      <c r="A691" t="s">
        <v>14</v>
      </c>
      <c r="B691" t="s">
        <v>18</v>
      </c>
      <c r="C691" t="s">
        <v>20</v>
      </c>
      <c r="D691">
        <v>17.5703125</v>
      </c>
      <c r="E691" t="s">
        <v>22</v>
      </c>
      <c r="F691">
        <v>3420</v>
      </c>
      <c r="G691" t="s">
        <v>27</v>
      </c>
      <c r="H691">
        <v>39.7109375</v>
      </c>
      <c r="I691">
        <v>26.81640625</v>
      </c>
      <c r="J691" t="s">
        <v>31</v>
      </c>
      <c r="K691" s="1" t="s">
        <v>34</v>
      </c>
      <c r="L691" t="s">
        <v>36</v>
      </c>
      <c r="M691" t="s">
        <v>38</v>
      </c>
      <c r="N691" t="s">
        <v>41</v>
      </c>
      <c r="O691" t="str">
        <f>IF(N691="Occasional","_Yes",N691)</f>
        <v>_Yes</v>
      </c>
    </row>
    <row r="692" spans="1:15" x14ac:dyDescent="0.25">
      <c r="A692" t="s">
        <v>14</v>
      </c>
      <c r="B692" t="s">
        <v>18</v>
      </c>
      <c r="C692" t="s">
        <v>20</v>
      </c>
      <c r="D692">
        <v>17.5703125</v>
      </c>
      <c r="E692" t="s">
        <v>22</v>
      </c>
      <c r="F692">
        <v>3770</v>
      </c>
      <c r="G692" t="s">
        <v>28</v>
      </c>
      <c r="H692">
        <v>40</v>
      </c>
      <c r="I692">
        <v>27.421875</v>
      </c>
      <c r="J692" t="s">
        <v>31</v>
      </c>
      <c r="K692" s="1" t="s">
        <v>35</v>
      </c>
      <c r="L692" t="s">
        <v>63</v>
      </c>
      <c r="M692" t="s">
        <v>37</v>
      </c>
      <c r="N692" t="s">
        <v>36</v>
      </c>
      <c r="O692" t="str">
        <f>IF(N692="Occasional","_Yes",N692)</f>
        <v>No</v>
      </c>
    </row>
    <row r="693" spans="1:15" x14ac:dyDescent="0.25">
      <c r="A693" t="s">
        <v>14</v>
      </c>
      <c r="B693" t="s">
        <v>18</v>
      </c>
      <c r="C693" t="s">
        <v>20</v>
      </c>
      <c r="D693">
        <v>17.5703125</v>
      </c>
      <c r="E693" t="s">
        <v>22</v>
      </c>
      <c r="F693">
        <v>4100</v>
      </c>
      <c r="G693" t="s">
        <v>28</v>
      </c>
      <c r="H693">
        <v>36</v>
      </c>
      <c r="I693">
        <v>29.6875</v>
      </c>
      <c r="J693" t="s">
        <v>31</v>
      </c>
      <c r="K693" s="1" t="s">
        <v>33</v>
      </c>
      <c r="L693" t="s">
        <v>36</v>
      </c>
      <c r="M693" t="s">
        <v>40</v>
      </c>
      <c r="N693" t="s">
        <v>36</v>
      </c>
      <c r="O693" t="str">
        <f>IF(N693="Occasional","_Yes",N693)</f>
        <v>No</v>
      </c>
    </row>
    <row r="694" spans="1:15" x14ac:dyDescent="0.25">
      <c r="A694" t="s">
        <v>14</v>
      </c>
      <c r="B694" t="s">
        <v>18</v>
      </c>
      <c r="C694" t="s">
        <v>20</v>
      </c>
      <c r="D694">
        <v>17.7109375</v>
      </c>
      <c r="E694" t="s">
        <v>22</v>
      </c>
      <c r="F694">
        <v>3480</v>
      </c>
      <c r="G694" t="s">
        <v>27</v>
      </c>
      <c r="H694">
        <v>39.421875</v>
      </c>
      <c r="I694">
        <v>19.1484375</v>
      </c>
      <c r="J694" t="s">
        <v>29</v>
      </c>
      <c r="K694" s="1" t="s">
        <v>33</v>
      </c>
      <c r="L694" t="s">
        <v>36</v>
      </c>
      <c r="M694" t="s">
        <v>37</v>
      </c>
      <c r="N694" t="s">
        <v>36</v>
      </c>
      <c r="O694" t="str">
        <f>IF(N694="Occasional","_Yes",N694)</f>
        <v>No</v>
      </c>
    </row>
    <row r="695" spans="1:15" x14ac:dyDescent="0.25">
      <c r="A695" t="s">
        <v>14</v>
      </c>
      <c r="B695" t="s">
        <v>18</v>
      </c>
      <c r="C695" t="s">
        <v>20</v>
      </c>
      <c r="D695">
        <v>17.7109375</v>
      </c>
      <c r="E695" t="s">
        <v>22</v>
      </c>
      <c r="F695">
        <v>3820</v>
      </c>
      <c r="G695" t="s">
        <v>28</v>
      </c>
      <c r="H695">
        <v>40</v>
      </c>
      <c r="I695">
        <v>34.0625</v>
      </c>
      <c r="J695" t="s">
        <v>32</v>
      </c>
      <c r="K695" s="1" t="s">
        <v>35</v>
      </c>
      <c r="L695" t="s">
        <v>63</v>
      </c>
      <c r="M695" t="s">
        <v>38</v>
      </c>
      <c r="N695" t="s">
        <v>41</v>
      </c>
      <c r="O695" t="str">
        <f>IF(N695="Occasional","_Yes",N695)</f>
        <v>_Yes</v>
      </c>
    </row>
    <row r="696" spans="1:15" x14ac:dyDescent="0.25">
      <c r="A696" t="s">
        <v>14</v>
      </c>
      <c r="B696" t="s">
        <v>18</v>
      </c>
      <c r="C696" t="s">
        <v>20</v>
      </c>
      <c r="D696">
        <v>17.85546875</v>
      </c>
      <c r="E696" t="s">
        <v>22</v>
      </c>
      <c r="F696">
        <v>3060</v>
      </c>
      <c r="G696" t="s">
        <v>27</v>
      </c>
      <c r="H696">
        <v>40</v>
      </c>
      <c r="I696">
        <v>34.3046875</v>
      </c>
      <c r="J696" t="s">
        <v>32</v>
      </c>
      <c r="K696" s="1" t="s">
        <v>34</v>
      </c>
      <c r="L696" t="s">
        <v>36</v>
      </c>
      <c r="M696" t="s">
        <v>38</v>
      </c>
      <c r="N696" t="s">
        <v>36</v>
      </c>
      <c r="O696" t="str">
        <f>IF(N696="Occasional","_Yes",N696)</f>
        <v>No</v>
      </c>
    </row>
    <row r="697" spans="1:15" x14ac:dyDescent="0.25">
      <c r="A697" t="s">
        <v>14</v>
      </c>
      <c r="B697" t="s">
        <v>18</v>
      </c>
      <c r="C697" t="s">
        <v>20</v>
      </c>
      <c r="D697">
        <v>17.85546875</v>
      </c>
      <c r="E697" t="s">
        <v>22</v>
      </c>
      <c r="F697">
        <v>3300</v>
      </c>
      <c r="G697" t="s">
        <v>27</v>
      </c>
      <c r="H697">
        <v>40</v>
      </c>
      <c r="I697">
        <v>29.51953125</v>
      </c>
      <c r="J697" t="s">
        <v>31</v>
      </c>
      <c r="K697" s="1" t="s">
        <v>34</v>
      </c>
      <c r="L697" t="s">
        <v>63</v>
      </c>
      <c r="M697" t="s">
        <v>38</v>
      </c>
      <c r="N697" t="s">
        <v>41</v>
      </c>
      <c r="O697" t="str">
        <f>IF(N697="Occasional","_Yes",N697)</f>
        <v>_Yes</v>
      </c>
    </row>
    <row r="698" spans="1:15" x14ac:dyDescent="0.25">
      <c r="A698" t="s">
        <v>14</v>
      </c>
      <c r="B698" t="s">
        <v>18</v>
      </c>
      <c r="C698" t="s">
        <v>20</v>
      </c>
      <c r="D698">
        <v>17.85546875</v>
      </c>
      <c r="E698" t="s">
        <v>22</v>
      </c>
      <c r="F698">
        <v>3590</v>
      </c>
      <c r="G698" t="s">
        <v>28</v>
      </c>
      <c r="H698">
        <v>38</v>
      </c>
      <c r="I698">
        <v>30.671875</v>
      </c>
      <c r="J698" t="s">
        <v>32</v>
      </c>
      <c r="K698" s="1" t="s">
        <v>33</v>
      </c>
      <c r="L698" t="s">
        <v>36</v>
      </c>
      <c r="M698" t="s">
        <v>38</v>
      </c>
      <c r="N698" t="s">
        <v>36</v>
      </c>
      <c r="O698" t="str">
        <f>IF(N698="Occasional","_Yes",N698)</f>
        <v>No</v>
      </c>
    </row>
    <row r="699" spans="1:15" x14ac:dyDescent="0.25">
      <c r="A699" t="s">
        <v>14</v>
      </c>
      <c r="B699" t="s">
        <v>18</v>
      </c>
      <c r="C699" t="s">
        <v>20</v>
      </c>
      <c r="D699">
        <v>18</v>
      </c>
      <c r="E699" t="s">
        <v>22</v>
      </c>
      <c r="F699">
        <v>2080</v>
      </c>
      <c r="G699" t="s">
        <v>25</v>
      </c>
      <c r="H699">
        <v>37</v>
      </c>
      <c r="I699">
        <v>26.44140625</v>
      </c>
      <c r="J699" t="s">
        <v>31</v>
      </c>
      <c r="K699" s="1" t="s">
        <v>34</v>
      </c>
      <c r="L699" t="s">
        <v>36</v>
      </c>
      <c r="M699" t="s">
        <v>38</v>
      </c>
      <c r="N699" t="s">
        <v>36</v>
      </c>
      <c r="O699" t="str">
        <f>IF(N699="Occasional","_Yes",N699)</f>
        <v>No</v>
      </c>
    </row>
    <row r="700" spans="1:15" x14ac:dyDescent="0.25">
      <c r="A700" t="s">
        <v>14</v>
      </c>
      <c r="B700" t="s">
        <v>18</v>
      </c>
      <c r="C700" t="s">
        <v>20</v>
      </c>
      <c r="D700">
        <v>18</v>
      </c>
      <c r="E700" t="s">
        <v>22</v>
      </c>
      <c r="F700">
        <v>2980</v>
      </c>
      <c r="G700" t="s">
        <v>26</v>
      </c>
      <c r="H700">
        <v>40</v>
      </c>
      <c r="I700">
        <v>23.2578125</v>
      </c>
      <c r="J700" t="s">
        <v>30</v>
      </c>
      <c r="K700" s="1" t="s">
        <v>34</v>
      </c>
      <c r="L700" t="s">
        <v>36</v>
      </c>
      <c r="M700" t="s">
        <v>40</v>
      </c>
      <c r="N700" t="s">
        <v>63</v>
      </c>
      <c r="O700" t="str">
        <f>IF(N700="Occasional","_Yes",N700)</f>
        <v>_Yes</v>
      </c>
    </row>
    <row r="701" spans="1:15" x14ac:dyDescent="0.25">
      <c r="A701" t="s">
        <v>14</v>
      </c>
      <c r="B701" t="s">
        <v>18</v>
      </c>
      <c r="C701" t="s">
        <v>20</v>
      </c>
      <c r="D701">
        <v>18.140625</v>
      </c>
      <c r="E701" t="s">
        <v>22</v>
      </c>
      <c r="F701">
        <v>3380</v>
      </c>
      <c r="G701" t="s">
        <v>27</v>
      </c>
      <c r="H701">
        <v>40</v>
      </c>
      <c r="I701">
        <v>27.71484375</v>
      </c>
      <c r="J701" t="s">
        <v>31</v>
      </c>
      <c r="K701" s="1" t="s">
        <v>33</v>
      </c>
      <c r="L701" t="s">
        <v>36</v>
      </c>
      <c r="M701" t="s">
        <v>38</v>
      </c>
      <c r="N701" t="s">
        <v>36</v>
      </c>
      <c r="O701" t="str">
        <f>IF(N701="Occasional","_Yes",N701)</f>
        <v>No</v>
      </c>
    </row>
    <row r="702" spans="1:15" x14ac:dyDescent="0.25">
      <c r="A702" t="s">
        <v>14</v>
      </c>
      <c r="B702" t="s">
        <v>18</v>
      </c>
      <c r="C702" t="s">
        <v>20</v>
      </c>
      <c r="D702">
        <v>18.140625</v>
      </c>
      <c r="E702" t="s">
        <v>22</v>
      </c>
      <c r="F702">
        <v>4300</v>
      </c>
      <c r="G702" t="s">
        <v>28</v>
      </c>
      <c r="H702">
        <v>40</v>
      </c>
      <c r="I702">
        <v>37.3984375</v>
      </c>
      <c r="J702" t="s">
        <v>32</v>
      </c>
      <c r="K702" s="1" t="s">
        <v>33</v>
      </c>
      <c r="L702" t="s">
        <v>36</v>
      </c>
      <c r="M702" t="s">
        <v>37</v>
      </c>
      <c r="N702" t="s">
        <v>36</v>
      </c>
      <c r="O702" t="str">
        <f>IF(N702="Occasional","_Yes",N702)</f>
        <v>No</v>
      </c>
    </row>
    <row r="703" spans="1:15" x14ac:dyDescent="0.25">
      <c r="A703" t="s">
        <v>14</v>
      </c>
      <c r="B703" t="s">
        <v>18</v>
      </c>
      <c r="C703" t="s">
        <v>20</v>
      </c>
      <c r="D703">
        <v>18.28515625</v>
      </c>
      <c r="E703" t="s">
        <v>22</v>
      </c>
      <c r="F703">
        <v>2490</v>
      </c>
      <c r="G703" t="s">
        <v>25</v>
      </c>
      <c r="H703">
        <v>41.5703125</v>
      </c>
      <c r="I703">
        <v>25.05859375</v>
      </c>
      <c r="J703" t="s">
        <v>31</v>
      </c>
      <c r="K703" s="1" t="s">
        <v>34</v>
      </c>
      <c r="L703" t="s">
        <v>36</v>
      </c>
      <c r="M703" t="s">
        <v>38</v>
      </c>
      <c r="N703" t="s">
        <v>63</v>
      </c>
      <c r="O703" t="str">
        <f>IF(N703="Occasional","_Yes",N703)</f>
        <v>_Yes</v>
      </c>
    </row>
    <row r="704" spans="1:15" x14ac:dyDescent="0.25">
      <c r="A704" t="s">
        <v>14</v>
      </c>
      <c r="B704" t="s">
        <v>18</v>
      </c>
      <c r="C704" t="s">
        <v>20</v>
      </c>
      <c r="D704">
        <v>18.28515625</v>
      </c>
      <c r="E704" t="s">
        <v>22</v>
      </c>
      <c r="F704">
        <v>3090</v>
      </c>
      <c r="G704" t="s">
        <v>27</v>
      </c>
      <c r="H704">
        <v>39.5</v>
      </c>
      <c r="I704">
        <v>30.32421875</v>
      </c>
      <c r="J704" t="s">
        <v>32</v>
      </c>
      <c r="K704" s="1" t="s">
        <v>34</v>
      </c>
      <c r="L704" t="s">
        <v>36</v>
      </c>
      <c r="M704" t="s">
        <v>38</v>
      </c>
      <c r="N704" t="s">
        <v>36</v>
      </c>
      <c r="O704" t="str">
        <f>IF(N704="Occasional","_Yes",N704)</f>
        <v>No</v>
      </c>
    </row>
    <row r="705" spans="1:15" x14ac:dyDescent="0.25">
      <c r="A705" t="s">
        <v>14</v>
      </c>
      <c r="B705" t="s">
        <v>18</v>
      </c>
      <c r="C705" t="s">
        <v>20</v>
      </c>
      <c r="D705">
        <v>18.42578125</v>
      </c>
      <c r="E705" t="s">
        <v>22</v>
      </c>
      <c r="F705">
        <v>1880</v>
      </c>
      <c r="G705" t="s">
        <v>25</v>
      </c>
      <c r="H705">
        <v>32</v>
      </c>
      <c r="I705">
        <v>19.41796875</v>
      </c>
      <c r="J705" t="s">
        <v>29</v>
      </c>
      <c r="K705" s="1" t="s">
        <v>33</v>
      </c>
      <c r="L705" t="s">
        <v>36</v>
      </c>
      <c r="M705" t="s">
        <v>40</v>
      </c>
      <c r="N705" t="s">
        <v>36</v>
      </c>
      <c r="O705" t="str">
        <f>IF(N705="Occasional","_Yes",N705)</f>
        <v>No</v>
      </c>
    </row>
    <row r="706" spans="1:15" x14ac:dyDescent="0.25">
      <c r="A706" t="s">
        <v>14</v>
      </c>
      <c r="B706" t="s">
        <v>18</v>
      </c>
      <c r="C706" t="s">
        <v>20</v>
      </c>
      <c r="D706">
        <v>18.42578125</v>
      </c>
      <c r="E706" t="s">
        <v>22</v>
      </c>
      <c r="F706">
        <v>2460</v>
      </c>
      <c r="G706" t="s">
        <v>25</v>
      </c>
      <c r="H706">
        <v>40</v>
      </c>
      <c r="I706">
        <v>28.39453125</v>
      </c>
      <c r="J706" t="s">
        <v>31</v>
      </c>
      <c r="K706" s="1" t="s">
        <v>33</v>
      </c>
      <c r="L706" t="s">
        <v>36</v>
      </c>
      <c r="M706" t="s">
        <v>38</v>
      </c>
      <c r="N706" t="s">
        <v>36</v>
      </c>
      <c r="O706" t="str">
        <f>IF(N706="Occasional","_Yes",N706)</f>
        <v>No</v>
      </c>
    </row>
    <row r="707" spans="1:15" x14ac:dyDescent="0.25">
      <c r="A707" t="s">
        <v>14</v>
      </c>
      <c r="B707" t="s">
        <v>18</v>
      </c>
      <c r="C707" t="s">
        <v>20</v>
      </c>
      <c r="D707">
        <v>18.42578125</v>
      </c>
      <c r="E707" t="s">
        <v>22</v>
      </c>
      <c r="F707">
        <v>2570</v>
      </c>
      <c r="G707" t="s">
        <v>26</v>
      </c>
      <c r="H707">
        <v>37</v>
      </c>
      <c r="I707">
        <v>29.53515625</v>
      </c>
      <c r="J707" t="s">
        <v>31</v>
      </c>
      <c r="K707" s="1" t="s">
        <v>35</v>
      </c>
      <c r="L707" t="s">
        <v>36</v>
      </c>
      <c r="M707" t="s">
        <v>40</v>
      </c>
      <c r="N707" t="s">
        <v>36</v>
      </c>
      <c r="O707" t="str">
        <f>IF(N707="Occasional","_Yes",N707)</f>
        <v>No</v>
      </c>
    </row>
    <row r="708" spans="1:15" x14ac:dyDescent="0.25">
      <c r="A708" t="s">
        <v>14</v>
      </c>
      <c r="B708" t="s">
        <v>18</v>
      </c>
      <c r="C708" t="s">
        <v>20</v>
      </c>
      <c r="D708">
        <v>18.42578125</v>
      </c>
      <c r="E708" t="s">
        <v>22</v>
      </c>
      <c r="F708">
        <v>2680</v>
      </c>
      <c r="G708" t="s">
        <v>26</v>
      </c>
      <c r="H708">
        <v>40.7109375</v>
      </c>
      <c r="I708">
        <v>30.6484375</v>
      </c>
      <c r="J708" t="s">
        <v>32</v>
      </c>
      <c r="K708" s="1" t="s">
        <v>34</v>
      </c>
      <c r="L708" t="s">
        <v>36</v>
      </c>
      <c r="M708" t="s">
        <v>40</v>
      </c>
      <c r="N708" t="s">
        <v>63</v>
      </c>
      <c r="O708" t="str">
        <f>IF(N708="Occasional","_Yes",N708)</f>
        <v>_Yes</v>
      </c>
    </row>
    <row r="709" spans="1:15" x14ac:dyDescent="0.25">
      <c r="A709" t="s">
        <v>14</v>
      </c>
      <c r="B709" t="s">
        <v>18</v>
      </c>
      <c r="C709" t="s">
        <v>20</v>
      </c>
      <c r="D709">
        <v>18.42578125</v>
      </c>
      <c r="E709" t="s">
        <v>22</v>
      </c>
      <c r="F709">
        <v>3070</v>
      </c>
      <c r="G709" t="s">
        <v>27</v>
      </c>
      <c r="H709">
        <v>39</v>
      </c>
      <c r="I709">
        <v>26.421875</v>
      </c>
      <c r="J709" t="s">
        <v>31</v>
      </c>
      <c r="K709" s="1" t="s">
        <v>34</v>
      </c>
      <c r="L709" t="s">
        <v>36</v>
      </c>
      <c r="M709" t="s">
        <v>38</v>
      </c>
      <c r="N709" t="s">
        <v>63</v>
      </c>
      <c r="O709" t="str">
        <f>IF(N709="Occasional","_Yes",N709)</f>
        <v>_Yes</v>
      </c>
    </row>
    <row r="710" spans="1:15" x14ac:dyDescent="0.25">
      <c r="A710" t="s">
        <v>14</v>
      </c>
      <c r="B710" t="s">
        <v>18</v>
      </c>
      <c r="C710" t="s">
        <v>20</v>
      </c>
      <c r="D710">
        <v>18.5703125</v>
      </c>
      <c r="E710" t="s">
        <v>22</v>
      </c>
      <c r="F710">
        <v>3920</v>
      </c>
      <c r="G710" t="s">
        <v>28</v>
      </c>
      <c r="H710">
        <v>40</v>
      </c>
      <c r="I710">
        <v>24.421875</v>
      </c>
      <c r="J710" t="s">
        <v>30</v>
      </c>
      <c r="K710" s="1" t="s">
        <v>33</v>
      </c>
      <c r="L710" t="s">
        <v>36</v>
      </c>
      <c r="M710" t="s">
        <v>38</v>
      </c>
      <c r="N710" t="s">
        <v>41</v>
      </c>
      <c r="O710" t="str">
        <f>IF(N710="Occasional","_Yes",N710)</f>
        <v>_Yes</v>
      </c>
    </row>
    <row r="711" spans="1:15" x14ac:dyDescent="0.25">
      <c r="A711" t="s">
        <v>14</v>
      </c>
      <c r="B711" t="s">
        <v>18</v>
      </c>
      <c r="C711" t="s">
        <v>20</v>
      </c>
      <c r="D711">
        <v>18.85546875</v>
      </c>
      <c r="E711" t="s">
        <v>22</v>
      </c>
      <c r="F711">
        <v>3070</v>
      </c>
      <c r="G711" t="s">
        <v>27</v>
      </c>
      <c r="H711">
        <v>40</v>
      </c>
      <c r="I711">
        <v>23.18359375</v>
      </c>
      <c r="J711" t="s">
        <v>30</v>
      </c>
      <c r="K711" s="1" t="s">
        <v>35</v>
      </c>
      <c r="L711" t="s">
        <v>36</v>
      </c>
      <c r="M711" t="s">
        <v>40</v>
      </c>
      <c r="N711" t="s">
        <v>63</v>
      </c>
      <c r="O711" t="str">
        <f>IF(N711="Occasional","_Yes",N711)</f>
        <v>_Yes</v>
      </c>
    </row>
    <row r="712" spans="1:15" x14ac:dyDescent="0.25">
      <c r="A712" t="s">
        <v>14</v>
      </c>
      <c r="B712" t="s">
        <v>18</v>
      </c>
      <c r="C712" t="s">
        <v>20</v>
      </c>
      <c r="D712">
        <v>18.85546875</v>
      </c>
      <c r="E712" t="s">
        <v>22</v>
      </c>
      <c r="F712">
        <v>3200</v>
      </c>
      <c r="G712" t="s">
        <v>27</v>
      </c>
      <c r="H712">
        <v>40</v>
      </c>
      <c r="I712">
        <v>28.8203125</v>
      </c>
      <c r="J712" t="s">
        <v>31</v>
      </c>
      <c r="K712" s="1" t="s">
        <v>33</v>
      </c>
      <c r="L712" t="s">
        <v>36</v>
      </c>
      <c r="M712" t="s">
        <v>37</v>
      </c>
      <c r="N712" t="s">
        <v>36</v>
      </c>
      <c r="O712" t="str">
        <f>IF(N712="Occasional","_Yes",N712)</f>
        <v>No</v>
      </c>
    </row>
    <row r="713" spans="1:15" x14ac:dyDescent="0.25">
      <c r="A713" t="s">
        <v>14</v>
      </c>
      <c r="B713" t="s">
        <v>18</v>
      </c>
      <c r="C713" t="s">
        <v>20</v>
      </c>
      <c r="D713">
        <v>18.85546875</v>
      </c>
      <c r="E713" t="s">
        <v>22</v>
      </c>
      <c r="F713">
        <v>3250</v>
      </c>
      <c r="G713" t="s">
        <v>27</v>
      </c>
      <c r="H713">
        <v>39</v>
      </c>
      <c r="I713">
        <v>25.828125</v>
      </c>
      <c r="J713" t="s">
        <v>31</v>
      </c>
      <c r="K713" s="1" t="s">
        <v>33</v>
      </c>
      <c r="L713" t="s">
        <v>36</v>
      </c>
      <c r="M713" t="s">
        <v>40</v>
      </c>
      <c r="N713" t="s">
        <v>63</v>
      </c>
      <c r="O713" t="str">
        <f>IF(N713="Occasional","_Yes",N713)</f>
        <v>_Yes</v>
      </c>
    </row>
    <row r="714" spans="1:15" x14ac:dyDescent="0.25">
      <c r="A714" t="s">
        <v>14</v>
      </c>
      <c r="B714" t="s">
        <v>18</v>
      </c>
      <c r="C714" t="s">
        <v>20</v>
      </c>
      <c r="D714">
        <v>18.85546875</v>
      </c>
      <c r="E714" t="s">
        <v>22</v>
      </c>
      <c r="F714">
        <v>3330</v>
      </c>
      <c r="G714" t="s">
        <v>27</v>
      </c>
      <c r="H714">
        <v>38</v>
      </c>
      <c r="I714">
        <v>24.8671875</v>
      </c>
      <c r="J714" t="s">
        <v>30</v>
      </c>
      <c r="K714" s="1" t="s">
        <v>34</v>
      </c>
      <c r="L714" t="s">
        <v>36</v>
      </c>
      <c r="M714" t="s">
        <v>38</v>
      </c>
      <c r="N714" t="s">
        <v>36</v>
      </c>
      <c r="O714" t="str">
        <f>IF(N714="Occasional","_Yes",N714)</f>
        <v>No</v>
      </c>
    </row>
    <row r="715" spans="1:15" x14ac:dyDescent="0.25">
      <c r="A715" t="s">
        <v>14</v>
      </c>
      <c r="B715" t="s">
        <v>18</v>
      </c>
      <c r="C715" t="s">
        <v>20</v>
      </c>
      <c r="D715">
        <v>18.85546875</v>
      </c>
      <c r="E715" t="s">
        <v>22</v>
      </c>
      <c r="F715">
        <v>3350</v>
      </c>
      <c r="G715" t="s">
        <v>27</v>
      </c>
      <c r="H715">
        <v>38.140625</v>
      </c>
      <c r="I715">
        <v>27.421875</v>
      </c>
      <c r="J715" t="s">
        <v>31</v>
      </c>
      <c r="K715" s="1" t="s">
        <v>33</v>
      </c>
      <c r="L715" t="s">
        <v>36</v>
      </c>
      <c r="M715" t="s">
        <v>40</v>
      </c>
      <c r="N715" t="s">
        <v>36</v>
      </c>
      <c r="O715" t="str">
        <f>IF(N715="Occasional","_Yes",N715)</f>
        <v>No</v>
      </c>
    </row>
    <row r="716" spans="1:15" x14ac:dyDescent="0.25">
      <c r="A716" t="s">
        <v>14</v>
      </c>
      <c r="B716" t="s">
        <v>18</v>
      </c>
      <c r="C716" t="s">
        <v>20</v>
      </c>
      <c r="D716">
        <v>19</v>
      </c>
      <c r="E716" t="s">
        <v>22</v>
      </c>
      <c r="F716">
        <v>2930</v>
      </c>
      <c r="G716" t="s">
        <v>26</v>
      </c>
      <c r="H716">
        <v>40</v>
      </c>
      <c r="I716">
        <v>30.0390625</v>
      </c>
      <c r="J716" t="s">
        <v>32</v>
      </c>
      <c r="K716" s="1" t="s">
        <v>34</v>
      </c>
      <c r="L716" t="s">
        <v>36</v>
      </c>
      <c r="M716" t="s">
        <v>38</v>
      </c>
      <c r="N716" t="s">
        <v>36</v>
      </c>
      <c r="O716" t="str">
        <f>IF(N716="Occasional","_Yes",N716)</f>
        <v>No</v>
      </c>
    </row>
    <row r="717" spans="1:15" x14ac:dyDescent="0.25">
      <c r="A717" t="s">
        <v>14</v>
      </c>
      <c r="B717" t="s">
        <v>18</v>
      </c>
      <c r="C717" t="s">
        <v>20</v>
      </c>
      <c r="D717">
        <v>19</v>
      </c>
      <c r="E717" t="s">
        <v>22</v>
      </c>
      <c r="F717">
        <v>3745</v>
      </c>
      <c r="G717" t="s">
        <v>28</v>
      </c>
      <c r="H717">
        <v>41</v>
      </c>
      <c r="I717">
        <v>25.51953125</v>
      </c>
      <c r="J717" t="s">
        <v>31</v>
      </c>
      <c r="K717" s="1" t="s">
        <v>34</v>
      </c>
      <c r="L717" t="s">
        <v>36</v>
      </c>
      <c r="M717" t="s">
        <v>38</v>
      </c>
      <c r="N717" t="s">
        <v>36</v>
      </c>
      <c r="O717" t="str">
        <f>IF(N717="Occasional","_Yes",N717)</f>
        <v>No</v>
      </c>
    </row>
    <row r="718" spans="1:15" x14ac:dyDescent="0.25">
      <c r="A718" t="s">
        <v>14</v>
      </c>
      <c r="B718" t="s">
        <v>18</v>
      </c>
      <c r="C718" t="s">
        <v>20</v>
      </c>
      <c r="D718">
        <v>19</v>
      </c>
      <c r="E718" t="s">
        <v>22</v>
      </c>
      <c r="F718">
        <v>3950</v>
      </c>
      <c r="G718" t="s">
        <v>28</v>
      </c>
      <c r="H718">
        <v>40</v>
      </c>
      <c r="I718">
        <v>31.109375</v>
      </c>
      <c r="J718" t="s">
        <v>32</v>
      </c>
      <c r="K718" s="1" t="s">
        <v>34</v>
      </c>
      <c r="L718" t="s">
        <v>36</v>
      </c>
      <c r="M718" t="s">
        <v>38</v>
      </c>
      <c r="N718" t="s">
        <v>36</v>
      </c>
      <c r="O718" t="str">
        <f>IF(N718="Occasional","_Yes",N718)</f>
        <v>No</v>
      </c>
    </row>
    <row r="719" spans="1:15" x14ac:dyDescent="0.25">
      <c r="A719" t="s">
        <v>14</v>
      </c>
      <c r="B719" t="s">
        <v>18</v>
      </c>
      <c r="C719" t="s">
        <v>20</v>
      </c>
      <c r="D719">
        <v>19.140625</v>
      </c>
      <c r="E719" t="s">
        <v>22</v>
      </c>
      <c r="F719">
        <v>3740</v>
      </c>
      <c r="G719" t="s">
        <v>28</v>
      </c>
      <c r="H719">
        <v>41</v>
      </c>
      <c r="I719">
        <v>32.171875</v>
      </c>
      <c r="J719" t="s">
        <v>32</v>
      </c>
      <c r="K719" s="1" t="s">
        <v>34</v>
      </c>
      <c r="L719" t="s">
        <v>36</v>
      </c>
      <c r="M719" t="s">
        <v>37</v>
      </c>
      <c r="N719" t="s">
        <v>63</v>
      </c>
      <c r="O719" t="str">
        <f>IF(N719="Occasional","_Yes",N719)</f>
        <v>_Yes</v>
      </c>
    </row>
    <row r="720" spans="1:15" x14ac:dyDescent="0.25">
      <c r="A720" t="s">
        <v>14</v>
      </c>
      <c r="B720" t="s">
        <v>18</v>
      </c>
      <c r="C720" t="s">
        <v>20</v>
      </c>
      <c r="D720">
        <v>19.42578125</v>
      </c>
      <c r="E720" t="s">
        <v>22</v>
      </c>
      <c r="F720">
        <v>3020</v>
      </c>
      <c r="G720" t="s">
        <v>27</v>
      </c>
      <c r="H720">
        <v>41</v>
      </c>
      <c r="I720">
        <v>28</v>
      </c>
      <c r="J720" t="s">
        <v>31</v>
      </c>
      <c r="K720" s="1" t="s">
        <v>33</v>
      </c>
      <c r="L720" t="s">
        <v>36</v>
      </c>
      <c r="M720" t="s">
        <v>40</v>
      </c>
      <c r="N720" t="s">
        <v>63</v>
      </c>
      <c r="O720" t="str">
        <f>IF(N720="Occasional","_Yes",N720)</f>
        <v>_Yes</v>
      </c>
    </row>
    <row r="721" spans="1:15" x14ac:dyDescent="0.25">
      <c r="A721" t="s">
        <v>14</v>
      </c>
      <c r="B721" t="s">
        <v>18</v>
      </c>
      <c r="C721" t="s">
        <v>20</v>
      </c>
      <c r="D721">
        <v>19.42578125</v>
      </c>
      <c r="E721" t="s">
        <v>22</v>
      </c>
      <c r="F721">
        <v>3120</v>
      </c>
      <c r="G721" t="s">
        <v>27</v>
      </c>
      <c r="H721">
        <v>41</v>
      </c>
      <c r="I721">
        <v>23.1640625</v>
      </c>
      <c r="J721" t="s">
        <v>30</v>
      </c>
      <c r="K721" s="1" t="s">
        <v>33</v>
      </c>
      <c r="L721" t="s">
        <v>36</v>
      </c>
      <c r="M721" t="s">
        <v>38</v>
      </c>
      <c r="N721" t="s">
        <v>63</v>
      </c>
      <c r="O721" t="str">
        <f>IF(N721="Occasional","_Yes",N721)</f>
        <v>_Yes</v>
      </c>
    </row>
    <row r="722" spans="1:15" x14ac:dyDescent="0.25">
      <c r="A722" t="s">
        <v>14</v>
      </c>
      <c r="B722" t="s">
        <v>18</v>
      </c>
      <c r="C722" t="s">
        <v>20</v>
      </c>
      <c r="D722">
        <v>19.42578125</v>
      </c>
      <c r="E722" t="s">
        <v>22</v>
      </c>
      <c r="F722">
        <v>3350</v>
      </c>
      <c r="G722" t="s">
        <v>27</v>
      </c>
      <c r="H722">
        <v>40</v>
      </c>
      <c r="I722">
        <v>28.1171875</v>
      </c>
      <c r="J722" t="s">
        <v>31</v>
      </c>
      <c r="K722" s="1" t="s">
        <v>34</v>
      </c>
      <c r="L722" t="s">
        <v>36</v>
      </c>
      <c r="M722" t="s">
        <v>46</v>
      </c>
      <c r="N722" t="s">
        <v>36</v>
      </c>
      <c r="O722" t="str">
        <f>IF(N722="Occasional","_Yes",N722)</f>
        <v>No</v>
      </c>
    </row>
    <row r="723" spans="1:15" x14ac:dyDescent="0.25">
      <c r="A723" t="s">
        <v>14</v>
      </c>
      <c r="B723" t="s">
        <v>18</v>
      </c>
      <c r="C723" t="s">
        <v>20</v>
      </c>
      <c r="D723">
        <v>19.42578125</v>
      </c>
      <c r="E723" t="s">
        <v>22</v>
      </c>
      <c r="F723">
        <v>4005</v>
      </c>
      <c r="G723" t="s">
        <v>28</v>
      </c>
      <c r="H723">
        <v>40</v>
      </c>
      <c r="I723">
        <v>32.0078125</v>
      </c>
      <c r="J723" t="s">
        <v>32</v>
      </c>
      <c r="K723" s="1" t="s">
        <v>34</v>
      </c>
      <c r="L723" t="s">
        <v>36</v>
      </c>
      <c r="M723" t="s">
        <v>40</v>
      </c>
      <c r="N723" t="s">
        <v>36</v>
      </c>
      <c r="O723" t="str">
        <f>IF(N723="Occasional","_Yes",N723)</f>
        <v>No</v>
      </c>
    </row>
    <row r="724" spans="1:15" x14ac:dyDescent="0.25">
      <c r="A724" t="s">
        <v>14</v>
      </c>
      <c r="B724" t="s">
        <v>18</v>
      </c>
      <c r="C724" t="s">
        <v>20</v>
      </c>
      <c r="D724">
        <v>19.5703125</v>
      </c>
      <c r="E724" t="s">
        <v>22</v>
      </c>
      <c r="F724">
        <v>2760</v>
      </c>
      <c r="G724" t="s">
        <v>26</v>
      </c>
      <c r="H724">
        <v>38.7109375</v>
      </c>
      <c r="I724">
        <v>22.65625</v>
      </c>
      <c r="J724" t="s">
        <v>30</v>
      </c>
      <c r="K724" s="1" t="s">
        <v>34</v>
      </c>
      <c r="L724" t="s">
        <v>36</v>
      </c>
      <c r="M724" t="s">
        <v>38</v>
      </c>
      <c r="N724" t="s">
        <v>36</v>
      </c>
      <c r="O724" t="str">
        <f>IF(N724="Occasional","_Yes",N724)</f>
        <v>No</v>
      </c>
    </row>
    <row r="725" spans="1:15" x14ac:dyDescent="0.25">
      <c r="A725" t="s">
        <v>14</v>
      </c>
      <c r="B725" t="s">
        <v>18</v>
      </c>
      <c r="C725" t="s">
        <v>20</v>
      </c>
      <c r="D725">
        <v>19.5703125</v>
      </c>
      <c r="E725" t="s">
        <v>22</v>
      </c>
      <c r="F725">
        <v>3500</v>
      </c>
      <c r="G725" t="s">
        <v>28</v>
      </c>
      <c r="H725">
        <v>41</v>
      </c>
      <c r="I725">
        <v>27.421875</v>
      </c>
      <c r="J725" t="s">
        <v>31</v>
      </c>
      <c r="K725" s="1" t="s">
        <v>34</v>
      </c>
      <c r="L725" t="s">
        <v>36</v>
      </c>
      <c r="M725" t="s">
        <v>38</v>
      </c>
      <c r="N725" t="s">
        <v>36</v>
      </c>
      <c r="O725" t="str">
        <f>IF(N725="Occasional","_Yes",N725)</f>
        <v>No</v>
      </c>
    </row>
    <row r="726" spans="1:15" x14ac:dyDescent="0.25">
      <c r="A726" t="s">
        <v>14</v>
      </c>
      <c r="B726" t="s">
        <v>18</v>
      </c>
      <c r="C726" t="s">
        <v>20</v>
      </c>
      <c r="D726">
        <v>19.5703125</v>
      </c>
      <c r="E726" t="s">
        <v>22</v>
      </c>
      <c r="F726">
        <v>4280</v>
      </c>
      <c r="G726" t="s">
        <v>28</v>
      </c>
      <c r="H726">
        <v>40</v>
      </c>
      <c r="I726">
        <v>23.69140625</v>
      </c>
      <c r="J726" t="s">
        <v>30</v>
      </c>
      <c r="K726" s="1" t="s">
        <v>33</v>
      </c>
      <c r="L726" t="s">
        <v>36</v>
      </c>
      <c r="M726" t="s">
        <v>40</v>
      </c>
      <c r="N726" t="s">
        <v>63</v>
      </c>
      <c r="O726" t="str">
        <f>IF(N726="Occasional","_Yes",N726)</f>
        <v>_Yes</v>
      </c>
    </row>
    <row r="727" spans="1:15" x14ac:dyDescent="0.25">
      <c r="A727" t="s">
        <v>14</v>
      </c>
      <c r="B727" t="s">
        <v>18</v>
      </c>
      <c r="C727" t="s">
        <v>20</v>
      </c>
      <c r="D727">
        <v>19.7109375</v>
      </c>
      <c r="E727" t="s">
        <v>22</v>
      </c>
      <c r="F727">
        <v>3500</v>
      </c>
      <c r="G727" t="s">
        <v>28</v>
      </c>
      <c r="H727">
        <v>40.28125</v>
      </c>
      <c r="I727">
        <v>30.24609375</v>
      </c>
      <c r="J727" t="s">
        <v>32</v>
      </c>
      <c r="K727" s="1" t="s">
        <v>34</v>
      </c>
      <c r="L727" t="s">
        <v>36</v>
      </c>
      <c r="M727" t="s">
        <v>40</v>
      </c>
      <c r="N727" t="s">
        <v>36</v>
      </c>
      <c r="O727" t="str">
        <f>IF(N727="Occasional","_Yes",N727)</f>
        <v>No</v>
      </c>
    </row>
    <row r="728" spans="1:15" x14ac:dyDescent="0.25">
      <c r="A728" t="s">
        <v>14</v>
      </c>
      <c r="B728" t="s">
        <v>18</v>
      </c>
      <c r="C728" t="s">
        <v>20</v>
      </c>
      <c r="D728">
        <v>20</v>
      </c>
      <c r="E728" t="s">
        <v>23</v>
      </c>
      <c r="F728">
        <v>3330</v>
      </c>
      <c r="G728" t="s">
        <v>27</v>
      </c>
      <c r="H728">
        <v>41</v>
      </c>
      <c r="I728">
        <v>17.11328125</v>
      </c>
      <c r="J728" t="s">
        <v>29</v>
      </c>
      <c r="K728" s="1" t="s">
        <v>34</v>
      </c>
      <c r="L728" t="s">
        <v>36</v>
      </c>
      <c r="M728" t="s">
        <v>37</v>
      </c>
      <c r="N728" t="s">
        <v>36</v>
      </c>
      <c r="O728" t="str">
        <f>IF(N728="Occasional","_Yes",N728)</f>
        <v>No</v>
      </c>
    </row>
    <row r="729" spans="1:15" x14ac:dyDescent="0.25">
      <c r="A729" t="s">
        <v>14</v>
      </c>
      <c r="B729" t="s">
        <v>18</v>
      </c>
      <c r="C729" t="s">
        <v>20</v>
      </c>
      <c r="D729">
        <v>20</v>
      </c>
      <c r="E729" t="s">
        <v>23</v>
      </c>
      <c r="F729">
        <v>3620</v>
      </c>
      <c r="G729" t="s">
        <v>28</v>
      </c>
      <c r="H729">
        <v>40.8515625</v>
      </c>
      <c r="I729">
        <v>35.3984375</v>
      </c>
      <c r="J729" t="s">
        <v>32</v>
      </c>
      <c r="K729" s="1" t="s">
        <v>33</v>
      </c>
      <c r="L729" t="s">
        <v>36</v>
      </c>
      <c r="M729" t="s">
        <v>38</v>
      </c>
      <c r="N729" t="s">
        <v>36</v>
      </c>
      <c r="O729" t="str">
        <f>IF(N729="Occasional","_Yes",N729)</f>
        <v>No</v>
      </c>
    </row>
    <row r="730" spans="1:15" x14ac:dyDescent="0.25">
      <c r="A730" t="s">
        <v>14</v>
      </c>
      <c r="B730" t="s">
        <v>18</v>
      </c>
      <c r="C730" t="s">
        <v>20</v>
      </c>
      <c r="D730">
        <v>20.28515625</v>
      </c>
      <c r="E730" t="s">
        <v>23</v>
      </c>
      <c r="F730">
        <v>2540</v>
      </c>
      <c r="G730" t="s">
        <v>26</v>
      </c>
      <c r="H730">
        <v>40</v>
      </c>
      <c r="I730">
        <v>38.2109375</v>
      </c>
      <c r="J730" t="s">
        <v>32</v>
      </c>
      <c r="K730" s="1" t="s">
        <v>33</v>
      </c>
      <c r="L730" t="s">
        <v>36</v>
      </c>
      <c r="M730" t="s">
        <v>38</v>
      </c>
      <c r="N730" t="s">
        <v>63</v>
      </c>
      <c r="O730" t="str">
        <f>IF(N730="Occasional","_Yes",N730)</f>
        <v>_Yes</v>
      </c>
    </row>
    <row r="731" spans="1:15" x14ac:dyDescent="0.25">
      <c r="A731" t="s">
        <v>14</v>
      </c>
      <c r="B731" t="s">
        <v>18</v>
      </c>
      <c r="C731" t="s">
        <v>20</v>
      </c>
      <c r="D731">
        <v>20.28515625</v>
      </c>
      <c r="E731" t="s">
        <v>23</v>
      </c>
      <c r="F731">
        <v>3950</v>
      </c>
      <c r="G731" t="s">
        <v>28</v>
      </c>
      <c r="H731">
        <v>39</v>
      </c>
      <c r="I731">
        <v>36.546875</v>
      </c>
      <c r="J731" t="s">
        <v>32</v>
      </c>
      <c r="K731" s="1" t="s">
        <v>35</v>
      </c>
      <c r="L731" t="s">
        <v>36</v>
      </c>
      <c r="M731" t="s">
        <v>38</v>
      </c>
      <c r="N731" t="s">
        <v>36</v>
      </c>
      <c r="O731" t="str">
        <f>IF(N731="Occasional","_Yes",N731)</f>
        <v>No</v>
      </c>
    </row>
    <row r="732" spans="1:15" x14ac:dyDescent="0.25">
      <c r="A732" t="s">
        <v>14</v>
      </c>
      <c r="B732" t="s">
        <v>18</v>
      </c>
      <c r="C732" t="s">
        <v>20</v>
      </c>
      <c r="D732">
        <v>20.42578125</v>
      </c>
      <c r="E732" t="s">
        <v>23</v>
      </c>
      <c r="F732">
        <v>2120</v>
      </c>
      <c r="G732" t="s">
        <v>25</v>
      </c>
      <c r="H732">
        <v>35</v>
      </c>
      <c r="I732">
        <v>24.03515625</v>
      </c>
      <c r="J732" t="s">
        <v>30</v>
      </c>
      <c r="K732" s="1" t="s">
        <v>34</v>
      </c>
      <c r="L732" t="s">
        <v>36</v>
      </c>
      <c r="M732" t="s">
        <v>38</v>
      </c>
      <c r="N732" t="s">
        <v>63</v>
      </c>
      <c r="O732" t="str">
        <f>IF(N732="Occasional","_Yes",N732)</f>
        <v>_Yes</v>
      </c>
    </row>
    <row r="733" spans="1:15" x14ac:dyDescent="0.25">
      <c r="A733" t="s">
        <v>14</v>
      </c>
      <c r="B733" t="s">
        <v>18</v>
      </c>
      <c r="C733" t="s">
        <v>20</v>
      </c>
      <c r="D733">
        <v>20.42578125</v>
      </c>
      <c r="E733" t="s">
        <v>23</v>
      </c>
      <c r="F733">
        <v>3290</v>
      </c>
      <c r="G733" t="s">
        <v>27</v>
      </c>
      <c r="H733">
        <v>39</v>
      </c>
      <c r="I733">
        <v>28.6484375</v>
      </c>
      <c r="J733" t="s">
        <v>31</v>
      </c>
      <c r="K733" s="1" t="s">
        <v>34</v>
      </c>
      <c r="L733" t="s">
        <v>36</v>
      </c>
      <c r="M733" t="s">
        <v>38</v>
      </c>
      <c r="N733" t="s">
        <v>36</v>
      </c>
      <c r="O733" t="str">
        <f>IF(N733="Occasional","_Yes",N733)</f>
        <v>No</v>
      </c>
    </row>
    <row r="734" spans="1:15" x14ac:dyDescent="0.25">
      <c r="A734" t="s">
        <v>14</v>
      </c>
      <c r="B734" t="s">
        <v>18</v>
      </c>
      <c r="C734" t="s">
        <v>20</v>
      </c>
      <c r="D734">
        <v>20.42578125</v>
      </c>
      <c r="E734" t="s">
        <v>23</v>
      </c>
      <c r="F734">
        <v>3310</v>
      </c>
      <c r="G734" t="s">
        <v>27</v>
      </c>
      <c r="H734">
        <v>39.5703125</v>
      </c>
      <c r="I734">
        <v>23.05859375</v>
      </c>
      <c r="J734" t="s">
        <v>30</v>
      </c>
      <c r="K734" s="1" t="s">
        <v>33</v>
      </c>
      <c r="L734" t="s">
        <v>36</v>
      </c>
      <c r="M734" t="s">
        <v>39</v>
      </c>
      <c r="N734" t="s">
        <v>36</v>
      </c>
      <c r="O734" t="str">
        <f>IF(N734="Occasional","_Yes",N734)</f>
        <v>No</v>
      </c>
    </row>
    <row r="735" spans="1:15" x14ac:dyDescent="0.25">
      <c r="A735" t="s">
        <v>14</v>
      </c>
      <c r="B735" t="s">
        <v>18</v>
      </c>
      <c r="C735" t="s">
        <v>20</v>
      </c>
      <c r="D735">
        <v>20.5703125</v>
      </c>
      <c r="E735" t="s">
        <v>23</v>
      </c>
      <c r="F735">
        <v>3430</v>
      </c>
      <c r="G735" t="s">
        <v>27</v>
      </c>
      <c r="H735">
        <v>40</v>
      </c>
      <c r="I735">
        <v>34.046875</v>
      </c>
      <c r="J735" t="s">
        <v>32</v>
      </c>
      <c r="K735" s="1" t="s">
        <v>34</v>
      </c>
      <c r="L735" t="s">
        <v>36</v>
      </c>
      <c r="M735" t="s">
        <v>38</v>
      </c>
      <c r="N735" t="s">
        <v>63</v>
      </c>
      <c r="O735" t="str">
        <f>IF(N735="Occasional","_Yes",N735)</f>
        <v>_Yes</v>
      </c>
    </row>
    <row r="736" spans="1:15" x14ac:dyDescent="0.25">
      <c r="A736" t="s">
        <v>14</v>
      </c>
      <c r="B736" t="s">
        <v>18</v>
      </c>
      <c r="C736" t="s">
        <v>20</v>
      </c>
      <c r="D736">
        <v>20.85546875</v>
      </c>
      <c r="E736" t="s">
        <v>23</v>
      </c>
      <c r="F736">
        <v>3000</v>
      </c>
      <c r="G736" t="s">
        <v>27</v>
      </c>
      <c r="H736">
        <v>40</v>
      </c>
      <c r="I736">
        <v>27.55859375</v>
      </c>
      <c r="J736" t="s">
        <v>31</v>
      </c>
      <c r="K736" s="1" t="s">
        <v>35</v>
      </c>
      <c r="L736" t="s">
        <v>36</v>
      </c>
      <c r="M736" t="s">
        <v>38</v>
      </c>
      <c r="N736" t="s">
        <v>36</v>
      </c>
      <c r="O736" t="str">
        <f>IF(N736="Occasional","_Yes",N736)</f>
        <v>No</v>
      </c>
    </row>
    <row r="737" spans="1:15" x14ac:dyDescent="0.25">
      <c r="A737" t="s">
        <v>14</v>
      </c>
      <c r="B737" t="s">
        <v>18</v>
      </c>
      <c r="C737" t="s">
        <v>20</v>
      </c>
      <c r="D737">
        <v>20.85546875</v>
      </c>
      <c r="E737" t="s">
        <v>23</v>
      </c>
      <c r="F737">
        <v>4000</v>
      </c>
      <c r="G737" t="s">
        <v>28</v>
      </c>
      <c r="H737">
        <v>42</v>
      </c>
      <c r="I737">
        <v>25.4609375</v>
      </c>
      <c r="J737" t="s">
        <v>31</v>
      </c>
      <c r="K737" s="1" t="s">
        <v>34</v>
      </c>
      <c r="L737" t="s">
        <v>36</v>
      </c>
      <c r="M737" t="s">
        <v>40</v>
      </c>
      <c r="N737" t="s">
        <v>36</v>
      </c>
      <c r="O737" t="str">
        <f>IF(N737="Occasional","_Yes",N737)</f>
        <v>No</v>
      </c>
    </row>
    <row r="738" spans="1:15" x14ac:dyDescent="0.25">
      <c r="A738" t="s">
        <v>14</v>
      </c>
      <c r="B738" t="s">
        <v>18</v>
      </c>
      <c r="C738" t="s">
        <v>20</v>
      </c>
      <c r="D738">
        <v>21</v>
      </c>
      <c r="E738" t="s">
        <v>23</v>
      </c>
      <c r="F738">
        <v>2180</v>
      </c>
      <c r="G738" t="s">
        <v>25</v>
      </c>
      <c r="H738">
        <v>41</v>
      </c>
      <c r="I738">
        <v>31.5859375</v>
      </c>
      <c r="J738" t="s">
        <v>32</v>
      </c>
      <c r="K738" s="1" t="s">
        <v>35</v>
      </c>
      <c r="L738" t="s">
        <v>36</v>
      </c>
      <c r="M738" t="s">
        <v>40</v>
      </c>
      <c r="N738" t="s">
        <v>36</v>
      </c>
      <c r="O738" t="str">
        <f>IF(N738="Occasional","_Yes",N738)</f>
        <v>No</v>
      </c>
    </row>
    <row r="739" spans="1:15" x14ac:dyDescent="0.25">
      <c r="A739" t="s">
        <v>14</v>
      </c>
      <c r="B739" t="s">
        <v>18</v>
      </c>
      <c r="C739" t="s">
        <v>20</v>
      </c>
      <c r="D739">
        <v>21</v>
      </c>
      <c r="E739" t="s">
        <v>23</v>
      </c>
      <c r="F739">
        <v>2880</v>
      </c>
      <c r="G739" t="s">
        <v>26</v>
      </c>
      <c r="H739">
        <v>41</v>
      </c>
      <c r="I739">
        <v>21.6328125</v>
      </c>
      <c r="J739" t="s">
        <v>30</v>
      </c>
      <c r="K739" s="1" t="s">
        <v>33</v>
      </c>
      <c r="L739" t="s">
        <v>36</v>
      </c>
      <c r="M739" t="s">
        <v>37</v>
      </c>
      <c r="N739" t="s">
        <v>36</v>
      </c>
      <c r="O739" t="str">
        <f>IF(N739="Occasional","_Yes",N739)</f>
        <v>No</v>
      </c>
    </row>
    <row r="740" spans="1:15" x14ac:dyDescent="0.25">
      <c r="A740" t="s">
        <v>14</v>
      </c>
      <c r="B740" t="s">
        <v>18</v>
      </c>
      <c r="C740" t="s">
        <v>20</v>
      </c>
      <c r="D740">
        <v>21</v>
      </c>
      <c r="E740" t="s">
        <v>23</v>
      </c>
      <c r="F740">
        <v>2950</v>
      </c>
      <c r="G740" t="s">
        <v>26</v>
      </c>
      <c r="H740">
        <v>40</v>
      </c>
      <c r="I740">
        <v>30.12890625</v>
      </c>
      <c r="J740" t="s">
        <v>32</v>
      </c>
      <c r="K740" s="1" t="s">
        <v>35</v>
      </c>
      <c r="L740" t="s">
        <v>36</v>
      </c>
      <c r="M740" t="s">
        <v>38</v>
      </c>
      <c r="N740" t="s">
        <v>63</v>
      </c>
      <c r="O740" t="str">
        <f>IF(N740="Occasional","_Yes",N740)</f>
        <v>_Yes</v>
      </c>
    </row>
    <row r="741" spans="1:15" x14ac:dyDescent="0.25">
      <c r="A741" t="s">
        <v>14</v>
      </c>
      <c r="B741" t="s">
        <v>18</v>
      </c>
      <c r="C741" t="s">
        <v>20</v>
      </c>
      <c r="D741">
        <v>21</v>
      </c>
      <c r="E741" t="s">
        <v>23</v>
      </c>
      <c r="F741">
        <v>3560</v>
      </c>
      <c r="G741" t="s">
        <v>28</v>
      </c>
      <c r="H741">
        <v>40</v>
      </c>
      <c r="I741">
        <v>28.0625</v>
      </c>
      <c r="J741" t="s">
        <v>31</v>
      </c>
      <c r="K741" s="1" t="s">
        <v>33</v>
      </c>
      <c r="L741" t="s">
        <v>36</v>
      </c>
      <c r="M741" t="s">
        <v>37</v>
      </c>
      <c r="N741" t="s">
        <v>36</v>
      </c>
      <c r="O741" t="str">
        <f>IF(N741="Occasional","_Yes",N741)</f>
        <v>No</v>
      </c>
    </row>
    <row r="742" spans="1:15" x14ac:dyDescent="0.25">
      <c r="A742" t="s">
        <v>14</v>
      </c>
      <c r="B742" t="s">
        <v>18</v>
      </c>
      <c r="C742" t="s">
        <v>20</v>
      </c>
      <c r="D742">
        <v>21.28515625</v>
      </c>
      <c r="E742" t="s">
        <v>23</v>
      </c>
      <c r="F742">
        <v>2830</v>
      </c>
      <c r="G742" t="s">
        <v>26</v>
      </c>
      <c r="H742">
        <v>38</v>
      </c>
      <c r="I742">
        <v>30.3046875</v>
      </c>
      <c r="J742" t="s">
        <v>32</v>
      </c>
      <c r="K742" s="1" t="s">
        <v>34</v>
      </c>
      <c r="L742" t="s">
        <v>36</v>
      </c>
      <c r="M742" t="s">
        <v>40</v>
      </c>
      <c r="N742" t="s">
        <v>36</v>
      </c>
      <c r="O742" t="str">
        <f>IF(N742="Occasional","_Yes",N742)</f>
        <v>No</v>
      </c>
    </row>
    <row r="743" spans="1:15" x14ac:dyDescent="0.25">
      <c r="A743" t="s">
        <v>14</v>
      </c>
      <c r="B743" t="s">
        <v>18</v>
      </c>
      <c r="C743" t="s">
        <v>20</v>
      </c>
      <c r="D743">
        <v>21.28515625</v>
      </c>
      <c r="E743" t="s">
        <v>23</v>
      </c>
      <c r="F743">
        <v>3320</v>
      </c>
      <c r="G743" t="s">
        <v>27</v>
      </c>
      <c r="H743">
        <v>41</v>
      </c>
      <c r="I743">
        <v>35.828125</v>
      </c>
      <c r="J743" t="s">
        <v>32</v>
      </c>
      <c r="K743" s="1" t="s">
        <v>33</v>
      </c>
      <c r="L743" t="s">
        <v>36</v>
      </c>
      <c r="M743" t="s">
        <v>37</v>
      </c>
      <c r="N743" t="s">
        <v>36</v>
      </c>
      <c r="O743" t="str">
        <f>IF(N743="Occasional","_Yes",N743)</f>
        <v>No</v>
      </c>
    </row>
    <row r="744" spans="1:15" x14ac:dyDescent="0.25">
      <c r="A744" t="s">
        <v>14</v>
      </c>
      <c r="B744" t="s">
        <v>18</v>
      </c>
      <c r="C744" t="s">
        <v>20</v>
      </c>
      <c r="D744">
        <v>21.42578125</v>
      </c>
      <c r="E744" t="s">
        <v>23</v>
      </c>
      <c r="F744">
        <v>3330</v>
      </c>
      <c r="G744" t="s">
        <v>27</v>
      </c>
      <c r="H744">
        <v>41</v>
      </c>
      <c r="I744">
        <v>28.48828125</v>
      </c>
      <c r="J744" t="s">
        <v>31</v>
      </c>
      <c r="K744" s="1" t="s">
        <v>34</v>
      </c>
      <c r="L744" t="s">
        <v>36</v>
      </c>
      <c r="M744" t="s">
        <v>38</v>
      </c>
      <c r="N744" t="s">
        <v>36</v>
      </c>
      <c r="O744" t="str">
        <f>IF(N744="Occasional","_Yes",N744)</f>
        <v>No</v>
      </c>
    </row>
    <row r="745" spans="1:15" x14ac:dyDescent="0.25">
      <c r="A745" t="s">
        <v>14</v>
      </c>
      <c r="B745" t="s">
        <v>18</v>
      </c>
      <c r="C745" t="s">
        <v>20</v>
      </c>
      <c r="D745">
        <v>21.42578125</v>
      </c>
      <c r="E745" t="s">
        <v>23</v>
      </c>
      <c r="F745">
        <v>3620</v>
      </c>
      <c r="G745" t="s">
        <v>28</v>
      </c>
      <c r="H745">
        <v>40</v>
      </c>
      <c r="I745">
        <v>28.19921875</v>
      </c>
      <c r="J745" t="s">
        <v>31</v>
      </c>
      <c r="K745" s="1" t="s">
        <v>33</v>
      </c>
      <c r="L745" t="s">
        <v>36</v>
      </c>
      <c r="M745" t="s">
        <v>37</v>
      </c>
      <c r="N745" t="s">
        <v>63</v>
      </c>
      <c r="O745" t="str">
        <f>IF(N745="Occasional","_Yes",N745)</f>
        <v>_Yes</v>
      </c>
    </row>
    <row r="746" spans="1:15" x14ac:dyDescent="0.25">
      <c r="A746" t="s">
        <v>14</v>
      </c>
      <c r="B746" t="s">
        <v>18</v>
      </c>
      <c r="C746" t="s">
        <v>20</v>
      </c>
      <c r="D746">
        <v>21.7109375</v>
      </c>
      <c r="E746" t="s">
        <v>23</v>
      </c>
      <c r="F746">
        <v>3050</v>
      </c>
      <c r="G746" t="s">
        <v>27</v>
      </c>
      <c r="H746">
        <v>39</v>
      </c>
      <c r="I746">
        <v>30.01953125</v>
      </c>
      <c r="J746" t="s">
        <v>32</v>
      </c>
      <c r="K746" s="1" t="s">
        <v>34</v>
      </c>
      <c r="L746" t="s">
        <v>36</v>
      </c>
      <c r="M746" t="s">
        <v>38</v>
      </c>
      <c r="N746" t="s">
        <v>36</v>
      </c>
      <c r="O746" t="str">
        <f>IF(N746="Occasional","_Yes",N746)</f>
        <v>No</v>
      </c>
    </row>
    <row r="747" spans="1:15" x14ac:dyDescent="0.25">
      <c r="A747" t="s">
        <v>14</v>
      </c>
      <c r="B747" t="s">
        <v>18</v>
      </c>
      <c r="C747" t="s">
        <v>20</v>
      </c>
      <c r="D747">
        <v>21.7109375</v>
      </c>
      <c r="E747" t="s">
        <v>23</v>
      </c>
      <c r="F747">
        <v>3160</v>
      </c>
      <c r="G747" t="s">
        <v>27</v>
      </c>
      <c r="H747">
        <v>39</v>
      </c>
      <c r="I747">
        <v>38.0703125</v>
      </c>
      <c r="J747" t="s">
        <v>32</v>
      </c>
      <c r="K747" s="1" t="s">
        <v>35</v>
      </c>
      <c r="L747" t="s">
        <v>36</v>
      </c>
      <c r="M747" t="s">
        <v>40</v>
      </c>
      <c r="N747" t="s">
        <v>36</v>
      </c>
      <c r="O747" t="str">
        <f>IF(N747="Occasional","_Yes",N747)</f>
        <v>No</v>
      </c>
    </row>
    <row r="748" spans="1:15" x14ac:dyDescent="0.25">
      <c r="A748" t="s">
        <v>14</v>
      </c>
      <c r="B748" t="s">
        <v>18</v>
      </c>
      <c r="C748" t="s">
        <v>20</v>
      </c>
      <c r="D748">
        <v>21.7109375</v>
      </c>
      <c r="E748" t="s">
        <v>23</v>
      </c>
      <c r="F748">
        <v>3360</v>
      </c>
      <c r="G748" t="s">
        <v>27</v>
      </c>
      <c r="H748">
        <v>40</v>
      </c>
      <c r="I748">
        <v>26.8671875</v>
      </c>
      <c r="J748" t="s">
        <v>31</v>
      </c>
      <c r="K748" s="1" t="s">
        <v>34</v>
      </c>
      <c r="L748" t="s">
        <v>36</v>
      </c>
      <c r="M748" t="s">
        <v>38</v>
      </c>
      <c r="N748" t="s">
        <v>36</v>
      </c>
      <c r="O748" t="str">
        <f>IF(N748="Occasional","_Yes",N748)</f>
        <v>No</v>
      </c>
    </row>
    <row r="749" spans="1:15" x14ac:dyDescent="0.25">
      <c r="A749" t="s">
        <v>14</v>
      </c>
      <c r="B749" t="s">
        <v>18</v>
      </c>
      <c r="C749" t="s">
        <v>20</v>
      </c>
      <c r="D749">
        <v>21.7109375</v>
      </c>
      <c r="E749" t="s">
        <v>23</v>
      </c>
      <c r="F749">
        <v>3600</v>
      </c>
      <c r="G749" t="s">
        <v>28</v>
      </c>
      <c r="H749">
        <v>40</v>
      </c>
      <c r="I749">
        <v>24.04296875</v>
      </c>
      <c r="J749" t="s">
        <v>30</v>
      </c>
      <c r="K749" s="1" t="s">
        <v>34</v>
      </c>
      <c r="L749" t="s">
        <v>36</v>
      </c>
      <c r="M749" t="s">
        <v>38</v>
      </c>
      <c r="N749" t="s">
        <v>36</v>
      </c>
      <c r="O749" t="str">
        <f>IF(N749="Occasional","_Yes",N749)</f>
        <v>No</v>
      </c>
    </row>
    <row r="750" spans="1:15" x14ac:dyDescent="0.25">
      <c r="A750" t="s">
        <v>14</v>
      </c>
      <c r="B750" t="s">
        <v>18</v>
      </c>
      <c r="C750" t="s">
        <v>20</v>
      </c>
      <c r="D750">
        <v>21.85546875</v>
      </c>
      <c r="E750" t="s">
        <v>23</v>
      </c>
      <c r="F750">
        <v>3330</v>
      </c>
      <c r="G750" t="s">
        <v>27</v>
      </c>
      <c r="H750">
        <v>40</v>
      </c>
      <c r="I750">
        <v>24.15234375</v>
      </c>
      <c r="J750" t="s">
        <v>30</v>
      </c>
      <c r="K750" s="1" t="s">
        <v>34</v>
      </c>
      <c r="L750" t="s">
        <v>36</v>
      </c>
      <c r="M750" t="s">
        <v>39</v>
      </c>
      <c r="N750" t="s">
        <v>36</v>
      </c>
      <c r="O750" t="str">
        <f>IF(N750="Occasional","_Yes",N750)</f>
        <v>No</v>
      </c>
    </row>
    <row r="751" spans="1:15" x14ac:dyDescent="0.25">
      <c r="A751" t="s">
        <v>14</v>
      </c>
      <c r="B751" t="s">
        <v>18</v>
      </c>
      <c r="C751" t="s">
        <v>20</v>
      </c>
      <c r="D751">
        <v>22</v>
      </c>
      <c r="E751" t="s">
        <v>23</v>
      </c>
      <c r="F751">
        <v>3360</v>
      </c>
      <c r="G751" t="s">
        <v>27</v>
      </c>
      <c r="H751">
        <v>38</v>
      </c>
      <c r="I751">
        <v>26.96484375</v>
      </c>
      <c r="J751" t="s">
        <v>31</v>
      </c>
      <c r="K751" s="1" t="s">
        <v>34</v>
      </c>
      <c r="L751" t="s">
        <v>36</v>
      </c>
      <c r="M751" t="s">
        <v>37</v>
      </c>
      <c r="N751" t="s">
        <v>63</v>
      </c>
      <c r="O751" t="str">
        <f>IF(N751="Occasional","_Yes",N751)</f>
        <v>_Yes</v>
      </c>
    </row>
    <row r="752" spans="1:15" x14ac:dyDescent="0.25">
      <c r="A752" t="s">
        <v>14</v>
      </c>
      <c r="B752" t="s">
        <v>18</v>
      </c>
      <c r="C752" t="s">
        <v>20</v>
      </c>
      <c r="D752">
        <v>22</v>
      </c>
      <c r="E752" t="s">
        <v>23</v>
      </c>
      <c r="F752">
        <v>3610</v>
      </c>
      <c r="G752" t="s">
        <v>28</v>
      </c>
      <c r="H752">
        <v>41.28125</v>
      </c>
      <c r="I752">
        <v>29.984375</v>
      </c>
      <c r="J752" t="s">
        <v>31</v>
      </c>
      <c r="K752" s="1" t="s">
        <v>34</v>
      </c>
      <c r="L752" t="s">
        <v>36</v>
      </c>
      <c r="M752" t="s">
        <v>38</v>
      </c>
      <c r="N752" t="s">
        <v>36</v>
      </c>
      <c r="O752" t="str">
        <f>IF(N752="Occasional","_Yes",N752)</f>
        <v>No</v>
      </c>
    </row>
    <row r="753" spans="1:15" x14ac:dyDescent="0.25">
      <c r="A753" t="s">
        <v>14</v>
      </c>
      <c r="B753" t="s">
        <v>18</v>
      </c>
      <c r="C753" t="s">
        <v>20</v>
      </c>
      <c r="D753">
        <v>22.28515625</v>
      </c>
      <c r="E753" t="s">
        <v>23</v>
      </c>
      <c r="F753">
        <v>3860</v>
      </c>
      <c r="G753" t="s">
        <v>28</v>
      </c>
      <c r="H753">
        <v>40</v>
      </c>
      <c r="I753">
        <v>24.6015625</v>
      </c>
      <c r="J753" t="s">
        <v>30</v>
      </c>
      <c r="K753" s="1" t="s">
        <v>34</v>
      </c>
      <c r="L753" t="s">
        <v>36</v>
      </c>
      <c r="M753" t="s">
        <v>38</v>
      </c>
      <c r="N753" t="s">
        <v>36</v>
      </c>
      <c r="O753" t="str">
        <f>IF(N753="Occasional","_Yes",N753)</f>
        <v>No</v>
      </c>
    </row>
    <row r="754" spans="1:15" x14ac:dyDescent="0.25">
      <c r="A754" t="s">
        <v>14</v>
      </c>
      <c r="B754" t="s">
        <v>18</v>
      </c>
      <c r="C754" t="s">
        <v>20</v>
      </c>
      <c r="D754">
        <v>22.42578125</v>
      </c>
      <c r="E754" t="s">
        <v>23</v>
      </c>
      <c r="F754">
        <v>3090</v>
      </c>
      <c r="G754" t="s">
        <v>27</v>
      </c>
      <c r="H754">
        <v>38.5703125</v>
      </c>
      <c r="I754">
        <v>29.51953125</v>
      </c>
      <c r="J754" t="s">
        <v>31</v>
      </c>
      <c r="K754" s="1" t="s">
        <v>34</v>
      </c>
      <c r="L754" t="s">
        <v>36</v>
      </c>
      <c r="M754" t="s">
        <v>40</v>
      </c>
      <c r="N754" t="s">
        <v>36</v>
      </c>
      <c r="O754" t="str">
        <f>IF(N754="Occasional","_Yes",N754)</f>
        <v>No</v>
      </c>
    </row>
    <row r="755" spans="1:15" x14ac:dyDescent="0.25">
      <c r="A755" t="s">
        <v>14</v>
      </c>
      <c r="B755" t="s">
        <v>18</v>
      </c>
      <c r="C755" t="s">
        <v>20</v>
      </c>
      <c r="D755">
        <v>22.42578125</v>
      </c>
      <c r="E755" t="s">
        <v>23</v>
      </c>
      <c r="F755">
        <v>3375</v>
      </c>
      <c r="G755" t="s">
        <v>27</v>
      </c>
      <c r="H755">
        <v>41</v>
      </c>
      <c r="I755">
        <v>23.4765625</v>
      </c>
      <c r="J755" t="s">
        <v>30</v>
      </c>
      <c r="K755" s="1" t="s">
        <v>34</v>
      </c>
      <c r="L755" t="s">
        <v>36</v>
      </c>
      <c r="M755" t="s">
        <v>38</v>
      </c>
      <c r="N755" t="s">
        <v>36</v>
      </c>
      <c r="O755" t="str">
        <f>IF(N755="Occasional","_Yes",N755)</f>
        <v>No</v>
      </c>
    </row>
    <row r="756" spans="1:15" x14ac:dyDescent="0.25">
      <c r="A756" t="s">
        <v>14</v>
      </c>
      <c r="B756" t="s">
        <v>18</v>
      </c>
      <c r="C756" t="s">
        <v>20</v>
      </c>
      <c r="D756">
        <v>22.42578125</v>
      </c>
      <c r="E756" t="s">
        <v>23</v>
      </c>
      <c r="F756">
        <v>3500</v>
      </c>
      <c r="G756" t="s">
        <v>28</v>
      </c>
      <c r="H756">
        <v>37</v>
      </c>
      <c r="I756">
        <v>29.90625</v>
      </c>
      <c r="J756" t="s">
        <v>31</v>
      </c>
      <c r="K756" s="1" t="s">
        <v>33</v>
      </c>
      <c r="L756" t="s">
        <v>36</v>
      </c>
      <c r="M756" t="s">
        <v>38</v>
      </c>
      <c r="N756" t="s">
        <v>36</v>
      </c>
      <c r="O756" t="str">
        <f>IF(N756="Occasional","_Yes",N756)</f>
        <v>No</v>
      </c>
    </row>
    <row r="757" spans="1:15" x14ac:dyDescent="0.25">
      <c r="A757" t="s">
        <v>14</v>
      </c>
      <c r="B757" t="s">
        <v>18</v>
      </c>
      <c r="C757" t="s">
        <v>20</v>
      </c>
      <c r="D757">
        <v>22.42578125</v>
      </c>
      <c r="E757" t="s">
        <v>23</v>
      </c>
      <c r="F757">
        <v>3520</v>
      </c>
      <c r="G757" t="s">
        <v>28</v>
      </c>
      <c r="H757">
        <v>40</v>
      </c>
      <c r="I757">
        <v>20.83203125</v>
      </c>
      <c r="J757" t="s">
        <v>30</v>
      </c>
      <c r="K757" s="1" t="s">
        <v>34</v>
      </c>
      <c r="L757" t="s">
        <v>36</v>
      </c>
      <c r="M757" t="s">
        <v>40</v>
      </c>
      <c r="N757" t="s">
        <v>36</v>
      </c>
      <c r="O757" t="str">
        <f>IF(N757="Occasional","_Yes",N757)</f>
        <v>No</v>
      </c>
    </row>
    <row r="758" spans="1:15" x14ac:dyDescent="0.25">
      <c r="A758" t="s">
        <v>14</v>
      </c>
      <c r="B758" t="s">
        <v>18</v>
      </c>
      <c r="C758" t="s">
        <v>20</v>
      </c>
      <c r="D758">
        <v>22.5703125</v>
      </c>
      <c r="E758" t="s">
        <v>23</v>
      </c>
      <c r="F758">
        <v>3000</v>
      </c>
      <c r="G758" t="s">
        <v>27</v>
      </c>
      <c r="H758">
        <v>39</v>
      </c>
      <c r="I758">
        <v>30.6796875</v>
      </c>
      <c r="J758" t="s">
        <v>32</v>
      </c>
      <c r="K758" s="1" t="s">
        <v>34</v>
      </c>
      <c r="L758" t="s">
        <v>36</v>
      </c>
      <c r="M758" t="s">
        <v>40</v>
      </c>
      <c r="N758" t="s">
        <v>36</v>
      </c>
      <c r="O758" t="str">
        <f>IF(N758="Occasional","_Yes",N758)</f>
        <v>No</v>
      </c>
    </row>
    <row r="759" spans="1:15" x14ac:dyDescent="0.25">
      <c r="A759" t="s">
        <v>14</v>
      </c>
      <c r="B759" t="s">
        <v>18</v>
      </c>
      <c r="C759" t="s">
        <v>20</v>
      </c>
      <c r="D759">
        <v>22.5703125</v>
      </c>
      <c r="E759" t="s">
        <v>23</v>
      </c>
      <c r="F759">
        <v>3300</v>
      </c>
      <c r="G759" t="s">
        <v>27</v>
      </c>
      <c r="H759">
        <v>40</v>
      </c>
      <c r="I759">
        <v>29.359375</v>
      </c>
      <c r="J759" t="s">
        <v>31</v>
      </c>
      <c r="K759" s="1" t="s">
        <v>33</v>
      </c>
      <c r="L759" t="s">
        <v>36</v>
      </c>
      <c r="M759" t="s">
        <v>38</v>
      </c>
      <c r="N759" t="s">
        <v>36</v>
      </c>
      <c r="O759" t="str">
        <f>IF(N759="Occasional","_Yes",N759)</f>
        <v>No</v>
      </c>
    </row>
    <row r="760" spans="1:15" x14ac:dyDescent="0.25">
      <c r="A760" t="s">
        <v>14</v>
      </c>
      <c r="B760" t="s">
        <v>18</v>
      </c>
      <c r="C760" t="s">
        <v>20</v>
      </c>
      <c r="D760">
        <v>22.7109375</v>
      </c>
      <c r="E760" t="s">
        <v>23</v>
      </c>
      <c r="F760">
        <v>2160</v>
      </c>
      <c r="G760" t="s">
        <v>25</v>
      </c>
      <c r="H760">
        <v>38</v>
      </c>
      <c r="I760">
        <v>33.3203125</v>
      </c>
      <c r="J760" t="s">
        <v>32</v>
      </c>
      <c r="K760" s="1" t="s">
        <v>34</v>
      </c>
      <c r="L760" t="s">
        <v>36</v>
      </c>
      <c r="M760" t="s">
        <v>37</v>
      </c>
      <c r="N760" t="s">
        <v>36</v>
      </c>
      <c r="O760" t="str">
        <f>IF(N760="Occasional","_Yes",N760)</f>
        <v>No</v>
      </c>
    </row>
    <row r="761" spans="1:15" x14ac:dyDescent="0.25">
      <c r="A761" t="s">
        <v>14</v>
      </c>
      <c r="B761" t="s">
        <v>18</v>
      </c>
      <c r="C761" t="s">
        <v>20</v>
      </c>
      <c r="D761">
        <v>22.7109375</v>
      </c>
      <c r="E761" t="s">
        <v>23</v>
      </c>
      <c r="F761">
        <v>2830</v>
      </c>
      <c r="G761" t="s">
        <v>26</v>
      </c>
      <c r="H761">
        <v>38</v>
      </c>
      <c r="I761">
        <v>18.03515625</v>
      </c>
      <c r="J761" t="s">
        <v>29</v>
      </c>
      <c r="K761" s="1" t="s">
        <v>34</v>
      </c>
      <c r="L761" t="s">
        <v>63</v>
      </c>
      <c r="M761" t="s">
        <v>37</v>
      </c>
      <c r="N761" t="s">
        <v>63</v>
      </c>
      <c r="O761" t="str">
        <f>IF(N761="Occasional","_Yes",N761)</f>
        <v>_Yes</v>
      </c>
    </row>
    <row r="762" spans="1:15" x14ac:dyDescent="0.25">
      <c r="A762" t="s">
        <v>14</v>
      </c>
      <c r="B762" t="s">
        <v>18</v>
      </c>
      <c r="C762" t="s">
        <v>20</v>
      </c>
      <c r="D762">
        <v>22.85546875</v>
      </c>
      <c r="E762" t="s">
        <v>23</v>
      </c>
      <c r="F762">
        <v>3850</v>
      </c>
      <c r="G762" t="s">
        <v>28</v>
      </c>
      <c r="H762">
        <v>39.7109375</v>
      </c>
      <c r="I762">
        <v>29.55859375</v>
      </c>
      <c r="J762" t="s">
        <v>31</v>
      </c>
      <c r="K762" s="1" t="s">
        <v>35</v>
      </c>
      <c r="L762" t="s">
        <v>36</v>
      </c>
      <c r="M762" t="s">
        <v>38</v>
      </c>
      <c r="N762" t="s">
        <v>36</v>
      </c>
      <c r="O762" t="str">
        <f>IF(N762="Occasional","_Yes",N762)</f>
        <v>No</v>
      </c>
    </row>
    <row r="763" spans="1:15" x14ac:dyDescent="0.25">
      <c r="A763" t="s">
        <v>14</v>
      </c>
      <c r="B763" t="s">
        <v>18</v>
      </c>
      <c r="C763" t="s">
        <v>20</v>
      </c>
      <c r="D763">
        <v>23</v>
      </c>
      <c r="E763" t="s">
        <v>23</v>
      </c>
      <c r="F763">
        <v>3240</v>
      </c>
      <c r="G763" t="s">
        <v>27</v>
      </c>
      <c r="H763">
        <v>40</v>
      </c>
      <c r="I763">
        <v>21.2109375</v>
      </c>
      <c r="J763" t="s">
        <v>30</v>
      </c>
      <c r="K763" s="1" t="s">
        <v>33</v>
      </c>
      <c r="L763" t="s">
        <v>36</v>
      </c>
      <c r="M763" t="s">
        <v>37</v>
      </c>
      <c r="N763" t="s">
        <v>36</v>
      </c>
      <c r="O763" t="str">
        <f>IF(N763="Occasional","_Yes",N763)</f>
        <v>No</v>
      </c>
    </row>
    <row r="764" spans="1:15" x14ac:dyDescent="0.25">
      <c r="A764" t="s">
        <v>14</v>
      </c>
      <c r="B764" t="s">
        <v>18</v>
      </c>
      <c r="C764" t="s">
        <v>20</v>
      </c>
      <c r="D764">
        <v>23</v>
      </c>
      <c r="E764" t="s">
        <v>23</v>
      </c>
      <c r="F764">
        <v>3410</v>
      </c>
      <c r="G764" t="s">
        <v>27</v>
      </c>
      <c r="H764">
        <v>39</v>
      </c>
      <c r="I764">
        <v>28.703125</v>
      </c>
      <c r="J764" t="s">
        <v>31</v>
      </c>
      <c r="K764" s="1" t="s">
        <v>33</v>
      </c>
      <c r="L764" t="s">
        <v>36</v>
      </c>
      <c r="M764" t="s">
        <v>38</v>
      </c>
      <c r="N764" t="s">
        <v>63</v>
      </c>
      <c r="O764" t="str">
        <f>IF(N764="Occasional","_Yes",N764)</f>
        <v>_Yes</v>
      </c>
    </row>
    <row r="765" spans="1:15" x14ac:dyDescent="0.25">
      <c r="A765" t="s">
        <v>14</v>
      </c>
      <c r="B765" t="s">
        <v>18</v>
      </c>
      <c r="C765" t="s">
        <v>20</v>
      </c>
      <c r="D765">
        <v>23</v>
      </c>
      <c r="E765" t="s">
        <v>23</v>
      </c>
      <c r="F765">
        <v>3510</v>
      </c>
      <c r="G765" t="s">
        <v>28</v>
      </c>
      <c r="H765">
        <v>39.140625</v>
      </c>
      <c r="I765">
        <v>27.125</v>
      </c>
      <c r="J765" t="s">
        <v>31</v>
      </c>
      <c r="K765" s="1" t="s">
        <v>34</v>
      </c>
      <c r="L765" t="s">
        <v>36</v>
      </c>
      <c r="M765" t="s">
        <v>40</v>
      </c>
      <c r="N765" t="s">
        <v>36</v>
      </c>
      <c r="O765" t="str">
        <f>IF(N765="Occasional","_Yes",N765)</f>
        <v>No</v>
      </c>
    </row>
    <row r="766" spans="1:15" x14ac:dyDescent="0.25">
      <c r="A766" t="s">
        <v>14</v>
      </c>
      <c r="B766" t="s">
        <v>18</v>
      </c>
      <c r="C766" t="s">
        <v>20</v>
      </c>
      <c r="D766">
        <v>23</v>
      </c>
      <c r="E766" t="s">
        <v>23</v>
      </c>
      <c r="F766">
        <v>3700</v>
      </c>
      <c r="G766" t="s">
        <v>28</v>
      </c>
      <c r="H766">
        <v>40</v>
      </c>
      <c r="I766">
        <v>27.734375</v>
      </c>
      <c r="J766" t="s">
        <v>31</v>
      </c>
      <c r="K766" s="1" t="s">
        <v>34</v>
      </c>
      <c r="L766" t="s">
        <v>36</v>
      </c>
      <c r="M766" t="s">
        <v>40</v>
      </c>
      <c r="N766" t="s">
        <v>63</v>
      </c>
      <c r="O766" t="str">
        <f>IF(N766="Occasional","_Yes",N766)</f>
        <v>_Yes</v>
      </c>
    </row>
    <row r="767" spans="1:15" x14ac:dyDescent="0.25">
      <c r="A767" t="s">
        <v>14</v>
      </c>
      <c r="B767" t="s">
        <v>18</v>
      </c>
      <c r="C767" t="s">
        <v>20</v>
      </c>
      <c r="D767">
        <v>23</v>
      </c>
      <c r="E767" t="s">
        <v>23</v>
      </c>
      <c r="F767">
        <v>3720</v>
      </c>
      <c r="G767" t="s">
        <v>28</v>
      </c>
      <c r="H767">
        <v>41.421875</v>
      </c>
      <c r="I767">
        <v>26.41796875</v>
      </c>
      <c r="J767" t="s">
        <v>31</v>
      </c>
      <c r="K767" s="1" t="s">
        <v>34</v>
      </c>
      <c r="L767" t="s">
        <v>36</v>
      </c>
      <c r="M767" t="s">
        <v>40</v>
      </c>
      <c r="N767" t="s">
        <v>36</v>
      </c>
      <c r="O767" t="str">
        <f>IF(N767="Occasional","_Yes",N767)</f>
        <v>No</v>
      </c>
    </row>
    <row r="768" spans="1:15" x14ac:dyDescent="0.25">
      <c r="A768" t="s">
        <v>14</v>
      </c>
      <c r="B768" t="s">
        <v>18</v>
      </c>
      <c r="C768" t="s">
        <v>20</v>
      </c>
      <c r="D768">
        <v>23.140625</v>
      </c>
      <c r="E768" t="s">
        <v>23</v>
      </c>
      <c r="F768">
        <v>1750</v>
      </c>
      <c r="G768" t="s">
        <v>25</v>
      </c>
      <c r="H768">
        <v>33.8515625</v>
      </c>
      <c r="I768">
        <v>43.3671875</v>
      </c>
      <c r="J768" t="s">
        <v>32</v>
      </c>
      <c r="K768" s="1" t="s">
        <v>33</v>
      </c>
      <c r="L768" t="s">
        <v>36</v>
      </c>
      <c r="M768" t="s">
        <v>38</v>
      </c>
      <c r="N768" t="s">
        <v>36</v>
      </c>
      <c r="O768" t="str">
        <f>IF(N768="Occasional","_Yes",N768)</f>
        <v>No</v>
      </c>
    </row>
    <row r="769" spans="1:15" x14ac:dyDescent="0.25">
      <c r="A769" t="s">
        <v>14</v>
      </c>
      <c r="B769" t="s">
        <v>18</v>
      </c>
      <c r="C769" t="s">
        <v>20</v>
      </c>
      <c r="D769">
        <v>23.28515625</v>
      </c>
      <c r="E769" t="s">
        <v>23</v>
      </c>
      <c r="F769">
        <v>2935</v>
      </c>
      <c r="G769" t="s">
        <v>26</v>
      </c>
      <c r="H769">
        <v>41.140625</v>
      </c>
      <c r="I769">
        <v>29.70703125</v>
      </c>
      <c r="J769" t="s">
        <v>31</v>
      </c>
      <c r="K769" s="1" t="s">
        <v>35</v>
      </c>
      <c r="L769" t="s">
        <v>36</v>
      </c>
      <c r="M769" t="s">
        <v>40</v>
      </c>
      <c r="N769" t="s">
        <v>36</v>
      </c>
      <c r="O769" t="str">
        <f>IF(N769="Occasional","_Yes",N769)</f>
        <v>No</v>
      </c>
    </row>
    <row r="770" spans="1:15" x14ac:dyDescent="0.25">
      <c r="A770" t="s">
        <v>14</v>
      </c>
      <c r="B770" t="s">
        <v>18</v>
      </c>
      <c r="C770" t="s">
        <v>20</v>
      </c>
      <c r="D770">
        <v>23.28515625</v>
      </c>
      <c r="E770" t="s">
        <v>23</v>
      </c>
      <c r="F770">
        <v>3700</v>
      </c>
      <c r="G770" t="s">
        <v>28</v>
      </c>
      <c r="H770">
        <v>41.421875</v>
      </c>
      <c r="I770">
        <v>26.27734375</v>
      </c>
      <c r="J770" t="s">
        <v>31</v>
      </c>
      <c r="K770" s="1" t="s">
        <v>34</v>
      </c>
      <c r="L770" t="s">
        <v>36</v>
      </c>
      <c r="M770" t="s">
        <v>40</v>
      </c>
      <c r="N770" t="s">
        <v>36</v>
      </c>
      <c r="O770" t="str">
        <f>IF(N770="Occasional","_Yes",N770)</f>
        <v>No</v>
      </c>
    </row>
    <row r="771" spans="1:15" x14ac:dyDescent="0.25">
      <c r="A771" t="s">
        <v>14</v>
      </c>
      <c r="B771" t="s">
        <v>18</v>
      </c>
      <c r="C771" t="s">
        <v>20</v>
      </c>
      <c r="D771">
        <v>23.42578125</v>
      </c>
      <c r="E771" t="s">
        <v>23</v>
      </c>
      <c r="F771">
        <v>3310</v>
      </c>
      <c r="G771" t="s">
        <v>27</v>
      </c>
      <c r="H771">
        <v>40</v>
      </c>
      <c r="I771">
        <v>27.9609375</v>
      </c>
      <c r="J771" t="s">
        <v>31</v>
      </c>
      <c r="K771" s="1" t="s">
        <v>34</v>
      </c>
      <c r="L771" t="s">
        <v>36</v>
      </c>
      <c r="M771" t="s">
        <v>37</v>
      </c>
      <c r="N771" t="s">
        <v>36</v>
      </c>
      <c r="O771" t="str">
        <f>IF(N771="Occasional","_Yes",N771)</f>
        <v>No</v>
      </c>
    </row>
    <row r="772" spans="1:15" x14ac:dyDescent="0.25">
      <c r="A772" t="s">
        <v>14</v>
      </c>
      <c r="B772" t="s">
        <v>18</v>
      </c>
      <c r="C772" t="s">
        <v>20</v>
      </c>
      <c r="D772">
        <v>23.42578125</v>
      </c>
      <c r="E772" t="s">
        <v>23</v>
      </c>
      <c r="F772">
        <v>3615</v>
      </c>
      <c r="G772" t="s">
        <v>28</v>
      </c>
      <c r="H772">
        <v>41.7109375</v>
      </c>
      <c r="I772">
        <v>21.69140625</v>
      </c>
      <c r="J772" t="s">
        <v>30</v>
      </c>
      <c r="K772" s="1" t="s">
        <v>33</v>
      </c>
      <c r="L772" t="s">
        <v>36</v>
      </c>
      <c r="M772" t="s">
        <v>40</v>
      </c>
      <c r="N772" t="s">
        <v>36</v>
      </c>
      <c r="O772" t="str">
        <f>IF(N772="Occasional","_Yes",N772)</f>
        <v>No</v>
      </c>
    </row>
    <row r="773" spans="1:15" x14ac:dyDescent="0.25">
      <c r="A773" t="s">
        <v>14</v>
      </c>
      <c r="B773" t="s">
        <v>18</v>
      </c>
      <c r="C773" t="s">
        <v>20</v>
      </c>
      <c r="D773">
        <v>23.42578125</v>
      </c>
      <c r="E773" t="s">
        <v>23</v>
      </c>
      <c r="F773">
        <v>3830</v>
      </c>
      <c r="G773" t="s">
        <v>28</v>
      </c>
      <c r="H773">
        <v>40.8515625</v>
      </c>
      <c r="I773">
        <v>18.515625</v>
      </c>
      <c r="J773" t="s">
        <v>29</v>
      </c>
      <c r="K773" s="1" t="s">
        <v>34</v>
      </c>
      <c r="L773" t="s">
        <v>36</v>
      </c>
      <c r="M773" t="s">
        <v>38</v>
      </c>
      <c r="N773" t="s">
        <v>36</v>
      </c>
      <c r="O773" t="str">
        <f>IF(N773="Occasional","_Yes",N773)</f>
        <v>No</v>
      </c>
    </row>
    <row r="774" spans="1:15" x14ac:dyDescent="0.25">
      <c r="A774" t="s">
        <v>14</v>
      </c>
      <c r="B774" t="s">
        <v>18</v>
      </c>
      <c r="C774" t="s">
        <v>20</v>
      </c>
      <c r="D774">
        <v>23.42578125</v>
      </c>
      <c r="E774" t="s">
        <v>23</v>
      </c>
      <c r="F774">
        <v>4750</v>
      </c>
      <c r="G774" t="s">
        <v>28</v>
      </c>
      <c r="H774">
        <v>39</v>
      </c>
      <c r="I774">
        <v>28.96484375</v>
      </c>
      <c r="J774" t="s">
        <v>31</v>
      </c>
      <c r="K774" s="1" t="s">
        <v>33</v>
      </c>
      <c r="L774" t="s">
        <v>36</v>
      </c>
      <c r="M774" t="s">
        <v>40</v>
      </c>
      <c r="N774" t="s">
        <v>36</v>
      </c>
      <c r="O774" t="str">
        <f>IF(N774="Occasional","_Yes",N774)</f>
        <v>No</v>
      </c>
    </row>
    <row r="775" spans="1:15" x14ac:dyDescent="0.25">
      <c r="A775" t="s">
        <v>14</v>
      </c>
      <c r="B775" t="s">
        <v>18</v>
      </c>
      <c r="C775" t="s">
        <v>20</v>
      </c>
      <c r="D775">
        <v>23.5703125</v>
      </c>
      <c r="E775" t="s">
        <v>23</v>
      </c>
      <c r="F775">
        <v>3090</v>
      </c>
      <c r="G775" t="s">
        <v>27</v>
      </c>
      <c r="H775">
        <v>40</v>
      </c>
      <c r="I775">
        <v>20.56640625</v>
      </c>
      <c r="J775" t="s">
        <v>30</v>
      </c>
      <c r="K775" s="1" t="s">
        <v>33</v>
      </c>
      <c r="L775" t="s">
        <v>36</v>
      </c>
      <c r="M775" t="s">
        <v>38</v>
      </c>
      <c r="N775" t="s">
        <v>63</v>
      </c>
      <c r="O775" t="str">
        <f>IF(N775="Occasional","_Yes",N775)</f>
        <v>_Yes</v>
      </c>
    </row>
    <row r="776" spans="1:15" x14ac:dyDescent="0.25">
      <c r="A776" t="s">
        <v>14</v>
      </c>
      <c r="B776" t="s">
        <v>18</v>
      </c>
      <c r="C776" t="s">
        <v>20</v>
      </c>
      <c r="D776">
        <v>23.5703125</v>
      </c>
      <c r="E776" t="s">
        <v>23</v>
      </c>
      <c r="F776">
        <v>3100</v>
      </c>
      <c r="G776" t="s">
        <v>27</v>
      </c>
      <c r="H776">
        <v>40</v>
      </c>
      <c r="I776">
        <v>26.6015625</v>
      </c>
      <c r="J776" t="s">
        <v>31</v>
      </c>
      <c r="K776" s="1" t="s">
        <v>33</v>
      </c>
      <c r="L776" t="s">
        <v>36</v>
      </c>
      <c r="M776" t="s">
        <v>37</v>
      </c>
      <c r="N776" t="s">
        <v>36</v>
      </c>
      <c r="O776" t="str">
        <f>IF(N776="Occasional","_Yes",N776)</f>
        <v>No</v>
      </c>
    </row>
    <row r="777" spans="1:15" x14ac:dyDescent="0.25">
      <c r="A777" t="s">
        <v>14</v>
      </c>
      <c r="B777" t="s">
        <v>18</v>
      </c>
      <c r="C777" t="s">
        <v>20</v>
      </c>
      <c r="D777">
        <v>23.5703125</v>
      </c>
      <c r="E777" t="s">
        <v>23</v>
      </c>
      <c r="F777">
        <v>3540</v>
      </c>
      <c r="G777" t="s">
        <v>28</v>
      </c>
      <c r="H777">
        <v>39</v>
      </c>
      <c r="I777">
        <v>25.1328125</v>
      </c>
      <c r="J777" t="s">
        <v>31</v>
      </c>
      <c r="K777" s="1" t="s">
        <v>34</v>
      </c>
      <c r="L777" t="s">
        <v>36</v>
      </c>
      <c r="M777" t="s">
        <v>40</v>
      </c>
      <c r="N777" t="s">
        <v>36</v>
      </c>
      <c r="O777" t="str">
        <f>IF(N777="Occasional","_Yes",N777)</f>
        <v>No</v>
      </c>
    </row>
    <row r="778" spans="1:15" x14ac:dyDescent="0.25">
      <c r="A778" t="s">
        <v>14</v>
      </c>
      <c r="B778" t="s">
        <v>18</v>
      </c>
      <c r="C778" t="s">
        <v>20</v>
      </c>
      <c r="D778">
        <v>23.7109375</v>
      </c>
      <c r="E778" t="s">
        <v>23</v>
      </c>
      <c r="F778">
        <v>3170</v>
      </c>
      <c r="G778" t="s">
        <v>27</v>
      </c>
      <c r="H778">
        <v>39</v>
      </c>
      <c r="I778">
        <v>23.0625</v>
      </c>
      <c r="J778" t="s">
        <v>30</v>
      </c>
      <c r="K778" s="1" t="s">
        <v>34</v>
      </c>
      <c r="L778" t="s">
        <v>36</v>
      </c>
      <c r="M778" t="s">
        <v>37</v>
      </c>
      <c r="N778" t="s">
        <v>36</v>
      </c>
      <c r="O778" t="str">
        <f>IF(N778="Occasional","_Yes",N778)</f>
        <v>No</v>
      </c>
    </row>
    <row r="779" spans="1:15" x14ac:dyDescent="0.25">
      <c r="A779" t="s">
        <v>14</v>
      </c>
      <c r="B779" t="s">
        <v>18</v>
      </c>
      <c r="C779" t="s">
        <v>20</v>
      </c>
      <c r="D779">
        <v>23.85546875</v>
      </c>
      <c r="E779" t="s">
        <v>23</v>
      </c>
      <c r="F779">
        <v>3880</v>
      </c>
      <c r="G779" t="s">
        <v>28</v>
      </c>
      <c r="H779">
        <v>40.7109375</v>
      </c>
      <c r="I779">
        <v>28.94140625</v>
      </c>
      <c r="J779" t="s">
        <v>31</v>
      </c>
      <c r="K779" s="1" t="s">
        <v>33</v>
      </c>
      <c r="L779" t="s">
        <v>36</v>
      </c>
      <c r="M779" t="s">
        <v>40</v>
      </c>
      <c r="N779" t="s">
        <v>36</v>
      </c>
      <c r="O779" t="str">
        <f>IF(N779="Occasional","_Yes",N779)</f>
        <v>No</v>
      </c>
    </row>
    <row r="780" spans="1:15" x14ac:dyDescent="0.25">
      <c r="A780" t="s">
        <v>14</v>
      </c>
      <c r="B780" t="s">
        <v>18</v>
      </c>
      <c r="C780" t="s">
        <v>20</v>
      </c>
      <c r="D780">
        <v>24</v>
      </c>
      <c r="E780" t="s">
        <v>23</v>
      </c>
      <c r="F780">
        <v>2900</v>
      </c>
      <c r="G780" t="s">
        <v>26</v>
      </c>
      <c r="H780">
        <v>36.7109375</v>
      </c>
      <c r="I780">
        <v>34.6953125</v>
      </c>
      <c r="J780" t="s">
        <v>32</v>
      </c>
      <c r="K780" s="1" t="s">
        <v>34</v>
      </c>
      <c r="L780" t="s">
        <v>36</v>
      </c>
      <c r="M780" t="s">
        <v>38</v>
      </c>
      <c r="N780" t="s">
        <v>36</v>
      </c>
      <c r="O780" t="str">
        <f>IF(N780="Occasional","_Yes",N780)</f>
        <v>No</v>
      </c>
    </row>
    <row r="781" spans="1:15" x14ac:dyDescent="0.25">
      <c r="A781" t="s">
        <v>14</v>
      </c>
      <c r="B781" t="s">
        <v>18</v>
      </c>
      <c r="C781" t="s">
        <v>20</v>
      </c>
      <c r="D781">
        <v>24</v>
      </c>
      <c r="E781" t="s">
        <v>23</v>
      </c>
      <c r="F781">
        <v>3710</v>
      </c>
      <c r="G781" t="s">
        <v>28</v>
      </c>
      <c r="H781">
        <v>40</v>
      </c>
      <c r="I781">
        <v>25.953125</v>
      </c>
      <c r="J781" t="s">
        <v>31</v>
      </c>
      <c r="K781" s="1" t="s">
        <v>34</v>
      </c>
      <c r="L781" t="s">
        <v>36</v>
      </c>
      <c r="M781" t="s">
        <v>40</v>
      </c>
      <c r="N781" t="s">
        <v>36</v>
      </c>
      <c r="O781" t="str">
        <f>IF(N781="Occasional","_Yes",N781)</f>
        <v>No</v>
      </c>
    </row>
    <row r="782" spans="1:15" x14ac:dyDescent="0.25">
      <c r="A782" t="s">
        <v>14</v>
      </c>
      <c r="B782" t="s">
        <v>18</v>
      </c>
      <c r="C782" t="s">
        <v>20</v>
      </c>
      <c r="D782">
        <v>24</v>
      </c>
      <c r="E782" t="s">
        <v>23</v>
      </c>
      <c r="F782">
        <v>4270</v>
      </c>
      <c r="G782" t="s">
        <v>28</v>
      </c>
      <c r="H782">
        <v>40</v>
      </c>
      <c r="I782">
        <v>30.25</v>
      </c>
      <c r="J782" t="s">
        <v>32</v>
      </c>
      <c r="K782" s="1" t="s">
        <v>34</v>
      </c>
      <c r="L782" t="s">
        <v>36</v>
      </c>
      <c r="M782" t="s">
        <v>38</v>
      </c>
      <c r="N782" t="s">
        <v>36</v>
      </c>
      <c r="O782" t="str">
        <f>IF(N782="Occasional","_Yes",N782)</f>
        <v>No</v>
      </c>
    </row>
    <row r="783" spans="1:15" x14ac:dyDescent="0.25">
      <c r="A783" t="s">
        <v>14</v>
      </c>
      <c r="B783" t="s">
        <v>18</v>
      </c>
      <c r="C783" t="s">
        <v>20</v>
      </c>
      <c r="D783">
        <v>24.140625</v>
      </c>
      <c r="E783" t="s">
        <v>23</v>
      </c>
      <c r="F783">
        <v>3120</v>
      </c>
      <c r="G783" t="s">
        <v>27</v>
      </c>
      <c r="H783">
        <v>42</v>
      </c>
      <c r="I783">
        <v>26.6875</v>
      </c>
      <c r="J783" t="s">
        <v>31</v>
      </c>
      <c r="K783" s="1" t="s">
        <v>33</v>
      </c>
      <c r="L783" t="s">
        <v>36</v>
      </c>
      <c r="M783" t="s">
        <v>40</v>
      </c>
      <c r="N783" t="s">
        <v>36</v>
      </c>
      <c r="O783" t="str">
        <f>IF(N783="Occasional","_Yes",N783)</f>
        <v>No</v>
      </c>
    </row>
    <row r="784" spans="1:15" x14ac:dyDescent="0.25">
      <c r="A784" t="s">
        <v>14</v>
      </c>
      <c r="B784" t="s">
        <v>18</v>
      </c>
      <c r="C784" t="s">
        <v>20</v>
      </c>
      <c r="D784">
        <v>24.28515625</v>
      </c>
      <c r="E784" t="s">
        <v>23</v>
      </c>
      <c r="F784">
        <v>3330</v>
      </c>
      <c r="G784" t="s">
        <v>27</v>
      </c>
      <c r="H784">
        <v>40.140625</v>
      </c>
      <c r="I784">
        <v>29.0859375</v>
      </c>
      <c r="J784" t="s">
        <v>31</v>
      </c>
      <c r="K784" s="1" t="s">
        <v>33</v>
      </c>
      <c r="L784" t="s">
        <v>36</v>
      </c>
      <c r="M784" t="s">
        <v>38</v>
      </c>
      <c r="N784" t="s">
        <v>36</v>
      </c>
      <c r="O784" t="str">
        <f>IF(N784="Occasional","_Yes",N784)</f>
        <v>No</v>
      </c>
    </row>
    <row r="785" spans="1:15" x14ac:dyDescent="0.25">
      <c r="A785" t="s">
        <v>14</v>
      </c>
      <c r="B785" t="s">
        <v>18</v>
      </c>
      <c r="C785" t="s">
        <v>20</v>
      </c>
      <c r="D785">
        <v>24.42578125</v>
      </c>
      <c r="E785" t="s">
        <v>23</v>
      </c>
      <c r="F785">
        <v>3380</v>
      </c>
      <c r="G785" t="s">
        <v>27</v>
      </c>
      <c r="H785">
        <v>40</v>
      </c>
      <c r="I785">
        <v>24.2890625</v>
      </c>
      <c r="J785" t="s">
        <v>30</v>
      </c>
      <c r="K785" s="1" t="s">
        <v>33</v>
      </c>
      <c r="L785" t="s">
        <v>36</v>
      </c>
      <c r="M785" t="s">
        <v>38</v>
      </c>
      <c r="N785" t="s">
        <v>63</v>
      </c>
      <c r="O785" t="str">
        <f>IF(N785="Occasional","_Yes",N785)</f>
        <v>_Yes</v>
      </c>
    </row>
    <row r="786" spans="1:15" x14ac:dyDescent="0.25">
      <c r="A786" t="s">
        <v>14</v>
      </c>
      <c r="B786" t="s">
        <v>18</v>
      </c>
      <c r="C786" t="s">
        <v>20</v>
      </c>
      <c r="D786">
        <v>24.5703125</v>
      </c>
      <c r="E786" t="s">
        <v>23</v>
      </c>
      <c r="F786">
        <v>3440</v>
      </c>
      <c r="G786" t="s">
        <v>27</v>
      </c>
      <c r="H786">
        <v>40.8515625</v>
      </c>
      <c r="I786">
        <v>29.25390625</v>
      </c>
      <c r="J786" t="s">
        <v>31</v>
      </c>
      <c r="K786" s="1" t="s">
        <v>34</v>
      </c>
      <c r="L786" t="s">
        <v>36</v>
      </c>
      <c r="M786" t="s">
        <v>40</v>
      </c>
      <c r="N786" t="s">
        <v>36</v>
      </c>
      <c r="O786" t="str">
        <f>IF(N786="Occasional","_Yes",N786)</f>
        <v>No</v>
      </c>
    </row>
    <row r="787" spans="1:15" x14ac:dyDescent="0.25">
      <c r="A787" t="s">
        <v>14</v>
      </c>
      <c r="B787" t="s">
        <v>18</v>
      </c>
      <c r="C787" t="s">
        <v>20</v>
      </c>
      <c r="D787">
        <v>24.7109375</v>
      </c>
      <c r="E787" t="s">
        <v>23</v>
      </c>
      <c r="F787">
        <v>3070</v>
      </c>
      <c r="G787" t="s">
        <v>27</v>
      </c>
      <c r="H787">
        <v>39.8515625</v>
      </c>
      <c r="I787">
        <v>27.36328125</v>
      </c>
      <c r="J787" t="s">
        <v>31</v>
      </c>
      <c r="K787" s="1" t="s">
        <v>34</v>
      </c>
      <c r="L787" t="s">
        <v>36</v>
      </c>
      <c r="M787" t="s">
        <v>38</v>
      </c>
      <c r="N787" t="s">
        <v>36</v>
      </c>
      <c r="O787" t="str">
        <f>IF(N787="Occasional","_Yes",N787)</f>
        <v>No</v>
      </c>
    </row>
    <row r="788" spans="1:15" x14ac:dyDescent="0.25">
      <c r="A788" t="s">
        <v>14</v>
      </c>
      <c r="B788" t="s">
        <v>18</v>
      </c>
      <c r="C788" t="s">
        <v>20</v>
      </c>
      <c r="D788">
        <v>25.140625</v>
      </c>
      <c r="E788" t="s">
        <v>23</v>
      </c>
      <c r="F788">
        <v>3250</v>
      </c>
      <c r="G788" t="s">
        <v>27</v>
      </c>
      <c r="H788">
        <v>40</v>
      </c>
      <c r="I788">
        <v>34.96875</v>
      </c>
      <c r="J788" t="s">
        <v>32</v>
      </c>
      <c r="K788" s="1" t="s">
        <v>34</v>
      </c>
      <c r="L788" t="s">
        <v>36</v>
      </c>
      <c r="M788" t="s">
        <v>37</v>
      </c>
      <c r="N788" t="s">
        <v>36</v>
      </c>
      <c r="O788" t="str">
        <f>IF(N788="Occasional","_Yes",N788)</f>
        <v>No</v>
      </c>
    </row>
    <row r="789" spans="1:15" x14ac:dyDescent="0.25">
      <c r="A789" t="s">
        <v>14</v>
      </c>
      <c r="B789" t="s">
        <v>18</v>
      </c>
      <c r="C789" t="s">
        <v>20</v>
      </c>
      <c r="D789">
        <v>25.28515625</v>
      </c>
      <c r="E789" t="s">
        <v>23</v>
      </c>
      <c r="F789">
        <v>3200</v>
      </c>
      <c r="G789" t="s">
        <v>27</v>
      </c>
      <c r="H789">
        <v>39</v>
      </c>
      <c r="I789">
        <v>35.1015625</v>
      </c>
      <c r="J789" t="s">
        <v>32</v>
      </c>
      <c r="K789" s="1" t="s">
        <v>34</v>
      </c>
      <c r="L789" t="s">
        <v>36</v>
      </c>
      <c r="M789" t="s">
        <v>38</v>
      </c>
      <c r="N789" t="s">
        <v>36</v>
      </c>
      <c r="O789" t="str">
        <f>IF(N789="Occasional","_Yes",N789)</f>
        <v>No</v>
      </c>
    </row>
    <row r="790" spans="1:15" x14ac:dyDescent="0.25">
      <c r="A790" t="s">
        <v>14</v>
      </c>
      <c r="B790" t="s">
        <v>18</v>
      </c>
      <c r="C790" t="s">
        <v>20</v>
      </c>
      <c r="D790">
        <v>25.28515625</v>
      </c>
      <c r="E790" t="s">
        <v>23</v>
      </c>
      <c r="F790">
        <v>3265</v>
      </c>
      <c r="G790" t="s">
        <v>27</v>
      </c>
      <c r="H790">
        <v>40</v>
      </c>
      <c r="I790">
        <v>28.97265625</v>
      </c>
      <c r="J790" t="s">
        <v>31</v>
      </c>
      <c r="K790" s="1" t="s">
        <v>34</v>
      </c>
      <c r="L790" t="s">
        <v>36</v>
      </c>
      <c r="M790" t="s">
        <v>37</v>
      </c>
      <c r="N790" t="s">
        <v>63</v>
      </c>
      <c r="O790" t="str">
        <f>IF(N790="Occasional","_Yes",N790)</f>
        <v>_Yes</v>
      </c>
    </row>
    <row r="791" spans="1:15" x14ac:dyDescent="0.25">
      <c r="A791" t="s">
        <v>14</v>
      </c>
      <c r="B791" t="s">
        <v>18</v>
      </c>
      <c r="C791" t="s">
        <v>20</v>
      </c>
      <c r="D791">
        <v>25.28515625</v>
      </c>
      <c r="E791" t="s">
        <v>23</v>
      </c>
      <c r="F791">
        <v>3660</v>
      </c>
      <c r="G791" t="s">
        <v>28</v>
      </c>
      <c r="H791">
        <v>39.5703125</v>
      </c>
      <c r="I791">
        <v>23.4375</v>
      </c>
      <c r="J791" t="s">
        <v>30</v>
      </c>
      <c r="K791" s="1" t="s">
        <v>34</v>
      </c>
      <c r="L791" t="s">
        <v>36</v>
      </c>
      <c r="M791" t="s">
        <v>40</v>
      </c>
      <c r="N791" t="s">
        <v>63</v>
      </c>
      <c r="O791" t="str">
        <f>IF(N791="Occasional","_Yes",N791)</f>
        <v>_Yes</v>
      </c>
    </row>
    <row r="792" spans="1:15" x14ac:dyDescent="0.25">
      <c r="A792" t="s">
        <v>14</v>
      </c>
      <c r="B792" t="s">
        <v>18</v>
      </c>
      <c r="C792" t="s">
        <v>20</v>
      </c>
      <c r="D792">
        <v>25.42578125</v>
      </c>
      <c r="E792" t="s">
        <v>23</v>
      </c>
      <c r="F792">
        <v>2930</v>
      </c>
      <c r="G792" t="s">
        <v>26</v>
      </c>
      <c r="H792">
        <v>40</v>
      </c>
      <c r="I792">
        <v>34.8046875</v>
      </c>
      <c r="J792" t="s">
        <v>32</v>
      </c>
      <c r="K792" s="1" t="s">
        <v>33</v>
      </c>
      <c r="L792" t="s">
        <v>36</v>
      </c>
      <c r="M792" t="s">
        <v>40</v>
      </c>
      <c r="N792" t="s">
        <v>36</v>
      </c>
      <c r="O792" t="str">
        <f>IF(N792="Occasional","_Yes",N792)</f>
        <v>No</v>
      </c>
    </row>
    <row r="793" spans="1:15" x14ac:dyDescent="0.25">
      <c r="A793" t="s">
        <v>14</v>
      </c>
      <c r="B793" t="s">
        <v>18</v>
      </c>
      <c r="C793" t="s">
        <v>20</v>
      </c>
      <c r="D793">
        <v>25.42578125</v>
      </c>
      <c r="E793" t="s">
        <v>23</v>
      </c>
      <c r="F793">
        <v>3200</v>
      </c>
      <c r="G793" t="s">
        <v>27</v>
      </c>
      <c r="H793">
        <v>39</v>
      </c>
      <c r="I793">
        <v>22.71484375</v>
      </c>
      <c r="J793" t="s">
        <v>30</v>
      </c>
      <c r="K793" s="1" t="s">
        <v>33</v>
      </c>
      <c r="L793" t="s">
        <v>36</v>
      </c>
      <c r="M793" t="s">
        <v>37</v>
      </c>
      <c r="N793" t="s">
        <v>36</v>
      </c>
      <c r="O793" t="str">
        <f>IF(N793="Occasional","_Yes",N793)</f>
        <v>No</v>
      </c>
    </row>
    <row r="794" spans="1:15" x14ac:dyDescent="0.25">
      <c r="A794" t="s">
        <v>14</v>
      </c>
      <c r="B794" t="s">
        <v>18</v>
      </c>
      <c r="C794" t="s">
        <v>20</v>
      </c>
      <c r="D794">
        <v>25.42578125</v>
      </c>
      <c r="E794" t="s">
        <v>23</v>
      </c>
      <c r="F794">
        <v>3405</v>
      </c>
      <c r="G794" t="s">
        <v>27</v>
      </c>
      <c r="H794">
        <v>39</v>
      </c>
      <c r="I794">
        <v>30.6796875</v>
      </c>
      <c r="J794" t="s">
        <v>32</v>
      </c>
      <c r="K794" s="1" t="s">
        <v>34</v>
      </c>
      <c r="L794" t="s">
        <v>36</v>
      </c>
      <c r="M794" t="s">
        <v>37</v>
      </c>
      <c r="N794" t="s">
        <v>36</v>
      </c>
      <c r="O794" t="str">
        <f>IF(N794="Occasional","_Yes",N794)</f>
        <v>No</v>
      </c>
    </row>
    <row r="795" spans="1:15" x14ac:dyDescent="0.25">
      <c r="A795" t="s">
        <v>14</v>
      </c>
      <c r="B795" t="s">
        <v>18</v>
      </c>
      <c r="C795" t="s">
        <v>20</v>
      </c>
      <c r="D795">
        <v>25.42578125</v>
      </c>
      <c r="E795" t="s">
        <v>23</v>
      </c>
      <c r="F795">
        <v>3840</v>
      </c>
      <c r="G795" t="s">
        <v>28</v>
      </c>
      <c r="H795">
        <v>40</v>
      </c>
      <c r="I795">
        <v>23.75</v>
      </c>
      <c r="J795" t="s">
        <v>30</v>
      </c>
      <c r="K795" s="1" t="s">
        <v>33</v>
      </c>
      <c r="L795" t="s">
        <v>36</v>
      </c>
      <c r="M795" t="s">
        <v>38</v>
      </c>
      <c r="N795" t="s">
        <v>36</v>
      </c>
      <c r="O795" t="str">
        <f>IF(N795="Occasional","_Yes",N795)</f>
        <v>No</v>
      </c>
    </row>
    <row r="796" spans="1:15" x14ac:dyDescent="0.25">
      <c r="A796" t="s">
        <v>14</v>
      </c>
      <c r="B796" t="s">
        <v>18</v>
      </c>
      <c r="C796" t="s">
        <v>20</v>
      </c>
      <c r="D796">
        <v>25.5703125</v>
      </c>
      <c r="E796" t="s">
        <v>23</v>
      </c>
      <c r="F796">
        <v>2930</v>
      </c>
      <c r="G796" t="s">
        <v>26</v>
      </c>
      <c r="H796">
        <v>37</v>
      </c>
      <c r="I796">
        <v>37.2421875</v>
      </c>
      <c r="J796" t="s">
        <v>32</v>
      </c>
      <c r="K796" s="1" t="s">
        <v>33</v>
      </c>
      <c r="L796" t="s">
        <v>63</v>
      </c>
      <c r="M796" t="s">
        <v>38</v>
      </c>
      <c r="N796" t="s">
        <v>36</v>
      </c>
      <c r="O796" t="str">
        <f>IF(N796="Occasional","_Yes",N796)</f>
        <v>No</v>
      </c>
    </row>
    <row r="797" spans="1:15" x14ac:dyDescent="0.25">
      <c r="A797" t="s">
        <v>14</v>
      </c>
      <c r="B797" t="s">
        <v>18</v>
      </c>
      <c r="C797" t="s">
        <v>20</v>
      </c>
      <c r="D797">
        <v>25.5703125</v>
      </c>
      <c r="E797" t="s">
        <v>23</v>
      </c>
      <c r="F797">
        <v>3865</v>
      </c>
      <c r="G797" t="s">
        <v>28</v>
      </c>
      <c r="H797">
        <v>40</v>
      </c>
      <c r="I797">
        <v>34.59375</v>
      </c>
      <c r="J797" t="s">
        <v>32</v>
      </c>
      <c r="K797" s="1" t="s">
        <v>34</v>
      </c>
      <c r="L797" t="s">
        <v>36</v>
      </c>
      <c r="M797" t="s">
        <v>38</v>
      </c>
      <c r="N797" t="s">
        <v>36</v>
      </c>
      <c r="O797" t="str">
        <f>IF(N797="Occasional","_Yes",N797)</f>
        <v>No</v>
      </c>
    </row>
    <row r="798" spans="1:15" x14ac:dyDescent="0.25">
      <c r="A798" t="s">
        <v>14</v>
      </c>
      <c r="B798" t="s">
        <v>18</v>
      </c>
      <c r="C798" t="s">
        <v>20</v>
      </c>
      <c r="D798">
        <v>25.5703125</v>
      </c>
      <c r="E798" t="s">
        <v>23</v>
      </c>
      <c r="F798">
        <v>3960</v>
      </c>
      <c r="G798" t="s">
        <v>28</v>
      </c>
      <c r="H798">
        <v>41.421875</v>
      </c>
      <c r="I798">
        <v>31.8046875</v>
      </c>
      <c r="J798" t="s">
        <v>32</v>
      </c>
      <c r="K798" s="1" t="s">
        <v>34</v>
      </c>
      <c r="L798" t="s">
        <v>36</v>
      </c>
      <c r="M798" t="s">
        <v>40</v>
      </c>
      <c r="N798" t="s">
        <v>36</v>
      </c>
      <c r="O798" t="str">
        <f>IF(N798="Occasional","_Yes",N798)</f>
        <v>No</v>
      </c>
    </row>
    <row r="799" spans="1:15" x14ac:dyDescent="0.25">
      <c r="A799" t="s">
        <v>14</v>
      </c>
      <c r="B799" t="s">
        <v>18</v>
      </c>
      <c r="C799" t="s">
        <v>20</v>
      </c>
      <c r="D799">
        <v>25.5703125</v>
      </c>
      <c r="E799" t="s">
        <v>23</v>
      </c>
      <c r="F799">
        <v>4080</v>
      </c>
      <c r="G799" t="s">
        <v>28</v>
      </c>
      <c r="H799">
        <v>40.8515625</v>
      </c>
      <c r="I799">
        <v>41.15625</v>
      </c>
      <c r="J799" t="s">
        <v>32</v>
      </c>
      <c r="K799" s="1" t="s">
        <v>33</v>
      </c>
      <c r="L799" t="s">
        <v>36</v>
      </c>
      <c r="M799" t="s">
        <v>38</v>
      </c>
      <c r="N799" t="s">
        <v>36</v>
      </c>
      <c r="O799" t="str">
        <f>IF(N799="Occasional","_Yes",N799)</f>
        <v>No</v>
      </c>
    </row>
    <row r="800" spans="1:15" x14ac:dyDescent="0.25">
      <c r="A800" t="s">
        <v>14</v>
      </c>
      <c r="B800" t="s">
        <v>18</v>
      </c>
      <c r="C800" t="s">
        <v>20</v>
      </c>
      <c r="D800">
        <v>25.7109375</v>
      </c>
      <c r="E800" t="s">
        <v>23</v>
      </c>
      <c r="F800">
        <v>5180</v>
      </c>
      <c r="G800" t="s">
        <v>28</v>
      </c>
      <c r="H800">
        <v>41.5703125</v>
      </c>
      <c r="I800">
        <v>28.1640625</v>
      </c>
      <c r="J800" t="s">
        <v>31</v>
      </c>
      <c r="K800" s="1" t="s">
        <v>33</v>
      </c>
      <c r="L800" t="s">
        <v>36</v>
      </c>
      <c r="M800" t="s">
        <v>40</v>
      </c>
      <c r="N800" t="s">
        <v>36</v>
      </c>
      <c r="O800" t="str">
        <f>IF(N800="Occasional","_Yes",N800)</f>
        <v>No</v>
      </c>
    </row>
    <row r="801" spans="1:15" x14ac:dyDescent="0.25">
      <c r="A801" t="s">
        <v>14</v>
      </c>
      <c r="B801" t="s">
        <v>18</v>
      </c>
      <c r="C801" t="s">
        <v>20</v>
      </c>
      <c r="D801">
        <v>26.140625</v>
      </c>
      <c r="E801" t="s">
        <v>24</v>
      </c>
      <c r="F801">
        <v>2970</v>
      </c>
      <c r="G801" t="s">
        <v>26</v>
      </c>
      <c r="H801">
        <v>40</v>
      </c>
      <c r="I801">
        <v>22.421875</v>
      </c>
      <c r="J801" t="s">
        <v>30</v>
      </c>
      <c r="K801" s="1" t="s">
        <v>34</v>
      </c>
      <c r="L801" t="s">
        <v>36</v>
      </c>
      <c r="M801" t="s">
        <v>37</v>
      </c>
      <c r="N801" t="s">
        <v>63</v>
      </c>
      <c r="O801" t="str">
        <f>IF(N801="Occasional","_Yes",N801)</f>
        <v>_Yes</v>
      </c>
    </row>
    <row r="802" spans="1:15" x14ac:dyDescent="0.25">
      <c r="A802" t="s">
        <v>14</v>
      </c>
      <c r="B802" t="s">
        <v>18</v>
      </c>
      <c r="C802" t="s">
        <v>20</v>
      </c>
      <c r="D802">
        <v>26.28515625</v>
      </c>
      <c r="E802" t="s">
        <v>24</v>
      </c>
      <c r="F802">
        <v>3690</v>
      </c>
      <c r="G802" t="s">
        <v>28</v>
      </c>
      <c r="H802">
        <v>41</v>
      </c>
      <c r="I802">
        <v>34.1953125</v>
      </c>
      <c r="J802" t="s">
        <v>32</v>
      </c>
      <c r="K802" s="1" t="s">
        <v>34</v>
      </c>
      <c r="L802" t="s">
        <v>36</v>
      </c>
      <c r="M802" t="s">
        <v>40</v>
      </c>
      <c r="N802" t="s">
        <v>63</v>
      </c>
      <c r="O802" t="str">
        <f>IF(N802="Occasional","_Yes",N802)</f>
        <v>_Yes</v>
      </c>
    </row>
    <row r="803" spans="1:15" x14ac:dyDescent="0.25">
      <c r="A803" t="s">
        <v>14</v>
      </c>
      <c r="B803" t="s">
        <v>18</v>
      </c>
      <c r="C803" t="s">
        <v>20</v>
      </c>
      <c r="D803">
        <v>26.28515625</v>
      </c>
      <c r="E803" t="s">
        <v>24</v>
      </c>
      <c r="F803">
        <v>3920</v>
      </c>
      <c r="G803" t="s">
        <v>28</v>
      </c>
      <c r="H803">
        <v>40</v>
      </c>
      <c r="I803">
        <v>19.0703125</v>
      </c>
      <c r="J803" t="s">
        <v>29</v>
      </c>
      <c r="K803" s="1" t="s">
        <v>33</v>
      </c>
      <c r="L803" t="s">
        <v>36</v>
      </c>
      <c r="M803" t="s">
        <v>38</v>
      </c>
      <c r="N803" t="s">
        <v>41</v>
      </c>
      <c r="O803" t="str">
        <f>IF(N803="Occasional","_Yes",N803)</f>
        <v>_Yes</v>
      </c>
    </row>
    <row r="804" spans="1:15" x14ac:dyDescent="0.25">
      <c r="A804" t="s">
        <v>14</v>
      </c>
      <c r="B804" t="s">
        <v>18</v>
      </c>
      <c r="C804" t="s">
        <v>20</v>
      </c>
      <c r="D804">
        <v>26.42578125</v>
      </c>
      <c r="E804" t="s">
        <v>24</v>
      </c>
      <c r="F804">
        <v>3400</v>
      </c>
      <c r="G804" t="s">
        <v>27</v>
      </c>
      <c r="H804">
        <v>40</v>
      </c>
      <c r="I804">
        <v>28.75</v>
      </c>
      <c r="J804" t="s">
        <v>31</v>
      </c>
      <c r="K804" s="1" t="s">
        <v>35</v>
      </c>
      <c r="L804" t="s">
        <v>36</v>
      </c>
      <c r="M804" t="s">
        <v>40</v>
      </c>
      <c r="N804" t="s">
        <v>36</v>
      </c>
      <c r="O804" t="str">
        <f>IF(N804="Occasional","_Yes",N804)</f>
        <v>No</v>
      </c>
    </row>
    <row r="805" spans="1:15" x14ac:dyDescent="0.25">
      <c r="A805" t="s">
        <v>14</v>
      </c>
      <c r="B805" t="s">
        <v>18</v>
      </c>
      <c r="C805" t="s">
        <v>20</v>
      </c>
      <c r="D805">
        <v>26.5703125</v>
      </c>
      <c r="E805" t="s">
        <v>24</v>
      </c>
      <c r="F805">
        <v>2960</v>
      </c>
      <c r="G805" t="s">
        <v>26</v>
      </c>
      <c r="H805">
        <v>39</v>
      </c>
      <c r="I805">
        <v>36.046875</v>
      </c>
      <c r="J805" t="s">
        <v>32</v>
      </c>
      <c r="K805" s="1" t="s">
        <v>35</v>
      </c>
      <c r="L805" t="s">
        <v>63</v>
      </c>
      <c r="M805" t="s">
        <v>38</v>
      </c>
      <c r="N805" t="s">
        <v>36</v>
      </c>
      <c r="O805" t="str">
        <f>IF(N805="Occasional","_Yes",N805)</f>
        <v>No</v>
      </c>
    </row>
    <row r="806" spans="1:15" x14ac:dyDescent="0.25">
      <c r="A806" t="s">
        <v>14</v>
      </c>
      <c r="B806" t="s">
        <v>18</v>
      </c>
      <c r="C806" t="s">
        <v>20</v>
      </c>
      <c r="D806">
        <v>26.5703125</v>
      </c>
      <c r="E806" t="s">
        <v>24</v>
      </c>
      <c r="F806">
        <v>4040</v>
      </c>
      <c r="G806" t="s">
        <v>28</v>
      </c>
      <c r="H806">
        <v>41</v>
      </c>
      <c r="I806">
        <v>28.69140625</v>
      </c>
      <c r="J806" t="s">
        <v>31</v>
      </c>
      <c r="K806" s="1" t="s">
        <v>34</v>
      </c>
      <c r="L806" t="s">
        <v>36</v>
      </c>
      <c r="M806" t="s">
        <v>38</v>
      </c>
      <c r="N806" t="s">
        <v>36</v>
      </c>
      <c r="O806" t="str">
        <f>IF(N806="Occasional","_Yes",N806)</f>
        <v>No</v>
      </c>
    </row>
    <row r="807" spans="1:15" x14ac:dyDescent="0.25">
      <c r="A807" t="s">
        <v>14</v>
      </c>
      <c r="B807" t="s">
        <v>18</v>
      </c>
      <c r="C807" t="s">
        <v>20</v>
      </c>
      <c r="D807">
        <v>26.7109375</v>
      </c>
      <c r="E807" t="s">
        <v>24</v>
      </c>
      <c r="F807">
        <v>3320</v>
      </c>
      <c r="G807" t="s">
        <v>27</v>
      </c>
      <c r="H807">
        <v>40</v>
      </c>
      <c r="I807">
        <v>27.625</v>
      </c>
      <c r="J807" t="s">
        <v>31</v>
      </c>
      <c r="K807" s="1" t="s">
        <v>35</v>
      </c>
      <c r="L807" t="s">
        <v>36</v>
      </c>
      <c r="M807" t="s">
        <v>37</v>
      </c>
      <c r="N807" t="s">
        <v>63</v>
      </c>
      <c r="O807" t="str">
        <f>IF(N807="Occasional","_Yes",N807)</f>
        <v>_Yes</v>
      </c>
    </row>
    <row r="808" spans="1:15" x14ac:dyDescent="0.25">
      <c r="A808" t="s">
        <v>14</v>
      </c>
      <c r="B808" t="s">
        <v>18</v>
      </c>
      <c r="C808" t="s">
        <v>20</v>
      </c>
      <c r="D808">
        <v>26.7109375</v>
      </c>
      <c r="E808" t="s">
        <v>24</v>
      </c>
      <c r="F808">
        <v>3480</v>
      </c>
      <c r="G808" t="s">
        <v>27</v>
      </c>
      <c r="H808">
        <v>39</v>
      </c>
      <c r="I808">
        <v>29.41796875</v>
      </c>
      <c r="J808" t="s">
        <v>31</v>
      </c>
      <c r="K808" s="1" t="s">
        <v>34</v>
      </c>
      <c r="L808" t="s">
        <v>36</v>
      </c>
      <c r="M808" t="s">
        <v>40</v>
      </c>
      <c r="N808" t="s">
        <v>63</v>
      </c>
      <c r="O808" t="str">
        <f>IF(N808="Occasional","_Yes",N808)</f>
        <v>_Yes</v>
      </c>
    </row>
    <row r="809" spans="1:15" x14ac:dyDescent="0.25">
      <c r="A809" t="s">
        <v>14</v>
      </c>
      <c r="B809" t="s">
        <v>18</v>
      </c>
      <c r="C809" t="s">
        <v>20</v>
      </c>
      <c r="D809">
        <v>27</v>
      </c>
      <c r="E809" t="s">
        <v>24</v>
      </c>
      <c r="F809">
        <v>2510</v>
      </c>
      <c r="G809" t="s">
        <v>26</v>
      </c>
      <c r="H809">
        <v>36</v>
      </c>
      <c r="I809">
        <v>41.6796875</v>
      </c>
      <c r="J809" t="s">
        <v>32</v>
      </c>
      <c r="K809" s="1" t="s">
        <v>35</v>
      </c>
      <c r="L809" t="s">
        <v>36</v>
      </c>
      <c r="M809" t="s">
        <v>38</v>
      </c>
      <c r="N809" t="s">
        <v>36</v>
      </c>
      <c r="O809" t="str">
        <f>IF(N809="Occasional","_Yes",N809)</f>
        <v>No</v>
      </c>
    </row>
    <row r="810" spans="1:15" x14ac:dyDescent="0.25">
      <c r="A810" t="s">
        <v>14</v>
      </c>
      <c r="B810" t="s">
        <v>18</v>
      </c>
      <c r="C810" t="s">
        <v>20</v>
      </c>
      <c r="D810">
        <v>27</v>
      </c>
      <c r="E810" t="s">
        <v>24</v>
      </c>
      <c r="F810">
        <v>2800</v>
      </c>
      <c r="G810" t="s">
        <v>26</v>
      </c>
      <c r="H810">
        <v>38.421875</v>
      </c>
      <c r="I810">
        <v>29.015625</v>
      </c>
      <c r="J810" t="s">
        <v>31</v>
      </c>
      <c r="K810" s="1" t="s">
        <v>34</v>
      </c>
      <c r="L810" t="s">
        <v>36</v>
      </c>
      <c r="M810" t="s">
        <v>38</v>
      </c>
      <c r="N810" t="s">
        <v>36</v>
      </c>
      <c r="O810" t="str">
        <f>IF(N810="Occasional","_Yes",N810)</f>
        <v>No</v>
      </c>
    </row>
    <row r="811" spans="1:15" x14ac:dyDescent="0.25">
      <c r="A811" t="s">
        <v>14</v>
      </c>
      <c r="B811" t="s">
        <v>18</v>
      </c>
      <c r="C811" t="s">
        <v>20</v>
      </c>
      <c r="D811">
        <v>27</v>
      </c>
      <c r="E811" t="s">
        <v>24</v>
      </c>
      <c r="F811">
        <v>4000</v>
      </c>
      <c r="G811" t="s">
        <v>28</v>
      </c>
      <c r="H811">
        <v>39</v>
      </c>
      <c r="I811">
        <v>30.59765625</v>
      </c>
      <c r="J811" t="s">
        <v>32</v>
      </c>
      <c r="K811" s="1" t="s">
        <v>35</v>
      </c>
      <c r="L811" t="s">
        <v>36</v>
      </c>
      <c r="M811" t="s">
        <v>40</v>
      </c>
      <c r="N811" t="s">
        <v>36</v>
      </c>
      <c r="O811" t="str">
        <f>IF(N811="Occasional","_Yes",N811)</f>
        <v>No</v>
      </c>
    </row>
    <row r="812" spans="1:15" x14ac:dyDescent="0.25">
      <c r="A812" t="s">
        <v>14</v>
      </c>
      <c r="B812" t="s">
        <v>18</v>
      </c>
      <c r="C812" t="s">
        <v>20</v>
      </c>
      <c r="D812">
        <v>27.28515625</v>
      </c>
      <c r="E812" t="s">
        <v>24</v>
      </c>
      <c r="F812">
        <v>3090</v>
      </c>
      <c r="G812" t="s">
        <v>27</v>
      </c>
      <c r="H812">
        <v>35</v>
      </c>
      <c r="I812">
        <v>23.65625</v>
      </c>
      <c r="J812" t="s">
        <v>30</v>
      </c>
      <c r="K812" s="1" t="s">
        <v>33</v>
      </c>
      <c r="L812" t="s">
        <v>36</v>
      </c>
      <c r="M812" t="s">
        <v>40</v>
      </c>
      <c r="N812" t="s">
        <v>36</v>
      </c>
      <c r="O812" t="str">
        <f>IF(N812="Occasional","_Yes",N812)</f>
        <v>No</v>
      </c>
    </row>
    <row r="813" spans="1:15" x14ac:dyDescent="0.25">
      <c r="A813" t="s">
        <v>14</v>
      </c>
      <c r="B813" t="s">
        <v>18</v>
      </c>
      <c r="C813" t="s">
        <v>20</v>
      </c>
      <c r="D813">
        <v>27.28515625</v>
      </c>
      <c r="E813" t="s">
        <v>24</v>
      </c>
      <c r="F813">
        <v>3240</v>
      </c>
      <c r="G813" t="s">
        <v>27</v>
      </c>
      <c r="H813">
        <v>39</v>
      </c>
      <c r="I813">
        <v>25.625</v>
      </c>
      <c r="J813" t="s">
        <v>31</v>
      </c>
      <c r="K813" s="1" t="s">
        <v>33</v>
      </c>
      <c r="L813" t="s">
        <v>36</v>
      </c>
      <c r="M813" t="s">
        <v>37</v>
      </c>
      <c r="N813" t="s">
        <v>36</v>
      </c>
      <c r="O813" t="str">
        <f>IF(N813="Occasional","_Yes",N813)</f>
        <v>No</v>
      </c>
    </row>
    <row r="814" spans="1:15" x14ac:dyDescent="0.25">
      <c r="A814" t="s">
        <v>14</v>
      </c>
      <c r="B814" t="s">
        <v>18</v>
      </c>
      <c r="C814" t="s">
        <v>20</v>
      </c>
      <c r="D814">
        <v>27.28515625</v>
      </c>
      <c r="E814" t="s">
        <v>24</v>
      </c>
      <c r="F814">
        <v>3350</v>
      </c>
      <c r="G814" t="s">
        <v>27</v>
      </c>
      <c r="H814">
        <v>40</v>
      </c>
      <c r="I814">
        <v>30.78125</v>
      </c>
      <c r="J814" t="s">
        <v>32</v>
      </c>
      <c r="K814" s="1" t="s">
        <v>33</v>
      </c>
      <c r="L814" t="s">
        <v>36</v>
      </c>
      <c r="M814" t="s">
        <v>40</v>
      </c>
      <c r="N814" t="s">
        <v>36</v>
      </c>
      <c r="O814" t="str">
        <f>IF(N814="Occasional","_Yes",N814)</f>
        <v>No</v>
      </c>
    </row>
    <row r="815" spans="1:15" x14ac:dyDescent="0.25">
      <c r="A815" t="s">
        <v>14</v>
      </c>
      <c r="B815" t="s">
        <v>18</v>
      </c>
      <c r="C815" t="s">
        <v>20</v>
      </c>
      <c r="D815">
        <v>27.28515625</v>
      </c>
      <c r="E815" t="s">
        <v>24</v>
      </c>
      <c r="F815">
        <v>3520</v>
      </c>
      <c r="G815" t="s">
        <v>28</v>
      </c>
      <c r="H815">
        <v>39</v>
      </c>
      <c r="I815">
        <v>35.6875</v>
      </c>
      <c r="J815" t="s">
        <v>32</v>
      </c>
      <c r="K815" s="1" t="s">
        <v>33</v>
      </c>
      <c r="L815" t="s">
        <v>36</v>
      </c>
      <c r="M815" t="s">
        <v>40</v>
      </c>
      <c r="N815" t="s">
        <v>36</v>
      </c>
      <c r="O815" t="str">
        <f>IF(N815="Occasional","_Yes",N815)</f>
        <v>No</v>
      </c>
    </row>
    <row r="816" spans="1:15" x14ac:dyDescent="0.25">
      <c r="A816" t="s">
        <v>14</v>
      </c>
      <c r="B816" t="s">
        <v>18</v>
      </c>
      <c r="C816" t="s">
        <v>20</v>
      </c>
      <c r="D816">
        <v>27.42578125</v>
      </c>
      <c r="E816" t="s">
        <v>24</v>
      </c>
      <c r="F816">
        <v>3270</v>
      </c>
      <c r="G816" t="s">
        <v>27</v>
      </c>
      <c r="H816">
        <v>39.7109375</v>
      </c>
      <c r="I816">
        <v>24.03125</v>
      </c>
      <c r="J816" t="s">
        <v>30</v>
      </c>
      <c r="K816" s="1" t="s">
        <v>34</v>
      </c>
      <c r="L816" t="s">
        <v>36</v>
      </c>
      <c r="M816" t="s">
        <v>38</v>
      </c>
      <c r="N816" t="s">
        <v>36</v>
      </c>
      <c r="O816" t="str">
        <f>IF(N816="Occasional","_Yes",N816)</f>
        <v>No</v>
      </c>
    </row>
    <row r="817" spans="1:15" x14ac:dyDescent="0.25">
      <c r="A817" t="s">
        <v>14</v>
      </c>
      <c r="B817" t="s">
        <v>18</v>
      </c>
      <c r="C817" t="s">
        <v>20</v>
      </c>
      <c r="D817">
        <v>27.42578125</v>
      </c>
      <c r="E817" t="s">
        <v>24</v>
      </c>
      <c r="F817">
        <v>3305</v>
      </c>
      <c r="G817" t="s">
        <v>27</v>
      </c>
      <c r="H817">
        <v>39</v>
      </c>
      <c r="I817">
        <v>35.6875</v>
      </c>
      <c r="J817" t="s">
        <v>32</v>
      </c>
      <c r="K817" s="1" t="s">
        <v>35</v>
      </c>
      <c r="L817" t="s">
        <v>36</v>
      </c>
      <c r="M817" t="s">
        <v>40</v>
      </c>
      <c r="N817" t="s">
        <v>36</v>
      </c>
      <c r="O817" t="str">
        <f>IF(N817="Occasional","_Yes",N817)</f>
        <v>No</v>
      </c>
    </row>
    <row r="818" spans="1:15" x14ac:dyDescent="0.25">
      <c r="A818" t="s">
        <v>14</v>
      </c>
      <c r="B818" t="s">
        <v>18</v>
      </c>
      <c r="C818" t="s">
        <v>20</v>
      </c>
      <c r="D818">
        <v>27.42578125</v>
      </c>
      <c r="E818" t="s">
        <v>24</v>
      </c>
      <c r="F818">
        <v>3720</v>
      </c>
      <c r="G818" t="s">
        <v>28</v>
      </c>
      <c r="H818">
        <v>41.5703125</v>
      </c>
      <c r="I818">
        <v>21.9765625</v>
      </c>
      <c r="J818" t="s">
        <v>30</v>
      </c>
      <c r="K818" s="1" t="s">
        <v>34</v>
      </c>
      <c r="L818" t="s">
        <v>36</v>
      </c>
      <c r="M818" t="s">
        <v>37</v>
      </c>
      <c r="N818" t="s">
        <v>63</v>
      </c>
      <c r="O818" t="str">
        <f>IF(N818="Occasional","_Yes",N818)</f>
        <v>_Yes</v>
      </c>
    </row>
    <row r="819" spans="1:15" x14ac:dyDescent="0.25">
      <c r="A819" t="s">
        <v>14</v>
      </c>
      <c r="B819" t="s">
        <v>18</v>
      </c>
      <c r="C819" t="s">
        <v>20</v>
      </c>
      <c r="D819">
        <v>27.85546875</v>
      </c>
      <c r="E819" t="s">
        <v>24</v>
      </c>
      <c r="F819">
        <v>2340</v>
      </c>
      <c r="G819" t="s">
        <v>25</v>
      </c>
      <c r="H819">
        <v>38</v>
      </c>
      <c r="I819">
        <v>28.03515625</v>
      </c>
      <c r="J819" t="s">
        <v>31</v>
      </c>
      <c r="K819" s="1" t="s">
        <v>34</v>
      </c>
      <c r="L819" t="s">
        <v>36</v>
      </c>
      <c r="M819" t="s">
        <v>37</v>
      </c>
      <c r="N819" t="s">
        <v>36</v>
      </c>
      <c r="O819" t="str">
        <f>IF(N819="Occasional","_Yes",N819)</f>
        <v>No</v>
      </c>
    </row>
    <row r="820" spans="1:15" x14ac:dyDescent="0.25">
      <c r="A820" t="s">
        <v>14</v>
      </c>
      <c r="B820" t="s">
        <v>18</v>
      </c>
      <c r="C820" t="s">
        <v>20</v>
      </c>
      <c r="D820">
        <v>28</v>
      </c>
      <c r="E820" t="s">
        <v>24</v>
      </c>
      <c r="F820">
        <v>3700</v>
      </c>
      <c r="G820" t="s">
        <v>28</v>
      </c>
      <c r="H820">
        <v>38</v>
      </c>
      <c r="I820">
        <v>30.58203125</v>
      </c>
      <c r="J820" t="s">
        <v>32</v>
      </c>
      <c r="K820" s="1" t="s">
        <v>35</v>
      </c>
      <c r="L820" t="s">
        <v>36</v>
      </c>
      <c r="M820" t="s">
        <v>38</v>
      </c>
      <c r="N820" t="s">
        <v>63</v>
      </c>
      <c r="O820" t="str">
        <f>IF(N820="Occasional","_Yes",N820)</f>
        <v>_Yes</v>
      </c>
    </row>
    <row r="821" spans="1:15" x14ac:dyDescent="0.25">
      <c r="A821" t="s">
        <v>14</v>
      </c>
      <c r="B821" t="s">
        <v>18</v>
      </c>
      <c r="C821" t="s">
        <v>20</v>
      </c>
      <c r="D821">
        <v>28.140625</v>
      </c>
      <c r="E821" t="s">
        <v>24</v>
      </c>
      <c r="F821">
        <v>4200</v>
      </c>
      <c r="G821" t="s">
        <v>28</v>
      </c>
      <c r="H821">
        <v>41.421875</v>
      </c>
      <c r="I821">
        <v>38.8046875</v>
      </c>
      <c r="J821" t="s">
        <v>32</v>
      </c>
      <c r="K821" s="1" t="s">
        <v>35</v>
      </c>
      <c r="L821" t="s">
        <v>36</v>
      </c>
      <c r="M821" t="s">
        <v>37</v>
      </c>
      <c r="N821" t="s">
        <v>63</v>
      </c>
      <c r="O821" t="str">
        <f>IF(N821="Occasional","_Yes",N821)</f>
        <v>_Yes</v>
      </c>
    </row>
    <row r="822" spans="1:15" x14ac:dyDescent="0.25">
      <c r="A822" t="s">
        <v>14</v>
      </c>
      <c r="B822" t="s">
        <v>18</v>
      </c>
      <c r="C822" t="s">
        <v>20</v>
      </c>
      <c r="D822">
        <v>28.85546875</v>
      </c>
      <c r="E822" t="s">
        <v>24</v>
      </c>
      <c r="F822">
        <v>3270</v>
      </c>
      <c r="G822" t="s">
        <v>27</v>
      </c>
      <c r="H822">
        <v>40.140625</v>
      </c>
      <c r="I822">
        <v>22.0859375</v>
      </c>
      <c r="J822" t="s">
        <v>30</v>
      </c>
      <c r="K822" s="1" t="s">
        <v>35</v>
      </c>
      <c r="L822" t="s">
        <v>36</v>
      </c>
      <c r="M822" t="s">
        <v>37</v>
      </c>
      <c r="N822" t="s">
        <v>36</v>
      </c>
      <c r="O822" t="str">
        <f>IF(N822="Occasional","_Yes",N822)</f>
        <v>No</v>
      </c>
    </row>
    <row r="823" spans="1:15" x14ac:dyDescent="0.25">
      <c r="A823" t="s">
        <v>14</v>
      </c>
      <c r="B823" t="s">
        <v>18</v>
      </c>
      <c r="C823" t="s">
        <v>20</v>
      </c>
      <c r="D823">
        <v>29.140625</v>
      </c>
      <c r="E823" t="s">
        <v>24</v>
      </c>
      <c r="F823">
        <v>3510</v>
      </c>
      <c r="G823" t="s">
        <v>28</v>
      </c>
      <c r="H823">
        <v>39</v>
      </c>
      <c r="I823">
        <v>35.609375</v>
      </c>
      <c r="J823" t="s">
        <v>32</v>
      </c>
      <c r="K823" s="1" t="s">
        <v>34</v>
      </c>
      <c r="L823" t="s">
        <v>63</v>
      </c>
      <c r="M823" t="s">
        <v>38</v>
      </c>
      <c r="N823" t="s">
        <v>36</v>
      </c>
      <c r="O823" t="str">
        <f>IF(N823="Occasional","_Yes",N823)</f>
        <v>No</v>
      </c>
    </row>
    <row r="824" spans="1:15" x14ac:dyDescent="0.25">
      <c r="A824" t="s">
        <v>14</v>
      </c>
      <c r="B824" t="s">
        <v>18</v>
      </c>
      <c r="C824" t="s">
        <v>20</v>
      </c>
      <c r="D824">
        <v>29.28515625</v>
      </c>
      <c r="E824" t="s">
        <v>24</v>
      </c>
      <c r="F824">
        <v>3000</v>
      </c>
      <c r="G824" t="s">
        <v>27</v>
      </c>
      <c r="H824">
        <v>37.421875</v>
      </c>
      <c r="I824">
        <v>28.03515625</v>
      </c>
      <c r="J824" t="s">
        <v>31</v>
      </c>
      <c r="K824" s="1" t="s">
        <v>34</v>
      </c>
      <c r="L824" t="s">
        <v>36</v>
      </c>
      <c r="M824" t="s">
        <v>40</v>
      </c>
      <c r="N824" t="s">
        <v>36</v>
      </c>
      <c r="O824" t="str">
        <f>IF(N824="Occasional","_Yes",N824)</f>
        <v>No</v>
      </c>
    </row>
    <row r="825" spans="1:15" x14ac:dyDescent="0.25">
      <c r="A825" t="s">
        <v>14</v>
      </c>
      <c r="B825" t="s">
        <v>18</v>
      </c>
      <c r="C825" t="s">
        <v>20</v>
      </c>
      <c r="D825">
        <v>29.85546875</v>
      </c>
      <c r="E825" t="s">
        <v>24</v>
      </c>
      <c r="F825">
        <v>3370</v>
      </c>
      <c r="G825" t="s">
        <v>27</v>
      </c>
      <c r="H825">
        <v>40</v>
      </c>
      <c r="I825">
        <v>37.0859375</v>
      </c>
      <c r="J825" t="s">
        <v>32</v>
      </c>
      <c r="K825" s="1" t="s">
        <v>34</v>
      </c>
      <c r="L825" t="s">
        <v>63</v>
      </c>
      <c r="M825" t="s">
        <v>40</v>
      </c>
      <c r="N825" t="s">
        <v>63</v>
      </c>
      <c r="O825" t="str">
        <f>IF(N825="Occasional","_Yes",N825)</f>
        <v>_Yes</v>
      </c>
    </row>
    <row r="826" spans="1:15" x14ac:dyDescent="0.25">
      <c r="A826" t="s">
        <v>14</v>
      </c>
      <c r="B826" t="s">
        <v>18</v>
      </c>
      <c r="C826" t="s">
        <v>20</v>
      </c>
      <c r="D826">
        <v>29.85546875</v>
      </c>
      <c r="E826" t="s">
        <v>24</v>
      </c>
      <c r="F826">
        <v>3380</v>
      </c>
      <c r="G826" t="s">
        <v>27</v>
      </c>
      <c r="H826">
        <v>39</v>
      </c>
      <c r="I826">
        <v>18.5625</v>
      </c>
      <c r="J826" t="s">
        <v>29</v>
      </c>
      <c r="K826" s="1" t="s">
        <v>34</v>
      </c>
      <c r="L826" t="s">
        <v>36</v>
      </c>
      <c r="M826" t="s">
        <v>40</v>
      </c>
      <c r="N826" t="s">
        <v>36</v>
      </c>
      <c r="O826" t="str">
        <f>IF(N826="Occasional","_Yes",N826)</f>
        <v>No</v>
      </c>
    </row>
    <row r="827" spans="1:15" x14ac:dyDescent="0.25">
      <c r="A827" t="s">
        <v>14</v>
      </c>
      <c r="B827" t="s">
        <v>18</v>
      </c>
      <c r="C827" t="s">
        <v>20</v>
      </c>
      <c r="D827">
        <v>29.85546875</v>
      </c>
      <c r="E827" t="s">
        <v>24</v>
      </c>
      <c r="F827">
        <v>3610</v>
      </c>
      <c r="G827" t="s">
        <v>28</v>
      </c>
      <c r="H827">
        <v>41</v>
      </c>
      <c r="I827">
        <v>36.0234375</v>
      </c>
      <c r="J827" t="s">
        <v>32</v>
      </c>
      <c r="K827" s="1" t="s">
        <v>34</v>
      </c>
      <c r="L827" t="s">
        <v>36</v>
      </c>
      <c r="M827" t="s">
        <v>38</v>
      </c>
      <c r="N827" t="s">
        <v>63</v>
      </c>
      <c r="O827" t="str">
        <f>IF(N827="Occasional","_Yes",N827)</f>
        <v>_Yes</v>
      </c>
    </row>
    <row r="828" spans="1:15" x14ac:dyDescent="0.25">
      <c r="A828" t="s">
        <v>14</v>
      </c>
      <c r="B828" t="s">
        <v>18</v>
      </c>
      <c r="C828" t="s">
        <v>20</v>
      </c>
      <c r="D828">
        <v>29.85546875</v>
      </c>
      <c r="E828" t="s">
        <v>24</v>
      </c>
      <c r="F828">
        <v>3740</v>
      </c>
      <c r="G828" t="s">
        <v>28</v>
      </c>
      <c r="H828">
        <v>40</v>
      </c>
      <c r="I828">
        <v>24.3828125</v>
      </c>
      <c r="J828" t="s">
        <v>30</v>
      </c>
      <c r="K828" s="1" t="s">
        <v>35</v>
      </c>
      <c r="L828" t="s">
        <v>36</v>
      </c>
      <c r="M828" t="s">
        <v>40</v>
      </c>
      <c r="N828" t="s">
        <v>36</v>
      </c>
      <c r="O828" t="str">
        <f>IF(N828="Occasional","_Yes",N828)</f>
        <v>No</v>
      </c>
    </row>
    <row r="829" spans="1:15" x14ac:dyDescent="0.25">
      <c r="A829" t="s">
        <v>14</v>
      </c>
      <c r="B829" t="s">
        <v>18</v>
      </c>
      <c r="C829" t="s">
        <v>20</v>
      </c>
      <c r="D829">
        <v>30</v>
      </c>
      <c r="E829" t="s">
        <v>24</v>
      </c>
      <c r="F829">
        <v>2980</v>
      </c>
      <c r="G829" t="s">
        <v>26</v>
      </c>
      <c r="H829">
        <v>38</v>
      </c>
      <c r="I829">
        <v>33.2265625</v>
      </c>
      <c r="J829" t="s">
        <v>32</v>
      </c>
      <c r="K829" s="1" t="s">
        <v>35</v>
      </c>
      <c r="L829" t="s">
        <v>36</v>
      </c>
      <c r="M829" t="s">
        <v>40</v>
      </c>
      <c r="N829" t="s">
        <v>36</v>
      </c>
      <c r="O829" t="str">
        <f>IF(N829="Occasional","_Yes",N829)</f>
        <v>No</v>
      </c>
    </row>
    <row r="830" spans="1:15" x14ac:dyDescent="0.25">
      <c r="A830" t="s">
        <v>14</v>
      </c>
      <c r="B830" t="s">
        <v>18</v>
      </c>
      <c r="C830" t="s">
        <v>20</v>
      </c>
      <c r="D830">
        <v>30.140625</v>
      </c>
      <c r="E830" t="s">
        <v>24</v>
      </c>
      <c r="F830">
        <v>3470</v>
      </c>
      <c r="G830" t="s">
        <v>27</v>
      </c>
      <c r="H830">
        <v>40.28125</v>
      </c>
      <c r="I830">
        <v>27.71484375</v>
      </c>
      <c r="J830" t="s">
        <v>31</v>
      </c>
      <c r="K830" s="1" t="s">
        <v>35</v>
      </c>
      <c r="L830" t="s">
        <v>36</v>
      </c>
      <c r="M830" t="s">
        <v>40</v>
      </c>
      <c r="N830" t="s">
        <v>36</v>
      </c>
      <c r="O830" t="str">
        <f>IF(N830="Occasional","_Yes",N830)</f>
        <v>No</v>
      </c>
    </row>
    <row r="831" spans="1:15" x14ac:dyDescent="0.25">
      <c r="A831" t="s">
        <v>14</v>
      </c>
      <c r="B831" t="s">
        <v>18</v>
      </c>
      <c r="C831" t="s">
        <v>20</v>
      </c>
      <c r="D831">
        <v>30.42578125</v>
      </c>
      <c r="E831" t="s">
        <v>24</v>
      </c>
      <c r="F831">
        <v>3380</v>
      </c>
      <c r="G831" t="s">
        <v>27</v>
      </c>
      <c r="H831">
        <v>40</v>
      </c>
      <c r="I831">
        <v>26.703125</v>
      </c>
      <c r="J831" t="s">
        <v>31</v>
      </c>
      <c r="K831" s="1" t="s">
        <v>34</v>
      </c>
      <c r="L831" t="s">
        <v>36</v>
      </c>
      <c r="M831" t="s">
        <v>37</v>
      </c>
      <c r="N831" t="s">
        <v>36</v>
      </c>
      <c r="O831" t="str">
        <f>IF(N831="Occasional","_Yes",N831)</f>
        <v>No</v>
      </c>
    </row>
    <row r="832" spans="1:15" x14ac:dyDescent="0.25">
      <c r="A832" t="s">
        <v>14</v>
      </c>
      <c r="B832" t="s">
        <v>18</v>
      </c>
      <c r="C832" t="s">
        <v>20</v>
      </c>
      <c r="D832">
        <v>31</v>
      </c>
      <c r="E832" t="s">
        <v>24</v>
      </c>
      <c r="F832">
        <v>3900</v>
      </c>
      <c r="G832" t="s">
        <v>28</v>
      </c>
      <c r="H832">
        <v>40</v>
      </c>
      <c r="I832">
        <v>31.38671875</v>
      </c>
      <c r="J832" t="s">
        <v>32</v>
      </c>
      <c r="K832" s="1" t="s">
        <v>34</v>
      </c>
      <c r="L832" t="s">
        <v>36</v>
      </c>
      <c r="M832" t="s">
        <v>40</v>
      </c>
      <c r="N832" t="s">
        <v>36</v>
      </c>
      <c r="O832" t="str">
        <f>IF(N832="Occasional","_Yes",N832)</f>
        <v>No</v>
      </c>
    </row>
    <row r="833" spans="1:15" x14ac:dyDescent="0.25">
      <c r="A833" t="s">
        <v>14</v>
      </c>
      <c r="B833" t="s">
        <v>18</v>
      </c>
      <c r="C833" t="s">
        <v>20</v>
      </c>
      <c r="D833">
        <v>31.5703125</v>
      </c>
      <c r="E833" t="s">
        <v>24</v>
      </c>
      <c r="F833">
        <v>3920</v>
      </c>
      <c r="G833" t="s">
        <v>28</v>
      </c>
      <c r="H833">
        <v>40</v>
      </c>
      <c r="I833">
        <v>25.62890625</v>
      </c>
      <c r="J833" t="s">
        <v>31</v>
      </c>
      <c r="K833" s="1" t="s">
        <v>34</v>
      </c>
      <c r="L833" t="s">
        <v>36</v>
      </c>
      <c r="M833" t="s">
        <v>40</v>
      </c>
      <c r="N833" t="s">
        <v>36</v>
      </c>
      <c r="O833" t="str">
        <f>IF(N833="Occasional","_Yes",N833)</f>
        <v>No</v>
      </c>
    </row>
    <row r="834" spans="1:15" x14ac:dyDescent="0.25">
      <c r="A834" t="s">
        <v>14</v>
      </c>
      <c r="B834" t="s">
        <v>18</v>
      </c>
      <c r="C834" t="s">
        <v>20</v>
      </c>
      <c r="D834">
        <v>32</v>
      </c>
      <c r="E834" t="s">
        <v>24</v>
      </c>
      <c r="F834">
        <v>3340</v>
      </c>
      <c r="G834" t="s">
        <v>27</v>
      </c>
      <c r="H834">
        <v>39.8515625</v>
      </c>
      <c r="I834">
        <v>27.6328125</v>
      </c>
      <c r="J834" t="s">
        <v>31</v>
      </c>
      <c r="K834" s="1" t="s">
        <v>34</v>
      </c>
      <c r="L834" t="s">
        <v>36</v>
      </c>
      <c r="M834" t="s">
        <v>37</v>
      </c>
      <c r="N834" t="s">
        <v>63</v>
      </c>
      <c r="O834" t="str">
        <f>IF(N834="Occasional","_Yes",N834)</f>
        <v>_Yes</v>
      </c>
    </row>
    <row r="835" spans="1:15" x14ac:dyDescent="0.25">
      <c r="A835" t="s">
        <v>14</v>
      </c>
      <c r="B835" t="s">
        <v>18</v>
      </c>
      <c r="C835" t="s">
        <v>20</v>
      </c>
      <c r="D835">
        <v>32</v>
      </c>
      <c r="E835" t="s">
        <v>24</v>
      </c>
      <c r="F835">
        <v>3390</v>
      </c>
      <c r="G835" t="s">
        <v>27</v>
      </c>
      <c r="H835">
        <v>40</v>
      </c>
      <c r="I835">
        <v>28.7109375</v>
      </c>
      <c r="J835" t="s">
        <v>31</v>
      </c>
      <c r="K835" s="1" t="s">
        <v>34</v>
      </c>
      <c r="L835" t="s">
        <v>36</v>
      </c>
      <c r="M835" t="s">
        <v>40</v>
      </c>
      <c r="N835" t="s">
        <v>36</v>
      </c>
      <c r="O835" t="str">
        <f>IF(N835="Occasional","_Yes",N835)</f>
        <v>No</v>
      </c>
    </row>
    <row r="836" spans="1:15" x14ac:dyDescent="0.25">
      <c r="A836" t="s">
        <v>14</v>
      </c>
      <c r="B836" t="s">
        <v>18</v>
      </c>
      <c r="C836" t="s">
        <v>20</v>
      </c>
      <c r="D836">
        <v>32</v>
      </c>
      <c r="E836" t="s">
        <v>24</v>
      </c>
      <c r="F836">
        <v>3400</v>
      </c>
      <c r="G836" t="s">
        <v>27</v>
      </c>
      <c r="H836">
        <v>39</v>
      </c>
      <c r="I836">
        <v>32.0078125</v>
      </c>
      <c r="J836" t="s">
        <v>32</v>
      </c>
      <c r="K836" s="1" t="s">
        <v>34</v>
      </c>
      <c r="L836" t="s">
        <v>36</v>
      </c>
      <c r="M836" t="s">
        <v>37</v>
      </c>
      <c r="N836" t="s">
        <v>36</v>
      </c>
      <c r="O836" t="str">
        <f>IF(N836="Occasional","_Yes",N836)</f>
        <v>No</v>
      </c>
    </row>
    <row r="837" spans="1:15" x14ac:dyDescent="0.25">
      <c r="A837" t="s">
        <v>14</v>
      </c>
      <c r="B837" t="s">
        <v>18</v>
      </c>
      <c r="C837" t="s">
        <v>20</v>
      </c>
      <c r="D837">
        <v>32.140625</v>
      </c>
      <c r="E837" t="s">
        <v>24</v>
      </c>
      <c r="F837">
        <v>3730</v>
      </c>
      <c r="G837" t="s">
        <v>28</v>
      </c>
      <c r="H837">
        <v>40</v>
      </c>
      <c r="I837">
        <v>24.921875</v>
      </c>
      <c r="J837" t="s">
        <v>30</v>
      </c>
      <c r="K837" s="1" t="s">
        <v>34</v>
      </c>
      <c r="L837" t="s">
        <v>36</v>
      </c>
      <c r="M837" t="s">
        <v>40</v>
      </c>
      <c r="N837" t="s">
        <v>36</v>
      </c>
      <c r="O837" t="str">
        <f>IF(N837="Occasional","_Yes",N837)</f>
        <v>No</v>
      </c>
    </row>
    <row r="838" spans="1:15" x14ac:dyDescent="0.25">
      <c r="A838" t="s">
        <v>14</v>
      </c>
      <c r="B838" t="s">
        <v>18</v>
      </c>
      <c r="C838" t="s">
        <v>20</v>
      </c>
      <c r="D838">
        <v>33</v>
      </c>
      <c r="E838" t="s">
        <v>24</v>
      </c>
      <c r="F838">
        <v>3290</v>
      </c>
      <c r="G838" t="s">
        <v>27</v>
      </c>
      <c r="H838">
        <v>40</v>
      </c>
      <c r="I838">
        <v>24.8125</v>
      </c>
      <c r="J838" t="s">
        <v>30</v>
      </c>
      <c r="K838" s="1" t="s">
        <v>35</v>
      </c>
      <c r="L838" t="s">
        <v>36</v>
      </c>
      <c r="M838" t="s">
        <v>37</v>
      </c>
      <c r="N838" t="s">
        <v>63</v>
      </c>
      <c r="O838" t="str">
        <f>IF(N838="Occasional","_Yes",N838)</f>
        <v>_Yes</v>
      </c>
    </row>
    <row r="839" spans="1:15" x14ac:dyDescent="0.25">
      <c r="A839" t="s">
        <v>14</v>
      </c>
      <c r="B839" t="s">
        <v>18</v>
      </c>
      <c r="C839" t="s">
        <v>20</v>
      </c>
      <c r="D839">
        <v>33</v>
      </c>
      <c r="E839" t="s">
        <v>24</v>
      </c>
      <c r="F839">
        <v>3870</v>
      </c>
      <c r="G839" t="s">
        <v>28</v>
      </c>
      <c r="H839">
        <v>40</v>
      </c>
      <c r="I839">
        <v>31.55078125</v>
      </c>
      <c r="J839" t="s">
        <v>32</v>
      </c>
      <c r="K839" s="1" t="s">
        <v>35</v>
      </c>
      <c r="L839" t="s">
        <v>36</v>
      </c>
      <c r="M839" t="s">
        <v>38</v>
      </c>
      <c r="N839" t="s">
        <v>36</v>
      </c>
      <c r="O839" t="str">
        <f>IF(N839="Occasional","_Yes",N839)</f>
        <v>No</v>
      </c>
    </row>
    <row r="840" spans="1:15" x14ac:dyDescent="0.25">
      <c r="A840" t="s">
        <v>14</v>
      </c>
      <c r="B840" t="s">
        <v>18</v>
      </c>
      <c r="C840" t="s">
        <v>20</v>
      </c>
      <c r="D840">
        <v>33</v>
      </c>
      <c r="E840" t="s">
        <v>24</v>
      </c>
      <c r="F840">
        <v>4270</v>
      </c>
      <c r="G840" t="s">
        <v>28</v>
      </c>
      <c r="H840">
        <v>40</v>
      </c>
      <c r="I840">
        <v>24.62109375</v>
      </c>
      <c r="J840" t="s">
        <v>30</v>
      </c>
      <c r="K840" s="1" t="s">
        <v>34</v>
      </c>
      <c r="L840" t="s">
        <v>36</v>
      </c>
      <c r="M840" t="s">
        <v>40</v>
      </c>
      <c r="N840" t="s">
        <v>63</v>
      </c>
      <c r="O840" t="str">
        <f>IF(N840="Occasional","_Yes",N840)</f>
        <v>_Yes</v>
      </c>
    </row>
    <row r="841" spans="1:15" x14ac:dyDescent="0.25">
      <c r="A841" t="s">
        <v>14</v>
      </c>
      <c r="B841" t="s">
        <v>18</v>
      </c>
      <c r="C841" t="s">
        <v>20</v>
      </c>
      <c r="D841">
        <v>33.140625</v>
      </c>
      <c r="E841" t="s">
        <v>24</v>
      </c>
      <c r="F841">
        <v>3100</v>
      </c>
      <c r="G841" t="s">
        <v>27</v>
      </c>
      <c r="H841">
        <v>40</v>
      </c>
      <c r="I841">
        <v>42.734375</v>
      </c>
      <c r="J841" t="s">
        <v>32</v>
      </c>
      <c r="K841" s="1" t="s">
        <v>34</v>
      </c>
      <c r="L841" t="s">
        <v>36</v>
      </c>
      <c r="M841" t="s">
        <v>40</v>
      </c>
      <c r="N841" t="s">
        <v>36</v>
      </c>
      <c r="O841" t="str">
        <f>IF(N841="Occasional","_Yes",N841)</f>
        <v>No</v>
      </c>
    </row>
    <row r="842" spans="1:15" x14ac:dyDescent="0.25">
      <c r="A842" t="s">
        <v>14</v>
      </c>
      <c r="B842" t="s">
        <v>18</v>
      </c>
      <c r="C842" t="s">
        <v>20</v>
      </c>
      <c r="D842">
        <v>33.421875</v>
      </c>
      <c r="E842" t="s">
        <v>24</v>
      </c>
      <c r="F842">
        <v>3340</v>
      </c>
      <c r="G842" t="s">
        <v>27</v>
      </c>
      <c r="H842">
        <v>39</v>
      </c>
      <c r="I842">
        <v>25.52734375</v>
      </c>
      <c r="J842" t="s">
        <v>31</v>
      </c>
      <c r="K842" s="1" t="s">
        <v>33</v>
      </c>
      <c r="L842" t="s">
        <v>36</v>
      </c>
      <c r="M842" t="s">
        <v>37</v>
      </c>
      <c r="N842" t="s">
        <v>36</v>
      </c>
      <c r="O842" t="str">
        <f>IF(N842="Occasional","_Yes",N842)</f>
        <v>No</v>
      </c>
    </row>
    <row r="843" spans="1:15" x14ac:dyDescent="0.25">
      <c r="A843" t="s">
        <v>14</v>
      </c>
      <c r="B843" t="s">
        <v>18</v>
      </c>
      <c r="C843" t="s">
        <v>20</v>
      </c>
      <c r="D843">
        <v>34</v>
      </c>
      <c r="E843" t="s">
        <v>24</v>
      </c>
      <c r="F843">
        <v>3620</v>
      </c>
      <c r="G843" t="s">
        <v>28</v>
      </c>
      <c r="H843">
        <v>39.7109375</v>
      </c>
      <c r="I843">
        <v>30.33984375</v>
      </c>
      <c r="J843" t="s">
        <v>32</v>
      </c>
      <c r="K843" s="1" t="s">
        <v>34</v>
      </c>
      <c r="L843" t="s">
        <v>36</v>
      </c>
      <c r="M843" t="s">
        <v>38</v>
      </c>
      <c r="N843" t="s">
        <v>36</v>
      </c>
      <c r="O843" t="str">
        <f>IF(N843="Occasional","_Yes",N843)</f>
        <v>No</v>
      </c>
    </row>
    <row r="844" spans="1:15" x14ac:dyDescent="0.25">
      <c r="A844" t="s">
        <v>14</v>
      </c>
      <c r="B844" t="s">
        <v>18</v>
      </c>
      <c r="C844" t="s">
        <v>20</v>
      </c>
      <c r="D844">
        <v>34.28125</v>
      </c>
      <c r="E844" t="s">
        <v>24</v>
      </c>
      <c r="F844">
        <v>3300</v>
      </c>
      <c r="G844" t="s">
        <v>27</v>
      </c>
      <c r="H844">
        <v>40</v>
      </c>
      <c r="I844">
        <v>29.01171875</v>
      </c>
      <c r="J844" t="s">
        <v>31</v>
      </c>
      <c r="K844" s="1" t="s">
        <v>33</v>
      </c>
      <c r="L844" t="s">
        <v>36</v>
      </c>
      <c r="M844" t="s">
        <v>37</v>
      </c>
      <c r="N844" t="s">
        <v>63</v>
      </c>
      <c r="O844" t="str">
        <f>IF(N844="Occasional","_Yes",N844)</f>
        <v>_Yes</v>
      </c>
    </row>
    <row r="845" spans="1:15" x14ac:dyDescent="0.25">
      <c r="A845" t="s">
        <v>14</v>
      </c>
      <c r="B845" t="s">
        <v>18</v>
      </c>
      <c r="C845" t="s">
        <v>20</v>
      </c>
      <c r="D845">
        <v>34.28125</v>
      </c>
      <c r="E845" t="s">
        <v>24</v>
      </c>
      <c r="F845">
        <v>3845</v>
      </c>
      <c r="G845" t="s">
        <v>28</v>
      </c>
      <c r="H845">
        <v>39</v>
      </c>
      <c r="I845">
        <v>29.6015625</v>
      </c>
      <c r="J845" t="s">
        <v>31</v>
      </c>
      <c r="K845" s="1" t="s">
        <v>34</v>
      </c>
      <c r="L845" t="s">
        <v>36</v>
      </c>
      <c r="M845" t="s">
        <v>40</v>
      </c>
      <c r="N845" t="s">
        <v>36</v>
      </c>
      <c r="O845" t="str">
        <f>IF(N845="Occasional","_Yes",N845)</f>
        <v>No</v>
      </c>
    </row>
    <row r="846" spans="1:15" x14ac:dyDescent="0.25">
      <c r="A846" t="s">
        <v>14</v>
      </c>
      <c r="B846" t="s">
        <v>18</v>
      </c>
      <c r="C846" t="s">
        <v>20</v>
      </c>
      <c r="D846">
        <v>34.28125</v>
      </c>
      <c r="E846" t="s">
        <v>24</v>
      </c>
      <c r="F846">
        <v>4320</v>
      </c>
      <c r="G846" t="s">
        <v>28</v>
      </c>
      <c r="H846">
        <v>41</v>
      </c>
      <c r="I846">
        <v>36.0078125</v>
      </c>
      <c r="J846" t="s">
        <v>32</v>
      </c>
      <c r="K846" s="1" t="s">
        <v>33</v>
      </c>
      <c r="L846" t="s">
        <v>36</v>
      </c>
      <c r="M846" t="s">
        <v>38</v>
      </c>
      <c r="N846" t="s">
        <v>63</v>
      </c>
      <c r="O846" t="str">
        <f>IF(N846="Occasional","_Yes",N846)</f>
        <v>_Yes</v>
      </c>
    </row>
    <row r="847" spans="1:15" x14ac:dyDescent="0.25">
      <c r="A847" t="s">
        <v>14</v>
      </c>
      <c r="B847" t="s">
        <v>18</v>
      </c>
      <c r="C847" t="s">
        <v>20</v>
      </c>
      <c r="D847">
        <v>34.421875</v>
      </c>
      <c r="E847" t="s">
        <v>24</v>
      </c>
      <c r="F847">
        <v>1780</v>
      </c>
      <c r="G847" t="s">
        <v>25</v>
      </c>
      <c r="H847">
        <v>36</v>
      </c>
      <c r="I847">
        <v>30.1484375</v>
      </c>
      <c r="J847" t="s">
        <v>32</v>
      </c>
      <c r="K847" s="1" t="s">
        <v>33</v>
      </c>
      <c r="L847" t="s">
        <v>36</v>
      </c>
      <c r="M847" t="s">
        <v>38</v>
      </c>
      <c r="N847" t="s">
        <v>36</v>
      </c>
      <c r="O847" t="str">
        <f>IF(N847="Occasional","_Yes",N847)</f>
        <v>No</v>
      </c>
    </row>
    <row r="848" spans="1:15" x14ac:dyDescent="0.25">
      <c r="A848" t="s">
        <v>14</v>
      </c>
      <c r="B848" t="s">
        <v>18</v>
      </c>
      <c r="C848" t="s">
        <v>20</v>
      </c>
      <c r="D848">
        <v>34.421875</v>
      </c>
      <c r="E848" t="s">
        <v>24</v>
      </c>
      <c r="F848">
        <v>2780</v>
      </c>
      <c r="G848" t="s">
        <v>26</v>
      </c>
      <c r="H848">
        <v>40</v>
      </c>
      <c r="I848">
        <v>22.6875</v>
      </c>
      <c r="J848" t="s">
        <v>30</v>
      </c>
      <c r="K848" s="1" t="s">
        <v>34</v>
      </c>
      <c r="L848" t="s">
        <v>36</v>
      </c>
      <c r="M848" t="s">
        <v>37</v>
      </c>
      <c r="N848" t="s">
        <v>36</v>
      </c>
      <c r="O848" t="str">
        <f>IF(N848="Occasional","_Yes",N848)</f>
        <v>No</v>
      </c>
    </row>
    <row r="849" spans="1:15" x14ac:dyDescent="0.25">
      <c r="A849" t="s">
        <v>14</v>
      </c>
      <c r="B849" t="s">
        <v>18</v>
      </c>
      <c r="C849" t="s">
        <v>20</v>
      </c>
      <c r="D849">
        <v>34.421875</v>
      </c>
      <c r="E849" t="s">
        <v>24</v>
      </c>
      <c r="F849">
        <v>3310</v>
      </c>
      <c r="G849" t="s">
        <v>27</v>
      </c>
      <c r="H849">
        <v>39</v>
      </c>
      <c r="I849">
        <v>25.31640625</v>
      </c>
      <c r="J849" t="s">
        <v>31</v>
      </c>
      <c r="K849" s="1" t="s">
        <v>35</v>
      </c>
      <c r="L849" t="s">
        <v>36</v>
      </c>
      <c r="M849" t="s">
        <v>38</v>
      </c>
      <c r="N849" t="s">
        <v>36</v>
      </c>
      <c r="O849" t="str">
        <f>IF(N849="Occasional","_Yes",N849)</f>
        <v>No</v>
      </c>
    </row>
    <row r="850" spans="1:15" x14ac:dyDescent="0.25">
      <c r="A850" t="s">
        <v>14</v>
      </c>
      <c r="B850" t="s">
        <v>18</v>
      </c>
      <c r="C850" t="s">
        <v>20</v>
      </c>
      <c r="D850">
        <v>34.421875</v>
      </c>
      <c r="E850" t="s">
        <v>24</v>
      </c>
      <c r="F850">
        <v>3390</v>
      </c>
      <c r="G850" t="s">
        <v>27</v>
      </c>
      <c r="H850">
        <v>40</v>
      </c>
      <c r="I850">
        <v>26.9375</v>
      </c>
      <c r="J850" t="s">
        <v>31</v>
      </c>
      <c r="K850" s="1" t="s">
        <v>34</v>
      </c>
      <c r="L850" t="s">
        <v>36</v>
      </c>
      <c r="M850" t="s">
        <v>38</v>
      </c>
      <c r="N850" t="s">
        <v>36</v>
      </c>
      <c r="O850" t="str">
        <f>IF(N850="Occasional","_Yes",N850)</f>
        <v>No</v>
      </c>
    </row>
    <row r="851" spans="1:15" x14ac:dyDescent="0.25">
      <c r="A851" t="s">
        <v>14</v>
      </c>
      <c r="B851" t="s">
        <v>18</v>
      </c>
      <c r="C851" t="s">
        <v>20</v>
      </c>
      <c r="D851">
        <v>34.8515625</v>
      </c>
      <c r="E851" t="s">
        <v>24</v>
      </c>
      <c r="F851">
        <v>3560</v>
      </c>
      <c r="G851" t="s">
        <v>28</v>
      </c>
      <c r="H851">
        <v>39</v>
      </c>
      <c r="I851">
        <v>27.140625</v>
      </c>
      <c r="J851" t="s">
        <v>31</v>
      </c>
      <c r="K851" s="1" t="s">
        <v>33</v>
      </c>
      <c r="L851" t="s">
        <v>36</v>
      </c>
      <c r="M851" t="s">
        <v>39</v>
      </c>
      <c r="N851" t="s">
        <v>36</v>
      </c>
      <c r="O851" t="str">
        <f>IF(N851="Occasional","_Yes",N851)</f>
        <v>No</v>
      </c>
    </row>
    <row r="852" spans="1:15" x14ac:dyDescent="0.25">
      <c r="A852" t="s">
        <v>14</v>
      </c>
      <c r="B852" t="s">
        <v>18</v>
      </c>
      <c r="C852" t="s">
        <v>20</v>
      </c>
      <c r="D852">
        <v>36.5703125</v>
      </c>
      <c r="E852" t="s">
        <v>24</v>
      </c>
      <c r="F852">
        <v>3400</v>
      </c>
      <c r="G852" t="s">
        <v>27</v>
      </c>
      <c r="H852">
        <v>40</v>
      </c>
      <c r="I852">
        <v>30.12109375</v>
      </c>
      <c r="J852" t="s">
        <v>32</v>
      </c>
      <c r="K852" s="1" t="s">
        <v>34</v>
      </c>
      <c r="L852" t="s">
        <v>36</v>
      </c>
      <c r="M852" t="s">
        <v>40</v>
      </c>
      <c r="N852" t="s">
        <v>63</v>
      </c>
      <c r="O852" t="str">
        <f>IF(N852="Occasional","_Yes",N852)</f>
        <v>_Yes</v>
      </c>
    </row>
    <row r="853" spans="1:15" x14ac:dyDescent="0.25">
      <c r="A853" t="s">
        <v>14</v>
      </c>
      <c r="B853" t="s">
        <v>18</v>
      </c>
      <c r="C853" t="s">
        <v>20</v>
      </c>
      <c r="D853">
        <v>36.5703125</v>
      </c>
      <c r="E853" t="s">
        <v>24</v>
      </c>
      <c r="F853">
        <v>4240</v>
      </c>
      <c r="G853" t="s">
        <v>28</v>
      </c>
      <c r="H853">
        <v>39</v>
      </c>
      <c r="I853">
        <v>21.80078125</v>
      </c>
      <c r="J853" t="s">
        <v>30</v>
      </c>
      <c r="K853" s="1" t="s">
        <v>34</v>
      </c>
      <c r="L853" t="s">
        <v>36</v>
      </c>
      <c r="M853" t="s">
        <v>40</v>
      </c>
      <c r="N853" t="s">
        <v>36</v>
      </c>
      <c r="O853" t="str">
        <f>IF(N853="Occasional","_Yes",N853)</f>
        <v>No</v>
      </c>
    </row>
    <row r="854" spans="1:15" x14ac:dyDescent="0.25">
      <c r="A854" t="s">
        <v>14</v>
      </c>
      <c r="B854" t="s">
        <v>18</v>
      </c>
      <c r="C854" t="s">
        <v>20</v>
      </c>
      <c r="D854">
        <v>37.140625</v>
      </c>
      <c r="E854" t="s">
        <v>24</v>
      </c>
      <c r="F854">
        <v>3190</v>
      </c>
      <c r="G854" t="s">
        <v>27</v>
      </c>
      <c r="H854">
        <v>40</v>
      </c>
      <c r="I854">
        <v>25.8359375</v>
      </c>
      <c r="J854" t="s">
        <v>31</v>
      </c>
      <c r="K854" s="1" t="s">
        <v>34</v>
      </c>
      <c r="L854" t="s">
        <v>36</v>
      </c>
      <c r="M854" t="s">
        <v>37</v>
      </c>
      <c r="N854" t="s">
        <v>36</v>
      </c>
      <c r="O854" t="str">
        <f>IF(N854="Occasional","_Yes",N854)</f>
        <v>No</v>
      </c>
    </row>
    <row r="855" spans="1:15" x14ac:dyDescent="0.25">
      <c r="A855" t="s">
        <v>14</v>
      </c>
      <c r="B855" t="s">
        <v>18</v>
      </c>
      <c r="C855" t="s">
        <v>20</v>
      </c>
      <c r="D855">
        <v>37.421875</v>
      </c>
      <c r="E855" t="s">
        <v>24</v>
      </c>
      <c r="F855">
        <v>4180</v>
      </c>
      <c r="G855" t="s">
        <v>28</v>
      </c>
      <c r="H855">
        <v>41.7109375</v>
      </c>
      <c r="I855">
        <v>27.359375</v>
      </c>
      <c r="J855" t="s">
        <v>31</v>
      </c>
      <c r="K855" s="1" t="s">
        <v>34</v>
      </c>
      <c r="L855" t="s">
        <v>36</v>
      </c>
      <c r="M855" t="s">
        <v>38</v>
      </c>
      <c r="N855" t="s">
        <v>36</v>
      </c>
      <c r="O855" t="str">
        <f>IF(N855="Occasional","_Yes",N855)</f>
        <v>No</v>
      </c>
    </row>
    <row r="856" spans="1:15" x14ac:dyDescent="0.25">
      <c r="A856" t="s">
        <v>14</v>
      </c>
      <c r="B856" t="s">
        <v>18</v>
      </c>
      <c r="C856" t="s">
        <v>20</v>
      </c>
      <c r="D856">
        <v>37.8515625</v>
      </c>
      <c r="E856" t="s">
        <v>24</v>
      </c>
      <c r="F856">
        <v>4340</v>
      </c>
      <c r="G856" t="s">
        <v>28</v>
      </c>
      <c r="H856">
        <v>41</v>
      </c>
      <c r="I856">
        <v>21.55859375</v>
      </c>
      <c r="J856" t="s">
        <v>30</v>
      </c>
      <c r="K856" s="1" t="s">
        <v>34</v>
      </c>
      <c r="L856" t="s">
        <v>36</v>
      </c>
      <c r="M856" t="s">
        <v>40</v>
      </c>
      <c r="N856" t="s">
        <v>63</v>
      </c>
      <c r="O856" t="str">
        <f>IF(N856="Occasional","_Yes",N856)</f>
        <v>_Yes</v>
      </c>
    </row>
    <row r="857" spans="1:15" x14ac:dyDescent="0.25">
      <c r="A857" t="s">
        <v>14</v>
      </c>
      <c r="B857" t="s">
        <v>18</v>
      </c>
      <c r="C857" t="s">
        <v>20</v>
      </c>
      <c r="D857">
        <v>38.421875</v>
      </c>
      <c r="E857" t="s">
        <v>24</v>
      </c>
      <c r="F857">
        <v>3340</v>
      </c>
      <c r="G857" t="s">
        <v>27</v>
      </c>
      <c r="H857">
        <v>40</v>
      </c>
      <c r="I857">
        <v>34.4375</v>
      </c>
      <c r="J857" t="s">
        <v>32</v>
      </c>
      <c r="K857" s="1" t="s">
        <v>33</v>
      </c>
      <c r="L857" t="s">
        <v>36</v>
      </c>
      <c r="M857" t="s">
        <v>39</v>
      </c>
      <c r="N857" t="s">
        <v>36</v>
      </c>
      <c r="O857" t="str">
        <f>IF(N857="Occasional","_Yes",N857)</f>
        <v>No</v>
      </c>
    </row>
    <row r="858" spans="1:15" x14ac:dyDescent="0.25">
      <c r="A858" t="s">
        <v>14</v>
      </c>
      <c r="B858" t="s">
        <v>18</v>
      </c>
      <c r="C858" t="s">
        <v>20</v>
      </c>
      <c r="D858">
        <v>39.140625</v>
      </c>
      <c r="E858" t="s">
        <v>24</v>
      </c>
      <c r="F858">
        <v>2630</v>
      </c>
      <c r="G858" t="s">
        <v>26</v>
      </c>
      <c r="H858">
        <v>36.7109375</v>
      </c>
      <c r="I858">
        <v>26.8828125</v>
      </c>
      <c r="J858" t="s">
        <v>31</v>
      </c>
      <c r="K858" s="1" t="s">
        <v>35</v>
      </c>
      <c r="L858" t="s">
        <v>36</v>
      </c>
      <c r="M858" t="s">
        <v>40</v>
      </c>
      <c r="N858" t="s">
        <v>36</v>
      </c>
      <c r="O858" t="str">
        <f>IF(N858="Occasional","_Yes",N858)</f>
        <v>No</v>
      </c>
    </row>
    <row r="859" spans="1:15" x14ac:dyDescent="0.25">
      <c r="A859" t="s">
        <v>14</v>
      </c>
      <c r="B859" t="s">
        <v>18</v>
      </c>
      <c r="C859" t="s">
        <v>20</v>
      </c>
      <c r="D859">
        <v>39.28125</v>
      </c>
      <c r="E859" t="s">
        <v>24</v>
      </c>
      <c r="F859">
        <v>3200</v>
      </c>
      <c r="G859" t="s">
        <v>27</v>
      </c>
      <c r="H859">
        <v>41</v>
      </c>
      <c r="I859">
        <v>37.25</v>
      </c>
      <c r="J859" t="s">
        <v>32</v>
      </c>
      <c r="K859" s="1" t="s">
        <v>33</v>
      </c>
      <c r="L859" t="s">
        <v>63</v>
      </c>
      <c r="M859" t="s">
        <v>38</v>
      </c>
      <c r="N859" t="s">
        <v>36</v>
      </c>
      <c r="O859" t="str">
        <f>IF(N859="Occasional","_Yes",N859)</f>
        <v>No</v>
      </c>
    </row>
    <row r="860" spans="1:15" x14ac:dyDescent="0.25">
      <c r="A860" t="s">
        <v>14</v>
      </c>
      <c r="B860" t="s">
        <v>18</v>
      </c>
      <c r="C860" t="s">
        <v>20</v>
      </c>
      <c r="D860">
        <v>39.8515625</v>
      </c>
      <c r="E860" t="s">
        <v>24</v>
      </c>
      <c r="F860">
        <v>2745</v>
      </c>
      <c r="G860" t="s">
        <v>26</v>
      </c>
      <c r="H860">
        <v>39.8515625</v>
      </c>
      <c r="I860">
        <v>25.0859375</v>
      </c>
      <c r="J860" t="s">
        <v>31</v>
      </c>
      <c r="K860" s="1" t="s">
        <v>34</v>
      </c>
      <c r="L860" t="s">
        <v>36</v>
      </c>
      <c r="M860" t="s">
        <v>40</v>
      </c>
      <c r="N860" t="s">
        <v>63</v>
      </c>
      <c r="O860" t="str">
        <f>IF(N860="Occasional","_Yes",N860)</f>
        <v>_Yes</v>
      </c>
    </row>
    <row r="861" spans="1:15" x14ac:dyDescent="0.25">
      <c r="A861" t="s">
        <v>14</v>
      </c>
      <c r="B861" t="s">
        <v>18</v>
      </c>
      <c r="C861" t="s">
        <v>20</v>
      </c>
      <c r="D861">
        <v>40.140625</v>
      </c>
      <c r="E861" t="s">
        <v>24</v>
      </c>
      <c r="F861">
        <v>3600</v>
      </c>
      <c r="G861" t="s">
        <v>28</v>
      </c>
      <c r="H861">
        <v>39</v>
      </c>
      <c r="I861">
        <v>32.6640625</v>
      </c>
      <c r="J861" t="s">
        <v>32</v>
      </c>
      <c r="K861" s="1" t="s">
        <v>33</v>
      </c>
      <c r="L861" t="s">
        <v>63</v>
      </c>
      <c r="M861" t="s">
        <v>38</v>
      </c>
      <c r="N861" t="s">
        <v>36</v>
      </c>
      <c r="O861" t="str">
        <f>IF(N861="Occasional","_Yes",N861)</f>
        <v>No</v>
      </c>
    </row>
    <row r="862" spans="1:15" x14ac:dyDescent="0.25">
      <c r="A862" t="s">
        <v>14</v>
      </c>
      <c r="B862" t="s">
        <v>18</v>
      </c>
      <c r="C862" t="s">
        <v>20</v>
      </c>
      <c r="D862">
        <v>40.7109375</v>
      </c>
      <c r="E862" t="s">
        <v>24</v>
      </c>
      <c r="F862">
        <v>3660</v>
      </c>
      <c r="G862" t="s">
        <v>28</v>
      </c>
      <c r="H862">
        <v>42</v>
      </c>
      <c r="I862">
        <v>25.45703125</v>
      </c>
      <c r="J862" t="s">
        <v>31</v>
      </c>
      <c r="K862" s="1" t="s">
        <v>35</v>
      </c>
      <c r="L862" t="s">
        <v>36</v>
      </c>
      <c r="M862" t="s">
        <v>37</v>
      </c>
      <c r="N862" t="s">
        <v>63</v>
      </c>
      <c r="O862" t="str">
        <f>IF(N862="Occasional","_Yes",N862)</f>
        <v>_Yes</v>
      </c>
    </row>
    <row r="863" spans="1:15" x14ac:dyDescent="0.25">
      <c r="A863" t="s">
        <v>14</v>
      </c>
      <c r="B863" t="s">
        <v>18</v>
      </c>
      <c r="C863" t="s">
        <v>20</v>
      </c>
      <c r="D863">
        <v>41.7109375</v>
      </c>
      <c r="E863" t="s">
        <v>24</v>
      </c>
      <c r="F863">
        <v>2880</v>
      </c>
      <c r="G863" t="s">
        <v>26</v>
      </c>
      <c r="H863">
        <v>41</v>
      </c>
      <c r="I863">
        <v>27.828125</v>
      </c>
      <c r="J863" t="s">
        <v>31</v>
      </c>
      <c r="K863" s="1" t="s">
        <v>35</v>
      </c>
      <c r="L863" t="s">
        <v>36</v>
      </c>
      <c r="M863" t="s">
        <v>38</v>
      </c>
      <c r="N863" t="s">
        <v>36</v>
      </c>
      <c r="O863" t="str">
        <f>IF(N863="Occasional","_Yes",N863)</f>
        <v>No</v>
      </c>
    </row>
    <row r="864" spans="1:15" x14ac:dyDescent="0.25">
      <c r="A864" t="s">
        <v>14</v>
      </c>
      <c r="B864" t="s">
        <v>18</v>
      </c>
      <c r="C864" t="s">
        <v>20</v>
      </c>
      <c r="D864">
        <v>41.7109375</v>
      </c>
      <c r="E864" t="s">
        <v>24</v>
      </c>
      <c r="F864">
        <v>3390</v>
      </c>
      <c r="G864" t="s">
        <v>27</v>
      </c>
      <c r="H864">
        <v>40.5703125</v>
      </c>
      <c r="I864">
        <v>23.83203125</v>
      </c>
      <c r="J864" t="s">
        <v>30</v>
      </c>
      <c r="K864" s="1" t="s">
        <v>34</v>
      </c>
      <c r="L864" t="s">
        <v>36</v>
      </c>
      <c r="M864" t="s">
        <v>37</v>
      </c>
      <c r="N864" t="s">
        <v>36</v>
      </c>
      <c r="O864" t="str">
        <f>IF(N864="Occasional","_Yes",N864)</f>
        <v>No</v>
      </c>
    </row>
    <row r="865" spans="1:15" x14ac:dyDescent="0.25">
      <c r="A865" t="s">
        <v>14</v>
      </c>
      <c r="B865" t="s">
        <v>18</v>
      </c>
      <c r="C865" t="s">
        <v>20</v>
      </c>
      <c r="D865">
        <v>42.421875</v>
      </c>
      <c r="E865" t="s">
        <v>24</v>
      </c>
      <c r="F865">
        <v>3300</v>
      </c>
      <c r="G865" t="s">
        <v>27</v>
      </c>
      <c r="H865">
        <v>40.421875</v>
      </c>
      <c r="I865">
        <v>30.16796875</v>
      </c>
      <c r="J865" t="s">
        <v>32</v>
      </c>
      <c r="K865" s="1" t="s">
        <v>33</v>
      </c>
      <c r="L865" t="s">
        <v>36</v>
      </c>
      <c r="M865" t="s">
        <v>38</v>
      </c>
      <c r="N865" t="s">
        <v>36</v>
      </c>
      <c r="O865" t="str">
        <f>IF(N865="Occasional","_Yes",N865)</f>
        <v>No</v>
      </c>
    </row>
    <row r="866" spans="1:15" x14ac:dyDescent="0.25">
      <c r="A866" t="s">
        <v>14</v>
      </c>
      <c r="B866" t="s">
        <v>18</v>
      </c>
      <c r="C866" t="s">
        <v>20</v>
      </c>
      <c r="D866">
        <v>42.421875</v>
      </c>
      <c r="E866" t="s">
        <v>24</v>
      </c>
      <c r="F866">
        <v>3440</v>
      </c>
      <c r="G866" t="s">
        <v>27</v>
      </c>
      <c r="H866">
        <v>40</v>
      </c>
      <c r="I866">
        <v>29.3359375</v>
      </c>
      <c r="J866" t="s">
        <v>31</v>
      </c>
      <c r="K866" s="1" t="s">
        <v>34</v>
      </c>
      <c r="L866" t="s">
        <v>36</v>
      </c>
      <c r="M866" t="s">
        <v>37</v>
      </c>
      <c r="N866" t="s">
        <v>36</v>
      </c>
      <c r="O866" t="str">
        <f>IF(N866="Occasional","_Yes",N866)</f>
        <v>No</v>
      </c>
    </row>
    <row r="867" spans="1:15" x14ac:dyDescent="0.25">
      <c r="A867" t="s">
        <v>14</v>
      </c>
      <c r="B867" t="s">
        <v>18</v>
      </c>
      <c r="C867" t="s">
        <v>20</v>
      </c>
      <c r="D867">
        <v>42.5703125</v>
      </c>
      <c r="E867" t="s">
        <v>24</v>
      </c>
      <c r="F867">
        <v>3400</v>
      </c>
      <c r="G867" t="s">
        <v>27</v>
      </c>
      <c r="H867">
        <v>41</v>
      </c>
      <c r="I867">
        <v>29.53515625</v>
      </c>
      <c r="J867" t="s">
        <v>31</v>
      </c>
      <c r="K867" s="1" t="s">
        <v>33</v>
      </c>
      <c r="L867" t="s">
        <v>36</v>
      </c>
      <c r="M867" t="s">
        <v>37</v>
      </c>
      <c r="N867" t="s">
        <v>36</v>
      </c>
      <c r="O867" t="str">
        <f>IF(N867="Occasional","_Yes",N867)</f>
        <v>No</v>
      </c>
    </row>
    <row r="868" spans="1:15" x14ac:dyDescent="0.25">
      <c r="A868" t="s">
        <v>14</v>
      </c>
      <c r="B868" t="s">
        <v>18</v>
      </c>
      <c r="C868" t="s">
        <v>20</v>
      </c>
      <c r="D868">
        <v>43</v>
      </c>
      <c r="E868" t="s">
        <v>24</v>
      </c>
      <c r="F868">
        <v>3200</v>
      </c>
      <c r="G868" t="s">
        <v>27</v>
      </c>
      <c r="H868">
        <v>40</v>
      </c>
      <c r="I868">
        <v>23.81640625</v>
      </c>
      <c r="J868" t="s">
        <v>30</v>
      </c>
      <c r="K868" s="1" t="s">
        <v>35</v>
      </c>
      <c r="L868" t="s">
        <v>36</v>
      </c>
      <c r="M868" t="s">
        <v>40</v>
      </c>
      <c r="N868" t="s">
        <v>36</v>
      </c>
      <c r="O868" t="str">
        <f>IF(N868="Occasional","_Yes",N868)</f>
        <v>No</v>
      </c>
    </row>
    <row r="869" spans="1:15" x14ac:dyDescent="0.25">
      <c r="A869" t="s">
        <v>14</v>
      </c>
      <c r="B869" t="s">
        <v>18</v>
      </c>
      <c r="C869" t="s">
        <v>20</v>
      </c>
      <c r="D869">
        <v>43.140625</v>
      </c>
      <c r="E869" t="s">
        <v>24</v>
      </c>
      <c r="F869">
        <v>4120</v>
      </c>
      <c r="G869" t="s">
        <v>28</v>
      </c>
      <c r="H869">
        <v>40</v>
      </c>
      <c r="I869">
        <v>27.71875</v>
      </c>
      <c r="J869" t="s">
        <v>31</v>
      </c>
      <c r="K869" s="1" t="s">
        <v>34</v>
      </c>
      <c r="L869" t="s">
        <v>36</v>
      </c>
      <c r="M869" t="s">
        <v>37</v>
      </c>
      <c r="N869" t="s">
        <v>36</v>
      </c>
      <c r="O869" t="str">
        <f>IF(N869="Occasional","_Yes",N869)</f>
        <v>No</v>
      </c>
    </row>
    <row r="870" spans="1:15" x14ac:dyDescent="0.25">
      <c r="A870" t="s">
        <v>14</v>
      </c>
      <c r="B870" t="s">
        <v>18</v>
      </c>
      <c r="C870" t="s">
        <v>20</v>
      </c>
      <c r="D870">
        <v>43.28125</v>
      </c>
      <c r="E870" t="s">
        <v>24</v>
      </c>
      <c r="F870">
        <v>2750</v>
      </c>
      <c r="G870" t="s">
        <v>26</v>
      </c>
      <c r="H870">
        <v>39</v>
      </c>
      <c r="I870">
        <v>19.4296875</v>
      </c>
      <c r="J870" t="s">
        <v>29</v>
      </c>
      <c r="K870" s="1" t="s">
        <v>34</v>
      </c>
      <c r="L870" t="s">
        <v>36</v>
      </c>
      <c r="M870" t="s">
        <v>37</v>
      </c>
      <c r="N870" t="s">
        <v>63</v>
      </c>
      <c r="O870" t="str">
        <f>IF(N870="Occasional","_Yes",N870)</f>
        <v>_Yes</v>
      </c>
    </row>
    <row r="871" spans="1:15" x14ac:dyDescent="0.25">
      <c r="A871" t="s">
        <v>14</v>
      </c>
      <c r="B871" t="s">
        <v>18</v>
      </c>
      <c r="C871" t="s">
        <v>20</v>
      </c>
      <c r="D871">
        <v>43.5703125</v>
      </c>
      <c r="E871" t="s">
        <v>24</v>
      </c>
      <c r="F871">
        <v>3020</v>
      </c>
      <c r="G871" t="s">
        <v>27</v>
      </c>
      <c r="H871">
        <v>40</v>
      </c>
      <c r="I871">
        <v>31.38671875</v>
      </c>
      <c r="J871" t="s">
        <v>32</v>
      </c>
      <c r="K871" s="1" t="s">
        <v>35</v>
      </c>
      <c r="L871" t="s">
        <v>36</v>
      </c>
      <c r="M871" t="s">
        <v>40</v>
      </c>
      <c r="N871" t="s">
        <v>36</v>
      </c>
      <c r="O871" t="str">
        <f>IF(N871="Occasional","_Yes",N871)</f>
        <v>No</v>
      </c>
    </row>
    <row r="872" spans="1:15" x14ac:dyDescent="0.25">
      <c r="A872" t="s">
        <v>14</v>
      </c>
      <c r="B872" t="s">
        <v>18</v>
      </c>
      <c r="C872" t="s">
        <v>20</v>
      </c>
      <c r="D872">
        <v>44</v>
      </c>
      <c r="E872" t="s">
        <v>24</v>
      </c>
      <c r="F872">
        <v>4220</v>
      </c>
      <c r="G872" t="s">
        <v>28</v>
      </c>
      <c r="H872">
        <v>39</v>
      </c>
      <c r="I872">
        <v>26.06640625</v>
      </c>
      <c r="J872" t="s">
        <v>31</v>
      </c>
      <c r="K872" s="1" t="s">
        <v>33</v>
      </c>
      <c r="L872" t="s">
        <v>36</v>
      </c>
      <c r="M872" t="s">
        <v>37</v>
      </c>
      <c r="N872" t="s">
        <v>36</v>
      </c>
      <c r="O872" t="str">
        <f>IF(N872="Occasional","_Yes",N872)</f>
        <v>No</v>
      </c>
    </row>
    <row r="873" spans="1:15" x14ac:dyDescent="0.25">
      <c r="A873" t="s">
        <v>14</v>
      </c>
      <c r="B873" t="s">
        <v>18</v>
      </c>
      <c r="C873" t="s">
        <v>20</v>
      </c>
      <c r="D873">
        <v>44.28125</v>
      </c>
      <c r="E873" t="s">
        <v>24</v>
      </c>
      <c r="F873">
        <v>3000</v>
      </c>
      <c r="G873" t="s">
        <v>27</v>
      </c>
      <c r="H873">
        <v>37</v>
      </c>
      <c r="I873">
        <v>32.3671875</v>
      </c>
      <c r="J873" t="s">
        <v>32</v>
      </c>
      <c r="K873" s="1" t="s">
        <v>34</v>
      </c>
      <c r="L873" t="s">
        <v>36</v>
      </c>
      <c r="M873" t="s">
        <v>40</v>
      </c>
      <c r="N873" t="s">
        <v>36</v>
      </c>
      <c r="O873" t="str">
        <f>IF(N873="Occasional","_Yes",N873)</f>
        <v>No</v>
      </c>
    </row>
    <row r="874" spans="1:15" x14ac:dyDescent="0.25">
      <c r="A874" t="s">
        <v>14</v>
      </c>
      <c r="B874" t="s">
        <v>18</v>
      </c>
      <c r="C874" t="s">
        <v>20</v>
      </c>
      <c r="D874">
        <v>44.28125</v>
      </c>
      <c r="E874" t="s">
        <v>24</v>
      </c>
      <c r="F874">
        <v>3850</v>
      </c>
      <c r="G874" t="s">
        <v>28</v>
      </c>
      <c r="H874">
        <v>40.421875</v>
      </c>
      <c r="I874">
        <v>30.078125</v>
      </c>
      <c r="J874" t="s">
        <v>32</v>
      </c>
      <c r="K874" s="1" t="s">
        <v>34</v>
      </c>
      <c r="L874" t="s">
        <v>36</v>
      </c>
      <c r="M874" t="s">
        <v>40</v>
      </c>
      <c r="N874" t="s">
        <v>36</v>
      </c>
      <c r="O874" t="str">
        <f>IF(N874="Occasional","_Yes",N874)</f>
        <v>No</v>
      </c>
    </row>
    <row r="875" spans="1:15" x14ac:dyDescent="0.25">
      <c r="A875" t="s">
        <v>14</v>
      </c>
      <c r="B875" t="s">
        <v>18</v>
      </c>
      <c r="C875" t="s">
        <v>20</v>
      </c>
      <c r="D875">
        <v>45.28125</v>
      </c>
      <c r="E875" t="s">
        <v>24</v>
      </c>
      <c r="F875">
        <v>2930</v>
      </c>
      <c r="G875" t="s">
        <v>26</v>
      </c>
      <c r="H875">
        <v>40.8515625</v>
      </c>
      <c r="I875">
        <v>25.9296875</v>
      </c>
      <c r="J875" t="s">
        <v>31</v>
      </c>
      <c r="K875" s="1" t="s">
        <v>34</v>
      </c>
      <c r="L875" t="s">
        <v>36</v>
      </c>
      <c r="M875" t="s">
        <v>37</v>
      </c>
      <c r="N875" t="s">
        <v>63</v>
      </c>
      <c r="O875" t="str">
        <f>IF(N875="Occasional","_Yes",N875)</f>
        <v>_Yes</v>
      </c>
    </row>
    <row r="876" spans="1:15" x14ac:dyDescent="0.25">
      <c r="A876" t="s">
        <v>14</v>
      </c>
      <c r="B876" t="s">
        <v>18</v>
      </c>
      <c r="C876" t="s">
        <v>20</v>
      </c>
      <c r="D876">
        <v>46.421875</v>
      </c>
      <c r="E876" t="s">
        <v>24</v>
      </c>
      <c r="F876">
        <v>4050</v>
      </c>
      <c r="G876" t="s">
        <v>28</v>
      </c>
      <c r="H876">
        <v>41</v>
      </c>
      <c r="I876">
        <v>40.984375</v>
      </c>
      <c r="J876" t="s">
        <v>32</v>
      </c>
      <c r="K876" s="1" t="s">
        <v>33</v>
      </c>
      <c r="L876" t="s">
        <v>36</v>
      </c>
      <c r="M876" t="s">
        <v>38</v>
      </c>
      <c r="N876" t="s">
        <v>36</v>
      </c>
      <c r="O876" t="str">
        <f>IF(N876="Occasional","_Yes",N876)</f>
        <v>No</v>
      </c>
    </row>
    <row r="877" spans="1:15" x14ac:dyDescent="0.25">
      <c r="A877" t="s">
        <v>14</v>
      </c>
      <c r="B877" t="s">
        <v>18</v>
      </c>
      <c r="C877" t="s">
        <v>20</v>
      </c>
      <c r="D877">
        <v>46.5703125</v>
      </c>
      <c r="E877" t="s">
        <v>24</v>
      </c>
      <c r="F877">
        <v>3370</v>
      </c>
      <c r="G877" t="s">
        <v>27</v>
      </c>
      <c r="H877">
        <v>40</v>
      </c>
      <c r="I877">
        <v>24.06640625</v>
      </c>
      <c r="J877" t="s">
        <v>30</v>
      </c>
      <c r="K877" s="1" t="s">
        <v>34</v>
      </c>
      <c r="L877" t="s">
        <v>36</v>
      </c>
      <c r="M877" t="s">
        <v>37</v>
      </c>
      <c r="N877" t="s">
        <v>36</v>
      </c>
      <c r="O877" t="str">
        <f>IF(N877="Occasional","_Yes",N877)</f>
        <v>No</v>
      </c>
    </row>
    <row r="878" spans="1:15" x14ac:dyDescent="0.25">
      <c r="A878" t="s">
        <v>14</v>
      </c>
      <c r="B878" t="s">
        <v>18</v>
      </c>
      <c r="C878" t="s">
        <v>20</v>
      </c>
      <c r="D878">
        <v>46.8515625</v>
      </c>
      <c r="E878" t="s">
        <v>24</v>
      </c>
      <c r="F878">
        <v>2910</v>
      </c>
      <c r="G878" t="s">
        <v>26</v>
      </c>
      <c r="H878">
        <v>42</v>
      </c>
      <c r="I878">
        <v>32.0625</v>
      </c>
      <c r="J878" t="s">
        <v>32</v>
      </c>
      <c r="K878" s="1" t="s">
        <v>34</v>
      </c>
      <c r="L878" t="s">
        <v>36</v>
      </c>
      <c r="M878" t="s">
        <v>37</v>
      </c>
      <c r="N878" t="s">
        <v>36</v>
      </c>
      <c r="O878" t="str">
        <f>IF(N878="Occasional","_Yes",N878)</f>
        <v>No</v>
      </c>
    </row>
    <row r="879" spans="1:15" x14ac:dyDescent="0.25">
      <c r="A879" t="s">
        <v>14</v>
      </c>
      <c r="B879" t="s">
        <v>18</v>
      </c>
      <c r="C879" t="s">
        <v>20</v>
      </c>
      <c r="D879">
        <v>48.140625</v>
      </c>
      <c r="E879" t="s">
        <v>24</v>
      </c>
      <c r="F879">
        <v>3030</v>
      </c>
      <c r="G879" t="s">
        <v>27</v>
      </c>
      <c r="H879">
        <v>31</v>
      </c>
      <c r="I879">
        <v>27.0078125</v>
      </c>
      <c r="J879" t="s">
        <v>31</v>
      </c>
      <c r="K879" s="1" t="s">
        <v>34</v>
      </c>
      <c r="L879" t="s">
        <v>36</v>
      </c>
      <c r="M879" t="s">
        <v>40</v>
      </c>
      <c r="N879" t="s">
        <v>63</v>
      </c>
      <c r="O879" t="str">
        <f>IF(N879="Occasional","_Yes",N879)</f>
        <v>_Yes</v>
      </c>
    </row>
    <row r="880" spans="1:15" x14ac:dyDescent="0.25">
      <c r="A880" t="s">
        <v>14</v>
      </c>
      <c r="B880" t="s">
        <v>18</v>
      </c>
      <c r="C880" t="s">
        <v>20</v>
      </c>
      <c r="D880">
        <v>48.28125</v>
      </c>
      <c r="E880" t="s">
        <v>24</v>
      </c>
      <c r="F880">
        <v>3330</v>
      </c>
      <c r="G880" t="s">
        <v>27</v>
      </c>
      <c r="H880">
        <v>40</v>
      </c>
      <c r="I880">
        <v>28.234375</v>
      </c>
      <c r="J880" t="s">
        <v>31</v>
      </c>
      <c r="K880" s="1" t="s">
        <v>34</v>
      </c>
      <c r="L880" t="s">
        <v>36</v>
      </c>
      <c r="M880" t="s">
        <v>37</v>
      </c>
      <c r="N880" t="s">
        <v>63</v>
      </c>
      <c r="O880" t="str">
        <f>IF(N880="Occasional","_Yes",N880)</f>
        <v>_Yes</v>
      </c>
    </row>
    <row r="881" spans="1:15" x14ac:dyDescent="0.25">
      <c r="A881" t="s">
        <v>14</v>
      </c>
      <c r="B881" t="s">
        <v>18</v>
      </c>
      <c r="C881" t="s">
        <v>20</v>
      </c>
      <c r="D881">
        <v>48.5703125</v>
      </c>
      <c r="E881" t="s">
        <v>24</v>
      </c>
      <c r="F881">
        <v>3562</v>
      </c>
      <c r="G881" t="s">
        <v>28</v>
      </c>
      <c r="H881">
        <v>39</v>
      </c>
      <c r="I881">
        <v>39.1484375</v>
      </c>
      <c r="J881" t="s">
        <v>32</v>
      </c>
      <c r="K881" s="1" t="s">
        <v>35</v>
      </c>
      <c r="L881" t="s">
        <v>36</v>
      </c>
      <c r="M881" t="s">
        <v>37</v>
      </c>
      <c r="N881" t="s">
        <v>36</v>
      </c>
      <c r="O881" t="str">
        <f>IF(N881="Occasional","_Yes",N881)</f>
        <v>No</v>
      </c>
    </row>
    <row r="882" spans="1:15" x14ac:dyDescent="0.25">
      <c r="A882" t="s">
        <v>14</v>
      </c>
      <c r="B882" t="s">
        <v>18</v>
      </c>
      <c r="C882" t="s">
        <v>20</v>
      </c>
      <c r="D882">
        <v>49</v>
      </c>
      <c r="E882" t="s">
        <v>24</v>
      </c>
      <c r="F882">
        <v>3660</v>
      </c>
      <c r="G882" t="s">
        <v>28</v>
      </c>
      <c r="H882">
        <v>40</v>
      </c>
      <c r="I882">
        <v>22.87109375</v>
      </c>
      <c r="J882" t="s">
        <v>30</v>
      </c>
      <c r="K882" s="1" t="s">
        <v>34</v>
      </c>
      <c r="L882" t="s">
        <v>36</v>
      </c>
      <c r="M882" t="s">
        <v>40</v>
      </c>
      <c r="N882" t="s">
        <v>36</v>
      </c>
      <c r="O882" t="str">
        <f>IF(N882="Occasional","_Yes",N882)</f>
        <v>No</v>
      </c>
    </row>
    <row r="883" spans="1:15" x14ac:dyDescent="0.25">
      <c r="A883" t="s">
        <v>14</v>
      </c>
      <c r="B883" t="s">
        <v>18</v>
      </c>
      <c r="C883" t="s">
        <v>20</v>
      </c>
      <c r="D883">
        <v>49.140625</v>
      </c>
      <c r="E883" t="s">
        <v>24</v>
      </c>
      <c r="F883">
        <v>3280</v>
      </c>
      <c r="G883" t="s">
        <v>27</v>
      </c>
      <c r="H883">
        <v>39</v>
      </c>
      <c r="I883">
        <v>26.8359375</v>
      </c>
      <c r="J883" t="s">
        <v>31</v>
      </c>
      <c r="K883" s="1" t="s">
        <v>33</v>
      </c>
      <c r="L883" t="s">
        <v>36</v>
      </c>
      <c r="M883" t="s">
        <v>40</v>
      </c>
      <c r="N883" t="s">
        <v>36</v>
      </c>
      <c r="O883" t="str">
        <f>IF(N883="Occasional","_Yes",N883)</f>
        <v>No</v>
      </c>
    </row>
    <row r="884" spans="1:15" x14ac:dyDescent="0.25">
      <c r="A884" t="s">
        <v>14</v>
      </c>
      <c r="B884" t="s">
        <v>18</v>
      </c>
      <c r="C884" t="s">
        <v>20</v>
      </c>
      <c r="D884">
        <v>49.140625</v>
      </c>
      <c r="E884" t="s">
        <v>24</v>
      </c>
      <c r="F884">
        <v>4690</v>
      </c>
      <c r="G884" t="s">
        <v>28</v>
      </c>
      <c r="H884">
        <v>42</v>
      </c>
      <c r="I884">
        <v>27.62109375</v>
      </c>
      <c r="J884" t="s">
        <v>31</v>
      </c>
      <c r="K884" s="1" t="s">
        <v>34</v>
      </c>
      <c r="L884" t="s">
        <v>36</v>
      </c>
      <c r="M884" t="s">
        <v>40</v>
      </c>
      <c r="N884" t="s">
        <v>36</v>
      </c>
      <c r="O884" t="str">
        <f>IF(N884="Occasional","_Yes",N884)</f>
        <v>No</v>
      </c>
    </row>
    <row r="885" spans="1:15" x14ac:dyDescent="0.25">
      <c r="A885" t="s">
        <v>14</v>
      </c>
      <c r="B885" t="s">
        <v>18</v>
      </c>
      <c r="C885" t="s">
        <v>20</v>
      </c>
      <c r="D885">
        <v>49.421875</v>
      </c>
      <c r="E885" t="s">
        <v>24</v>
      </c>
      <c r="F885">
        <v>3120</v>
      </c>
      <c r="G885" t="s">
        <v>27</v>
      </c>
      <c r="H885">
        <v>39.7109375</v>
      </c>
      <c r="I885">
        <v>30.25</v>
      </c>
      <c r="J885" t="s">
        <v>32</v>
      </c>
      <c r="K885" s="1" t="s">
        <v>34</v>
      </c>
      <c r="L885" t="s">
        <v>36</v>
      </c>
      <c r="M885" t="s">
        <v>37</v>
      </c>
      <c r="N885" t="s">
        <v>36</v>
      </c>
      <c r="O885" t="str">
        <f>IF(N885="Occasional","_Yes",N885)</f>
        <v>No</v>
      </c>
    </row>
    <row r="886" spans="1:15" x14ac:dyDescent="0.25">
      <c r="A886" t="s">
        <v>14</v>
      </c>
      <c r="B886" t="s">
        <v>18</v>
      </c>
      <c r="C886" t="s">
        <v>20</v>
      </c>
      <c r="D886">
        <v>52.140625</v>
      </c>
      <c r="E886" t="s">
        <v>24</v>
      </c>
      <c r="F886">
        <v>3560</v>
      </c>
      <c r="G886" t="s">
        <v>28</v>
      </c>
      <c r="H886">
        <v>41</v>
      </c>
      <c r="I886">
        <v>31.6484375</v>
      </c>
      <c r="J886" t="s">
        <v>32</v>
      </c>
      <c r="K886" s="1" t="s">
        <v>33</v>
      </c>
      <c r="L886" t="s">
        <v>36</v>
      </c>
      <c r="M886" t="s">
        <v>38</v>
      </c>
      <c r="N886" t="s">
        <v>36</v>
      </c>
      <c r="O886" t="str">
        <f>IF(N886="Occasional","_Yes",N886)</f>
        <v>No</v>
      </c>
    </row>
    <row r="887" spans="1:15" x14ac:dyDescent="0.25">
      <c r="A887" t="s">
        <v>14</v>
      </c>
      <c r="B887" t="s">
        <v>18</v>
      </c>
      <c r="C887" t="s">
        <v>20</v>
      </c>
      <c r="D887">
        <v>52.140625</v>
      </c>
      <c r="E887" t="s">
        <v>24</v>
      </c>
      <c r="F887">
        <v>3990</v>
      </c>
      <c r="G887" t="s">
        <v>28</v>
      </c>
      <c r="H887">
        <v>40</v>
      </c>
      <c r="I887">
        <v>34.59375</v>
      </c>
      <c r="J887" t="s">
        <v>32</v>
      </c>
      <c r="K887" s="1" t="s">
        <v>33</v>
      </c>
      <c r="L887" t="s">
        <v>36</v>
      </c>
      <c r="M887" t="s">
        <v>40</v>
      </c>
      <c r="N887" t="s">
        <v>41</v>
      </c>
      <c r="O887" t="str">
        <f>IF(N887="Occasional","_Yes",N887)</f>
        <v>_Yes</v>
      </c>
    </row>
    <row r="888" spans="1:15" x14ac:dyDescent="0.25">
      <c r="A888" t="s">
        <v>14</v>
      </c>
      <c r="B888" t="s">
        <v>18</v>
      </c>
      <c r="C888" t="s">
        <v>19</v>
      </c>
      <c r="D888">
        <v>3.285644531</v>
      </c>
      <c r="E888" t="s">
        <v>21</v>
      </c>
      <c r="F888">
        <v>4060</v>
      </c>
      <c r="G888" t="s">
        <v>28</v>
      </c>
      <c r="H888">
        <v>40.421875</v>
      </c>
      <c r="I888">
        <v>27.64453125</v>
      </c>
      <c r="J888" t="s">
        <v>31</v>
      </c>
      <c r="K888" s="1" t="s">
        <v>35</v>
      </c>
      <c r="L888" t="s">
        <v>36</v>
      </c>
      <c r="M888" t="s">
        <v>38</v>
      </c>
      <c r="N888" t="s">
        <v>36</v>
      </c>
      <c r="O888" t="str">
        <f>IF(N888="Occasional","_Yes",N888)</f>
        <v>No</v>
      </c>
    </row>
    <row r="889" spans="1:15" x14ac:dyDescent="0.25">
      <c r="A889" t="s">
        <v>14</v>
      </c>
      <c r="B889" t="s">
        <v>18</v>
      </c>
      <c r="C889" t="s">
        <v>19</v>
      </c>
      <c r="D889">
        <v>3.428222656</v>
      </c>
      <c r="E889" t="s">
        <v>21</v>
      </c>
      <c r="F889">
        <v>3980</v>
      </c>
      <c r="G889" t="s">
        <v>28</v>
      </c>
      <c r="H889">
        <v>39</v>
      </c>
      <c r="I889">
        <v>25.6640625</v>
      </c>
      <c r="J889" t="s">
        <v>31</v>
      </c>
      <c r="K889" s="1" t="s">
        <v>33</v>
      </c>
      <c r="L889" t="s">
        <v>63</v>
      </c>
      <c r="M889" t="s">
        <v>37</v>
      </c>
      <c r="N889" t="s">
        <v>36</v>
      </c>
      <c r="O889" t="str">
        <f>IF(N889="Occasional","_Yes",N889)</f>
        <v>No</v>
      </c>
    </row>
    <row r="890" spans="1:15" x14ac:dyDescent="0.25">
      <c r="A890" t="s">
        <v>14</v>
      </c>
      <c r="B890" t="s">
        <v>18</v>
      </c>
      <c r="C890" t="s">
        <v>19</v>
      </c>
      <c r="D890">
        <v>3.571289063</v>
      </c>
      <c r="E890" t="s">
        <v>21</v>
      </c>
      <c r="F890">
        <v>3760</v>
      </c>
      <c r="G890" t="s">
        <v>28</v>
      </c>
      <c r="H890">
        <v>41.7109375</v>
      </c>
      <c r="I890">
        <v>27.3515625</v>
      </c>
      <c r="J890" t="s">
        <v>31</v>
      </c>
      <c r="K890" s="1" t="s">
        <v>34</v>
      </c>
      <c r="L890" t="s">
        <v>36</v>
      </c>
      <c r="M890" t="s">
        <v>38</v>
      </c>
      <c r="N890" t="s">
        <v>36</v>
      </c>
      <c r="O890" t="str">
        <f>IF(N890="Occasional","_Yes",N890)</f>
        <v>No</v>
      </c>
    </row>
    <row r="891" spans="1:15" x14ac:dyDescent="0.25">
      <c r="A891" t="s">
        <v>14</v>
      </c>
      <c r="B891" t="s">
        <v>18</v>
      </c>
      <c r="C891" t="s">
        <v>19</v>
      </c>
      <c r="D891">
        <v>4</v>
      </c>
      <c r="E891" t="s">
        <v>21</v>
      </c>
      <c r="F891">
        <v>4200</v>
      </c>
      <c r="G891" t="s">
        <v>28</v>
      </c>
      <c r="H891">
        <v>40</v>
      </c>
      <c r="I891">
        <v>30.53125</v>
      </c>
      <c r="J891" t="s">
        <v>32</v>
      </c>
      <c r="K891" s="1" t="s">
        <v>33</v>
      </c>
      <c r="L891" t="s">
        <v>63</v>
      </c>
      <c r="M891" t="s">
        <v>38</v>
      </c>
      <c r="N891" t="s">
        <v>36</v>
      </c>
      <c r="O891" t="str">
        <f>IF(N891="Occasional","_Yes",N891)</f>
        <v>No</v>
      </c>
    </row>
    <row r="892" spans="1:15" x14ac:dyDescent="0.25">
      <c r="A892" t="s">
        <v>14</v>
      </c>
      <c r="B892" t="s">
        <v>18</v>
      </c>
      <c r="C892" t="s">
        <v>19</v>
      </c>
      <c r="D892">
        <v>4.142578125</v>
      </c>
      <c r="E892" t="s">
        <v>21</v>
      </c>
      <c r="F892">
        <v>2700</v>
      </c>
      <c r="G892" t="s">
        <v>26</v>
      </c>
      <c r="H892">
        <v>35</v>
      </c>
      <c r="I892">
        <v>28.8515625</v>
      </c>
      <c r="J892" t="s">
        <v>31</v>
      </c>
      <c r="K892" s="1" t="s">
        <v>33</v>
      </c>
      <c r="L892" t="s">
        <v>36</v>
      </c>
      <c r="M892" t="s">
        <v>38</v>
      </c>
      <c r="N892" t="s">
        <v>36</v>
      </c>
      <c r="O892" t="str">
        <f>IF(N892="Occasional","_Yes",N892)</f>
        <v>No</v>
      </c>
    </row>
    <row r="893" spans="1:15" x14ac:dyDescent="0.25">
      <c r="A893" t="s">
        <v>14</v>
      </c>
      <c r="B893" t="s">
        <v>18</v>
      </c>
      <c r="C893" t="s">
        <v>19</v>
      </c>
      <c r="D893">
        <v>4.142578125</v>
      </c>
      <c r="E893" t="s">
        <v>21</v>
      </c>
      <c r="F893">
        <v>3900</v>
      </c>
      <c r="G893" t="s">
        <v>28</v>
      </c>
      <c r="H893">
        <v>37.421875</v>
      </c>
      <c r="I893">
        <v>32.09375</v>
      </c>
      <c r="J893" t="s">
        <v>32</v>
      </c>
      <c r="K893" s="1" t="s">
        <v>33</v>
      </c>
      <c r="L893" t="s">
        <v>63</v>
      </c>
      <c r="M893" t="s">
        <v>40</v>
      </c>
      <c r="N893" t="s">
        <v>36</v>
      </c>
      <c r="O893" t="str">
        <f>IF(N893="Occasional","_Yes",N893)</f>
        <v>No</v>
      </c>
    </row>
    <row r="894" spans="1:15" x14ac:dyDescent="0.25">
      <c r="A894" t="s">
        <v>14</v>
      </c>
      <c r="B894" t="s">
        <v>18</v>
      </c>
      <c r="C894" t="s">
        <v>19</v>
      </c>
      <c r="D894">
        <v>4.142578125</v>
      </c>
      <c r="E894" t="s">
        <v>21</v>
      </c>
      <c r="F894">
        <v>4240</v>
      </c>
      <c r="G894" t="s">
        <v>28</v>
      </c>
      <c r="H894">
        <v>41.140625</v>
      </c>
      <c r="I894">
        <v>22.921875</v>
      </c>
      <c r="J894" t="s">
        <v>30</v>
      </c>
      <c r="K894" s="1" t="s">
        <v>33</v>
      </c>
      <c r="L894" t="s">
        <v>36</v>
      </c>
      <c r="M894" t="s">
        <v>38</v>
      </c>
      <c r="N894" t="s">
        <v>36</v>
      </c>
      <c r="O894" t="str">
        <f>IF(N894="Occasional","_Yes",N894)</f>
        <v>No</v>
      </c>
    </row>
    <row r="895" spans="1:15" x14ac:dyDescent="0.25">
      <c r="A895" t="s">
        <v>14</v>
      </c>
      <c r="B895" t="s">
        <v>18</v>
      </c>
      <c r="C895" t="s">
        <v>19</v>
      </c>
      <c r="D895">
        <v>4.28515625</v>
      </c>
      <c r="E895" t="s">
        <v>21</v>
      </c>
      <c r="F895">
        <v>3290</v>
      </c>
      <c r="G895" t="s">
        <v>27</v>
      </c>
      <c r="H895">
        <v>39</v>
      </c>
      <c r="I895">
        <v>26.78125</v>
      </c>
      <c r="J895" t="s">
        <v>31</v>
      </c>
      <c r="K895" s="1" t="s">
        <v>33</v>
      </c>
      <c r="L895" t="s">
        <v>36</v>
      </c>
      <c r="M895" t="s">
        <v>38</v>
      </c>
      <c r="N895" t="s">
        <v>36</v>
      </c>
      <c r="O895" t="str">
        <f>IF(N895="Occasional","_Yes",N895)</f>
        <v>No</v>
      </c>
    </row>
    <row r="896" spans="1:15" x14ac:dyDescent="0.25">
      <c r="A896" t="s">
        <v>14</v>
      </c>
      <c r="B896" t="s">
        <v>18</v>
      </c>
      <c r="C896" t="s">
        <v>19</v>
      </c>
      <c r="D896">
        <v>4.28515625</v>
      </c>
      <c r="E896" t="s">
        <v>21</v>
      </c>
      <c r="F896">
        <v>3840</v>
      </c>
      <c r="G896" t="s">
        <v>28</v>
      </c>
      <c r="H896">
        <v>40</v>
      </c>
      <c r="I896">
        <v>26.36328125</v>
      </c>
      <c r="J896" t="s">
        <v>31</v>
      </c>
      <c r="K896" s="1" t="s">
        <v>33</v>
      </c>
      <c r="L896" t="s">
        <v>36</v>
      </c>
      <c r="M896" t="s">
        <v>40</v>
      </c>
      <c r="N896" t="s">
        <v>36</v>
      </c>
      <c r="O896" t="str">
        <f>IF(N896="Occasional","_Yes",N896)</f>
        <v>No</v>
      </c>
    </row>
    <row r="897" spans="1:15" x14ac:dyDescent="0.25">
      <c r="A897" t="s">
        <v>14</v>
      </c>
      <c r="B897" t="s">
        <v>18</v>
      </c>
      <c r="C897" t="s">
        <v>19</v>
      </c>
      <c r="D897">
        <v>4.427734375</v>
      </c>
      <c r="E897" t="s">
        <v>21</v>
      </c>
      <c r="F897">
        <v>2415</v>
      </c>
      <c r="G897" t="s">
        <v>25</v>
      </c>
      <c r="H897">
        <v>37</v>
      </c>
      <c r="I897">
        <v>29.37109375</v>
      </c>
      <c r="J897" t="s">
        <v>31</v>
      </c>
      <c r="K897" s="1" t="s">
        <v>34</v>
      </c>
      <c r="L897" t="s">
        <v>36</v>
      </c>
      <c r="M897" t="s">
        <v>38</v>
      </c>
      <c r="N897" t="s">
        <v>36</v>
      </c>
      <c r="O897" t="str">
        <f>IF(N897="Occasional","_Yes",N897)</f>
        <v>No</v>
      </c>
    </row>
    <row r="898" spans="1:15" x14ac:dyDescent="0.25">
      <c r="A898" t="s">
        <v>14</v>
      </c>
      <c r="B898" t="s">
        <v>18</v>
      </c>
      <c r="C898" t="s">
        <v>19</v>
      </c>
      <c r="D898">
        <v>4.427734375</v>
      </c>
      <c r="E898" t="s">
        <v>21</v>
      </c>
      <c r="F898">
        <v>3550</v>
      </c>
      <c r="G898" t="s">
        <v>28</v>
      </c>
      <c r="H898">
        <v>40</v>
      </c>
      <c r="I898">
        <v>26.265625</v>
      </c>
      <c r="J898" t="s">
        <v>31</v>
      </c>
      <c r="K898" s="1" t="s">
        <v>33</v>
      </c>
      <c r="L898" t="s">
        <v>36</v>
      </c>
      <c r="M898" t="s">
        <v>38</v>
      </c>
      <c r="N898" t="s">
        <v>36</v>
      </c>
      <c r="O898" t="str">
        <f>IF(N898="Occasional","_Yes",N898)</f>
        <v>No</v>
      </c>
    </row>
    <row r="899" spans="1:15" x14ac:dyDescent="0.25">
      <c r="A899" t="s">
        <v>14</v>
      </c>
      <c r="B899" t="s">
        <v>18</v>
      </c>
      <c r="C899" t="s">
        <v>19</v>
      </c>
      <c r="D899">
        <v>4.427734375</v>
      </c>
      <c r="E899" t="s">
        <v>21</v>
      </c>
      <c r="F899">
        <v>3600</v>
      </c>
      <c r="G899" t="s">
        <v>28</v>
      </c>
      <c r="H899">
        <v>40</v>
      </c>
      <c r="I899">
        <v>22.5625</v>
      </c>
      <c r="J899" t="s">
        <v>30</v>
      </c>
      <c r="K899" s="1" t="s">
        <v>34</v>
      </c>
      <c r="L899" t="s">
        <v>36</v>
      </c>
      <c r="M899" t="s">
        <v>40</v>
      </c>
      <c r="N899" t="s">
        <v>63</v>
      </c>
      <c r="O899" t="str">
        <f>IF(N899="Occasional","_Yes",N899)</f>
        <v>_Yes</v>
      </c>
    </row>
    <row r="900" spans="1:15" x14ac:dyDescent="0.25">
      <c r="A900" t="s">
        <v>14</v>
      </c>
      <c r="B900" t="s">
        <v>18</v>
      </c>
      <c r="C900" t="s">
        <v>19</v>
      </c>
      <c r="D900">
        <v>4.427734375</v>
      </c>
      <c r="E900" t="s">
        <v>21</v>
      </c>
      <c r="F900">
        <v>3700</v>
      </c>
      <c r="G900" t="s">
        <v>28</v>
      </c>
      <c r="H900">
        <v>41</v>
      </c>
      <c r="I900">
        <v>23.39453125</v>
      </c>
      <c r="J900" t="s">
        <v>30</v>
      </c>
      <c r="K900" s="1" t="s">
        <v>35</v>
      </c>
      <c r="L900" t="s">
        <v>36</v>
      </c>
      <c r="M900" t="s">
        <v>38</v>
      </c>
      <c r="N900" t="s">
        <v>36</v>
      </c>
      <c r="O900" t="str">
        <f>IF(N900="Occasional","_Yes",N900)</f>
        <v>No</v>
      </c>
    </row>
    <row r="901" spans="1:15" x14ac:dyDescent="0.25">
      <c r="A901" t="s">
        <v>14</v>
      </c>
      <c r="B901" t="s">
        <v>18</v>
      </c>
      <c r="C901" t="s">
        <v>19</v>
      </c>
      <c r="D901">
        <v>4.427734375</v>
      </c>
      <c r="E901" t="s">
        <v>21</v>
      </c>
      <c r="F901">
        <v>3720</v>
      </c>
      <c r="G901" t="s">
        <v>28</v>
      </c>
      <c r="H901">
        <v>40</v>
      </c>
      <c r="I901">
        <v>36.3359375</v>
      </c>
      <c r="J901" t="s">
        <v>32</v>
      </c>
      <c r="K901" s="1" t="s">
        <v>34</v>
      </c>
      <c r="L901" t="s">
        <v>36</v>
      </c>
      <c r="M901" t="s">
        <v>37</v>
      </c>
      <c r="N901" t="s">
        <v>36</v>
      </c>
      <c r="O901" t="str">
        <f>IF(N901="Occasional","_Yes",N901)</f>
        <v>No</v>
      </c>
    </row>
    <row r="902" spans="1:15" x14ac:dyDescent="0.25">
      <c r="A902" t="s">
        <v>14</v>
      </c>
      <c r="B902" t="s">
        <v>18</v>
      </c>
      <c r="C902" t="s">
        <v>19</v>
      </c>
      <c r="D902">
        <v>4.427734375</v>
      </c>
      <c r="E902" t="s">
        <v>21</v>
      </c>
      <c r="F902">
        <v>3880</v>
      </c>
      <c r="G902" t="s">
        <v>28</v>
      </c>
      <c r="H902">
        <v>40</v>
      </c>
      <c r="I902">
        <v>31.5</v>
      </c>
      <c r="J902" t="s">
        <v>32</v>
      </c>
      <c r="K902" s="1" t="s">
        <v>33</v>
      </c>
      <c r="L902" t="s">
        <v>36</v>
      </c>
      <c r="M902" t="s">
        <v>40</v>
      </c>
      <c r="N902" t="s">
        <v>36</v>
      </c>
      <c r="O902" t="str">
        <f>IF(N902="Occasional","_Yes",N902)</f>
        <v>No</v>
      </c>
    </row>
    <row r="903" spans="1:15" x14ac:dyDescent="0.25">
      <c r="A903" t="s">
        <v>14</v>
      </c>
      <c r="B903" t="s">
        <v>18</v>
      </c>
      <c r="C903" t="s">
        <v>19</v>
      </c>
      <c r="D903">
        <v>4.427734375</v>
      </c>
      <c r="E903" t="s">
        <v>21</v>
      </c>
      <c r="F903">
        <v>4050</v>
      </c>
      <c r="G903" t="s">
        <v>28</v>
      </c>
      <c r="H903">
        <v>41.140625</v>
      </c>
      <c r="I903">
        <v>29.359375</v>
      </c>
      <c r="J903" t="s">
        <v>31</v>
      </c>
      <c r="K903" s="1" t="s">
        <v>35</v>
      </c>
      <c r="L903" t="s">
        <v>36</v>
      </c>
      <c r="M903" t="s">
        <v>38</v>
      </c>
      <c r="N903" t="s">
        <v>63</v>
      </c>
      <c r="O903" t="str">
        <f>IF(N903="Occasional","_Yes",N903)</f>
        <v>_Yes</v>
      </c>
    </row>
    <row r="904" spans="1:15" x14ac:dyDescent="0.25">
      <c r="A904" t="s">
        <v>14</v>
      </c>
      <c r="B904" t="s">
        <v>18</v>
      </c>
      <c r="C904" t="s">
        <v>19</v>
      </c>
      <c r="D904">
        <v>4.571289063</v>
      </c>
      <c r="E904" t="s">
        <v>21</v>
      </c>
      <c r="F904">
        <v>1980</v>
      </c>
      <c r="G904" t="s">
        <v>25</v>
      </c>
      <c r="H904">
        <v>35</v>
      </c>
      <c r="I904">
        <v>16.75</v>
      </c>
      <c r="J904" t="s">
        <v>29</v>
      </c>
      <c r="K904" s="1" t="s">
        <v>33</v>
      </c>
      <c r="L904" t="s">
        <v>63</v>
      </c>
      <c r="M904" t="s">
        <v>38</v>
      </c>
      <c r="N904" t="s">
        <v>36</v>
      </c>
      <c r="O904" t="str">
        <f>IF(N904="Occasional","_Yes",N904)</f>
        <v>No</v>
      </c>
    </row>
    <row r="905" spans="1:15" x14ac:dyDescent="0.25">
      <c r="A905" t="s">
        <v>14</v>
      </c>
      <c r="B905" t="s">
        <v>18</v>
      </c>
      <c r="C905" t="s">
        <v>19</v>
      </c>
      <c r="D905">
        <v>4.571289063</v>
      </c>
      <c r="E905" t="s">
        <v>21</v>
      </c>
      <c r="F905">
        <v>2300</v>
      </c>
      <c r="G905" t="s">
        <v>25</v>
      </c>
      <c r="H905">
        <v>37</v>
      </c>
      <c r="I905">
        <v>33.40625</v>
      </c>
      <c r="J905" t="s">
        <v>32</v>
      </c>
      <c r="K905" s="1" t="s">
        <v>35</v>
      </c>
      <c r="L905" t="s">
        <v>36</v>
      </c>
      <c r="M905" t="s">
        <v>38</v>
      </c>
      <c r="N905" t="s">
        <v>41</v>
      </c>
      <c r="O905" t="str">
        <f>IF(N905="Occasional","_Yes",N905)</f>
        <v>_Yes</v>
      </c>
    </row>
    <row r="906" spans="1:15" x14ac:dyDescent="0.25">
      <c r="A906" t="s">
        <v>14</v>
      </c>
      <c r="B906" t="s">
        <v>18</v>
      </c>
      <c r="C906" t="s">
        <v>19</v>
      </c>
      <c r="D906">
        <v>4.571289063</v>
      </c>
      <c r="E906" t="s">
        <v>21</v>
      </c>
      <c r="F906">
        <v>2990</v>
      </c>
      <c r="G906" t="s">
        <v>26</v>
      </c>
      <c r="H906">
        <v>38.8515625</v>
      </c>
      <c r="I906">
        <v>26.4921875</v>
      </c>
      <c r="J906" t="s">
        <v>31</v>
      </c>
      <c r="K906" s="1" t="s">
        <v>34</v>
      </c>
      <c r="L906" t="s">
        <v>36</v>
      </c>
      <c r="M906" t="s">
        <v>40</v>
      </c>
      <c r="N906" t="s">
        <v>36</v>
      </c>
      <c r="O906" t="str">
        <f>IF(N906="Occasional","_Yes",N906)</f>
        <v>No</v>
      </c>
    </row>
    <row r="907" spans="1:15" x14ac:dyDescent="0.25">
      <c r="A907" t="s">
        <v>14</v>
      </c>
      <c r="B907" t="s">
        <v>18</v>
      </c>
      <c r="C907" t="s">
        <v>19</v>
      </c>
      <c r="D907">
        <v>4.571289063</v>
      </c>
      <c r="E907" t="s">
        <v>21</v>
      </c>
      <c r="F907">
        <v>3260</v>
      </c>
      <c r="G907" t="s">
        <v>27</v>
      </c>
      <c r="H907">
        <v>40</v>
      </c>
      <c r="I907">
        <v>22.4921875</v>
      </c>
      <c r="J907" t="s">
        <v>30</v>
      </c>
      <c r="K907" s="1" t="s">
        <v>34</v>
      </c>
      <c r="L907" t="s">
        <v>36</v>
      </c>
      <c r="M907" t="s">
        <v>40</v>
      </c>
      <c r="N907" t="s">
        <v>36</v>
      </c>
      <c r="O907" t="str">
        <f>IF(N907="Occasional","_Yes",N907)</f>
        <v>No</v>
      </c>
    </row>
    <row r="908" spans="1:15" x14ac:dyDescent="0.25">
      <c r="A908" t="s">
        <v>14</v>
      </c>
      <c r="B908" t="s">
        <v>18</v>
      </c>
      <c r="C908" t="s">
        <v>19</v>
      </c>
      <c r="D908">
        <v>4.571289063</v>
      </c>
      <c r="E908" t="s">
        <v>21</v>
      </c>
      <c r="F908">
        <v>3490</v>
      </c>
      <c r="G908" t="s">
        <v>27</v>
      </c>
      <c r="H908">
        <v>41</v>
      </c>
      <c r="I908">
        <v>28.47265625</v>
      </c>
      <c r="J908" t="s">
        <v>31</v>
      </c>
      <c r="K908" s="1" t="s">
        <v>33</v>
      </c>
      <c r="L908" t="s">
        <v>36</v>
      </c>
      <c r="M908" t="s">
        <v>38</v>
      </c>
      <c r="N908" t="s">
        <v>36</v>
      </c>
      <c r="O908" t="str">
        <f>IF(N908="Occasional","_Yes",N908)</f>
        <v>No</v>
      </c>
    </row>
    <row r="909" spans="1:15" x14ac:dyDescent="0.25">
      <c r="A909" t="s">
        <v>14</v>
      </c>
      <c r="B909" t="s">
        <v>18</v>
      </c>
      <c r="C909" t="s">
        <v>19</v>
      </c>
      <c r="D909">
        <v>4.713867188</v>
      </c>
      <c r="E909" t="s">
        <v>21</v>
      </c>
      <c r="F909">
        <v>3250</v>
      </c>
      <c r="G909" t="s">
        <v>27</v>
      </c>
      <c r="H909">
        <v>41</v>
      </c>
      <c r="I909">
        <v>29.2109375</v>
      </c>
      <c r="J909" t="s">
        <v>31</v>
      </c>
      <c r="K909" s="1" t="s">
        <v>34</v>
      </c>
      <c r="L909" t="s">
        <v>36</v>
      </c>
      <c r="M909" t="s">
        <v>38</v>
      </c>
      <c r="N909" t="s">
        <v>36</v>
      </c>
      <c r="O909" t="str">
        <f>IF(N909="Occasional","_Yes",N909)</f>
        <v>No</v>
      </c>
    </row>
    <row r="910" spans="1:15" x14ac:dyDescent="0.25">
      <c r="A910" t="s">
        <v>14</v>
      </c>
      <c r="B910" t="s">
        <v>18</v>
      </c>
      <c r="C910" t="s">
        <v>19</v>
      </c>
      <c r="D910">
        <v>4.856445313</v>
      </c>
      <c r="E910" t="s">
        <v>21</v>
      </c>
      <c r="F910">
        <v>3500</v>
      </c>
      <c r="G910" t="s">
        <v>28</v>
      </c>
      <c r="H910">
        <v>40</v>
      </c>
      <c r="I910">
        <v>24.78515625</v>
      </c>
      <c r="J910" t="s">
        <v>30</v>
      </c>
      <c r="K910" s="1" t="s">
        <v>33</v>
      </c>
      <c r="L910" t="s">
        <v>36</v>
      </c>
      <c r="M910" t="s">
        <v>38</v>
      </c>
      <c r="N910" t="s">
        <v>36</v>
      </c>
      <c r="O910" t="str">
        <f>IF(N910="Occasional","_Yes",N910)</f>
        <v>No</v>
      </c>
    </row>
    <row r="911" spans="1:15" x14ac:dyDescent="0.25">
      <c r="A911" t="s">
        <v>14</v>
      </c>
      <c r="B911" t="s">
        <v>18</v>
      </c>
      <c r="C911" t="s">
        <v>19</v>
      </c>
      <c r="D911">
        <v>4.856445313</v>
      </c>
      <c r="E911" t="s">
        <v>21</v>
      </c>
      <c r="F911">
        <v>3500</v>
      </c>
      <c r="G911" t="s">
        <v>28</v>
      </c>
      <c r="H911">
        <v>40</v>
      </c>
      <c r="I911">
        <v>27.5234375</v>
      </c>
      <c r="J911" t="s">
        <v>31</v>
      </c>
      <c r="K911" s="1" t="s">
        <v>34</v>
      </c>
      <c r="L911" t="s">
        <v>63</v>
      </c>
      <c r="M911" t="s">
        <v>38</v>
      </c>
      <c r="N911" t="s">
        <v>36</v>
      </c>
      <c r="O911" t="str">
        <f>IF(N911="Occasional","_Yes",N911)</f>
        <v>No</v>
      </c>
    </row>
    <row r="912" spans="1:15" x14ac:dyDescent="0.25">
      <c r="A912" t="s">
        <v>14</v>
      </c>
      <c r="B912" t="s">
        <v>18</v>
      </c>
      <c r="C912" t="s">
        <v>19</v>
      </c>
      <c r="D912">
        <v>4.856445313</v>
      </c>
      <c r="E912" t="s">
        <v>21</v>
      </c>
      <c r="F912">
        <v>3610</v>
      </c>
      <c r="G912" t="s">
        <v>28</v>
      </c>
      <c r="H912">
        <v>39</v>
      </c>
      <c r="I912">
        <v>32.1015625</v>
      </c>
      <c r="J912" t="s">
        <v>32</v>
      </c>
      <c r="K912" s="1" t="s">
        <v>33</v>
      </c>
      <c r="L912" t="s">
        <v>36</v>
      </c>
      <c r="M912" t="s">
        <v>38</v>
      </c>
      <c r="N912" t="s">
        <v>36</v>
      </c>
      <c r="O912" t="str">
        <f>IF(N912="Occasional","_Yes",N912)</f>
        <v>No</v>
      </c>
    </row>
    <row r="913" spans="1:15" x14ac:dyDescent="0.25">
      <c r="A913" t="s">
        <v>14</v>
      </c>
      <c r="B913" t="s">
        <v>18</v>
      </c>
      <c r="C913" t="s">
        <v>19</v>
      </c>
      <c r="D913">
        <v>4.856445313</v>
      </c>
      <c r="E913" t="s">
        <v>21</v>
      </c>
      <c r="F913">
        <v>3640</v>
      </c>
      <c r="G913" t="s">
        <v>28</v>
      </c>
      <c r="H913">
        <v>41</v>
      </c>
      <c r="I913">
        <v>27.87890625</v>
      </c>
      <c r="J913" t="s">
        <v>31</v>
      </c>
      <c r="K913" s="1" t="s">
        <v>33</v>
      </c>
      <c r="L913" t="s">
        <v>36</v>
      </c>
      <c r="M913" t="s">
        <v>38</v>
      </c>
      <c r="N913" t="s">
        <v>63</v>
      </c>
      <c r="O913" t="str">
        <f>IF(N913="Occasional","_Yes",N913)</f>
        <v>_Yes</v>
      </c>
    </row>
    <row r="914" spans="1:15" x14ac:dyDescent="0.25">
      <c r="A914" t="s">
        <v>14</v>
      </c>
      <c r="B914" t="s">
        <v>18</v>
      </c>
      <c r="C914" t="s">
        <v>19</v>
      </c>
      <c r="D914">
        <v>4.856445313</v>
      </c>
      <c r="E914" t="s">
        <v>21</v>
      </c>
      <c r="F914">
        <v>3920</v>
      </c>
      <c r="G914" t="s">
        <v>28</v>
      </c>
      <c r="H914">
        <v>40</v>
      </c>
      <c r="I914">
        <v>20.88671875</v>
      </c>
      <c r="J914" t="s">
        <v>30</v>
      </c>
      <c r="K914" s="1" t="s">
        <v>34</v>
      </c>
      <c r="L914" t="s">
        <v>36</v>
      </c>
      <c r="M914" t="s">
        <v>38</v>
      </c>
      <c r="N914" t="s">
        <v>36</v>
      </c>
      <c r="O914" t="str">
        <f>IF(N914="Occasional","_Yes",N914)</f>
        <v>No</v>
      </c>
    </row>
    <row r="915" spans="1:15" x14ac:dyDescent="0.25">
      <c r="A915" t="s">
        <v>14</v>
      </c>
      <c r="B915" t="s">
        <v>18</v>
      </c>
      <c r="C915" t="s">
        <v>19</v>
      </c>
      <c r="D915">
        <v>5</v>
      </c>
      <c r="E915" t="s">
        <v>21</v>
      </c>
      <c r="F915">
        <v>3380</v>
      </c>
      <c r="G915" t="s">
        <v>27</v>
      </c>
      <c r="H915">
        <v>41</v>
      </c>
      <c r="I915">
        <v>28.765625</v>
      </c>
      <c r="J915" t="s">
        <v>31</v>
      </c>
      <c r="K915" s="1" t="s">
        <v>34</v>
      </c>
      <c r="L915" t="s">
        <v>36</v>
      </c>
      <c r="M915" t="s">
        <v>40</v>
      </c>
      <c r="N915" t="s">
        <v>36</v>
      </c>
      <c r="O915" t="str">
        <f>IF(N915="Occasional","_Yes",N915)</f>
        <v>No</v>
      </c>
    </row>
    <row r="916" spans="1:15" x14ac:dyDescent="0.25">
      <c r="A916" t="s">
        <v>14</v>
      </c>
      <c r="B916" t="s">
        <v>18</v>
      </c>
      <c r="C916" t="s">
        <v>19</v>
      </c>
      <c r="D916">
        <v>5</v>
      </c>
      <c r="E916" t="s">
        <v>21</v>
      </c>
      <c r="F916">
        <v>3510</v>
      </c>
      <c r="G916" t="s">
        <v>28</v>
      </c>
      <c r="H916">
        <v>40</v>
      </c>
      <c r="I916">
        <v>32.40625</v>
      </c>
      <c r="J916" t="s">
        <v>32</v>
      </c>
      <c r="K916" s="1" t="s">
        <v>35</v>
      </c>
      <c r="L916" t="s">
        <v>36</v>
      </c>
      <c r="M916" t="s">
        <v>38</v>
      </c>
      <c r="N916" t="s">
        <v>36</v>
      </c>
      <c r="O916" t="str">
        <f>IF(N916="Occasional","_Yes",N916)</f>
        <v>No</v>
      </c>
    </row>
    <row r="917" spans="1:15" x14ac:dyDescent="0.25">
      <c r="A917" t="s">
        <v>14</v>
      </c>
      <c r="B917" t="s">
        <v>18</v>
      </c>
      <c r="C917" t="s">
        <v>19</v>
      </c>
      <c r="D917">
        <v>5</v>
      </c>
      <c r="E917" t="s">
        <v>21</v>
      </c>
      <c r="F917">
        <v>3520</v>
      </c>
      <c r="G917" t="s">
        <v>28</v>
      </c>
      <c r="H917">
        <v>41.421875</v>
      </c>
      <c r="I917">
        <v>26.0625</v>
      </c>
      <c r="J917" t="s">
        <v>31</v>
      </c>
      <c r="K917" s="1" t="s">
        <v>35</v>
      </c>
      <c r="L917" t="s">
        <v>36</v>
      </c>
      <c r="M917" t="s">
        <v>38</v>
      </c>
      <c r="N917" t="s">
        <v>36</v>
      </c>
      <c r="O917" t="str">
        <f>IF(N917="Occasional","_Yes",N917)</f>
        <v>No</v>
      </c>
    </row>
    <row r="918" spans="1:15" x14ac:dyDescent="0.25">
      <c r="A918" t="s">
        <v>14</v>
      </c>
      <c r="B918" t="s">
        <v>18</v>
      </c>
      <c r="C918" t="s">
        <v>19</v>
      </c>
      <c r="D918">
        <v>5</v>
      </c>
      <c r="E918" t="s">
        <v>21</v>
      </c>
      <c r="F918">
        <v>3830</v>
      </c>
      <c r="G918" t="s">
        <v>28</v>
      </c>
      <c r="H918">
        <v>39.28125</v>
      </c>
      <c r="I918">
        <v>26.78125</v>
      </c>
      <c r="J918" t="s">
        <v>31</v>
      </c>
      <c r="K918" s="1" t="s">
        <v>34</v>
      </c>
      <c r="L918" t="s">
        <v>36</v>
      </c>
      <c r="M918" t="s">
        <v>38</v>
      </c>
      <c r="N918" t="s">
        <v>36</v>
      </c>
      <c r="O918" t="str">
        <f>IF(N918="Occasional","_Yes",N918)</f>
        <v>No</v>
      </c>
    </row>
    <row r="919" spans="1:15" x14ac:dyDescent="0.25">
      <c r="A919" t="s">
        <v>14</v>
      </c>
      <c r="B919" t="s">
        <v>18</v>
      </c>
      <c r="C919" t="s">
        <v>19</v>
      </c>
      <c r="D919">
        <v>5</v>
      </c>
      <c r="E919" t="s">
        <v>21</v>
      </c>
      <c r="F919">
        <v>3935</v>
      </c>
      <c r="G919" t="s">
        <v>28</v>
      </c>
      <c r="H919">
        <v>40.7109375</v>
      </c>
      <c r="I919">
        <v>31.5859375</v>
      </c>
      <c r="J919" t="s">
        <v>32</v>
      </c>
      <c r="K919" s="1" t="s">
        <v>33</v>
      </c>
      <c r="L919" t="s">
        <v>36</v>
      </c>
      <c r="M919" t="s">
        <v>40</v>
      </c>
      <c r="N919" t="s">
        <v>36</v>
      </c>
      <c r="O919" t="str">
        <f>IF(N919="Occasional","_Yes",N919)</f>
        <v>No</v>
      </c>
    </row>
    <row r="920" spans="1:15" x14ac:dyDescent="0.25">
      <c r="A920" t="s">
        <v>14</v>
      </c>
      <c r="B920" t="s">
        <v>18</v>
      </c>
      <c r="C920" t="s">
        <v>19</v>
      </c>
      <c r="D920">
        <v>5</v>
      </c>
      <c r="E920" t="s">
        <v>21</v>
      </c>
      <c r="F920">
        <v>4180</v>
      </c>
      <c r="G920" t="s">
        <v>28</v>
      </c>
      <c r="H920">
        <v>41</v>
      </c>
      <c r="I920">
        <v>17.3359375</v>
      </c>
      <c r="J920" t="s">
        <v>29</v>
      </c>
      <c r="K920" s="1" t="s">
        <v>34</v>
      </c>
      <c r="L920" t="s">
        <v>36</v>
      </c>
      <c r="M920" t="s">
        <v>38</v>
      </c>
      <c r="N920" t="s">
        <v>36</v>
      </c>
      <c r="O920" t="str">
        <f>IF(N920="Occasional","_Yes",N920)</f>
        <v>No</v>
      </c>
    </row>
    <row r="921" spans="1:15" x14ac:dyDescent="0.25">
      <c r="A921" t="s">
        <v>14</v>
      </c>
      <c r="B921" t="s">
        <v>18</v>
      </c>
      <c r="C921" t="s">
        <v>19</v>
      </c>
      <c r="D921">
        <v>5.28515625</v>
      </c>
      <c r="E921" t="s">
        <v>21</v>
      </c>
      <c r="F921">
        <v>3740</v>
      </c>
      <c r="G921" t="s">
        <v>28</v>
      </c>
      <c r="H921">
        <v>37.8515625</v>
      </c>
      <c r="I921">
        <v>32.015625</v>
      </c>
      <c r="J921" t="s">
        <v>32</v>
      </c>
      <c r="K921" s="1" t="s">
        <v>33</v>
      </c>
      <c r="L921" t="s">
        <v>36</v>
      </c>
      <c r="M921" t="s">
        <v>38</v>
      </c>
      <c r="N921" t="s">
        <v>36</v>
      </c>
      <c r="O921" t="str">
        <f>IF(N921="Occasional","_Yes",N921)</f>
        <v>No</v>
      </c>
    </row>
    <row r="922" spans="1:15" x14ac:dyDescent="0.25">
      <c r="A922" t="s">
        <v>14</v>
      </c>
      <c r="B922" t="s">
        <v>18</v>
      </c>
      <c r="C922" t="s">
        <v>19</v>
      </c>
      <c r="D922">
        <v>5.28515625</v>
      </c>
      <c r="E922" t="s">
        <v>21</v>
      </c>
      <c r="F922">
        <v>3840</v>
      </c>
      <c r="G922" t="s">
        <v>28</v>
      </c>
      <c r="H922">
        <v>40</v>
      </c>
      <c r="I922">
        <v>25.8984375</v>
      </c>
      <c r="J922" t="s">
        <v>31</v>
      </c>
      <c r="K922" s="1" t="s">
        <v>34</v>
      </c>
      <c r="L922" t="s">
        <v>36</v>
      </c>
      <c r="M922" t="s">
        <v>40</v>
      </c>
      <c r="N922" t="s">
        <v>63</v>
      </c>
      <c r="O922" t="str">
        <f>IF(N922="Occasional","_Yes",N922)</f>
        <v>_Yes</v>
      </c>
    </row>
    <row r="923" spans="1:15" x14ac:dyDescent="0.25">
      <c r="A923" t="s">
        <v>14</v>
      </c>
      <c r="B923" t="s">
        <v>18</v>
      </c>
      <c r="C923" t="s">
        <v>19</v>
      </c>
      <c r="D923">
        <v>5.28515625</v>
      </c>
      <c r="E923" t="s">
        <v>21</v>
      </c>
      <c r="F923">
        <v>3860</v>
      </c>
      <c r="G923" t="s">
        <v>28</v>
      </c>
      <c r="H923">
        <v>39</v>
      </c>
      <c r="I923">
        <v>28.16796875</v>
      </c>
      <c r="J923" t="s">
        <v>31</v>
      </c>
      <c r="K923" s="1" t="s">
        <v>35</v>
      </c>
      <c r="L923" t="s">
        <v>36</v>
      </c>
      <c r="M923" t="s">
        <v>40</v>
      </c>
      <c r="N923" t="s">
        <v>36</v>
      </c>
      <c r="O923" t="str">
        <f>IF(N923="Occasional","_Yes",N923)</f>
        <v>No</v>
      </c>
    </row>
    <row r="924" spans="1:15" x14ac:dyDescent="0.25">
      <c r="A924" t="s">
        <v>14</v>
      </c>
      <c r="B924" t="s">
        <v>18</v>
      </c>
      <c r="C924" t="s">
        <v>19</v>
      </c>
      <c r="D924">
        <v>5.427734375</v>
      </c>
      <c r="E924" t="s">
        <v>21</v>
      </c>
      <c r="F924">
        <v>3370</v>
      </c>
      <c r="G924" t="s">
        <v>27</v>
      </c>
      <c r="H924">
        <v>39.8515625</v>
      </c>
      <c r="I924">
        <v>24.875</v>
      </c>
      <c r="J924" t="s">
        <v>30</v>
      </c>
      <c r="K924" s="1" t="s">
        <v>34</v>
      </c>
      <c r="L924" t="s">
        <v>36</v>
      </c>
      <c r="M924" t="s">
        <v>38</v>
      </c>
      <c r="N924" t="s">
        <v>36</v>
      </c>
      <c r="O924" t="str">
        <f>IF(N924="Occasional","_Yes",N924)</f>
        <v>No</v>
      </c>
    </row>
    <row r="925" spans="1:15" x14ac:dyDescent="0.25">
      <c r="A925" t="s">
        <v>14</v>
      </c>
      <c r="B925" t="s">
        <v>18</v>
      </c>
      <c r="C925" t="s">
        <v>19</v>
      </c>
      <c r="D925">
        <v>5.427734375</v>
      </c>
      <c r="E925" t="s">
        <v>21</v>
      </c>
      <c r="F925">
        <v>3520</v>
      </c>
      <c r="G925" t="s">
        <v>28</v>
      </c>
      <c r="H925">
        <v>40</v>
      </c>
      <c r="I925">
        <v>29.140625</v>
      </c>
      <c r="J925" t="s">
        <v>31</v>
      </c>
      <c r="K925" s="1" t="s">
        <v>34</v>
      </c>
      <c r="L925" t="s">
        <v>36</v>
      </c>
      <c r="M925" t="s">
        <v>38</v>
      </c>
      <c r="N925" t="s">
        <v>36</v>
      </c>
      <c r="O925" t="str">
        <f>IF(N925="Occasional","_Yes",N925)</f>
        <v>No</v>
      </c>
    </row>
    <row r="926" spans="1:15" x14ac:dyDescent="0.25">
      <c r="A926" t="s">
        <v>14</v>
      </c>
      <c r="B926" t="s">
        <v>18</v>
      </c>
      <c r="C926" t="s">
        <v>19</v>
      </c>
      <c r="D926">
        <v>5.571289063</v>
      </c>
      <c r="E926" t="s">
        <v>21</v>
      </c>
      <c r="F926">
        <v>3620</v>
      </c>
      <c r="G926" t="s">
        <v>28</v>
      </c>
      <c r="H926">
        <v>40</v>
      </c>
      <c r="I926">
        <v>32.1875</v>
      </c>
      <c r="J926" t="s">
        <v>32</v>
      </c>
      <c r="K926" s="1" t="s">
        <v>33</v>
      </c>
      <c r="L926" t="s">
        <v>36</v>
      </c>
      <c r="M926" t="s">
        <v>38</v>
      </c>
      <c r="N926" t="s">
        <v>63</v>
      </c>
      <c r="O926" t="str">
        <f>IF(N926="Occasional","_Yes",N926)</f>
        <v>_Yes</v>
      </c>
    </row>
    <row r="927" spans="1:15" x14ac:dyDescent="0.25">
      <c r="A927" t="s">
        <v>14</v>
      </c>
      <c r="B927" t="s">
        <v>18</v>
      </c>
      <c r="C927" t="s">
        <v>19</v>
      </c>
      <c r="D927">
        <v>5.571289063</v>
      </c>
      <c r="E927" t="s">
        <v>21</v>
      </c>
      <c r="F927">
        <v>4280</v>
      </c>
      <c r="G927" t="s">
        <v>28</v>
      </c>
      <c r="H927">
        <v>39.8515625</v>
      </c>
      <c r="I927">
        <v>29.51171875</v>
      </c>
      <c r="J927" t="s">
        <v>31</v>
      </c>
      <c r="K927" s="1" t="s">
        <v>34</v>
      </c>
      <c r="L927" t="s">
        <v>36</v>
      </c>
      <c r="M927" t="s">
        <v>40</v>
      </c>
      <c r="N927" t="s">
        <v>63</v>
      </c>
      <c r="O927" t="str">
        <f>IF(N927="Occasional","_Yes",N927)</f>
        <v>_Yes</v>
      </c>
    </row>
    <row r="928" spans="1:15" x14ac:dyDescent="0.25">
      <c r="A928" t="s">
        <v>14</v>
      </c>
      <c r="B928" t="s">
        <v>18</v>
      </c>
      <c r="C928" t="s">
        <v>19</v>
      </c>
      <c r="D928">
        <v>5.713867188</v>
      </c>
      <c r="E928" t="s">
        <v>21</v>
      </c>
      <c r="F928">
        <v>3535</v>
      </c>
      <c r="G928" t="s">
        <v>28</v>
      </c>
      <c r="H928">
        <v>41</v>
      </c>
      <c r="I928">
        <v>29.01171875</v>
      </c>
      <c r="J928" t="s">
        <v>31</v>
      </c>
      <c r="K928" s="1" t="s">
        <v>35</v>
      </c>
      <c r="L928" t="s">
        <v>36</v>
      </c>
      <c r="M928" t="s">
        <v>40</v>
      </c>
      <c r="N928" t="s">
        <v>36</v>
      </c>
      <c r="O928" t="str">
        <f>IF(N928="Occasional","_Yes",N928)</f>
        <v>No</v>
      </c>
    </row>
    <row r="929" spans="1:15" x14ac:dyDescent="0.25">
      <c r="A929" t="s">
        <v>14</v>
      </c>
      <c r="B929" t="s">
        <v>18</v>
      </c>
      <c r="C929" t="s">
        <v>19</v>
      </c>
      <c r="D929">
        <v>5.713867188</v>
      </c>
      <c r="E929" t="s">
        <v>21</v>
      </c>
      <c r="F929">
        <v>4770</v>
      </c>
      <c r="G929" t="s">
        <v>28</v>
      </c>
      <c r="H929">
        <v>40</v>
      </c>
      <c r="I929">
        <v>30.12109375</v>
      </c>
      <c r="J929" t="s">
        <v>32</v>
      </c>
      <c r="K929" s="1" t="s">
        <v>33</v>
      </c>
      <c r="L929" t="s">
        <v>36</v>
      </c>
      <c r="M929" t="s">
        <v>40</v>
      </c>
      <c r="N929" t="s">
        <v>36</v>
      </c>
      <c r="O929" t="str">
        <f>IF(N929="Occasional","_Yes",N929)</f>
        <v>No</v>
      </c>
    </row>
    <row r="930" spans="1:15" x14ac:dyDescent="0.25">
      <c r="A930" t="s">
        <v>14</v>
      </c>
      <c r="B930" t="s">
        <v>18</v>
      </c>
      <c r="C930" t="s">
        <v>19</v>
      </c>
      <c r="D930">
        <v>5.856445313</v>
      </c>
      <c r="E930" t="s">
        <v>21</v>
      </c>
      <c r="F930">
        <v>3440</v>
      </c>
      <c r="G930" t="s">
        <v>27</v>
      </c>
      <c r="H930">
        <v>39</v>
      </c>
      <c r="I930">
        <v>18.7734375</v>
      </c>
      <c r="J930" t="s">
        <v>29</v>
      </c>
      <c r="K930" s="1" t="s">
        <v>34</v>
      </c>
      <c r="L930" t="s">
        <v>36</v>
      </c>
      <c r="M930" t="s">
        <v>38</v>
      </c>
      <c r="N930" t="s">
        <v>36</v>
      </c>
      <c r="O930" t="str">
        <f>IF(N930="Occasional","_Yes",N930)</f>
        <v>No</v>
      </c>
    </row>
    <row r="931" spans="1:15" x14ac:dyDescent="0.25">
      <c r="A931" t="s">
        <v>14</v>
      </c>
      <c r="B931" t="s">
        <v>18</v>
      </c>
      <c r="C931" t="s">
        <v>19</v>
      </c>
      <c r="D931">
        <v>6</v>
      </c>
      <c r="E931" t="s">
        <v>21</v>
      </c>
      <c r="F931">
        <v>2505</v>
      </c>
      <c r="G931" t="s">
        <v>26</v>
      </c>
      <c r="H931">
        <v>39</v>
      </c>
      <c r="I931">
        <v>38.7734375</v>
      </c>
      <c r="J931" t="s">
        <v>32</v>
      </c>
      <c r="K931" s="1" t="s">
        <v>33</v>
      </c>
      <c r="L931" t="s">
        <v>36</v>
      </c>
      <c r="M931" t="s">
        <v>38</v>
      </c>
      <c r="N931" t="s">
        <v>36</v>
      </c>
      <c r="O931" t="str">
        <f>IF(N931="Occasional","_Yes",N931)</f>
        <v>No</v>
      </c>
    </row>
    <row r="932" spans="1:15" x14ac:dyDescent="0.25">
      <c r="A932" t="s">
        <v>14</v>
      </c>
      <c r="B932" t="s">
        <v>18</v>
      </c>
      <c r="C932" t="s">
        <v>19</v>
      </c>
      <c r="D932">
        <v>6</v>
      </c>
      <c r="E932" t="s">
        <v>21</v>
      </c>
      <c r="F932">
        <v>2640</v>
      </c>
      <c r="G932" t="s">
        <v>26</v>
      </c>
      <c r="H932">
        <v>38</v>
      </c>
      <c r="I932">
        <v>30.65625</v>
      </c>
      <c r="J932" t="s">
        <v>32</v>
      </c>
      <c r="K932" s="1" t="s">
        <v>35</v>
      </c>
      <c r="L932" t="s">
        <v>36</v>
      </c>
      <c r="M932" t="s">
        <v>38</v>
      </c>
      <c r="N932" t="s">
        <v>63</v>
      </c>
      <c r="O932" t="str">
        <f>IF(N932="Occasional","_Yes",N932)</f>
        <v>_Yes</v>
      </c>
    </row>
    <row r="933" spans="1:15" x14ac:dyDescent="0.25">
      <c r="A933" t="s">
        <v>14</v>
      </c>
      <c r="B933" t="s">
        <v>18</v>
      </c>
      <c r="C933" t="s">
        <v>19</v>
      </c>
      <c r="D933">
        <v>6</v>
      </c>
      <c r="E933" t="s">
        <v>21</v>
      </c>
      <c r="F933">
        <v>2720</v>
      </c>
      <c r="G933" t="s">
        <v>26</v>
      </c>
      <c r="H933">
        <v>39</v>
      </c>
      <c r="I933">
        <v>36.5546875</v>
      </c>
      <c r="J933" t="s">
        <v>32</v>
      </c>
      <c r="K933" s="1" t="s">
        <v>34</v>
      </c>
      <c r="L933" t="s">
        <v>36</v>
      </c>
      <c r="M933" t="s">
        <v>38</v>
      </c>
      <c r="N933" t="s">
        <v>36</v>
      </c>
      <c r="O933" t="str">
        <f>IF(N933="Occasional","_Yes",N933)</f>
        <v>No</v>
      </c>
    </row>
    <row r="934" spans="1:15" x14ac:dyDescent="0.25">
      <c r="A934" t="s">
        <v>14</v>
      </c>
      <c r="B934" t="s">
        <v>18</v>
      </c>
      <c r="C934" t="s">
        <v>19</v>
      </c>
      <c r="D934">
        <v>6</v>
      </c>
      <c r="E934" t="s">
        <v>21</v>
      </c>
      <c r="F934">
        <v>3170</v>
      </c>
      <c r="G934" t="s">
        <v>27</v>
      </c>
      <c r="H934">
        <v>39</v>
      </c>
      <c r="I934">
        <v>27.37109375</v>
      </c>
      <c r="J934" t="s">
        <v>31</v>
      </c>
      <c r="K934" s="1" t="s">
        <v>34</v>
      </c>
      <c r="L934" t="s">
        <v>36</v>
      </c>
      <c r="M934" t="s">
        <v>38</v>
      </c>
      <c r="N934" t="s">
        <v>36</v>
      </c>
      <c r="O934" t="str">
        <f>IF(N934="Occasional","_Yes",N934)</f>
        <v>No</v>
      </c>
    </row>
    <row r="935" spans="1:15" x14ac:dyDescent="0.25">
      <c r="A935" t="s">
        <v>14</v>
      </c>
      <c r="B935" t="s">
        <v>18</v>
      </c>
      <c r="C935" t="s">
        <v>19</v>
      </c>
      <c r="D935">
        <v>6</v>
      </c>
      <c r="E935" t="s">
        <v>21</v>
      </c>
      <c r="F935">
        <v>3520</v>
      </c>
      <c r="G935" t="s">
        <v>28</v>
      </c>
      <c r="H935">
        <v>41</v>
      </c>
      <c r="I935">
        <v>28</v>
      </c>
      <c r="J935" t="s">
        <v>31</v>
      </c>
      <c r="K935" s="1" t="s">
        <v>35</v>
      </c>
      <c r="L935" t="s">
        <v>36</v>
      </c>
      <c r="M935" t="s">
        <v>38</v>
      </c>
      <c r="N935" t="s">
        <v>36</v>
      </c>
      <c r="O935" t="str">
        <f>IF(N935="Occasional","_Yes",N935)</f>
        <v>No</v>
      </c>
    </row>
    <row r="936" spans="1:15" x14ac:dyDescent="0.25">
      <c r="A936" t="s">
        <v>14</v>
      </c>
      <c r="B936" t="s">
        <v>18</v>
      </c>
      <c r="C936" t="s">
        <v>19</v>
      </c>
      <c r="D936">
        <v>6</v>
      </c>
      <c r="E936" t="s">
        <v>21</v>
      </c>
      <c r="F936">
        <v>3980</v>
      </c>
      <c r="G936" t="s">
        <v>28</v>
      </c>
      <c r="H936">
        <v>39.8515625</v>
      </c>
      <c r="I936">
        <v>22.39453125</v>
      </c>
      <c r="J936" t="s">
        <v>30</v>
      </c>
      <c r="K936" s="1" t="s">
        <v>33</v>
      </c>
      <c r="L936" t="s">
        <v>36</v>
      </c>
      <c r="M936" t="s">
        <v>38</v>
      </c>
      <c r="N936" t="s">
        <v>63</v>
      </c>
      <c r="O936" t="str">
        <f>IF(N936="Occasional","_Yes",N936)</f>
        <v>_Yes</v>
      </c>
    </row>
    <row r="937" spans="1:15" x14ac:dyDescent="0.25">
      <c r="A937" t="s">
        <v>14</v>
      </c>
      <c r="B937" t="s">
        <v>18</v>
      </c>
      <c r="C937" t="s">
        <v>19</v>
      </c>
      <c r="D937">
        <v>6</v>
      </c>
      <c r="E937" t="s">
        <v>21</v>
      </c>
      <c r="F937">
        <v>4080</v>
      </c>
      <c r="G937" t="s">
        <v>28</v>
      </c>
      <c r="H937">
        <v>40</v>
      </c>
      <c r="I937">
        <v>24.3046875</v>
      </c>
      <c r="J937" t="s">
        <v>30</v>
      </c>
      <c r="K937" s="1" t="s">
        <v>33</v>
      </c>
      <c r="L937" t="s">
        <v>36</v>
      </c>
      <c r="M937" t="s">
        <v>40</v>
      </c>
      <c r="N937" t="s">
        <v>36</v>
      </c>
      <c r="O937" t="str">
        <f>IF(N937="Occasional","_Yes",N937)</f>
        <v>No</v>
      </c>
    </row>
    <row r="938" spans="1:15" x14ac:dyDescent="0.25">
      <c r="A938" t="s">
        <v>14</v>
      </c>
      <c r="B938" t="s">
        <v>18</v>
      </c>
      <c r="C938" t="s">
        <v>19</v>
      </c>
      <c r="D938">
        <v>6.142578125</v>
      </c>
      <c r="E938" t="s">
        <v>21</v>
      </c>
      <c r="F938">
        <v>3150</v>
      </c>
      <c r="G938" t="s">
        <v>27</v>
      </c>
      <c r="H938">
        <v>40</v>
      </c>
      <c r="I938">
        <v>28.26171875</v>
      </c>
      <c r="J938" t="s">
        <v>31</v>
      </c>
      <c r="K938" s="1" t="s">
        <v>34</v>
      </c>
      <c r="L938" t="s">
        <v>36</v>
      </c>
      <c r="M938" t="s">
        <v>38</v>
      </c>
      <c r="N938" t="s">
        <v>63</v>
      </c>
      <c r="O938" t="str">
        <f>IF(N938="Occasional","_Yes",N938)</f>
        <v>_Yes</v>
      </c>
    </row>
    <row r="939" spans="1:15" x14ac:dyDescent="0.25">
      <c r="A939" t="s">
        <v>14</v>
      </c>
      <c r="B939" t="s">
        <v>18</v>
      </c>
      <c r="C939" t="s">
        <v>19</v>
      </c>
      <c r="D939">
        <v>6.142578125</v>
      </c>
      <c r="E939" t="s">
        <v>21</v>
      </c>
      <c r="F939">
        <v>3900</v>
      </c>
      <c r="G939" t="s">
        <v>28</v>
      </c>
      <c r="H939">
        <v>42</v>
      </c>
      <c r="I939">
        <v>27.3984375</v>
      </c>
      <c r="J939" t="s">
        <v>31</v>
      </c>
      <c r="K939" s="1" t="s">
        <v>35</v>
      </c>
      <c r="L939" t="s">
        <v>36</v>
      </c>
      <c r="M939" t="s">
        <v>38</v>
      </c>
      <c r="N939" t="s">
        <v>36</v>
      </c>
      <c r="O939" t="str">
        <f>IF(N939="Occasional","_Yes",N939)</f>
        <v>No</v>
      </c>
    </row>
    <row r="940" spans="1:15" x14ac:dyDescent="0.25">
      <c r="A940" t="s">
        <v>14</v>
      </c>
      <c r="B940" t="s">
        <v>18</v>
      </c>
      <c r="C940" t="s">
        <v>19</v>
      </c>
      <c r="D940">
        <v>6.142578125</v>
      </c>
      <c r="E940" t="s">
        <v>21</v>
      </c>
      <c r="F940">
        <v>3960</v>
      </c>
      <c r="G940" t="s">
        <v>28</v>
      </c>
      <c r="H940">
        <v>38</v>
      </c>
      <c r="I940">
        <v>38.4609375</v>
      </c>
      <c r="J940" t="s">
        <v>32</v>
      </c>
      <c r="K940" s="1" t="s">
        <v>33</v>
      </c>
      <c r="L940" t="s">
        <v>36</v>
      </c>
      <c r="M940" t="s">
        <v>38</v>
      </c>
      <c r="N940" t="s">
        <v>36</v>
      </c>
      <c r="O940" t="str">
        <f>IF(N940="Occasional","_Yes",N940)</f>
        <v>No</v>
      </c>
    </row>
    <row r="941" spans="1:15" x14ac:dyDescent="0.25">
      <c r="A941" t="s">
        <v>14</v>
      </c>
      <c r="B941" t="s">
        <v>18</v>
      </c>
      <c r="C941" t="s">
        <v>19</v>
      </c>
      <c r="D941">
        <v>6.142578125</v>
      </c>
      <c r="E941" t="s">
        <v>21</v>
      </c>
      <c r="F941">
        <v>4635</v>
      </c>
      <c r="G941" t="s">
        <v>28</v>
      </c>
      <c r="H941">
        <v>42.28125</v>
      </c>
      <c r="I941">
        <v>20.640625</v>
      </c>
      <c r="J941" t="s">
        <v>30</v>
      </c>
      <c r="K941" s="1" t="s">
        <v>34</v>
      </c>
      <c r="L941" t="s">
        <v>36</v>
      </c>
      <c r="M941" t="s">
        <v>38</v>
      </c>
      <c r="N941" t="s">
        <v>36</v>
      </c>
      <c r="O941" t="str">
        <f>IF(N941="Occasional","_Yes",N941)</f>
        <v>No</v>
      </c>
    </row>
    <row r="942" spans="1:15" x14ac:dyDescent="0.25">
      <c r="A942" t="s">
        <v>14</v>
      </c>
      <c r="B942" t="s">
        <v>18</v>
      </c>
      <c r="C942" t="s">
        <v>19</v>
      </c>
      <c r="D942">
        <v>6.28515625</v>
      </c>
      <c r="E942" t="s">
        <v>21</v>
      </c>
      <c r="F942">
        <v>2570</v>
      </c>
      <c r="G942" t="s">
        <v>26</v>
      </c>
      <c r="H942">
        <v>37</v>
      </c>
      <c r="I942">
        <v>26.76171875</v>
      </c>
      <c r="J942" t="s">
        <v>31</v>
      </c>
      <c r="K942" s="1" t="s">
        <v>33</v>
      </c>
      <c r="L942" t="s">
        <v>36</v>
      </c>
      <c r="M942" t="s">
        <v>40</v>
      </c>
      <c r="N942" t="s">
        <v>63</v>
      </c>
      <c r="O942" t="str">
        <f>IF(N942="Occasional","_Yes",N942)</f>
        <v>_Yes</v>
      </c>
    </row>
    <row r="943" spans="1:15" x14ac:dyDescent="0.25">
      <c r="A943" t="s">
        <v>14</v>
      </c>
      <c r="B943" t="s">
        <v>18</v>
      </c>
      <c r="C943" t="s">
        <v>19</v>
      </c>
      <c r="D943">
        <v>6.28515625</v>
      </c>
      <c r="E943" t="s">
        <v>21</v>
      </c>
      <c r="F943">
        <v>3580</v>
      </c>
      <c r="G943" t="s">
        <v>28</v>
      </c>
      <c r="H943">
        <v>38</v>
      </c>
      <c r="I943">
        <v>29.109375</v>
      </c>
      <c r="J943" t="s">
        <v>31</v>
      </c>
      <c r="K943" s="1" t="s">
        <v>33</v>
      </c>
      <c r="L943" t="s">
        <v>36</v>
      </c>
      <c r="M943" t="s">
        <v>40</v>
      </c>
      <c r="N943" t="s">
        <v>36</v>
      </c>
      <c r="O943" t="str">
        <f>IF(N943="Occasional","_Yes",N943)</f>
        <v>No</v>
      </c>
    </row>
    <row r="944" spans="1:15" x14ac:dyDescent="0.25">
      <c r="A944" t="s">
        <v>14</v>
      </c>
      <c r="B944" t="s">
        <v>18</v>
      </c>
      <c r="C944" t="s">
        <v>19</v>
      </c>
      <c r="D944">
        <v>6.28515625</v>
      </c>
      <c r="E944" t="s">
        <v>21</v>
      </c>
      <c r="F944">
        <v>3850</v>
      </c>
      <c r="G944" t="s">
        <v>28</v>
      </c>
      <c r="H944">
        <v>41</v>
      </c>
      <c r="I944">
        <v>39.6640625</v>
      </c>
      <c r="J944" t="s">
        <v>32</v>
      </c>
      <c r="K944" s="1" t="s">
        <v>33</v>
      </c>
      <c r="L944" t="s">
        <v>36</v>
      </c>
      <c r="M944" t="s">
        <v>40</v>
      </c>
      <c r="N944" t="s">
        <v>63</v>
      </c>
      <c r="O944" t="str">
        <f>IF(N944="Occasional","_Yes",N944)</f>
        <v>_Yes</v>
      </c>
    </row>
    <row r="945" spans="1:15" x14ac:dyDescent="0.25">
      <c r="A945" t="s">
        <v>14</v>
      </c>
      <c r="B945" t="s">
        <v>18</v>
      </c>
      <c r="C945" t="s">
        <v>19</v>
      </c>
      <c r="D945">
        <v>6.427734375</v>
      </c>
      <c r="E945" t="s">
        <v>21</v>
      </c>
      <c r="F945">
        <v>4250</v>
      </c>
      <c r="G945" t="s">
        <v>28</v>
      </c>
      <c r="H945">
        <v>40</v>
      </c>
      <c r="I945">
        <v>26.22265625</v>
      </c>
      <c r="J945" t="s">
        <v>31</v>
      </c>
      <c r="K945" s="1" t="s">
        <v>33</v>
      </c>
      <c r="L945" t="s">
        <v>36</v>
      </c>
      <c r="M945" t="s">
        <v>37</v>
      </c>
      <c r="N945" t="s">
        <v>63</v>
      </c>
      <c r="O945" t="str">
        <f>IF(N945="Occasional","_Yes",N945)</f>
        <v>_Yes</v>
      </c>
    </row>
    <row r="946" spans="1:15" x14ac:dyDescent="0.25">
      <c r="A946" t="s">
        <v>14</v>
      </c>
      <c r="B946" t="s">
        <v>18</v>
      </c>
      <c r="C946" t="s">
        <v>19</v>
      </c>
      <c r="D946">
        <v>6.427734375</v>
      </c>
      <c r="E946" t="s">
        <v>21</v>
      </c>
      <c r="F946">
        <v>4440</v>
      </c>
      <c r="G946" t="s">
        <v>28</v>
      </c>
      <c r="H946">
        <v>40</v>
      </c>
      <c r="I946">
        <v>25.9375</v>
      </c>
      <c r="J946" t="s">
        <v>31</v>
      </c>
      <c r="K946" s="1" t="s">
        <v>35</v>
      </c>
      <c r="L946" t="s">
        <v>63</v>
      </c>
      <c r="M946" t="s">
        <v>40</v>
      </c>
      <c r="N946" t="s">
        <v>36</v>
      </c>
      <c r="O946" t="str">
        <f>IF(N946="Occasional","_Yes",N946)</f>
        <v>No</v>
      </c>
    </row>
    <row r="947" spans="1:15" x14ac:dyDescent="0.25">
      <c r="A947" t="s">
        <v>14</v>
      </c>
      <c r="B947" t="s">
        <v>18</v>
      </c>
      <c r="C947" t="s">
        <v>19</v>
      </c>
      <c r="D947">
        <v>6.571289063</v>
      </c>
      <c r="E947" t="s">
        <v>21</v>
      </c>
      <c r="F947">
        <v>2860</v>
      </c>
      <c r="G947" t="s">
        <v>26</v>
      </c>
      <c r="H947">
        <v>37.421875</v>
      </c>
      <c r="I947">
        <v>20.37890625</v>
      </c>
      <c r="J947" t="s">
        <v>30</v>
      </c>
      <c r="K947" s="1" t="s">
        <v>34</v>
      </c>
      <c r="L947" t="s">
        <v>36</v>
      </c>
      <c r="M947" t="s">
        <v>38</v>
      </c>
      <c r="N947" t="s">
        <v>36</v>
      </c>
      <c r="O947" t="str">
        <f>IF(N947="Occasional","_Yes",N947)</f>
        <v>No</v>
      </c>
    </row>
    <row r="948" spans="1:15" x14ac:dyDescent="0.25">
      <c r="A948" t="s">
        <v>14</v>
      </c>
      <c r="B948" t="s">
        <v>18</v>
      </c>
      <c r="C948" t="s">
        <v>19</v>
      </c>
      <c r="D948">
        <v>6.571289063</v>
      </c>
      <c r="E948" t="s">
        <v>21</v>
      </c>
      <c r="F948">
        <v>3160</v>
      </c>
      <c r="G948" t="s">
        <v>27</v>
      </c>
      <c r="H948">
        <v>40</v>
      </c>
      <c r="I948">
        <v>21.44921875</v>
      </c>
      <c r="J948" t="s">
        <v>30</v>
      </c>
      <c r="K948" s="1" t="s">
        <v>34</v>
      </c>
      <c r="L948" t="s">
        <v>36</v>
      </c>
      <c r="M948" t="s">
        <v>38</v>
      </c>
      <c r="N948" t="s">
        <v>36</v>
      </c>
      <c r="O948" t="str">
        <f>IF(N948="Occasional","_Yes",N948)</f>
        <v>No</v>
      </c>
    </row>
    <row r="949" spans="1:15" x14ac:dyDescent="0.25">
      <c r="A949" t="s">
        <v>14</v>
      </c>
      <c r="B949" t="s">
        <v>18</v>
      </c>
      <c r="C949" t="s">
        <v>19</v>
      </c>
      <c r="D949">
        <v>6.571289063</v>
      </c>
      <c r="E949" t="s">
        <v>21</v>
      </c>
      <c r="F949">
        <v>3940</v>
      </c>
      <c r="G949" t="s">
        <v>28</v>
      </c>
      <c r="H949">
        <v>40</v>
      </c>
      <c r="I949">
        <v>29.26953125</v>
      </c>
      <c r="J949" t="s">
        <v>31</v>
      </c>
      <c r="K949" s="1" t="s">
        <v>34</v>
      </c>
      <c r="L949" t="s">
        <v>36</v>
      </c>
      <c r="M949" t="s">
        <v>40</v>
      </c>
      <c r="N949" t="s">
        <v>36</v>
      </c>
      <c r="O949" t="str">
        <f>IF(N949="Occasional","_Yes",N949)</f>
        <v>No</v>
      </c>
    </row>
    <row r="950" spans="1:15" x14ac:dyDescent="0.25">
      <c r="A950" t="s">
        <v>14</v>
      </c>
      <c r="B950" t="s">
        <v>18</v>
      </c>
      <c r="C950" t="s">
        <v>19</v>
      </c>
      <c r="D950">
        <v>6.571289063</v>
      </c>
      <c r="E950" t="s">
        <v>21</v>
      </c>
      <c r="F950">
        <v>3940</v>
      </c>
      <c r="G950" t="s">
        <v>28</v>
      </c>
      <c r="H950">
        <v>41</v>
      </c>
      <c r="I950">
        <v>42.4609375</v>
      </c>
      <c r="J950" t="s">
        <v>32</v>
      </c>
      <c r="K950" s="1" t="s">
        <v>34</v>
      </c>
      <c r="L950" t="s">
        <v>36</v>
      </c>
      <c r="M950" t="s">
        <v>38</v>
      </c>
      <c r="N950" t="s">
        <v>36</v>
      </c>
      <c r="O950" t="str">
        <f>IF(N950="Occasional","_Yes",N950)</f>
        <v>No</v>
      </c>
    </row>
    <row r="951" spans="1:15" x14ac:dyDescent="0.25">
      <c r="A951" t="s">
        <v>14</v>
      </c>
      <c r="B951" t="s">
        <v>18</v>
      </c>
      <c r="C951" t="s">
        <v>19</v>
      </c>
      <c r="D951">
        <v>6.713867188</v>
      </c>
      <c r="E951" t="s">
        <v>21</v>
      </c>
      <c r="F951">
        <v>3230</v>
      </c>
      <c r="G951" t="s">
        <v>27</v>
      </c>
      <c r="H951">
        <v>41</v>
      </c>
      <c r="I951">
        <v>34.765625</v>
      </c>
      <c r="J951" t="s">
        <v>32</v>
      </c>
      <c r="K951" s="1" t="s">
        <v>34</v>
      </c>
      <c r="L951" t="s">
        <v>36</v>
      </c>
      <c r="M951" t="s">
        <v>40</v>
      </c>
      <c r="N951" t="s">
        <v>63</v>
      </c>
      <c r="O951" t="str">
        <f>IF(N951="Occasional","_Yes",N951)</f>
        <v>_Yes</v>
      </c>
    </row>
    <row r="952" spans="1:15" x14ac:dyDescent="0.25">
      <c r="A952" t="s">
        <v>14</v>
      </c>
      <c r="B952" t="s">
        <v>18</v>
      </c>
      <c r="C952" t="s">
        <v>19</v>
      </c>
      <c r="D952">
        <v>6.713867188</v>
      </c>
      <c r="E952" t="s">
        <v>21</v>
      </c>
      <c r="F952">
        <v>3780</v>
      </c>
      <c r="G952" t="s">
        <v>28</v>
      </c>
      <c r="H952">
        <v>40</v>
      </c>
      <c r="I952">
        <v>32.234375</v>
      </c>
      <c r="J952" t="s">
        <v>32</v>
      </c>
      <c r="K952" s="1" t="s">
        <v>34</v>
      </c>
      <c r="L952" t="s">
        <v>36</v>
      </c>
      <c r="M952" t="s">
        <v>38</v>
      </c>
      <c r="N952" t="s">
        <v>36</v>
      </c>
      <c r="O952" t="str">
        <f>IF(N952="Occasional","_Yes",N952)</f>
        <v>No</v>
      </c>
    </row>
    <row r="953" spans="1:15" x14ac:dyDescent="0.25">
      <c r="A953" t="s">
        <v>14</v>
      </c>
      <c r="B953" t="s">
        <v>18</v>
      </c>
      <c r="C953" t="s">
        <v>19</v>
      </c>
      <c r="D953">
        <v>6.713867188</v>
      </c>
      <c r="E953" t="s">
        <v>21</v>
      </c>
      <c r="F953">
        <v>3810</v>
      </c>
      <c r="G953" t="s">
        <v>28</v>
      </c>
      <c r="H953">
        <v>42</v>
      </c>
      <c r="I953">
        <v>37.5546875</v>
      </c>
      <c r="J953" t="s">
        <v>32</v>
      </c>
      <c r="K953" s="1" t="s">
        <v>35</v>
      </c>
      <c r="L953" t="s">
        <v>36</v>
      </c>
      <c r="M953" t="s">
        <v>38</v>
      </c>
      <c r="N953" t="s">
        <v>36</v>
      </c>
      <c r="O953" t="str">
        <f>IF(N953="Occasional","_Yes",N953)</f>
        <v>No</v>
      </c>
    </row>
    <row r="954" spans="1:15" x14ac:dyDescent="0.25">
      <c r="A954" t="s">
        <v>14</v>
      </c>
      <c r="B954" t="s">
        <v>18</v>
      </c>
      <c r="C954" t="s">
        <v>19</v>
      </c>
      <c r="D954">
        <v>6.713867188</v>
      </c>
      <c r="E954" t="s">
        <v>21</v>
      </c>
      <c r="F954">
        <v>3840</v>
      </c>
      <c r="G954" t="s">
        <v>28</v>
      </c>
      <c r="H954">
        <v>40</v>
      </c>
      <c r="I954">
        <v>28.59375</v>
      </c>
      <c r="J954" t="s">
        <v>31</v>
      </c>
      <c r="K954" s="1" t="s">
        <v>33</v>
      </c>
      <c r="L954" t="s">
        <v>36</v>
      </c>
      <c r="M954" t="s">
        <v>38</v>
      </c>
      <c r="N954" t="s">
        <v>36</v>
      </c>
      <c r="O954" t="str">
        <f>IF(N954="Occasional","_Yes",N954)</f>
        <v>No</v>
      </c>
    </row>
    <row r="955" spans="1:15" x14ac:dyDescent="0.25">
      <c r="A955" t="s">
        <v>14</v>
      </c>
      <c r="B955" t="s">
        <v>18</v>
      </c>
      <c r="C955" t="s">
        <v>19</v>
      </c>
      <c r="D955">
        <v>6.856445313</v>
      </c>
      <c r="E955" t="s">
        <v>21</v>
      </c>
      <c r="F955">
        <v>2640</v>
      </c>
      <c r="G955" t="s">
        <v>26</v>
      </c>
      <c r="H955">
        <v>38</v>
      </c>
      <c r="I955">
        <v>31.953125</v>
      </c>
      <c r="J955" t="s">
        <v>32</v>
      </c>
      <c r="K955" s="1" t="s">
        <v>33</v>
      </c>
      <c r="L955" t="s">
        <v>63</v>
      </c>
      <c r="M955" t="s">
        <v>40</v>
      </c>
      <c r="N955" t="s">
        <v>41</v>
      </c>
      <c r="O955" t="str">
        <f>IF(N955="Occasional","_Yes",N955)</f>
        <v>_Yes</v>
      </c>
    </row>
    <row r="956" spans="1:15" x14ac:dyDescent="0.25">
      <c r="A956" t="s">
        <v>14</v>
      </c>
      <c r="B956" t="s">
        <v>18</v>
      </c>
      <c r="C956" t="s">
        <v>19</v>
      </c>
      <c r="D956">
        <v>6.856445313</v>
      </c>
      <c r="E956" t="s">
        <v>21</v>
      </c>
      <c r="F956">
        <v>3680</v>
      </c>
      <c r="G956" t="s">
        <v>28</v>
      </c>
      <c r="H956">
        <v>39.28125</v>
      </c>
      <c r="I956">
        <v>28.07421875</v>
      </c>
      <c r="J956" t="s">
        <v>31</v>
      </c>
      <c r="K956" s="1" t="s">
        <v>34</v>
      </c>
      <c r="L956" t="s">
        <v>36</v>
      </c>
      <c r="M956" t="s">
        <v>38</v>
      </c>
      <c r="N956" t="s">
        <v>36</v>
      </c>
      <c r="O956" t="str">
        <f>IF(N956="Occasional","_Yes",N956)</f>
        <v>No</v>
      </c>
    </row>
    <row r="957" spans="1:15" x14ac:dyDescent="0.25">
      <c r="A957" t="s">
        <v>14</v>
      </c>
      <c r="B957" t="s">
        <v>18</v>
      </c>
      <c r="C957" t="s">
        <v>19</v>
      </c>
      <c r="D957">
        <v>6.856445313</v>
      </c>
      <c r="E957" t="s">
        <v>21</v>
      </c>
      <c r="F957">
        <v>5140</v>
      </c>
      <c r="G957" t="s">
        <v>28</v>
      </c>
      <c r="H957">
        <v>39</v>
      </c>
      <c r="I957">
        <v>21.8046875</v>
      </c>
      <c r="J957" t="s">
        <v>30</v>
      </c>
      <c r="K957" s="1" t="s">
        <v>34</v>
      </c>
      <c r="L957" t="s">
        <v>36</v>
      </c>
      <c r="M957" t="s">
        <v>39</v>
      </c>
      <c r="N957" t="s">
        <v>36</v>
      </c>
      <c r="O957" t="str">
        <f>IF(N957="Occasional","_Yes",N957)</f>
        <v>No</v>
      </c>
    </row>
    <row r="958" spans="1:15" x14ac:dyDescent="0.25">
      <c r="A958" t="s">
        <v>14</v>
      </c>
      <c r="B958" t="s">
        <v>18</v>
      </c>
      <c r="C958" t="s">
        <v>19</v>
      </c>
      <c r="D958">
        <v>7</v>
      </c>
      <c r="E958" t="s">
        <v>21</v>
      </c>
      <c r="F958">
        <v>3295</v>
      </c>
      <c r="G958" t="s">
        <v>27</v>
      </c>
      <c r="H958">
        <v>40</v>
      </c>
      <c r="I958">
        <v>35.4609375</v>
      </c>
      <c r="J958" t="s">
        <v>32</v>
      </c>
      <c r="K958" s="1" t="s">
        <v>33</v>
      </c>
      <c r="L958" t="s">
        <v>36</v>
      </c>
      <c r="M958" t="s">
        <v>38</v>
      </c>
      <c r="N958" t="s">
        <v>36</v>
      </c>
      <c r="O958" t="str">
        <f>IF(N958="Occasional","_Yes",N958)</f>
        <v>No</v>
      </c>
    </row>
    <row r="959" spans="1:15" x14ac:dyDescent="0.25">
      <c r="A959" t="s">
        <v>14</v>
      </c>
      <c r="B959" t="s">
        <v>18</v>
      </c>
      <c r="C959" t="s">
        <v>19</v>
      </c>
      <c r="D959">
        <v>7</v>
      </c>
      <c r="E959" t="s">
        <v>21</v>
      </c>
      <c r="F959">
        <v>3350</v>
      </c>
      <c r="G959" t="s">
        <v>27</v>
      </c>
      <c r="H959">
        <v>38</v>
      </c>
      <c r="I959">
        <v>32.3984375</v>
      </c>
      <c r="J959" t="s">
        <v>32</v>
      </c>
      <c r="K959" s="1" t="s">
        <v>33</v>
      </c>
      <c r="L959" t="s">
        <v>36</v>
      </c>
      <c r="M959" t="s">
        <v>40</v>
      </c>
      <c r="N959" t="s">
        <v>36</v>
      </c>
      <c r="O959" t="str">
        <f>IF(N959="Occasional","_Yes",N959)</f>
        <v>No</v>
      </c>
    </row>
    <row r="960" spans="1:15" x14ac:dyDescent="0.25">
      <c r="A960" t="s">
        <v>14</v>
      </c>
      <c r="B960" t="s">
        <v>18</v>
      </c>
      <c r="C960" t="s">
        <v>19</v>
      </c>
      <c r="D960">
        <v>7</v>
      </c>
      <c r="E960" t="s">
        <v>21</v>
      </c>
      <c r="F960">
        <v>3350</v>
      </c>
      <c r="G960" t="s">
        <v>27</v>
      </c>
      <c r="H960">
        <v>41</v>
      </c>
      <c r="I960">
        <v>28.109375</v>
      </c>
      <c r="J960" t="s">
        <v>31</v>
      </c>
      <c r="K960" s="1" t="s">
        <v>34</v>
      </c>
      <c r="L960" t="s">
        <v>36</v>
      </c>
      <c r="M960" t="s">
        <v>38</v>
      </c>
      <c r="N960" t="s">
        <v>36</v>
      </c>
      <c r="O960" t="str">
        <f>IF(N960="Occasional","_Yes",N960)</f>
        <v>No</v>
      </c>
    </row>
    <row r="961" spans="1:15" x14ac:dyDescent="0.25">
      <c r="A961" t="s">
        <v>14</v>
      </c>
      <c r="B961" t="s">
        <v>18</v>
      </c>
      <c r="C961" t="s">
        <v>19</v>
      </c>
      <c r="D961">
        <v>7</v>
      </c>
      <c r="E961" t="s">
        <v>21</v>
      </c>
      <c r="F961">
        <v>3900</v>
      </c>
      <c r="G961" t="s">
        <v>28</v>
      </c>
      <c r="H961">
        <v>40.8515625</v>
      </c>
      <c r="I961">
        <v>27.890625</v>
      </c>
      <c r="J961" t="s">
        <v>31</v>
      </c>
      <c r="K961" s="1" t="s">
        <v>34</v>
      </c>
      <c r="L961" t="s">
        <v>36</v>
      </c>
      <c r="M961" t="s">
        <v>38</v>
      </c>
      <c r="N961" t="s">
        <v>36</v>
      </c>
      <c r="O961" t="str">
        <f>IF(N961="Occasional","_Yes",N961)</f>
        <v>No</v>
      </c>
    </row>
    <row r="962" spans="1:15" x14ac:dyDescent="0.25">
      <c r="A962" t="s">
        <v>14</v>
      </c>
      <c r="B962" t="s">
        <v>18</v>
      </c>
      <c r="C962" t="s">
        <v>19</v>
      </c>
      <c r="D962">
        <v>7.142578125</v>
      </c>
      <c r="E962" t="s">
        <v>21</v>
      </c>
      <c r="F962">
        <v>3320</v>
      </c>
      <c r="G962" t="s">
        <v>27</v>
      </c>
      <c r="H962">
        <v>40</v>
      </c>
      <c r="I962">
        <v>30.01953125</v>
      </c>
      <c r="J962" t="s">
        <v>32</v>
      </c>
      <c r="K962" s="1" t="s">
        <v>34</v>
      </c>
      <c r="L962" t="s">
        <v>36</v>
      </c>
      <c r="M962" t="s">
        <v>40</v>
      </c>
      <c r="N962" t="s">
        <v>63</v>
      </c>
      <c r="O962" t="str">
        <f>IF(N962="Occasional","_Yes",N962)</f>
        <v>_Yes</v>
      </c>
    </row>
    <row r="963" spans="1:15" x14ac:dyDescent="0.25">
      <c r="A963" t="s">
        <v>14</v>
      </c>
      <c r="B963" t="s">
        <v>18</v>
      </c>
      <c r="C963" t="s">
        <v>19</v>
      </c>
      <c r="D963">
        <v>7.142578125</v>
      </c>
      <c r="E963" t="s">
        <v>21</v>
      </c>
      <c r="F963">
        <v>3620</v>
      </c>
      <c r="G963" t="s">
        <v>28</v>
      </c>
      <c r="H963">
        <v>38</v>
      </c>
      <c r="I963">
        <v>34.015625</v>
      </c>
      <c r="J963" t="s">
        <v>32</v>
      </c>
      <c r="K963" s="1" t="s">
        <v>34</v>
      </c>
      <c r="L963" t="s">
        <v>36</v>
      </c>
      <c r="M963" t="s">
        <v>38</v>
      </c>
      <c r="N963" t="s">
        <v>63</v>
      </c>
      <c r="O963" t="str">
        <f>IF(N963="Occasional","_Yes",N963)</f>
        <v>_Yes</v>
      </c>
    </row>
    <row r="964" spans="1:15" x14ac:dyDescent="0.25">
      <c r="A964" t="s">
        <v>14</v>
      </c>
      <c r="B964" t="s">
        <v>18</v>
      </c>
      <c r="C964" t="s">
        <v>19</v>
      </c>
      <c r="D964">
        <v>7.142578125</v>
      </c>
      <c r="E964" t="s">
        <v>21</v>
      </c>
      <c r="F964">
        <v>3700</v>
      </c>
      <c r="G964" t="s">
        <v>28</v>
      </c>
      <c r="H964">
        <v>42.421875</v>
      </c>
      <c r="I964">
        <v>21.4609375</v>
      </c>
      <c r="J964" t="s">
        <v>30</v>
      </c>
      <c r="K964" s="1" t="s">
        <v>34</v>
      </c>
      <c r="L964" t="s">
        <v>36</v>
      </c>
      <c r="M964" t="s">
        <v>38</v>
      </c>
      <c r="N964" t="s">
        <v>36</v>
      </c>
      <c r="O964" t="str">
        <f>IF(N964="Occasional","_Yes",N964)</f>
        <v>No</v>
      </c>
    </row>
    <row r="965" spans="1:15" x14ac:dyDescent="0.25">
      <c r="A965" t="s">
        <v>14</v>
      </c>
      <c r="B965" t="s">
        <v>18</v>
      </c>
      <c r="C965" t="s">
        <v>19</v>
      </c>
      <c r="D965">
        <v>7.142578125</v>
      </c>
      <c r="E965" t="s">
        <v>21</v>
      </c>
      <c r="F965">
        <v>3910</v>
      </c>
      <c r="G965" t="s">
        <v>28</v>
      </c>
      <c r="H965">
        <v>38</v>
      </c>
      <c r="I965">
        <v>28.9609375</v>
      </c>
      <c r="J965" t="s">
        <v>31</v>
      </c>
      <c r="K965" s="1" t="s">
        <v>34</v>
      </c>
      <c r="L965" t="s">
        <v>36</v>
      </c>
      <c r="M965" t="s">
        <v>38</v>
      </c>
      <c r="N965" t="s">
        <v>36</v>
      </c>
      <c r="O965" t="str">
        <f>IF(N965="Occasional","_Yes",N965)</f>
        <v>No</v>
      </c>
    </row>
    <row r="966" spans="1:15" x14ac:dyDescent="0.25">
      <c r="A966" t="s">
        <v>14</v>
      </c>
      <c r="B966" t="s">
        <v>18</v>
      </c>
      <c r="C966" t="s">
        <v>19</v>
      </c>
      <c r="D966">
        <v>7.142578125</v>
      </c>
      <c r="E966" t="s">
        <v>21</v>
      </c>
      <c r="F966">
        <v>4010</v>
      </c>
      <c r="G966" t="s">
        <v>28</v>
      </c>
      <c r="H966">
        <v>42</v>
      </c>
      <c r="I966">
        <v>34.9921875</v>
      </c>
      <c r="J966" t="s">
        <v>32</v>
      </c>
      <c r="K966" s="1" t="s">
        <v>34</v>
      </c>
      <c r="L966" t="s">
        <v>36</v>
      </c>
      <c r="M966" t="s">
        <v>46</v>
      </c>
      <c r="N966" t="s">
        <v>36</v>
      </c>
      <c r="O966" t="str">
        <f>IF(N966="Occasional","_Yes",N966)</f>
        <v>No</v>
      </c>
    </row>
    <row r="967" spans="1:15" x14ac:dyDescent="0.25">
      <c r="A967" t="s">
        <v>14</v>
      </c>
      <c r="B967" t="s">
        <v>18</v>
      </c>
      <c r="C967" t="s">
        <v>19</v>
      </c>
      <c r="D967">
        <v>7.28515625</v>
      </c>
      <c r="E967" t="s">
        <v>21</v>
      </c>
      <c r="F967">
        <v>3830</v>
      </c>
      <c r="G967" t="s">
        <v>28</v>
      </c>
      <c r="H967">
        <v>41</v>
      </c>
      <c r="I967">
        <v>27.33203125</v>
      </c>
      <c r="J967" t="s">
        <v>31</v>
      </c>
      <c r="K967" s="1" t="s">
        <v>34</v>
      </c>
      <c r="L967" t="s">
        <v>36</v>
      </c>
      <c r="M967" t="s">
        <v>38</v>
      </c>
      <c r="N967" t="s">
        <v>36</v>
      </c>
      <c r="O967" t="str">
        <f>IF(N967="Occasional","_Yes",N967)</f>
        <v>No</v>
      </c>
    </row>
    <row r="968" spans="1:15" x14ac:dyDescent="0.25">
      <c r="A968" t="s">
        <v>14</v>
      </c>
      <c r="B968" t="s">
        <v>18</v>
      </c>
      <c r="C968" t="s">
        <v>19</v>
      </c>
      <c r="D968">
        <v>7.28515625</v>
      </c>
      <c r="E968" t="s">
        <v>21</v>
      </c>
      <c r="F968">
        <v>4070</v>
      </c>
      <c r="G968" t="s">
        <v>28</v>
      </c>
      <c r="H968">
        <v>41</v>
      </c>
      <c r="I968">
        <v>31.81640625</v>
      </c>
      <c r="J968" t="s">
        <v>32</v>
      </c>
      <c r="K968" s="1" t="s">
        <v>34</v>
      </c>
      <c r="L968" t="s">
        <v>36</v>
      </c>
      <c r="M968" t="s">
        <v>38</v>
      </c>
      <c r="N968" t="s">
        <v>36</v>
      </c>
      <c r="O968" t="str">
        <f>IF(N968="Occasional","_Yes",N968)</f>
        <v>No</v>
      </c>
    </row>
    <row r="969" spans="1:15" x14ac:dyDescent="0.25">
      <c r="A969" t="s">
        <v>14</v>
      </c>
      <c r="B969" t="s">
        <v>18</v>
      </c>
      <c r="C969" t="s">
        <v>19</v>
      </c>
      <c r="D969">
        <v>7.571289063</v>
      </c>
      <c r="E969" t="s">
        <v>21</v>
      </c>
      <c r="F969">
        <v>2940</v>
      </c>
      <c r="G969" t="s">
        <v>26</v>
      </c>
      <c r="H969">
        <v>38.5703125</v>
      </c>
      <c r="I969">
        <v>20.40234375</v>
      </c>
      <c r="J969" t="s">
        <v>30</v>
      </c>
      <c r="K969" s="1" t="s">
        <v>33</v>
      </c>
      <c r="L969" t="s">
        <v>36</v>
      </c>
      <c r="M969" t="s">
        <v>38</v>
      </c>
      <c r="N969" t="s">
        <v>36</v>
      </c>
      <c r="O969" t="str">
        <f>IF(N969="Occasional","_Yes",N969)</f>
        <v>No</v>
      </c>
    </row>
    <row r="970" spans="1:15" x14ac:dyDescent="0.25">
      <c r="A970" t="s">
        <v>14</v>
      </c>
      <c r="B970" t="s">
        <v>18</v>
      </c>
      <c r="C970" t="s">
        <v>19</v>
      </c>
      <c r="D970">
        <v>7.713867188</v>
      </c>
      <c r="E970" t="s">
        <v>21</v>
      </c>
      <c r="F970">
        <v>1290</v>
      </c>
      <c r="G970" t="s">
        <v>25</v>
      </c>
      <c r="H970">
        <v>32</v>
      </c>
      <c r="I970">
        <v>28.88671875</v>
      </c>
      <c r="J970" t="s">
        <v>31</v>
      </c>
      <c r="K970" s="1" t="s">
        <v>34</v>
      </c>
      <c r="L970" t="s">
        <v>36</v>
      </c>
      <c r="M970" t="s">
        <v>38</v>
      </c>
      <c r="N970" t="s">
        <v>36</v>
      </c>
      <c r="O970" t="str">
        <f>IF(N970="Occasional","_Yes",N970)</f>
        <v>No</v>
      </c>
    </row>
    <row r="971" spans="1:15" x14ac:dyDescent="0.25">
      <c r="A971" t="s">
        <v>14</v>
      </c>
      <c r="B971" t="s">
        <v>18</v>
      </c>
      <c r="C971" t="s">
        <v>19</v>
      </c>
      <c r="D971">
        <v>7.713867188</v>
      </c>
      <c r="E971" t="s">
        <v>21</v>
      </c>
      <c r="F971">
        <v>3030</v>
      </c>
      <c r="G971" t="s">
        <v>27</v>
      </c>
      <c r="H971">
        <v>36</v>
      </c>
      <c r="I971">
        <v>31.3203125</v>
      </c>
      <c r="J971" t="s">
        <v>32</v>
      </c>
      <c r="K971" s="1" t="s">
        <v>34</v>
      </c>
      <c r="L971" t="s">
        <v>36</v>
      </c>
      <c r="M971" t="s">
        <v>38</v>
      </c>
      <c r="N971" t="s">
        <v>63</v>
      </c>
      <c r="O971" t="str">
        <f>IF(N971="Occasional","_Yes",N971)</f>
        <v>_Yes</v>
      </c>
    </row>
    <row r="972" spans="1:15" x14ac:dyDescent="0.25">
      <c r="A972" t="s">
        <v>14</v>
      </c>
      <c r="B972" t="s">
        <v>18</v>
      </c>
      <c r="C972" t="s">
        <v>19</v>
      </c>
      <c r="D972">
        <v>7.713867188</v>
      </c>
      <c r="E972" t="s">
        <v>21</v>
      </c>
      <c r="F972">
        <v>3720</v>
      </c>
      <c r="G972" t="s">
        <v>28</v>
      </c>
      <c r="H972">
        <v>38</v>
      </c>
      <c r="I972">
        <v>33.484375</v>
      </c>
      <c r="J972" t="s">
        <v>32</v>
      </c>
      <c r="K972" s="1" t="s">
        <v>34</v>
      </c>
      <c r="L972" t="s">
        <v>36</v>
      </c>
      <c r="M972" t="s">
        <v>38</v>
      </c>
      <c r="N972" t="s">
        <v>36</v>
      </c>
      <c r="O972" t="str">
        <f>IF(N972="Occasional","_Yes",N972)</f>
        <v>No</v>
      </c>
    </row>
    <row r="973" spans="1:15" x14ac:dyDescent="0.25">
      <c r="A973" t="s">
        <v>14</v>
      </c>
      <c r="B973" t="s">
        <v>18</v>
      </c>
      <c r="C973" t="s">
        <v>19</v>
      </c>
      <c r="D973">
        <v>7.856445313</v>
      </c>
      <c r="E973" t="s">
        <v>21</v>
      </c>
      <c r="F973">
        <v>3000</v>
      </c>
      <c r="G973" t="s">
        <v>27</v>
      </c>
      <c r="H973">
        <v>39.28125</v>
      </c>
      <c r="I973">
        <v>29.47265625</v>
      </c>
      <c r="J973" t="s">
        <v>31</v>
      </c>
      <c r="K973" s="1" t="s">
        <v>34</v>
      </c>
      <c r="L973" t="s">
        <v>36</v>
      </c>
      <c r="M973" t="s">
        <v>40</v>
      </c>
      <c r="N973" t="s">
        <v>36</v>
      </c>
      <c r="O973" t="str">
        <f>IF(N973="Occasional","_Yes",N973)</f>
        <v>No</v>
      </c>
    </row>
    <row r="974" spans="1:15" x14ac:dyDescent="0.25">
      <c r="A974" t="s">
        <v>14</v>
      </c>
      <c r="B974" t="s">
        <v>18</v>
      </c>
      <c r="C974" t="s">
        <v>19</v>
      </c>
      <c r="D974">
        <v>7.856445313</v>
      </c>
      <c r="E974" t="s">
        <v>21</v>
      </c>
      <c r="F974">
        <v>3710</v>
      </c>
      <c r="G974" t="s">
        <v>28</v>
      </c>
      <c r="H974">
        <v>40</v>
      </c>
      <c r="I974">
        <v>28.703125</v>
      </c>
      <c r="J974" t="s">
        <v>31</v>
      </c>
      <c r="K974" s="1" t="s">
        <v>35</v>
      </c>
      <c r="L974" t="s">
        <v>36</v>
      </c>
      <c r="M974" t="s">
        <v>38</v>
      </c>
      <c r="N974" t="s">
        <v>36</v>
      </c>
      <c r="O974" t="str">
        <f>IF(N974="Occasional","_Yes",N974)</f>
        <v>No</v>
      </c>
    </row>
    <row r="975" spans="1:15" x14ac:dyDescent="0.25">
      <c r="A975" t="s">
        <v>14</v>
      </c>
      <c r="B975" t="s">
        <v>18</v>
      </c>
      <c r="C975" t="s">
        <v>19</v>
      </c>
      <c r="D975">
        <v>8.142578125</v>
      </c>
      <c r="E975" t="s">
        <v>21</v>
      </c>
      <c r="F975">
        <v>3000</v>
      </c>
      <c r="G975" t="s">
        <v>27</v>
      </c>
      <c r="H975">
        <v>39.421875</v>
      </c>
      <c r="I975">
        <v>31.23046875</v>
      </c>
      <c r="J975" t="s">
        <v>32</v>
      </c>
      <c r="K975" s="1" t="s">
        <v>34</v>
      </c>
      <c r="L975" t="s">
        <v>36</v>
      </c>
      <c r="M975" t="s">
        <v>38</v>
      </c>
      <c r="N975" t="s">
        <v>36</v>
      </c>
      <c r="O975" t="str">
        <f>IF(N975="Occasional","_Yes",N975)</f>
        <v>No</v>
      </c>
    </row>
    <row r="976" spans="1:15" x14ac:dyDescent="0.25">
      <c r="A976" t="s">
        <v>14</v>
      </c>
      <c r="B976" t="s">
        <v>18</v>
      </c>
      <c r="C976" t="s">
        <v>19</v>
      </c>
      <c r="D976">
        <v>8.142578125</v>
      </c>
      <c r="E976" t="s">
        <v>21</v>
      </c>
      <c r="F976">
        <v>3330</v>
      </c>
      <c r="G976" t="s">
        <v>27</v>
      </c>
      <c r="H976">
        <v>39</v>
      </c>
      <c r="I976">
        <v>22.88671875</v>
      </c>
      <c r="J976" t="s">
        <v>30</v>
      </c>
      <c r="K976" s="1" t="s">
        <v>34</v>
      </c>
      <c r="L976" t="s">
        <v>36</v>
      </c>
      <c r="M976" t="s">
        <v>38</v>
      </c>
      <c r="N976" t="s">
        <v>63</v>
      </c>
      <c r="O976" t="str">
        <f>IF(N976="Occasional","_Yes",N976)</f>
        <v>_Yes</v>
      </c>
    </row>
    <row r="977" spans="1:15" x14ac:dyDescent="0.25">
      <c r="A977" t="s">
        <v>14</v>
      </c>
      <c r="B977" t="s">
        <v>18</v>
      </c>
      <c r="C977" t="s">
        <v>19</v>
      </c>
      <c r="D977">
        <v>8.142578125</v>
      </c>
      <c r="E977" t="s">
        <v>21</v>
      </c>
      <c r="F977">
        <v>3830</v>
      </c>
      <c r="G977" t="s">
        <v>28</v>
      </c>
      <c r="H977">
        <v>40</v>
      </c>
      <c r="I977">
        <v>29.80859375</v>
      </c>
      <c r="J977" t="s">
        <v>31</v>
      </c>
      <c r="K977" s="1" t="s">
        <v>35</v>
      </c>
      <c r="L977" t="s">
        <v>36</v>
      </c>
      <c r="M977" t="s">
        <v>38</v>
      </c>
      <c r="N977" t="s">
        <v>36</v>
      </c>
      <c r="O977" t="str">
        <f>IF(N977="Occasional","_Yes",N977)</f>
        <v>No</v>
      </c>
    </row>
    <row r="978" spans="1:15" x14ac:dyDescent="0.25">
      <c r="A978" t="s">
        <v>14</v>
      </c>
      <c r="B978" t="s">
        <v>18</v>
      </c>
      <c r="C978" t="s">
        <v>19</v>
      </c>
      <c r="D978">
        <v>8.142578125</v>
      </c>
      <c r="E978" t="s">
        <v>21</v>
      </c>
      <c r="F978">
        <v>4050</v>
      </c>
      <c r="G978" t="s">
        <v>28</v>
      </c>
      <c r="H978">
        <v>41</v>
      </c>
      <c r="I978">
        <v>27.0859375</v>
      </c>
      <c r="J978" t="s">
        <v>31</v>
      </c>
      <c r="K978" s="1" t="s">
        <v>34</v>
      </c>
      <c r="L978" t="s">
        <v>36</v>
      </c>
      <c r="M978" t="s">
        <v>37</v>
      </c>
      <c r="N978" t="s">
        <v>36</v>
      </c>
      <c r="O978" t="str">
        <f>IF(N978="Occasional","_Yes",N978)</f>
        <v>No</v>
      </c>
    </row>
    <row r="979" spans="1:15" x14ac:dyDescent="0.25">
      <c r="A979" t="s">
        <v>14</v>
      </c>
      <c r="B979" t="s">
        <v>18</v>
      </c>
      <c r="C979" t="s">
        <v>19</v>
      </c>
      <c r="D979">
        <v>8.142578125</v>
      </c>
      <c r="E979" t="s">
        <v>21</v>
      </c>
      <c r="F979">
        <v>4145</v>
      </c>
      <c r="G979" t="s">
        <v>28</v>
      </c>
      <c r="H979">
        <v>42</v>
      </c>
      <c r="I979">
        <v>23.58203125</v>
      </c>
      <c r="J979" t="s">
        <v>30</v>
      </c>
      <c r="K979" s="1" t="s">
        <v>35</v>
      </c>
      <c r="L979" t="s">
        <v>36</v>
      </c>
      <c r="M979" t="s">
        <v>38</v>
      </c>
      <c r="N979" t="s">
        <v>63</v>
      </c>
      <c r="O979" t="str">
        <f>IF(N979="Occasional","_Yes",N979)</f>
        <v>_Yes</v>
      </c>
    </row>
    <row r="980" spans="1:15" x14ac:dyDescent="0.25">
      <c r="A980" t="s">
        <v>14</v>
      </c>
      <c r="B980" t="s">
        <v>18</v>
      </c>
      <c r="C980" t="s">
        <v>19</v>
      </c>
      <c r="D980">
        <v>8.28515625</v>
      </c>
      <c r="E980" t="s">
        <v>21</v>
      </c>
      <c r="F980">
        <v>3530</v>
      </c>
      <c r="G980" t="s">
        <v>28</v>
      </c>
      <c r="H980">
        <v>40</v>
      </c>
      <c r="I980">
        <v>36.171875</v>
      </c>
      <c r="J980" t="s">
        <v>32</v>
      </c>
      <c r="K980" s="1" t="s">
        <v>34</v>
      </c>
      <c r="L980" t="s">
        <v>36</v>
      </c>
      <c r="M980" t="s">
        <v>40</v>
      </c>
      <c r="N980" t="s">
        <v>36</v>
      </c>
      <c r="O980" t="str">
        <f>IF(N980="Occasional","_Yes",N980)</f>
        <v>No</v>
      </c>
    </row>
    <row r="981" spans="1:15" x14ac:dyDescent="0.25">
      <c r="A981" t="s">
        <v>14</v>
      </c>
      <c r="B981" t="s">
        <v>18</v>
      </c>
      <c r="C981" t="s">
        <v>19</v>
      </c>
      <c r="D981">
        <v>8.427734375</v>
      </c>
      <c r="E981" t="s">
        <v>21</v>
      </c>
      <c r="F981">
        <v>2700</v>
      </c>
      <c r="G981" t="s">
        <v>26</v>
      </c>
      <c r="H981">
        <v>36.7109375</v>
      </c>
      <c r="I981">
        <v>36.109375</v>
      </c>
      <c r="J981" t="s">
        <v>32</v>
      </c>
      <c r="K981" s="1" t="s">
        <v>35</v>
      </c>
      <c r="L981" t="s">
        <v>36</v>
      </c>
      <c r="M981" t="s">
        <v>38</v>
      </c>
      <c r="N981" t="s">
        <v>36</v>
      </c>
      <c r="O981" t="str">
        <f>IF(N981="Occasional","_Yes",N981)</f>
        <v>No</v>
      </c>
    </row>
    <row r="982" spans="1:15" x14ac:dyDescent="0.25">
      <c r="A982" t="s">
        <v>14</v>
      </c>
      <c r="B982" t="s">
        <v>18</v>
      </c>
      <c r="C982" t="s">
        <v>19</v>
      </c>
      <c r="D982">
        <v>8.427734375</v>
      </c>
      <c r="E982" t="s">
        <v>21</v>
      </c>
      <c r="F982">
        <v>3339</v>
      </c>
      <c r="G982" t="s">
        <v>27</v>
      </c>
      <c r="H982">
        <v>38</v>
      </c>
      <c r="I982">
        <v>25.2265625</v>
      </c>
      <c r="J982" t="s">
        <v>31</v>
      </c>
      <c r="K982" s="1" t="s">
        <v>33</v>
      </c>
      <c r="L982" t="s">
        <v>36</v>
      </c>
      <c r="M982" t="s">
        <v>38</v>
      </c>
      <c r="N982" t="s">
        <v>36</v>
      </c>
      <c r="O982" t="str">
        <f>IF(N982="Occasional","_Yes",N982)</f>
        <v>No</v>
      </c>
    </row>
    <row r="983" spans="1:15" x14ac:dyDescent="0.25">
      <c r="A983" t="s">
        <v>14</v>
      </c>
      <c r="B983" t="s">
        <v>18</v>
      </c>
      <c r="C983" t="s">
        <v>19</v>
      </c>
      <c r="D983">
        <v>8.427734375</v>
      </c>
      <c r="E983" t="s">
        <v>21</v>
      </c>
      <c r="F983">
        <v>3390</v>
      </c>
      <c r="G983" t="s">
        <v>27</v>
      </c>
      <c r="H983">
        <v>39</v>
      </c>
      <c r="I983">
        <v>36.1171875</v>
      </c>
      <c r="J983" t="s">
        <v>32</v>
      </c>
      <c r="K983" s="1" t="s">
        <v>33</v>
      </c>
      <c r="L983" t="s">
        <v>36</v>
      </c>
      <c r="M983" t="s">
        <v>38</v>
      </c>
      <c r="N983" t="s">
        <v>36</v>
      </c>
      <c r="O983" t="str">
        <f>IF(N983="Occasional","_Yes",N983)</f>
        <v>No</v>
      </c>
    </row>
    <row r="984" spans="1:15" x14ac:dyDescent="0.25">
      <c r="A984" t="s">
        <v>14</v>
      </c>
      <c r="B984" t="s">
        <v>18</v>
      </c>
      <c r="C984" t="s">
        <v>19</v>
      </c>
      <c r="D984">
        <v>8.427734375</v>
      </c>
      <c r="E984" t="s">
        <v>21</v>
      </c>
      <c r="F984">
        <v>3440</v>
      </c>
      <c r="G984" t="s">
        <v>27</v>
      </c>
      <c r="H984">
        <v>41</v>
      </c>
      <c r="I984">
        <v>40.34375</v>
      </c>
      <c r="J984" t="s">
        <v>32</v>
      </c>
      <c r="K984" s="1" t="s">
        <v>35</v>
      </c>
      <c r="L984" t="s">
        <v>36</v>
      </c>
      <c r="M984" t="s">
        <v>38</v>
      </c>
      <c r="N984" t="s">
        <v>36</v>
      </c>
      <c r="O984" t="str">
        <f>IF(N984="Occasional","_Yes",N984)</f>
        <v>No</v>
      </c>
    </row>
    <row r="985" spans="1:15" x14ac:dyDescent="0.25">
      <c r="A985" t="s">
        <v>14</v>
      </c>
      <c r="B985" t="s">
        <v>18</v>
      </c>
      <c r="C985" t="s">
        <v>19</v>
      </c>
      <c r="D985">
        <v>8.427734375</v>
      </c>
      <c r="E985" t="s">
        <v>21</v>
      </c>
      <c r="F985">
        <v>3620</v>
      </c>
      <c r="G985" t="s">
        <v>28</v>
      </c>
      <c r="H985">
        <v>37.421875</v>
      </c>
      <c r="I985">
        <v>22.65625</v>
      </c>
      <c r="J985" t="s">
        <v>30</v>
      </c>
      <c r="K985" s="1" t="s">
        <v>34</v>
      </c>
      <c r="L985" t="s">
        <v>36</v>
      </c>
      <c r="M985" t="s">
        <v>40</v>
      </c>
      <c r="N985" t="s">
        <v>36</v>
      </c>
      <c r="O985" t="str">
        <f>IF(N985="Occasional","_Yes",N985)</f>
        <v>No</v>
      </c>
    </row>
    <row r="986" spans="1:15" x14ac:dyDescent="0.25">
      <c r="A986" t="s">
        <v>14</v>
      </c>
      <c r="B986" t="s">
        <v>18</v>
      </c>
      <c r="C986" t="s">
        <v>19</v>
      </c>
      <c r="D986">
        <v>8.427734375</v>
      </c>
      <c r="E986" t="s">
        <v>21</v>
      </c>
      <c r="F986">
        <v>3700</v>
      </c>
      <c r="G986" t="s">
        <v>28</v>
      </c>
      <c r="H986">
        <v>40</v>
      </c>
      <c r="I986">
        <v>28.671875</v>
      </c>
      <c r="J986" t="s">
        <v>31</v>
      </c>
      <c r="K986" s="1" t="s">
        <v>34</v>
      </c>
      <c r="L986" t="s">
        <v>36</v>
      </c>
      <c r="M986" t="s">
        <v>38</v>
      </c>
      <c r="N986" t="s">
        <v>36</v>
      </c>
      <c r="O986" t="str">
        <f>IF(N986="Occasional","_Yes",N986)</f>
        <v>No</v>
      </c>
    </row>
    <row r="987" spans="1:15" x14ac:dyDescent="0.25">
      <c r="A987" t="s">
        <v>14</v>
      </c>
      <c r="B987" t="s">
        <v>18</v>
      </c>
      <c r="C987" t="s">
        <v>19</v>
      </c>
      <c r="D987">
        <v>8.427734375</v>
      </c>
      <c r="E987" t="s">
        <v>21</v>
      </c>
      <c r="F987">
        <v>3725</v>
      </c>
      <c r="G987" t="s">
        <v>28</v>
      </c>
      <c r="H987">
        <v>40</v>
      </c>
      <c r="I987">
        <v>24.1875</v>
      </c>
      <c r="J987" t="s">
        <v>30</v>
      </c>
      <c r="K987" s="1" t="s">
        <v>35</v>
      </c>
      <c r="L987" t="s">
        <v>36</v>
      </c>
      <c r="M987" t="s">
        <v>38</v>
      </c>
      <c r="N987" t="s">
        <v>63</v>
      </c>
      <c r="O987" t="str">
        <f>IF(N987="Occasional","_Yes",N987)</f>
        <v>_Yes</v>
      </c>
    </row>
    <row r="988" spans="1:15" x14ac:dyDescent="0.25">
      <c r="A988" t="s">
        <v>14</v>
      </c>
      <c r="B988" t="s">
        <v>18</v>
      </c>
      <c r="C988" t="s">
        <v>19</v>
      </c>
      <c r="D988">
        <v>8.427734375</v>
      </c>
      <c r="E988" t="s">
        <v>21</v>
      </c>
      <c r="F988">
        <v>3960</v>
      </c>
      <c r="G988" t="s">
        <v>28</v>
      </c>
      <c r="H988">
        <v>40</v>
      </c>
      <c r="I988">
        <v>21.42578125</v>
      </c>
      <c r="J988" t="s">
        <v>30</v>
      </c>
      <c r="K988" s="1" t="s">
        <v>34</v>
      </c>
      <c r="L988" t="s">
        <v>36</v>
      </c>
      <c r="M988" t="s">
        <v>38</v>
      </c>
      <c r="N988" t="s">
        <v>36</v>
      </c>
      <c r="O988" t="str">
        <f>IF(N988="Occasional","_Yes",N988)</f>
        <v>No</v>
      </c>
    </row>
    <row r="989" spans="1:15" x14ac:dyDescent="0.25">
      <c r="A989" t="s">
        <v>14</v>
      </c>
      <c r="B989" t="s">
        <v>18</v>
      </c>
      <c r="C989" t="s">
        <v>19</v>
      </c>
      <c r="D989">
        <v>8.427734375</v>
      </c>
      <c r="E989" t="s">
        <v>21</v>
      </c>
      <c r="F989">
        <v>4060</v>
      </c>
      <c r="G989" t="s">
        <v>28</v>
      </c>
      <c r="H989">
        <v>40</v>
      </c>
      <c r="I989">
        <v>25.37890625</v>
      </c>
      <c r="J989" t="s">
        <v>31</v>
      </c>
      <c r="K989" s="1" t="s">
        <v>33</v>
      </c>
      <c r="L989" t="s">
        <v>36</v>
      </c>
      <c r="M989" t="s">
        <v>38</v>
      </c>
      <c r="N989" t="s">
        <v>36</v>
      </c>
      <c r="O989" t="str">
        <f>IF(N989="Occasional","_Yes",N989)</f>
        <v>No</v>
      </c>
    </row>
    <row r="990" spans="1:15" x14ac:dyDescent="0.25">
      <c r="A990" t="s">
        <v>14</v>
      </c>
      <c r="B990" t="s">
        <v>18</v>
      </c>
      <c r="C990" t="s">
        <v>19</v>
      </c>
      <c r="D990">
        <v>8.5703125</v>
      </c>
      <c r="E990" t="s">
        <v>21</v>
      </c>
      <c r="F990">
        <v>2170</v>
      </c>
      <c r="G990" t="s">
        <v>25</v>
      </c>
      <c r="H990">
        <v>32</v>
      </c>
      <c r="I990">
        <v>24.75</v>
      </c>
      <c r="J990" t="s">
        <v>30</v>
      </c>
      <c r="K990" s="1" t="s">
        <v>34</v>
      </c>
      <c r="L990" t="s">
        <v>36</v>
      </c>
      <c r="M990" t="s">
        <v>38</v>
      </c>
      <c r="N990" t="s">
        <v>63</v>
      </c>
      <c r="O990" t="str">
        <f>IF(N990="Occasional","_Yes",N990)</f>
        <v>_Yes</v>
      </c>
    </row>
    <row r="991" spans="1:15" x14ac:dyDescent="0.25">
      <c r="A991" t="s">
        <v>14</v>
      </c>
      <c r="B991" t="s">
        <v>18</v>
      </c>
      <c r="C991" t="s">
        <v>19</v>
      </c>
      <c r="D991">
        <v>8.5703125</v>
      </c>
      <c r="E991" t="s">
        <v>21</v>
      </c>
      <c r="F991">
        <v>3300</v>
      </c>
      <c r="G991" t="s">
        <v>27</v>
      </c>
      <c r="H991">
        <v>38.8515625</v>
      </c>
      <c r="I991">
        <v>23.375</v>
      </c>
      <c r="J991" t="s">
        <v>30</v>
      </c>
      <c r="K991" s="1" t="s">
        <v>33</v>
      </c>
      <c r="L991" t="s">
        <v>36</v>
      </c>
      <c r="M991" t="s">
        <v>38</v>
      </c>
      <c r="N991" t="s">
        <v>36</v>
      </c>
      <c r="O991" t="str">
        <f>IF(N991="Occasional","_Yes",N991)</f>
        <v>No</v>
      </c>
    </row>
    <row r="992" spans="1:15" x14ac:dyDescent="0.25">
      <c r="A992" t="s">
        <v>14</v>
      </c>
      <c r="B992" t="s">
        <v>18</v>
      </c>
      <c r="C992" t="s">
        <v>19</v>
      </c>
      <c r="D992">
        <v>8.5703125</v>
      </c>
      <c r="E992" t="s">
        <v>21</v>
      </c>
      <c r="F992">
        <v>3520</v>
      </c>
      <c r="G992" t="s">
        <v>28</v>
      </c>
      <c r="H992">
        <v>41</v>
      </c>
      <c r="I992">
        <v>36.828125</v>
      </c>
      <c r="J992" t="s">
        <v>32</v>
      </c>
      <c r="K992" s="1" t="s">
        <v>34</v>
      </c>
      <c r="L992" t="s">
        <v>36</v>
      </c>
      <c r="M992" t="s">
        <v>38</v>
      </c>
      <c r="N992" t="s">
        <v>36</v>
      </c>
      <c r="O992" t="str">
        <f>IF(N992="Occasional","_Yes",N992)</f>
        <v>No</v>
      </c>
    </row>
    <row r="993" spans="1:15" x14ac:dyDescent="0.25">
      <c r="A993" t="s">
        <v>14</v>
      </c>
      <c r="B993" t="s">
        <v>18</v>
      </c>
      <c r="C993" t="s">
        <v>19</v>
      </c>
      <c r="D993">
        <v>8.5703125</v>
      </c>
      <c r="E993" t="s">
        <v>21</v>
      </c>
      <c r="F993">
        <v>4060</v>
      </c>
      <c r="G993" t="s">
        <v>28</v>
      </c>
      <c r="H993">
        <v>41.421875</v>
      </c>
      <c r="I993">
        <v>23.65625</v>
      </c>
      <c r="J993" t="s">
        <v>30</v>
      </c>
      <c r="K993" s="1" t="s">
        <v>34</v>
      </c>
      <c r="L993" t="s">
        <v>63</v>
      </c>
      <c r="M993" t="s">
        <v>38</v>
      </c>
      <c r="N993" t="s">
        <v>36</v>
      </c>
      <c r="O993" t="str">
        <f>IF(N993="Occasional","_Yes",N993)</f>
        <v>No</v>
      </c>
    </row>
    <row r="994" spans="1:15" x14ac:dyDescent="0.25">
      <c r="A994" t="s">
        <v>14</v>
      </c>
      <c r="B994" t="s">
        <v>18</v>
      </c>
      <c r="C994" t="s">
        <v>19</v>
      </c>
      <c r="D994">
        <v>8.5703125</v>
      </c>
      <c r="E994" t="s">
        <v>21</v>
      </c>
      <c r="F994">
        <v>4380</v>
      </c>
      <c r="G994" t="s">
        <v>28</v>
      </c>
      <c r="H994">
        <v>41</v>
      </c>
      <c r="I994">
        <v>34.6953125</v>
      </c>
      <c r="J994" t="s">
        <v>32</v>
      </c>
      <c r="K994" s="1" t="s">
        <v>35</v>
      </c>
      <c r="L994" t="s">
        <v>36</v>
      </c>
      <c r="M994" t="s">
        <v>40</v>
      </c>
      <c r="N994" t="s">
        <v>36</v>
      </c>
      <c r="O994" t="str">
        <f>IF(N994="Occasional","_Yes",N994)</f>
        <v>No</v>
      </c>
    </row>
    <row r="995" spans="1:15" x14ac:dyDescent="0.25">
      <c r="A995" t="s">
        <v>14</v>
      </c>
      <c r="B995" t="s">
        <v>18</v>
      </c>
      <c r="C995" t="s">
        <v>19</v>
      </c>
      <c r="D995">
        <v>8.712890625</v>
      </c>
      <c r="E995" t="s">
        <v>21</v>
      </c>
      <c r="F995">
        <v>1770</v>
      </c>
      <c r="G995" t="s">
        <v>25</v>
      </c>
      <c r="H995">
        <v>39.7109375</v>
      </c>
      <c r="I995">
        <v>31.12109375</v>
      </c>
      <c r="J995" t="s">
        <v>32</v>
      </c>
      <c r="K995" s="1" t="s">
        <v>34</v>
      </c>
      <c r="L995" t="s">
        <v>36</v>
      </c>
      <c r="M995" t="s">
        <v>40</v>
      </c>
      <c r="N995" t="s">
        <v>36</v>
      </c>
      <c r="O995" t="str">
        <f>IF(N995="Occasional","_Yes",N995)</f>
        <v>No</v>
      </c>
    </row>
    <row r="996" spans="1:15" x14ac:dyDescent="0.25">
      <c r="A996" t="s">
        <v>14</v>
      </c>
      <c r="B996" t="s">
        <v>18</v>
      </c>
      <c r="C996" t="s">
        <v>19</v>
      </c>
      <c r="D996">
        <v>8.712890625</v>
      </c>
      <c r="E996" t="s">
        <v>21</v>
      </c>
      <c r="F996">
        <v>2510</v>
      </c>
      <c r="G996" t="s">
        <v>26</v>
      </c>
      <c r="H996">
        <v>36</v>
      </c>
      <c r="I996">
        <v>29.22265625</v>
      </c>
      <c r="J996" t="s">
        <v>31</v>
      </c>
      <c r="K996" s="1" t="s">
        <v>34</v>
      </c>
      <c r="L996" t="s">
        <v>36</v>
      </c>
      <c r="M996" t="s">
        <v>38</v>
      </c>
      <c r="N996" t="s">
        <v>36</v>
      </c>
      <c r="O996" t="str">
        <f>IF(N996="Occasional","_Yes",N996)</f>
        <v>No</v>
      </c>
    </row>
    <row r="997" spans="1:15" x14ac:dyDescent="0.25">
      <c r="A997" t="s">
        <v>14</v>
      </c>
      <c r="B997" t="s">
        <v>18</v>
      </c>
      <c r="C997" t="s">
        <v>19</v>
      </c>
      <c r="D997">
        <v>8.712890625</v>
      </c>
      <c r="E997" t="s">
        <v>21</v>
      </c>
      <c r="F997">
        <v>3520</v>
      </c>
      <c r="G997" t="s">
        <v>28</v>
      </c>
      <c r="H997">
        <v>39.28125</v>
      </c>
      <c r="I997">
        <v>26.28515625</v>
      </c>
      <c r="J997" t="s">
        <v>31</v>
      </c>
      <c r="K997" s="1" t="s">
        <v>34</v>
      </c>
      <c r="L997" t="s">
        <v>36</v>
      </c>
      <c r="M997" t="s">
        <v>38</v>
      </c>
      <c r="N997" t="s">
        <v>36</v>
      </c>
      <c r="O997" t="str">
        <f>IF(N997="Occasional","_Yes",N997)</f>
        <v>No</v>
      </c>
    </row>
    <row r="998" spans="1:15" x14ac:dyDescent="0.25">
      <c r="A998" t="s">
        <v>14</v>
      </c>
      <c r="B998" t="s">
        <v>18</v>
      </c>
      <c r="C998" t="s">
        <v>19</v>
      </c>
      <c r="D998">
        <v>8.85546875</v>
      </c>
      <c r="E998" t="s">
        <v>21</v>
      </c>
      <c r="F998">
        <v>2845</v>
      </c>
      <c r="G998" t="s">
        <v>26</v>
      </c>
      <c r="H998">
        <v>38</v>
      </c>
      <c r="I998">
        <v>30.75390625</v>
      </c>
      <c r="J998" t="s">
        <v>32</v>
      </c>
      <c r="K998" s="1" t="s">
        <v>35</v>
      </c>
      <c r="L998" t="s">
        <v>36</v>
      </c>
      <c r="M998" t="s">
        <v>38</v>
      </c>
      <c r="N998" t="s">
        <v>63</v>
      </c>
      <c r="O998" t="str">
        <f>IF(N998="Occasional","_Yes",N998)</f>
        <v>_Yes</v>
      </c>
    </row>
    <row r="999" spans="1:15" x14ac:dyDescent="0.25">
      <c r="A999" t="s">
        <v>14</v>
      </c>
      <c r="B999" t="s">
        <v>18</v>
      </c>
      <c r="C999" t="s">
        <v>19</v>
      </c>
      <c r="D999">
        <v>8.85546875</v>
      </c>
      <c r="E999" t="s">
        <v>21</v>
      </c>
      <c r="F999">
        <v>3030</v>
      </c>
      <c r="G999" t="s">
        <v>27</v>
      </c>
      <c r="H999">
        <v>40</v>
      </c>
      <c r="I999">
        <v>24.265625</v>
      </c>
      <c r="J999" t="s">
        <v>30</v>
      </c>
      <c r="K999" s="1" t="s">
        <v>34</v>
      </c>
      <c r="L999" t="s">
        <v>36</v>
      </c>
      <c r="M999" t="s">
        <v>37</v>
      </c>
      <c r="N999" t="s">
        <v>36</v>
      </c>
      <c r="O999" t="str">
        <f>IF(N999="Occasional","_Yes",N999)</f>
        <v>No</v>
      </c>
    </row>
    <row r="1000" spans="1:15" x14ac:dyDescent="0.25">
      <c r="A1000" t="s">
        <v>14</v>
      </c>
      <c r="B1000" t="s">
        <v>18</v>
      </c>
      <c r="C1000" t="s">
        <v>19</v>
      </c>
      <c r="D1000">
        <v>8.85546875</v>
      </c>
      <c r="E1000" t="s">
        <v>21</v>
      </c>
      <c r="F1000">
        <v>3330</v>
      </c>
      <c r="G1000" t="s">
        <v>27</v>
      </c>
      <c r="H1000">
        <v>40</v>
      </c>
      <c r="I1000">
        <v>31.18359375</v>
      </c>
      <c r="J1000" t="s">
        <v>32</v>
      </c>
      <c r="K1000" s="1" t="s">
        <v>34</v>
      </c>
      <c r="L1000" t="s">
        <v>36</v>
      </c>
      <c r="M1000" t="s">
        <v>38</v>
      </c>
      <c r="N1000" t="s">
        <v>36</v>
      </c>
      <c r="O1000" t="str">
        <f>IF(N1000="Occasional","_Yes",N1000)</f>
        <v>No</v>
      </c>
    </row>
    <row r="1001" spans="1:15" x14ac:dyDescent="0.25">
      <c r="A1001" t="s">
        <v>14</v>
      </c>
      <c r="B1001" t="s">
        <v>18</v>
      </c>
      <c r="C1001" t="s">
        <v>19</v>
      </c>
      <c r="D1001">
        <v>8.85546875</v>
      </c>
      <c r="E1001" t="s">
        <v>21</v>
      </c>
      <c r="F1001">
        <v>3730</v>
      </c>
      <c r="G1001" t="s">
        <v>28</v>
      </c>
      <c r="H1001">
        <v>40</v>
      </c>
      <c r="I1001">
        <v>33.5234375</v>
      </c>
      <c r="J1001" t="s">
        <v>32</v>
      </c>
      <c r="K1001" s="1" t="s">
        <v>34</v>
      </c>
      <c r="L1001" t="s">
        <v>36</v>
      </c>
      <c r="M1001" t="s">
        <v>38</v>
      </c>
      <c r="N1001" t="s">
        <v>36</v>
      </c>
      <c r="O1001" t="str">
        <f>IF(N1001="Occasional","_Yes",N1001)</f>
        <v>No</v>
      </c>
    </row>
    <row r="1002" spans="1:15" x14ac:dyDescent="0.25">
      <c r="A1002" t="s">
        <v>14</v>
      </c>
      <c r="B1002" t="s">
        <v>18</v>
      </c>
      <c r="C1002" t="s">
        <v>19</v>
      </c>
      <c r="D1002">
        <v>8.85546875</v>
      </c>
      <c r="E1002" t="s">
        <v>21</v>
      </c>
      <c r="F1002">
        <v>3740</v>
      </c>
      <c r="G1002" t="s">
        <v>28</v>
      </c>
      <c r="H1002">
        <v>40</v>
      </c>
      <c r="I1002">
        <v>29.25390625</v>
      </c>
      <c r="J1002" t="s">
        <v>31</v>
      </c>
      <c r="K1002" s="1" t="s">
        <v>35</v>
      </c>
      <c r="L1002" t="s">
        <v>36</v>
      </c>
      <c r="M1002" t="s">
        <v>38</v>
      </c>
      <c r="N1002" t="s">
        <v>36</v>
      </c>
      <c r="O1002" t="str">
        <f>IF(N1002="Occasional","_Yes",N1002)</f>
        <v>No</v>
      </c>
    </row>
    <row r="1003" spans="1:15" x14ac:dyDescent="0.25">
      <c r="A1003" t="s">
        <v>14</v>
      </c>
      <c r="B1003" t="s">
        <v>18</v>
      </c>
      <c r="C1003" t="s">
        <v>19</v>
      </c>
      <c r="D1003">
        <v>8.85546875</v>
      </c>
      <c r="E1003" t="s">
        <v>21</v>
      </c>
      <c r="F1003">
        <v>4540</v>
      </c>
      <c r="G1003" t="s">
        <v>28</v>
      </c>
      <c r="H1003">
        <v>40</v>
      </c>
      <c r="I1003">
        <v>32.9296875</v>
      </c>
      <c r="J1003" t="s">
        <v>32</v>
      </c>
      <c r="K1003" s="1" t="s">
        <v>34</v>
      </c>
      <c r="L1003" t="s">
        <v>36</v>
      </c>
      <c r="M1003" t="s">
        <v>40</v>
      </c>
      <c r="N1003" t="s">
        <v>36</v>
      </c>
      <c r="O1003" t="str">
        <f>IF(N1003="Occasional","_Yes",N1003)</f>
        <v>No</v>
      </c>
    </row>
    <row r="1004" spans="1:15" x14ac:dyDescent="0.25">
      <c r="A1004" t="s">
        <v>14</v>
      </c>
      <c r="B1004" t="s">
        <v>18</v>
      </c>
      <c r="C1004" t="s">
        <v>19</v>
      </c>
      <c r="D1004">
        <v>9</v>
      </c>
      <c r="E1004" t="s">
        <v>21</v>
      </c>
      <c r="F1004">
        <v>3050</v>
      </c>
      <c r="G1004" t="s">
        <v>27</v>
      </c>
      <c r="H1004">
        <v>41</v>
      </c>
      <c r="I1004">
        <v>21.71875</v>
      </c>
      <c r="J1004" t="s">
        <v>30</v>
      </c>
      <c r="K1004" s="1" t="s">
        <v>34</v>
      </c>
      <c r="L1004" t="s">
        <v>36</v>
      </c>
      <c r="M1004" t="s">
        <v>38</v>
      </c>
      <c r="N1004" t="s">
        <v>36</v>
      </c>
      <c r="O1004" t="str">
        <f>IF(N1004="Occasional","_Yes",N1004)</f>
        <v>No</v>
      </c>
    </row>
    <row r="1005" spans="1:15" x14ac:dyDescent="0.25">
      <c r="A1005" t="s">
        <v>14</v>
      </c>
      <c r="B1005" t="s">
        <v>18</v>
      </c>
      <c r="C1005" t="s">
        <v>19</v>
      </c>
      <c r="D1005">
        <v>9</v>
      </c>
      <c r="E1005" t="s">
        <v>21</v>
      </c>
      <c r="F1005">
        <v>3100</v>
      </c>
      <c r="G1005" t="s">
        <v>27</v>
      </c>
      <c r="H1005">
        <v>40</v>
      </c>
      <c r="I1005">
        <v>18.28515625</v>
      </c>
      <c r="J1005" t="s">
        <v>29</v>
      </c>
      <c r="K1005" s="1" t="s">
        <v>34</v>
      </c>
      <c r="L1005" t="s">
        <v>36</v>
      </c>
      <c r="M1005" t="s">
        <v>38</v>
      </c>
      <c r="N1005" t="s">
        <v>36</v>
      </c>
      <c r="O1005" t="str">
        <f>IF(N1005="Occasional","_Yes",N1005)</f>
        <v>No</v>
      </c>
    </row>
    <row r="1006" spans="1:15" x14ac:dyDescent="0.25">
      <c r="A1006" t="s">
        <v>14</v>
      </c>
      <c r="B1006" t="s">
        <v>18</v>
      </c>
      <c r="C1006" t="s">
        <v>19</v>
      </c>
      <c r="D1006">
        <v>9</v>
      </c>
      <c r="E1006" t="s">
        <v>21</v>
      </c>
      <c r="F1006">
        <v>3500</v>
      </c>
      <c r="G1006" t="s">
        <v>28</v>
      </c>
      <c r="H1006">
        <v>40</v>
      </c>
      <c r="I1006">
        <v>30.796875</v>
      </c>
      <c r="J1006" t="s">
        <v>32</v>
      </c>
      <c r="K1006" s="1" t="s">
        <v>35</v>
      </c>
      <c r="L1006" t="s">
        <v>36</v>
      </c>
      <c r="M1006" t="s">
        <v>40</v>
      </c>
      <c r="N1006" t="s">
        <v>36</v>
      </c>
      <c r="O1006" t="str">
        <f>IF(N1006="Occasional","_Yes",N1006)</f>
        <v>No</v>
      </c>
    </row>
    <row r="1007" spans="1:15" x14ac:dyDescent="0.25">
      <c r="A1007" t="s">
        <v>14</v>
      </c>
      <c r="B1007" t="s">
        <v>18</v>
      </c>
      <c r="C1007" t="s">
        <v>19</v>
      </c>
      <c r="D1007">
        <v>9</v>
      </c>
      <c r="E1007" t="s">
        <v>21</v>
      </c>
      <c r="F1007">
        <v>3510</v>
      </c>
      <c r="G1007" t="s">
        <v>28</v>
      </c>
      <c r="H1007">
        <v>40</v>
      </c>
      <c r="I1007">
        <v>23.40625</v>
      </c>
      <c r="J1007" t="s">
        <v>30</v>
      </c>
      <c r="K1007" s="1" t="s">
        <v>33</v>
      </c>
      <c r="L1007" t="s">
        <v>36</v>
      </c>
      <c r="M1007" t="s">
        <v>38</v>
      </c>
      <c r="N1007" t="s">
        <v>36</v>
      </c>
      <c r="O1007" t="str">
        <f>IF(N1007="Occasional","_Yes",N1007)</f>
        <v>No</v>
      </c>
    </row>
    <row r="1008" spans="1:15" x14ac:dyDescent="0.25">
      <c r="A1008" t="s">
        <v>14</v>
      </c>
      <c r="B1008" t="s">
        <v>18</v>
      </c>
      <c r="C1008" t="s">
        <v>19</v>
      </c>
      <c r="D1008">
        <v>9</v>
      </c>
      <c r="E1008" t="s">
        <v>21</v>
      </c>
      <c r="F1008">
        <v>3535</v>
      </c>
      <c r="G1008" t="s">
        <v>28</v>
      </c>
      <c r="H1008">
        <v>39.421875</v>
      </c>
      <c r="I1008">
        <v>35.046875</v>
      </c>
      <c r="J1008" t="s">
        <v>32</v>
      </c>
      <c r="K1008" s="1" t="s">
        <v>35</v>
      </c>
      <c r="L1008" t="s">
        <v>36</v>
      </c>
      <c r="M1008" t="s">
        <v>37</v>
      </c>
      <c r="N1008" t="s">
        <v>36</v>
      </c>
      <c r="O1008" t="str">
        <f>IF(N1008="Occasional","_Yes",N1008)</f>
        <v>No</v>
      </c>
    </row>
    <row r="1009" spans="1:15" x14ac:dyDescent="0.25">
      <c r="A1009" t="s">
        <v>14</v>
      </c>
      <c r="B1009" t="s">
        <v>18</v>
      </c>
      <c r="C1009" t="s">
        <v>19</v>
      </c>
      <c r="D1009">
        <v>9</v>
      </c>
      <c r="E1009" t="s">
        <v>21</v>
      </c>
      <c r="F1009">
        <v>3750</v>
      </c>
      <c r="G1009" t="s">
        <v>28</v>
      </c>
      <c r="H1009">
        <v>42</v>
      </c>
      <c r="I1009">
        <v>29.43359375</v>
      </c>
      <c r="J1009" t="s">
        <v>31</v>
      </c>
      <c r="K1009" s="1" t="s">
        <v>35</v>
      </c>
      <c r="L1009" t="s">
        <v>36</v>
      </c>
      <c r="M1009" t="s">
        <v>38</v>
      </c>
      <c r="N1009" t="s">
        <v>36</v>
      </c>
      <c r="O1009" t="str">
        <f>IF(N1009="Occasional","_Yes",N1009)</f>
        <v>No</v>
      </c>
    </row>
    <row r="1010" spans="1:15" x14ac:dyDescent="0.25">
      <c r="A1010" t="s">
        <v>14</v>
      </c>
      <c r="B1010" t="s">
        <v>18</v>
      </c>
      <c r="C1010" t="s">
        <v>19</v>
      </c>
      <c r="D1010">
        <v>9</v>
      </c>
      <c r="E1010" t="s">
        <v>21</v>
      </c>
      <c r="F1010">
        <v>3870</v>
      </c>
      <c r="G1010" t="s">
        <v>28</v>
      </c>
      <c r="H1010">
        <v>39.8515625</v>
      </c>
      <c r="I1010">
        <v>32.578125</v>
      </c>
      <c r="J1010" t="s">
        <v>32</v>
      </c>
      <c r="K1010" s="1" t="s">
        <v>34</v>
      </c>
      <c r="L1010" t="s">
        <v>36</v>
      </c>
      <c r="M1010" t="s">
        <v>38</v>
      </c>
      <c r="N1010" t="s">
        <v>36</v>
      </c>
      <c r="O1010" t="str">
        <f>IF(N1010="Occasional","_Yes",N1010)</f>
        <v>No</v>
      </c>
    </row>
    <row r="1011" spans="1:15" x14ac:dyDescent="0.25">
      <c r="A1011" t="s">
        <v>14</v>
      </c>
      <c r="B1011" t="s">
        <v>18</v>
      </c>
      <c r="C1011" t="s">
        <v>19</v>
      </c>
      <c r="D1011">
        <v>9</v>
      </c>
      <c r="E1011" t="s">
        <v>21</v>
      </c>
      <c r="F1011">
        <v>4020</v>
      </c>
      <c r="G1011" t="s">
        <v>28</v>
      </c>
      <c r="H1011">
        <v>39.7109375</v>
      </c>
      <c r="I1011">
        <v>29.8515625</v>
      </c>
      <c r="J1011" t="s">
        <v>31</v>
      </c>
      <c r="K1011" s="1" t="s">
        <v>33</v>
      </c>
      <c r="L1011" t="s">
        <v>36</v>
      </c>
      <c r="M1011" t="s">
        <v>38</v>
      </c>
      <c r="N1011" t="s">
        <v>36</v>
      </c>
      <c r="O1011" t="str">
        <f>IF(N1011="Occasional","_Yes",N1011)</f>
        <v>No</v>
      </c>
    </row>
    <row r="1012" spans="1:15" x14ac:dyDescent="0.25">
      <c r="A1012" t="s">
        <v>14</v>
      </c>
      <c r="B1012" t="s">
        <v>18</v>
      </c>
      <c r="C1012" t="s">
        <v>19</v>
      </c>
      <c r="D1012">
        <v>9</v>
      </c>
      <c r="E1012" t="s">
        <v>21</v>
      </c>
      <c r="F1012">
        <v>4100</v>
      </c>
      <c r="G1012" t="s">
        <v>28</v>
      </c>
      <c r="H1012">
        <v>41</v>
      </c>
      <c r="I1012">
        <v>34.484375</v>
      </c>
      <c r="J1012" t="s">
        <v>32</v>
      </c>
      <c r="K1012" s="1" t="s">
        <v>33</v>
      </c>
      <c r="L1012" t="s">
        <v>36</v>
      </c>
      <c r="M1012" t="s">
        <v>38</v>
      </c>
      <c r="N1012" t="s">
        <v>63</v>
      </c>
      <c r="O1012" t="str">
        <f>IF(N1012="Occasional","_Yes",N1012)</f>
        <v>_Yes</v>
      </c>
    </row>
    <row r="1013" spans="1:15" x14ac:dyDescent="0.25">
      <c r="A1013" t="s">
        <v>14</v>
      </c>
      <c r="B1013" t="s">
        <v>18</v>
      </c>
      <c r="C1013" t="s">
        <v>19</v>
      </c>
      <c r="D1013">
        <v>9</v>
      </c>
      <c r="E1013" t="s">
        <v>21</v>
      </c>
      <c r="F1013">
        <v>4260</v>
      </c>
      <c r="G1013" t="s">
        <v>28</v>
      </c>
      <c r="H1013">
        <v>40</v>
      </c>
      <c r="I1013">
        <v>34.9375</v>
      </c>
      <c r="J1013" t="s">
        <v>32</v>
      </c>
      <c r="K1013" s="1" t="s">
        <v>34</v>
      </c>
      <c r="L1013" t="s">
        <v>36</v>
      </c>
      <c r="M1013" t="s">
        <v>38</v>
      </c>
      <c r="N1013" t="s">
        <v>36</v>
      </c>
      <c r="O1013" t="str">
        <f>IF(N1013="Occasional","_Yes",N1013)</f>
        <v>No</v>
      </c>
    </row>
    <row r="1014" spans="1:15" x14ac:dyDescent="0.25">
      <c r="A1014" t="s">
        <v>14</v>
      </c>
      <c r="B1014" t="s">
        <v>18</v>
      </c>
      <c r="C1014" t="s">
        <v>19</v>
      </c>
      <c r="D1014">
        <v>9.142578125</v>
      </c>
      <c r="E1014" t="s">
        <v>21</v>
      </c>
      <c r="F1014">
        <v>1440</v>
      </c>
      <c r="G1014" t="s">
        <v>25</v>
      </c>
      <c r="H1014">
        <v>30</v>
      </c>
      <c r="I1014">
        <v>30.9921875</v>
      </c>
      <c r="J1014" t="s">
        <v>32</v>
      </c>
      <c r="K1014" s="1" t="s">
        <v>34</v>
      </c>
      <c r="L1014" t="s">
        <v>36</v>
      </c>
      <c r="M1014" t="s">
        <v>38</v>
      </c>
      <c r="N1014" t="s">
        <v>36</v>
      </c>
      <c r="O1014" t="str">
        <f>IF(N1014="Occasional","_Yes",N1014)</f>
        <v>No</v>
      </c>
    </row>
    <row r="1015" spans="1:15" x14ac:dyDescent="0.25">
      <c r="A1015" t="s">
        <v>14</v>
      </c>
      <c r="B1015" t="s">
        <v>18</v>
      </c>
      <c r="C1015" t="s">
        <v>19</v>
      </c>
      <c r="D1015">
        <v>9.142578125</v>
      </c>
      <c r="E1015" t="s">
        <v>21</v>
      </c>
      <c r="F1015">
        <v>3100</v>
      </c>
      <c r="G1015" t="s">
        <v>27</v>
      </c>
      <c r="H1015">
        <v>41</v>
      </c>
      <c r="I1015">
        <v>25.8828125</v>
      </c>
      <c r="J1015" t="s">
        <v>31</v>
      </c>
      <c r="K1015" s="1" t="s">
        <v>35</v>
      </c>
      <c r="L1015" t="s">
        <v>36</v>
      </c>
      <c r="M1015" t="s">
        <v>38</v>
      </c>
      <c r="N1015" t="s">
        <v>41</v>
      </c>
      <c r="O1015" t="str">
        <f>IF(N1015="Occasional","_Yes",N1015)</f>
        <v>_Yes</v>
      </c>
    </row>
    <row r="1016" spans="1:15" x14ac:dyDescent="0.25">
      <c r="A1016" t="s">
        <v>14</v>
      </c>
      <c r="B1016" t="s">
        <v>18</v>
      </c>
      <c r="C1016" t="s">
        <v>19</v>
      </c>
      <c r="D1016">
        <v>9.142578125</v>
      </c>
      <c r="E1016" t="s">
        <v>21</v>
      </c>
      <c r="F1016">
        <v>3790</v>
      </c>
      <c r="G1016" t="s">
        <v>28</v>
      </c>
      <c r="H1016">
        <v>40</v>
      </c>
      <c r="I1016">
        <v>26.171875</v>
      </c>
      <c r="J1016" t="s">
        <v>31</v>
      </c>
      <c r="K1016" s="1" t="s">
        <v>33</v>
      </c>
      <c r="L1016" t="s">
        <v>36</v>
      </c>
      <c r="M1016" t="s">
        <v>40</v>
      </c>
      <c r="N1016" t="s">
        <v>36</v>
      </c>
      <c r="O1016" t="str">
        <f>IF(N1016="Occasional","_Yes",N1016)</f>
        <v>No</v>
      </c>
    </row>
    <row r="1017" spans="1:15" x14ac:dyDescent="0.25">
      <c r="A1017" t="s">
        <v>14</v>
      </c>
      <c r="B1017" t="s">
        <v>18</v>
      </c>
      <c r="C1017" t="s">
        <v>19</v>
      </c>
      <c r="D1017">
        <v>9.28515625</v>
      </c>
      <c r="E1017" t="s">
        <v>21</v>
      </c>
      <c r="F1017">
        <v>2880</v>
      </c>
      <c r="G1017" t="s">
        <v>26</v>
      </c>
      <c r="H1017">
        <v>38</v>
      </c>
      <c r="I1017">
        <v>30.40625</v>
      </c>
      <c r="J1017" t="s">
        <v>32</v>
      </c>
      <c r="K1017" s="1" t="s">
        <v>33</v>
      </c>
      <c r="L1017" t="s">
        <v>36</v>
      </c>
      <c r="M1017" t="s">
        <v>38</v>
      </c>
      <c r="N1017" t="s">
        <v>36</v>
      </c>
      <c r="O1017" t="str">
        <f>IF(N1017="Occasional","_Yes",N1017)</f>
        <v>No</v>
      </c>
    </row>
    <row r="1018" spans="1:15" x14ac:dyDescent="0.25">
      <c r="A1018" t="s">
        <v>14</v>
      </c>
      <c r="B1018" t="s">
        <v>18</v>
      </c>
      <c r="C1018" t="s">
        <v>19</v>
      </c>
      <c r="D1018">
        <v>9.28515625</v>
      </c>
      <c r="E1018" t="s">
        <v>21</v>
      </c>
      <c r="F1018">
        <v>3390</v>
      </c>
      <c r="G1018" t="s">
        <v>27</v>
      </c>
      <c r="H1018">
        <v>38</v>
      </c>
      <c r="I1018">
        <v>26.03125</v>
      </c>
      <c r="J1018" t="s">
        <v>31</v>
      </c>
      <c r="K1018" s="1" t="s">
        <v>34</v>
      </c>
      <c r="L1018" t="s">
        <v>36</v>
      </c>
      <c r="M1018" t="s">
        <v>40</v>
      </c>
      <c r="N1018" t="s">
        <v>63</v>
      </c>
      <c r="O1018" t="str">
        <f>IF(N1018="Occasional","_Yes",N1018)</f>
        <v>_Yes</v>
      </c>
    </row>
    <row r="1019" spans="1:15" x14ac:dyDescent="0.25">
      <c r="A1019" t="s">
        <v>14</v>
      </c>
      <c r="B1019" t="s">
        <v>18</v>
      </c>
      <c r="C1019" t="s">
        <v>19</v>
      </c>
      <c r="D1019">
        <v>9.28515625</v>
      </c>
      <c r="E1019" t="s">
        <v>21</v>
      </c>
      <c r="F1019">
        <v>3480</v>
      </c>
      <c r="G1019" t="s">
        <v>27</v>
      </c>
      <c r="H1019">
        <v>41</v>
      </c>
      <c r="I1019">
        <v>32.3828125</v>
      </c>
      <c r="J1019" t="s">
        <v>32</v>
      </c>
      <c r="K1019" s="1" t="s">
        <v>33</v>
      </c>
      <c r="L1019" t="s">
        <v>36</v>
      </c>
      <c r="M1019" t="s">
        <v>40</v>
      </c>
      <c r="N1019" t="s">
        <v>36</v>
      </c>
      <c r="O1019" t="str">
        <f>IF(N1019="Occasional","_Yes",N1019)</f>
        <v>No</v>
      </c>
    </row>
    <row r="1020" spans="1:15" x14ac:dyDescent="0.25">
      <c r="A1020" t="s">
        <v>14</v>
      </c>
      <c r="B1020" t="s">
        <v>18</v>
      </c>
      <c r="C1020" t="s">
        <v>19</v>
      </c>
      <c r="D1020">
        <v>9.28515625</v>
      </c>
      <c r="E1020" t="s">
        <v>21</v>
      </c>
      <c r="F1020">
        <v>3500</v>
      </c>
      <c r="G1020" t="s">
        <v>28</v>
      </c>
      <c r="H1020">
        <v>39</v>
      </c>
      <c r="I1020">
        <v>32.5546875</v>
      </c>
      <c r="J1020" t="s">
        <v>32</v>
      </c>
      <c r="K1020" s="1" t="s">
        <v>34</v>
      </c>
      <c r="L1020" t="s">
        <v>36</v>
      </c>
      <c r="M1020" t="s">
        <v>38</v>
      </c>
      <c r="N1020" t="s">
        <v>36</v>
      </c>
      <c r="O1020" t="str">
        <f>IF(N1020="Occasional","_Yes",N1020)</f>
        <v>No</v>
      </c>
    </row>
    <row r="1021" spans="1:15" x14ac:dyDescent="0.25">
      <c r="A1021" t="s">
        <v>14</v>
      </c>
      <c r="B1021" t="s">
        <v>18</v>
      </c>
      <c r="C1021" t="s">
        <v>19</v>
      </c>
      <c r="D1021">
        <v>9.28515625</v>
      </c>
      <c r="E1021" t="s">
        <v>21</v>
      </c>
      <c r="F1021">
        <v>3610</v>
      </c>
      <c r="G1021" t="s">
        <v>28</v>
      </c>
      <c r="H1021">
        <v>41</v>
      </c>
      <c r="I1021">
        <v>29.1171875</v>
      </c>
      <c r="J1021" t="s">
        <v>31</v>
      </c>
      <c r="K1021" s="1" t="s">
        <v>34</v>
      </c>
      <c r="L1021" t="s">
        <v>36</v>
      </c>
      <c r="M1021" t="s">
        <v>38</v>
      </c>
      <c r="N1021" t="s">
        <v>36</v>
      </c>
      <c r="O1021" t="str">
        <f>IF(N1021="Occasional","_Yes",N1021)</f>
        <v>No</v>
      </c>
    </row>
    <row r="1022" spans="1:15" x14ac:dyDescent="0.25">
      <c r="A1022" t="s">
        <v>14</v>
      </c>
      <c r="B1022" t="s">
        <v>18</v>
      </c>
      <c r="C1022" t="s">
        <v>19</v>
      </c>
      <c r="D1022">
        <v>9.28515625</v>
      </c>
      <c r="E1022" t="s">
        <v>21</v>
      </c>
      <c r="F1022">
        <v>3840</v>
      </c>
      <c r="G1022" t="s">
        <v>28</v>
      </c>
      <c r="H1022">
        <v>40</v>
      </c>
      <c r="I1022">
        <v>24.75390625</v>
      </c>
      <c r="J1022" t="s">
        <v>30</v>
      </c>
      <c r="K1022" s="1" t="s">
        <v>33</v>
      </c>
      <c r="L1022" t="s">
        <v>36</v>
      </c>
      <c r="M1022" t="s">
        <v>38</v>
      </c>
      <c r="N1022" t="s">
        <v>36</v>
      </c>
      <c r="O1022" t="str">
        <f>IF(N1022="Occasional","_Yes",N1022)</f>
        <v>No</v>
      </c>
    </row>
    <row r="1023" spans="1:15" x14ac:dyDescent="0.25">
      <c r="A1023" t="s">
        <v>14</v>
      </c>
      <c r="B1023" t="s">
        <v>18</v>
      </c>
      <c r="C1023" t="s">
        <v>19</v>
      </c>
      <c r="D1023">
        <v>9.28515625</v>
      </c>
      <c r="E1023" t="s">
        <v>21</v>
      </c>
      <c r="F1023">
        <v>4420</v>
      </c>
      <c r="G1023" t="s">
        <v>28</v>
      </c>
      <c r="H1023">
        <v>40</v>
      </c>
      <c r="I1023">
        <v>32.6953125</v>
      </c>
      <c r="J1023" t="s">
        <v>32</v>
      </c>
      <c r="K1023" s="1" t="s">
        <v>34</v>
      </c>
      <c r="L1023" t="s">
        <v>36</v>
      </c>
      <c r="M1023" t="s">
        <v>38</v>
      </c>
      <c r="N1023" t="s">
        <v>36</v>
      </c>
      <c r="O1023" t="str">
        <f>IF(N1023="Occasional","_Yes",N1023)</f>
        <v>No</v>
      </c>
    </row>
    <row r="1024" spans="1:15" x14ac:dyDescent="0.25">
      <c r="A1024" t="s">
        <v>14</v>
      </c>
      <c r="B1024" t="s">
        <v>18</v>
      </c>
      <c r="C1024" t="s">
        <v>19</v>
      </c>
      <c r="D1024">
        <v>9.427734375</v>
      </c>
      <c r="E1024" t="s">
        <v>21</v>
      </c>
      <c r="F1024">
        <v>3550</v>
      </c>
      <c r="G1024" t="s">
        <v>28</v>
      </c>
      <c r="H1024">
        <v>40</v>
      </c>
      <c r="I1024">
        <v>25.04296875</v>
      </c>
      <c r="J1024" t="s">
        <v>31</v>
      </c>
      <c r="K1024" s="1" t="s">
        <v>34</v>
      </c>
      <c r="L1024" t="s">
        <v>36</v>
      </c>
      <c r="M1024" t="s">
        <v>38</v>
      </c>
      <c r="N1024" t="s">
        <v>36</v>
      </c>
      <c r="O1024" t="str">
        <f>IF(N1024="Occasional","_Yes",N1024)</f>
        <v>No</v>
      </c>
    </row>
    <row r="1025" spans="1:15" x14ac:dyDescent="0.25">
      <c r="A1025" t="s">
        <v>14</v>
      </c>
      <c r="B1025" t="s">
        <v>18</v>
      </c>
      <c r="C1025" t="s">
        <v>19</v>
      </c>
      <c r="D1025">
        <v>9.5703125</v>
      </c>
      <c r="E1025" t="s">
        <v>21</v>
      </c>
      <c r="F1025">
        <v>3080</v>
      </c>
      <c r="G1025" t="s">
        <v>27</v>
      </c>
      <c r="H1025">
        <v>39</v>
      </c>
      <c r="I1025">
        <v>28.0703125</v>
      </c>
      <c r="J1025" t="s">
        <v>31</v>
      </c>
      <c r="K1025" s="1" t="s">
        <v>34</v>
      </c>
      <c r="L1025" t="s">
        <v>36</v>
      </c>
      <c r="M1025" t="s">
        <v>38</v>
      </c>
      <c r="N1025" t="s">
        <v>63</v>
      </c>
      <c r="O1025" t="str">
        <f>IF(N1025="Occasional","_Yes",N1025)</f>
        <v>_Yes</v>
      </c>
    </row>
    <row r="1026" spans="1:15" x14ac:dyDescent="0.25">
      <c r="A1026" t="s">
        <v>14</v>
      </c>
      <c r="B1026" t="s">
        <v>18</v>
      </c>
      <c r="C1026" t="s">
        <v>19</v>
      </c>
      <c r="D1026">
        <v>9.5703125</v>
      </c>
      <c r="E1026" t="s">
        <v>21</v>
      </c>
      <c r="F1026">
        <v>3485</v>
      </c>
      <c r="G1026" t="s">
        <v>27</v>
      </c>
      <c r="H1026">
        <v>41</v>
      </c>
      <c r="I1026">
        <v>34.765625</v>
      </c>
      <c r="J1026" t="s">
        <v>32</v>
      </c>
      <c r="K1026" s="1" t="s">
        <v>33</v>
      </c>
      <c r="L1026" t="s">
        <v>36</v>
      </c>
      <c r="M1026" t="s">
        <v>38</v>
      </c>
      <c r="N1026" t="s">
        <v>36</v>
      </c>
      <c r="O1026" t="str">
        <f>IF(N1026="Occasional","_Yes",N1026)</f>
        <v>No</v>
      </c>
    </row>
    <row r="1027" spans="1:15" x14ac:dyDescent="0.25">
      <c r="A1027" t="s">
        <v>14</v>
      </c>
      <c r="B1027" t="s">
        <v>18</v>
      </c>
      <c r="C1027" t="s">
        <v>19</v>
      </c>
      <c r="D1027">
        <v>9.5703125</v>
      </c>
      <c r="E1027" t="s">
        <v>21</v>
      </c>
      <c r="F1027">
        <v>3940</v>
      </c>
      <c r="G1027" t="s">
        <v>28</v>
      </c>
      <c r="H1027">
        <v>42</v>
      </c>
      <c r="I1027">
        <v>25.87109375</v>
      </c>
      <c r="J1027" t="s">
        <v>31</v>
      </c>
      <c r="K1027" s="1" t="s">
        <v>34</v>
      </c>
      <c r="L1027" t="s">
        <v>36</v>
      </c>
      <c r="M1027" t="s">
        <v>38</v>
      </c>
      <c r="N1027" t="s">
        <v>36</v>
      </c>
      <c r="O1027" t="str">
        <f>IF(N1027="Occasional","_Yes",N1027)</f>
        <v>No</v>
      </c>
    </row>
    <row r="1028" spans="1:15" x14ac:dyDescent="0.25">
      <c r="A1028" t="s">
        <v>14</v>
      </c>
      <c r="B1028" t="s">
        <v>18</v>
      </c>
      <c r="C1028" t="s">
        <v>19</v>
      </c>
      <c r="D1028">
        <v>9.712890625</v>
      </c>
      <c r="E1028" t="s">
        <v>21</v>
      </c>
      <c r="F1028">
        <v>3220</v>
      </c>
      <c r="G1028" t="s">
        <v>27</v>
      </c>
      <c r="H1028">
        <v>40</v>
      </c>
      <c r="I1028">
        <v>28.2734375</v>
      </c>
      <c r="J1028" t="s">
        <v>31</v>
      </c>
      <c r="K1028" s="1" t="s">
        <v>33</v>
      </c>
      <c r="L1028" t="s">
        <v>36</v>
      </c>
      <c r="M1028" t="s">
        <v>40</v>
      </c>
      <c r="N1028" t="s">
        <v>36</v>
      </c>
      <c r="O1028" t="str">
        <f>IF(N1028="Occasional","_Yes",N1028)</f>
        <v>No</v>
      </c>
    </row>
    <row r="1029" spans="1:15" x14ac:dyDescent="0.25">
      <c r="A1029" t="s">
        <v>14</v>
      </c>
      <c r="B1029" t="s">
        <v>18</v>
      </c>
      <c r="C1029" t="s">
        <v>19</v>
      </c>
      <c r="D1029">
        <v>9.712890625</v>
      </c>
      <c r="E1029" t="s">
        <v>21</v>
      </c>
      <c r="F1029">
        <v>3540</v>
      </c>
      <c r="G1029" t="s">
        <v>28</v>
      </c>
      <c r="H1029">
        <v>41</v>
      </c>
      <c r="I1029">
        <v>36.6796875</v>
      </c>
      <c r="J1029" t="s">
        <v>32</v>
      </c>
      <c r="K1029" s="1" t="s">
        <v>35</v>
      </c>
      <c r="L1029" t="s">
        <v>36</v>
      </c>
      <c r="M1029" t="s">
        <v>38</v>
      </c>
      <c r="N1029" t="s">
        <v>36</v>
      </c>
      <c r="O1029" t="str">
        <f>IF(N1029="Occasional","_Yes",N1029)</f>
        <v>No</v>
      </c>
    </row>
    <row r="1030" spans="1:15" x14ac:dyDescent="0.25">
      <c r="A1030" t="s">
        <v>14</v>
      </c>
      <c r="B1030" t="s">
        <v>18</v>
      </c>
      <c r="C1030" t="s">
        <v>19</v>
      </c>
      <c r="D1030">
        <v>9.712890625</v>
      </c>
      <c r="E1030" t="s">
        <v>21</v>
      </c>
      <c r="F1030">
        <v>3560</v>
      </c>
      <c r="G1030" t="s">
        <v>28</v>
      </c>
      <c r="H1030">
        <v>41</v>
      </c>
      <c r="I1030">
        <v>24.2265625</v>
      </c>
      <c r="J1030" t="s">
        <v>30</v>
      </c>
      <c r="K1030" s="1" t="s">
        <v>35</v>
      </c>
      <c r="L1030" t="s">
        <v>36</v>
      </c>
      <c r="M1030" t="s">
        <v>38</v>
      </c>
      <c r="N1030" t="s">
        <v>36</v>
      </c>
      <c r="O1030" t="str">
        <f>IF(N1030="Occasional","_Yes",N1030)</f>
        <v>No</v>
      </c>
    </row>
    <row r="1031" spans="1:15" x14ac:dyDescent="0.25">
      <c r="A1031" t="s">
        <v>14</v>
      </c>
      <c r="B1031" t="s">
        <v>18</v>
      </c>
      <c r="C1031" t="s">
        <v>19</v>
      </c>
      <c r="D1031">
        <v>9.712890625</v>
      </c>
      <c r="E1031" t="s">
        <v>21</v>
      </c>
      <c r="F1031">
        <v>3910</v>
      </c>
      <c r="G1031" t="s">
        <v>28</v>
      </c>
      <c r="H1031">
        <v>41.421875</v>
      </c>
      <c r="I1031">
        <v>30.7578125</v>
      </c>
      <c r="J1031" t="s">
        <v>32</v>
      </c>
      <c r="K1031" s="1" t="s">
        <v>34</v>
      </c>
      <c r="L1031" t="s">
        <v>36</v>
      </c>
      <c r="M1031" t="s">
        <v>38</v>
      </c>
      <c r="N1031" t="s">
        <v>36</v>
      </c>
      <c r="O1031" t="str">
        <f>IF(N1031="Occasional","_Yes",N1031)</f>
        <v>No</v>
      </c>
    </row>
    <row r="1032" spans="1:15" x14ac:dyDescent="0.25">
      <c r="A1032" t="s">
        <v>14</v>
      </c>
      <c r="B1032" t="s">
        <v>18</v>
      </c>
      <c r="C1032" t="s">
        <v>19</v>
      </c>
      <c r="D1032">
        <v>9.85546875</v>
      </c>
      <c r="E1032" t="s">
        <v>21</v>
      </c>
      <c r="F1032">
        <v>3356</v>
      </c>
      <c r="G1032" t="s">
        <v>27</v>
      </c>
      <c r="H1032">
        <v>38</v>
      </c>
      <c r="I1032">
        <v>26.64453125</v>
      </c>
      <c r="J1032" t="s">
        <v>31</v>
      </c>
      <c r="K1032" s="1" t="s">
        <v>34</v>
      </c>
      <c r="L1032" t="s">
        <v>36</v>
      </c>
      <c r="M1032" t="s">
        <v>40</v>
      </c>
      <c r="N1032" t="s">
        <v>36</v>
      </c>
      <c r="O1032" t="str">
        <f>IF(N1032="Occasional","_Yes",N1032)</f>
        <v>No</v>
      </c>
    </row>
    <row r="1033" spans="1:15" x14ac:dyDescent="0.25">
      <c r="A1033" t="s">
        <v>14</v>
      </c>
      <c r="B1033" t="s">
        <v>18</v>
      </c>
      <c r="C1033" t="s">
        <v>19</v>
      </c>
      <c r="D1033">
        <v>9.85546875</v>
      </c>
      <c r="E1033" t="s">
        <v>21</v>
      </c>
      <c r="F1033">
        <v>3520</v>
      </c>
      <c r="G1033" t="s">
        <v>28</v>
      </c>
      <c r="H1033">
        <v>41</v>
      </c>
      <c r="I1033">
        <v>33.71875</v>
      </c>
      <c r="J1033" t="s">
        <v>32</v>
      </c>
      <c r="K1033" s="1" t="s">
        <v>34</v>
      </c>
      <c r="L1033" t="s">
        <v>36</v>
      </c>
      <c r="M1033" t="s">
        <v>38</v>
      </c>
      <c r="N1033" t="s">
        <v>36</v>
      </c>
      <c r="O1033" t="str">
        <f>IF(N1033="Occasional","_Yes",N1033)</f>
        <v>No</v>
      </c>
    </row>
    <row r="1034" spans="1:15" x14ac:dyDescent="0.25">
      <c r="A1034" t="s">
        <v>14</v>
      </c>
      <c r="B1034" t="s">
        <v>18</v>
      </c>
      <c r="C1034" t="s">
        <v>19</v>
      </c>
      <c r="D1034">
        <v>9.85546875</v>
      </c>
      <c r="E1034" t="s">
        <v>21</v>
      </c>
      <c r="F1034">
        <v>3650</v>
      </c>
      <c r="G1034" t="s">
        <v>28</v>
      </c>
      <c r="H1034">
        <v>40</v>
      </c>
      <c r="I1034">
        <v>35.0703125</v>
      </c>
      <c r="J1034" t="s">
        <v>32</v>
      </c>
      <c r="K1034" s="1" t="s">
        <v>35</v>
      </c>
      <c r="L1034" t="s">
        <v>36</v>
      </c>
      <c r="M1034" t="s">
        <v>38</v>
      </c>
      <c r="N1034" t="s">
        <v>36</v>
      </c>
      <c r="O1034" t="str">
        <f>IF(N1034="Occasional","_Yes",N1034)</f>
        <v>No</v>
      </c>
    </row>
    <row r="1035" spans="1:15" x14ac:dyDescent="0.25">
      <c r="A1035" t="s">
        <v>14</v>
      </c>
      <c r="B1035" t="s">
        <v>18</v>
      </c>
      <c r="C1035" t="s">
        <v>19</v>
      </c>
      <c r="D1035">
        <v>9.85546875</v>
      </c>
      <c r="E1035" t="s">
        <v>21</v>
      </c>
      <c r="F1035">
        <v>3660</v>
      </c>
      <c r="G1035" t="s">
        <v>28</v>
      </c>
      <c r="H1035">
        <v>40</v>
      </c>
      <c r="I1035">
        <v>17.765625</v>
      </c>
      <c r="J1035" t="s">
        <v>29</v>
      </c>
      <c r="K1035" s="1" t="s">
        <v>34</v>
      </c>
      <c r="L1035" t="s">
        <v>36</v>
      </c>
      <c r="M1035" t="s">
        <v>38</v>
      </c>
      <c r="N1035" t="s">
        <v>63</v>
      </c>
      <c r="O1035" t="str">
        <f>IF(N1035="Occasional","_Yes",N1035)</f>
        <v>_Yes</v>
      </c>
    </row>
    <row r="1036" spans="1:15" x14ac:dyDescent="0.25">
      <c r="A1036" t="s">
        <v>14</v>
      </c>
      <c r="B1036" t="s">
        <v>18</v>
      </c>
      <c r="C1036" t="s">
        <v>19</v>
      </c>
      <c r="D1036">
        <v>9.85546875</v>
      </c>
      <c r="E1036" t="s">
        <v>21</v>
      </c>
      <c r="F1036">
        <v>3790</v>
      </c>
      <c r="G1036" t="s">
        <v>28</v>
      </c>
      <c r="H1036">
        <v>41</v>
      </c>
      <c r="I1036">
        <v>31.2734375</v>
      </c>
      <c r="J1036" t="s">
        <v>32</v>
      </c>
      <c r="K1036" s="1" t="s">
        <v>33</v>
      </c>
      <c r="L1036" t="s">
        <v>36</v>
      </c>
      <c r="M1036" t="s">
        <v>38</v>
      </c>
      <c r="N1036" t="s">
        <v>36</v>
      </c>
      <c r="O1036" t="str">
        <f>IF(N1036="Occasional","_Yes",N1036)</f>
        <v>No</v>
      </c>
    </row>
    <row r="1037" spans="1:15" x14ac:dyDescent="0.25">
      <c r="A1037" t="s">
        <v>14</v>
      </c>
      <c r="B1037" t="s">
        <v>18</v>
      </c>
      <c r="C1037" t="s">
        <v>19</v>
      </c>
      <c r="D1037">
        <v>9.85546875</v>
      </c>
      <c r="E1037" t="s">
        <v>21</v>
      </c>
      <c r="F1037">
        <v>4945</v>
      </c>
      <c r="G1037" t="s">
        <v>28</v>
      </c>
      <c r="H1037">
        <v>38</v>
      </c>
      <c r="I1037">
        <v>23.76953125</v>
      </c>
      <c r="J1037" t="s">
        <v>30</v>
      </c>
      <c r="K1037" s="1" t="s">
        <v>34</v>
      </c>
      <c r="L1037" t="s">
        <v>36</v>
      </c>
      <c r="M1037" t="s">
        <v>38</v>
      </c>
      <c r="N1037" t="s">
        <v>36</v>
      </c>
      <c r="O1037" t="str">
        <f>IF(N1037="Occasional","_Yes",N1037)</f>
        <v>No</v>
      </c>
    </row>
    <row r="1038" spans="1:15" x14ac:dyDescent="0.25">
      <c r="A1038" t="s">
        <v>14</v>
      </c>
      <c r="B1038" t="s">
        <v>18</v>
      </c>
      <c r="C1038" t="s">
        <v>19</v>
      </c>
      <c r="D1038">
        <v>10</v>
      </c>
      <c r="E1038" t="s">
        <v>21</v>
      </c>
      <c r="F1038">
        <v>3020</v>
      </c>
      <c r="G1038" t="s">
        <v>27</v>
      </c>
      <c r="H1038">
        <v>39</v>
      </c>
      <c r="I1038">
        <v>28.94140625</v>
      </c>
      <c r="J1038" t="s">
        <v>31</v>
      </c>
      <c r="K1038" s="1" t="s">
        <v>35</v>
      </c>
      <c r="L1038" t="s">
        <v>36</v>
      </c>
      <c r="M1038" t="s">
        <v>38</v>
      </c>
      <c r="N1038" t="s">
        <v>63</v>
      </c>
      <c r="O1038" t="str">
        <f>IF(N1038="Occasional","_Yes",N1038)</f>
        <v>_Yes</v>
      </c>
    </row>
    <row r="1039" spans="1:15" x14ac:dyDescent="0.25">
      <c r="A1039" t="s">
        <v>14</v>
      </c>
      <c r="B1039" t="s">
        <v>18</v>
      </c>
      <c r="C1039" t="s">
        <v>19</v>
      </c>
      <c r="D1039">
        <v>10</v>
      </c>
      <c r="E1039" t="s">
        <v>21</v>
      </c>
      <c r="F1039">
        <v>3045</v>
      </c>
      <c r="G1039" t="s">
        <v>27</v>
      </c>
      <c r="H1039">
        <v>42</v>
      </c>
      <c r="I1039">
        <v>31.66796875</v>
      </c>
      <c r="J1039" t="s">
        <v>32</v>
      </c>
      <c r="K1039" s="1" t="s">
        <v>34</v>
      </c>
      <c r="L1039" t="s">
        <v>36</v>
      </c>
      <c r="M1039" t="s">
        <v>38</v>
      </c>
      <c r="N1039" t="s">
        <v>63</v>
      </c>
      <c r="O1039" t="str">
        <f>IF(N1039="Occasional","_Yes",N1039)</f>
        <v>_Yes</v>
      </c>
    </row>
    <row r="1040" spans="1:15" x14ac:dyDescent="0.25">
      <c r="A1040" t="s">
        <v>14</v>
      </c>
      <c r="B1040" t="s">
        <v>18</v>
      </c>
      <c r="C1040" t="s">
        <v>19</v>
      </c>
      <c r="D1040">
        <v>10</v>
      </c>
      <c r="E1040" t="s">
        <v>21</v>
      </c>
      <c r="F1040">
        <v>3190</v>
      </c>
      <c r="G1040" t="s">
        <v>27</v>
      </c>
      <c r="H1040">
        <v>42</v>
      </c>
      <c r="I1040">
        <v>26.88671875</v>
      </c>
      <c r="J1040" t="s">
        <v>31</v>
      </c>
      <c r="K1040" s="1" t="s">
        <v>34</v>
      </c>
      <c r="L1040" t="s">
        <v>36</v>
      </c>
      <c r="M1040" t="s">
        <v>38</v>
      </c>
      <c r="N1040" t="s">
        <v>36</v>
      </c>
      <c r="O1040" t="str">
        <f>IF(N1040="Occasional","_Yes",N1040)</f>
        <v>No</v>
      </c>
    </row>
    <row r="1041" spans="1:15" x14ac:dyDescent="0.25">
      <c r="A1041" t="s">
        <v>14</v>
      </c>
      <c r="B1041" t="s">
        <v>18</v>
      </c>
      <c r="C1041" t="s">
        <v>19</v>
      </c>
      <c r="D1041">
        <v>10</v>
      </c>
      <c r="E1041" t="s">
        <v>21</v>
      </c>
      <c r="F1041">
        <v>3480</v>
      </c>
      <c r="G1041" t="s">
        <v>27</v>
      </c>
      <c r="H1041">
        <v>39</v>
      </c>
      <c r="I1041">
        <v>26.4296875</v>
      </c>
      <c r="J1041" t="s">
        <v>31</v>
      </c>
      <c r="K1041" s="1" t="s">
        <v>34</v>
      </c>
      <c r="L1041" t="s">
        <v>36</v>
      </c>
      <c r="M1041" t="s">
        <v>40</v>
      </c>
      <c r="N1041" t="s">
        <v>36</v>
      </c>
      <c r="O1041" t="str">
        <f>IF(N1041="Occasional","_Yes",N1041)</f>
        <v>No</v>
      </c>
    </row>
    <row r="1042" spans="1:15" x14ac:dyDescent="0.25">
      <c r="A1042" t="s">
        <v>14</v>
      </c>
      <c r="B1042" t="s">
        <v>18</v>
      </c>
      <c r="C1042" t="s">
        <v>19</v>
      </c>
      <c r="D1042">
        <v>10</v>
      </c>
      <c r="E1042" t="s">
        <v>21</v>
      </c>
      <c r="F1042">
        <v>3590</v>
      </c>
      <c r="G1042" t="s">
        <v>28</v>
      </c>
      <c r="H1042">
        <v>40</v>
      </c>
      <c r="I1042">
        <v>27.80078125</v>
      </c>
      <c r="J1042" t="s">
        <v>31</v>
      </c>
      <c r="K1042" s="1" t="s">
        <v>34</v>
      </c>
      <c r="L1042" t="s">
        <v>36</v>
      </c>
      <c r="M1042" t="s">
        <v>38</v>
      </c>
      <c r="N1042" t="s">
        <v>36</v>
      </c>
      <c r="O1042" t="str">
        <f>IF(N1042="Occasional","_Yes",N1042)</f>
        <v>No</v>
      </c>
    </row>
    <row r="1043" spans="1:15" x14ac:dyDescent="0.25">
      <c r="A1043" t="s">
        <v>14</v>
      </c>
      <c r="B1043" t="s">
        <v>18</v>
      </c>
      <c r="C1043" t="s">
        <v>19</v>
      </c>
      <c r="D1043">
        <v>10</v>
      </c>
      <c r="E1043" t="s">
        <v>21</v>
      </c>
      <c r="F1043">
        <v>3620</v>
      </c>
      <c r="G1043" t="s">
        <v>28</v>
      </c>
      <c r="H1043">
        <v>41</v>
      </c>
      <c r="I1043">
        <v>41.3984375</v>
      </c>
      <c r="J1043" t="s">
        <v>32</v>
      </c>
      <c r="K1043" s="1" t="s">
        <v>34</v>
      </c>
      <c r="L1043" t="s">
        <v>63</v>
      </c>
      <c r="M1043" t="s">
        <v>38</v>
      </c>
      <c r="N1043" t="s">
        <v>36</v>
      </c>
      <c r="O1043" t="str">
        <f>IF(N1043="Occasional","_Yes",N1043)</f>
        <v>No</v>
      </c>
    </row>
    <row r="1044" spans="1:15" x14ac:dyDescent="0.25">
      <c r="A1044" t="s">
        <v>14</v>
      </c>
      <c r="B1044" t="s">
        <v>18</v>
      </c>
      <c r="C1044" t="s">
        <v>19</v>
      </c>
      <c r="D1044">
        <v>10</v>
      </c>
      <c r="E1044" t="s">
        <v>21</v>
      </c>
      <c r="F1044">
        <v>3670</v>
      </c>
      <c r="G1044" t="s">
        <v>28</v>
      </c>
      <c r="H1044">
        <v>40</v>
      </c>
      <c r="I1044">
        <v>27.734375</v>
      </c>
      <c r="J1044" t="s">
        <v>31</v>
      </c>
      <c r="K1044" s="1" t="s">
        <v>35</v>
      </c>
      <c r="L1044" t="s">
        <v>36</v>
      </c>
      <c r="M1044" t="s">
        <v>40</v>
      </c>
      <c r="N1044" t="s">
        <v>36</v>
      </c>
      <c r="O1044" t="str">
        <f>IF(N1044="Occasional","_Yes",N1044)</f>
        <v>No</v>
      </c>
    </row>
    <row r="1045" spans="1:15" x14ac:dyDescent="0.25">
      <c r="A1045" t="s">
        <v>14</v>
      </c>
      <c r="B1045" t="s">
        <v>18</v>
      </c>
      <c r="C1045" t="s">
        <v>19</v>
      </c>
      <c r="D1045">
        <v>10</v>
      </c>
      <c r="E1045" t="s">
        <v>21</v>
      </c>
      <c r="F1045">
        <v>3930</v>
      </c>
      <c r="G1045" t="s">
        <v>28</v>
      </c>
      <c r="H1045">
        <v>38</v>
      </c>
      <c r="I1045">
        <v>28.09375</v>
      </c>
      <c r="J1045" t="s">
        <v>31</v>
      </c>
      <c r="K1045" s="1" t="s">
        <v>34</v>
      </c>
      <c r="L1045" t="s">
        <v>36</v>
      </c>
      <c r="M1045" t="s">
        <v>38</v>
      </c>
      <c r="N1045" t="s">
        <v>36</v>
      </c>
      <c r="O1045" t="str">
        <f>IF(N1045="Occasional","_Yes",N1045)</f>
        <v>No</v>
      </c>
    </row>
    <row r="1046" spans="1:15" x14ac:dyDescent="0.25">
      <c r="A1046" t="s">
        <v>14</v>
      </c>
      <c r="B1046" t="s">
        <v>18</v>
      </c>
      <c r="C1046" t="s">
        <v>19</v>
      </c>
      <c r="D1046">
        <v>10.14257813</v>
      </c>
      <c r="E1046" t="s">
        <v>21</v>
      </c>
      <c r="F1046">
        <v>2750</v>
      </c>
      <c r="G1046" t="s">
        <v>26</v>
      </c>
      <c r="H1046">
        <v>36</v>
      </c>
      <c r="I1046">
        <v>29.80859375</v>
      </c>
      <c r="J1046" t="s">
        <v>31</v>
      </c>
      <c r="K1046" s="1" t="s">
        <v>33</v>
      </c>
      <c r="L1046" t="s">
        <v>36</v>
      </c>
      <c r="M1046" t="s">
        <v>38</v>
      </c>
      <c r="N1046" t="s">
        <v>63</v>
      </c>
      <c r="O1046" t="str">
        <f>IF(N1046="Occasional","_Yes",N1046)</f>
        <v>_Yes</v>
      </c>
    </row>
    <row r="1047" spans="1:15" x14ac:dyDescent="0.25">
      <c r="A1047" t="s">
        <v>14</v>
      </c>
      <c r="B1047" t="s">
        <v>18</v>
      </c>
      <c r="C1047" t="s">
        <v>19</v>
      </c>
      <c r="D1047">
        <v>10.14257813</v>
      </c>
      <c r="E1047" t="s">
        <v>21</v>
      </c>
      <c r="F1047">
        <v>3200</v>
      </c>
      <c r="G1047" t="s">
        <v>27</v>
      </c>
      <c r="H1047">
        <v>37</v>
      </c>
      <c r="I1047">
        <v>32.015625</v>
      </c>
      <c r="J1047" t="s">
        <v>32</v>
      </c>
      <c r="K1047" s="1" t="s">
        <v>33</v>
      </c>
      <c r="L1047" t="s">
        <v>36</v>
      </c>
      <c r="M1047" t="s">
        <v>38</v>
      </c>
      <c r="N1047" t="s">
        <v>36</v>
      </c>
      <c r="O1047" t="str">
        <f>IF(N1047="Occasional","_Yes",N1047)</f>
        <v>No</v>
      </c>
    </row>
    <row r="1048" spans="1:15" x14ac:dyDescent="0.25">
      <c r="A1048" t="s">
        <v>14</v>
      </c>
      <c r="B1048" t="s">
        <v>18</v>
      </c>
      <c r="C1048" t="s">
        <v>19</v>
      </c>
      <c r="D1048">
        <v>10.14257813</v>
      </c>
      <c r="E1048" t="s">
        <v>21</v>
      </c>
      <c r="F1048">
        <v>3530</v>
      </c>
      <c r="G1048" t="s">
        <v>28</v>
      </c>
      <c r="H1048">
        <v>40.8515625</v>
      </c>
      <c r="I1048">
        <v>22.67578125</v>
      </c>
      <c r="J1048" t="s">
        <v>30</v>
      </c>
      <c r="K1048" s="1" t="s">
        <v>35</v>
      </c>
      <c r="L1048" t="s">
        <v>36</v>
      </c>
      <c r="M1048" t="s">
        <v>40</v>
      </c>
      <c r="N1048" t="s">
        <v>41</v>
      </c>
      <c r="O1048" t="str">
        <f>IF(N1048="Occasional","_Yes",N1048)</f>
        <v>_Yes</v>
      </c>
    </row>
    <row r="1049" spans="1:15" x14ac:dyDescent="0.25">
      <c r="A1049" t="s">
        <v>14</v>
      </c>
      <c r="B1049" t="s">
        <v>18</v>
      </c>
      <c r="C1049" t="s">
        <v>19</v>
      </c>
      <c r="D1049">
        <v>10.14257813</v>
      </c>
      <c r="E1049" t="s">
        <v>21</v>
      </c>
      <c r="F1049">
        <v>3620</v>
      </c>
      <c r="G1049" t="s">
        <v>28</v>
      </c>
      <c r="H1049">
        <v>39</v>
      </c>
      <c r="I1049">
        <v>21.87109375</v>
      </c>
      <c r="J1049" t="s">
        <v>30</v>
      </c>
      <c r="K1049" s="1" t="s">
        <v>34</v>
      </c>
      <c r="L1049" t="s">
        <v>36</v>
      </c>
      <c r="M1049" t="s">
        <v>38</v>
      </c>
      <c r="N1049" t="s">
        <v>63</v>
      </c>
      <c r="O1049" t="str">
        <f>IF(N1049="Occasional","_Yes",N1049)</f>
        <v>_Yes</v>
      </c>
    </row>
    <row r="1050" spans="1:15" x14ac:dyDescent="0.25">
      <c r="A1050" t="s">
        <v>14</v>
      </c>
      <c r="B1050" t="s">
        <v>18</v>
      </c>
      <c r="C1050" t="s">
        <v>19</v>
      </c>
      <c r="D1050">
        <v>10.14257813</v>
      </c>
      <c r="E1050" t="s">
        <v>21</v>
      </c>
      <c r="F1050">
        <v>3630</v>
      </c>
      <c r="G1050" t="s">
        <v>28</v>
      </c>
      <c r="H1050">
        <v>40.7109375</v>
      </c>
      <c r="I1050">
        <v>27.41015625</v>
      </c>
      <c r="J1050" t="s">
        <v>31</v>
      </c>
      <c r="K1050" s="1" t="s">
        <v>34</v>
      </c>
      <c r="L1050" t="s">
        <v>36</v>
      </c>
      <c r="M1050" t="s">
        <v>38</v>
      </c>
      <c r="N1050" t="s">
        <v>36</v>
      </c>
      <c r="O1050" t="str">
        <f>IF(N1050="Occasional","_Yes",N1050)</f>
        <v>No</v>
      </c>
    </row>
    <row r="1051" spans="1:15" x14ac:dyDescent="0.25">
      <c r="A1051" t="s">
        <v>14</v>
      </c>
      <c r="B1051" t="s">
        <v>18</v>
      </c>
      <c r="C1051" t="s">
        <v>19</v>
      </c>
      <c r="D1051">
        <v>10.14257813</v>
      </c>
      <c r="E1051" t="s">
        <v>21</v>
      </c>
      <c r="F1051">
        <v>3760</v>
      </c>
      <c r="G1051" t="s">
        <v>28</v>
      </c>
      <c r="H1051">
        <v>39</v>
      </c>
      <c r="I1051">
        <v>21.2421875</v>
      </c>
      <c r="J1051" t="s">
        <v>30</v>
      </c>
      <c r="K1051" s="1" t="s">
        <v>33</v>
      </c>
      <c r="L1051" t="s">
        <v>63</v>
      </c>
      <c r="M1051" t="s">
        <v>38</v>
      </c>
      <c r="N1051" t="s">
        <v>63</v>
      </c>
      <c r="O1051" t="str">
        <f>IF(N1051="Occasional","_Yes",N1051)</f>
        <v>_Yes</v>
      </c>
    </row>
    <row r="1052" spans="1:15" x14ac:dyDescent="0.25">
      <c r="A1052" t="s">
        <v>14</v>
      </c>
      <c r="B1052" t="s">
        <v>18</v>
      </c>
      <c r="C1052" t="s">
        <v>19</v>
      </c>
      <c r="D1052">
        <v>10.14257813</v>
      </c>
      <c r="E1052" t="s">
        <v>21</v>
      </c>
      <c r="F1052">
        <v>3820</v>
      </c>
      <c r="G1052" t="s">
        <v>28</v>
      </c>
      <c r="H1052">
        <v>39</v>
      </c>
      <c r="I1052">
        <v>31.3828125</v>
      </c>
      <c r="J1052" t="s">
        <v>32</v>
      </c>
      <c r="K1052" s="1" t="s">
        <v>34</v>
      </c>
      <c r="L1052" t="s">
        <v>36</v>
      </c>
      <c r="M1052" t="s">
        <v>37</v>
      </c>
      <c r="N1052" t="s">
        <v>36</v>
      </c>
      <c r="O1052" t="str">
        <f>IF(N1052="Occasional","_Yes",N1052)</f>
        <v>No</v>
      </c>
    </row>
    <row r="1053" spans="1:15" x14ac:dyDescent="0.25">
      <c r="A1053" t="s">
        <v>14</v>
      </c>
      <c r="B1053" t="s">
        <v>18</v>
      </c>
      <c r="C1053" t="s">
        <v>19</v>
      </c>
      <c r="D1053">
        <v>10.14257813</v>
      </c>
      <c r="E1053" t="s">
        <v>21</v>
      </c>
      <c r="F1053">
        <v>3860</v>
      </c>
      <c r="G1053" t="s">
        <v>28</v>
      </c>
      <c r="H1053">
        <v>38</v>
      </c>
      <c r="I1053">
        <v>28.73828125</v>
      </c>
      <c r="J1053" t="s">
        <v>31</v>
      </c>
      <c r="K1053" s="1" t="s">
        <v>34</v>
      </c>
      <c r="L1053" t="s">
        <v>63</v>
      </c>
      <c r="M1053" t="s">
        <v>38</v>
      </c>
      <c r="N1053" t="s">
        <v>36</v>
      </c>
      <c r="O1053" t="str">
        <f>IF(N1053="Occasional","_Yes",N1053)</f>
        <v>No</v>
      </c>
    </row>
    <row r="1054" spans="1:15" x14ac:dyDescent="0.25">
      <c r="A1054" t="s">
        <v>14</v>
      </c>
      <c r="B1054" t="s">
        <v>18</v>
      </c>
      <c r="C1054" t="s">
        <v>19</v>
      </c>
      <c r="D1054">
        <v>10.14257813</v>
      </c>
      <c r="E1054" t="s">
        <v>21</v>
      </c>
      <c r="F1054">
        <v>3930</v>
      </c>
      <c r="G1054" t="s">
        <v>28</v>
      </c>
      <c r="H1054">
        <v>40</v>
      </c>
      <c r="I1054">
        <v>17.0234375</v>
      </c>
      <c r="J1054" t="s">
        <v>29</v>
      </c>
      <c r="K1054" s="1" t="s">
        <v>33</v>
      </c>
      <c r="L1054" t="s">
        <v>36</v>
      </c>
      <c r="M1054" t="s">
        <v>40</v>
      </c>
      <c r="N1054" t="s">
        <v>36</v>
      </c>
      <c r="O1054" t="str">
        <f>IF(N1054="Occasional","_Yes",N1054)</f>
        <v>No</v>
      </c>
    </row>
    <row r="1055" spans="1:15" x14ac:dyDescent="0.25">
      <c r="A1055" t="s">
        <v>14</v>
      </c>
      <c r="B1055" t="s">
        <v>18</v>
      </c>
      <c r="C1055" t="s">
        <v>19</v>
      </c>
      <c r="D1055">
        <v>10.14257813</v>
      </c>
      <c r="E1055" t="s">
        <v>21</v>
      </c>
      <c r="F1055">
        <v>4290</v>
      </c>
      <c r="G1055" t="s">
        <v>28</v>
      </c>
      <c r="H1055">
        <v>41</v>
      </c>
      <c r="I1055">
        <v>26.72265625</v>
      </c>
      <c r="J1055" t="s">
        <v>31</v>
      </c>
      <c r="K1055" s="1" t="s">
        <v>34</v>
      </c>
      <c r="L1055" t="s">
        <v>36</v>
      </c>
      <c r="M1055" t="s">
        <v>40</v>
      </c>
      <c r="N1055" t="s">
        <v>36</v>
      </c>
      <c r="O1055" t="str">
        <f>IF(N1055="Occasional","_Yes",N1055)</f>
        <v>No</v>
      </c>
    </row>
    <row r="1056" spans="1:15" x14ac:dyDescent="0.25">
      <c r="A1056" t="s">
        <v>14</v>
      </c>
      <c r="B1056" t="s">
        <v>18</v>
      </c>
      <c r="C1056" t="s">
        <v>19</v>
      </c>
      <c r="D1056">
        <v>10.14257813</v>
      </c>
      <c r="E1056" t="s">
        <v>21</v>
      </c>
      <c r="F1056">
        <v>4340</v>
      </c>
      <c r="G1056" t="s">
        <v>28</v>
      </c>
      <c r="H1056">
        <v>40</v>
      </c>
      <c r="I1056">
        <v>31.30078125</v>
      </c>
      <c r="J1056" t="s">
        <v>32</v>
      </c>
      <c r="K1056" s="1" t="s">
        <v>33</v>
      </c>
      <c r="L1056" t="s">
        <v>36</v>
      </c>
      <c r="M1056" t="s">
        <v>40</v>
      </c>
      <c r="N1056" t="s">
        <v>36</v>
      </c>
      <c r="O1056" t="str">
        <f>IF(N1056="Occasional","_Yes",N1056)</f>
        <v>No</v>
      </c>
    </row>
    <row r="1057" spans="1:15" x14ac:dyDescent="0.25">
      <c r="A1057" t="s">
        <v>14</v>
      </c>
      <c r="B1057" t="s">
        <v>18</v>
      </c>
      <c r="C1057" t="s">
        <v>19</v>
      </c>
      <c r="D1057">
        <v>10.28515625</v>
      </c>
      <c r="E1057" t="s">
        <v>21</v>
      </c>
      <c r="F1057">
        <v>2470</v>
      </c>
      <c r="G1057" t="s">
        <v>25</v>
      </c>
      <c r="H1057">
        <v>35</v>
      </c>
      <c r="I1057">
        <v>25.78515625</v>
      </c>
      <c r="J1057" t="s">
        <v>31</v>
      </c>
      <c r="K1057" s="1" t="s">
        <v>33</v>
      </c>
      <c r="L1057" t="s">
        <v>36</v>
      </c>
      <c r="M1057" t="s">
        <v>38</v>
      </c>
      <c r="N1057" t="s">
        <v>36</v>
      </c>
      <c r="O1057" t="str">
        <f>IF(N1057="Occasional","_Yes",N1057)</f>
        <v>No</v>
      </c>
    </row>
    <row r="1058" spans="1:15" x14ac:dyDescent="0.25">
      <c r="A1058" t="s">
        <v>14</v>
      </c>
      <c r="B1058" t="s">
        <v>18</v>
      </c>
      <c r="C1058" t="s">
        <v>19</v>
      </c>
      <c r="D1058">
        <v>10.28515625</v>
      </c>
      <c r="E1058" t="s">
        <v>21</v>
      </c>
      <c r="F1058">
        <v>3340</v>
      </c>
      <c r="G1058" t="s">
        <v>27</v>
      </c>
      <c r="H1058">
        <v>40.7109375</v>
      </c>
      <c r="I1058">
        <v>36.0078125</v>
      </c>
      <c r="J1058" t="s">
        <v>32</v>
      </c>
      <c r="K1058" s="1" t="s">
        <v>34</v>
      </c>
      <c r="L1058" t="s">
        <v>36</v>
      </c>
      <c r="M1058" t="s">
        <v>38</v>
      </c>
      <c r="N1058" t="s">
        <v>36</v>
      </c>
      <c r="O1058" t="str">
        <f>IF(N1058="Occasional","_Yes",N1058)</f>
        <v>No</v>
      </c>
    </row>
    <row r="1059" spans="1:15" x14ac:dyDescent="0.25">
      <c r="A1059" t="s">
        <v>14</v>
      </c>
      <c r="B1059" t="s">
        <v>18</v>
      </c>
      <c r="C1059" t="s">
        <v>19</v>
      </c>
      <c r="D1059">
        <v>10.28515625</v>
      </c>
      <c r="E1059" t="s">
        <v>21</v>
      </c>
      <c r="F1059">
        <v>3400</v>
      </c>
      <c r="G1059" t="s">
        <v>27</v>
      </c>
      <c r="H1059">
        <v>39</v>
      </c>
      <c r="I1059">
        <v>31.13671875</v>
      </c>
      <c r="J1059" t="s">
        <v>32</v>
      </c>
      <c r="K1059" s="1" t="s">
        <v>34</v>
      </c>
      <c r="L1059" t="s">
        <v>36</v>
      </c>
      <c r="M1059" t="s">
        <v>38</v>
      </c>
      <c r="N1059" t="s">
        <v>36</v>
      </c>
      <c r="O1059" t="str">
        <f>IF(N1059="Occasional","_Yes",N1059)</f>
        <v>No</v>
      </c>
    </row>
    <row r="1060" spans="1:15" x14ac:dyDescent="0.25">
      <c r="A1060" t="s">
        <v>14</v>
      </c>
      <c r="B1060" t="s">
        <v>18</v>
      </c>
      <c r="C1060" t="s">
        <v>19</v>
      </c>
      <c r="D1060">
        <v>10.28515625</v>
      </c>
      <c r="E1060" t="s">
        <v>21</v>
      </c>
      <c r="F1060">
        <v>3530</v>
      </c>
      <c r="G1060" t="s">
        <v>28</v>
      </c>
      <c r="H1060">
        <v>40</v>
      </c>
      <c r="I1060">
        <v>32.28125</v>
      </c>
      <c r="J1060" t="s">
        <v>32</v>
      </c>
      <c r="K1060" s="1" t="s">
        <v>35</v>
      </c>
      <c r="L1060" t="s">
        <v>36</v>
      </c>
      <c r="M1060" t="s">
        <v>40</v>
      </c>
      <c r="N1060" t="s">
        <v>36</v>
      </c>
      <c r="O1060" t="str">
        <f>IF(N1060="Occasional","_Yes",N1060)</f>
        <v>No</v>
      </c>
    </row>
    <row r="1061" spans="1:15" x14ac:dyDescent="0.25">
      <c r="A1061" t="s">
        <v>14</v>
      </c>
      <c r="B1061" t="s">
        <v>18</v>
      </c>
      <c r="C1061" t="s">
        <v>19</v>
      </c>
      <c r="D1061">
        <v>10.28515625</v>
      </c>
      <c r="E1061" t="s">
        <v>21</v>
      </c>
      <c r="F1061">
        <v>3890</v>
      </c>
      <c r="G1061" t="s">
        <v>28</v>
      </c>
      <c r="H1061">
        <v>41.140625</v>
      </c>
      <c r="I1061">
        <v>27.62109375</v>
      </c>
      <c r="J1061" t="s">
        <v>31</v>
      </c>
      <c r="K1061" s="1" t="s">
        <v>35</v>
      </c>
      <c r="L1061" t="s">
        <v>36</v>
      </c>
      <c r="M1061" t="s">
        <v>38</v>
      </c>
      <c r="N1061" t="s">
        <v>36</v>
      </c>
      <c r="O1061" t="str">
        <f>IF(N1061="Occasional","_Yes",N1061)</f>
        <v>No</v>
      </c>
    </row>
    <row r="1062" spans="1:15" x14ac:dyDescent="0.25">
      <c r="A1062" t="s">
        <v>14</v>
      </c>
      <c r="B1062" t="s">
        <v>18</v>
      </c>
      <c r="C1062" t="s">
        <v>19</v>
      </c>
      <c r="D1062">
        <v>10.28515625</v>
      </c>
      <c r="E1062" t="s">
        <v>21</v>
      </c>
      <c r="F1062">
        <v>4240</v>
      </c>
      <c r="G1062" t="s">
        <v>28</v>
      </c>
      <c r="H1062">
        <v>39.5703125</v>
      </c>
      <c r="I1062">
        <v>36.8125</v>
      </c>
      <c r="J1062" t="s">
        <v>32</v>
      </c>
      <c r="K1062" s="1" t="s">
        <v>34</v>
      </c>
      <c r="L1062" t="s">
        <v>36</v>
      </c>
      <c r="M1062" t="s">
        <v>40</v>
      </c>
      <c r="N1062" t="s">
        <v>63</v>
      </c>
      <c r="O1062" t="str">
        <f>IF(N1062="Occasional","_Yes",N1062)</f>
        <v>_Yes</v>
      </c>
    </row>
    <row r="1063" spans="1:15" x14ac:dyDescent="0.25">
      <c r="A1063" t="s">
        <v>14</v>
      </c>
      <c r="B1063" t="s">
        <v>18</v>
      </c>
      <c r="C1063" t="s">
        <v>19</v>
      </c>
      <c r="D1063">
        <v>10.42773438</v>
      </c>
      <c r="E1063" t="s">
        <v>21</v>
      </c>
      <c r="F1063">
        <v>1900</v>
      </c>
      <c r="G1063" t="s">
        <v>25</v>
      </c>
      <c r="H1063">
        <v>38.5703125</v>
      </c>
      <c r="I1063">
        <v>20.546875</v>
      </c>
      <c r="J1063" t="s">
        <v>30</v>
      </c>
      <c r="K1063" s="1" t="s">
        <v>34</v>
      </c>
      <c r="L1063" t="s">
        <v>63</v>
      </c>
      <c r="M1063" t="s">
        <v>38</v>
      </c>
      <c r="N1063" t="s">
        <v>63</v>
      </c>
      <c r="O1063" t="str">
        <f>IF(N1063="Occasional","_Yes",N1063)</f>
        <v>_Yes</v>
      </c>
    </row>
    <row r="1064" spans="1:15" x14ac:dyDescent="0.25">
      <c r="A1064" t="s">
        <v>14</v>
      </c>
      <c r="B1064" t="s">
        <v>18</v>
      </c>
      <c r="C1064" t="s">
        <v>19</v>
      </c>
      <c r="D1064">
        <v>10.42773438</v>
      </c>
      <c r="E1064" t="s">
        <v>21</v>
      </c>
      <c r="F1064">
        <v>2555</v>
      </c>
      <c r="G1064" t="s">
        <v>26</v>
      </c>
      <c r="H1064">
        <v>40</v>
      </c>
      <c r="I1064">
        <v>23.0078125</v>
      </c>
      <c r="J1064" t="s">
        <v>30</v>
      </c>
      <c r="K1064" s="1" t="s">
        <v>34</v>
      </c>
      <c r="L1064" t="s">
        <v>36</v>
      </c>
      <c r="M1064" t="s">
        <v>40</v>
      </c>
      <c r="N1064" t="s">
        <v>63</v>
      </c>
      <c r="O1064" t="str">
        <f>IF(N1064="Occasional","_Yes",N1064)</f>
        <v>_Yes</v>
      </c>
    </row>
    <row r="1065" spans="1:15" x14ac:dyDescent="0.25">
      <c r="A1065" t="s">
        <v>14</v>
      </c>
      <c r="B1065" t="s">
        <v>18</v>
      </c>
      <c r="C1065" t="s">
        <v>19</v>
      </c>
      <c r="D1065">
        <v>10.42773438</v>
      </c>
      <c r="E1065" t="s">
        <v>21</v>
      </c>
      <c r="F1065">
        <v>3360</v>
      </c>
      <c r="G1065" t="s">
        <v>27</v>
      </c>
      <c r="H1065">
        <v>40</v>
      </c>
      <c r="I1065">
        <v>29.08203125</v>
      </c>
      <c r="J1065" t="s">
        <v>31</v>
      </c>
      <c r="K1065" s="1" t="s">
        <v>35</v>
      </c>
      <c r="L1065" t="s">
        <v>36</v>
      </c>
      <c r="M1065" t="s">
        <v>39</v>
      </c>
      <c r="N1065" t="s">
        <v>36</v>
      </c>
      <c r="O1065" t="str">
        <f>IF(N1065="Occasional","_Yes",N1065)</f>
        <v>No</v>
      </c>
    </row>
    <row r="1066" spans="1:15" x14ac:dyDescent="0.25">
      <c r="A1066" t="s">
        <v>14</v>
      </c>
      <c r="B1066" t="s">
        <v>18</v>
      </c>
      <c r="C1066" t="s">
        <v>19</v>
      </c>
      <c r="D1066">
        <v>10.42773438</v>
      </c>
      <c r="E1066" t="s">
        <v>21</v>
      </c>
      <c r="F1066">
        <v>3700</v>
      </c>
      <c r="G1066" t="s">
        <v>28</v>
      </c>
      <c r="H1066">
        <v>39.7109375</v>
      </c>
      <c r="I1066">
        <v>32.453125</v>
      </c>
      <c r="J1066" t="s">
        <v>32</v>
      </c>
      <c r="K1066" s="1" t="s">
        <v>33</v>
      </c>
      <c r="L1066" t="s">
        <v>63</v>
      </c>
      <c r="M1066" t="s">
        <v>37</v>
      </c>
      <c r="N1066" t="s">
        <v>36</v>
      </c>
      <c r="O1066" t="str">
        <f>IF(N1066="Occasional","_Yes",N1066)</f>
        <v>No</v>
      </c>
    </row>
    <row r="1067" spans="1:15" x14ac:dyDescent="0.25">
      <c r="A1067" t="s">
        <v>14</v>
      </c>
      <c r="B1067" t="s">
        <v>18</v>
      </c>
      <c r="C1067" t="s">
        <v>19</v>
      </c>
      <c r="D1067">
        <v>10.42773438</v>
      </c>
      <c r="E1067" t="s">
        <v>21</v>
      </c>
      <c r="F1067">
        <v>3730</v>
      </c>
      <c r="G1067" t="s">
        <v>28</v>
      </c>
      <c r="H1067">
        <v>41</v>
      </c>
      <c r="I1067">
        <v>29.6640625</v>
      </c>
      <c r="J1067" t="s">
        <v>31</v>
      </c>
      <c r="K1067" s="1" t="s">
        <v>33</v>
      </c>
      <c r="L1067" t="s">
        <v>36</v>
      </c>
      <c r="M1067" t="s">
        <v>38</v>
      </c>
      <c r="N1067" t="s">
        <v>36</v>
      </c>
      <c r="O1067" t="str">
        <f>IF(N1067="Occasional","_Yes",N1067)</f>
        <v>No</v>
      </c>
    </row>
    <row r="1068" spans="1:15" x14ac:dyDescent="0.25">
      <c r="A1068" t="s">
        <v>14</v>
      </c>
      <c r="B1068" t="s">
        <v>18</v>
      </c>
      <c r="C1068" t="s">
        <v>19</v>
      </c>
      <c r="D1068">
        <v>10.42773438</v>
      </c>
      <c r="E1068" t="s">
        <v>21</v>
      </c>
      <c r="F1068">
        <v>3750</v>
      </c>
      <c r="G1068" t="s">
        <v>28</v>
      </c>
      <c r="H1068">
        <v>40</v>
      </c>
      <c r="I1068">
        <v>28.67578125</v>
      </c>
      <c r="J1068" t="s">
        <v>31</v>
      </c>
      <c r="K1068" s="1" t="s">
        <v>34</v>
      </c>
      <c r="L1068" t="s">
        <v>36</v>
      </c>
      <c r="M1068" t="s">
        <v>38</v>
      </c>
      <c r="N1068" t="s">
        <v>36</v>
      </c>
      <c r="O1068" t="str">
        <f>IF(N1068="Occasional","_Yes",N1068)</f>
        <v>No</v>
      </c>
    </row>
    <row r="1069" spans="1:15" x14ac:dyDescent="0.25">
      <c r="A1069" t="s">
        <v>14</v>
      </c>
      <c r="B1069" t="s">
        <v>18</v>
      </c>
      <c r="C1069" t="s">
        <v>19</v>
      </c>
      <c r="D1069">
        <v>10.5703125</v>
      </c>
      <c r="E1069" t="s">
        <v>21</v>
      </c>
      <c r="F1069">
        <v>3670</v>
      </c>
      <c r="G1069" t="s">
        <v>28</v>
      </c>
      <c r="H1069">
        <v>40</v>
      </c>
      <c r="I1069">
        <v>24.5078125</v>
      </c>
      <c r="J1069" t="s">
        <v>30</v>
      </c>
      <c r="K1069" s="1" t="s">
        <v>34</v>
      </c>
      <c r="L1069" t="s">
        <v>36</v>
      </c>
      <c r="M1069" t="s">
        <v>38</v>
      </c>
      <c r="N1069" t="s">
        <v>36</v>
      </c>
      <c r="O1069" t="str">
        <f>IF(N1069="Occasional","_Yes",N1069)</f>
        <v>No</v>
      </c>
    </row>
    <row r="1070" spans="1:15" x14ac:dyDescent="0.25">
      <c r="A1070" t="s">
        <v>14</v>
      </c>
      <c r="B1070" t="s">
        <v>18</v>
      </c>
      <c r="C1070" t="s">
        <v>19</v>
      </c>
      <c r="D1070">
        <v>10.71289063</v>
      </c>
      <c r="E1070" t="s">
        <v>21</v>
      </c>
      <c r="F1070">
        <v>2500</v>
      </c>
      <c r="G1070" t="s">
        <v>26</v>
      </c>
      <c r="H1070">
        <v>35</v>
      </c>
      <c r="I1070">
        <v>35.9765625</v>
      </c>
      <c r="J1070" t="s">
        <v>32</v>
      </c>
      <c r="K1070" s="1" t="s">
        <v>34</v>
      </c>
      <c r="L1070" t="s">
        <v>36</v>
      </c>
      <c r="M1070" t="s">
        <v>38</v>
      </c>
      <c r="N1070" t="s">
        <v>63</v>
      </c>
      <c r="O1070" t="str">
        <f>IF(N1070="Occasional","_Yes",N1070)</f>
        <v>_Yes</v>
      </c>
    </row>
    <row r="1071" spans="1:15" x14ac:dyDescent="0.25">
      <c r="A1071" t="s">
        <v>14</v>
      </c>
      <c r="B1071" t="s">
        <v>18</v>
      </c>
      <c r="C1071" t="s">
        <v>19</v>
      </c>
      <c r="D1071">
        <v>10.71289063</v>
      </c>
      <c r="E1071" t="s">
        <v>21</v>
      </c>
      <c r="F1071">
        <v>2920</v>
      </c>
      <c r="G1071" t="s">
        <v>26</v>
      </c>
      <c r="H1071">
        <v>40</v>
      </c>
      <c r="I1071">
        <v>29.99609375</v>
      </c>
      <c r="J1071" t="s">
        <v>31</v>
      </c>
      <c r="K1071" s="1" t="s">
        <v>33</v>
      </c>
      <c r="L1071" t="s">
        <v>36</v>
      </c>
      <c r="M1071" t="s">
        <v>40</v>
      </c>
      <c r="N1071" t="s">
        <v>36</v>
      </c>
      <c r="O1071" t="str">
        <f>IF(N1071="Occasional","_Yes",N1071)</f>
        <v>No</v>
      </c>
    </row>
    <row r="1072" spans="1:15" x14ac:dyDescent="0.25">
      <c r="A1072" t="s">
        <v>14</v>
      </c>
      <c r="B1072" t="s">
        <v>18</v>
      </c>
      <c r="C1072" t="s">
        <v>19</v>
      </c>
      <c r="D1072">
        <v>10.71289063</v>
      </c>
      <c r="E1072" t="s">
        <v>21</v>
      </c>
      <c r="F1072">
        <v>3000</v>
      </c>
      <c r="G1072" t="s">
        <v>27</v>
      </c>
      <c r="H1072">
        <v>40</v>
      </c>
      <c r="I1072">
        <v>27.0625</v>
      </c>
      <c r="J1072" t="s">
        <v>31</v>
      </c>
      <c r="K1072" s="1" t="s">
        <v>34</v>
      </c>
      <c r="L1072" t="s">
        <v>36</v>
      </c>
      <c r="M1072" t="s">
        <v>40</v>
      </c>
      <c r="N1072" t="s">
        <v>36</v>
      </c>
      <c r="O1072" t="str">
        <f>IF(N1072="Occasional","_Yes",N1072)</f>
        <v>No</v>
      </c>
    </row>
    <row r="1073" spans="1:15" x14ac:dyDescent="0.25">
      <c r="A1073" t="s">
        <v>14</v>
      </c>
      <c r="B1073" t="s">
        <v>18</v>
      </c>
      <c r="C1073" t="s">
        <v>19</v>
      </c>
      <c r="D1073">
        <v>10.85546875</v>
      </c>
      <c r="E1073" t="s">
        <v>21</v>
      </c>
      <c r="F1073">
        <v>3190</v>
      </c>
      <c r="G1073" t="s">
        <v>27</v>
      </c>
      <c r="H1073">
        <v>40</v>
      </c>
      <c r="I1073">
        <v>28.96875</v>
      </c>
      <c r="J1073" t="s">
        <v>31</v>
      </c>
      <c r="K1073" s="1" t="s">
        <v>33</v>
      </c>
      <c r="L1073" t="s">
        <v>36</v>
      </c>
      <c r="M1073" t="s">
        <v>40</v>
      </c>
      <c r="N1073" t="s">
        <v>36</v>
      </c>
      <c r="O1073" t="str">
        <f>IF(N1073="Occasional","_Yes",N1073)</f>
        <v>No</v>
      </c>
    </row>
    <row r="1074" spans="1:15" x14ac:dyDescent="0.25">
      <c r="A1074" t="s">
        <v>14</v>
      </c>
      <c r="B1074" t="s">
        <v>18</v>
      </c>
      <c r="C1074" t="s">
        <v>19</v>
      </c>
      <c r="D1074">
        <v>10.85546875</v>
      </c>
      <c r="E1074" t="s">
        <v>21</v>
      </c>
      <c r="F1074">
        <v>3380</v>
      </c>
      <c r="G1074" t="s">
        <v>27</v>
      </c>
      <c r="H1074">
        <v>37</v>
      </c>
      <c r="I1074">
        <v>28.77734375</v>
      </c>
      <c r="J1074" t="s">
        <v>31</v>
      </c>
      <c r="K1074" s="1" t="s">
        <v>34</v>
      </c>
      <c r="L1074" t="s">
        <v>36</v>
      </c>
      <c r="M1074" t="s">
        <v>38</v>
      </c>
      <c r="N1074" t="s">
        <v>36</v>
      </c>
      <c r="O1074" t="str">
        <f>IF(N1074="Occasional","_Yes",N1074)</f>
        <v>No</v>
      </c>
    </row>
    <row r="1075" spans="1:15" x14ac:dyDescent="0.25">
      <c r="A1075" t="s">
        <v>14</v>
      </c>
      <c r="B1075" t="s">
        <v>18</v>
      </c>
      <c r="C1075" t="s">
        <v>19</v>
      </c>
      <c r="D1075">
        <v>11</v>
      </c>
      <c r="E1075" t="s">
        <v>21</v>
      </c>
      <c r="F1075">
        <v>3140</v>
      </c>
      <c r="G1075" t="s">
        <v>27</v>
      </c>
      <c r="H1075">
        <v>39</v>
      </c>
      <c r="I1075">
        <v>19.35546875</v>
      </c>
      <c r="J1075" t="s">
        <v>29</v>
      </c>
      <c r="K1075" s="1" t="s">
        <v>33</v>
      </c>
      <c r="L1075" t="s">
        <v>36</v>
      </c>
      <c r="M1075" t="s">
        <v>38</v>
      </c>
      <c r="N1075" t="s">
        <v>36</v>
      </c>
      <c r="O1075" t="str">
        <f>IF(N1075="Occasional","_Yes",N1075)</f>
        <v>No</v>
      </c>
    </row>
    <row r="1076" spans="1:15" x14ac:dyDescent="0.25">
      <c r="A1076" t="s">
        <v>14</v>
      </c>
      <c r="B1076" t="s">
        <v>18</v>
      </c>
      <c r="C1076" t="s">
        <v>19</v>
      </c>
      <c r="D1076">
        <v>11</v>
      </c>
      <c r="E1076" t="s">
        <v>21</v>
      </c>
      <c r="F1076">
        <v>3290</v>
      </c>
      <c r="G1076" t="s">
        <v>27</v>
      </c>
      <c r="H1076">
        <v>38.7109375</v>
      </c>
      <c r="I1076">
        <v>24.77734375</v>
      </c>
      <c r="J1076" t="s">
        <v>30</v>
      </c>
      <c r="K1076" s="1" t="s">
        <v>33</v>
      </c>
      <c r="L1076" t="s">
        <v>36</v>
      </c>
      <c r="M1076" t="s">
        <v>38</v>
      </c>
      <c r="N1076" t="s">
        <v>36</v>
      </c>
      <c r="O1076" t="str">
        <f>IF(N1076="Occasional","_Yes",N1076)</f>
        <v>No</v>
      </c>
    </row>
    <row r="1077" spans="1:15" x14ac:dyDescent="0.25">
      <c r="A1077" t="s">
        <v>14</v>
      </c>
      <c r="B1077" t="s">
        <v>18</v>
      </c>
      <c r="C1077" t="s">
        <v>19</v>
      </c>
      <c r="D1077">
        <v>11.14257813</v>
      </c>
      <c r="E1077" t="s">
        <v>21</v>
      </c>
      <c r="F1077">
        <v>2950</v>
      </c>
      <c r="G1077" t="s">
        <v>26</v>
      </c>
      <c r="H1077">
        <v>37</v>
      </c>
      <c r="I1077">
        <v>30.0390625</v>
      </c>
      <c r="J1077" t="s">
        <v>32</v>
      </c>
      <c r="K1077" s="1" t="s">
        <v>35</v>
      </c>
      <c r="L1077" t="s">
        <v>36</v>
      </c>
      <c r="M1077" t="s">
        <v>38</v>
      </c>
      <c r="N1077" t="s">
        <v>36</v>
      </c>
      <c r="O1077" t="str">
        <f>IF(N1077="Occasional","_Yes",N1077)</f>
        <v>No</v>
      </c>
    </row>
    <row r="1078" spans="1:15" x14ac:dyDescent="0.25">
      <c r="A1078" t="s">
        <v>14</v>
      </c>
      <c r="B1078" t="s">
        <v>18</v>
      </c>
      <c r="C1078" t="s">
        <v>19</v>
      </c>
      <c r="D1078">
        <v>11.14257813</v>
      </c>
      <c r="E1078" t="s">
        <v>21</v>
      </c>
      <c r="F1078">
        <v>3630</v>
      </c>
      <c r="G1078" t="s">
        <v>28</v>
      </c>
      <c r="H1078">
        <v>41</v>
      </c>
      <c r="I1078">
        <v>23.51171875</v>
      </c>
      <c r="J1078" t="s">
        <v>30</v>
      </c>
      <c r="K1078" s="1" t="s">
        <v>34</v>
      </c>
      <c r="L1078" t="s">
        <v>36</v>
      </c>
      <c r="M1078" t="s">
        <v>40</v>
      </c>
      <c r="N1078" t="s">
        <v>63</v>
      </c>
      <c r="O1078" t="str">
        <f>IF(N1078="Occasional","_Yes",N1078)</f>
        <v>_Yes</v>
      </c>
    </row>
    <row r="1079" spans="1:15" x14ac:dyDescent="0.25">
      <c r="A1079" t="s">
        <v>14</v>
      </c>
      <c r="B1079" t="s">
        <v>18</v>
      </c>
      <c r="C1079" t="s">
        <v>19</v>
      </c>
      <c r="D1079">
        <v>11.14257813</v>
      </c>
      <c r="E1079" t="s">
        <v>21</v>
      </c>
      <c r="F1079">
        <v>3800</v>
      </c>
      <c r="G1079" t="s">
        <v>28</v>
      </c>
      <c r="H1079">
        <v>41</v>
      </c>
      <c r="I1079">
        <v>31.53515625</v>
      </c>
      <c r="J1079" t="s">
        <v>32</v>
      </c>
      <c r="K1079" s="1" t="s">
        <v>33</v>
      </c>
      <c r="L1079" t="s">
        <v>36</v>
      </c>
      <c r="M1079" t="s">
        <v>40</v>
      </c>
      <c r="N1079" t="s">
        <v>36</v>
      </c>
      <c r="O1079" t="str">
        <f>IF(N1079="Occasional","_Yes",N1079)</f>
        <v>No</v>
      </c>
    </row>
    <row r="1080" spans="1:15" x14ac:dyDescent="0.25">
      <c r="A1080" t="s">
        <v>14</v>
      </c>
      <c r="B1080" t="s">
        <v>18</v>
      </c>
      <c r="C1080" t="s">
        <v>19</v>
      </c>
      <c r="D1080">
        <v>11.28515625</v>
      </c>
      <c r="E1080" t="s">
        <v>21</v>
      </c>
      <c r="F1080">
        <v>3390</v>
      </c>
      <c r="G1080" t="s">
        <v>27</v>
      </c>
      <c r="H1080">
        <v>36</v>
      </c>
      <c r="I1080">
        <v>29.8203125</v>
      </c>
      <c r="J1080" t="s">
        <v>31</v>
      </c>
      <c r="K1080" s="1" t="s">
        <v>34</v>
      </c>
      <c r="L1080" t="s">
        <v>36</v>
      </c>
      <c r="M1080" t="s">
        <v>38</v>
      </c>
      <c r="N1080" t="s">
        <v>36</v>
      </c>
      <c r="O1080" t="str">
        <f>IF(N1080="Occasional","_Yes",N1080)</f>
        <v>No</v>
      </c>
    </row>
    <row r="1081" spans="1:15" x14ac:dyDescent="0.25">
      <c r="A1081" t="s">
        <v>14</v>
      </c>
      <c r="B1081" t="s">
        <v>18</v>
      </c>
      <c r="C1081" t="s">
        <v>19</v>
      </c>
      <c r="D1081">
        <v>11.28515625</v>
      </c>
      <c r="E1081" t="s">
        <v>21</v>
      </c>
      <c r="F1081">
        <v>3720</v>
      </c>
      <c r="G1081" t="s">
        <v>28</v>
      </c>
      <c r="H1081">
        <v>39</v>
      </c>
      <c r="I1081">
        <v>21.7109375</v>
      </c>
      <c r="J1081" t="s">
        <v>30</v>
      </c>
      <c r="K1081" s="1" t="s">
        <v>34</v>
      </c>
      <c r="L1081" t="s">
        <v>36</v>
      </c>
      <c r="M1081" t="s">
        <v>38</v>
      </c>
      <c r="N1081" t="s">
        <v>36</v>
      </c>
      <c r="O1081" t="str">
        <f>IF(N1081="Occasional","_Yes",N1081)</f>
        <v>No</v>
      </c>
    </row>
    <row r="1082" spans="1:15" x14ac:dyDescent="0.25">
      <c r="A1082" t="s">
        <v>14</v>
      </c>
      <c r="B1082" t="s">
        <v>18</v>
      </c>
      <c r="C1082" t="s">
        <v>19</v>
      </c>
      <c r="D1082">
        <v>11.28515625</v>
      </c>
      <c r="E1082" t="s">
        <v>21</v>
      </c>
      <c r="F1082">
        <v>3770</v>
      </c>
      <c r="G1082" t="s">
        <v>28</v>
      </c>
      <c r="H1082">
        <v>40</v>
      </c>
      <c r="I1082">
        <v>34.0078125</v>
      </c>
      <c r="J1082" t="s">
        <v>32</v>
      </c>
      <c r="K1082" s="1" t="s">
        <v>34</v>
      </c>
      <c r="L1082" t="s">
        <v>36</v>
      </c>
      <c r="M1082" t="s">
        <v>39</v>
      </c>
      <c r="N1082" t="s">
        <v>36</v>
      </c>
      <c r="O1082" t="str">
        <f>IF(N1082="Occasional","_Yes",N1082)</f>
        <v>No</v>
      </c>
    </row>
    <row r="1083" spans="1:15" x14ac:dyDescent="0.25">
      <c r="A1083" t="s">
        <v>14</v>
      </c>
      <c r="B1083" t="s">
        <v>18</v>
      </c>
      <c r="C1083" t="s">
        <v>19</v>
      </c>
      <c r="D1083">
        <v>11.28515625</v>
      </c>
      <c r="E1083" t="s">
        <v>21</v>
      </c>
      <c r="F1083">
        <v>4000</v>
      </c>
      <c r="G1083" t="s">
        <v>28</v>
      </c>
      <c r="H1083">
        <v>41</v>
      </c>
      <c r="I1083">
        <v>28.9453125</v>
      </c>
      <c r="J1083" t="s">
        <v>31</v>
      </c>
      <c r="K1083" s="1" t="s">
        <v>34</v>
      </c>
      <c r="L1083" t="s">
        <v>36</v>
      </c>
      <c r="M1083" t="s">
        <v>38</v>
      </c>
      <c r="N1083" t="s">
        <v>36</v>
      </c>
      <c r="O1083" t="str">
        <f>IF(N1083="Occasional","_Yes",N1083)</f>
        <v>No</v>
      </c>
    </row>
    <row r="1084" spans="1:15" x14ac:dyDescent="0.25">
      <c r="A1084" t="s">
        <v>14</v>
      </c>
      <c r="B1084" t="s">
        <v>18</v>
      </c>
      <c r="C1084" t="s">
        <v>19</v>
      </c>
      <c r="D1084">
        <v>11.28515625</v>
      </c>
      <c r="E1084" t="s">
        <v>21</v>
      </c>
      <c r="F1084">
        <v>4040</v>
      </c>
      <c r="G1084" t="s">
        <v>28</v>
      </c>
      <c r="H1084">
        <v>39</v>
      </c>
      <c r="I1084">
        <v>36.6015625</v>
      </c>
      <c r="J1084" t="s">
        <v>32</v>
      </c>
      <c r="K1084" s="1" t="s">
        <v>35</v>
      </c>
      <c r="L1084" t="s">
        <v>36</v>
      </c>
      <c r="M1084" t="s">
        <v>40</v>
      </c>
      <c r="N1084" t="s">
        <v>36</v>
      </c>
      <c r="O1084" t="str">
        <f>IF(N1084="Occasional","_Yes",N1084)</f>
        <v>No</v>
      </c>
    </row>
    <row r="1085" spans="1:15" x14ac:dyDescent="0.25">
      <c r="A1085" t="s">
        <v>14</v>
      </c>
      <c r="B1085" t="s">
        <v>18</v>
      </c>
      <c r="C1085" t="s">
        <v>19</v>
      </c>
      <c r="D1085">
        <v>11.42773438</v>
      </c>
      <c r="E1085" t="s">
        <v>21</v>
      </c>
      <c r="F1085">
        <v>2780</v>
      </c>
      <c r="G1085" t="s">
        <v>26</v>
      </c>
      <c r="H1085">
        <v>37.421875</v>
      </c>
      <c r="I1085">
        <v>30.27734375</v>
      </c>
      <c r="J1085" t="s">
        <v>32</v>
      </c>
      <c r="K1085" s="1" t="s">
        <v>34</v>
      </c>
      <c r="L1085" t="s">
        <v>36</v>
      </c>
      <c r="M1085" t="s">
        <v>40</v>
      </c>
      <c r="N1085" t="s">
        <v>36</v>
      </c>
      <c r="O1085" t="str">
        <f>IF(N1085="Occasional","_Yes",N1085)</f>
        <v>No</v>
      </c>
    </row>
    <row r="1086" spans="1:15" x14ac:dyDescent="0.25">
      <c r="A1086" t="s">
        <v>14</v>
      </c>
      <c r="B1086" t="s">
        <v>18</v>
      </c>
      <c r="C1086" t="s">
        <v>19</v>
      </c>
      <c r="D1086">
        <v>11.42773438</v>
      </c>
      <c r="E1086" t="s">
        <v>21</v>
      </c>
      <c r="F1086">
        <v>3160</v>
      </c>
      <c r="G1086" t="s">
        <v>27</v>
      </c>
      <c r="H1086">
        <v>42</v>
      </c>
      <c r="I1086">
        <v>28.97265625</v>
      </c>
      <c r="J1086" t="s">
        <v>31</v>
      </c>
      <c r="K1086" s="1" t="s">
        <v>33</v>
      </c>
      <c r="L1086" t="s">
        <v>36</v>
      </c>
      <c r="M1086" t="s">
        <v>38</v>
      </c>
      <c r="N1086" t="s">
        <v>36</v>
      </c>
      <c r="O1086" t="str">
        <f>IF(N1086="Occasional","_Yes",N1086)</f>
        <v>No</v>
      </c>
    </row>
    <row r="1087" spans="1:15" x14ac:dyDescent="0.25">
      <c r="A1087" t="s">
        <v>14</v>
      </c>
      <c r="B1087" t="s">
        <v>18</v>
      </c>
      <c r="C1087" t="s">
        <v>19</v>
      </c>
      <c r="D1087">
        <v>11.42773438</v>
      </c>
      <c r="E1087" t="s">
        <v>21</v>
      </c>
      <c r="F1087">
        <v>3320</v>
      </c>
      <c r="G1087" t="s">
        <v>27</v>
      </c>
      <c r="H1087">
        <v>41</v>
      </c>
      <c r="I1087">
        <v>33.375</v>
      </c>
      <c r="J1087" t="s">
        <v>32</v>
      </c>
      <c r="K1087" s="1" t="s">
        <v>35</v>
      </c>
      <c r="L1087" t="s">
        <v>36</v>
      </c>
      <c r="M1087" t="s">
        <v>38</v>
      </c>
      <c r="N1087" t="s">
        <v>63</v>
      </c>
      <c r="O1087" t="str">
        <f>IF(N1087="Occasional","_Yes",N1087)</f>
        <v>_Yes</v>
      </c>
    </row>
    <row r="1088" spans="1:15" x14ac:dyDescent="0.25">
      <c r="A1088" t="s">
        <v>14</v>
      </c>
      <c r="B1088" t="s">
        <v>18</v>
      </c>
      <c r="C1088" t="s">
        <v>19</v>
      </c>
      <c r="D1088">
        <v>11.42773438</v>
      </c>
      <c r="E1088" t="s">
        <v>21</v>
      </c>
      <c r="F1088">
        <v>3750</v>
      </c>
      <c r="G1088" t="s">
        <v>28</v>
      </c>
      <c r="H1088">
        <v>40</v>
      </c>
      <c r="I1088">
        <v>32.1640625</v>
      </c>
      <c r="J1088" t="s">
        <v>32</v>
      </c>
      <c r="K1088" s="1" t="s">
        <v>33</v>
      </c>
      <c r="L1088" t="s">
        <v>36</v>
      </c>
      <c r="M1088" t="s">
        <v>38</v>
      </c>
      <c r="N1088" t="s">
        <v>36</v>
      </c>
      <c r="O1088" t="str">
        <f>IF(N1088="Occasional","_Yes",N1088)</f>
        <v>No</v>
      </c>
    </row>
    <row r="1089" spans="1:15" x14ac:dyDescent="0.25">
      <c r="A1089" t="s">
        <v>14</v>
      </c>
      <c r="B1089" t="s">
        <v>18</v>
      </c>
      <c r="C1089" t="s">
        <v>19</v>
      </c>
      <c r="D1089">
        <v>11.42773438</v>
      </c>
      <c r="E1089" t="s">
        <v>21</v>
      </c>
      <c r="F1089">
        <v>3880</v>
      </c>
      <c r="G1089" t="s">
        <v>28</v>
      </c>
      <c r="H1089">
        <v>40</v>
      </c>
      <c r="I1089">
        <v>45.3671875</v>
      </c>
      <c r="J1089" t="s">
        <v>32</v>
      </c>
      <c r="K1089" s="1" t="s">
        <v>33</v>
      </c>
      <c r="L1089" t="s">
        <v>36</v>
      </c>
      <c r="M1089" t="s">
        <v>38</v>
      </c>
      <c r="N1089" t="s">
        <v>36</v>
      </c>
      <c r="O1089" t="str">
        <f>IF(N1089="Occasional","_Yes",N1089)</f>
        <v>No</v>
      </c>
    </row>
    <row r="1090" spans="1:15" x14ac:dyDescent="0.25">
      <c r="A1090" t="s">
        <v>14</v>
      </c>
      <c r="B1090" t="s">
        <v>18</v>
      </c>
      <c r="C1090" t="s">
        <v>19</v>
      </c>
      <c r="D1090">
        <v>11.42773438</v>
      </c>
      <c r="E1090" t="s">
        <v>21</v>
      </c>
      <c r="F1090">
        <v>4370</v>
      </c>
      <c r="G1090" t="s">
        <v>28</v>
      </c>
      <c r="H1090">
        <v>40</v>
      </c>
      <c r="I1090">
        <v>28.921875</v>
      </c>
      <c r="J1090" t="s">
        <v>31</v>
      </c>
      <c r="K1090" s="1" t="s">
        <v>35</v>
      </c>
      <c r="L1090" t="s">
        <v>36</v>
      </c>
      <c r="M1090" t="s">
        <v>38</v>
      </c>
      <c r="N1090" t="s">
        <v>36</v>
      </c>
      <c r="O1090" t="str">
        <f>IF(N1090="Occasional","_Yes",N1090)</f>
        <v>No</v>
      </c>
    </row>
    <row r="1091" spans="1:15" x14ac:dyDescent="0.25">
      <c r="A1091" t="s">
        <v>14</v>
      </c>
      <c r="B1091" t="s">
        <v>18</v>
      </c>
      <c r="C1091" t="s">
        <v>19</v>
      </c>
      <c r="D1091">
        <v>11.5703125</v>
      </c>
      <c r="E1091" t="s">
        <v>21</v>
      </c>
      <c r="F1091">
        <v>2260</v>
      </c>
      <c r="G1091" t="s">
        <v>25</v>
      </c>
      <c r="H1091">
        <v>35</v>
      </c>
      <c r="I1091">
        <v>22.23828125</v>
      </c>
      <c r="J1091" t="s">
        <v>30</v>
      </c>
      <c r="K1091" s="1" t="s">
        <v>35</v>
      </c>
      <c r="L1091" t="s">
        <v>36</v>
      </c>
      <c r="M1091" t="s">
        <v>38</v>
      </c>
      <c r="N1091" t="s">
        <v>36</v>
      </c>
      <c r="O1091" t="str">
        <f>IF(N1091="Occasional","_Yes",N1091)</f>
        <v>No</v>
      </c>
    </row>
    <row r="1092" spans="1:15" x14ac:dyDescent="0.25">
      <c r="A1092" t="s">
        <v>14</v>
      </c>
      <c r="B1092" t="s">
        <v>18</v>
      </c>
      <c r="C1092" t="s">
        <v>19</v>
      </c>
      <c r="D1092">
        <v>11.5703125</v>
      </c>
      <c r="E1092" t="s">
        <v>21</v>
      </c>
      <c r="F1092">
        <v>3410</v>
      </c>
      <c r="G1092" t="s">
        <v>27</v>
      </c>
      <c r="H1092">
        <v>39</v>
      </c>
      <c r="I1092">
        <v>36.1796875</v>
      </c>
      <c r="J1092" t="s">
        <v>32</v>
      </c>
      <c r="K1092" s="1" t="s">
        <v>34</v>
      </c>
      <c r="L1092" t="s">
        <v>36</v>
      </c>
      <c r="M1092" t="s">
        <v>40</v>
      </c>
      <c r="N1092" t="s">
        <v>63</v>
      </c>
      <c r="O1092" t="str">
        <f>IF(N1092="Occasional","_Yes",N1092)</f>
        <v>_Yes</v>
      </c>
    </row>
    <row r="1093" spans="1:15" x14ac:dyDescent="0.25">
      <c r="A1093" t="s">
        <v>14</v>
      </c>
      <c r="B1093" t="s">
        <v>18</v>
      </c>
      <c r="C1093" t="s">
        <v>19</v>
      </c>
      <c r="D1093">
        <v>11.5703125</v>
      </c>
      <c r="E1093" t="s">
        <v>21</v>
      </c>
      <c r="F1093">
        <v>3510</v>
      </c>
      <c r="G1093" t="s">
        <v>28</v>
      </c>
      <c r="H1093">
        <v>41</v>
      </c>
      <c r="I1093">
        <v>29.96484375</v>
      </c>
      <c r="J1093" t="s">
        <v>31</v>
      </c>
      <c r="K1093" s="1" t="s">
        <v>34</v>
      </c>
      <c r="L1093" t="s">
        <v>36</v>
      </c>
      <c r="M1093" t="s">
        <v>38</v>
      </c>
      <c r="N1093" t="s">
        <v>36</v>
      </c>
      <c r="O1093" t="str">
        <f>IF(N1093="Occasional","_Yes",N1093)</f>
        <v>No</v>
      </c>
    </row>
    <row r="1094" spans="1:15" x14ac:dyDescent="0.25">
      <c r="A1094" t="s">
        <v>14</v>
      </c>
      <c r="B1094" t="s">
        <v>18</v>
      </c>
      <c r="C1094" t="s">
        <v>19</v>
      </c>
      <c r="D1094">
        <v>11.5703125</v>
      </c>
      <c r="E1094" t="s">
        <v>21</v>
      </c>
      <c r="F1094">
        <v>3740</v>
      </c>
      <c r="G1094" t="s">
        <v>28</v>
      </c>
      <c r="H1094">
        <v>41</v>
      </c>
      <c r="I1094">
        <v>23.0625</v>
      </c>
      <c r="J1094" t="s">
        <v>30</v>
      </c>
      <c r="K1094" s="1" t="s">
        <v>34</v>
      </c>
      <c r="L1094" t="s">
        <v>36</v>
      </c>
      <c r="M1094" t="s">
        <v>40</v>
      </c>
      <c r="N1094" t="s">
        <v>63</v>
      </c>
      <c r="O1094" t="str">
        <f>IF(N1094="Occasional","_Yes",N1094)</f>
        <v>_Yes</v>
      </c>
    </row>
    <row r="1095" spans="1:15" x14ac:dyDescent="0.25">
      <c r="A1095" t="s">
        <v>14</v>
      </c>
      <c r="B1095" t="s">
        <v>18</v>
      </c>
      <c r="C1095" t="s">
        <v>19</v>
      </c>
      <c r="D1095">
        <v>11.5703125</v>
      </c>
      <c r="E1095" t="s">
        <v>21</v>
      </c>
      <c r="F1095">
        <v>3950</v>
      </c>
      <c r="G1095" t="s">
        <v>28</v>
      </c>
      <c r="H1095">
        <v>40</v>
      </c>
      <c r="I1095">
        <v>34.6484375</v>
      </c>
      <c r="J1095" t="s">
        <v>32</v>
      </c>
      <c r="K1095" s="1" t="s">
        <v>34</v>
      </c>
      <c r="L1095" t="s">
        <v>36</v>
      </c>
      <c r="M1095" t="s">
        <v>38</v>
      </c>
      <c r="N1095" t="s">
        <v>36</v>
      </c>
      <c r="O1095" t="str">
        <f>IF(N1095="Occasional","_Yes",N1095)</f>
        <v>No</v>
      </c>
    </row>
    <row r="1096" spans="1:15" x14ac:dyDescent="0.25">
      <c r="A1096" t="s">
        <v>14</v>
      </c>
      <c r="B1096" t="s">
        <v>18</v>
      </c>
      <c r="C1096" t="s">
        <v>19</v>
      </c>
      <c r="D1096">
        <v>11.5703125</v>
      </c>
      <c r="E1096" t="s">
        <v>21</v>
      </c>
      <c r="F1096">
        <v>4100</v>
      </c>
      <c r="G1096" t="s">
        <v>28</v>
      </c>
      <c r="H1096">
        <v>39</v>
      </c>
      <c r="I1096">
        <v>26.6796875</v>
      </c>
      <c r="J1096" t="s">
        <v>31</v>
      </c>
      <c r="K1096" s="1" t="s">
        <v>33</v>
      </c>
      <c r="L1096" t="s">
        <v>36</v>
      </c>
      <c r="M1096" t="s">
        <v>40</v>
      </c>
      <c r="N1096" t="s">
        <v>36</v>
      </c>
      <c r="O1096" t="str">
        <f>IF(N1096="Occasional","_Yes",N1096)</f>
        <v>No</v>
      </c>
    </row>
    <row r="1097" spans="1:15" x14ac:dyDescent="0.25">
      <c r="A1097" t="s">
        <v>14</v>
      </c>
      <c r="B1097" t="s">
        <v>18</v>
      </c>
      <c r="C1097" t="s">
        <v>19</v>
      </c>
      <c r="D1097">
        <v>11.71289063</v>
      </c>
      <c r="E1097" t="s">
        <v>21</v>
      </c>
      <c r="F1097">
        <v>3380</v>
      </c>
      <c r="G1097" t="s">
        <v>27</v>
      </c>
      <c r="H1097">
        <v>40</v>
      </c>
      <c r="I1097">
        <v>31.10546875</v>
      </c>
      <c r="J1097" t="s">
        <v>32</v>
      </c>
      <c r="K1097" s="1" t="s">
        <v>33</v>
      </c>
      <c r="L1097" t="s">
        <v>36</v>
      </c>
      <c r="M1097" t="s">
        <v>38</v>
      </c>
      <c r="N1097" t="s">
        <v>36</v>
      </c>
      <c r="O1097" t="str">
        <f>IF(N1097="Occasional","_Yes",N1097)</f>
        <v>No</v>
      </c>
    </row>
    <row r="1098" spans="1:15" x14ac:dyDescent="0.25">
      <c r="A1098" t="s">
        <v>14</v>
      </c>
      <c r="B1098" t="s">
        <v>18</v>
      </c>
      <c r="C1098" t="s">
        <v>19</v>
      </c>
      <c r="D1098">
        <v>11.71289063</v>
      </c>
      <c r="E1098" t="s">
        <v>21</v>
      </c>
      <c r="F1098">
        <v>3400</v>
      </c>
      <c r="G1098" t="s">
        <v>27</v>
      </c>
      <c r="H1098">
        <v>40</v>
      </c>
      <c r="I1098">
        <v>38.359375</v>
      </c>
      <c r="J1098" t="s">
        <v>32</v>
      </c>
      <c r="K1098" s="1" t="s">
        <v>34</v>
      </c>
      <c r="L1098" t="s">
        <v>36</v>
      </c>
      <c r="M1098" t="s">
        <v>38</v>
      </c>
      <c r="N1098" t="s">
        <v>36</v>
      </c>
      <c r="O1098" t="str">
        <f>IF(N1098="Occasional","_Yes",N1098)</f>
        <v>No</v>
      </c>
    </row>
    <row r="1099" spans="1:15" x14ac:dyDescent="0.25">
      <c r="A1099" t="s">
        <v>14</v>
      </c>
      <c r="B1099" t="s">
        <v>18</v>
      </c>
      <c r="C1099" t="s">
        <v>19</v>
      </c>
      <c r="D1099">
        <v>11.71289063</v>
      </c>
      <c r="E1099" t="s">
        <v>21</v>
      </c>
      <c r="F1099">
        <v>4950</v>
      </c>
      <c r="G1099" t="s">
        <v>28</v>
      </c>
      <c r="H1099">
        <v>40.421875</v>
      </c>
      <c r="I1099">
        <v>27.84375</v>
      </c>
      <c r="J1099" t="s">
        <v>31</v>
      </c>
      <c r="K1099" s="1" t="s">
        <v>34</v>
      </c>
      <c r="L1099" t="s">
        <v>36</v>
      </c>
      <c r="M1099" t="s">
        <v>40</v>
      </c>
      <c r="N1099" t="s">
        <v>36</v>
      </c>
      <c r="O1099" t="str">
        <f>IF(N1099="Occasional","_Yes",N1099)</f>
        <v>No</v>
      </c>
    </row>
    <row r="1100" spans="1:15" x14ac:dyDescent="0.25">
      <c r="A1100" t="s">
        <v>14</v>
      </c>
      <c r="B1100" t="s">
        <v>18</v>
      </c>
      <c r="C1100" t="s">
        <v>19</v>
      </c>
      <c r="D1100">
        <v>11.85546875</v>
      </c>
      <c r="E1100" t="s">
        <v>21</v>
      </c>
      <c r="F1100">
        <v>2760</v>
      </c>
      <c r="G1100" t="s">
        <v>26</v>
      </c>
      <c r="H1100">
        <v>38</v>
      </c>
      <c r="I1100">
        <v>27.29296875</v>
      </c>
      <c r="J1100" t="s">
        <v>31</v>
      </c>
      <c r="K1100" s="1" t="s">
        <v>33</v>
      </c>
      <c r="L1100" t="s">
        <v>36</v>
      </c>
      <c r="M1100" t="s">
        <v>38</v>
      </c>
      <c r="N1100" t="s">
        <v>36</v>
      </c>
      <c r="O1100" t="str">
        <f>IF(N1100="Occasional","_Yes",N1100)</f>
        <v>No</v>
      </c>
    </row>
    <row r="1101" spans="1:15" x14ac:dyDescent="0.25">
      <c r="A1101" t="s">
        <v>14</v>
      </c>
      <c r="B1101" t="s">
        <v>18</v>
      </c>
      <c r="C1101" t="s">
        <v>19</v>
      </c>
      <c r="D1101">
        <v>11.85546875</v>
      </c>
      <c r="E1101" t="s">
        <v>21</v>
      </c>
      <c r="F1101">
        <v>3190</v>
      </c>
      <c r="G1101" t="s">
        <v>27</v>
      </c>
      <c r="H1101">
        <v>40.5703125</v>
      </c>
      <c r="I1101">
        <v>29.49609375</v>
      </c>
      <c r="J1101" t="s">
        <v>31</v>
      </c>
      <c r="K1101" s="1" t="s">
        <v>34</v>
      </c>
      <c r="L1101" t="s">
        <v>36</v>
      </c>
      <c r="M1101" t="s">
        <v>40</v>
      </c>
      <c r="N1101" t="s">
        <v>63</v>
      </c>
      <c r="O1101" t="str">
        <f>IF(N1101="Occasional","_Yes",N1101)</f>
        <v>_Yes</v>
      </c>
    </row>
    <row r="1102" spans="1:15" x14ac:dyDescent="0.25">
      <c r="A1102" t="s">
        <v>14</v>
      </c>
      <c r="B1102" t="s">
        <v>18</v>
      </c>
      <c r="C1102" t="s">
        <v>19</v>
      </c>
      <c r="D1102">
        <v>11.85546875</v>
      </c>
      <c r="E1102" t="s">
        <v>21</v>
      </c>
      <c r="F1102">
        <v>3360</v>
      </c>
      <c r="G1102" t="s">
        <v>27</v>
      </c>
      <c r="H1102">
        <v>42</v>
      </c>
      <c r="I1102">
        <v>33.890625</v>
      </c>
      <c r="J1102" t="s">
        <v>32</v>
      </c>
      <c r="K1102" s="1" t="s">
        <v>33</v>
      </c>
      <c r="L1102" t="s">
        <v>36</v>
      </c>
      <c r="M1102" t="s">
        <v>40</v>
      </c>
      <c r="N1102" t="s">
        <v>36</v>
      </c>
      <c r="O1102" t="str">
        <f>IF(N1102="Occasional","_Yes",N1102)</f>
        <v>No</v>
      </c>
    </row>
    <row r="1103" spans="1:15" x14ac:dyDescent="0.25">
      <c r="A1103" t="s">
        <v>14</v>
      </c>
      <c r="B1103" t="s">
        <v>18</v>
      </c>
      <c r="C1103" t="s">
        <v>19</v>
      </c>
      <c r="D1103">
        <v>11.85546875</v>
      </c>
      <c r="E1103" t="s">
        <v>21</v>
      </c>
      <c r="F1103">
        <v>4180</v>
      </c>
      <c r="G1103" t="s">
        <v>28</v>
      </c>
      <c r="H1103">
        <v>40</v>
      </c>
      <c r="I1103">
        <v>32.875</v>
      </c>
      <c r="J1103" t="s">
        <v>32</v>
      </c>
      <c r="K1103" s="1" t="s">
        <v>35</v>
      </c>
      <c r="L1103" t="s">
        <v>36</v>
      </c>
      <c r="M1103" t="s">
        <v>38</v>
      </c>
      <c r="N1103" t="s">
        <v>36</v>
      </c>
      <c r="O1103" t="str">
        <f>IF(N1103="Occasional","_Yes",N1103)</f>
        <v>No</v>
      </c>
    </row>
    <row r="1104" spans="1:15" x14ac:dyDescent="0.25">
      <c r="A1104" t="s">
        <v>14</v>
      </c>
      <c r="B1104" t="s">
        <v>18</v>
      </c>
      <c r="C1104" t="s">
        <v>19</v>
      </c>
      <c r="D1104">
        <v>11.85546875</v>
      </c>
      <c r="E1104" t="s">
        <v>21</v>
      </c>
      <c r="F1104">
        <v>4200</v>
      </c>
      <c r="G1104" t="s">
        <v>28</v>
      </c>
      <c r="H1104">
        <v>40</v>
      </c>
      <c r="I1104">
        <v>33.2265625</v>
      </c>
      <c r="J1104" t="s">
        <v>32</v>
      </c>
      <c r="K1104" s="1" t="s">
        <v>33</v>
      </c>
      <c r="L1104" t="s">
        <v>36</v>
      </c>
      <c r="M1104" t="s">
        <v>37</v>
      </c>
      <c r="N1104" t="s">
        <v>36</v>
      </c>
      <c r="O1104" t="str">
        <f>IF(N1104="Occasional","_Yes",N1104)</f>
        <v>No</v>
      </c>
    </row>
    <row r="1105" spans="1:15" x14ac:dyDescent="0.25">
      <c r="A1105" t="s">
        <v>14</v>
      </c>
      <c r="B1105" t="s">
        <v>18</v>
      </c>
      <c r="C1105" t="s">
        <v>19</v>
      </c>
      <c r="D1105">
        <v>11.85546875</v>
      </c>
      <c r="E1105" t="s">
        <v>21</v>
      </c>
      <c r="F1105">
        <v>4430</v>
      </c>
      <c r="G1105" t="s">
        <v>28</v>
      </c>
      <c r="H1105">
        <v>42</v>
      </c>
      <c r="I1105">
        <v>19.671875</v>
      </c>
      <c r="J1105" t="s">
        <v>29</v>
      </c>
      <c r="K1105" s="1" t="s">
        <v>33</v>
      </c>
      <c r="L1105" t="s">
        <v>36</v>
      </c>
      <c r="M1105" t="s">
        <v>38</v>
      </c>
      <c r="N1105" t="s">
        <v>36</v>
      </c>
      <c r="O1105" t="str">
        <f>IF(N1105="Occasional","_Yes",N1105)</f>
        <v>No</v>
      </c>
    </row>
    <row r="1106" spans="1:15" x14ac:dyDescent="0.25">
      <c r="A1106" t="s">
        <v>14</v>
      </c>
      <c r="B1106" t="s">
        <v>18</v>
      </c>
      <c r="C1106" t="s">
        <v>19</v>
      </c>
      <c r="D1106">
        <v>12</v>
      </c>
      <c r="E1106" t="s">
        <v>21</v>
      </c>
      <c r="F1106">
        <v>3890</v>
      </c>
      <c r="G1106" t="s">
        <v>28</v>
      </c>
      <c r="H1106">
        <v>40</v>
      </c>
      <c r="I1106">
        <v>22.26953125</v>
      </c>
      <c r="J1106" t="s">
        <v>30</v>
      </c>
      <c r="K1106" s="1" t="s">
        <v>33</v>
      </c>
      <c r="L1106" t="s">
        <v>36</v>
      </c>
      <c r="M1106" t="s">
        <v>40</v>
      </c>
      <c r="N1106" t="s">
        <v>36</v>
      </c>
      <c r="O1106" t="str">
        <f>IF(N1106="Occasional","_Yes",N1106)</f>
        <v>No</v>
      </c>
    </row>
    <row r="1107" spans="1:15" x14ac:dyDescent="0.25">
      <c r="A1107" t="s">
        <v>14</v>
      </c>
      <c r="B1107" t="s">
        <v>18</v>
      </c>
      <c r="C1107" t="s">
        <v>19</v>
      </c>
      <c r="D1107">
        <v>12</v>
      </c>
      <c r="E1107" t="s">
        <v>21</v>
      </c>
      <c r="F1107">
        <v>3930</v>
      </c>
      <c r="G1107" t="s">
        <v>28</v>
      </c>
      <c r="H1107">
        <v>40</v>
      </c>
      <c r="I1107">
        <v>33.5859375</v>
      </c>
      <c r="J1107" t="s">
        <v>32</v>
      </c>
      <c r="K1107" s="1" t="s">
        <v>35</v>
      </c>
      <c r="L1107" t="s">
        <v>36</v>
      </c>
      <c r="M1107" t="s">
        <v>38</v>
      </c>
      <c r="N1107" t="s">
        <v>36</v>
      </c>
      <c r="O1107" t="str">
        <f>IF(N1107="Occasional","_Yes",N1107)</f>
        <v>No</v>
      </c>
    </row>
    <row r="1108" spans="1:15" x14ac:dyDescent="0.25">
      <c r="A1108" t="s">
        <v>14</v>
      </c>
      <c r="B1108" t="s">
        <v>18</v>
      </c>
      <c r="C1108" t="s">
        <v>19</v>
      </c>
      <c r="D1108">
        <v>12</v>
      </c>
      <c r="E1108" t="s">
        <v>21</v>
      </c>
      <c r="F1108">
        <v>4000</v>
      </c>
      <c r="G1108" t="s">
        <v>28</v>
      </c>
      <c r="H1108">
        <v>40</v>
      </c>
      <c r="I1108">
        <v>28.3125</v>
      </c>
      <c r="J1108" t="s">
        <v>31</v>
      </c>
      <c r="K1108" s="1" t="s">
        <v>33</v>
      </c>
      <c r="L1108" t="s">
        <v>36</v>
      </c>
      <c r="M1108" t="s">
        <v>38</v>
      </c>
      <c r="N1108" t="s">
        <v>36</v>
      </c>
      <c r="O1108" t="str">
        <f>IF(N1108="Occasional","_Yes",N1108)</f>
        <v>No</v>
      </c>
    </row>
    <row r="1109" spans="1:15" x14ac:dyDescent="0.25">
      <c r="A1109" t="s">
        <v>14</v>
      </c>
      <c r="B1109" t="s">
        <v>18</v>
      </c>
      <c r="C1109" t="s">
        <v>19</v>
      </c>
      <c r="D1109">
        <v>12</v>
      </c>
      <c r="E1109" t="s">
        <v>21</v>
      </c>
      <c r="F1109">
        <v>4110</v>
      </c>
      <c r="G1109" t="s">
        <v>28</v>
      </c>
      <c r="H1109">
        <v>40</v>
      </c>
      <c r="I1109">
        <v>27.70703125</v>
      </c>
      <c r="J1109" t="s">
        <v>31</v>
      </c>
      <c r="K1109" s="1" t="s">
        <v>33</v>
      </c>
      <c r="L1109" t="s">
        <v>36</v>
      </c>
      <c r="M1109" t="s">
        <v>40</v>
      </c>
      <c r="N1109" t="s">
        <v>36</v>
      </c>
      <c r="O1109" t="str">
        <f>IF(N1109="Occasional","_Yes",N1109)</f>
        <v>No</v>
      </c>
    </row>
    <row r="1110" spans="1:15" x14ac:dyDescent="0.25">
      <c r="A1110" t="s">
        <v>14</v>
      </c>
      <c r="B1110" t="s">
        <v>18</v>
      </c>
      <c r="C1110" t="s">
        <v>19</v>
      </c>
      <c r="D1110">
        <v>12.14257813</v>
      </c>
      <c r="E1110" t="s">
        <v>21</v>
      </c>
      <c r="F1110">
        <v>2505</v>
      </c>
      <c r="G1110" t="s">
        <v>26</v>
      </c>
      <c r="H1110">
        <v>39</v>
      </c>
      <c r="I1110">
        <v>24.46484375</v>
      </c>
      <c r="J1110" t="s">
        <v>30</v>
      </c>
      <c r="K1110" s="1" t="s">
        <v>33</v>
      </c>
      <c r="L1110" t="s">
        <v>36</v>
      </c>
      <c r="M1110" t="s">
        <v>38</v>
      </c>
      <c r="N1110" t="s">
        <v>63</v>
      </c>
      <c r="O1110" t="str">
        <f>IF(N1110="Occasional","_Yes",N1110)</f>
        <v>_Yes</v>
      </c>
    </row>
    <row r="1111" spans="1:15" x14ac:dyDescent="0.25">
      <c r="A1111" t="s">
        <v>14</v>
      </c>
      <c r="B1111" t="s">
        <v>18</v>
      </c>
      <c r="C1111" t="s">
        <v>19</v>
      </c>
      <c r="D1111">
        <v>12.14257813</v>
      </c>
      <c r="E1111" t="s">
        <v>21</v>
      </c>
      <c r="F1111">
        <v>2740</v>
      </c>
      <c r="G1111" t="s">
        <v>26</v>
      </c>
      <c r="H1111">
        <v>37.8515625</v>
      </c>
      <c r="I1111">
        <v>35.453125</v>
      </c>
      <c r="J1111" t="s">
        <v>32</v>
      </c>
      <c r="K1111" s="1" t="s">
        <v>33</v>
      </c>
      <c r="L1111" t="s">
        <v>36</v>
      </c>
      <c r="M1111" t="s">
        <v>38</v>
      </c>
      <c r="N1111" t="s">
        <v>36</v>
      </c>
      <c r="O1111" t="str">
        <f>IF(N1111="Occasional","_Yes",N1111)</f>
        <v>No</v>
      </c>
    </row>
    <row r="1112" spans="1:15" x14ac:dyDescent="0.25">
      <c r="A1112" t="s">
        <v>14</v>
      </c>
      <c r="B1112" t="s">
        <v>18</v>
      </c>
      <c r="C1112" t="s">
        <v>19</v>
      </c>
      <c r="D1112">
        <v>12.14257813</v>
      </c>
      <c r="E1112" t="s">
        <v>21</v>
      </c>
      <c r="F1112">
        <v>2960</v>
      </c>
      <c r="G1112" t="s">
        <v>26</v>
      </c>
      <c r="H1112">
        <v>38</v>
      </c>
      <c r="I1112">
        <v>26.73828125</v>
      </c>
      <c r="J1112" t="s">
        <v>31</v>
      </c>
      <c r="K1112" s="1" t="s">
        <v>33</v>
      </c>
      <c r="L1112" t="s">
        <v>36</v>
      </c>
      <c r="M1112" t="s">
        <v>40</v>
      </c>
      <c r="N1112" t="s">
        <v>36</v>
      </c>
      <c r="O1112" t="str">
        <f>IF(N1112="Occasional","_Yes",N1112)</f>
        <v>No</v>
      </c>
    </row>
    <row r="1113" spans="1:15" x14ac:dyDescent="0.25">
      <c r="A1113" t="s">
        <v>14</v>
      </c>
      <c r="B1113" t="s">
        <v>18</v>
      </c>
      <c r="C1113" t="s">
        <v>19</v>
      </c>
      <c r="D1113">
        <v>12.28515625</v>
      </c>
      <c r="E1113" t="s">
        <v>21</v>
      </c>
      <c r="F1113">
        <v>3640</v>
      </c>
      <c r="G1113" t="s">
        <v>28</v>
      </c>
      <c r="H1113">
        <v>40</v>
      </c>
      <c r="I1113">
        <v>27.40625</v>
      </c>
      <c r="J1113" t="s">
        <v>31</v>
      </c>
      <c r="K1113" s="1" t="s">
        <v>34</v>
      </c>
      <c r="L1113" t="s">
        <v>36</v>
      </c>
      <c r="M1113" t="s">
        <v>38</v>
      </c>
      <c r="N1113" t="s">
        <v>36</v>
      </c>
      <c r="O1113" t="str">
        <f>IF(N1113="Occasional","_Yes",N1113)</f>
        <v>No</v>
      </c>
    </row>
    <row r="1114" spans="1:15" x14ac:dyDescent="0.25">
      <c r="A1114" t="s">
        <v>14</v>
      </c>
      <c r="B1114" t="s">
        <v>18</v>
      </c>
      <c r="C1114" t="s">
        <v>19</v>
      </c>
      <c r="D1114">
        <v>12.28515625</v>
      </c>
      <c r="E1114" t="s">
        <v>21</v>
      </c>
      <c r="F1114">
        <v>3960</v>
      </c>
      <c r="G1114" t="s">
        <v>28</v>
      </c>
      <c r="H1114">
        <v>42</v>
      </c>
      <c r="I1114">
        <v>35.1875</v>
      </c>
      <c r="J1114" t="s">
        <v>32</v>
      </c>
      <c r="K1114" s="1" t="s">
        <v>34</v>
      </c>
      <c r="L1114" t="s">
        <v>36</v>
      </c>
      <c r="M1114" t="s">
        <v>38</v>
      </c>
      <c r="N1114" t="s">
        <v>36</v>
      </c>
      <c r="O1114" t="str">
        <f>IF(N1114="Occasional","_Yes",N1114)</f>
        <v>No</v>
      </c>
    </row>
    <row r="1115" spans="1:15" x14ac:dyDescent="0.25">
      <c r="A1115" t="s">
        <v>14</v>
      </c>
      <c r="B1115" t="s">
        <v>18</v>
      </c>
      <c r="C1115" t="s">
        <v>19</v>
      </c>
      <c r="D1115">
        <v>12.28515625</v>
      </c>
      <c r="E1115" t="s">
        <v>21</v>
      </c>
      <c r="F1115">
        <v>4180</v>
      </c>
      <c r="G1115" t="s">
        <v>28</v>
      </c>
      <c r="H1115">
        <v>42</v>
      </c>
      <c r="I1115">
        <v>30.84375</v>
      </c>
      <c r="J1115" t="s">
        <v>32</v>
      </c>
      <c r="K1115" s="1" t="s">
        <v>34</v>
      </c>
      <c r="L1115" t="s">
        <v>36</v>
      </c>
      <c r="M1115" t="s">
        <v>40</v>
      </c>
      <c r="N1115" t="s">
        <v>36</v>
      </c>
      <c r="O1115" t="str">
        <f>IF(N1115="Occasional","_Yes",N1115)</f>
        <v>No</v>
      </c>
    </row>
    <row r="1116" spans="1:15" x14ac:dyDescent="0.25">
      <c r="A1116" t="s">
        <v>14</v>
      </c>
      <c r="B1116" t="s">
        <v>18</v>
      </c>
      <c r="C1116" t="s">
        <v>19</v>
      </c>
      <c r="D1116">
        <v>12.28515625</v>
      </c>
      <c r="E1116" t="s">
        <v>21</v>
      </c>
      <c r="F1116">
        <v>4360</v>
      </c>
      <c r="G1116" t="s">
        <v>28</v>
      </c>
      <c r="H1116">
        <v>43.28125</v>
      </c>
      <c r="I1116">
        <v>34.6953125</v>
      </c>
      <c r="J1116" t="s">
        <v>32</v>
      </c>
      <c r="K1116" s="1" t="s">
        <v>34</v>
      </c>
      <c r="L1116" t="s">
        <v>36</v>
      </c>
      <c r="M1116" t="s">
        <v>38</v>
      </c>
      <c r="N1116" t="s">
        <v>36</v>
      </c>
      <c r="O1116" t="str">
        <f>IF(N1116="Occasional","_Yes",N1116)</f>
        <v>No</v>
      </c>
    </row>
    <row r="1117" spans="1:15" x14ac:dyDescent="0.25">
      <c r="A1117" t="s">
        <v>14</v>
      </c>
      <c r="B1117" t="s">
        <v>18</v>
      </c>
      <c r="C1117" t="s">
        <v>19</v>
      </c>
      <c r="D1117">
        <v>12.42773438</v>
      </c>
      <c r="E1117" t="s">
        <v>21</v>
      </c>
      <c r="F1117">
        <v>2430</v>
      </c>
      <c r="G1117" t="s">
        <v>25</v>
      </c>
      <c r="H1117">
        <v>32</v>
      </c>
      <c r="I1117">
        <v>22.546875</v>
      </c>
      <c r="J1117" t="s">
        <v>30</v>
      </c>
      <c r="K1117" s="1" t="s">
        <v>33</v>
      </c>
      <c r="L1117" t="s">
        <v>36</v>
      </c>
      <c r="M1117" t="s">
        <v>38</v>
      </c>
      <c r="N1117" t="s">
        <v>63</v>
      </c>
      <c r="O1117" t="str">
        <f>IF(N1117="Occasional","_Yes",N1117)</f>
        <v>_Yes</v>
      </c>
    </row>
    <row r="1118" spans="1:15" x14ac:dyDescent="0.25">
      <c r="A1118" t="s">
        <v>14</v>
      </c>
      <c r="B1118" t="s">
        <v>18</v>
      </c>
      <c r="C1118" t="s">
        <v>19</v>
      </c>
      <c r="D1118">
        <v>12.42773438</v>
      </c>
      <c r="E1118" t="s">
        <v>21</v>
      </c>
      <c r="F1118">
        <v>3415</v>
      </c>
      <c r="G1118" t="s">
        <v>27</v>
      </c>
      <c r="H1118">
        <v>39</v>
      </c>
      <c r="I1118">
        <v>30.54296875</v>
      </c>
      <c r="J1118" t="s">
        <v>32</v>
      </c>
      <c r="K1118" s="1" t="s">
        <v>35</v>
      </c>
      <c r="L1118" t="s">
        <v>36</v>
      </c>
      <c r="M1118" t="s">
        <v>40</v>
      </c>
      <c r="N1118" t="s">
        <v>36</v>
      </c>
      <c r="O1118" t="str">
        <f>IF(N1118="Occasional","_Yes",N1118)</f>
        <v>No</v>
      </c>
    </row>
    <row r="1119" spans="1:15" x14ac:dyDescent="0.25">
      <c r="A1119" t="s">
        <v>14</v>
      </c>
      <c r="B1119" t="s">
        <v>18</v>
      </c>
      <c r="C1119" t="s">
        <v>19</v>
      </c>
      <c r="D1119">
        <v>12.42773438</v>
      </c>
      <c r="E1119" t="s">
        <v>21</v>
      </c>
      <c r="F1119">
        <v>3800</v>
      </c>
      <c r="G1119" t="s">
        <v>28</v>
      </c>
      <c r="H1119">
        <v>40</v>
      </c>
      <c r="I1119">
        <v>25.609375</v>
      </c>
      <c r="J1119" t="s">
        <v>31</v>
      </c>
      <c r="K1119" s="1" t="s">
        <v>34</v>
      </c>
      <c r="L1119" t="s">
        <v>36</v>
      </c>
      <c r="M1119" t="s">
        <v>40</v>
      </c>
      <c r="N1119" t="s">
        <v>36</v>
      </c>
      <c r="O1119" t="str">
        <f>IF(N1119="Occasional","_Yes",N1119)</f>
        <v>No</v>
      </c>
    </row>
    <row r="1120" spans="1:15" x14ac:dyDescent="0.25">
      <c r="A1120" t="s">
        <v>14</v>
      </c>
      <c r="B1120" t="s">
        <v>18</v>
      </c>
      <c r="C1120" t="s">
        <v>19</v>
      </c>
      <c r="D1120">
        <v>12.42773438</v>
      </c>
      <c r="E1120" t="s">
        <v>21</v>
      </c>
      <c r="F1120">
        <v>4260</v>
      </c>
      <c r="G1120" t="s">
        <v>28</v>
      </c>
      <c r="H1120">
        <v>40</v>
      </c>
      <c r="I1120">
        <v>31.2890625</v>
      </c>
      <c r="J1120" t="s">
        <v>32</v>
      </c>
      <c r="K1120" s="1" t="s">
        <v>34</v>
      </c>
      <c r="L1120" t="s">
        <v>36</v>
      </c>
      <c r="M1120" t="s">
        <v>40</v>
      </c>
      <c r="N1120" t="s">
        <v>36</v>
      </c>
      <c r="O1120" t="str">
        <f>IF(N1120="Occasional","_Yes",N1120)</f>
        <v>No</v>
      </c>
    </row>
    <row r="1121" spans="1:15" x14ac:dyDescent="0.25">
      <c r="A1121" t="s">
        <v>14</v>
      </c>
      <c r="B1121" t="s">
        <v>18</v>
      </c>
      <c r="C1121" t="s">
        <v>19</v>
      </c>
      <c r="D1121">
        <v>12.5703125</v>
      </c>
      <c r="E1121" t="s">
        <v>21</v>
      </c>
      <c r="F1121">
        <v>3540</v>
      </c>
      <c r="G1121" t="s">
        <v>28</v>
      </c>
      <c r="H1121">
        <v>38.5703125</v>
      </c>
      <c r="I1121">
        <v>28.5390625</v>
      </c>
      <c r="J1121" t="s">
        <v>31</v>
      </c>
      <c r="K1121" s="1" t="s">
        <v>33</v>
      </c>
      <c r="L1121" t="s">
        <v>36</v>
      </c>
      <c r="M1121" t="s">
        <v>40</v>
      </c>
      <c r="N1121" t="s">
        <v>36</v>
      </c>
      <c r="O1121" t="str">
        <f>IF(N1121="Occasional","_Yes",N1121)</f>
        <v>No</v>
      </c>
    </row>
    <row r="1122" spans="1:15" x14ac:dyDescent="0.25">
      <c r="A1122" t="s">
        <v>14</v>
      </c>
      <c r="B1122" t="s">
        <v>18</v>
      </c>
      <c r="C1122" t="s">
        <v>19</v>
      </c>
      <c r="D1122">
        <v>12.5703125</v>
      </c>
      <c r="E1122" t="s">
        <v>21</v>
      </c>
      <c r="F1122">
        <v>3640</v>
      </c>
      <c r="G1122" t="s">
        <v>28</v>
      </c>
      <c r="H1122">
        <v>41</v>
      </c>
      <c r="I1122">
        <v>19.88671875</v>
      </c>
      <c r="J1122" t="s">
        <v>29</v>
      </c>
      <c r="K1122" s="1" t="s">
        <v>34</v>
      </c>
      <c r="L1122" t="s">
        <v>36</v>
      </c>
      <c r="M1122" t="s">
        <v>38</v>
      </c>
      <c r="N1122" t="s">
        <v>36</v>
      </c>
      <c r="O1122" t="str">
        <f>IF(N1122="Occasional","_Yes",N1122)</f>
        <v>No</v>
      </c>
    </row>
    <row r="1123" spans="1:15" x14ac:dyDescent="0.25">
      <c r="A1123" t="s">
        <v>14</v>
      </c>
      <c r="B1123" t="s">
        <v>18</v>
      </c>
      <c r="C1123" t="s">
        <v>19</v>
      </c>
      <c r="D1123">
        <v>12.5703125</v>
      </c>
      <c r="E1123" t="s">
        <v>21</v>
      </c>
      <c r="F1123">
        <v>3650</v>
      </c>
      <c r="G1123" t="s">
        <v>28</v>
      </c>
      <c r="H1123">
        <v>42</v>
      </c>
      <c r="I1123">
        <v>27.81640625</v>
      </c>
      <c r="J1123" t="s">
        <v>31</v>
      </c>
      <c r="K1123" s="1" t="s">
        <v>34</v>
      </c>
      <c r="L1123" t="s">
        <v>36</v>
      </c>
      <c r="M1123" t="s">
        <v>38</v>
      </c>
      <c r="N1123" t="s">
        <v>36</v>
      </c>
      <c r="O1123" t="str">
        <f>IF(N1123="Occasional","_Yes",N1123)</f>
        <v>No</v>
      </c>
    </row>
    <row r="1124" spans="1:15" x14ac:dyDescent="0.25">
      <c r="A1124" t="s">
        <v>14</v>
      </c>
      <c r="B1124" t="s">
        <v>18</v>
      </c>
      <c r="C1124" t="s">
        <v>19</v>
      </c>
      <c r="D1124">
        <v>12.5703125</v>
      </c>
      <c r="E1124" t="s">
        <v>21</v>
      </c>
      <c r="F1124">
        <v>4480</v>
      </c>
      <c r="G1124" t="s">
        <v>28</v>
      </c>
      <c r="H1124">
        <v>39</v>
      </c>
      <c r="I1124">
        <v>26.51953125</v>
      </c>
      <c r="J1124" t="s">
        <v>31</v>
      </c>
      <c r="K1124" s="1" t="s">
        <v>34</v>
      </c>
      <c r="L1124" t="s">
        <v>36</v>
      </c>
      <c r="M1124" t="s">
        <v>39</v>
      </c>
      <c r="N1124" t="s">
        <v>36</v>
      </c>
      <c r="O1124" t="str">
        <f>IF(N1124="Occasional","_Yes",N1124)</f>
        <v>No</v>
      </c>
    </row>
    <row r="1125" spans="1:15" x14ac:dyDescent="0.25">
      <c r="A1125" t="s">
        <v>14</v>
      </c>
      <c r="B1125" t="s">
        <v>18</v>
      </c>
      <c r="C1125" t="s">
        <v>19</v>
      </c>
      <c r="D1125">
        <v>12.71289063</v>
      </c>
      <c r="E1125" t="s">
        <v>21</v>
      </c>
      <c r="F1125">
        <v>2480</v>
      </c>
      <c r="G1125" t="s">
        <v>25</v>
      </c>
      <c r="H1125">
        <v>34</v>
      </c>
      <c r="I1125">
        <v>33.9140625</v>
      </c>
      <c r="J1125" t="s">
        <v>32</v>
      </c>
      <c r="K1125" s="1" t="s">
        <v>33</v>
      </c>
      <c r="L1125" t="s">
        <v>36</v>
      </c>
      <c r="M1125" t="s">
        <v>38</v>
      </c>
      <c r="N1125" t="s">
        <v>36</v>
      </c>
      <c r="O1125" t="str">
        <f>IF(N1125="Occasional","_Yes",N1125)</f>
        <v>No</v>
      </c>
    </row>
    <row r="1126" spans="1:15" x14ac:dyDescent="0.25">
      <c r="A1126" t="s">
        <v>14</v>
      </c>
      <c r="B1126" t="s">
        <v>18</v>
      </c>
      <c r="C1126" t="s">
        <v>19</v>
      </c>
      <c r="D1126">
        <v>12.71289063</v>
      </c>
      <c r="E1126" t="s">
        <v>21</v>
      </c>
      <c r="F1126">
        <v>3330</v>
      </c>
      <c r="G1126" t="s">
        <v>27</v>
      </c>
      <c r="H1126">
        <v>41.7109375</v>
      </c>
      <c r="I1126">
        <v>34.2734375</v>
      </c>
      <c r="J1126" t="s">
        <v>32</v>
      </c>
      <c r="K1126" s="1" t="s">
        <v>35</v>
      </c>
      <c r="L1126" t="s">
        <v>36</v>
      </c>
      <c r="M1126" t="s">
        <v>38</v>
      </c>
      <c r="N1126" t="s">
        <v>36</v>
      </c>
      <c r="O1126" t="str">
        <f>IF(N1126="Occasional","_Yes",N1126)</f>
        <v>No</v>
      </c>
    </row>
    <row r="1127" spans="1:15" x14ac:dyDescent="0.25">
      <c r="A1127" t="s">
        <v>14</v>
      </c>
      <c r="B1127" t="s">
        <v>18</v>
      </c>
      <c r="C1127" t="s">
        <v>19</v>
      </c>
      <c r="D1127">
        <v>12.71289063</v>
      </c>
      <c r="E1127" t="s">
        <v>21</v>
      </c>
      <c r="F1127">
        <v>3340</v>
      </c>
      <c r="G1127" t="s">
        <v>27</v>
      </c>
      <c r="H1127">
        <v>40.7109375</v>
      </c>
      <c r="I1127">
        <v>24.734375</v>
      </c>
      <c r="J1127" t="s">
        <v>30</v>
      </c>
      <c r="K1127" s="1" t="s">
        <v>33</v>
      </c>
      <c r="L1127" t="s">
        <v>36</v>
      </c>
      <c r="M1127" t="s">
        <v>38</v>
      </c>
      <c r="N1127" t="s">
        <v>36</v>
      </c>
      <c r="O1127" t="str">
        <f>IF(N1127="Occasional","_Yes",N1127)</f>
        <v>No</v>
      </c>
    </row>
    <row r="1128" spans="1:15" x14ac:dyDescent="0.25">
      <c r="A1128" t="s">
        <v>14</v>
      </c>
      <c r="B1128" t="s">
        <v>18</v>
      </c>
      <c r="C1128" t="s">
        <v>19</v>
      </c>
      <c r="D1128">
        <v>12.71289063</v>
      </c>
      <c r="E1128" t="s">
        <v>21</v>
      </c>
      <c r="F1128">
        <v>3360</v>
      </c>
      <c r="G1128" t="s">
        <v>27</v>
      </c>
      <c r="H1128">
        <v>40</v>
      </c>
      <c r="I1128">
        <v>22.8828125</v>
      </c>
      <c r="J1128" t="s">
        <v>30</v>
      </c>
      <c r="K1128" s="1" t="s">
        <v>35</v>
      </c>
      <c r="L1128" t="s">
        <v>36</v>
      </c>
      <c r="M1128" t="s">
        <v>40</v>
      </c>
      <c r="N1128" t="s">
        <v>36</v>
      </c>
      <c r="O1128" t="str">
        <f>IF(N1128="Occasional","_Yes",N1128)</f>
        <v>No</v>
      </c>
    </row>
    <row r="1129" spans="1:15" x14ac:dyDescent="0.25">
      <c r="A1129" t="s">
        <v>14</v>
      </c>
      <c r="B1129" t="s">
        <v>18</v>
      </c>
      <c r="C1129" t="s">
        <v>19</v>
      </c>
      <c r="D1129">
        <v>12.85546875</v>
      </c>
      <c r="E1129" t="s">
        <v>21</v>
      </c>
      <c r="F1129">
        <v>3380</v>
      </c>
      <c r="G1129" t="s">
        <v>27</v>
      </c>
      <c r="H1129">
        <v>41</v>
      </c>
      <c r="I1129">
        <v>26.4921875</v>
      </c>
      <c r="J1129" t="s">
        <v>31</v>
      </c>
      <c r="K1129" s="1" t="s">
        <v>33</v>
      </c>
      <c r="L1129" t="s">
        <v>36</v>
      </c>
      <c r="M1129" t="s">
        <v>40</v>
      </c>
      <c r="N1129" t="s">
        <v>36</v>
      </c>
      <c r="O1129" t="str">
        <f>IF(N1129="Occasional","_Yes",N1129)</f>
        <v>No</v>
      </c>
    </row>
    <row r="1130" spans="1:15" x14ac:dyDescent="0.25">
      <c r="A1130" t="s">
        <v>14</v>
      </c>
      <c r="B1130" t="s">
        <v>18</v>
      </c>
      <c r="C1130" t="s">
        <v>19</v>
      </c>
      <c r="D1130">
        <v>12.85546875</v>
      </c>
      <c r="E1130" t="s">
        <v>21</v>
      </c>
      <c r="F1130">
        <v>3590</v>
      </c>
      <c r="G1130" t="s">
        <v>28</v>
      </c>
      <c r="H1130">
        <v>40</v>
      </c>
      <c r="I1130">
        <v>34.4140625</v>
      </c>
      <c r="J1130" t="s">
        <v>32</v>
      </c>
      <c r="K1130" s="1" t="s">
        <v>34</v>
      </c>
      <c r="L1130" t="s">
        <v>36</v>
      </c>
      <c r="M1130" t="s">
        <v>38</v>
      </c>
      <c r="N1130" t="s">
        <v>36</v>
      </c>
      <c r="O1130" t="str">
        <f>IF(N1130="Occasional","_Yes",N1130)</f>
        <v>No</v>
      </c>
    </row>
    <row r="1131" spans="1:15" x14ac:dyDescent="0.25">
      <c r="A1131" t="s">
        <v>14</v>
      </c>
      <c r="B1131" t="s">
        <v>18</v>
      </c>
      <c r="C1131" t="s">
        <v>19</v>
      </c>
      <c r="D1131">
        <v>12.85546875</v>
      </c>
      <c r="E1131" t="s">
        <v>21</v>
      </c>
      <c r="F1131">
        <v>3650</v>
      </c>
      <c r="G1131" t="s">
        <v>28</v>
      </c>
      <c r="H1131">
        <v>39</v>
      </c>
      <c r="I1131">
        <v>28.51171875</v>
      </c>
      <c r="J1131" t="s">
        <v>31</v>
      </c>
      <c r="K1131" s="1" t="s">
        <v>33</v>
      </c>
      <c r="L1131" t="s">
        <v>36</v>
      </c>
      <c r="M1131" t="s">
        <v>38</v>
      </c>
      <c r="N1131" t="s">
        <v>63</v>
      </c>
      <c r="O1131" t="str">
        <f>IF(N1131="Occasional","_Yes",N1131)</f>
        <v>_Yes</v>
      </c>
    </row>
    <row r="1132" spans="1:15" x14ac:dyDescent="0.25">
      <c r="A1132" t="s">
        <v>14</v>
      </c>
      <c r="B1132" t="s">
        <v>18</v>
      </c>
      <c r="C1132" t="s">
        <v>19</v>
      </c>
      <c r="D1132">
        <v>12.85546875</v>
      </c>
      <c r="E1132" t="s">
        <v>21</v>
      </c>
      <c r="F1132">
        <v>3680</v>
      </c>
      <c r="G1132" t="s">
        <v>28</v>
      </c>
      <c r="H1132">
        <v>41</v>
      </c>
      <c r="I1132">
        <v>31.0546875</v>
      </c>
      <c r="J1132" t="s">
        <v>32</v>
      </c>
      <c r="K1132" s="1" t="s">
        <v>35</v>
      </c>
      <c r="L1132" t="s">
        <v>36</v>
      </c>
      <c r="M1132" t="s">
        <v>40</v>
      </c>
      <c r="N1132" t="s">
        <v>36</v>
      </c>
      <c r="O1132" t="str">
        <f>IF(N1132="Occasional","_Yes",N1132)</f>
        <v>No</v>
      </c>
    </row>
    <row r="1133" spans="1:15" x14ac:dyDescent="0.25">
      <c r="A1133" t="s">
        <v>14</v>
      </c>
      <c r="B1133" t="s">
        <v>18</v>
      </c>
      <c r="C1133" t="s">
        <v>19</v>
      </c>
      <c r="D1133">
        <v>13</v>
      </c>
      <c r="E1133" t="s">
        <v>22</v>
      </c>
      <c r="F1133">
        <v>2900</v>
      </c>
      <c r="G1133" t="s">
        <v>26</v>
      </c>
      <c r="H1133">
        <v>40</v>
      </c>
      <c r="I1133">
        <v>19.13671875</v>
      </c>
      <c r="J1133" t="s">
        <v>29</v>
      </c>
      <c r="K1133" s="1" t="s">
        <v>33</v>
      </c>
      <c r="L1133" t="s">
        <v>36</v>
      </c>
      <c r="M1133" t="s">
        <v>37</v>
      </c>
      <c r="N1133" t="s">
        <v>63</v>
      </c>
      <c r="O1133" t="str">
        <f>IF(N1133="Occasional","_Yes",N1133)</f>
        <v>_Yes</v>
      </c>
    </row>
    <row r="1134" spans="1:15" x14ac:dyDescent="0.25">
      <c r="A1134" t="s">
        <v>14</v>
      </c>
      <c r="B1134" t="s">
        <v>18</v>
      </c>
      <c r="C1134" t="s">
        <v>19</v>
      </c>
      <c r="D1134">
        <v>13</v>
      </c>
      <c r="E1134" t="s">
        <v>22</v>
      </c>
      <c r="F1134">
        <v>3030</v>
      </c>
      <c r="G1134" t="s">
        <v>27</v>
      </c>
      <c r="H1134">
        <v>40.28125</v>
      </c>
      <c r="I1134">
        <v>25.9375</v>
      </c>
      <c r="J1134" t="s">
        <v>31</v>
      </c>
      <c r="K1134" s="1" t="s">
        <v>33</v>
      </c>
      <c r="L1134" t="s">
        <v>36</v>
      </c>
      <c r="M1134" t="s">
        <v>40</v>
      </c>
      <c r="N1134" t="s">
        <v>63</v>
      </c>
      <c r="O1134" t="str">
        <f>IF(N1134="Occasional","_Yes",N1134)</f>
        <v>_Yes</v>
      </c>
    </row>
    <row r="1135" spans="1:15" x14ac:dyDescent="0.25">
      <c r="A1135" t="s">
        <v>14</v>
      </c>
      <c r="B1135" t="s">
        <v>18</v>
      </c>
      <c r="C1135" t="s">
        <v>19</v>
      </c>
      <c r="D1135">
        <v>13</v>
      </c>
      <c r="E1135" t="s">
        <v>22</v>
      </c>
      <c r="F1135">
        <v>3090</v>
      </c>
      <c r="G1135" t="s">
        <v>27</v>
      </c>
      <c r="H1135">
        <v>41.8515625</v>
      </c>
      <c r="I1135">
        <v>31.60546875</v>
      </c>
      <c r="J1135" t="s">
        <v>32</v>
      </c>
      <c r="K1135" s="1" t="s">
        <v>34</v>
      </c>
      <c r="L1135" t="s">
        <v>36</v>
      </c>
      <c r="M1135" t="s">
        <v>37</v>
      </c>
      <c r="N1135" t="s">
        <v>36</v>
      </c>
      <c r="O1135" t="str">
        <f>IF(N1135="Occasional","_Yes",N1135)</f>
        <v>No</v>
      </c>
    </row>
    <row r="1136" spans="1:15" x14ac:dyDescent="0.25">
      <c r="A1136" t="s">
        <v>14</v>
      </c>
      <c r="B1136" t="s">
        <v>18</v>
      </c>
      <c r="C1136" t="s">
        <v>19</v>
      </c>
      <c r="D1136">
        <v>13</v>
      </c>
      <c r="E1136" t="s">
        <v>22</v>
      </c>
      <c r="F1136">
        <v>3120</v>
      </c>
      <c r="G1136" t="s">
        <v>27</v>
      </c>
      <c r="H1136">
        <v>39.140625</v>
      </c>
      <c r="I1136">
        <v>32.0078125</v>
      </c>
      <c r="J1136" t="s">
        <v>32</v>
      </c>
      <c r="K1136" s="1" t="s">
        <v>33</v>
      </c>
      <c r="L1136" t="s">
        <v>36</v>
      </c>
      <c r="M1136" t="s">
        <v>38</v>
      </c>
      <c r="N1136" t="s">
        <v>36</v>
      </c>
      <c r="O1136" t="str">
        <f>IF(N1136="Occasional","_Yes",N1136)</f>
        <v>No</v>
      </c>
    </row>
    <row r="1137" spans="1:15" x14ac:dyDescent="0.25">
      <c r="A1137" t="s">
        <v>14</v>
      </c>
      <c r="B1137" t="s">
        <v>18</v>
      </c>
      <c r="C1137" t="s">
        <v>19</v>
      </c>
      <c r="D1137">
        <v>13</v>
      </c>
      <c r="E1137" t="s">
        <v>22</v>
      </c>
      <c r="F1137">
        <v>3180</v>
      </c>
      <c r="G1137" t="s">
        <v>27</v>
      </c>
      <c r="H1137">
        <v>40</v>
      </c>
      <c r="I1137">
        <v>28.41015625</v>
      </c>
      <c r="J1137" t="s">
        <v>31</v>
      </c>
      <c r="K1137" s="1" t="s">
        <v>33</v>
      </c>
      <c r="L1137" t="s">
        <v>36</v>
      </c>
      <c r="M1137" t="s">
        <v>40</v>
      </c>
      <c r="N1137" t="s">
        <v>63</v>
      </c>
      <c r="O1137" t="str">
        <f>IF(N1137="Occasional","_Yes",N1137)</f>
        <v>_Yes</v>
      </c>
    </row>
    <row r="1138" spans="1:15" x14ac:dyDescent="0.25">
      <c r="A1138" t="s">
        <v>14</v>
      </c>
      <c r="B1138" t="s">
        <v>18</v>
      </c>
      <c r="C1138" t="s">
        <v>19</v>
      </c>
      <c r="D1138">
        <v>13</v>
      </c>
      <c r="E1138" t="s">
        <v>22</v>
      </c>
      <c r="F1138">
        <v>3710</v>
      </c>
      <c r="G1138" t="s">
        <v>28</v>
      </c>
      <c r="H1138">
        <v>39</v>
      </c>
      <c r="I1138">
        <v>27.49609375</v>
      </c>
      <c r="J1138" t="s">
        <v>31</v>
      </c>
      <c r="K1138" s="1" t="s">
        <v>33</v>
      </c>
      <c r="L1138" t="s">
        <v>36</v>
      </c>
      <c r="M1138" t="s">
        <v>37</v>
      </c>
      <c r="N1138" t="s">
        <v>36</v>
      </c>
      <c r="O1138" t="str">
        <f>IF(N1138="Occasional","_Yes",N1138)</f>
        <v>No</v>
      </c>
    </row>
    <row r="1139" spans="1:15" x14ac:dyDescent="0.25">
      <c r="A1139" t="s">
        <v>14</v>
      </c>
      <c r="B1139" t="s">
        <v>18</v>
      </c>
      <c r="C1139" t="s">
        <v>19</v>
      </c>
      <c r="D1139">
        <v>13</v>
      </c>
      <c r="E1139" t="s">
        <v>22</v>
      </c>
      <c r="F1139">
        <v>3920</v>
      </c>
      <c r="G1139" t="s">
        <v>28</v>
      </c>
      <c r="H1139">
        <v>40</v>
      </c>
      <c r="I1139">
        <v>30.515625</v>
      </c>
      <c r="J1139" t="s">
        <v>32</v>
      </c>
      <c r="K1139" s="1" t="s">
        <v>35</v>
      </c>
      <c r="L1139" t="s">
        <v>36</v>
      </c>
      <c r="M1139" t="s">
        <v>37</v>
      </c>
      <c r="N1139" t="s">
        <v>36</v>
      </c>
      <c r="O1139" t="str">
        <f>IF(N1139="Occasional","_Yes",N1139)</f>
        <v>No</v>
      </c>
    </row>
    <row r="1140" spans="1:15" x14ac:dyDescent="0.25">
      <c r="A1140" t="s">
        <v>14</v>
      </c>
      <c r="B1140" t="s">
        <v>18</v>
      </c>
      <c r="C1140" t="s">
        <v>19</v>
      </c>
      <c r="D1140">
        <v>13</v>
      </c>
      <c r="E1140" t="s">
        <v>22</v>
      </c>
      <c r="F1140">
        <v>3930</v>
      </c>
      <c r="G1140" t="s">
        <v>28</v>
      </c>
      <c r="H1140">
        <v>40</v>
      </c>
      <c r="I1140">
        <v>33.671875</v>
      </c>
      <c r="J1140" t="s">
        <v>32</v>
      </c>
      <c r="K1140" s="1" t="s">
        <v>33</v>
      </c>
      <c r="L1140" t="s">
        <v>36</v>
      </c>
      <c r="M1140" t="s">
        <v>38</v>
      </c>
      <c r="N1140" t="s">
        <v>63</v>
      </c>
      <c r="O1140" t="str">
        <f>IF(N1140="Occasional","_Yes",N1140)</f>
        <v>_Yes</v>
      </c>
    </row>
    <row r="1141" spans="1:15" x14ac:dyDescent="0.25">
      <c r="A1141" t="s">
        <v>14</v>
      </c>
      <c r="B1141" t="s">
        <v>18</v>
      </c>
      <c r="C1141" t="s">
        <v>19</v>
      </c>
      <c r="D1141">
        <v>13</v>
      </c>
      <c r="E1141" t="s">
        <v>22</v>
      </c>
      <c r="F1141">
        <v>4000</v>
      </c>
      <c r="G1141" t="s">
        <v>28</v>
      </c>
      <c r="H1141">
        <v>40</v>
      </c>
      <c r="I1141">
        <v>23.32421875</v>
      </c>
      <c r="J1141" t="s">
        <v>30</v>
      </c>
      <c r="K1141" s="1" t="s">
        <v>33</v>
      </c>
      <c r="L1141" t="s">
        <v>36</v>
      </c>
      <c r="M1141" t="s">
        <v>40</v>
      </c>
      <c r="N1141" t="s">
        <v>36</v>
      </c>
      <c r="O1141" t="str">
        <f>IF(N1141="Occasional","_Yes",N1141)</f>
        <v>No</v>
      </c>
    </row>
    <row r="1142" spans="1:15" x14ac:dyDescent="0.25">
      <c r="A1142" t="s">
        <v>14</v>
      </c>
      <c r="B1142" t="s">
        <v>18</v>
      </c>
      <c r="C1142" t="s">
        <v>19</v>
      </c>
      <c r="D1142">
        <v>13</v>
      </c>
      <c r="E1142" t="s">
        <v>22</v>
      </c>
      <c r="F1142">
        <v>4080</v>
      </c>
      <c r="G1142" t="s">
        <v>28</v>
      </c>
      <c r="H1142">
        <v>41</v>
      </c>
      <c r="I1142">
        <v>25.7890625</v>
      </c>
      <c r="J1142" t="s">
        <v>31</v>
      </c>
      <c r="K1142" s="1" t="s">
        <v>34</v>
      </c>
      <c r="L1142" t="s">
        <v>36</v>
      </c>
      <c r="M1142" t="s">
        <v>40</v>
      </c>
      <c r="N1142" t="s">
        <v>36</v>
      </c>
      <c r="O1142" t="str">
        <f>IF(N1142="Occasional","_Yes",N1142)</f>
        <v>No</v>
      </c>
    </row>
    <row r="1143" spans="1:15" x14ac:dyDescent="0.25">
      <c r="A1143" t="s">
        <v>14</v>
      </c>
      <c r="B1143" t="s">
        <v>18</v>
      </c>
      <c r="C1143" t="s">
        <v>19</v>
      </c>
      <c r="D1143">
        <v>13.14257813</v>
      </c>
      <c r="E1143" t="s">
        <v>22</v>
      </c>
      <c r="F1143">
        <v>3350</v>
      </c>
      <c r="G1143" t="s">
        <v>27</v>
      </c>
      <c r="H1143">
        <v>42</v>
      </c>
      <c r="I1143">
        <v>27.17578125</v>
      </c>
      <c r="J1143" t="s">
        <v>31</v>
      </c>
      <c r="K1143" s="1" t="s">
        <v>34</v>
      </c>
      <c r="L1143" t="s">
        <v>36</v>
      </c>
      <c r="M1143" t="s">
        <v>38</v>
      </c>
      <c r="N1143" t="s">
        <v>36</v>
      </c>
      <c r="O1143" t="str">
        <f>IF(N1143="Occasional","_Yes",N1143)</f>
        <v>No</v>
      </c>
    </row>
    <row r="1144" spans="1:15" x14ac:dyDescent="0.25">
      <c r="A1144" t="s">
        <v>14</v>
      </c>
      <c r="B1144" t="s">
        <v>18</v>
      </c>
      <c r="C1144" t="s">
        <v>19</v>
      </c>
      <c r="D1144">
        <v>13.14257813</v>
      </c>
      <c r="E1144" t="s">
        <v>22</v>
      </c>
      <c r="F1144">
        <v>4240</v>
      </c>
      <c r="G1144" t="s">
        <v>28</v>
      </c>
      <c r="H1144">
        <v>41</v>
      </c>
      <c r="I1144">
        <v>34.1484375</v>
      </c>
      <c r="J1144" t="s">
        <v>32</v>
      </c>
      <c r="K1144" s="1" t="s">
        <v>33</v>
      </c>
      <c r="L1144" t="s">
        <v>36</v>
      </c>
      <c r="M1144" t="s">
        <v>40</v>
      </c>
      <c r="N1144" t="s">
        <v>36</v>
      </c>
      <c r="O1144" t="str">
        <f>IF(N1144="Occasional","_Yes",N1144)</f>
        <v>No</v>
      </c>
    </row>
    <row r="1145" spans="1:15" x14ac:dyDescent="0.25">
      <c r="A1145" t="s">
        <v>14</v>
      </c>
      <c r="B1145" t="s">
        <v>18</v>
      </c>
      <c r="C1145" t="s">
        <v>19</v>
      </c>
      <c r="D1145">
        <v>13.28515625</v>
      </c>
      <c r="E1145" t="s">
        <v>22</v>
      </c>
      <c r="F1145">
        <v>2335</v>
      </c>
      <c r="G1145" t="s">
        <v>25</v>
      </c>
      <c r="H1145">
        <v>35</v>
      </c>
      <c r="I1145">
        <v>30.84375</v>
      </c>
      <c r="J1145" t="s">
        <v>32</v>
      </c>
      <c r="K1145" s="1" t="s">
        <v>35</v>
      </c>
      <c r="L1145" t="s">
        <v>36</v>
      </c>
      <c r="M1145" t="s">
        <v>38</v>
      </c>
      <c r="N1145" t="s">
        <v>36</v>
      </c>
      <c r="O1145" t="str">
        <f>IF(N1145="Occasional","_Yes",N1145)</f>
        <v>No</v>
      </c>
    </row>
    <row r="1146" spans="1:15" x14ac:dyDescent="0.25">
      <c r="A1146" t="s">
        <v>14</v>
      </c>
      <c r="B1146" t="s">
        <v>18</v>
      </c>
      <c r="C1146" t="s">
        <v>19</v>
      </c>
      <c r="D1146">
        <v>13.28515625</v>
      </c>
      <c r="E1146" t="s">
        <v>22</v>
      </c>
      <c r="F1146">
        <v>2440</v>
      </c>
      <c r="G1146" t="s">
        <v>25</v>
      </c>
      <c r="H1146">
        <v>40</v>
      </c>
      <c r="I1146">
        <v>27.40234375</v>
      </c>
      <c r="J1146" t="s">
        <v>31</v>
      </c>
      <c r="K1146" s="1" t="s">
        <v>35</v>
      </c>
      <c r="L1146" t="s">
        <v>36</v>
      </c>
      <c r="M1146" t="s">
        <v>40</v>
      </c>
      <c r="N1146" t="s">
        <v>63</v>
      </c>
      <c r="O1146" t="str">
        <f>IF(N1146="Occasional","_Yes",N1146)</f>
        <v>_Yes</v>
      </c>
    </row>
    <row r="1147" spans="1:15" x14ac:dyDescent="0.25">
      <c r="A1147" t="s">
        <v>14</v>
      </c>
      <c r="B1147" t="s">
        <v>18</v>
      </c>
      <c r="C1147" t="s">
        <v>19</v>
      </c>
      <c r="D1147">
        <v>13.28515625</v>
      </c>
      <c r="E1147" t="s">
        <v>22</v>
      </c>
      <c r="F1147">
        <v>3380</v>
      </c>
      <c r="G1147" t="s">
        <v>27</v>
      </c>
      <c r="H1147">
        <v>41</v>
      </c>
      <c r="I1147">
        <v>22.1796875</v>
      </c>
      <c r="J1147" t="s">
        <v>30</v>
      </c>
      <c r="K1147" s="1" t="s">
        <v>34</v>
      </c>
      <c r="L1147" t="s">
        <v>36</v>
      </c>
      <c r="M1147" t="s">
        <v>38</v>
      </c>
      <c r="N1147" t="s">
        <v>63</v>
      </c>
      <c r="O1147" t="str">
        <f>IF(N1147="Occasional","_Yes",N1147)</f>
        <v>_Yes</v>
      </c>
    </row>
    <row r="1148" spans="1:15" x14ac:dyDescent="0.25">
      <c r="A1148" t="s">
        <v>14</v>
      </c>
      <c r="B1148" t="s">
        <v>18</v>
      </c>
      <c r="C1148" t="s">
        <v>19</v>
      </c>
      <c r="D1148">
        <v>13.28515625</v>
      </c>
      <c r="E1148" t="s">
        <v>22</v>
      </c>
      <c r="F1148">
        <v>4130</v>
      </c>
      <c r="G1148" t="s">
        <v>28</v>
      </c>
      <c r="H1148">
        <v>40.28125</v>
      </c>
      <c r="I1148">
        <v>32.734375</v>
      </c>
      <c r="J1148" t="s">
        <v>32</v>
      </c>
      <c r="K1148" s="1" t="s">
        <v>34</v>
      </c>
      <c r="L1148" t="s">
        <v>36</v>
      </c>
      <c r="M1148" t="s">
        <v>40</v>
      </c>
      <c r="N1148" t="s">
        <v>36</v>
      </c>
      <c r="O1148" t="str">
        <f>IF(N1148="Occasional","_Yes",N1148)</f>
        <v>No</v>
      </c>
    </row>
    <row r="1149" spans="1:15" x14ac:dyDescent="0.25">
      <c r="A1149" t="s">
        <v>14</v>
      </c>
      <c r="B1149" t="s">
        <v>18</v>
      </c>
      <c r="C1149" t="s">
        <v>19</v>
      </c>
      <c r="D1149">
        <v>13.28515625</v>
      </c>
      <c r="E1149" t="s">
        <v>22</v>
      </c>
      <c r="F1149">
        <v>4150</v>
      </c>
      <c r="G1149" t="s">
        <v>28</v>
      </c>
      <c r="H1149">
        <v>39</v>
      </c>
      <c r="I1149">
        <v>27.0625</v>
      </c>
      <c r="J1149" t="s">
        <v>31</v>
      </c>
      <c r="K1149" s="1" t="s">
        <v>34</v>
      </c>
      <c r="L1149" t="s">
        <v>36</v>
      </c>
      <c r="M1149" t="s">
        <v>40</v>
      </c>
      <c r="N1149" t="s">
        <v>36</v>
      </c>
      <c r="O1149" t="str">
        <f>IF(N1149="Occasional","_Yes",N1149)</f>
        <v>No</v>
      </c>
    </row>
    <row r="1150" spans="1:15" x14ac:dyDescent="0.25">
      <c r="A1150" t="s">
        <v>14</v>
      </c>
      <c r="B1150" t="s">
        <v>18</v>
      </c>
      <c r="C1150" t="s">
        <v>19</v>
      </c>
      <c r="D1150">
        <v>13.42773438</v>
      </c>
      <c r="E1150" t="s">
        <v>22</v>
      </c>
      <c r="F1150">
        <v>3510</v>
      </c>
      <c r="G1150" t="s">
        <v>28</v>
      </c>
      <c r="H1150">
        <v>41</v>
      </c>
      <c r="I1150">
        <v>33.140625</v>
      </c>
      <c r="J1150" t="s">
        <v>32</v>
      </c>
      <c r="K1150" s="1" t="s">
        <v>34</v>
      </c>
      <c r="L1150" t="s">
        <v>36</v>
      </c>
      <c r="M1150" t="s">
        <v>40</v>
      </c>
      <c r="N1150" t="s">
        <v>36</v>
      </c>
      <c r="O1150" t="str">
        <f>IF(N1150="Occasional","_Yes",N1150)</f>
        <v>No</v>
      </c>
    </row>
    <row r="1151" spans="1:15" x14ac:dyDescent="0.25">
      <c r="A1151" t="s">
        <v>14</v>
      </c>
      <c r="B1151" t="s">
        <v>18</v>
      </c>
      <c r="C1151" t="s">
        <v>19</v>
      </c>
      <c r="D1151">
        <v>13.5703125</v>
      </c>
      <c r="E1151" t="s">
        <v>22</v>
      </c>
      <c r="F1151">
        <v>2800</v>
      </c>
      <c r="G1151" t="s">
        <v>26</v>
      </c>
      <c r="H1151">
        <v>40</v>
      </c>
      <c r="I1151">
        <v>21.75390625</v>
      </c>
      <c r="J1151" t="s">
        <v>30</v>
      </c>
      <c r="K1151" s="1" t="s">
        <v>34</v>
      </c>
      <c r="L1151" t="s">
        <v>36</v>
      </c>
      <c r="M1151" t="s">
        <v>38</v>
      </c>
      <c r="N1151" t="s">
        <v>63</v>
      </c>
      <c r="O1151" t="str">
        <f>IF(N1151="Occasional","_Yes",N1151)</f>
        <v>_Yes</v>
      </c>
    </row>
    <row r="1152" spans="1:15" x14ac:dyDescent="0.25">
      <c r="A1152" t="s">
        <v>14</v>
      </c>
      <c r="B1152" t="s">
        <v>18</v>
      </c>
      <c r="C1152" t="s">
        <v>19</v>
      </c>
      <c r="D1152">
        <v>13.5703125</v>
      </c>
      <c r="E1152" t="s">
        <v>22</v>
      </c>
      <c r="F1152">
        <v>3190</v>
      </c>
      <c r="G1152" t="s">
        <v>27</v>
      </c>
      <c r="H1152">
        <v>36</v>
      </c>
      <c r="I1152">
        <v>32.265625</v>
      </c>
      <c r="J1152" t="s">
        <v>32</v>
      </c>
      <c r="K1152" s="1" t="s">
        <v>33</v>
      </c>
      <c r="L1152" t="s">
        <v>36</v>
      </c>
      <c r="M1152" t="s">
        <v>38</v>
      </c>
      <c r="N1152" t="s">
        <v>36</v>
      </c>
      <c r="O1152" t="str">
        <f>IF(N1152="Occasional","_Yes",N1152)</f>
        <v>No</v>
      </c>
    </row>
    <row r="1153" spans="1:15" x14ac:dyDescent="0.25">
      <c r="A1153" t="s">
        <v>14</v>
      </c>
      <c r="B1153" t="s">
        <v>18</v>
      </c>
      <c r="C1153" t="s">
        <v>19</v>
      </c>
      <c r="D1153">
        <v>13.5703125</v>
      </c>
      <c r="E1153" t="s">
        <v>22</v>
      </c>
      <c r="F1153">
        <v>3460</v>
      </c>
      <c r="G1153" t="s">
        <v>27</v>
      </c>
      <c r="H1153">
        <v>38</v>
      </c>
      <c r="I1153">
        <v>28.14453125</v>
      </c>
      <c r="J1153" t="s">
        <v>31</v>
      </c>
      <c r="K1153" s="1" t="s">
        <v>34</v>
      </c>
      <c r="L1153" t="s">
        <v>36</v>
      </c>
      <c r="M1153" t="s">
        <v>37</v>
      </c>
      <c r="N1153" t="s">
        <v>36</v>
      </c>
      <c r="O1153" t="str">
        <f>IF(N1153="Occasional","_Yes",N1153)</f>
        <v>No</v>
      </c>
    </row>
    <row r="1154" spans="1:15" x14ac:dyDescent="0.25">
      <c r="A1154" t="s">
        <v>14</v>
      </c>
      <c r="B1154" t="s">
        <v>18</v>
      </c>
      <c r="C1154" t="s">
        <v>19</v>
      </c>
      <c r="D1154">
        <v>13.5703125</v>
      </c>
      <c r="E1154" t="s">
        <v>22</v>
      </c>
      <c r="F1154">
        <v>3480</v>
      </c>
      <c r="G1154" t="s">
        <v>27</v>
      </c>
      <c r="H1154">
        <v>41.28125</v>
      </c>
      <c r="I1154">
        <v>29.1328125</v>
      </c>
      <c r="J1154" t="s">
        <v>31</v>
      </c>
      <c r="K1154" s="1" t="s">
        <v>33</v>
      </c>
      <c r="L1154" t="s">
        <v>36</v>
      </c>
      <c r="M1154" t="s">
        <v>40</v>
      </c>
      <c r="N1154" t="s">
        <v>36</v>
      </c>
      <c r="O1154" t="str">
        <f>IF(N1154="Occasional","_Yes",N1154)</f>
        <v>No</v>
      </c>
    </row>
    <row r="1155" spans="1:15" x14ac:dyDescent="0.25">
      <c r="A1155" t="s">
        <v>14</v>
      </c>
      <c r="B1155" t="s">
        <v>18</v>
      </c>
      <c r="C1155" t="s">
        <v>19</v>
      </c>
      <c r="D1155">
        <v>13.5703125</v>
      </c>
      <c r="E1155" t="s">
        <v>22</v>
      </c>
      <c r="F1155">
        <v>3500</v>
      </c>
      <c r="G1155" t="s">
        <v>28</v>
      </c>
      <c r="H1155">
        <v>40</v>
      </c>
      <c r="I1155">
        <v>36.859375</v>
      </c>
      <c r="J1155" t="s">
        <v>32</v>
      </c>
      <c r="K1155" s="1" t="s">
        <v>33</v>
      </c>
      <c r="L1155" t="s">
        <v>36</v>
      </c>
      <c r="M1155" t="s">
        <v>40</v>
      </c>
      <c r="N1155" t="s">
        <v>36</v>
      </c>
      <c r="O1155" t="str">
        <f>IF(N1155="Occasional","_Yes",N1155)</f>
        <v>No</v>
      </c>
    </row>
    <row r="1156" spans="1:15" x14ac:dyDescent="0.25">
      <c r="A1156" t="s">
        <v>14</v>
      </c>
      <c r="B1156" t="s">
        <v>18</v>
      </c>
      <c r="C1156" t="s">
        <v>19</v>
      </c>
      <c r="D1156">
        <v>13.5703125</v>
      </c>
      <c r="E1156" t="s">
        <v>22</v>
      </c>
      <c r="F1156">
        <v>3640</v>
      </c>
      <c r="G1156" t="s">
        <v>28</v>
      </c>
      <c r="H1156">
        <v>41.421875</v>
      </c>
      <c r="I1156">
        <v>30.953125</v>
      </c>
      <c r="J1156" t="s">
        <v>32</v>
      </c>
      <c r="K1156" s="1" t="s">
        <v>33</v>
      </c>
      <c r="L1156" t="s">
        <v>36</v>
      </c>
      <c r="M1156" t="s">
        <v>40</v>
      </c>
      <c r="N1156" t="s">
        <v>36</v>
      </c>
      <c r="O1156" t="str">
        <f>IF(N1156="Occasional","_Yes",N1156)</f>
        <v>No</v>
      </c>
    </row>
    <row r="1157" spans="1:15" x14ac:dyDescent="0.25">
      <c r="A1157" t="s">
        <v>14</v>
      </c>
      <c r="B1157" t="s">
        <v>18</v>
      </c>
      <c r="C1157" t="s">
        <v>19</v>
      </c>
      <c r="D1157">
        <v>13.5703125</v>
      </c>
      <c r="E1157" t="s">
        <v>22</v>
      </c>
      <c r="F1157">
        <v>3660</v>
      </c>
      <c r="G1157" t="s">
        <v>28</v>
      </c>
      <c r="H1157">
        <v>38</v>
      </c>
      <c r="I1157">
        <v>24.53125</v>
      </c>
      <c r="J1157" t="s">
        <v>30</v>
      </c>
      <c r="K1157" s="1" t="s">
        <v>34</v>
      </c>
      <c r="L1157" t="s">
        <v>36</v>
      </c>
      <c r="M1157" t="s">
        <v>38</v>
      </c>
      <c r="N1157" t="s">
        <v>63</v>
      </c>
      <c r="O1157" t="str">
        <f>IF(N1157="Occasional","_Yes",N1157)</f>
        <v>_Yes</v>
      </c>
    </row>
    <row r="1158" spans="1:15" x14ac:dyDescent="0.25">
      <c r="A1158" t="s">
        <v>14</v>
      </c>
      <c r="B1158" t="s">
        <v>18</v>
      </c>
      <c r="C1158" t="s">
        <v>19</v>
      </c>
      <c r="D1158">
        <v>13.5703125</v>
      </c>
      <c r="E1158" t="s">
        <v>22</v>
      </c>
      <c r="F1158">
        <v>3790</v>
      </c>
      <c r="G1158" t="s">
        <v>28</v>
      </c>
      <c r="H1158">
        <v>42</v>
      </c>
      <c r="I1158">
        <v>26.48828125</v>
      </c>
      <c r="J1158" t="s">
        <v>31</v>
      </c>
      <c r="K1158" s="1" t="s">
        <v>34</v>
      </c>
      <c r="L1158" t="s">
        <v>36</v>
      </c>
      <c r="M1158" t="s">
        <v>40</v>
      </c>
      <c r="N1158" t="s">
        <v>63</v>
      </c>
      <c r="O1158" t="str">
        <f>IF(N1158="Occasional","_Yes",N1158)</f>
        <v>_Yes</v>
      </c>
    </row>
    <row r="1159" spans="1:15" x14ac:dyDescent="0.25">
      <c r="A1159" t="s">
        <v>14</v>
      </c>
      <c r="B1159" t="s">
        <v>18</v>
      </c>
      <c r="C1159" t="s">
        <v>19</v>
      </c>
      <c r="D1159">
        <v>13.71289063</v>
      </c>
      <c r="E1159" t="s">
        <v>22</v>
      </c>
      <c r="F1159">
        <v>2710</v>
      </c>
      <c r="G1159" t="s">
        <v>26</v>
      </c>
      <c r="H1159">
        <v>37</v>
      </c>
      <c r="I1159">
        <v>28.58984375</v>
      </c>
      <c r="J1159" t="s">
        <v>31</v>
      </c>
      <c r="K1159" s="1" t="s">
        <v>33</v>
      </c>
      <c r="L1159" t="s">
        <v>36</v>
      </c>
      <c r="M1159" t="s">
        <v>38</v>
      </c>
      <c r="N1159" t="s">
        <v>36</v>
      </c>
      <c r="O1159" t="str">
        <f>IF(N1159="Occasional","_Yes",N1159)</f>
        <v>No</v>
      </c>
    </row>
    <row r="1160" spans="1:15" x14ac:dyDescent="0.25">
      <c r="A1160" t="s">
        <v>14</v>
      </c>
      <c r="B1160" t="s">
        <v>18</v>
      </c>
      <c r="C1160" t="s">
        <v>19</v>
      </c>
      <c r="D1160">
        <v>13.71289063</v>
      </c>
      <c r="E1160" t="s">
        <v>22</v>
      </c>
      <c r="F1160">
        <v>3300</v>
      </c>
      <c r="G1160" t="s">
        <v>27</v>
      </c>
      <c r="H1160">
        <v>40.28125</v>
      </c>
      <c r="I1160">
        <v>24.50390625</v>
      </c>
      <c r="J1160" t="s">
        <v>30</v>
      </c>
      <c r="K1160" s="1" t="s">
        <v>34</v>
      </c>
      <c r="L1160" t="s">
        <v>36</v>
      </c>
      <c r="M1160" t="s">
        <v>38</v>
      </c>
      <c r="N1160" t="s">
        <v>36</v>
      </c>
      <c r="O1160" t="str">
        <f>IF(N1160="Occasional","_Yes",N1160)</f>
        <v>No</v>
      </c>
    </row>
    <row r="1161" spans="1:15" x14ac:dyDescent="0.25">
      <c r="A1161" t="s">
        <v>14</v>
      </c>
      <c r="B1161" t="s">
        <v>18</v>
      </c>
      <c r="C1161" t="s">
        <v>19</v>
      </c>
      <c r="D1161">
        <v>13.71289063</v>
      </c>
      <c r="E1161" t="s">
        <v>22</v>
      </c>
      <c r="F1161">
        <v>3490</v>
      </c>
      <c r="G1161" t="s">
        <v>27</v>
      </c>
      <c r="H1161">
        <v>40</v>
      </c>
      <c r="I1161">
        <v>25.55859375</v>
      </c>
      <c r="J1161" t="s">
        <v>31</v>
      </c>
      <c r="K1161" s="1" t="s">
        <v>34</v>
      </c>
      <c r="L1161" t="s">
        <v>36</v>
      </c>
      <c r="M1161" t="s">
        <v>38</v>
      </c>
      <c r="N1161" t="s">
        <v>63</v>
      </c>
      <c r="O1161" t="str">
        <f>IF(N1161="Occasional","_Yes",N1161)</f>
        <v>_Yes</v>
      </c>
    </row>
    <row r="1162" spans="1:15" x14ac:dyDescent="0.25">
      <c r="A1162" t="s">
        <v>14</v>
      </c>
      <c r="B1162" t="s">
        <v>18</v>
      </c>
      <c r="C1162" t="s">
        <v>19</v>
      </c>
      <c r="D1162">
        <v>13.71289063</v>
      </c>
      <c r="E1162" t="s">
        <v>22</v>
      </c>
      <c r="F1162">
        <v>4330</v>
      </c>
      <c r="G1162" t="s">
        <v>28</v>
      </c>
      <c r="H1162">
        <v>40</v>
      </c>
      <c r="I1162">
        <v>23.125</v>
      </c>
      <c r="J1162" t="s">
        <v>30</v>
      </c>
      <c r="K1162" s="1" t="s">
        <v>35</v>
      </c>
      <c r="L1162" t="s">
        <v>36</v>
      </c>
      <c r="M1162" t="s">
        <v>40</v>
      </c>
      <c r="N1162" t="s">
        <v>36</v>
      </c>
      <c r="O1162" t="str">
        <f>IF(N1162="Occasional","_Yes",N1162)</f>
        <v>No</v>
      </c>
    </row>
    <row r="1163" spans="1:15" x14ac:dyDescent="0.25">
      <c r="A1163" t="s">
        <v>14</v>
      </c>
      <c r="B1163" t="s">
        <v>18</v>
      </c>
      <c r="C1163" t="s">
        <v>19</v>
      </c>
      <c r="D1163">
        <v>13.85546875</v>
      </c>
      <c r="E1163" t="s">
        <v>22</v>
      </c>
      <c r="F1163">
        <v>3820</v>
      </c>
      <c r="G1163" t="s">
        <v>28</v>
      </c>
      <c r="H1163">
        <v>40.8515625</v>
      </c>
      <c r="I1163">
        <v>27.9609375</v>
      </c>
      <c r="J1163" t="s">
        <v>31</v>
      </c>
      <c r="K1163" s="1" t="s">
        <v>34</v>
      </c>
      <c r="L1163" t="s">
        <v>36</v>
      </c>
      <c r="M1163" t="s">
        <v>40</v>
      </c>
      <c r="N1163" t="s">
        <v>63</v>
      </c>
      <c r="O1163" t="str">
        <f>IF(N1163="Occasional","_Yes",N1163)</f>
        <v>_Yes</v>
      </c>
    </row>
    <row r="1164" spans="1:15" x14ac:dyDescent="0.25">
      <c r="A1164" t="s">
        <v>14</v>
      </c>
      <c r="B1164" t="s">
        <v>18</v>
      </c>
      <c r="C1164" t="s">
        <v>19</v>
      </c>
      <c r="D1164">
        <v>13.85546875</v>
      </c>
      <c r="E1164" t="s">
        <v>22</v>
      </c>
      <c r="F1164">
        <v>3970</v>
      </c>
      <c r="G1164" t="s">
        <v>28</v>
      </c>
      <c r="H1164">
        <v>40</v>
      </c>
      <c r="I1164">
        <v>27.37890625</v>
      </c>
      <c r="J1164" t="s">
        <v>31</v>
      </c>
      <c r="K1164" s="1" t="s">
        <v>35</v>
      </c>
      <c r="L1164" t="s">
        <v>36</v>
      </c>
      <c r="M1164" t="s">
        <v>40</v>
      </c>
      <c r="N1164" t="s">
        <v>36</v>
      </c>
      <c r="O1164" t="str">
        <f>IF(N1164="Occasional","_Yes",N1164)</f>
        <v>No</v>
      </c>
    </row>
    <row r="1165" spans="1:15" x14ac:dyDescent="0.25">
      <c r="A1165" t="s">
        <v>14</v>
      </c>
      <c r="B1165" t="s">
        <v>18</v>
      </c>
      <c r="C1165" t="s">
        <v>19</v>
      </c>
      <c r="D1165">
        <v>14</v>
      </c>
      <c r="E1165" t="s">
        <v>22</v>
      </c>
      <c r="F1165">
        <v>4200</v>
      </c>
      <c r="G1165" t="s">
        <v>28</v>
      </c>
      <c r="H1165">
        <v>41</v>
      </c>
      <c r="I1165">
        <v>21.94921875</v>
      </c>
      <c r="J1165" t="s">
        <v>30</v>
      </c>
      <c r="K1165" s="1" t="s">
        <v>34</v>
      </c>
      <c r="L1165" t="s">
        <v>36</v>
      </c>
      <c r="M1165" t="s">
        <v>38</v>
      </c>
      <c r="N1165" t="s">
        <v>36</v>
      </c>
      <c r="O1165" t="str">
        <f>IF(N1165="Occasional","_Yes",N1165)</f>
        <v>No</v>
      </c>
    </row>
    <row r="1166" spans="1:15" x14ac:dyDescent="0.25">
      <c r="A1166" t="s">
        <v>14</v>
      </c>
      <c r="B1166" t="s">
        <v>18</v>
      </c>
      <c r="C1166" t="s">
        <v>19</v>
      </c>
      <c r="D1166">
        <v>14.14257813</v>
      </c>
      <c r="E1166" t="s">
        <v>22</v>
      </c>
      <c r="F1166">
        <v>2770</v>
      </c>
      <c r="G1166" t="s">
        <v>26</v>
      </c>
      <c r="H1166">
        <v>40</v>
      </c>
      <c r="I1166">
        <v>35.1875</v>
      </c>
      <c r="J1166" t="s">
        <v>32</v>
      </c>
      <c r="K1166" s="1" t="s">
        <v>33</v>
      </c>
      <c r="L1166" t="s">
        <v>36</v>
      </c>
      <c r="M1166" t="s">
        <v>37</v>
      </c>
      <c r="N1166" t="s">
        <v>36</v>
      </c>
      <c r="O1166" t="str">
        <f>IF(N1166="Occasional","_Yes",N1166)</f>
        <v>No</v>
      </c>
    </row>
    <row r="1167" spans="1:15" x14ac:dyDescent="0.25">
      <c r="A1167" t="s">
        <v>14</v>
      </c>
      <c r="B1167" t="s">
        <v>18</v>
      </c>
      <c r="C1167" t="s">
        <v>19</v>
      </c>
      <c r="D1167">
        <v>14.14257813</v>
      </c>
      <c r="E1167" t="s">
        <v>22</v>
      </c>
      <c r="F1167">
        <v>3230</v>
      </c>
      <c r="G1167" t="s">
        <v>27</v>
      </c>
      <c r="H1167">
        <v>37</v>
      </c>
      <c r="I1167">
        <v>24.8984375</v>
      </c>
      <c r="J1167" t="s">
        <v>30</v>
      </c>
      <c r="K1167" s="1" t="s">
        <v>34</v>
      </c>
      <c r="L1167" t="s">
        <v>36</v>
      </c>
      <c r="M1167" t="s">
        <v>38</v>
      </c>
      <c r="N1167" t="s">
        <v>36</v>
      </c>
      <c r="O1167" t="str">
        <f>IF(N1167="Occasional","_Yes",N1167)</f>
        <v>No</v>
      </c>
    </row>
    <row r="1168" spans="1:15" x14ac:dyDescent="0.25">
      <c r="A1168" t="s">
        <v>14</v>
      </c>
      <c r="B1168" t="s">
        <v>18</v>
      </c>
      <c r="C1168" t="s">
        <v>19</v>
      </c>
      <c r="D1168">
        <v>14.14257813</v>
      </c>
      <c r="E1168" t="s">
        <v>22</v>
      </c>
      <c r="F1168">
        <v>3350</v>
      </c>
      <c r="G1168" t="s">
        <v>27</v>
      </c>
      <c r="H1168">
        <v>40.8515625</v>
      </c>
      <c r="I1168">
        <v>25.078125</v>
      </c>
      <c r="J1168" t="s">
        <v>31</v>
      </c>
      <c r="K1168" s="1" t="s">
        <v>34</v>
      </c>
      <c r="L1168" t="s">
        <v>36</v>
      </c>
      <c r="M1168" t="s">
        <v>38</v>
      </c>
      <c r="N1168" t="s">
        <v>36</v>
      </c>
      <c r="O1168" t="str">
        <f>IF(N1168="Occasional","_Yes",N1168)</f>
        <v>No</v>
      </c>
    </row>
    <row r="1169" spans="1:15" x14ac:dyDescent="0.25">
      <c r="A1169" t="s">
        <v>14</v>
      </c>
      <c r="B1169" t="s">
        <v>18</v>
      </c>
      <c r="C1169" t="s">
        <v>19</v>
      </c>
      <c r="D1169">
        <v>14.14257813</v>
      </c>
      <c r="E1169" t="s">
        <v>22</v>
      </c>
      <c r="F1169">
        <v>3880</v>
      </c>
      <c r="G1169" t="s">
        <v>28</v>
      </c>
      <c r="H1169">
        <v>38</v>
      </c>
      <c r="I1169">
        <v>32.578125</v>
      </c>
      <c r="J1169" t="s">
        <v>32</v>
      </c>
      <c r="K1169" s="1" t="s">
        <v>34</v>
      </c>
      <c r="L1169" t="s">
        <v>36</v>
      </c>
      <c r="M1169" t="s">
        <v>38</v>
      </c>
      <c r="N1169" t="s">
        <v>36</v>
      </c>
      <c r="O1169" t="str">
        <f>IF(N1169="Occasional","_Yes",N1169)</f>
        <v>No</v>
      </c>
    </row>
    <row r="1170" spans="1:15" x14ac:dyDescent="0.25">
      <c r="A1170" t="s">
        <v>14</v>
      </c>
      <c r="B1170" t="s">
        <v>18</v>
      </c>
      <c r="C1170" t="s">
        <v>19</v>
      </c>
      <c r="D1170">
        <v>14.14257813</v>
      </c>
      <c r="E1170" t="s">
        <v>22</v>
      </c>
      <c r="F1170">
        <v>4060</v>
      </c>
      <c r="G1170" t="s">
        <v>28</v>
      </c>
      <c r="H1170">
        <v>41</v>
      </c>
      <c r="I1170">
        <v>29.35546875</v>
      </c>
      <c r="J1170" t="s">
        <v>31</v>
      </c>
      <c r="K1170" s="1" t="s">
        <v>34</v>
      </c>
      <c r="L1170" t="s">
        <v>36</v>
      </c>
      <c r="M1170" t="s">
        <v>38</v>
      </c>
      <c r="N1170" t="s">
        <v>36</v>
      </c>
      <c r="O1170" t="str">
        <f>IF(N1170="Occasional","_Yes",N1170)</f>
        <v>No</v>
      </c>
    </row>
    <row r="1171" spans="1:15" x14ac:dyDescent="0.25">
      <c r="A1171" t="s">
        <v>14</v>
      </c>
      <c r="B1171" t="s">
        <v>18</v>
      </c>
      <c r="C1171" t="s">
        <v>19</v>
      </c>
      <c r="D1171">
        <v>14.14257813</v>
      </c>
      <c r="E1171" t="s">
        <v>22</v>
      </c>
      <c r="F1171">
        <v>4095</v>
      </c>
      <c r="G1171" t="s">
        <v>28</v>
      </c>
      <c r="H1171">
        <v>40</v>
      </c>
      <c r="I1171">
        <v>25.25390625</v>
      </c>
      <c r="J1171" t="s">
        <v>31</v>
      </c>
      <c r="K1171" s="1" t="s">
        <v>35</v>
      </c>
      <c r="L1171" t="s">
        <v>36</v>
      </c>
      <c r="M1171" t="s">
        <v>37</v>
      </c>
      <c r="N1171" t="s">
        <v>63</v>
      </c>
      <c r="O1171" t="str">
        <f>IF(N1171="Occasional","_Yes",N1171)</f>
        <v>_Yes</v>
      </c>
    </row>
    <row r="1172" spans="1:15" x14ac:dyDescent="0.25">
      <c r="A1172" t="s">
        <v>14</v>
      </c>
      <c r="B1172" t="s">
        <v>18</v>
      </c>
      <c r="C1172" t="s">
        <v>19</v>
      </c>
      <c r="D1172">
        <v>14.28515625</v>
      </c>
      <c r="E1172" t="s">
        <v>22</v>
      </c>
      <c r="F1172">
        <v>2400</v>
      </c>
      <c r="G1172" t="s">
        <v>25</v>
      </c>
      <c r="H1172">
        <v>38</v>
      </c>
      <c r="I1172">
        <v>28.80859375</v>
      </c>
      <c r="J1172" t="s">
        <v>31</v>
      </c>
      <c r="K1172" s="1" t="s">
        <v>34</v>
      </c>
      <c r="L1172" t="s">
        <v>36</v>
      </c>
      <c r="M1172" t="s">
        <v>38</v>
      </c>
      <c r="N1172" t="s">
        <v>63</v>
      </c>
      <c r="O1172" t="str">
        <f>IF(N1172="Occasional","_Yes",N1172)</f>
        <v>_Yes</v>
      </c>
    </row>
    <row r="1173" spans="1:15" x14ac:dyDescent="0.25">
      <c r="A1173" t="s">
        <v>14</v>
      </c>
      <c r="B1173" t="s">
        <v>18</v>
      </c>
      <c r="C1173" t="s">
        <v>19</v>
      </c>
      <c r="D1173">
        <v>14.28515625</v>
      </c>
      <c r="E1173" t="s">
        <v>22</v>
      </c>
      <c r="F1173">
        <v>3545</v>
      </c>
      <c r="G1173" t="s">
        <v>28</v>
      </c>
      <c r="H1173">
        <v>40</v>
      </c>
      <c r="I1173">
        <v>25.3203125</v>
      </c>
      <c r="J1173" t="s">
        <v>31</v>
      </c>
      <c r="K1173" s="1" t="s">
        <v>35</v>
      </c>
      <c r="L1173" t="s">
        <v>36</v>
      </c>
      <c r="M1173" t="s">
        <v>38</v>
      </c>
      <c r="N1173" t="s">
        <v>36</v>
      </c>
      <c r="O1173" t="str">
        <f>IF(N1173="Occasional","_Yes",N1173)</f>
        <v>No</v>
      </c>
    </row>
    <row r="1174" spans="1:15" x14ac:dyDescent="0.25">
      <c r="A1174" t="s">
        <v>14</v>
      </c>
      <c r="B1174" t="s">
        <v>18</v>
      </c>
      <c r="C1174" t="s">
        <v>19</v>
      </c>
      <c r="D1174">
        <v>14.28515625</v>
      </c>
      <c r="E1174" t="s">
        <v>22</v>
      </c>
      <c r="F1174">
        <v>3600</v>
      </c>
      <c r="G1174" t="s">
        <v>28</v>
      </c>
      <c r="H1174">
        <v>40</v>
      </c>
      <c r="I1174">
        <v>37.2421875</v>
      </c>
      <c r="J1174" t="s">
        <v>32</v>
      </c>
      <c r="K1174" s="1" t="s">
        <v>35</v>
      </c>
      <c r="L1174" t="s">
        <v>36</v>
      </c>
      <c r="M1174" t="s">
        <v>38</v>
      </c>
      <c r="N1174" t="s">
        <v>36</v>
      </c>
      <c r="O1174" t="str">
        <f>IF(N1174="Occasional","_Yes",N1174)</f>
        <v>No</v>
      </c>
    </row>
    <row r="1175" spans="1:15" x14ac:dyDescent="0.25">
      <c r="A1175" t="s">
        <v>14</v>
      </c>
      <c r="B1175" t="s">
        <v>18</v>
      </c>
      <c r="C1175" t="s">
        <v>19</v>
      </c>
      <c r="D1175">
        <v>14.42773438</v>
      </c>
      <c r="E1175" t="s">
        <v>22</v>
      </c>
      <c r="F1175">
        <v>3340</v>
      </c>
      <c r="G1175" t="s">
        <v>27</v>
      </c>
      <c r="H1175">
        <v>41</v>
      </c>
      <c r="I1175">
        <v>25.3203125</v>
      </c>
      <c r="J1175" t="s">
        <v>31</v>
      </c>
      <c r="K1175" s="1" t="s">
        <v>34</v>
      </c>
      <c r="L1175" t="s">
        <v>36</v>
      </c>
      <c r="M1175" t="s">
        <v>40</v>
      </c>
      <c r="N1175" t="s">
        <v>36</v>
      </c>
      <c r="O1175" t="str">
        <f>IF(N1175="Occasional","_Yes",N1175)</f>
        <v>No</v>
      </c>
    </row>
    <row r="1176" spans="1:15" x14ac:dyDescent="0.25">
      <c r="A1176" t="s">
        <v>14</v>
      </c>
      <c r="B1176" t="s">
        <v>18</v>
      </c>
      <c r="C1176" t="s">
        <v>19</v>
      </c>
      <c r="D1176">
        <v>14.5703125</v>
      </c>
      <c r="E1176" t="s">
        <v>22</v>
      </c>
      <c r="F1176">
        <v>3260</v>
      </c>
      <c r="G1176" t="s">
        <v>27</v>
      </c>
      <c r="H1176">
        <v>41</v>
      </c>
      <c r="I1176">
        <v>32.6015625</v>
      </c>
      <c r="J1176" t="s">
        <v>32</v>
      </c>
      <c r="K1176" s="1" t="s">
        <v>34</v>
      </c>
      <c r="L1176" t="s">
        <v>36</v>
      </c>
      <c r="M1176" t="s">
        <v>40</v>
      </c>
      <c r="N1176" t="s">
        <v>63</v>
      </c>
      <c r="O1176" t="str">
        <f>IF(N1176="Occasional","_Yes",N1176)</f>
        <v>_Yes</v>
      </c>
    </row>
    <row r="1177" spans="1:15" x14ac:dyDescent="0.25">
      <c r="A1177" t="s">
        <v>14</v>
      </c>
      <c r="B1177" t="s">
        <v>18</v>
      </c>
      <c r="C1177" t="s">
        <v>19</v>
      </c>
      <c r="D1177">
        <v>14.5703125</v>
      </c>
      <c r="E1177" t="s">
        <v>22</v>
      </c>
      <c r="F1177">
        <v>4315</v>
      </c>
      <c r="G1177" t="s">
        <v>28</v>
      </c>
      <c r="H1177">
        <v>41</v>
      </c>
      <c r="I1177">
        <v>30.88671875</v>
      </c>
      <c r="J1177" t="s">
        <v>32</v>
      </c>
      <c r="K1177" s="1" t="s">
        <v>33</v>
      </c>
      <c r="L1177" t="s">
        <v>36</v>
      </c>
      <c r="M1177" t="s">
        <v>37</v>
      </c>
      <c r="N1177" t="s">
        <v>36</v>
      </c>
      <c r="O1177" t="str">
        <f>IF(N1177="Occasional","_Yes",N1177)</f>
        <v>No</v>
      </c>
    </row>
    <row r="1178" spans="1:15" x14ac:dyDescent="0.25">
      <c r="A1178" t="s">
        <v>14</v>
      </c>
      <c r="B1178" t="s">
        <v>18</v>
      </c>
      <c r="C1178" t="s">
        <v>19</v>
      </c>
      <c r="D1178">
        <v>14.71289063</v>
      </c>
      <c r="E1178" t="s">
        <v>22</v>
      </c>
      <c r="F1178">
        <v>3840</v>
      </c>
      <c r="G1178" t="s">
        <v>28</v>
      </c>
      <c r="H1178">
        <v>40</v>
      </c>
      <c r="I1178">
        <v>28.91015625</v>
      </c>
      <c r="J1178" t="s">
        <v>31</v>
      </c>
      <c r="K1178" s="1" t="s">
        <v>33</v>
      </c>
      <c r="L1178" t="s">
        <v>36</v>
      </c>
      <c r="M1178" t="s">
        <v>38</v>
      </c>
      <c r="N1178" t="s">
        <v>36</v>
      </c>
      <c r="O1178" t="str">
        <f>IF(N1178="Occasional","_Yes",N1178)</f>
        <v>No</v>
      </c>
    </row>
    <row r="1179" spans="1:15" x14ac:dyDescent="0.25">
      <c r="A1179" t="s">
        <v>14</v>
      </c>
      <c r="B1179" t="s">
        <v>18</v>
      </c>
      <c r="C1179" t="s">
        <v>19</v>
      </c>
      <c r="D1179">
        <v>14.71289063</v>
      </c>
      <c r="E1179" t="s">
        <v>22</v>
      </c>
      <c r="F1179">
        <v>4360</v>
      </c>
      <c r="G1179" t="s">
        <v>28</v>
      </c>
      <c r="H1179">
        <v>40</v>
      </c>
      <c r="I1179">
        <v>27.81640625</v>
      </c>
      <c r="J1179" t="s">
        <v>31</v>
      </c>
      <c r="K1179" s="1" t="s">
        <v>34</v>
      </c>
      <c r="L1179" t="s">
        <v>36</v>
      </c>
      <c r="M1179" t="s">
        <v>40</v>
      </c>
      <c r="N1179" t="s">
        <v>36</v>
      </c>
      <c r="O1179" t="str">
        <f>IF(N1179="Occasional","_Yes",N1179)</f>
        <v>No</v>
      </c>
    </row>
    <row r="1180" spans="1:15" x14ac:dyDescent="0.25">
      <c r="A1180" t="s">
        <v>14</v>
      </c>
      <c r="B1180" t="s">
        <v>18</v>
      </c>
      <c r="C1180" t="s">
        <v>19</v>
      </c>
      <c r="D1180">
        <v>14.85546875</v>
      </c>
      <c r="E1180" t="s">
        <v>22</v>
      </c>
      <c r="F1180">
        <v>3980</v>
      </c>
      <c r="G1180" t="s">
        <v>28</v>
      </c>
      <c r="H1180">
        <v>40</v>
      </c>
      <c r="I1180">
        <v>20.78515625</v>
      </c>
      <c r="J1180" t="s">
        <v>30</v>
      </c>
      <c r="K1180" s="1" t="s">
        <v>33</v>
      </c>
      <c r="L1180" t="s">
        <v>36</v>
      </c>
      <c r="M1180" t="s">
        <v>40</v>
      </c>
      <c r="N1180" t="s">
        <v>36</v>
      </c>
      <c r="O1180" t="str">
        <f>IF(N1180="Occasional","_Yes",N1180)</f>
        <v>No</v>
      </c>
    </row>
    <row r="1181" spans="1:15" x14ac:dyDescent="0.25">
      <c r="A1181" t="s">
        <v>14</v>
      </c>
      <c r="B1181" t="s">
        <v>18</v>
      </c>
      <c r="C1181" t="s">
        <v>19</v>
      </c>
      <c r="D1181">
        <v>14.85546875</v>
      </c>
      <c r="E1181" t="s">
        <v>22</v>
      </c>
      <c r="F1181">
        <v>4040</v>
      </c>
      <c r="G1181" t="s">
        <v>28</v>
      </c>
      <c r="H1181">
        <v>40</v>
      </c>
      <c r="I1181">
        <v>31.18359375</v>
      </c>
      <c r="J1181" t="s">
        <v>32</v>
      </c>
      <c r="K1181" s="1" t="s">
        <v>33</v>
      </c>
      <c r="L1181" t="s">
        <v>36</v>
      </c>
      <c r="M1181" t="s">
        <v>38</v>
      </c>
      <c r="N1181" t="s">
        <v>36</v>
      </c>
      <c r="O1181" t="str">
        <f>IF(N1181="Occasional","_Yes",N1181)</f>
        <v>No</v>
      </c>
    </row>
    <row r="1182" spans="1:15" x14ac:dyDescent="0.25">
      <c r="A1182" t="s">
        <v>14</v>
      </c>
      <c r="B1182" t="s">
        <v>18</v>
      </c>
      <c r="C1182" t="s">
        <v>19</v>
      </c>
      <c r="D1182">
        <v>14.85546875</v>
      </c>
      <c r="E1182" t="s">
        <v>22</v>
      </c>
      <c r="F1182">
        <v>4120</v>
      </c>
      <c r="G1182" t="s">
        <v>28</v>
      </c>
      <c r="H1182">
        <v>41</v>
      </c>
      <c r="I1182">
        <v>33.5703125</v>
      </c>
      <c r="J1182" t="s">
        <v>32</v>
      </c>
      <c r="K1182" s="1" t="s">
        <v>34</v>
      </c>
      <c r="L1182" t="s">
        <v>36</v>
      </c>
      <c r="M1182" t="s">
        <v>40</v>
      </c>
      <c r="N1182" t="s">
        <v>36</v>
      </c>
      <c r="O1182" t="str">
        <f>IF(N1182="Occasional","_Yes",N1182)</f>
        <v>No</v>
      </c>
    </row>
    <row r="1183" spans="1:15" x14ac:dyDescent="0.25">
      <c r="A1183" t="s">
        <v>14</v>
      </c>
      <c r="B1183" t="s">
        <v>18</v>
      </c>
      <c r="C1183" t="s">
        <v>19</v>
      </c>
      <c r="D1183">
        <v>14.85546875</v>
      </c>
      <c r="E1183" t="s">
        <v>22</v>
      </c>
      <c r="F1183">
        <v>4405</v>
      </c>
      <c r="G1183" t="s">
        <v>28</v>
      </c>
      <c r="H1183">
        <v>40.5703125</v>
      </c>
      <c r="I1183">
        <v>25.76171875</v>
      </c>
      <c r="J1183" t="s">
        <v>31</v>
      </c>
      <c r="K1183" s="1" t="s">
        <v>34</v>
      </c>
      <c r="L1183" t="s">
        <v>36</v>
      </c>
      <c r="M1183" t="s">
        <v>38</v>
      </c>
      <c r="N1183" t="s">
        <v>36</v>
      </c>
      <c r="O1183" t="str">
        <f>IF(N1183="Occasional","_Yes",N1183)</f>
        <v>No</v>
      </c>
    </row>
    <row r="1184" spans="1:15" x14ac:dyDescent="0.25">
      <c r="A1184" t="s">
        <v>14</v>
      </c>
      <c r="B1184" t="s">
        <v>18</v>
      </c>
      <c r="C1184" t="s">
        <v>19</v>
      </c>
      <c r="D1184">
        <v>15</v>
      </c>
      <c r="E1184" t="s">
        <v>22</v>
      </c>
      <c r="F1184">
        <v>2920</v>
      </c>
      <c r="G1184" t="s">
        <v>26</v>
      </c>
      <c r="H1184">
        <v>37</v>
      </c>
      <c r="I1184">
        <v>23.0390625</v>
      </c>
      <c r="J1184" t="s">
        <v>30</v>
      </c>
      <c r="K1184" s="1" t="s">
        <v>34</v>
      </c>
      <c r="L1184" t="s">
        <v>36</v>
      </c>
      <c r="M1184" t="s">
        <v>40</v>
      </c>
      <c r="N1184" t="s">
        <v>63</v>
      </c>
      <c r="O1184" t="str">
        <f>IF(N1184="Occasional","_Yes",N1184)</f>
        <v>_Yes</v>
      </c>
    </row>
    <row r="1185" spans="1:15" x14ac:dyDescent="0.25">
      <c r="A1185" t="s">
        <v>14</v>
      </c>
      <c r="B1185" t="s">
        <v>18</v>
      </c>
      <c r="C1185" t="s">
        <v>19</v>
      </c>
      <c r="D1185">
        <v>15</v>
      </c>
      <c r="E1185" t="s">
        <v>22</v>
      </c>
      <c r="F1185">
        <v>3440</v>
      </c>
      <c r="G1185" t="s">
        <v>27</v>
      </c>
      <c r="H1185">
        <v>42</v>
      </c>
      <c r="I1185">
        <v>41.0390625</v>
      </c>
      <c r="J1185" t="s">
        <v>32</v>
      </c>
      <c r="K1185" s="1" t="s">
        <v>34</v>
      </c>
      <c r="L1185" t="s">
        <v>36</v>
      </c>
      <c r="M1185" t="s">
        <v>38</v>
      </c>
      <c r="N1185" t="s">
        <v>36</v>
      </c>
      <c r="O1185" t="str">
        <f>IF(N1185="Occasional","_Yes",N1185)</f>
        <v>No</v>
      </c>
    </row>
    <row r="1186" spans="1:15" x14ac:dyDescent="0.25">
      <c r="A1186" t="s">
        <v>14</v>
      </c>
      <c r="B1186" t="s">
        <v>18</v>
      </c>
      <c r="C1186" t="s">
        <v>19</v>
      </c>
      <c r="D1186">
        <v>15</v>
      </c>
      <c r="E1186" t="s">
        <v>22</v>
      </c>
      <c r="F1186">
        <v>3940</v>
      </c>
      <c r="G1186" t="s">
        <v>28</v>
      </c>
      <c r="H1186">
        <v>42</v>
      </c>
      <c r="I1186">
        <v>31.3203125</v>
      </c>
      <c r="J1186" t="s">
        <v>32</v>
      </c>
      <c r="K1186" s="1" t="s">
        <v>34</v>
      </c>
      <c r="L1186" t="s">
        <v>36</v>
      </c>
      <c r="M1186" t="s">
        <v>37</v>
      </c>
      <c r="N1186" t="s">
        <v>36</v>
      </c>
      <c r="O1186" t="str">
        <f>IF(N1186="Occasional","_Yes",N1186)</f>
        <v>No</v>
      </c>
    </row>
    <row r="1187" spans="1:15" x14ac:dyDescent="0.25">
      <c r="A1187" t="s">
        <v>14</v>
      </c>
      <c r="B1187" t="s">
        <v>18</v>
      </c>
      <c r="C1187" t="s">
        <v>19</v>
      </c>
      <c r="D1187">
        <v>15</v>
      </c>
      <c r="E1187" t="s">
        <v>22</v>
      </c>
      <c r="F1187">
        <v>4365</v>
      </c>
      <c r="G1187" t="s">
        <v>28</v>
      </c>
      <c r="H1187">
        <v>42</v>
      </c>
      <c r="I1187">
        <v>28</v>
      </c>
      <c r="J1187" t="s">
        <v>31</v>
      </c>
      <c r="K1187" s="1" t="s">
        <v>34</v>
      </c>
      <c r="L1187" t="s">
        <v>36</v>
      </c>
      <c r="M1187" t="s">
        <v>38</v>
      </c>
      <c r="N1187" t="s">
        <v>41</v>
      </c>
      <c r="O1187" t="str">
        <f>IF(N1187="Occasional","_Yes",N1187)</f>
        <v>_Yes</v>
      </c>
    </row>
    <row r="1188" spans="1:15" x14ac:dyDescent="0.25">
      <c r="A1188" t="s">
        <v>14</v>
      </c>
      <c r="B1188" t="s">
        <v>18</v>
      </c>
      <c r="C1188" t="s">
        <v>19</v>
      </c>
      <c r="D1188">
        <v>15.14257813</v>
      </c>
      <c r="E1188" t="s">
        <v>22</v>
      </c>
      <c r="F1188">
        <v>3345</v>
      </c>
      <c r="G1188" t="s">
        <v>27</v>
      </c>
      <c r="H1188">
        <v>38</v>
      </c>
      <c r="I1188">
        <v>32.2109375</v>
      </c>
      <c r="J1188" t="s">
        <v>32</v>
      </c>
      <c r="K1188" s="1" t="s">
        <v>34</v>
      </c>
      <c r="L1188" t="s">
        <v>36</v>
      </c>
      <c r="M1188" t="s">
        <v>38</v>
      </c>
      <c r="N1188" t="s">
        <v>36</v>
      </c>
      <c r="O1188" t="str">
        <f>IF(N1188="Occasional","_Yes",N1188)</f>
        <v>No</v>
      </c>
    </row>
    <row r="1189" spans="1:15" x14ac:dyDescent="0.25">
      <c r="A1189" t="s">
        <v>14</v>
      </c>
      <c r="B1189" t="s">
        <v>18</v>
      </c>
      <c r="C1189" t="s">
        <v>19</v>
      </c>
      <c r="D1189">
        <v>15.14257813</v>
      </c>
      <c r="E1189" t="s">
        <v>22</v>
      </c>
      <c r="F1189">
        <v>3880</v>
      </c>
      <c r="G1189" t="s">
        <v>28</v>
      </c>
      <c r="H1189">
        <v>40</v>
      </c>
      <c r="I1189">
        <v>23.8515625</v>
      </c>
      <c r="J1189" t="s">
        <v>30</v>
      </c>
      <c r="K1189" s="1" t="s">
        <v>34</v>
      </c>
      <c r="L1189" t="s">
        <v>36</v>
      </c>
      <c r="M1189" t="s">
        <v>40</v>
      </c>
      <c r="N1189" t="s">
        <v>36</v>
      </c>
      <c r="O1189" t="str">
        <f>IF(N1189="Occasional","_Yes",N1189)</f>
        <v>No</v>
      </c>
    </row>
    <row r="1190" spans="1:15" x14ac:dyDescent="0.25">
      <c r="A1190" t="s">
        <v>14</v>
      </c>
      <c r="B1190" t="s">
        <v>18</v>
      </c>
      <c r="C1190" t="s">
        <v>19</v>
      </c>
      <c r="D1190">
        <v>15.28515625</v>
      </c>
      <c r="E1190" t="s">
        <v>22</v>
      </c>
      <c r="F1190">
        <v>3870</v>
      </c>
      <c r="G1190" t="s">
        <v>28</v>
      </c>
      <c r="H1190">
        <v>40</v>
      </c>
      <c r="I1190">
        <v>24.6484375</v>
      </c>
      <c r="J1190" t="s">
        <v>30</v>
      </c>
      <c r="K1190" s="1" t="s">
        <v>35</v>
      </c>
      <c r="L1190" t="s">
        <v>36</v>
      </c>
      <c r="M1190" t="s">
        <v>38</v>
      </c>
      <c r="N1190" t="s">
        <v>63</v>
      </c>
      <c r="O1190" t="str">
        <f>IF(N1190="Occasional","_Yes",N1190)</f>
        <v>_Yes</v>
      </c>
    </row>
    <row r="1191" spans="1:15" x14ac:dyDescent="0.25">
      <c r="A1191" t="s">
        <v>14</v>
      </c>
      <c r="B1191" t="s">
        <v>18</v>
      </c>
      <c r="C1191" t="s">
        <v>19</v>
      </c>
      <c r="D1191">
        <v>15.42773438</v>
      </c>
      <c r="E1191" t="s">
        <v>22</v>
      </c>
      <c r="F1191">
        <v>3000</v>
      </c>
      <c r="G1191" t="s">
        <v>27</v>
      </c>
      <c r="H1191">
        <v>40</v>
      </c>
      <c r="I1191">
        <v>30.7421875</v>
      </c>
      <c r="J1191" t="s">
        <v>32</v>
      </c>
      <c r="K1191" s="1" t="s">
        <v>34</v>
      </c>
      <c r="L1191" t="s">
        <v>36</v>
      </c>
      <c r="M1191" t="s">
        <v>37</v>
      </c>
      <c r="N1191" t="s">
        <v>36</v>
      </c>
      <c r="O1191" t="str">
        <f>IF(N1191="Occasional","_Yes",N1191)</f>
        <v>No</v>
      </c>
    </row>
    <row r="1192" spans="1:15" x14ac:dyDescent="0.25">
      <c r="A1192" t="s">
        <v>14</v>
      </c>
      <c r="B1192" t="s">
        <v>18</v>
      </c>
      <c r="C1192" t="s">
        <v>19</v>
      </c>
      <c r="D1192">
        <v>15.5703125</v>
      </c>
      <c r="E1192" t="s">
        <v>22</v>
      </c>
      <c r="F1192">
        <v>2710</v>
      </c>
      <c r="G1192" t="s">
        <v>26</v>
      </c>
      <c r="H1192">
        <v>35.421875</v>
      </c>
      <c r="I1192">
        <v>25.6171875</v>
      </c>
      <c r="J1192" t="s">
        <v>31</v>
      </c>
      <c r="K1192" s="1" t="s">
        <v>34</v>
      </c>
      <c r="L1192" t="s">
        <v>36</v>
      </c>
      <c r="M1192" t="s">
        <v>38</v>
      </c>
      <c r="N1192" t="s">
        <v>36</v>
      </c>
      <c r="O1192" t="str">
        <f>IF(N1192="Occasional","_Yes",N1192)</f>
        <v>No</v>
      </c>
    </row>
    <row r="1193" spans="1:15" x14ac:dyDescent="0.25">
      <c r="A1193" t="s">
        <v>14</v>
      </c>
      <c r="B1193" t="s">
        <v>18</v>
      </c>
      <c r="C1193" t="s">
        <v>19</v>
      </c>
      <c r="D1193">
        <v>15.5703125</v>
      </c>
      <c r="E1193" t="s">
        <v>22</v>
      </c>
      <c r="F1193">
        <v>3350</v>
      </c>
      <c r="G1193" t="s">
        <v>27</v>
      </c>
      <c r="H1193">
        <v>40</v>
      </c>
      <c r="I1193">
        <v>28.6328125</v>
      </c>
      <c r="J1193" t="s">
        <v>31</v>
      </c>
      <c r="K1193" s="1" t="s">
        <v>34</v>
      </c>
      <c r="L1193" t="s">
        <v>36</v>
      </c>
      <c r="M1193" t="s">
        <v>38</v>
      </c>
      <c r="N1193" t="s">
        <v>36</v>
      </c>
      <c r="O1193" t="str">
        <f>IF(N1193="Occasional","_Yes",N1193)</f>
        <v>No</v>
      </c>
    </row>
    <row r="1194" spans="1:15" x14ac:dyDescent="0.25">
      <c r="A1194" t="s">
        <v>14</v>
      </c>
      <c r="B1194" t="s">
        <v>18</v>
      </c>
      <c r="C1194" t="s">
        <v>19</v>
      </c>
      <c r="D1194">
        <v>15.5703125</v>
      </c>
      <c r="E1194" t="s">
        <v>22</v>
      </c>
      <c r="F1194">
        <v>3810</v>
      </c>
      <c r="G1194" t="s">
        <v>28</v>
      </c>
      <c r="H1194">
        <v>39</v>
      </c>
      <c r="I1194">
        <v>30.046875</v>
      </c>
      <c r="J1194" t="s">
        <v>32</v>
      </c>
      <c r="K1194" s="1" t="s">
        <v>34</v>
      </c>
      <c r="L1194" t="s">
        <v>36</v>
      </c>
      <c r="M1194" t="s">
        <v>39</v>
      </c>
      <c r="N1194" t="s">
        <v>36</v>
      </c>
      <c r="O1194" t="str">
        <f>IF(N1194="Occasional","_Yes",N1194)</f>
        <v>No</v>
      </c>
    </row>
    <row r="1195" spans="1:15" x14ac:dyDescent="0.25">
      <c r="A1195" t="s">
        <v>14</v>
      </c>
      <c r="B1195" t="s">
        <v>18</v>
      </c>
      <c r="C1195" t="s">
        <v>19</v>
      </c>
      <c r="D1195">
        <v>15.5703125</v>
      </c>
      <c r="E1195" t="s">
        <v>22</v>
      </c>
      <c r="F1195">
        <v>4500</v>
      </c>
      <c r="G1195" t="s">
        <v>28</v>
      </c>
      <c r="H1195">
        <v>38.5703125</v>
      </c>
      <c r="I1195">
        <v>33.703125</v>
      </c>
      <c r="J1195" t="s">
        <v>32</v>
      </c>
      <c r="K1195" s="1" t="s">
        <v>33</v>
      </c>
      <c r="L1195" t="s">
        <v>36</v>
      </c>
      <c r="M1195" t="s">
        <v>40</v>
      </c>
      <c r="N1195" t="s">
        <v>36</v>
      </c>
      <c r="O1195" t="str">
        <f>IF(N1195="Occasional","_Yes",N1195)</f>
        <v>No</v>
      </c>
    </row>
    <row r="1196" spans="1:15" x14ac:dyDescent="0.25">
      <c r="A1196" t="s">
        <v>14</v>
      </c>
      <c r="B1196" t="s">
        <v>18</v>
      </c>
      <c r="C1196" t="s">
        <v>19</v>
      </c>
      <c r="D1196">
        <v>15.71289063</v>
      </c>
      <c r="E1196" t="s">
        <v>22</v>
      </c>
      <c r="F1196">
        <v>3870</v>
      </c>
      <c r="G1196" t="s">
        <v>28</v>
      </c>
      <c r="H1196">
        <v>40</v>
      </c>
      <c r="I1196">
        <v>23.9609375</v>
      </c>
      <c r="J1196" t="s">
        <v>30</v>
      </c>
      <c r="K1196" s="1" t="s">
        <v>34</v>
      </c>
      <c r="L1196" t="s">
        <v>36</v>
      </c>
      <c r="M1196" t="s">
        <v>40</v>
      </c>
      <c r="N1196" t="s">
        <v>36</v>
      </c>
      <c r="O1196" t="str">
        <f>IF(N1196="Occasional","_Yes",N1196)</f>
        <v>No</v>
      </c>
    </row>
    <row r="1197" spans="1:15" x14ac:dyDescent="0.25">
      <c r="A1197" t="s">
        <v>14</v>
      </c>
      <c r="B1197" t="s">
        <v>18</v>
      </c>
      <c r="C1197" t="s">
        <v>19</v>
      </c>
      <c r="D1197">
        <v>15.85546875</v>
      </c>
      <c r="E1197" t="s">
        <v>22</v>
      </c>
      <c r="F1197">
        <v>2680</v>
      </c>
      <c r="G1197" t="s">
        <v>26</v>
      </c>
      <c r="H1197">
        <v>40</v>
      </c>
      <c r="I1197">
        <v>31.2578125</v>
      </c>
      <c r="J1197" t="s">
        <v>32</v>
      </c>
      <c r="K1197" s="1" t="s">
        <v>33</v>
      </c>
      <c r="L1197" t="s">
        <v>36</v>
      </c>
      <c r="M1197" t="s">
        <v>38</v>
      </c>
      <c r="N1197" t="s">
        <v>36</v>
      </c>
      <c r="O1197" t="str">
        <f>IF(N1197="Occasional","_Yes",N1197)</f>
        <v>No</v>
      </c>
    </row>
    <row r="1198" spans="1:15" x14ac:dyDescent="0.25">
      <c r="A1198" t="s">
        <v>14</v>
      </c>
      <c r="B1198" t="s">
        <v>18</v>
      </c>
      <c r="C1198" t="s">
        <v>19</v>
      </c>
      <c r="D1198">
        <v>15.85546875</v>
      </c>
      <c r="E1198" t="s">
        <v>22</v>
      </c>
      <c r="F1198">
        <v>3120</v>
      </c>
      <c r="G1198" t="s">
        <v>27</v>
      </c>
      <c r="H1198">
        <v>38</v>
      </c>
      <c r="I1198">
        <v>23.24609375</v>
      </c>
      <c r="J1198" t="s">
        <v>30</v>
      </c>
      <c r="K1198" s="1" t="s">
        <v>33</v>
      </c>
      <c r="L1198" t="s">
        <v>36</v>
      </c>
      <c r="M1198" t="s">
        <v>38</v>
      </c>
      <c r="N1198" t="s">
        <v>36</v>
      </c>
      <c r="O1198" t="str">
        <f>IF(N1198="Occasional","_Yes",N1198)</f>
        <v>No</v>
      </c>
    </row>
    <row r="1199" spans="1:15" x14ac:dyDescent="0.25">
      <c r="A1199" t="s">
        <v>14</v>
      </c>
      <c r="B1199" t="s">
        <v>18</v>
      </c>
      <c r="C1199" t="s">
        <v>19</v>
      </c>
      <c r="D1199">
        <v>15.85546875</v>
      </c>
      <c r="E1199" t="s">
        <v>22</v>
      </c>
      <c r="F1199">
        <v>3740</v>
      </c>
      <c r="G1199" t="s">
        <v>28</v>
      </c>
      <c r="H1199">
        <v>40.5703125</v>
      </c>
      <c r="I1199">
        <v>30.41015625</v>
      </c>
      <c r="J1199" t="s">
        <v>32</v>
      </c>
      <c r="K1199" s="1" t="s">
        <v>33</v>
      </c>
      <c r="L1199" t="s">
        <v>36</v>
      </c>
      <c r="M1199" t="s">
        <v>38</v>
      </c>
      <c r="N1199" t="s">
        <v>36</v>
      </c>
      <c r="O1199" t="str">
        <f>IF(N1199="Occasional","_Yes",N1199)</f>
        <v>No</v>
      </c>
    </row>
    <row r="1200" spans="1:15" x14ac:dyDescent="0.25">
      <c r="A1200" t="s">
        <v>14</v>
      </c>
      <c r="B1200" t="s">
        <v>18</v>
      </c>
      <c r="C1200" t="s">
        <v>19</v>
      </c>
      <c r="D1200">
        <v>16</v>
      </c>
      <c r="E1200" t="s">
        <v>22</v>
      </c>
      <c r="F1200">
        <v>4060</v>
      </c>
      <c r="G1200" t="s">
        <v>28</v>
      </c>
      <c r="H1200">
        <v>40.5703125</v>
      </c>
      <c r="I1200">
        <v>30.60546875</v>
      </c>
      <c r="J1200" t="s">
        <v>32</v>
      </c>
      <c r="K1200" s="1" t="s">
        <v>34</v>
      </c>
      <c r="L1200" t="s">
        <v>36</v>
      </c>
      <c r="M1200" t="s">
        <v>39</v>
      </c>
      <c r="N1200" t="s">
        <v>36</v>
      </c>
      <c r="O1200" t="str">
        <f>IF(N1200="Occasional","_Yes",N1200)</f>
        <v>No</v>
      </c>
    </row>
    <row r="1201" spans="1:15" x14ac:dyDescent="0.25">
      <c r="A1201" t="s">
        <v>14</v>
      </c>
      <c r="B1201" t="s">
        <v>18</v>
      </c>
      <c r="C1201" t="s">
        <v>19</v>
      </c>
      <c r="D1201">
        <v>16</v>
      </c>
      <c r="E1201" t="s">
        <v>22</v>
      </c>
      <c r="F1201">
        <v>4090</v>
      </c>
      <c r="G1201" t="s">
        <v>28</v>
      </c>
      <c r="H1201">
        <v>40</v>
      </c>
      <c r="I1201">
        <v>33.4921875</v>
      </c>
      <c r="J1201" t="s">
        <v>32</v>
      </c>
      <c r="K1201" s="1" t="s">
        <v>35</v>
      </c>
      <c r="L1201" t="s">
        <v>36</v>
      </c>
      <c r="M1201" t="s">
        <v>38</v>
      </c>
      <c r="N1201" t="s">
        <v>36</v>
      </c>
      <c r="O1201" t="str">
        <f>IF(N1201="Occasional","_Yes",N1201)</f>
        <v>No</v>
      </c>
    </row>
    <row r="1202" spans="1:15" x14ac:dyDescent="0.25">
      <c r="A1202" t="s">
        <v>14</v>
      </c>
      <c r="B1202" t="s">
        <v>18</v>
      </c>
      <c r="C1202" t="s">
        <v>19</v>
      </c>
      <c r="D1202">
        <v>16</v>
      </c>
      <c r="E1202" t="s">
        <v>22</v>
      </c>
      <c r="F1202">
        <v>4230</v>
      </c>
      <c r="G1202" t="s">
        <v>28</v>
      </c>
      <c r="H1202">
        <v>41</v>
      </c>
      <c r="I1202">
        <v>25.26953125</v>
      </c>
      <c r="J1202" t="s">
        <v>31</v>
      </c>
      <c r="K1202" s="1" t="s">
        <v>34</v>
      </c>
      <c r="L1202" t="s">
        <v>36</v>
      </c>
      <c r="M1202" t="s">
        <v>39</v>
      </c>
      <c r="N1202" t="s">
        <v>63</v>
      </c>
      <c r="O1202" t="str">
        <f>IF(N1202="Occasional","_Yes",N1202)</f>
        <v>_Yes</v>
      </c>
    </row>
    <row r="1203" spans="1:15" x14ac:dyDescent="0.25">
      <c r="A1203" t="s">
        <v>14</v>
      </c>
      <c r="B1203" t="s">
        <v>18</v>
      </c>
      <c r="C1203" t="s">
        <v>19</v>
      </c>
      <c r="D1203">
        <v>16</v>
      </c>
      <c r="E1203" t="s">
        <v>22</v>
      </c>
      <c r="F1203">
        <v>4295</v>
      </c>
      <c r="G1203" t="s">
        <v>28</v>
      </c>
      <c r="H1203">
        <v>39.5703125</v>
      </c>
      <c r="I1203">
        <v>34.1796875</v>
      </c>
      <c r="J1203" t="s">
        <v>32</v>
      </c>
      <c r="K1203" s="1" t="s">
        <v>34</v>
      </c>
      <c r="L1203" t="s">
        <v>36</v>
      </c>
      <c r="M1203" t="s">
        <v>40</v>
      </c>
      <c r="N1203" t="s">
        <v>36</v>
      </c>
      <c r="O1203" t="str">
        <f>IF(N1203="Occasional","_Yes",N1203)</f>
        <v>No</v>
      </c>
    </row>
    <row r="1204" spans="1:15" x14ac:dyDescent="0.25">
      <c r="A1204" t="s">
        <v>14</v>
      </c>
      <c r="B1204" t="s">
        <v>18</v>
      </c>
      <c r="C1204" t="s">
        <v>19</v>
      </c>
      <c r="D1204">
        <v>16.28515625</v>
      </c>
      <c r="E1204" t="s">
        <v>22</v>
      </c>
      <c r="F1204">
        <v>2890</v>
      </c>
      <c r="G1204" t="s">
        <v>26</v>
      </c>
      <c r="H1204">
        <v>36</v>
      </c>
      <c r="I1204">
        <v>27.7734375</v>
      </c>
      <c r="J1204" t="s">
        <v>31</v>
      </c>
      <c r="K1204" s="1" t="s">
        <v>35</v>
      </c>
      <c r="L1204" t="s">
        <v>36</v>
      </c>
      <c r="M1204" t="s">
        <v>38</v>
      </c>
      <c r="N1204" t="s">
        <v>36</v>
      </c>
      <c r="O1204" t="str">
        <f>IF(N1204="Occasional","_Yes",N1204)</f>
        <v>No</v>
      </c>
    </row>
    <row r="1205" spans="1:15" x14ac:dyDescent="0.25">
      <c r="A1205" t="s">
        <v>14</v>
      </c>
      <c r="B1205" t="s">
        <v>18</v>
      </c>
      <c r="C1205" t="s">
        <v>19</v>
      </c>
      <c r="D1205">
        <v>16.28515625</v>
      </c>
      <c r="E1205" t="s">
        <v>22</v>
      </c>
      <c r="F1205">
        <v>2960</v>
      </c>
      <c r="G1205" t="s">
        <v>26</v>
      </c>
      <c r="H1205">
        <v>42</v>
      </c>
      <c r="I1205">
        <v>24.640625</v>
      </c>
      <c r="J1205" t="s">
        <v>30</v>
      </c>
      <c r="K1205" s="1" t="s">
        <v>34</v>
      </c>
      <c r="L1205" t="s">
        <v>36</v>
      </c>
      <c r="M1205" t="s">
        <v>40</v>
      </c>
      <c r="N1205" t="s">
        <v>36</v>
      </c>
      <c r="O1205" t="str">
        <f>IF(N1205="Occasional","_Yes",N1205)</f>
        <v>No</v>
      </c>
    </row>
    <row r="1206" spans="1:15" x14ac:dyDescent="0.25">
      <c r="A1206" t="s">
        <v>14</v>
      </c>
      <c r="B1206" t="s">
        <v>18</v>
      </c>
      <c r="C1206" t="s">
        <v>19</v>
      </c>
      <c r="D1206">
        <v>16.28515625</v>
      </c>
      <c r="E1206" t="s">
        <v>22</v>
      </c>
      <c r="F1206">
        <v>3160</v>
      </c>
      <c r="G1206" t="s">
        <v>27</v>
      </c>
      <c r="H1206">
        <v>42</v>
      </c>
      <c r="I1206">
        <v>31.375</v>
      </c>
      <c r="J1206" t="s">
        <v>32</v>
      </c>
      <c r="K1206" s="1" t="s">
        <v>33</v>
      </c>
      <c r="L1206" t="s">
        <v>36</v>
      </c>
      <c r="M1206" t="s">
        <v>40</v>
      </c>
      <c r="N1206" t="s">
        <v>36</v>
      </c>
      <c r="O1206" t="str">
        <f>IF(N1206="Occasional","_Yes",N1206)</f>
        <v>No</v>
      </c>
    </row>
    <row r="1207" spans="1:15" x14ac:dyDescent="0.25">
      <c r="A1207" t="s">
        <v>14</v>
      </c>
      <c r="B1207" t="s">
        <v>18</v>
      </c>
      <c r="C1207" t="s">
        <v>19</v>
      </c>
      <c r="D1207">
        <v>16.28515625</v>
      </c>
      <c r="E1207" t="s">
        <v>22</v>
      </c>
      <c r="F1207">
        <v>3580</v>
      </c>
      <c r="G1207" t="s">
        <v>28</v>
      </c>
      <c r="H1207">
        <v>41</v>
      </c>
      <c r="I1207">
        <v>30.2734375</v>
      </c>
      <c r="J1207" t="s">
        <v>32</v>
      </c>
      <c r="K1207" s="1" t="s">
        <v>34</v>
      </c>
      <c r="L1207" t="s">
        <v>36</v>
      </c>
      <c r="M1207" t="s">
        <v>40</v>
      </c>
      <c r="N1207" t="s">
        <v>63</v>
      </c>
      <c r="O1207" t="str">
        <f>IF(N1207="Occasional","_Yes",N1207)</f>
        <v>_Yes</v>
      </c>
    </row>
    <row r="1208" spans="1:15" x14ac:dyDescent="0.25">
      <c r="A1208" t="s">
        <v>14</v>
      </c>
      <c r="B1208" t="s">
        <v>18</v>
      </c>
      <c r="C1208" t="s">
        <v>19</v>
      </c>
      <c r="D1208">
        <v>16.42578125</v>
      </c>
      <c r="E1208" t="s">
        <v>22</v>
      </c>
      <c r="F1208">
        <v>3340</v>
      </c>
      <c r="G1208" t="s">
        <v>27</v>
      </c>
      <c r="H1208">
        <v>40</v>
      </c>
      <c r="I1208">
        <v>32.6484375</v>
      </c>
      <c r="J1208" t="s">
        <v>32</v>
      </c>
      <c r="K1208" s="1" t="s">
        <v>35</v>
      </c>
      <c r="L1208" t="s">
        <v>36</v>
      </c>
      <c r="M1208" t="s">
        <v>38</v>
      </c>
      <c r="N1208" t="s">
        <v>36</v>
      </c>
      <c r="O1208" t="str">
        <f>IF(N1208="Occasional","_Yes",N1208)</f>
        <v>No</v>
      </c>
    </row>
    <row r="1209" spans="1:15" x14ac:dyDescent="0.25">
      <c r="A1209" t="s">
        <v>14</v>
      </c>
      <c r="B1209" t="s">
        <v>18</v>
      </c>
      <c r="C1209" t="s">
        <v>19</v>
      </c>
      <c r="D1209">
        <v>16.42578125</v>
      </c>
      <c r="E1209" t="s">
        <v>22</v>
      </c>
      <c r="F1209">
        <v>3530</v>
      </c>
      <c r="G1209" t="s">
        <v>28</v>
      </c>
      <c r="H1209">
        <v>41</v>
      </c>
      <c r="I1209">
        <v>18.6171875</v>
      </c>
      <c r="J1209" t="s">
        <v>29</v>
      </c>
      <c r="K1209" s="1" t="s">
        <v>34</v>
      </c>
      <c r="L1209" t="s">
        <v>63</v>
      </c>
      <c r="M1209" t="s">
        <v>38</v>
      </c>
      <c r="N1209" t="s">
        <v>63</v>
      </c>
      <c r="O1209" t="str">
        <f>IF(N1209="Occasional","_Yes",N1209)</f>
        <v>_Yes</v>
      </c>
    </row>
    <row r="1210" spans="1:15" x14ac:dyDescent="0.25">
      <c r="A1210" t="s">
        <v>14</v>
      </c>
      <c r="B1210" t="s">
        <v>18</v>
      </c>
      <c r="C1210" t="s">
        <v>19</v>
      </c>
      <c r="D1210">
        <v>16.42578125</v>
      </c>
      <c r="E1210" t="s">
        <v>22</v>
      </c>
      <c r="F1210">
        <v>3810</v>
      </c>
      <c r="G1210" t="s">
        <v>28</v>
      </c>
      <c r="H1210">
        <v>41.7109375</v>
      </c>
      <c r="I1210">
        <v>24.36328125</v>
      </c>
      <c r="J1210" t="s">
        <v>30</v>
      </c>
      <c r="K1210" s="1" t="s">
        <v>33</v>
      </c>
      <c r="L1210" t="s">
        <v>36</v>
      </c>
      <c r="M1210" t="s">
        <v>40</v>
      </c>
      <c r="N1210" t="s">
        <v>36</v>
      </c>
      <c r="O1210" t="str">
        <f>IF(N1210="Occasional","_Yes",N1210)</f>
        <v>No</v>
      </c>
    </row>
    <row r="1211" spans="1:15" x14ac:dyDescent="0.25">
      <c r="A1211" t="s">
        <v>14</v>
      </c>
      <c r="B1211" t="s">
        <v>18</v>
      </c>
      <c r="C1211" t="s">
        <v>19</v>
      </c>
      <c r="D1211">
        <v>16.5703125</v>
      </c>
      <c r="E1211" t="s">
        <v>22</v>
      </c>
      <c r="F1211">
        <v>2820</v>
      </c>
      <c r="G1211" t="s">
        <v>26</v>
      </c>
      <c r="H1211">
        <v>39</v>
      </c>
      <c r="I1211">
        <v>20.51953125</v>
      </c>
      <c r="J1211" t="s">
        <v>30</v>
      </c>
      <c r="K1211" s="1" t="s">
        <v>33</v>
      </c>
      <c r="L1211" t="s">
        <v>36</v>
      </c>
      <c r="M1211" t="s">
        <v>38</v>
      </c>
      <c r="N1211" t="s">
        <v>36</v>
      </c>
      <c r="O1211" t="str">
        <f>IF(N1211="Occasional","_Yes",N1211)</f>
        <v>No</v>
      </c>
    </row>
    <row r="1212" spans="1:15" x14ac:dyDescent="0.25">
      <c r="A1212" t="s">
        <v>14</v>
      </c>
      <c r="B1212" t="s">
        <v>18</v>
      </c>
      <c r="C1212" t="s">
        <v>19</v>
      </c>
      <c r="D1212">
        <v>16.5703125</v>
      </c>
      <c r="E1212" t="s">
        <v>22</v>
      </c>
      <c r="F1212">
        <v>3250</v>
      </c>
      <c r="G1212" t="s">
        <v>27</v>
      </c>
      <c r="H1212">
        <v>41.5703125</v>
      </c>
      <c r="I1212">
        <v>27.953125</v>
      </c>
      <c r="J1212" t="s">
        <v>31</v>
      </c>
      <c r="K1212" s="1" t="s">
        <v>35</v>
      </c>
      <c r="L1212" t="s">
        <v>36</v>
      </c>
      <c r="M1212" t="s">
        <v>38</v>
      </c>
      <c r="N1212" t="s">
        <v>63</v>
      </c>
      <c r="O1212" t="str">
        <f>IF(N1212="Occasional","_Yes",N1212)</f>
        <v>_Yes</v>
      </c>
    </row>
    <row r="1213" spans="1:15" x14ac:dyDescent="0.25">
      <c r="A1213" t="s">
        <v>14</v>
      </c>
      <c r="B1213" t="s">
        <v>18</v>
      </c>
      <c r="C1213" t="s">
        <v>19</v>
      </c>
      <c r="D1213">
        <v>16.5703125</v>
      </c>
      <c r="E1213" t="s">
        <v>22</v>
      </c>
      <c r="F1213">
        <v>3345</v>
      </c>
      <c r="G1213" t="s">
        <v>27</v>
      </c>
      <c r="H1213">
        <v>39</v>
      </c>
      <c r="I1213">
        <v>30.6953125</v>
      </c>
      <c r="J1213" t="s">
        <v>32</v>
      </c>
      <c r="K1213" s="1" t="s">
        <v>35</v>
      </c>
      <c r="L1213" t="s">
        <v>36</v>
      </c>
      <c r="M1213" t="s">
        <v>37</v>
      </c>
      <c r="N1213" t="s">
        <v>36</v>
      </c>
      <c r="O1213" t="str">
        <f>IF(N1213="Occasional","_Yes",N1213)</f>
        <v>No</v>
      </c>
    </row>
    <row r="1214" spans="1:15" x14ac:dyDescent="0.25">
      <c r="A1214" t="s">
        <v>14</v>
      </c>
      <c r="B1214" t="s">
        <v>18</v>
      </c>
      <c r="C1214" t="s">
        <v>19</v>
      </c>
      <c r="D1214">
        <v>16.5703125</v>
      </c>
      <c r="E1214" t="s">
        <v>22</v>
      </c>
      <c r="F1214">
        <v>3810</v>
      </c>
      <c r="G1214" t="s">
        <v>28</v>
      </c>
      <c r="H1214">
        <v>40</v>
      </c>
      <c r="I1214">
        <v>23.81640625</v>
      </c>
      <c r="J1214" t="s">
        <v>30</v>
      </c>
      <c r="K1214" s="1" t="s">
        <v>34</v>
      </c>
      <c r="L1214" t="s">
        <v>36</v>
      </c>
      <c r="M1214" t="s">
        <v>40</v>
      </c>
      <c r="N1214" t="s">
        <v>36</v>
      </c>
      <c r="O1214" t="str">
        <f>IF(N1214="Occasional","_Yes",N1214)</f>
        <v>No</v>
      </c>
    </row>
    <row r="1215" spans="1:15" x14ac:dyDescent="0.25">
      <c r="A1215" t="s">
        <v>14</v>
      </c>
      <c r="B1215" t="s">
        <v>18</v>
      </c>
      <c r="C1215" t="s">
        <v>19</v>
      </c>
      <c r="D1215">
        <v>16.7109375</v>
      </c>
      <c r="E1215" t="s">
        <v>22</v>
      </c>
      <c r="F1215">
        <v>3395</v>
      </c>
      <c r="G1215" t="s">
        <v>27</v>
      </c>
      <c r="H1215">
        <v>40</v>
      </c>
      <c r="I1215">
        <v>28.34765625</v>
      </c>
      <c r="J1215" t="s">
        <v>31</v>
      </c>
      <c r="K1215" s="1" t="s">
        <v>34</v>
      </c>
      <c r="L1215" t="s">
        <v>36</v>
      </c>
      <c r="M1215" t="s">
        <v>40</v>
      </c>
      <c r="N1215" t="s">
        <v>36</v>
      </c>
      <c r="O1215" t="str">
        <f>IF(N1215="Occasional","_Yes",N1215)</f>
        <v>No</v>
      </c>
    </row>
    <row r="1216" spans="1:15" x14ac:dyDescent="0.25">
      <c r="A1216" t="s">
        <v>14</v>
      </c>
      <c r="B1216" t="s">
        <v>18</v>
      </c>
      <c r="C1216" t="s">
        <v>19</v>
      </c>
      <c r="D1216">
        <v>16.7109375</v>
      </c>
      <c r="E1216" t="s">
        <v>22</v>
      </c>
      <c r="F1216">
        <v>3440</v>
      </c>
      <c r="G1216" t="s">
        <v>27</v>
      </c>
      <c r="H1216">
        <v>41</v>
      </c>
      <c r="I1216">
        <v>31.71875</v>
      </c>
      <c r="J1216" t="s">
        <v>32</v>
      </c>
      <c r="K1216" s="1" t="s">
        <v>34</v>
      </c>
      <c r="L1216" t="s">
        <v>36</v>
      </c>
      <c r="M1216" t="s">
        <v>37</v>
      </c>
      <c r="N1216" t="s">
        <v>36</v>
      </c>
      <c r="O1216" t="str">
        <f>IF(N1216="Occasional","_Yes",N1216)</f>
        <v>No</v>
      </c>
    </row>
    <row r="1217" spans="1:15" x14ac:dyDescent="0.25">
      <c r="A1217" t="s">
        <v>14</v>
      </c>
      <c r="B1217" t="s">
        <v>18</v>
      </c>
      <c r="C1217" t="s">
        <v>19</v>
      </c>
      <c r="D1217">
        <v>16.7109375</v>
      </c>
      <c r="E1217" t="s">
        <v>22</v>
      </c>
      <c r="F1217">
        <v>3900</v>
      </c>
      <c r="G1217" t="s">
        <v>28</v>
      </c>
      <c r="H1217">
        <v>40.7109375</v>
      </c>
      <c r="I1217">
        <v>31.49609375</v>
      </c>
      <c r="J1217" t="s">
        <v>32</v>
      </c>
      <c r="K1217" s="1" t="s">
        <v>34</v>
      </c>
      <c r="L1217" t="s">
        <v>36</v>
      </c>
      <c r="M1217" t="s">
        <v>40</v>
      </c>
      <c r="N1217" t="s">
        <v>36</v>
      </c>
      <c r="O1217" t="str">
        <f>IF(N1217="Occasional","_Yes",N1217)</f>
        <v>No</v>
      </c>
    </row>
    <row r="1218" spans="1:15" x14ac:dyDescent="0.25">
      <c r="A1218" t="s">
        <v>14</v>
      </c>
      <c r="B1218" t="s">
        <v>18</v>
      </c>
      <c r="C1218" t="s">
        <v>19</v>
      </c>
      <c r="D1218">
        <v>16.7109375</v>
      </c>
      <c r="E1218" t="s">
        <v>22</v>
      </c>
      <c r="F1218">
        <v>3910</v>
      </c>
      <c r="G1218" t="s">
        <v>28</v>
      </c>
      <c r="H1218">
        <v>40</v>
      </c>
      <c r="I1218">
        <v>22.140625</v>
      </c>
      <c r="J1218" t="s">
        <v>30</v>
      </c>
      <c r="K1218" s="1" t="s">
        <v>34</v>
      </c>
      <c r="L1218" t="s">
        <v>36</v>
      </c>
      <c r="M1218" t="s">
        <v>38</v>
      </c>
      <c r="N1218" t="s">
        <v>36</v>
      </c>
      <c r="O1218" t="str">
        <f>IF(N1218="Occasional","_Yes",N1218)</f>
        <v>No</v>
      </c>
    </row>
    <row r="1219" spans="1:15" x14ac:dyDescent="0.25">
      <c r="A1219" t="s">
        <v>14</v>
      </c>
      <c r="B1219" t="s">
        <v>18</v>
      </c>
      <c r="C1219" t="s">
        <v>19</v>
      </c>
      <c r="D1219">
        <v>16.7109375</v>
      </c>
      <c r="E1219" t="s">
        <v>22</v>
      </c>
      <c r="F1219">
        <v>5190</v>
      </c>
      <c r="G1219" t="s">
        <v>28</v>
      </c>
      <c r="H1219">
        <v>42</v>
      </c>
      <c r="I1219">
        <v>26.7890625</v>
      </c>
      <c r="J1219" t="s">
        <v>31</v>
      </c>
      <c r="K1219" s="1" t="s">
        <v>35</v>
      </c>
      <c r="L1219" t="s">
        <v>36</v>
      </c>
      <c r="M1219" t="s">
        <v>38</v>
      </c>
      <c r="N1219" t="s">
        <v>36</v>
      </c>
      <c r="O1219" t="str">
        <f>IF(N1219="Occasional","_Yes",N1219)</f>
        <v>No</v>
      </c>
    </row>
    <row r="1220" spans="1:15" x14ac:dyDescent="0.25">
      <c r="A1220" t="s">
        <v>14</v>
      </c>
      <c r="B1220" t="s">
        <v>18</v>
      </c>
      <c r="C1220" t="s">
        <v>19</v>
      </c>
      <c r="D1220">
        <v>16.85546875</v>
      </c>
      <c r="E1220" t="s">
        <v>22</v>
      </c>
      <c r="F1220">
        <v>3340</v>
      </c>
      <c r="G1220" t="s">
        <v>27</v>
      </c>
      <c r="H1220">
        <v>40</v>
      </c>
      <c r="I1220">
        <v>33.2890625</v>
      </c>
      <c r="J1220" t="s">
        <v>32</v>
      </c>
      <c r="K1220" s="1" t="s">
        <v>33</v>
      </c>
      <c r="L1220" t="s">
        <v>36</v>
      </c>
      <c r="M1220" t="s">
        <v>40</v>
      </c>
      <c r="N1220" t="s">
        <v>36</v>
      </c>
      <c r="O1220" t="str">
        <f>IF(N1220="Occasional","_Yes",N1220)</f>
        <v>No</v>
      </c>
    </row>
    <row r="1221" spans="1:15" x14ac:dyDescent="0.25">
      <c r="A1221" t="s">
        <v>14</v>
      </c>
      <c r="B1221" t="s">
        <v>18</v>
      </c>
      <c r="C1221" t="s">
        <v>19</v>
      </c>
      <c r="D1221">
        <v>16.85546875</v>
      </c>
      <c r="E1221" t="s">
        <v>22</v>
      </c>
      <c r="F1221">
        <v>3780</v>
      </c>
      <c r="G1221" t="s">
        <v>28</v>
      </c>
      <c r="H1221">
        <v>40</v>
      </c>
      <c r="I1221">
        <v>32.171875</v>
      </c>
      <c r="J1221" t="s">
        <v>32</v>
      </c>
      <c r="K1221" s="1" t="s">
        <v>34</v>
      </c>
      <c r="L1221" t="s">
        <v>36</v>
      </c>
      <c r="M1221" t="s">
        <v>37</v>
      </c>
      <c r="N1221" t="s">
        <v>36</v>
      </c>
      <c r="O1221" t="str">
        <f>IF(N1221="Occasional","_Yes",N1221)</f>
        <v>No</v>
      </c>
    </row>
    <row r="1222" spans="1:15" x14ac:dyDescent="0.25">
      <c r="A1222" t="s">
        <v>14</v>
      </c>
      <c r="B1222" t="s">
        <v>18</v>
      </c>
      <c r="C1222" t="s">
        <v>19</v>
      </c>
      <c r="D1222">
        <v>16.85546875</v>
      </c>
      <c r="E1222" t="s">
        <v>22</v>
      </c>
      <c r="F1222">
        <v>3870</v>
      </c>
      <c r="G1222" t="s">
        <v>28</v>
      </c>
      <c r="H1222">
        <v>41.28125</v>
      </c>
      <c r="I1222">
        <v>25.28515625</v>
      </c>
      <c r="J1222" t="s">
        <v>31</v>
      </c>
      <c r="K1222" s="1" t="s">
        <v>33</v>
      </c>
      <c r="L1222" t="s">
        <v>36</v>
      </c>
      <c r="M1222" t="s">
        <v>38</v>
      </c>
      <c r="N1222" t="s">
        <v>36</v>
      </c>
      <c r="O1222" t="str">
        <f>IF(N1222="Occasional","_Yes",N1222)</f>
        <v>No</v>
      </c>
    </row>
    <row r="1223" spans="1:15" x14ac:dyDescent="0.25">
      <c r="A1223" t="s">
        <v>14</v>
      </c>
      <c r="B1223" t="s">
        <v>18</v>
      </c>
      <c r="C1223" t="s">
        <v>19</v>
      </c>
      <c r="D1223">
        <v>16.85546875</v>
      </c>
      <c r="E1223" t="s">
        <v>22</v>
      </c>
      <c r="F1223">
        <v>4100</v>
      </c>
      <c r="G1223" t="s">
        <v>28</v>
      </c>
      <c r="H1223">
        <v>40</v>
      </c>
      <c r="I1223">
        <v>28.72265625</v>
      </c>
      <c r="J1223" t="s">
        <v>31</v>
      </c>
      <c r="K1223" s="1" t="s">
        <v>34</v>
      </c>
      <c r="L1223" t="s">
        <v>36</v>
      </c>
      <c r="M1223" t="s">
        <v>40</v>
      </c>
      <c r="N1223" t="s">
        <v>36</v>
      </c>
      <c r="O1223" t="str">
        <f>IF(N1223="Occasional","_Yes",N1223)</f>
        <v>No</v>
      </c>
    </row>
    <row r="1224" spans="1:15" x14ac:dyDescent="0.25">
      <c r="A1224" t="s">
        <v>14</v>
      </c>
      <c r="B1224" t="s">
        <v>18</v>
      </c>
      <c r="C1224" t="s">
        <v>19</v>
      </c>
      <c r="D1224">
        <v>17</v>
      </c>
      <c r="E1224" t="s">
        <v>22</v>
      </c>
      <c r="F1224">
        <v>2870</v>
      </c>
      <c r="G1224" t="s">
        <v>26</v>
      </c>
      <c r="H1224">
        <v>39</v>
      </c>
      <c r="I1224">
        <v>21.90234375</v>
      </c>
      <c r="J1224" t="s">
        <v>30</v>
      </c>
      <c r="K1224" s="1" t="s">
        <v>34</v>
      </c>
      <c r="L1224" t="s">
        <v>36</v>
      </c>
      <c r="M1224" t="s">
        <v>40</v>
      </c>
      <c r="N1224" t="s">
        <v>36</v>
      </c>
      <c r="O1224" t="str">
        <f>IF(N1224="Occasional","_Yes",N1224)</f>
        <v>No</v>
      </c>
    </row>
    <row r="1225" spans="1:15" x14ac:dyDescent="0.25">
      <c r="A1225" t="s">
        <v>14</v>
      </c>
      <c r="B1225" t="s">
        <v>18</v>
      </c>
      <c r="C1225" t="s">
        <v>19</v>
      </c>
      <c r="D1225">
        <v>17</v>
      </c>
      <c r="E1225" t="s">
        <v>22</v>
      </c>
      <c r="F1225">
        <v>2940</v>
      </c>
      <c r="G1225" t="s">
        <v>26</v>
      </c>
      <c r="H1225">
        <v>37.140625</v>
      </c>
      <c r="I1225">
        <v>30.515625</v>
      </c>
      <c r="J1225" t="s">
        <v>32</v>
      </c>
      <c r="K1225" s="1" t="s">
        <v>33</v>
      </c>
      <c r="L1225" t="s">
        <v>36</v>
      </c>
      <c r="M1225" t="s">
        <v>40</v>
      </c>
      <c r="N1225" t="s">
        <v>36</v>
      </c>
      <c r="O1225" t="str">
        <f>IF(N1225="Occasional","_Yes",N1225)</f>
        <v>No</v>
      </c>
    </row>
    <row r="1226" spans="1:15" x14ac:dyDescent="0.25">
      <c r="A1226" t="s">
        <v>14</v>
      </c>
      <c r="B1226" t="s">
        <v>18</v>
      </c>
      <c r="C1226" t="s">
        <v>19</v>
      </c>
      <c r="D1226">
        <v>17</v>
      </c>
      <c r="E1226" t="s">
        <v>22</v>
      </c>
      <c r="F1226">
        <v>3760</v>
      </c>
      <c r="G1226" t="s">
        <v>28</v>
      </c>
      <c r="H1226">
        <v>41</v>
      </c>
      <c r="I1226">
        <v>28.234375</v>
      </c>
      <c r="J1226" t="s">
        <v>31</v>
      </c>
      <c r="K1226" s="1" t="s">
        <v>34</v>
      </c>
      <c r="L1226" t="s">
        <v>36</v>
      </c>
      <c r="M1226" t="s">
        <v>40</v>
      </c>
      <c r="N1226" t="s">
        <v>63</v>
      </c>
      <c r="O1226" t="str">
        <f>IF(N1226="Occasional","_Yes",N1226)</f>
        <v>_Yes</v>
      </c>
    </row>
    <row r="1227" spans="1:15" x14ac:dyDescent="0.25">
      <c r="A1227" t="s">
        <v>14</v>
      </c>
      <c r="B1227" t="s">
        <v>18</v>
      </c>
      <c r="C1227" t="s">
        <v>19</v>
      </c>
      <c r="D1227">
        <v>17</v>
      </c>
      <c r="E1227" t="s">
        <v>22</v>
      </c>
      <c r="F1227">
        <v>4430</v>
      </c>
      <c r="G1227" t="s">
        <v>28</v>
      </c>
      <c r="H1227">
        <v>40</v>
      </c>
      <c r="I1227">
        <v>32.9765625</v>
      </c>
      <c r="J1227" t="s">
        <v>32</v>
      </c>
      <c r="K1227" s="1" t="s">
        <v>33</v>
      </c>
      <c r="L1227" t="s">
        <v>36</v>
      </c>
      <c r="M1227" t="s">
        <v>40</v>
      </c>
      <c r="N1227" t="s">
        <v>36</v>
      </c>
      <c r="O1227" t="str">
        <f>IF(N1227="Occasional","_Yes",N1227)</f>
        <v>No</v>
      </c>
    </row>
    <row r="1228" spans="1:15" x14ac:dyDescent="0.25">
      <c r="A1228" t="s">
        <v>14</v>
      </c>
      <c r="B1228" t="s">
        <v>18</v>
      </c>
      <c r="C1228" t="s">
        <v>19</v>
      </c>
      <c r="D1228">
        <v>17.140625</v>
      </c>
      <c r="E1228" t="s">
        <v>22</v>
      </c>
      <c r="F1228">
        <v>3160</v>
      </c>
      <c r="G1228" t="s">
        <v>27</v>
      </c>
      <c r="H1228">
        <v>35</v>
      </c>
      <c r="I1228">
        <v>33.9921875</v>
      </c>
      <c r="J1228" t="s">
        <v>32</v>
      </c>
      <c r="K1228" s="1" t="s">
        <v>34</v>
      </c>
      <c r="L1228" t="s">
        <v>36</v>
      </c>
      <c r="M1228" t="s">
        <v>38</v>
      </c>
      <c r="N1228" t="s">
        <v>36</v>
      </c>
      <c r="O1228" t="str">
        <f>IF(N1228="Occasional","_Yes",N1228)</f>
        <v>No</v>
      </c>
    </row>
    <row r="1229" spans="1:15" x14ac:dyDescent="0.25">
      <c r="A1229" t="s">
        <v>14</v>
      </c>
      <c r="B1229" t="s">
        <v>18</v>
      </c>
      <c r="C1229" t="s">
        <v>19</v>
      </c>
      <c r="D1229">
        <v>17.140625</v>
      </c>
      <c r="E1229" t="s">
        <v>22</v>
      </c>
      <c r="F1229">
        <v>3970</v>
      </c>
      <c r="G1229" t="s">
        <v>28</v>
      </c>
      <c r="H1229">
        <v>39</v>
      </c>
      <c r="I1229">
        <v>28.3828125</v>
      </c>
      <c r="J1229" t="s">
        <v>31</v>
      </c>
      <c r="K1229" s="1" t="s">
        <v>33</v>
      </c>
      <c r="L1229" t="s">
        <v>36</v>
      </c>
      <c r="M1229" t="s">
        <v>40</v>
      </c>
      <c r="N1229" t="s">
        <v>63</v>
      </c>
      <c r="O1229" t="str">
        <f>IF(N1229="Occasional","_Yes",N1229)</f>
        <v>_Yes</v>
      </c>
    </row>
    <row r="1230" spans="1:15" x14ac:dyDescent="0.25">
      <c r="A1230" t="s">
        <v>14</v>
      </c>
      <c r="B1230" t="s">
        <v>18</v>
      </c>
      <c r="C1230" t="s">
        <v>19</v>
      </c>
      <c r="D1230">
        <v>17.28515625</v>
      </c>
      <c r="E1230" t="s">
        <v>22</v>
      </c>
      <c r="F1230">
        <v>3820</v>
      </c>
      <c r="G1230" t="s">
        <v>28</v>
      </c>
      <c r="H1230">
        <v>40</v>
      </c>
      <c r="I1230">
        <v>28.04296875</v>
      </c>
      <c r="J1230" t="s">
        <v>31</v>
      </c>
      <c r="K1230" s="1" t="s">
        <v>33</v>
      </c>
      <c r="L1230" t="s">
        <v>36</v>
      </c>
      <c r="M1230" t="s">
        <v>38</v>
      </c>
      <c r="N1230" t="s">
        <v>63</v>
      </c>
      <c r="O1230" t="str">
        <f>IF(N1230="Occasional","_Yes",N1230)</f>
        <v>_Yes</v>
      </c>
    </row>
    <row r="1231" spans="1:15" x14ac:dyDescent="0.25">
      <c r="A1231" t="s">
        <v>14</v>
      </c>
      <c r="B1231" t="s">
        <v>18</v>
      </c>
      <c r="C1231" t="s">
        <v>19</v>
      </c>
      <c r="D1231">
        <v>17.42578125</v>
      </c>
      <c r="E1231" t="s">
        <v>22</v>
      </c>
      <c r="F1231">
        <v>3420</v>
      </c>
      <c r="G1231" t="s">
        <v>27</v>
      </c>
      <c r="H1231">
        <v>40</v>
      </c>
      <c r="I1231">
        <v>37.390625</v>
      </c>
      <c r="J1231" t="s">
        <v>32</v>
      </c>
      <c r="K1231" s="1" t="s">
        <v>34</v>
      </c>
      <c r="L1231" t="s">
        <v>36</v>
      </c>
      <c r="M1231" t="s">
        <v>38</v>
      </c>
      <c r="N1231" t="s">
        <v>36</v>
      </c>
      <c r="O1231" t="str">
        <f>IF(N1231="Occasional","_Yes",N1231)</f>
        <v>No</v>
      </c>
    </row>
    <row r="1232" spans="1:15" x14ac:dyDescent="0.25">
      <c r="A1232" t="s">
        <v>14</v>
      </c>
      <c r="B1232" t="s">
        <v>18</v>
      </c>
      <c r="C1232" t="s">
        <v>19</v>
      </c>
      <c r="D1232">
        <v>17.42578125</v>
      </c>
      <c r="E1232" t="s">
        <v>22</v>
      </c>
      <c r="F1232">
        <v>3620</v>
      </c>
      <c r="G1232" t="s">
        <v>28</v>
      </c>
      <c r="H1232">
        <v>40</v>
      </c>
      <c r="I1232">
        <v>37.2421875</v>
      </c>
      <c r="J1232" t="s">
        <v>32</v>
      </c>
      <c r="K1232" s="1" t="s">
        <v>33</v>
      </c>
      <c r="L1232" t="s">
        <v>36</v>
      </c>
      <c r="M1232" t="s">
        <v>38</v>
      </c>
      <c r="N1232" t="s">
        <v>36</v>
      </c>
      <c r="O1232" t="str">
        <f>IF(N1232="Occasional","_Yes",N1232)</f>
        <v>No</v>
      </c>
    </row>
    <row r="1233" spans="1:15" x14ac:dyDescent="0.25">
      <c r="A1233" t="s">
        <v>14</v>
      </c>
      <c r="B1233" t="s">
        <v>18</v>
      </c>
      <c r="C1233" t="s">
        <v>19</v>
      </c>
      <c r="D1233">
        <v>17.42578125</v>
      </c>
      <c r="E1233" t="s">
        <v>22</v>
      </c>
      <c r="F1233">
        <v>3650</v>
      </c>
      <c r="G1233" t="s">
        <v>28</v>
      </c>
      <c r="H1233">
        <v>40</v>
      </c>
      <c r="I1233">
        <v>18.98046875</v>
      </c>
      <c r="J1233" t="s">
        <v>29</v>
      </c>
      <c r="K1233" s="1" t="s">
        <v>33</v>
      </c>
      <c r="L1233" t="s">
        <v>63</v>
      </c>
      <c r="M1233" t="s">
        <v>38</v>
      </c>
      <c r="N1233" t="s">
        <v>36</v>
      </c>
      <c r="O1233" t="str">
        <f>IF(N1233="Occasional","_Yes",N1233)</f>
        <v>No</v>
      </c>
    </row>
    <row r="1234" spans="1:15" x14ac:dyDescent="0.25">
      <c r="A1234" t="s">
        <v>14</v>
      </c>
      <c r="B1234" t="s">
        <v>18</v>
      </c>
      <c r="C1234" t="s">
        <v>19</v>
      </c>
      <c r="D1234">
        <v>17.42578125</v>
      </c>
      <c r="E1234" t="s">
        <v>22</v>
      </c>
      <c r="F1234">
        <v>4080</v>
      </c>
      <c r="G1234" t="s">
        <v>28</v>
      </c>
      <c r="H1234">
        <v>40</v>
      </c>
      <c r="I1234">
        <v>25.83203125</v>
      </c>
      <c r="J1234" t="s">
        <v>31</v>
      </c>
      <c r="K1234" s="1" t="s">
        <v>33</v>
      </c>
      <c r="L1234" t="s">
        <v>36</v>
      </c>
      <c r="M1234" t="s">
        <v>38</v>
      </c>
      <c r="N1234" t="s">
        <v>36</v>
      </c>
      <c r="O1234" t="str">
        <f>IF(N1234="Occasional","_Yes",N1234)</f>
        <v>No</v>
      </c>
    </row>
    <row r="1235" spans="1:15" x14ac:dyDescent="0.25">
      <c r="A1235" t="s">
        <v>14</v>
      </c>
      <c r="B1235" t="s">
        <v>18</v>
      </c>
      <c r="C1235" t="s">
        <v>19</v>
      </c>
      <c r="D1235">
        <v>17.42578125</v>
      </c>
      <c r="E1235" t="s">
        <v>22</v>
      </c>
      <c r="F1235">
        <v>4105</v>
      </c>
      <c r="G1235" t="s">
        <v>28</v>
      </c>
      <c r="H1235">
        <v>41.28125</v>
      </c>
      <c r="I1235">
        <v>31.83203125</v>
      </c>
      <c r="J1235" t="s">
        <v>32</v>
      </c>
      <c r="K1235" s="1" t="s">
        <v>34</v>
      </c>
      <c r="L1235" t="s">
        <v>36</v>
      </c>
      <c r="M1235" t="s">
        <v>40</v>
      </c>
      <c r="N1235" t="s">
        <v>36</v>
      </c>
      <c r="O1235" t="str">
        <f>IF(N1235="Occasional","_Yes",N1235)</f>
        <v>No</v>
      </c>
    </row>
    <row r="1236" spans="1:15" x14ac:dyDescent="0.25">
      <c r="A1236" t="s">
        <v>14</v>
      </c>
      <c r="B1236" t="s">
        <v>18</v>
      </c>
      <c r="C1236" t="s">
        <v>19</v>
      </c>
      <c r="D1236">
        <v>17.5703125</v>
      </c>
      <c r="E1236" t="s">
        <v>22</v>
      </c>
      <c r="F1236">
        <v>2330</v>
      </c>
      <c r="G1236" t="s">
        <v>25</v>
      </c>
      <c r="H1236">
        <v>34.421875</v>
      </c>
      <c r="I1236">
        <v>37.8671875</v>
      </c>
      <c r="J1236" t="s">
        <v>32</v>
      </c>
      <c r="K1236" s="1" t="s">
        <v>34</v>
      </c>
      <c r="L1236" t="s">
        <v>36</v>
      </c>
      <c r="M1236" t="s">
        <v>38</v>
      </c>
      <c r="N1236" t="s">
        <v>36</v>
      </c>
      <c r="O1236" t="str">
        <f>IF(N1236="Occasional","_Yes",N1236)</f>
        <v>No</v>
      </c>
    </row>
    <row r="1237" spans="1:15" x14ac:dyDescent="0.25">
      <c r="A1237" t="s">
        <v>14</v>
      </c>
      <c r="B1237" t="s">
        <v>18</v>
      </c>
      <c r="C1237" t="s">
        <v>19</v>
      </c>
      <c r="D1237">
        <v>17.5703125</v>
      </c>
      <c r="E1237" t="s">
        <v>22</v>
      </c>
      <c r="F1237">
        <v>2990</v>
      </c>
      <c r="G1237" t="s">
        <v>26</v>
      </c>
      <c r="H1237">
        <v>37</v>
      </c>
      <c r="I1237">
        <v>30.2578125</v>
      </c>
      <c r="J1237" t="s">
        <v>32</v>
      </c>
      <c r="K1237" s="1" t="s">
        <v>33</v>
      </c>
      <c r="L1237" t="s">
        <v>36</v>
      </c>
      <c r="M1237" t="s">
        <v>40</v>
      </c>
      <c r="N1237" t="s">
        <v>36</v>
      </c>
      <c r="O1237" t="str">
        <f>IF(N1237="Occasional","_Yes",N1237)</f>
        <v>No</v>
      </c>
    </row>
    <row r="1238" spans="1:15" x14ac:dyDescent="0.25">
      <c r="A1238" t="s">
        <v>14</v>
      </c>
      <c r="B1238" t="s">
        <v>18</v>
      </c>
      <c r="C1238" t="s">
        <v>19</v>
      </c>
      <c r="D1238">
        <v>17.7109375</v>
      </c>
      <c r="E1238" t="s">
        <v>22</v>
      </c>
      <c r="F1238">
        <v>3680</v>
      </c>
      <c r="G1238" t="s">
        <v>28</v>
      </c>
      <c r="H1238">
        <v>40</v>
      </c>
      <c r="I1238">
        <v>39.9765625</v>
      </c>
      <c r="J1238" t="s">
        <v>32</v>
      </c>
      <c r="K1238" s="1" t="s">
        <v>33</v>
      </c>
      <c r="L1238" t="s">
        <v>36</v>
      </c>
      <c r="M1238" t="s">
        <v>37</v>
      </c>
      <c r="N1238" t="s">
        <v>63</v>
      </c>
      <c r="O1238" t="str">
        <f>IF(N1238="Occasional","_Yes",N1238)</f>
        <v>_Yes</v>
      </c>
    </row>
    <row r="1239" spans="1:15" x14ac:dyDescent="0.25">
      <c r="A1239" t="s">
        <v>14</v>
      </c>
      <c r="B1239" t="s">
        <v>18</v>
      </c>
      <c r="C1239" t="s">
        <v>19</v>
      </c>
      <c r="D1239">
        <v>17.7109375</v>
      </c>
      <c r="E1239" t="s">
        <v>22</v>
      </c>
      <c r="F1239">
        <v>4070</v>
      </c>
      <c r="G1239" t="s">
        <v>28</v>
      </c>
      <c r="H1239">
        <v>41</v>
      </c>
      <c r="I1239">
        <v>30.015625</v>
      </c>
      <c r="J1239" t="s">
        <v>32</v>
      </c>
      <c r="K1239" s="1" t="s">
        <v>35</v>
      </c>
      <c r="L1239" t="s">
        <v>36</v>
      </c>
      <c r="M1239" t="s">
        <v>40</v>
      </c>
      <c r="N1239" t="s">
        <v>36</v>
      </c>
      <c r="O1239" t="str">
        <f>IF(N1239="Occasional","_Yes",N1239)</f>
        <v>No</v>
      </c>
    </row>
    <row r="1240" spans="1:15" x14ac:dyDescent="0.25">
      <c r="A1240" t="s">
        <v>14</v>
      </c>
      <c r="B1240" t="s">
        <v>18</v>
      </c>
      <c r="C1240" t="s">
        <v>19</v>
      </c>
      <c r="D1240">
        <v>17.7109375</v>
      </c>
      <c r="E1240" t="s">
        <v>22</v>
      </c>
      <c r="F1240">
        <v>4100</v>
      </c>
      <c r="G1240" t="s">
        <v>28</v>
      </c>
      <c r="H1240">
        <v>41</v>
      </c>
      <c r="I1240">
        <v>30.23046875</v>
      </c>
      <c r="J1240" t="s">
        <v>32</v>
      </c>
      <c r="K1240" s="1" t="s">
        <v>33</v>
      </c>
      <c r="L1240" t="s">
        <v>36</v>
      </c>
      <c r="M1240" t="s">
        <v>38</v>
      </c>
      <c r="N1240" t="s">
        <v>36</v>
      </c>
      <c r="O1240" t="str">
        <f>IF(N1240="Occasional","_Yes",N1240)</f>
        <v>No</v>
      </c>
    </row>
    <row r="1241" spans="1:15" x14ac:dyDescent="0.25">
      <c r="A1241" t="s">
        <v>14</v>
      </c>
      <c r="B1241" t="s">
        <v>18</v>
      </c>
      <c r="C1241" t="s">
        <v>19</v>
      </c>
      <c r="D1241">
        <v>17.85546875</v>
      </c>
      <c r="E1241" t="s">
        <v>22</v>
      </c>
      <c r="F1241">
        <v>3460</v>
      </c>
      <c r="G1241" t="s">
        <v>27</v>
      </c>
      <c r="H1241">
        <v>40</v>
      </c>
      <c r="I1241">
        <v>36.71875</v>
      </c>
      <c r="J1241" t="s">
        <v>32</v>
      </c>
      <c r="K1241" s="1" t="s">
        <v>34</v>
      </c>
      <c r="L1241" t="s">
        <v>36</v>
      </c>
      <c r="M1241" t="s">
        <v>40</v>
      </c>
      <c r="N1241" t="s">
        <v>36</v>
      </c>
      <c r="O1241" t="str">
        <f>IF(N1241="Occasional","_Yes",N1241)</f>
        <v>No</v>
      </c>
    </row>
    <row r="1242" spans="1:15" x14ac:dyDescent="0.25">
      <c r="A1242" t="s">
        <v>14</v>
      </c>
      <c r="B1242" t="s">
        <v>18</v>
      </c>
      <c r="C1242" t="s">
        <v>19</v>
      </c>
      <c r="D1242">
        <v>17.85546875</v>
      </c>
      <c r="E1242" t="s">
        <v>22</v>
      </c>
      <c r="F1242">
        <v>3700</v>
      </c>
      <c r="G1242" t="s">
        <v>28</v>
      </c>
      <c r="H1242">
        <v>41</v>
      </c>
      <c r="I1242">
        <v>30.265625</v>
      </c>
      <c r="J1242" t="s">
        <v>32</v>
      </c>
      <c r="K1242" s="1" t="s">
        <v>35</v>
      </c>
      <c r="L1242" t="s">
        <v>36</v>
      </c>
      <c r="M1242" t="s">
        <v>37</v>
      </c>
      <c r="N1242" t="s">
        <v>36</v>
      </c>
      <c r="O1242" t="str">
        <f>IF(N1242="Occasional","_Yes",N1242)</f>
        <v>No</v>
      </c>
    </row>
    <row r="1243" spans="1:15" x14ac:dyDescent="0.25">
      <c r="A1243" t="s">
        <v>14</v>
      </c>
      <c r="B1243" t="s">
        <v>18</v>
      </c>
      <c r="C1243" t="s">
        <v>19</v>
      </c>
      <c r="D1243">
        <v>17.85546875</v>
      </c>
      <c r="E1243" t="s">
        <v>22</v>
      </c>
      <c r="F1243">
        <v>4280</v>
      </c>
      <c r="G1243" t="s">
        <v>28</v>
      </c>
      <c r="H1243">
        <v>40.7109375</v>
      </c>
      <c r="I1243">
        <v>31.3984375</v>
      </c>
      <c r="J1243" t="s">
        <v>32</v>
      </c>
      <c r="K1243" s="1" t="s">
        <v>34</v>
      </c>
      <c r="L1243" t="s">
        <v>36</v>
      </c>
      <c r="M1243" t="s">
        <v>40</v>
      </c>
      <c r="N1243" t="s">
        <v>36</v>
      </c>
      <c r="O1243" t="str">
        <f>IF(N1243="Occasional","_Yes",N1243)</f>
        <v>No</v>
      </c>
    </row>
    <row r="1244" spans="1:15" x14ac:dyDescent="0.25">
      <c r="A1244" t="s">
        <v>14</v>
      </c>
      <c r="B1244" t="s">
        <v>18</v>
      </c>
      <c r="C1244" t="s">
        <v>19</v>
      </c>
      <c r="D1244">
        <v>18.140625</v>
      </c>
      <c r="E1244" t="s">
        <v>22</v>
      </c>
      <c r="F1244">
        <v>3300</v>
      </c>
      <c r="G1244" t="s">
        <v>27</v>
      </c>
      <c r="H1244">
        <v>40</v>
      </c>
      <c r="I1244">
        <v>36.3203125</v>
      </c>
      <c r="J1244" t="s">
        <v>32</v>
      </c>
      <c r="K1244" s="1" t="s">
        <v>34</v>
      </c>
      <c r="L1244" t="s">
        <v>36</v>
      </c>
      <c r="M1244" t="s">
        <v>38</v>
      </c>
      <c r="N1244" t="s">
        <v>36</v>
      </c>
      <c r="O1244" t="str">
        <f>IF(N1244="Occasional","_Yes",N1244)</f>
        <v>No</v>
      </c>
    </row>
    <row r="1245" spans="1:15" x14ac:dyDescent="0.25">
      <c r="A1245" t="s">
        <v>14</v>
      </c>
      <c r="B1245" t="s">
        <v>18</v>
      </c>
      <c r="C1245" t="s">
        <v>19</v>
      </c>
      <c r="D1245">
        <v>18.28515625</v>
      </c>
      <c r="E1245" t="s">
        <v>22</v>
      </c>
      <c r="F1245">
        <v>3400</v>
      </c>
      <c r="G1245" t="s">
        <v>27</v>
      </c>
      <c r="H1245">
        <v>39.28125</v>
      </c>
      <c r="I1245">
        <v>32.046875</v>
      </c>
      <c r="J1245" t="s">
        <v>32</v>
      </c>
      <c r="K1245" s="1" t="s">
        <v>33</v>
      </c>
      <c r="L1245" t="s">
        <v>36</v>
      </c>
      <c r="M1245" t="s">
        <v>38</v>
      </c>
      <c r="N1245" t="s">
        <v>36</v>
      </c>
      <c r="O1245" t="str">
        <f>IF(N1245="Occasional","_Yes",N1245)</f>
        <v>No</v>
      </c>
    </row>
    <row r="1246" spans="1:15" x14ac:dyDescent="0.25">
      <c r="A1246" t="s">
        <v>14</v>
      </c>
      <c r="B1246" t="s">
        <v>18</v>
      </c>
      <c r="C1246" t="s">
        <v>19</v>
      </c>
      <c r="D1246">
        <v>18.28515625</v>
      </c>
      <c r="E1246" t="s">
        <v>22</v>
      </c>
      <c r="F1246">
        <v>3900</v>
      </c>
      <c r="G1246" t="s">
        <v>28</v>
      </c>
      <c r="H1246">
        <v>40</v>
      </c>
      <c r="I1246">
        <v>27.8046875</v>
      </c>
      <c r="J1246" t="s">
        <v>31</v>
      </c>
      <c r="K1246" s="1" t="s">
        <v>34</v>
      </c>
      <c r="L1246" t="s">
        <v>36</v>
      </c>
      <c r="M1246" t="s">
        <v>38</v>
      </c>
      <c r="N1246" t="s">
        <v>36</v>
      </c>
      <c r="O1246" t="str">
        <f>IF(N1246="Occasional","_Yes",N1246)</f>
        <v>No</v>
      </c>
    </row>
    <row r="1247" spans="1:15" x14ac:dyDescent="0.25">
      <c r="A1247" t="s">
        <v>14</v>
      </c>
      <c r="B1247" t="s">
        <v>18</v>
      </c>
      <c r="C1247" t="s">
        <v>19</v>
      </c>
      <c r="D1247">
        <v>18.28515625</v>
      </c>
      <c r="E1247" t="s">
        <v>22</v>
      </c>
      <c r="F1247">
        <v>4000</v>
      </c>
      <c r="G1247" t="s">
        <v>28</v>
      </c>
      <c r="H1247">
        <v>41.140625</v>
      </c>
      <c r="I1247">
        <v>26.1875</v>
      </c>
      <c r="J1247" t="s">
        <v>31</v>
      </c>
      <c r="K1247" s="1" t="s">
        <v>34</v>
      </c>
      <c r="L1247" t="s">
        <v>36</v>
      </c>
      <c r="M1247" t="s">
        <v>38</v>
      </c>
      <c r="N1247" t="s">
        <v>36</v>
      </c>
      <c r="O1247" t="str">
        <f>IF(N1247="Occasional","_Yes",N1247)</f>
        <v>No</v>
      </c>
    </row>
    <row r="1248" spans="1:15" x14ac:dyDescent="0.25">
      <c r="A1248" t="s">
        <v>14</v>
      </c>
      <c r="B1248" t="s">
        <v>18</v>
      </c>
      <c r="C1248" t="s">
        <v>19</v>
      </c>
      <c r="D1248">
        <v>18.28515625</v>
      </c>
      <c r="E1248" t="s">
        <v>22</v>
      </c>
      <c r="F1248">
        <v>4340</v>
      </c>
      <c r="G1248" t="s">
        <v>28</v>
      </c>
      <c r="H1248">
        <v>40</v>
      </c>
      <c r="I1248">
        <v>18.5078125</v>
      </c>
      <c r="J1248" t="s">
        <v>29</v>
      </c>
      <c r="K1248" s="1" t="s">
        <v>35</v>
      </c>
      <c r="L1248" t="s">
        <v>36</v>
      </c>
      <c r="M1248" t="s">
        <v>39</v>
      </c>
      <c r="N1248" t="s">
        <v>63</v>
      </c>
      <c r="O1248" t="str">
        <f>IF(N1248="Occasional","_Yes",N1248)</f>
        <v>_Yes</v>
      </c>
    </row>
    <row r="1249" spans="1:15" x14ac:dyDescent="0.25">
      <c r="A1249" t="s">
        <v>14</v>
      </c>
      <c r="B1249" t="s">
        <v>18</v>
      </c>
      <c r="C1249" t="s">
        <v>19</v>
      </c>
      <c r="D1249">
        <v>18.42578125</v>
      </c>
      <c r="E1249" t="s">
        <v>22</v>
      </c>
      <c r="F1249">
        <v>3200</v>
      </c>
      <c r="G1249" t="s">
        <v>27</v>
      </c>
      <c r="H1249">
        <v>39</v>
      </c>
      <c r="I1249">
        <v>26.04296875</v>
      </c>
      <c r="J1249" t="s">
        <v>31</v>
      </c>
      <c r="K1249" s="1" t="s">
        <v>34</v>
      </c>
      <c r="L1249" t="s">
        <v>36</v>
      </c>
      <c r="M1249" t="s">
        <v>38</v>
      </c>
      <c r="N1249" t="s">
        <v>63</v>
      </c>
      <c r="O1249" t="str">
        <f>IF(N1249="Occasional","_Yes",N1249)</f>
        <v>_Yes</v>
      </c>
    </row>
    <row r="1250" spans="1:15" x14ac:dyDescent="0.25">
      <c r="A1250" t="s">
        <v>14</v>
      </c>
      <c r="B1250" t="s">
        <v>18</v>
      </c>
      <c r="C1250" t="s">
        <v>19</v>
      </c>
      <c r="D1250">
        <v>18.42578125</v>
      </c>
      <c r="E1250" t="s">
        <v>22</v>
      </c>
      <c r="F1250">
        <v>3205</v>
      </c>
      <c r="G1250" t="s">
        <v>27</v>
      </c>
      <c r="H1250">
        <v>40</v>
      </c>
      <c r="I1250">
        <v>26.37109375</v>
      </c>
      <c r="J1250" t="s">
        <v>31</v>
      </c>
      <c r="K1250" s="1" t="s">
        <v>34</v>
      </c>
      <c r="L1250" t="s">
        <v>36</v>
      </c>
      <c r="M1250" t="s">
        <v>37</v>
      </c>
      <c r="N1250" t="s">
        <v>36</v>
      </c>
      <c r="O1250" t="str">
        <f>IF(N1250="Occasional","_Yes",N1250)</f>
        <v>No</v>
      </c>
    </row>
    <row r="1251" spans="1:15" x14ac:dyDescent="0.25">
      <c r="A1251" t="s">
        <v>14</v>
      </c>
      <c r="B1251" t="s">
        <v>18</v>
      </c>
      <c r="C1251" t="s">
        <v>19</v>
      </c>
      <c r="D1251">
        <v>18.42578125</v>
      </c>
      <c r="E1251" t="s">
        <v>22</v>
      </c>
      <c r="F1251">
        <v>3770</v>
      </c>
      <c r="G1251" t="s">
        <v>28</v>
      </c>
      <c r="H1251">
        <v>40.5703125</v>
      </c>
      <c r="I1251">
        <v>31.15625</v>
      </c>
      <c r="J1251" t="s">
        <v>32</v>
      </c>
      <c r="K1251" s="1" t="s">
        <v>33</v>
      </c>
      <c r="L1251" t="s">
        <v>36</v>
      </c>
      <c r="M1251" t="s">
        <v>37</v>
      </c>
      <c r="N1251" t="s">
        <v>36</v>
      </c>
      <c r="O1251" t="str">
        <f>IF(N1251="Occasional","_Yes",N1251)</f>
        <v>No</v>
      </c>
    </row>
    <row r="1252" spans="1:15" x14ac:dyDescent="0.25">
      <c r="A1252" t="s">
        <v>14</v>
      </c>
      <c r="B1252" t="s">
        <v>18</v>
      </c>
      <c r="C1252" t="s">
        <v>19</v>
      </c>
      <c r="D1252">
        <v>18.85546875</v>
      </c>
      <c r="E1252" t="s">
        <v>22</v>
      </c>
      <c r="F1252">
        <v>3130</v>
      </c>
      <c r="G1252" t="s">
        <v>27</v>
      </c>
      <c r="H1252">
        <v>40</v>
      </c>
      <c r="I1252">
        <v>23.83984375</v>
      </c>
      <c r="J1252" t="s">
        <v>30</v>
      </c>
      <c r="K1252" s="1" t="s">
        <v>35</v>
      </c>
      <c r="L1252" t="s">
        <v>36</v>
      </c>
      <c r="M1252" t="s">
        <v>37</v>
      </c>
      <c r="N1252" t="s">
        <v>63</v>
      </c>
      <c r="O1252" t="str">
        <f>IF(N1252="Occasional","_Yes",N1252)</f>
        <v>_Yes</v>
      </c>
    </row>
    <row r="1253" spans="1:15" x14ac:dyDescent="0.25">
      <c r="A1253" t="s">
        <v>14</v>
      </c>
      <c r="B1253" t="s">
        <v>18</v>
      </c>
      <c r="C1253" t="s">
        <v>19</v>
      </c>
      <c r="D1253">
        <v>18.85546875</v>
      </c>
      <c r="E1253" t="s">
        <v>22</v>
      </c>
      <c r="F1253">
        <v>3780</v>
      </c>
      <c r="G1253" t="s">
        <v>28</v>
      </c>
      <c r="H1253">
        <v>40</v>
      </c>
      <c r="I1253">
        <v>36.0546875</v>
      </c>
      <c r="J1253" t="s">
        <v>32</v>
      </c>
      <c r="K1253" s="1" t="s">
        <v>33</v>
      </c>
      <c r="L1253" t="s">
        <v>36</v>
      </c>
      <c r="M1253" t="s">
        <v>40</v>
      </c>
      <c r="N1253" t="s">
        <v>36</v>
      </c>
      <c r="O1253" t="str">
        <f>IF(N1253="Occasional","_Yes",N1253)</f>
        <v>No</v>
      </c>
    </row>
    <row r="1254" spans="1:15" x14ac:dyDescent="0.25">
      <c r="A1254" t="s">
        <v>14</v>
      </c>
      <c r="B1254" t="s">
        <v>18</v>
      </c>
      <c r="C1254" t="s">
        <v>19</v>
      </c>
      <c r="D1254">
        <v>19</v>
      </c>
      <c r="E1254" t="s">
        <v>22</v>
      </c>
      <c r="F1254">
        <v>3560</v>
      </c>
      <c r="G1254" t="s">
        <v>28</v>
      </c>
      <c r="H1254">
        <v>40</v>
      </c>
      <c r="I1254">
        <v>26.26953125</v>
      </c>
      <c r="J1254" t="s">
        <v>31</v>
      </c>
      <c r="K1254" s="1" t="s">
        <v>34</v>
      </c>
      <c r="L1254" t="s">
        <v>36</v>
      </c>
      <c r="M1254" t="s">
        <v>38</v>
      </c>
      <c r="N1254" t="s">
        <v>36</v>
      </c>
      <c r="O1254" t="str">
        <f>IF(N1254="Occasional","_Yes",N1254)</f>
        <v>No</v>
      </c>
    </row>
    <row r="1255" spans="1:15" x14ac:dyDescent="0.25">
      <c r="A1255" t="s">
        <v>14</v>
      </c>
      <c r="B1255" t="s">
        <v>18</v>
      </c>
      <c r="C1255" t="s">
        <v>19</v>
      </c>
      <c r="D1255">
        <v>19.140625</v>
      </c>
      <c r="E1255" t="s">
        <v>22</v>
      </c>
      <c r="F1255">
        <v>2030</v>
      </c>
      <c r="G1255" t="s">
        <v>25</v>
      </c>
      <c r="H1255">
        <v>34</v>
      </c>
      <c r="I1255">
        <v>27.1484375</v>
      </c>
      <c r="J1255" t="s">
        <v>31</v>
      </c>
      <c r="K1255" s="1" t="s">
        <v>34</v>
      </c>
      <c r="L1255" t="s">
        <v>36</v>
      </c>
      <c r="M1255" t="s">
        <v>38</v>
      </c>
      <c r="N1255" t="s">
        <v>63</v>
      </c>
      <c r="O1255" t="str">
        <f>IF(N1255="Occasional","_Yes",N1255)</f>
        <v>_Yes</v>
      </c>
    </row>
    <row r="1256" spans="1:15" x14ac:dyDescent="0.25">
      <c r="A1256" t="s">
        <v>14</v>
      </c>
      <c r="B1256" t="s">
        <v>18</v>
      </c>
      <c r="C1256" t="s">
        <v>19</v>
      </c>
      <c r="D1256">
        <v>19.28515625</v>
      </c>
      <c r="E1256" t="s">
        <v>22</v>
      </c>
      <c r="F1256">
        <v>2560</v>
      </c>
      <c r="G1256" t="s">
        <v>26</v>
      </c>
      <c r="H1256">
        <v>39</v>
      </c>
      <c r="I1256">
        <v>23.7890625</v>
      </c>
      <c r="J1256" t="s">
        <v>30</v>
      </c>
      <c r="K1256" s="1" t="s">
        <v>33</v>
      </c>
      <c r="L1256" t="s">
        <v>36</v>
      </c>
      <c r="M1256" t="s">
        <v>38</v>
      </c>
      <c r="N1256" t="s">
        <v>63</v>
      </c>
      <c r="O1256" t="str">
        <f>IF(N1256="Occasional","_Yes",N1256)</f>
        <v>_Yes</v>
      </c>
    </row>
    <row r="1257" spans="1:15" x14ac:dyDescent="0.25">
      <c r="A1257" t="s">
        <v>14</v>
      </c>
      <c r="B1257" t="s">
        <v>18</v>
      </c>
      <c r="C1257" t="s">
        <v>19</v>
      </c>
      <c r="D1257">
        <v>19.28515625</v>
      </c>
      <c r="E1257" t="s">
        <v>22</v>
      </c>
      <c r="F1257">
        <v>3060</v>
      </c>
      <c r="G1257" t="s">
        <v>27</v>
      </c>
      <c r="H1257">
        <v>40.5703125</v>
      </c>
      <c r="I1257">
        <v>18.4609375</v>
      </c>
      <c r="J1257" t="s">
        <v>29</v>
      </c>
      <c r="K1257" s="1" t="s">
        <v>34</v>
      </c>
      <c r="L1257" t="s">
        <v>36</v>
      </c>
      <c r="M1257" t="s">
        <v>40</v>
      </c>
      <c r="N1257" t="s">
        <v>63</v>
      </c>
      <c r="O1257" t="str">
        <f>IF(N1257="Occasional","_Yes",N1257)</f>
        <v>_Yes</v>
      </c>
    </row>
    <row r="1258" spans="1:15" x14ac:dyDescent="0.25">
      <c r="A1258" t="s">
        <v>14</v>
      </c>
      <c r="B1258" t="s">
        <v>18</v>
      </c>
      <c r="C1258" t="s">
        <v>19</v>
      </c>
      <c r="D1258">
        <v>19.42578125</v>
      </c>
      <c r="E1258" t="s">
        <v>22</v>
      </c>
      <c r="F1258">
        <v>2900</v>
      </c>
      <c r="G1258" t="s">
        <v>26</v>
      </c>
      <c r="H1258">
        <v>39</v>
      </c>
      <c r="I1258">
        <v>27.86328125</v>
      </c>
      <c r="J1258" t="s">
        <v>31</v>
      </c>
      <c r="K1258" s="1" t="s">
        <v>34</v>
      </c>
      <c r="L1258" t="s">
        <v>36</v>
      </c>
      <c r="M1258" t="s">
        <v>40</v>
      </c>
      <c r="N1258" t="s">
        <v>36</v>
      </c>
      <c r="O1258" t="str">
        <f>IF(N1258="Occasional","_Yes",N1258)</f>
        <v>No</v>
      </c>
    </row>
    <row r="1259" spans="1:15" x14ac:dyDescent="0.25">
      <c r="A1259" t="s">
        <v>14</v>
      </c>
      <c r="B1259" t="s">
        <v>18</v>
      </c>
      <c r="C1259" t="s">
        <v>19</v>
      </c>
      <c r="D1259">
        <v>19.42578125</v>
      </c>
      <c r="E1259" t="s">
        <v>22</v>
      </c>
      <c r="F1259">
        <v>3070</v>
      </c>
      <c r="G1259" t="s">
        <v>27</v>
      </c>
      <c r="H1259">
        <v>37</v>
      </c>
      <c r="I1259">
        <v>22.046875</v>
      </c>
      <c r="J1259" t="s">
        <v>30</v>
      </c>
      <c r="K1259" s="1" t="s">
        <v>33</v>
      </c>
      <c r="L1259" t="s">
        <v>63</v>
      </c>
      <c r="M1259" t="s">
        <v>37</v>
      </c>
      <c r="N1259" t="s">
        <v>36</v>
      </c>
      <c r="O1259" t="str">
        <f>IF(N1259="Occasional","_Yes",N1259)</f>
        <v>No</v>
      </c>
    </row>
    <row r="1260" spans="1:15" x14ac:dyDescent="0.25">
      <c r="A1260" t="s">
        <v>14</v>
      </c>
      <c r="B1260" t="s">
        <v>18</v>
      </c>
      <c r="C1260" t="s">
        <v>19</v>
      </c>
      <c r="D1260">
        <v>19.42578125</v>
      </c>
      <c r="E1260" t="s">
        <v>22</v>
      </c>
      <c r="F1260">
        <v>3110</v>
      </c>
      <c r="G1260" t="s">
        <v>27</v>
      </c>
      <c r="H1260">
        <v>38</v>
      </c>
      <c r="I1260">
        <v>26.65625</v>
      </c>
      <c r="J1260" t="s">
        <v>31</v>
      </c>
      <c r="K1260" s="1" t="s">
        <v>33</v>
      </c>
      <c r="L1260" t="s">
        <v>36</v>
      </c>
      <c r="M1260" t="s">
        <v>37</v>
      </c>
      <c r="N1260" t="s">
        <v>36</v>
      </c>
      <c r="O1260" t="str">
        <f>IF(N1260="Occasional","_Yes",N1260)</f>
        <v>No</v>
      </c>
    </row>
    <row r="1261" spans="1:15" x14ac:dyDescent="0.25">
      <c r="A1261" t="s">
        <v>14</v>
      </c>
      <c r="B1261" t="s">
        <v>18</v>
      </c>
      <c r="C1261" t="s">
        <v>19</v>
      </c>
      <c r="D1261">
        <v>19.5703125</v>
      </c>
      <c r="E1261" t="s">
        <v>22</v>
      </c>
      <c r="F1261">
        <v>2089</v>
      </c>
      <c r="G1261" t="s">
        <v>25</v>
      </c>
      <c r="H1261">
        <v>33</v>
      </c>
      <c r="I1261">
        <v>20.28125</v>
      </c>
      <c r="J1261" t="s">
        <v>30</v>
      </c>
      <c r="K1261" s="1" t="s">
        <v>34</v>
      </c>
      <c r="L1261" t="s">
        <v>36</v>
      </c>
      <c r="M1261" t="s">
        <v>38</v>
      </c>
      <c r="N1261" t="s">
        <v>63</v>
      </c>
      <c r="O1261" t="str">
        <f>IF(N1261="Occasional","_Yes",N1261)</f>
        <v>_Yes</v>
      </c>
    </row>
    <row r="1262" spans="1:15" x14ac:dyDescent="0.25">
      <c r="A1262" t="s">
        <v>14</v>
      </c>
      <c r="B1262" t="s">
        <v>18</v>
      </c>
      <c r="C1262" t="s">
        <v>19</v>
      </c>
      <c r="D1262">
        <v>19.5703125</v>
      </c>
      <c r="E1262" t="s">
        <v>22</v>
      </c>
      <c r="F1262">
        <v>2430</v>
      </c>
      <c r="G1262" t="s">
        <v>25</v>
      </c>
      <c r="H1262">
        <v>34.5703125</v>
      </c>
      <c r="I1262">
        <v>24.29296875</v>
      </c>
      <c r="J1262" t="s">
        <v>30</v>
      </c>
      <c r="K1262" s="1" t="s">
        <v>33</v>
      </c>
      <c r="L1262" t="s">
        <v>36</v>
      </c>
      <c r="M1262" t="s">
        <v>40</v>
      </c>
      <c r="N1262" t="s">
        <v>36</v>
      </c>
      <c r="O1262" t="str">
        <f>IF(N1262="Occasional","_Yes",N1262)</f>
        <v>No</v>
      </c>
    </row>
    <row r="1263" spans="1:15" x14ac:dyDescent="0.25">
      <c r="A1263" t="s">
        <v>14</v>
      </c>
      <c r="B1263" t="s">
        <v>18</v>
      </c>
      <c r="C1263" t="s">
        <v>19</v>
      </c>
      <c r="D1263">
        <v>19.5703125</v>
      </c>
      <c r="E1263" t="s">
        <v>22</v>
      </c>
      <c r="F1263">
        <v>3060</v>
      </c>
      <c r="G1263" t="s">
        <v>27</v>
      </c>
      <c r="H1263">
        <v>40</v>
      </c>
      <c r="I1263">
        <v>29.63671875</v>
      </c>
      <c r="J1263" t="s">
        <v>31</v>
      </c>
      <c r="K1263" s="1" t="s">
        <v>34</v>
      </c>
      <c r="L1263" t="s">
        <v>36</v>
      </c>
      <c r="M1263" t="s">
        <v>40</v>
      </c>
      <c r="N1263" t="s">
        <v>63</v>
      </c>
      <c r="O1263" t="str">
        <f>IF(N1263="Occasional","_Yes",N1263)</f>
        <v>_Yes</v>
      </c>
    </row>
    <row r="1264" spans="1:15" x14ac:dyDescent="0.25">
      <c r="A1264" t="s">
        <v>14</v>
      </c>
      <c r="B1264" t="s">
        <v>18</v>
      </c>
      <c r="C1264" t="s">
        <v>19</v>
      </c>
      <c r="D1264">
        <v>19.5703125</v>
      </c>
      <c r="E1264" t="s">
        <v>22</v>
      </c>
      <c r="F1264">
        <v>3680</v>
      </c>
      <c r="G1264" t="s">
        <v>28</v>
      </c>
      <c r="H1264">
        <v>40</v>
      </c>
      <c r="I1264">
        <v>23.765625</v>
      </c>
      <c r="J1264" t="s">
        <v>30</v>
      </c>
      <c r="K1264" s="1" t="s">
        <v>34</v>
      </c>
      <c r="L1264" t="s">
        <v>36</v>
      </c>
      <c r="M1264" t="s">
        <v>38</v>
      </c>
      <c r="N1264" t="s">
        <v>36</v>
      </c>
      <c r="O1264" t="str">
        <f>IF(N1264="Occasional","_Yes",N1264)</f>
        <v>No</v>
      </c>
    </row>
    <row r="1265" spans="1:15" x14ac:dyDescent="0.25">
      <c r="A1265" t="s">
        <v>14</v>
      </c>
      <c r="B1265" t="s">
        <v>18</v>
      </c>
      <c r="C1265" t="s">
        <v>19</v>
      </c>
      <c r="D1265">
        <v>19.5703125</v>
      </c>
      <c r="E1265" t="s">
        <v>22</v>
      </c>
      <c r="F1265">
        <v>3700</v>
      </c>
      <c r="G1265" t="s">
        <v>28</v>
      </c>
      <c r="H1265">
        <v>40</v>
      </c>
      <c r="I1265">
        <v>26.1171875</v>
      </c>
      <c r="J1265" t="s">
        <v>31</v>
      </c>
      <c r="K1265" s="1" t="s">
        <v>34</v>
      </c>
      <c r="L1265" t="s">
        <v>36</v>
      </c>
      <c r="M1265" t="s">
        <v>38</v>
      </c>
      <c r="N1265" t="s">
        <v>36</v>
      </c>
      <c r="O1265" t="str">
        <f>IF(N1265="Occasional","_Yes",N1265)</f>
        <v>No</v>
      </c>
    </row>
    <row r="1266" spans="1:15" x14ac:dyDescent="0.25">
      <c r="A1266" t="s">
        <v>14</v>
      </c>
      <c r="B1266" t="s">
        <v>18</v>
      </c>
      <c r="C1266" t="s">
        <v>19</v>
      </c>
      <c r="D1266">
        <v>19.5703125</v>
      </c>
      <c r="E1266" t="s">
        <v>22</v>
      </c>
      <c r="F1266">
        <v>4240</v>
      </c>
      <c r="G1266" t="s">
        <v>28</v>
      </c>
      <c r="H1266">
        <v>40.140625</v>
      </c>
      <c r="I1266">
        <v>21.515625</v>
      </c>
      <c r="J1266" t="s">
        <v>30</v>
      </c>
      <c r="K1266" s="1" t="s">
        <v>34</v>
      </c>
      <c r="L1266" t="s">
        <v>36</v>
      </c>
      <c r="M1266" t="s">
        <v>38</v>
      </c>
      <c r="N1266" t="s">
        <v>41</v>
      </c>
      <c r="O1266" t="str">
        <f>IF(N1266="Occasional","_Yes",N1266)</f>
        <v>_Yes</v>
      </c>
    </row>
    <row r="1267" spans="1:15" x14ac:dyDescent="0.25">
      <c r="A1267" t="s">
        <v>14</v>
      </c>
      <c r="B1267" t="s">
        <v>18</v>
      </c>
      <c r="C1267" t="s">
        <v>19</v>
      </c>
      <c r="D1267">
        <v>19.7109375</v>
      </c>
      <c r="E1267" t="s">
        <v>22</v>
      </c>
      <c r="F1267">
        <v>1960</v>
      </c>
      <c r="G1267" t="s">
        <v>25</v>
      </c>
      <c r="H1267">
        <v>34</v>
      </c>
      <c r="I1267">
        <v>29.10546875</v>
      </c>
      <c r="J1267" t="s">
        <v>31</v>
      </c>
      <c r="K1267" s="1" t="s">
        <v>33</v>
      </c>
      <c r="L1267" t="s">
        <v>36</v>
      </c>
      <c r="M1267" t="s">
        <v>38</v>
      </c>
      <c r="N1267" t="s">
        <v>36</v>
      </c>
      <c r="O1267" t="str">
        <f>IF(N1267="Occasional","_Yes",N1267)</f>
        <v>No</v>
      </c>
    </row>
    <row r="1268" spans="1:15" x14ac:dyDescent="0.25">
      <c r="A1268" t="s">
        <v>14</v>
      </c>
      <c r="B1268" t="s">
        <v>18</v>
      </c>
      <c r="C1268" t="s">
        <v>19</v>
      </c>
      <c r="D1268">
        <v>19.7109375</v>
      </c>
      <c r="E1268" t="s">
        <v>22</v>
      </c>
      <c r="F1268">
        <v>3050</v>
      </c>
      <c r="G1268" t="s">
        <v>27</v>
      </c>
      <c r="H1268">
        <v>39</v>
      </c>
      <c r="I1268">
        <v>26.5625</v>
      </c>
      <c r="J1268" t="s">
        <v>31</v>
      </c>
      <c r="K1268" s="1" t="s">
        <v>33</v>
      </c>
      <c r="L1268" t="s">
        <v>36</v>
      </c>
      <c r="M1268" t="s">
        <v>38</v>
      </c>
      <c r="N1268" t="s">
        <v>63</v>
      </c>
      <c r="O1268" t="str">
        <f>IF(N1268="Occasional","_Yes",N1268)</f>
        <v>_Yes</v>
      </c>
    </row>
    <row r="1269" spans="1:15" x14ac:dyDescent="0.25">
      <c r="A1269" t="s">
        <v>14</v>
      </c>
      <c r="B1269" t="s">
        <v>18</v>
      </c>
      <c r="C1269" t="s">
        <v>19</v>
      </c>
      <c r="D1269">
        <v>19.85546875</v>
      </c>
      <c r="E1269" t="s">
        <v>22</v>
      </c>
      <c r="F1269">
        <v>3180</v>
      </c>
      <c r="G1269" t="s">
        <v>27</v>
      </c>
      <c r="H1269">
        <v>40</v>
      </c>
      <c r="I1269">
        <v>31.0078125</v>
      </c>
      <c r="J1269" t="s">
        <v>32</v>
      </c>
      <c r="K1269" s="1" t="s">
        <v>33</v>
      </c>
      <c r="L1269" t="s">
        <v>36</v>
      </c>
      <c r="M1269" t="s">
        <v>38</v>
      </c>
      <c r="N1269" t="s">
        <v>36</v>
      </c>
      <c r="O1269" t="str">
        <f>IF(N1269="Occasional","_Yes",N1269)</f>
        <v>No</v>
      </c>
    </row>
    <row r="1270" spans="1:15" x14ac:dyDescent="0.25">
      <c r="A1270" t="s">
        <v>14</v>
      </c>
      <c r="B1270" t="s">
        <v>18</v>
      </c>
      <c r="C1270" t="s">
        <v>19</v>
      </c>
      <c r="D1270">
        <v>20</v>
      </c>
      <c r="E1270" t="s">
        <v>23</v>
      </c>
      <c r="F1270">
        <v>3200</v>
      </c>
      <c r="G1270" t="s">
        <v>27</v>
      </c>
      <c r="H1270">
        <v>42</v>
      </c>
      <c r="I1270">
        <v>24.78515625</v>
      </c>
      <c r="J1270" t="s">
        <v>30</v>
      </c>
      <c r="K1270" s="1" t="s">
        <v>33</v>
      </c>
      <c r="L1270" t="s">
        <v>36</v>
      </c>
      <c r="M1270" t="s">
        <v>39</v>
      </c>
      <c r="N1270" t="s">
        <v>36</v>
      </c>
      <c r="O1270" t="str">
        <f>IF(N1270="Occasional","_Yes",N1270)</f>
        <v>No</v>
      </c>
    </row>
    <row r="1271" spans="1:15" x14ac:dyDescent="0.25">
      <c r="A1271" t="s">
        <v>14</v>
      </c>
      <c r="B1271" t="s">
        <v>18</v>
      </c>
      <c r="C1271" t="s">
        <v>19</v>
      </c>
      <c r="D1271">
        <v>20</v>
      </c>
      <c r="E1271" t="s">
        <v>23</v>
      </c>
      <c r="F1271">
        <v>3810</v>
      </c>
      <c r="G1271" t="s">
        <v>28</v>
      </c>
      <c r="H1271">
        <v>40</v>
      </c>
      <c r="I1271">
        <v>25.51171875</v>
      </c>
      <c r="J1271" t="s">
        <v>31</v>
      </c>
      <c r="K1271" s="1" t="s">
        <v>34</v>
      </c>
      <c r="L1271" t="s">
        <v>36</v>
      </c>
      <c r="M1271" t="s">
        <v>37</v>
      </c>
      <c r="N1271" t="s">
        <v>36</v>
      </c>
      <c r="O1271" t="str">
        <f>IF(N1271="Occasional","_Yes",N1271)</f>
        <v>No</v>
      </c>
    </row>
    <row r="1272" spans="1:15" x14ac:dyDescent="0.25">
      <c r="A1272" t="s">
        <v>14</v>
      </c>
      <c r="B1272" t="s">
        <v>18</v>
      </c>
      <c r="C1272" t="s">
        <v>19</v>
      </c>
      <c r="D1272">
        <v>20.140625</v>
      </c>
      <c r="E1272" t="s">
        <v>23</v>
      </c>
      <c r="F1272">
        <v>2290</v>
      </c>
      <c r="G1272" t="s">
        <v>25</v>
      </c>
      <c r="H1272">
        <v>40</v>
      </c>
      <c r="I1272">
        <v>29.5546875</v>
      </c>
      <c r="J1272" t="s">
        <v>31</v>
      </c>
      <c r="K1272" s="1" t="s">
        <v>34</v>
      </c>
      <c r="L1272" t="s">
        <v>36</v>
      </c>
      <c r="M1272" t="s">
        <v>38</v>
      </c>
      <c r="N1272" t="s">
        <v>36</v>
      </c>
      <c r="O1272" t="str">
        <f>IF(N1272="Occasional","_Yes",N1272)</f>
        <v>No</v>
      </c>
    </row>
    <row r="1273" spans="1:15" x14ac:dyDescent="0.25">
      <c r="A1273" t="s">
        <v>14</v>
      </c>
      <c r="B1273" t="s">
        <v>18</v>
      </c>
      <c r="C1273" t="s">
        <v>19</v>
      </c>
      <c r="D1273">
        <v>20.140625</v>
      </c>
      <c r="E1273" t="s">
        <v>23</v>
      </c>
      <c r="F1273">
        <v>3130</v>
      </c>
      <c r="G1273" t="s">
        <v>27</v>
      </c>
      <c r="H1273">
        <v>36</v>
      </c>
      <c r="I1273">
        <v>26.6875</v>
      </c>
      <c r="J1273" t="s">
        <v>31</v>
      </c>
      <c r="K1273" s="1" t="s">
        <v>34</v>
      </c>
      <c r="L1273" t="s">
        <v>36</v>
      </c>
      <c r="M1273" t="s">
        <v>40</v>
      </c>
      <c r="N1273" t="s">
        <v>63</v>
      </c>
      <c r="O1273" t="str">
        <f>IF(N1273="Occasional","_Yes",N1273)</f>
        <v>_Yes</v>
      </c>
    </row>
    <row r="1274" spans="1:15" x14ac:dyDescent="0.25">
      <c r="A1274" t="s">
        <v>14</v>
      </c>
      <c r="B1274" t="s">
        <v>18</v>
      </c>
      <c r="C1274" t="s">
        <v>19</v>
      </c>
      <c r="D1274">
        <v>20.140625</v>
      </c>
      <c r="E1274" t="s">
        <v>23</v>
      </c>
      <c r="F1274">
        <v>3410</v>
      </c>
      <c r="G1274" t="s">
        <v>27</v>
      </c>
      <c r="H1274">
        <v>38.8515625</v>
      </c>
      <c r="I1274">
        <v>23.8828125</v>
      </c>
      <c r="J1274" t="s">
        <v>30</v>
      </c>
      <c r="K1274" s="1" t="s">
        <v>34</v>
      </c>
      <c r="L1274" t="s">
        <v>36</v>
      </c>
      <c r="M1274" t="s">
        <v>38</v>
      </c>
      <c r="N1274" t="s">
        <v>36</v>
      </c>
      <c r="O1274" t="str">
        <f>IF(N1274="Occasional","_Yes",N1274)</f>
        <v>No</v>
      </c>
    </row>
    <row r="1275" spans="1:15" x14ac:dyDescent="0.25">
      <c r="A1275" t="s">
        <v>14</v>
      </c>
      <c r="B1275" t="s">
        <v>18</v>
      </c>
      <c r="C1275" t="s">
        <v>19</v>
      </c>
      <c r="D1275">
        <v>20.28515625</v>
      </c>
      <c r="E1275" t="s">
        <v>23</v>
      </c>
      <c r="F1275">
        <v>3590</v>
      </c>
      <c r="G1275" t="s">
        <v>28</v>
      </c>
      <c r="H1275">
        <v>39</v>
      </c>
      <c r="I1275">
        <v>24.0625</v>
      </c>
      <c r="J1275" t="s">
        <v>30</v>
      </c>
      <c r="K1275" s="1" t="s">
        <v>35</v>
      </c>
      <c r="L1275" t="s">
        <v>36</v>
      </c>
      <c r="M1275" t="s">
        <v>40</v>
      </c>
      <c r="N1275" t="s">
        <v>36</v>
      </c>
      <c r="O1275" t="str">
        <f>IF(N1275="Occasional","_Yes",N1275)</f>
        <v>No</v>
      </c>
    </row>
    <row r="1276" spans="1:15" x14ac:dyDescent="0.25">
      <c r="A1276" t="s">
        <v>14</v>
      </c>
      <c r="B1276" t="s">
        <v>18</v>
      </c>
      <c r="C1276" t="s">
        <v>19</v>
      </c>
      <c r="D1276">
        <v>20.28515625</v>
      </c>
      <c r="E1276" t="s">
        <v>23</v>
      </c>
      <c r="F1276">
        <v>3740</v>
      </c>
      <c r="G1276" t="s">
        <v>28</v>
      </c>
      <c r="H1276">
        <v>40</v>
      </c>
      <c r="I1276">
        <v>25.9375</v>
      </c>
      <c r="J1276" t="s">
        <v>31</v>
      </c>
      <c r="K1276" s="1" t="s">
        <v>33</v>
      </c>
      <c r="L1276" t="s">
        <v>36</v>
      </c>
      <c r="M1276" t="s">
        <v>40</v>
      </c>
      <c r="N1276" t="s">
        <v>36</v>
      </c>
      <c r="O1276" t="str">
        <f>IF(N1276="Occasional","_Yes",N1276)</f>
        <v>No</v>
      </c>
    </row>
    <row r="1277" spans="1:15" x14ac:dyDescent="0.25">
      <c r="A1277" t="s">
        <v>14</v>
      </c>
      <c r="B1277" t="s">
        <v>18</v>
      </c>
      <c r="C1277" t="s">
        <v>19</v>
      </c>
      <c r="D1277">
        <v>20.28515625</v>
      </c>
      <c r="E1277" t="s">
        <v>23</v>
      </c>
      <c r="F1277">
        <v>3820</v>
      </c>
      <c r="G1277" t="s">
        <v>28</v>
      </c>
      <c r="H1277">
        <v>39.5703125</v>
      </c>
      <c r="I1277">
        <v>31.01953125</v>
      </c>
      <c r="J1277" t="s">
        <v>32</v>
      </c>
      <c r="K1277" s="1" t="s">
        <v>33</v>
      </c>
      <c r="L1277" t="s">
        <v>36</v>
      </c>
      <c r="M1277" t="s">
        <v>38</v>
      </c>
      <c r="N1277" t="s">
        <v>36</v>
      </c>
      <c r="O1277" t="str">
        <f>IF(N1277="Occasional","_Yes",N1277)</f>
        <v>No</v>
      </c>
    </row>
    <row r="1278" spans="1:15" x14ac:dyDescent="0.25">
      <c r="A1278" t="s">
        <v>14</v>
      </c>
      <c r="B1278" t="s">
        <v>18</v>
      </c>
      <c r="C1278" t="s">
        <v>19</v>
      </c>
      <c r="D1278">
        <v>20.28515625</v>
      </c>
      <c r="E1278" t="s">
        <v>23</v>
      </c>
      <c r="F1278">
        <v>4320</v>
      </c>
      <c r="G1278" t="s">
        <v>28</v>
      </c>
      <c r="H1278">
        <v>40.28125</v>
      </c>
      <c r="I1278">
        <v>31.1796875</v>
      </c>
      <c r="J1278" t="s">
        <v>32</v>
      </c>
      <c r="K1278" s="1" t="s">
        <v>33</v>
      </c>
      <c r="L1278" t="s">
        <v>36</v>
      </c>
      <c r="M1278" t="s">
        <v>40</v>
      </c>
      <c r="N1278" t="s">
        <v>36</v>
      </c>
      <c r="O1278" t="str">
        <f>IF(N1278="Occasional","_Yes",N1278)</f>
        <v>No</v>
      </c>
    </row>
    <row r="1279" spans="1:15" x14ac:dyDescent="0.25">
      <c r="A1279" t="s">
        <v>14</v>
      </c>
      <c r="B1279" t="s">
        <v>18</v>
      </c>
      <c r="C1279" t="s">
        <v>19</v>
      </c>
      <c r="D1279">
        <v>20.42578125</v>
      </c>
      <c r="E1279" t="s">
        <v>23</v>
      </c>
      <c r="F1279">
        <v>3860</v>
      </c>
      <c r="G1279" t="s">
        <v>28</v>
      </c>
      <c r="H1279">
        <v>40</v>
      </c>
      <c r="I1279">
        <v>20.31640625</v>
      </c>
      <c r="J1279" t="s">
        <v>30</v>
      </c>
      <c r="K1279" s="1" t="s">
        <v>34</v>
      </c>
      <c r="L1279" t="s">
        <v>36</v>
      </c>
      <c r="M1279" t="s">
        <v>38</v>
      </c>
      <c r="N1279" t="s">
        <v>63</v>
      </c>
      <c r="O1279" t="str">
        <f>IF(N1279="Occasional","_Yes",N1279)</f>
        <v>_Yes</v>
      </c>
    </row>
    <row r="1280" spans="1:15" x14ac:dyDescent="0.25">
      <c r="A1280" t="s">
        <v>14</v>
      </c>
      <c r="B1280" t="s">
        <v>18</v>
      </c>
      <c r="C1280" t="s">
        <v>19</v>
      </c>
      <c r="D1280">
        <v>20.42578125</v>
      </c>
      <c r="E1280" t="s">
        <v>23</v>
      </c>
      <c r="F1280">
        <v>4330</v>
      </c>
      <c r="G1280" t="s">
        <v>28</v>
      </c>
      <c r="H1280">
        <v>42.28125</v>
      </c>
      <c r="I1280">
        <v>35.6171875</v>
      </c>
      <c r="J1280" t="s">
        <v>32</v>
      </c>
      <c r="K1280" s="1" t="s">
        <v>34</v>
      </c>
      <c r="L1280" t="s">
        <v>36</v>
      </c>
      <c r="M1280" t="s">
        <v>40</v>
      </c>
      <c r="N1280" t="s">
        <v>36</v>
      </c>
      <c r="O1280" t="str">
        <f>IF(N1280="Occasional","_Yes",N1280)</f>
        <v>No</v>
      </c>
    </row>
    <row r="1281" spans="1:15" x14ac:dyDescent="0.25">
      <c r="A1281" t="s">
        <v>14</v>
      </c>
      <c r="B1281" t="s">
        <v>18</v>
      </c>
      <c r="C1281" t="s">
        <v>19</v>
      </c>
      <c r="D1281">
        <v>20.42578125</v>
      </c>
      <c r="E1281" t="s">
        <v>23</v>
      </c>
      <c r="F1281">
        <v>4540</v>
      </c>
      <c r="G1281" t="s">
        <v>28</v>
      </c>
      <c r="H1281">
        <v>40.28125</v>
      </c>
      <c r="I1281">
        <v>31.328125</v>
      </c>
      <c r="J1281" t="s">
        <v>32</v>
      </c>
      <c r="K1281" s="1" t="s">
        <v>33</v>
      </c>
      <c r="L1281" t="s">
        <v>36</v>
      </c>
      <c r="M1281" t="s">
        <v>40</v>
      </c>
      <c r="N1281" t="s">
        <v>36</v>
      </c>
      <c r="O1281" t="str">
        <f>IF(N1281="Occasional","_Yes",N1281)</f>
        <v>No</v>
      </c>
    </row>
    <row r="1282" spans="1:15" x14ac:dyDescent="0.25">
      <c r="A1282" t="s">
        <v>14</v>
      </c>
      <c r="B1282" t="s">
        <v>18</v>
      </c>
      <c r="C1282" t="s">
        <v>19</v>
      </c>
      <c r="D1282">
        <v>20.5703125</v>
      </c>
      <c r="E1282" t="s">
        <v>23</v>
      </c>
      <c r="F1282">
        <v>3640</v>
      </c>
      <c r="G1282" t="s">
        <v>28</v>
      </c>
      <c r="H1282">
        <v>40</v>
      </c>
      <c r="I1282">
        <v>29.875</v>
      </c>
      <c r="J1282" t="s">
        <v>31</v>
      </c>
      <c r="K1282" s="1" t="s">
        <v>33</v>
      </c>
      <c r="L1282" t="s">
        <v>36</v>
      </c>
      <c r="M1282" t="s">
        <v>40</v>
      </c>
      <c r="N1282" t="s">
        <v>36</v>
      </c>
      <c r="O1282" t="str">
        <f>IF(N1282="Occasional","_Yes",N1282)</f>
        <v>No</v>
      </c>
    </row>
    <row r="1283" spans="1:15" x14ac:dyDescent="0.25">
      <c r="A1283" t="s">
        <v>14</v>
      </c>
      <c r="B1283" t="s">
        <v>18</v>
      </c>
      <c r="C1283" t="s">
        <v>19</v>
      </c>
      <c r="D1283">
        <v>20.7109375</v>
      </c>
      <c r="E1283" t="s">
        <v>23</v>
      </c>
      <c r="F1283">
        <v>2750</v>
      </c>
      <c r="G1283" t="s">
        <v>26</v>
      </c>
      <c r="H1283">
        <v>37.421875</v>
      </c>
      <c r="I1283">
        <v>23.6953125</v>
      </c>
      <c r="J1283" t="s">
        <v>30</v>
      </c>
      <c r="K1283" s="1" t="s">
        <v>33</v>
      </c>
      <c r="L1283" t="s">
        <v>36</v>
      </c>
      <c r="M1283" t="s">
        <v>40</v>
      </c>
      <c r="N1283" t="s">
        <v>36</v>
      </c>
      <c r="O1283" t="str">
        <f>IF(N1283="Occasional","_Yes",N1283)</f>
        <v>No</v>
      </c>
    </row>
    <row r="1284" spans="1:15" x14ac:dyDescent="0.25">
      <c r="A1284" t="s">
        <v>14</v>
      </c>
      <c r="B1284" t="s">
        <v>18</v>
      </c>
      <c r="C1284" t="s">
        <v>19</v>
      </c>
      <c r="D1284">
        <v>20.7109375</v>
      </c>
      <c r="E1284" t="s">
        <v>23</v>
      </c>
      <c r="F1284">
        <v>3420</v>
      </c>
      <c r="G1284" t="s">
        <v>27</v>
      </c>
      <c r="H1284">
        <v>40.421875</v>
      </c>
      <c r="I1284">
        <v>32.96875</v>
      </c>
      <c r="J1284" t="s">
        <v>32</v>
      </c>
      <c r="K1284" s="1" t="s">
        <v>33</v>
      </c>
      <c r="L1284" t="s">
        <v>36</v>
      </c>
      <c r="M1284" t="s">
        <v>37</v>
      </c>
      <c r="N1284" t="s">
        <v>36</v>
      </c>
      <c r="O1284" t="str">
        <f>IF(N1284="Occasional","_Yes",N1284)</f>
        <v>No</v>
      </c>
    </row>
    <row r="1285" spans="1:15" x14ac:dyDescent="0.25">
      <c r="A1285" t="s">
        <v>14</v>
      </c>
      <c r="B1285" t="s">
        <v>18</v>
      </c>
      <c r="C1285" t="s">
        <v>19</v>
      </c>
      <c r="D1285">
        <v>20.7109375</v>
      </c>
      <c r="E1285" t="s">
        <v>23</v>
      </c>
      <c r="F1285">
        <v>3470</v>
      </c>
      <c r="G1285" t="s">
        <v>27</v>
      </c>
      <c r="H1285">
        <v>39</v>
      </c>
      <c r="I1285">
        <v>40.296875</v>
      </c>
      <c r="J1285" t="s">
        <v>32</v>
      </c>
      <c r="K1285" s="1" t="s">
        <v>35</v>
      </c>
      <c r="L1285" t="s">
        <v>36</v>
      </c>
      <c r="M1285" t="s">
        <v>38</v>
      </c>
      <c r="N1285" t="s">
        <v>63</v>
      </c>
      <c r="O1285" t="str">
        <f>IF(N1285="Occasional","_Yes",N1285)</f>
        <v>_Yes</v>
      </c>
    </row>
    <row r="1286" spans="1:15" x14ac:dyDescent="0.25">
      <c r="A1286" t="s">
        <v>14</v>
      </c>
      <c r="B1286" t="s">
        <v>18</v>
      </c>
      <c r="C1286" t="s">
        <v>19</v>
      </c>
      <c r="D1286">
        <v>20.85546875</v>
      </c>
      <c r="E1286" t="s">
        <v>23</v>
      </c>
      <c r="F1286">
        <v>4000</v>
      </c>
      <c r="G1286" t="s">
        <v>28</v>
      </c>
      <c r="H1286">
        <v>40</v>
      </c>
      <c r="I1286">
        <v>19.16015625</v>
      </c>
      <c r="J1286" t="s">
        <v>29</v>
      </c>
      <c r="K1286" s="1" t="s">
        <v>34</v>
      </c>
      <c r="L1286" t="s">
        <v>63</v>
      </c>
      <c r="M1286" t="s">
        <v>40</v>
      </c>
      <c r="N1286" t="s">
        <v>36</v>
      </c>
      <c r="O1286" t="str">
        <f>IF(N1286="Occasional","_Yes",N1286)</f>
        <v>No</v>
      </c>
    </row>
    <row r="1287" spans="1:15" x14ac:dyDescent="0.25">
      <c r="A1287" t="s">
        <v>14</v>
      </c>
      <c r="B1287" t="s">
        <v>18</v>
      </c>
      <c r="C1287" t="s">
        <v>19</v>
      </c>
      <c r="D1287">
        <v>21</v>
      </c>
      <c r="E1287" t="s">
        <v>23</v>
      </c>
      <c r="F1287">
        <v>3080</v>
      </c>
      <c r="G1287" t="s">
        <v>27</v>
      </c>
      <c r="H1287">
        <v>37</v>
      </c>
      <c r="I1287">
        <v>26.58984375</v>
      </c>
      <c r="J1287" t="s">
        <v>31</v>
      </c>
      <c r="K1287" s="1" t="s">
        <v>33</v>
      </c>
      <c r="L1287" t="s">
        <v>63</v>
      </c>
      <c r="M1287" t="s">
        <v>37</v>
      </c>
      <c r="N1287" t="s">
        <v>36</v>
      </c>
      <c r="O1287" t="str">
        <f>IF(N1287="Occasional","_Yes",N1287)</f>
        <v>No</v>
      </c>
    </row>
    <row r="1288" spans="1:15" x14ac:dyDescent="0.25">
      <c r="A1288" t="s">
        <v>14</v>
      </c>
      <c r="B1288" t="s">
        <v>18</v>
      </c>
      <c r="C1288" t="s">
        <v>19</v>
      </c>
      <c r="D1288">
        <v>21</v>
      </c>
      <c r="E1288" t="s">
        <v>23</v>
      </c>
      <c r="F1288">
        <v>3340</v>
      </c>
      <c r="G1288" t="s">
        <v>27</v>
      </c>
      <c r="H1288">
        <v>40</v>
      </c>
      <c r="I1288">
        <v>24.30859375</v>
      </c>
      <c r="J1288" t="s">
        <v>30</v>
      </c>
      <c r="K1288" s="1" t="s">
        <v>34</v>
      </c>
      <c r="L1288" t="s">
        <v>63</v>
      </c>
      <c r="M1288" t="s">
        <v>40</v>
      </c>
      <c r="N1288" t="s">
        <v>63</v>
      </c>
      <c r="O1288" t="str">
        <f>IF(N1288="Occasional","_Yes",N1288)</f>
        <v>_Yes</v>
      </c>
    </row>
    <row r="1289" spans="1:15" x14ac:dyDescent="0.25">
      <c r="A1289" t="s">
        <v>14</v>
      </c>
      <c r="B1289" t="s">
        <v>18</v>
      </c>
      <c r="C1289" t="s">
        <v>19</v>
      </c>
      <c r="D1289">
        <v>21.140625</v>
      </c>
      <c r="E1289" t="s">
        <v>23</v>
      </c>
      <c r="F1289">
        <v>3760</v>
      </c>
      <c r="G1289" t="s">
        <v>28</v>
      </c>
      <c r="H1289">
        <v>40.7109375</v>
      </c>
      <c r="I1289">
        <v>31.00390625</v>
      </c>
      <c r="J1289" t="s">
        <v>32</v>
      </c>
      <c r="K1289" s="1" t="s">
        <v>34</v>
      </c>
      <c r="L1289" t="s">
        <v>36</v>
      </c>
      <c r="M1289" t="s">
        <v>37</v>
      </c>
      <c r="N1289" t="s">
        <v>36</v>
      </c>
      <c r="O1289" t="str">
        <f>IF(N1289="Occasional","_Yes",N1289)</f>
        <v>No</v>
      </c>
    </row>
    <row r="1290" spans="1:15" x14ac:dyDescent="0.25">
      <c r="A1290" t="s">
        <v>14</v>
      </c>
      <c r="B1290" t="s">
        <v>18</v>
      </c>
      <c r="C1290" t="s">
        <v>19</v>
      </c>
      <c r="D1290">
        <v>21.28515625</v>
      </c>
      <c r="E1290" t="s">
        <v>23</v>
      </c>
      <c r="F1290">
        <v>3060</v>
      </c>
      <c r="G1290" t="s">
        <v>27</v>
      </c>
      <c r="H1290">
        <v>39</v>
      </c>
      <c r="I1290">
        <v>33.078125</v>
      </c>
      <c r="J1290" t="s">
        <v>32</v>
      </c>
      <c r="K1290" s="1" t="s">
        <v>34</v>
      </c>
      <c r="L1290" t="s">
        <v>36</v>
      </c>
      <c r="M1290" t="s">
        <v>40</v>
      </c>
      <c r="N1290" t="s">
        <v>36</v>
      </c>
      <c r="O1290" t="str">
        <f>IF(N1290="Occasional","_Yes",N1290)</f>
        <v>No</v>
      </c>
    </row>
    <row r="1291" spans="1:15" x14ac:dyDescent="0.25">
      <c r="A1291" t="s">
        <v>14</v>
      </c>
      <c r="B1291" t="s">
        <v>18</v>
      </c>
      <c r="C1291" t="s">
        <v>19</v>
      </c>
      <c r="D1291">
        <v>21.28515625</v>
      </c>
      <c r="E1291" t="s">
        <v>23</v>
      </c>
      <c r="F1291">
        <v>4400</v>
      </c>
      <c r="G1291" t="s">
        <v>28</v>
      </c>
      <c r="H1291">
        <v>41.28125</v>
      </c>
      <c r="I1291">
        <v>37.28125</v>
      </c>
      <c r="J1291" t="s">
        <v>32</v>
      </c>
      <c r="K1291" s="1" t="s">
        <v>33</v>
      </c>
      <c r="L1291" t="s">
        <v>63</v>
      </c>
      <c r="M1291" t="s">
        <v>37</v>
      </c>
      <c r="N1291" t="s">
        <v>36</v>
      </c>
      <c r="O1291" t="str">
        <f>IF(N1291="Occasional","_Yes",N1291)</f>
        <v>No</v>
      </c>
    </row>
    <row r="1292" spans="1:15" x14ac:dyDescent="0.25">
      <c r="A1292" t="s">
        <v>14</v>
      </c>
      <c r="B1292" t="s">
        <v>18</v>
      </c>
      <c r="C1292" t="s">
        <v>19</v>
      </c>
      <c r="D1292">
        <v>21.28515625</v>
      </c>
      <c r="E1292" t="s">
        <v>23</v>
      </c>
      <c r="F1292">
        <v>4440</v>
      </c>
      <c r="G1292" t="s">
        <v>28</v>
      </c>
      <c r="H1292">
        <v>42</v>
      </c>
      <c r="I1292">
        <v>23.6328125</v>
      </c>
      <c r="J1292" t="s">
        <v>30</v>
      </c>
      <c r="K1292" s="1" t="s">
        <v>34</v>
      </c>
      <c r="L1292" t="s">
        <v>36</v>
      </c>
      <c r="M1292" t="s">
        <v>37</v>
      </c>
      <c r="N1292" t="s">
        <v>63</v>
      </c>
      <c r="O1292" t="str">
        <f>IF(N1292="Occasional","_Yes",N1292)</f>
        <v>_Yes</v>
      </c>
    </row>
    <row r="1293" spans="1:15" x14ac:dyDescent="0.25">
      <c r="A1293" t="s">
        <v>14</v>
      </c>
      <c r="B1293" t="s">
        <v>18</v>
      </c>
      <c r="C1293" t="s">
        <v>19</v>
      </c>
      <c r="D1293">
        <v>21.42578125</v>
      </c>
      <c r="E1293" t="s">
        <v>23</v>
      </c>
      <c r="F1293">
        <v>3060</v>
      </c>
      <c r="G1293" t="s">
        <v>27</v>
      </c>
      <c r="H1293">
        <v>38</v>
      </c>
      <c r="I1293">
        <v>34.7890625</v>
      </c>
      <c r="J1293" t="s">
        <v>32</v>
      </c>
      <c r="K1293" s="1" t="s">
        <v>35</v>
      </c>
      <c r="L1293" t="s">
        <v>36</v>
      </c>
      <c r="M1293" t="s">
        <v>38</v>
      </c>
      <c r="N1293" t="s">
        <v>36</v>
      </c>
      <c r="O1293" t="str">
        <f>IF(N1293="Occasional","_Yes",N1293)</f>
        <v>No</v>
      </c>
    </row>
    <row r="1294" spans="1:15" x14ac:dyDescent="0.25">
      <c r="A1294" t="s">
        <v>14</v>
      </c>
      <c r="B1294" t="s">
        <v>18</v>
      </c>
      <c r="C1294" t="s">
        <v>19</v>
      </c>
      <c r="D1294">
        <v>21.42578125</v>
      </c>
      <c r="E1294" t="s">
        <v>23</v>
      </c>
      <c r="F1294">
        <v>4200</v>
      </c>
      <c r="G1294" t="s">
        <v>28</v>
      </c>
      <c r="H1294">
        <v>41</v>
      </c>
      <c r="I1294">
        <v>30.20703125</v>
      </c>
      <c r="J1294" t="s">
        <v>32</v>
      </c>
      <c r="K1294" s="1" t="s">
        <v>33</v>
      </c>
      <c r="L1294" t="s">
        <v>36</v>
      </c>
      <c r="M1294" t="s">
        <v>38</v>
      </c>
      <c r="N1294" t="s">
        <v>63</v>
      </c>
      <c r="O1294" t="str">
        <f>IF(N1294="Occasional","_Yes",N1294)</f>
        <v>_Yes</v>
      </c>
    </row>
    <row r="1295" spans="1:15" x14ac:dyDescent="0.25">
      <c r="A1295" t="s">
        <v>14</v>
      </c>
      <c r="B1295" t="s">
        <v>18</v>
      </c>
      <c r="C1295" t="s">
        <v>19</v>
      </c>
      <c r="D1295">
        <v>21.5703125</v>
      </c>
      <c r="E1295" t="s">
        <v>23</v>
      </c>
      <c r="F1295">
        <v>3090</v>
      </c>
      <c r="G1295" t="s">
        <v>27</v>
      </c>
      <c r="H1295">
        <v>41</v>
      </c>
      <c r="I1295">
        <v>33.8671875</v>
      </c>
      <c r="J1295" t="s">
        <v>32</v>
      </c>
      <c r="K1295" s="1" t="s">
        <v>34</v>
      </c>
      <c r="L1295" t="s">
        <v>36</v>
      </c>
      <c r="M1295" t="s">
        <v>40</v>
      </c>
      <c r="N1295" t="s">
        <v>36</v>
      </c>
      <c r="O1295" t="str">
        <f>IF(N1295="Occasional","_Yes",N1295)</f>
        <v>No</v>
      </c>
    </row>
    <row r="1296" spans="1:15" x14ac:dyDescent="0.25">
      <c r="A1296" t="s">
        <v>14</v>
      </c>
      <c r="B1296" t="s">
        <v>18</v>
      </c>
      <c r="C1296" t="s">
        <v>19</v>
      </c>
      <c r="D1296">
        <v>21.85546875</v>
      </c>
      <c r="E1296" t="s">
        <v>23</v>
      </c>
      <c r="F1296">
        <v>3260</v>
      </c>
      <c r="G1296" t="s">
        <v>27</v>
      </c>
      <c r="H1296">
        <v>40.140625</v>
      </c>
      <c r="I1296">
        <v>32.9921875</v>
      </c>
      <c r="J1296" t="s">
        <v>32</v>
      </c>
      <c r="K1296" s="1" t="s">
        <v>34</v>
      </c>
      <c r="L1296" t="s">
        <v>36</v>
      </c>
      <c r="M1296" t="s">
        <v>40</v>
      </c>
      <c r="N1296" t="s">
        <v>36</v>
      </c>
      <c r="O1296" t="str">
        <f>IF(N1296="Occasional","_Yes",N1296)</f>
        <v>No</v>
      </c>
    </row>
    <row r="1297" spans="1:15" x14ac:dyDescent="0.25">
      <c r="A1297" t="s">
        <v>14</v>
      </c>
      <c r="B1297" t="s">
        <v>18</v>
      </c>
      <c r="C1297" t="s">
        <v>19</v>
      </c>
      <c r="D1297">
        <v>21.85546875</v>
      </c>
      <c r="E1297" t="s">
        <v>23</v>
      </c>
      <c r="F1297">
        <v>3380</v>
      </c>
      <c r="G1297" t="s">
        <v>27</v>
      </c>
      <c r="H1297">
        <v>40</v>
      </c>
      <c r="I1297">
        <v>34.6953125</v>
      </c>
      <c r="J1297" t="s">
        <v>32</v>
      </c>
      <c r="K1297" s="1" t="s">
        <v>33</v>
      </c>
      <c r="L1297" t="s">
        <v>63</v>
      </c>
      <c r="M1297" t="s">
        <v>37</v>
      </c>
      <c r="N1297" t="s">
        <v>36</v>
      </c>
      <c r="O1297" t="str">
        <f>IF(N1297="Occasional","_Yes",N1297)</f>
        <v>No</v>
      </c>
    </row>
    <row r="1298" spans="1:15" x14ac:dyDescent="0.25">
      <c r="A1298" t="s">
        <v>14</v>
      </c>
      <c r="B1298" t="s">
        <v>18</v>
      </c>
      <c r="C1298" t="s">
        <v>19</v>
      </c>
      <c r="D1298">
        <v>21.85546875</v>
      </c>
      <c r="E1298" t="s">
        <v>23</v>
      </c>
      <c r="F1298">
        <v>3650</v>
      </c>
      <c r="G1298" t="s">
        <v>28</v>
      </c>
      <c r="H1298">
        <v>40</v>
      </c>
      <c r="I1298">
        <v>31.1484375</v>
      </c>
      <c r="J1298" t="s">
        <v>32</v>
      </c>
      <c r="K1298" s="1" t="s">
        <v>33</v>
      </c>
      <c r="L1298" t="s">
        <v>36</v>
      </c>
      <c r="M1298" t="s">
        <v>40</v>
      </c>
      <c r="N1298" t="s">
        <v>36</v>
      </c>
      <c r="O1298" t="str">
        <f>IF(N1298="Occasional","_Yes",N1298)</f>
        <v>No</v>
      </c>
    </row>
    <row r="1299" spans="1:15" x14ac:dyDescent="0.25">
      <c r="A1299" t="s">
        <v>14</v>
      </c>
      <c r="B1299" t="s">
        <v>18</v>
      </c>
      <c r="C1299" t="s">
        <v>19</v>
      </c>
      <c r="D1299">
        <v>22</v>
      </c>
      <c r="E1299" t="s">
        <v>23</v>
      </c>
      <c r="F1299">
        <v>3000</v>
      </c>
      <c r="G1299" t="s">
        <v>27</v>
      </c>
      <c r="H1299">
        <v>40</v>
      </c>
      <c r="I1299">
        <v>24.9140625</v>
      </c>
      <c r="J1299" t="s">
        <v>30</v>
      </c>
      <c r="K1299" s="1" t="s">
        <v>33</v>
      </c>
      <c r="L1299" t="s">
        <v>36</v>
      </c>
      <c r="M1299" t="s">
        <v>40</v>
      </c>
      <c r="N1299" t="s">
        <v>36</v>
      </c>
      <c r="O1299" t="str">
        <f>IF(N1299="Occasional","_Yes",N1299)</f>
        <v>No</v>
      </c>
    </row>
    <row r="1300" spans="1:15" x14ac:dyDescent="0.25">
      <c r="A1300" t="s">
        <v>14</v>
      </c>
      <c r="B1300" t="s">
        <v>18</v>
      </c>
      <c r="C1300" t="s">
        <v>19</v>
      </c>
      <c r="D1300">
        <v>22.140625</v>
      </c>
      <c r="E1300" t="s">
        <v>23</v>
      </c>
      <c r="F1300">
        <v>3440</v>
      </c>
      <c r="G1300" t="s">
        <v>27</v>
      </c>
      <c r="H1300">
        <v>40</v>
      </c>
      <c r="I1300">
        <v>30.03515625</v>
      </c>
      <c r="J1300" t="s">
        <v>32</v>
      </c>
      <c r="K1300" s="1" t="s">
        <v>33</v>
      </c>
      <c r="L1300" t="s">
        <v>36</v>
      </c>
      <c r="M1300" t="s">
        <v>40</v>
      </c>
      <c r="N1300" t="s">
        <v>36</v>
      </c>
      <c r="O1300" t="str">
        <f>IF(N1300="Occasional","_Yes",N1300)</f>
        <v>No</v>
      </c>
    </row>
    <row r="1301" spans="1:15" x14ac:dyDescent="0.25">
      <c r="A1301" t="s">
        <v>14</v>
      </c>
      <c r="B1301" t="s">
        <v>18</v>
      </c>
      <c r="C1301" t="s">
        <v>19</v>
      </c>
      <c r="D1301">
        <v>22.140625</v>
      </c>
      <c r="E1301" t="s">
        <v>23</v>
      </c>
      <c r="F1301">
        <v>4040</v>
      </c>
      <c r="G1301" t="s">
        <v>28</v>
      </c>
      <c r="H1301">
        <v>40</v>
      </c>
      <c r="I1301">
        <v>27.1484375</v>
      </c>
      <c r="J1301" t="s">
        <v>31</v>
      </c>
      <c r="K1301" s="1" t="s">
        <v>33</v>
      </c>
      <c r="L1301" t="s">
        <v>36</v>
      </c>
      <c r="M1301" t="s">
        <v>46</v>
      </c>
      <c r="N1301" t="s">
        <v>36</v>
      </c>
      <c r="O1301" t="str">
        <f>IF(N1301="Occasional","_Yes",N1301)</f>
        <v>No</v>
      </c>
    </row>
    <row r="1302" spans="1:15" x14ac:dyDescent="0.25">
      <c r="A1302" t="s">
        <v>14</v>
      </c>
      <c r="B1302" t="s">
        <v>18</v>
      </c>
      <c r="C1302" t="s">
        <v>19</v>
      </c>
      <c r="D1302">
        <v>22.140625</v>
      </c>
      <c r="E1302" t="s">
        <v>23</v>
      </c>
      <c r="F1302">
        <v>4066</v>
      </c>
      <c r="G1302" t="s">
        <v>28</v>
      </c>
      <c r="H1302">
        <v>40</v>
      </c>
      <c r="I1302">
        <v>33.1328125</v>
      </c>
      <c r="J1302" t="s">
        <v>32</v>
      </c>
      <c r="K1302" s="1" t="s">
        <v>34</v>
      </c>
      <c r="L1302" t="s">
        <v>36</v>
      </c>
      <c r="M1302" t="s">
        <v>38</v>
      </c>
      <c r="N1302" t="s">
        <v>36</v>
      </c>
      <c r="O1302" t="str">
        <f>IF(N1302="Occasional","_Yes",N1302)</f>
        <v>No</v>
      </c>
    </row>
    <row r="1303" spans="1:15" x14ac:dyDescent="0.25">
      <c r="A1303" t="s">
        <v>14</v>
      </c>
      <c r="B1303" t="s">
        <v>18</v>
      </c>
      <c r="C1303" t="s">
        <v>19</v>
      </c>
      <c r="D1303">
        <v>22.28515625</v>
      </c>
      <c r="E1303" t="s">
        <v>23</v>
      </c>
      <c r="F1303">
        <v>2950</v>
      </c>
      <c r="G1303" t="s">
        <v>26</v>
      </c>
      <c r="H1303">
        <v>35.7109375</v>
      </c>
      <c r="I1303">
        <v>27.0546875</v>
      </c>
      <c r="J1303" t="s">
        <v>31</v>
      </c>
      <c r="K1303" s="1" t="s">
        <v>34</v>
      </c>
      <c r="L1303" t="s">
        <v>36</v>
      </c>
      <c r="M1303" t="s">
        <v>40</v>
      </c>
      <c r="N1303" t="s">
        <v>36</v>
      </c>
      <c r="O1303" t="str">
        <f>IF(N1303="Occasional","_Yes",N1303)</f>
        <v>No</v>
      </c>
    </row>
    <row r="1304" spans="1:15" x14ac:dyDescent="0.25">
      <c r="A1304" t="s">
        <v>14</v>
      </c>
      <c r="B1304" t="s">
        <v>18</v>
      </c>
      <c r="C1304" t="s">
        <v>19</v>
      </c>
      <c r="D1304">
        <v>22.28515625</v>
      </c>
      <c r="E1304" t="s">
        <v>23</v>
      </c>
      <c r="F1304">
        <v>3710</v>
      </c>
      <c r="G1304" t="s">
        <v>28</v>
      </c>
      <c r="H1304">
        <v>41</v>
      </c>
      <c r="I1304">
        <v>25.3515625</v>
      </c>
      <c r="J1304" t="s">
        <v>31</v>
      </c>
      <c r="K1304" s="1" t="s">
        <v>33</v>
      </c>
      <c r="L1304" t="s">
        <v>36</v>
      </c>
      <c r="M1304" t="s">
        <v>38</v>
      </c>
      <c r="N1304" t="s">
        <v>36</v>
      </c>
      <c r="O1304" t="str">
        <f>IF(N1304="Occasional","_Yes",N1304)</f>
        <v>No</v>
      </c>
    </row>
    <row r="1305" spans="1:15" x14ac:dyDescent="0.25">
      <c r="A1305" t="s">
        <v>14</v>
      </c>
      <c r="B1305" t="s">
        <v>18</v>
      </c>
      <c r="C1305" t="s">
        <v>19</v>
      </c>
      <c r="D1305">
        <v>22.42578125</v>
      </c>
      <c r="E1305" t="s">
        <v>23</v>
      </c>
      <c r="F1305">
        <v>2740</v>
      </c>
      <c r="G1305" t="s">
        <v>26</v>
      </c>
      <c r="H1305">
        <v>38</v>
      </c>
      <c r="I1305">
        <v>26.44921875</v>
      </c>
      <c r="J1305" t="s">
        <v>31</v>
      </c>
      <c r="K1305" s="1" t="s">
        <v>33</v>
      </c>
      <c r="L1305" t="s">
        <v>36</v>
      </c>
      <c r="M1305" t="s">
        <v>40</v>
      </c>
      <c r="N1305" t="s">
        <v>36</v>
      </c>
      <c r="O1305" t="str">
        <f>IF(N1305="Occasional","_Yes",N1305)</f>
        <v>No</v>
      </c>
    </row>
    <row r="1306" spans="1:15" x14ac:dyDescent="0.25">
      <c r="A1306" t="s">
        <v>14</v>
      </c>
      <c r="B1306" t="s">
        <v>18</v>
      </c>
      <c r="C1306" t="s">
        <v>19</v>
      </c>
      <c r="D1306">
        <v>22.42578125</v>
      </c>
      <c r="E1306" t="s">
        <v>23</v>
      </c>
      <c r="F1306">
        <v>3690</v>
      </c>
      <c r="G1306" t="s">
        <v>28</v>
      </c>
      <c r="H1306">
        <v>40</v>
      </c>
      <c r="I1306">
        <v>26.3046875</v>
      </c>
      <c r="J1306" t="s">
        <v>31</v>
      </c>
      <c r="K1306" s="1" t="s">
        <v>33</v>
      </c>
      <c r="L1306" t="s">
        <v>36</v>
      </c>
      <c r="M1306" t="s">
        <v>37</v>
      </c>
      <c r="N1306" t="s">
        <v>36</v>
      </c>
      <c r="O1306" t="str">
        <f>IF(N1306="Occasional","_Yes",N1306)</f>
        <v>No</v>
      </c>
    </row>
    <row r="1307" spans="1:15" x14ac:dyDescent="0.25">
      <c r="A1307" t="s">
        <v>14</v>
      </c>
      <c r="B1307" t="s">
        <v>18</v>
      </c>
      <c r="C1307" t="s">
        <v>19</v>
      </c>
      <c r="D1307">
        <v>22.5703125</v>
      </c>
      <c r="E1307" t="s">
        <v>23</v>
      </c>
      <c r="F1307">
        <v>3500</v>
      </c>
      <c r="G1307" t="s">
        <v>28</v>
      </c>
      <c r="H1307">
        <v>38</v>
      </c>
      <c r="I1307">
        <v>34.0703125</v>
      </c>
      <c r="J1307" t="s">
        <v>32</v>
      </c>
      <c r="K1307" s="1" t="s">
        <v>35</v>
      </c>
      <c r="L1307" t="s">
        <v>36</v>
      </c>
      <c r="M1307" t="s">
        <v>40</v>
      </c>
      <c r="N1307" t="s">
        <v>36</v>
      </c>
      <c r="O1307" t="str">
        <f>IF(N1307="Occasional","_Yes",N1307)</f>
        <v>No</v>
      </c>
    </row>
    <row r="1308" spans="1:15" x14ac:dyDescent="0.25">
      <c r="A1308" t="s">
        <v>14</v>
      </c>
      <c r="B1308" t="s">
        <v>18</v>
      </c>
      <c r="C1308" t="s">
        <v>19</v>
      </c>
      <c r="D1308">
        <v>22.5703125</v>
      </c>
      <c r="E1308" t="s">
        <v>23</v>
      </c>
      <c r="F1308">
        <v>3560</v>
      </c>
      <c r="G1308" t="s">
        <v>28</v>
      </c>
      <c r="H1308">
        <v>40</v>
      </c>
      <c r="I1308">
        <v>32.8828125</v>
      </c>
      <c r="J1308" t="s">
        <v>32</v>
      </c>
      <c r="K1308" s="1" t="s">
        <v>35</v>
      </c>
      <c r="L1308" t="s">
        <v>36</v>
      </c>
      <c r="M1308" t="s">
        <v>40</v>
      </c>
      <c r="N1308" t="s">
        <v>63</v>
      </c>
      <c r="O1308" t="str">
        <f>IF(N1308="Occasional","_Yes",N1308)</f>
        <v>_Yes</v>
      </c>
    </row>
    <row r="1309" spans="1:15" x14ac:dyDescent="0.25">
      <c r="A1309" t="s">
        <v>14</v>
      </c>
      <c r="B1309" t="s">
        <v>18</v>
      </c>
      <c r="C1309" t="s">
        <v>19</v>
      </c>
      <c r="D1309">
        <v>22.5703125</v>
      </c>
      <c r="E1309" t="s">
        <v>23</v>
      </c>
      <c r="F1309">
        <v>3560</v>
      </c>
      <c r="G1309" t="s">
        <v>28</v>
      </c>
      <c r="H1309">
        <v>41</v>
      </c>
      <c r="I1309">
        <v>31.890625</v>
      </c>
      <c r="J1309" t="s">
        <v>32</v>
      </c>
      <c r="K1309" s="1" t="s">
        <v>34</v>
      </c>
      <c r="L1309" t="s">
        <v>36</v>
      </c>
      <c r="M1309" t="s">
        <v>38</v>
      </c>
      <c r="N1309" t="s">
        <v>36</v>
      </c>
      <c r="O1309" t="str">
        <f>IF(N1309="Occasional","_Yes",N1309)</f>
        <v>No</v>
      </c>
    </row>
    <row r="1310" spans="1:15" x14ac:dyDescent="0.25">
      <c r="A1310" t="s">
        <v>14</v>
      </c>
      <c r="B1310" t="s">
        <v>18</v>
      </c>
      <c r="C1310" t="s">
        <v>19</v>
      </c>
      <c r="D1310">
        <v>22.85546875</v>
      </c>
      <c r="E1310" t="s">
        <v>23</v>
      </c>
      <c r="F1310">
        <v>3270</v>
      </c>
      <c r="G1310" t="s">
        <v>27</v>
      </c>
      <c r="H1310">
        <v>40</v>
      </c>
      <c r="I1310">
        <v>27.39453125</v>
      </c>
      <c r="J1310" t="s">
        <v>31</v>
      </c>
      <c r="K1310" s="1" t="s">
        <v>34</v>
      </c>
      <c r="L1310" t="s">
        <v>36</v>
      </c>
      <c r="M1310" t="s">
        <v>38</v>
      </c>
      <c r="N1310" t="s">
        <v>36</v>
      </c>
      <c r="O1310" t="str">
        <f>IF(N1310="Occasional","_Yes",N1310)</f>
        <v>No</v>
      </c>
    </row>
    <row r="1311" spans="1:15" x14ac:dyDescent="0.25">
      <c r="A1311" t="s">
        <v>14</v>
      </c>
      <c r="B1311" t="s">
        <v>18</v>
      </c>
      <c r="C1311" t="s">
        <v>19</v>
      </c>
      <c r="D1311">
        <v>23</v>
      </c>
      <c r="E1311" t="s">
        <v>23</v>
      </c>
      <c r="F1311">
        <v>3020</v>
      </c>
      <c r="G1311" t="s">
        <v>27</v>
      </c>
      <c r="H1311">
        <v>38</v>
      </c>
      <c r="I1311">
        <v>31.76171875</v>
      </c>
      <c r="J1311" t="s">
        <v>32</v>
      </c>
      <c r="K1311" s="1" t="s">
        <v>34</v>
      </c>
      <c r="L1311" t="s">
        <v>36</v>
      </c>
      <c r="M1311" t="s">
        <v>38</v>
      </c>
      <c r="N1311" t="s">
        <v>36</v>
      </c>
      <c r="O1311" t="str">
        <f>IF(N1311="Occasional","_Yes",N1311)</f>
        <v>No</v>
      </c>
    </row>
    <row r="1312" spans="1:15" x14ac:dyDescent="0.25">
      <c r="A1312" t="s">
        <v>14</v>
      </c>
      <c r="B1312" t="s">
        <v>18</v>
      </c>
      <c r="C1312" t="s">
        <v>19</v>
      </c>
      <c r="D1312">
        <v>23</v>
      </c>
      <c r="E1312" t="s">
        <v>23</v>
      </c>
      <c r="F1312">
        <v>3150</v>
      </c>
      <c r="G1312" t="s">
        <v>27</v>
      </c>
      <c r="H1312">
        <v>41</v>
      </c>
      <c r="I1312">
        <v>30.0625</v>
      </c>
      <c r="J1312" t="s">
        <v>32</v>
      </c>
      <c r="K1312" s="1" t="s">
        <v>33</v>
      </c>
      <c r="L1312" t="s">
        <v>36</v>
      </c>
      <c r="M1312" t="s">
        <v>37</v>
      </c>
      <c r="N1312" t="s">
        <v>36</v>
      </c>
      <c r="O1312" t="str">
        <f>IF(N1312="Occasional","_Yes",N1312)</f>
        <v>No</v>
      </c>
    </row>
    <row r="1313" spans="1:15" x14ac:dyDescent="0.25">
      <c r="A1313" t="s">
        <v>14</v>
      </c>
      <c r="B1313" t="s">
        <v>18</v>
      </c>
      <c r="C1313" t="s">
        <v>19</v>
      </c>
      <c r="D1313">
        <v>23</v>
      </c>
      <c r="E1313" t="s">
        <v>23</v>
      </c>
      <c r="F1313">
        <v>3630</v>
      </c>
      <c r="G1313" t="s">
        <v>28</v>
      </c>
      <c r="H1313">
        <v>40</v>
      </c>
      <c r="I1313">
        <v>35.7421875</v>
      </c>
      <c r="J1313" t="s">
        <v>32</v>
      </c>
      <c r="K1313" s="1" t="s">
        <v>34</v>
      </c>
      <c r="L1313" t="s">
        <v>36</v>
      </c>
      <c r="M1313" t="s">
        <v>37</v>
      </c>
      <c r="N1313" t="s">
        <v>36</v>
      </c>
      <c r="O1313" t="str">
        <f>IF(N1313="Occasional","_Yes",N1313)</f>
        <v>No</v>
      </c>
    </row>
    <row r="1314" spans="1:15" x14ac:dyDescent="0.25">
      <c r="A1314" t="s">
        <v>14</v>
      </c>
      <c r="B1314" t="s">
        <v>18</v>
      </c>
      <c r="C1314" t="s">
        <v>19</v>
      </c>
      <c r="D1314">
        <v>23</v>
      </c>
      <c r="E1314" t="s">
        <v>23</v>
      </c>
      <c r="F1314">
        <v>3870</v>
      </c>
      <c r="G1314" t="s">
        <v>28</v>
      </c>
      <c r="H1314">
        <v>42</v>
      </c>
      <c r="I1314">
        <v>26.44140625</v>
      </c>
      <c r="J1314" t="s">
        <v>31</v>
      </c>
      <c r="K1314" s="1" t="s">
        <v>33</v>
      </c>
      <c r="L1314" t="s">
        <v>36</v>
      </c>
      <c r="M1314" t="s">
        <v>38</v>
      </c>
      <c r="N1314" t="s">
        <v>36</v>
      </c>
      <c r="O1314" t="str">
        <f>IF(N1314="Occasional","_Yes",N1314)</f>
        <v>No</v>
      </c>
    </row>
    <row r="1315" spans="1:15" x14ac:dyDescent="0.25">
      <c r="A1315" t="s">
        <v>14</v>
      </c>
      <c r="B1315" t="s">
        <v>18</v>
      </c>
      <c r="C1315" t="s">
        <v>19</v>
      </c>
      <c r="D1315">
        <v>23.28515625</v>
      </c>
      <c r="E1315" t="s">
        <v>23</v>
      </c>
      <c r="F1315">
        <v>2127</v>
      </c>
      <c r="G1315" t="s">
        <v>25</v>
      </c>
      <c r="H1315">
        <v>39.28125</v>
      </c>
      <c r="I1315">
        <v>31.72265625</v>
      </c>
      <c r="J1315" t="s">
        <v>32</v>
      </c>
      <c r="K1315" s="1" t="s">
        <v>34</v>
      </c>
      <c r="L1315" t="s">
        <v>36</v>
      </c>
      <c r="M1315" t="s">
        <v>38</v>
      </c>
      <c r="N1315" t="s">
        <v>36</v>
      </c>
      <c r="O1315" t="str">
        <f>IF(N1315="Occasional","_Yes",N1315)</f>
        <v>No</v>
      </c>
    </row>
    <row r="1316" spans="1:15" x14ac:dyDescent="0.25">
      <c r="A1316" t="s">
        <v>14</v>
      </c>
      <c r="B1316" t="s">
        <v>18</v>
      </c>
      <c r="C1316" t="s">
        <v>19</v>
      </c>
      <c r="D1316">
        <v>23.42578125</v>
      </c>
      <c r="E1316" t="s">
        <v>23</v>
      </c>
      <c r="F1316">
        <v>1420</v>
      </c>
      <c r="G1316" t="s">
        <v>25</v>
      </c>
      <c r="H1316">
        <v>35</v>
      </c>
      <c r="I1316">
        <v>28.21875</v>
      </c>
      <c r="J1316" t="s">
        <v>31</v>
      </c>
      <c r="K1316" s="1" t="s">
        <v>34</v>
      </c>
      <c r="L1316" t="s">
        <v>36</v>
      </c>
      <c r="M1316" t="s">
        <v>39</v>
      </c>
      <c r="N1316" t="s">
        <v>63</v>
      </c>
      <c r="O1316" t="str">
        <f>IF(N1316="Occasional","_Yes",N1316)</f>
        <v>_Yes</v>
      </c>
    </row>
    <row r="1317" spans="1:15" x14ac:dyDescent="0.25">
      <c r="A1317" t="s">
        <v>14</v>
      </c>
      <c r="B1317" t="s">
        <v>18</v>
      </c>
      <c r="C1317" t="s">
        <v>19</v>
      </c>
      <c r="D1317">
        <v>23.42578125</v>
      </c>
      <c r="E1317" t="s">
        <v>23</v>
      </c>
      <c r="F1317">
        <v>3170</v>
      </c>
      <c r="G1317" t="s">
        <v>27</v>
      </c>
      <c r="H1317">
        <v>43.421875</v>
      </c>
      <c r="I1317">
        <v>24.28515625</v>
      </c>
      <c r="J1317" t="s">
        <v>30</v>
      </c>
      <c r="K1317" s="1" t="s">
        <v>34</v>
      </c>
      <c r="L1317" t="s">
        <v>36</v>
      </c>
      <c r="M1317" t="s">
        <v>38</v>
      </c>
      <c r="N1317" t="s">
        <v>36</v>
      </c>
      <c r="O1317" t="str">
        <f>IF(N1317="Occasional","_Yes",N1317)</f>
        <v>No</v>
      </c>
    </row>
    <row r="1318" spans="1:15" x14ac:dyDescent="0.25">
      <c r="A1318" t="s">
        <v>14</v>
      </c>
      <c r="B1318" t="s">
        <v>18</v>
      </c>
      <c r="C1318" t="s">
        <v>19</v>
      </c>
      <c r="D1318">
        <v>23.42578125</v>
      </c>
      <c r="E1318" t="s">
        <v>23</v>
      </c>
      <c r="F1318">
        <v>3470</v>
      </c>
      <c r="G1318" t="s">
        <v>27</v>
      </c>
      <c r="H1318">
        <v>40</v>
      </c>
      <c r="I1318">
        <v>26.15234375</v>
      </c>
      <c r="J1318" t="s">
        <v>31</v>
      </c>
      <c r="K1318" s="1" t="s">
        <v>35</v>
      </c>
      <c r="L1318" t="s">
        <v>36</v>
      </c>
      <c r="M1318" t="s">
        <v>37</v>
      </c>
      <c r="N1318" t="s">
        <v>63</v>
      </c>
      <c r="O1318" t="str">
        <f>IF(N1318="Occasional","_Yes",N1318)</f>
        <v>_Yes</v>
      </c>
    </row>
    <row r="1319" spans="1:15" x14ac:dyDescent="0.25">
      <c r="A1319" t="s">
        <v>14</v>
      </c>
      <c r="B1319" t="s">
        <v>18</v>
      </c>
      <c r="C1319" t="s">
        <v>19</v>
      </c>
      <c r="D1319">
        <v>23.42578125</v>
      </c>
      <c r="E1319" t="s">
        <v>23</v>
      </c>
      <c r="F1319">
        <v>4020</v>
      </c>
      <c r="G1319" t="s">
        <v>28</v>
      </c>
      <c r="H1319">
        <v>41</v>
      </c>
      <c r="I1319">
        <v>28.5625</v>
      </c>
      <c r="J1319" t="s">
        <v>31</v>
      </c>
      <c r="K1319" s="1" t="s">
        <v>34</v>
      </c>
      <c r="L1319" t="s">
        <v>36</v>
      </c>
      <c r="M1319" t="s">
        <v>40</v>
      </c>
      <c r="N1319" t="s">
        <v>63</v>
      </c>
      <c r="O1319" t="str">
        <f>IF(N1319="Occasional","_Yes",N1319)</f>
        <v>_Yes</v>
      </c>
    </row>
    <row r="1320" spans="1:15" x14ac:dyDescent="0.25">
      <c r="A1320" t="s">
        <v>14</v>
      </c>
      <c r="B1320" t="s">
        <v>18</v>
      </c>
      <c r="C1320" t="s">
        <v>19</v>
      </c>
      <c r="D1320">
        <v>23.5703125</v>
      </c>
      <c r="E1320" t="s">
        <v>23</v>
      </c>
      <c r="F1320">
        <v>4060</v>
      </c>
      <c r="G1320" t="s">
        <v>28</v>
      </c>
      <c r="H1320">
        <v>40</v>
      </c>
      <c r="I1320">
        <v>28.67578125</v>
      </c>
      <c r="J1320" t="s">
        <v>31</v>
      </c>
      <c r="K1320" s="1" t="s">
        <v>34</v>
      </c>
      <c r="L1320" t="s">
        <v>36</v>
      </c>
      <c r="M1320" t="s">
        <v>40</v>
      </c>
      <c r="N1320" t="s">
        <v>36</v>
      </c>
      <c r="O1320" t="str">
        <f>IF(N1320="Occasional","_Yes",N1320)</f>
        <v>No</v>
      </c>
    </row>
    <row r="1321" spans="1:15" x14ac:dyDescent="0.25">
      <c r="A1321" t="s">
        <v>14</v>
      </c>
      <c r="B1321" t="s">
        <v>18</v>
      </c>
      <c r="C1321" t="s">
        <v>19</v>
      </c>
      <c r="D1321">
        <v>23.5703125</v>
      </c>
      <c r="E1321" t="s">
        <v>23</v>
      </c>
      <c r="F1321">
        <v>4220</v>
      </c>
      <c r="G1321" t="s">
        <v>28</v>
      </c>
      <c r="H1321">
        <v>41</v>
      </c>
      <c r="I1321">
        <v>27.71484375</v>
      </c>
      <c r="J1321" t="s">
        <v>31</v>
      </c>
      <c r="K1321" s="1" t="s">
        <v>34</v>
      </c>
      <c r="L1321" t="s">
        <v>36</v>
      </c>
      <c r="M1321" t="s">
        <v>38</v>
      </c>
      <c r="N1321" t="s">
        <v>36</v>
      </c>
      <c r="O1321" t="str">
        <f>IF(N1321="Occasional","_Yes",N1321)</f>
        <v>No</v>
      </c>
    </row>
    <row r="1322" spans="1:15" x14ac:dyDescent="0.25">
      <c r="A1322" t="s">
        <v>14</v>
      </c>
      <c r="B1322" t="s">
        <v>18</v>
      </c>
      <c r="C1322" t="s">
        <v>19</v>
      </c>
      <c r="D1322">
        <v>24</v>
      </c>
      <c r="E1322" t="s">
        <v>23</v>
      </c>
      <c r="F1322">
        <v>3900</v>
      </c>
      <c r="G1322" t="s">
        <v>28</v>
      </c>
      <c r="H1322">
        <v>42</v>
      </c>
      <c r="I1322">
        <v>36.1796875</v>
      </c>
      <c r="J1322" t="s">
        <v>32</v>
      </c>
      <c r="K1322" s="1" t="s">
        <v>33</v>
      </c>
      <c r="L1322" t="s">
        <v>36</v>
      </c>
      <c r="M1322" t="s">
        <v>38</v>
      </c>
      <c r="N1322" t="s">
        <v>36</v>
      </c>
      <c r="O1322" t="str">
        <f>IF(N1322="Occasional","_Yes",N1322)</f>
        <v>No</v>
      </c>
    </row>
    <row r="1323" spans="1:15" x14ac:dyDescent="0.25">
      <c r="A1323" t="s">
        <v>14</v>
      </c>
      <c r="B1323" t="s">
        <v>18</v>
      </c>
      <c r="C1323" t="s">
        <v>19</v>
      </c>
      <c r="D1323">
        <v>24.42578125</v>
      </c>
      <c r="E1323" t="s">
        <v>23</v>
      </c>
      <c r="F1323">
        <v>3840</v>
      </c>
      <c r="G1323" t="s">
        <v>28</v>
      </c>
      <c r="H1323">
        <v>41.7109375</v>
      </c>
      <c r="I1323">
        <v>21.26953125</v>
      </c>
      <c r="J1323" t="s">
        <v>30</v>
      </c>
      <c r="K1323" s="1" t="s">
        <v>34</v>
      </c>
      <c r="L1323" t="s">
        <v>36</v>
      </c>
      <c r="M1323" t="s">
        <v>37</v>
      </c>
      <c r="N1323" t="s">
        <v>36</v>
      </c>
      <c r="O1323" t="str">
        <f>IF(N1323="Occasional","_Yes",N1323)</f>
        <v>No</v>
      </c>
    </row>
    <row r="1324" spans="1:15" x14ac:dyDescent="0.25">
      <c r="A1324" t="s">
        <v>14</v>
      </c>
      <c r="B1324" t="s">
        <v>18</v>
      </c>
      <c r="C1324" t="s">
        <v>19</v>
      </c>
      <c r="D1324">
        <v>24.5703125</v>
      </c>
      <c r="E1324" t="s">
        <v>23</v>
      </c>
      <c r="F1324">
        <v>3320</v>
      </c>
      <c r="G1324" t="s">
        <v>27</v>
      </c>
      <c r="H1324">
        <v>38</v>
      </c>
      <c r="I1324">
        <v>26.58984375</v>
      </c>
      <c r="J1324" t="s">
        <v>31</v>
      </c>
      <c r="K1324" s="1" t="s">
        <v>34</v>
      </c>
      <c r="L1324" t="s">
        <v>63</v>
      </c>
      <c r="M1324" t="s">
        <v>37</v>
      </c>
      <c r="N1324" t="s">
        <v>36</v>
      </c>
      <c r="O1324" t="str">
        <f>IF(N1324="Occasional","_Yes",N1324)</f>
        <v>No</v>
      </c>
    </row>
    <row r="1325" spans="1:15" x14ac:dyDescent="0.25">
      <c r="A1325" t="s">
        <v>14</v>
      </c>
      <c r="B1325" t="s">
        <v>18</v>
      </c>
      <c r="C1325" t="s">
        <v>19</v>
      </c>
      <c r="D1325">
        <v>24.7109375</v>
      </c>
      <c r="E1325" t="s">
        <v>23</v>
      </c>
      <c r="F1325">
        <v>3330</v>
      </c>
      <c r="G1325" t="s">
        <v>27</v>
      </c>
      <c r="H1325">
        <v>38</v>
      </c>
      <c r="I1325">
        <v>30.02734375</v>
      </c>
      <c r="J1325" t="s">
        <v>32</v>
      </c>
      <c r="K1325" s="1" t="s">
        <v>33</v>
      </c>
      <c r="L1325" t="s">
        <v>36</v>
      </c>
      <c r="M1325" t="s">
        <v>38</v>
      </c>
      <c r="N1325" t="s">
        <v>36</v>
      </c>
      <c r="O1325" t="str">
        <f>IF(N1325="Occasional","_Yes",N1325)</f>
        <v>No</v>
      </c>
    </row>
    <row r="1326" spans="1:15" x14ac:dyDescent="0.25">
      <c r="A1326" t="s">
        <v>14</v>
      </c>
      <c r="B1326" t="s">
        <v>18</v>
      </c>
      <c r="C1326" t="s">
        <v>19</v>
      </c>
      <c r="D1326">
        <v>25</v>
      </c>
      <c r="E1326" t="s">
        <v>23</v>
      </c>
      <c r="F1326">
        <v>3500</v>
      </c>
      <c r="G1326" t="s">
        <v>28</v>
      </c>
      <c r="H1326">
        <v>39</v>
      </c>
      <c r="I1326">
        <v>31.61328125</v>
      </c>
      <c r="J1326" t="s">
        <v>32</v>
      </c>
      <c r="K1326" s="1" t="s">
        <v>35</v>
      </c>
      <c r="L1326" t="s">
        <v>36</v>
      </c>
      <c r="M1326" t="s">
        <v>37</v>
      </c>
      <c r="N1326" t="s">
        <v>63</v>
      </c>
      <c r="O1326" t="str">
        <f>IF(N1326="Occasional","_Yes",N1326)</f>
        <v>_Yes</v>
      </c>
    </row>
    <row r="1327" spans="1:15" x14ac:dyDescent="0.25">
      <c r="A1327" t="s">
        <v>14</v>
      </c>
      <c r="B1327" t="s">
        <v>18</v>
      </c>
      <c r="C1327" t="s">
        <v>19</v>
      </c>
      <c r="D1327">
        <v>25</v>
      </c>
      <c r="E1327" t="s">
        <v>23</v>
      </c>
      <c r="F1327">
        <v>3820</v>
      </c>
      <c r="G1327" t="s">
        <v>28</v>
      </c>
      <c r="H1327">
        <v>38</v>
      </c>
      <c r="I1327">
        <v>27.6796875</v>
      </c>
      <c r="J1327" t="s">
        <v>31</v>
      </c>
      <c r="K1327" s="1" t="s">
        <v>33</v>
      </c>
      <c r="L1327" t="s">
        <v>36</v>
      </c>
      <c r="M1327" t="s">
        <v>37</v>
      </c>
      <c r="N1327" t="s">
        <v>63</v>
      </c>
      <c r="O1327" t="str">
        <f>IF(N1327="Occasional","_Yes",N1327)</f>
        <v>_Yes</v>
      </c>
    </row>
    <row r="1328" spans="1:15" x14ac:dyDescent="0.25">
      <c r="A1328" t="s">
        <v>14</v>
      </c>
      <c r="B1328" t="s">
        <v>18</v>
      </c>
      <c r="C1328" t="s">
        <v>19</v>
      </c>
      <c r="D1328">
        <v>25</v>
      </c>
      <c r="E1328" t="s">
        <v>23</v>
      </c>
      <c r="F1328">
        <v>3870</v>
      </c>
      <c r="G1328" t="s">
        <v>28</v>
      </c>
      <c r="H1328">
        <v>40</v>
      </c>
      <c r="I1328">
        <v>27.66796875</v>
      </c>
      <c r="J1328" t="s">
        <v>31</v>
      </c>
      <c r="K1328" s="1" t="s">
        <v>35</v>
      </c>
      <c r="L1328" t="s">
        <v>36</v>
      </c>
      <c r="M1328" t="s">
        <v>39</v>
      </c>
      <c r="N1328" t="s">
        <v>36</v>
      </c>
      <c r="O1328" t="str">
        <f>IF(N1328="Occasional","_Yes",N1328)</f>
        <v>No</v>
      </c>
    </row>
    <row r="1329" spans="1:15" x14ac:dyDescent="0.25">
      <c r="A1329" t="s">
        <v>14</v>
      </c>
      <c r="B1329" t="s">
        <v>18</v>
      </c>
      <c r="C1329" t="s">
        <v>19</v>
      </c>
      <c r="D1329">
        <v>25.42578125</v>
      </c>
      <c r="E1329" t="s">
        <v>23</v>
      </c>
      <c r="F1329">
        <v>2950</v>
      </c>
      <c r="G1329" t="s">
        <v>26</v>
      </c>
      <c r="H1329">
        <v>40</v>
      </c>
      <c r="I1329">
        <v>30.6328125</v>
      </c>
      <c r="J1329" t="s">
        <v>32</v>
      </c>
      <c r="K1329" s="1" t="s">
        <v>34</v>
      </c>
      <c r="L1329" t="s">
        <v>36</v>
      </c>
      <c r="M1329" t="s">
        <v>38</v>
      </c>
      <c r="N1329" t="s">
        <v>63</v>
      </c>
      <c r="O1329" t="str">
        <f>IF(N1329="Occasional","_Yes",N1329)</f>
        <v>_Yes</v>
      </c>
    </row>
    <row r="1330" spans="1:15" x14ac:dyDescent="0.25">
      <c r="A1330" t="s">
        <v>14</v>
      </c>
      <c r="B1330" t="s">
        <v>18</v>
      </c>
      <c r="C1330" t="s">
        <v>19</v>
      </c>
      <c r="D1330">
        <v>25.42578125</v>
      </c>
      <c r="E1330" t="s">
        <v>23</v>
      </c>
      <c r="F1330">
        <v>3330</v>
      </c>
      <c r="G1330" t="s">
        <v>27</v>
      </c>
      <c r="H1330">
        <v>40</v>
      </c>
      <c r="I1330">
        <v>27.6640625</v>
      </c>
      <c r="J1330" t="s">
        <v>31</v>
      </c>
      <c r="K1330" s="1" t="s">
        <v>34</v>
      </c>
      <c r="L1330" t="s">
        <v>36</v>
      </c>
      <c r="M1330" t="s">
        <v>37</v>
      </c>
      <c r="N1330" t="s">
        <v>36</v>
      </c>
      <c r="O1330" t="str">
        <f>IF(N1330="Occasional","_Yes",N1330)</f>
        <v>No</v>
      </c>
    </row>
    <row r="1331" spans="1:15" x14ac:dyDescent="0.25">
      <c r="A1331" t="s">
        <v>14</v>
      </c>
      <c r="B1331" t="s">
        <v>18</v>
      </c>
      <c r="C1331" t="s">
        <v>19</v>
      </c>
      <c r="D1331">
        <v>25.42578125</v>
      </c>
      <c r="E1331" t="s">
        <v>23</v>
      </c>
      <c r="F1331">
        <v>3390</v>
      </c>
      <c r="G1331" t="s">
        <v>27</v>
      </c>
      <c r="H1331">
        <v>38</v>
      </c>
      <c r="I1331">
        <v>30.77734375</v>
      </c>
      <c r="J1331" t="s">
        <v>32</v>
      </c>
      <c r="K1331" s="1" t="s">
        <v>33</v>
      </c>
      <c r="L1331" t="s">
        <v>36</v>
      </c>
      <c r="M1331" t="s">
        <v>37</v>
      </c>
      <c r="N1331" t="s">
        <v>36</v>
      </c>
      <c r="O1331" t="str">
        <f>IF(N1331="Occasional","_Yes",N1331)</f>
        <v>No</v>
      </c>
    </row>
    <row r="1332" spans="1:15" x14ac:dyDescent="0.25">
      <c r="A1332" t="s">
        <v>14</v>
      </c>
      <c r="B1332" t="s">
        <v>18</v>
      </c>
      <c r="C1332" t="s">
        <v>19</v>
      </c>
      <c r="D1332">
        <v>25.42578125</v>
      </c>
      <c r="E1332" t="s">
        <v>23</v>
      </c>
      <c r="F1332">
        <v>3400</v>
      </c>
      <c r="G1332" t="s">
        <v>27</v>
      </c>
      <c r="H1332">
        <v>40.5703125</v>
      </c>
      <c r="I1332">
        <v>19.9453125</v>
      </c>
      <c r="J1332" t="s">
        <v>29</v>
      </c>
      <c r="K1332" s="1" t="s">
        <v>34</v>
      </c>
      <c r="L1332" t="s">
        <v>36</v>
      </c>
      <c r="M1332" t="s">
        <v>40</v>
      </c>
      <c r="N1332" t="s">
        <v>63</v>
      </c>
      <c r="O1332" t="str">
        <f>IF(N1332="Occasional","_Yes",N1332)</f>
        <v>_Yes</v>
      </c>
    </row>
    <row r="1333" spans="1:15" x14ac:dyDescent="0.25">
      <c r="A1333" t="s">
        <v>14</v>
      </c>
      <c r="B1333" t="s">
        <v>18</v>
      </c>
      <c r="C1333" t="s">
        <v>19</v>
      </c>
      <c r="D1333">
        <v>25.5703125</v>
      </c>
      <c r="E1333" t="s">
        <v>23</v>
      </c>
      <c r="F1333">
        <v>3560</v>
      </c>
      <c r="G1333" t="s">
        <v>28</v>
      </c>
      <c r="H1333">
        <v>40</v>
      </c>
      <c r="I1333">
        <v>24.3359375</v>
      </c>
      <c r="J1333" t="s">
        <v>30</v>
      </c>
      <c r="K1333" s="1" t="s">
        <v>34</v>
      </c>
      <c r="L1333" t="s">
        <v>36</v>
      </c>
      <c r="M1333" t="s">
        <v>37</v>
      </c>
      <c r="N1333" t="s">
        <v>36</v>
      </c>
      <c r="O1333" t="str">
        <f>IF(N1333="Occasional","_Yes",N1333)</f>
        <v>No</v>
      </c>
    </row>
    <row r="1334" spans="1:15" x14ac:dyDescent="0.25">
      <c r="A1334" t="s">
        <v>14</v>
      </c>
      <c r="B1334" t="s">
        <v>18</v>
      </c>
      <c r="C1334" t="s">
        <v>19</v>
      </c>
      <c r="D1334">
        <v>25.5703125</v>
      </c>
      <c r="E1334" t="s">
        <v>23</v>
      </c>
      <c r="F1334">
        <v>3590</v>
      </c>
      <c r="G1334" t="s">
        <v>28</v>
      </c>
      <c r="H1334">
        <v>41</v>
      </c>
      <c r="I1334">
        <v>26.24609375</v>
      </c>
      <c r="J1334" t="s">
        <v>31</v>
      </c>
      <c r="K1334" s="1" t="s">
        <v>33</v>
      </c>
      <c r="L1334" t="s">
        <v>36</v>
      </c>
      <c r="M1334" t="s">
        <v>38</v>
      </c>
      <c r="N1334" t="s">
        <v>36</v>
      </c>
      <c r="O1334" t="str">
        <f>IF(N1334="Occasional","_Yes",N1334)</f>
        <v>No</v>
      </c>
    </row>
    <row r="1335" spans="1:15" x14ac:dyDescent="0.25">
      <c r="A1335" t="s">
        <v>14</v>
      </c>
      <c r="B1335" t="s">
        <v>18</v>
      </c>
      <c r="C1335" t="s">
        <v>19</v>
      </c>
      <c r="D1335">
        <v>25.7109375</v>
      </c>
      <c r="E1335" t="s">
        <v>23</v>
      </c>
      <c r="F1335">
        <v>3210</v>
      </c>
      <c r="G1335" t="s">
        <v>27</v>
      </c>
      <c r="H1335">
        <v>38</v>
      </c>
      <c r="I1335">
        <v>29.6875</v>
      </c>
      <c r="J1335" t="s">
        <v>31</v>
      </c>
      <c r="K1335" s="1" t="s">
        <v>35</v>
      </c>
      <c r="L1335" t="s">
        <v>36</v>
      </c>
      <c r="M1335" t="s">
        <v>37</v>
      </c>
      <c r="N1335" t="s">
        <v>63</v>
      </c>
      <c r="O1335" t="str">
        <f>IF(N1335="Occasional","_Yes",N1335)</f>
        <v>_Yes</v>
      </c>
    </row>
    <row r="1336" spans="1:15" x14ac:dyDescent="0.25">
      <c r="A1336" t="s">
        <v>14</v>
      </c>
      <c r="B1336" t="s">
        <v>18</v>
      </c>
      <c r="C1336" t="s">
        <v>19</v>
      </c>
      <c r="D1336">
        <v>25.7109375</v>
      </c>
      <c r="E1336" t="s">
        <v>23</v>
      </c>
      <c r="F1336">
        <v>3250</v>
      </c>
      <c r="G1336" t="s">
        <v>27</v>
      </c>
      <c r="H1336">
        <v>39</v>
      </c>
      <c r="I1336">
        <v>24.72265625</v>
      </c>
      <c r="J1336" t="s">
        <v>30</v>
      </c>
      <c r="K1336" s="1" t="s">
        <v>34</v>
      </c>
      <c r="L1336" t="s">
        <v>36</v>
      </c>
      <c r="M1336" t="s">
        <v>40</v>
      </c>
      <c r="N1336" t="s">
        <v>63</v>
      </c>
      <c r="O1336" t="str">
        <f>IF(N1336="Occasional","_Yes",N1336)</f>
        <v>_Yes</v>
      </c>
    </row>
    <row r="1337" spans="1:15" x14ac:dyDescent="0.25">
      <c r="A1337" t="s">
        <v>14</v>
      </c>
      <c r="B1337" t="s">
        <v>18</v>
      </c>
      <c r="C1337" t="s">
        <v>19</v>
      </c>
      <c r="D1337">
        <v>25.7109375</v>
      </c>
      <c r="E1337" t="s">
        <v>23</v>
      </c>
      <c r="F1337">
        <v>3290</v>
      </c>
      <c r="G1337" t="s">
        <v>27</v>
      </c>
      <c r="H1337">
        <v>38</v>
      </c>
      <c r="I1337">
        <v>26.98828125</v>
      </c>
      <c r="J1337" t="s">
        <v>31</v>
      </c>
      <c r="K1337" s="1" t="s">
        <v>33</v>
      </c>
      <c r="L1337" t="s">
        <v>36</v>
      </c>
      <c r="M1337" t="s">
        <v>37</v>
      </c>
      <c r="N1337" t="s">
        <v>36</v>
      </c>
      <c r="O1337" t="str">
        <f>IF(N1337="Occasional","_Yes",N1337)</f>
        <v>No</v>
      </c>
    </row>
    <row r="1338" spans="1:15" x14ac:dyDescent="0.25">
      <c r="A1338" t="s">
        <v>14</v>
      </c>
      <c r="B1338" t="s">
        <v>18</v>
      </c>
      <c r="C1338" t="s">
        <v>19</v>
      </c>
      <c r="D1338">
        <v>25.7109375</v>
      </c>
      <c r="E1338" t="s">
        <v>23</v>
      </c>
      <c r="F1338">
        <v>3350</v>
      </c>
      <c r="G1338" t="s">
        <v>27</v>
      </c>
      <c r="H1338">
        <v>40</v>
      </c>
      <c r="I1338">
        <v>28.20703125</v>
      </c>
      <c r="J1338" t="s">
        <v>31</v>
      </c>
      <c r="K1338" s="1" t="s">
        <v>34</v>
      </c>
      <c r="L1338" t="s">
        <v>36</v>
      </c>
      <c r="M1338" t="s">
        <v>38</v>
      </c>
      <c r="N1338" t="s">
        <v>36</v>
      </c>
      <c r="O1338" t="str">
        <f>IF(N1338="Occasional","_Yes",N1338)</f>
        <v>No</v>
      </c>
    </row>
    <row r="1339" spans="1:15" x14ac:dyDescent="0.25">
      <c r="A1339" t="s">
        <v>14</v>
      </c>
      <c r="B1339" t="s">
        <v>18</v>
      </c>
      <c r="C1339" t="s">
        <v>19</v>
      </c>
      <c r="D1339">
        <v>25.85546875</v>
      </c>
      <c r="E1339" t="s">
        <v>23</v>
      </c>
      <c r="F1339">
        <v>3190</v>
      </c>
      <c r="G1339" t="s">
        <v>27</v>
      </c>
      <c r="H1339">
        <v>40</v>
      </c>
      <c r="I1339">
        <v>22.92578125</v>
      </c>
      <c r="J1339" t="s">
        <v>30</v>
      </c>
      <c r="K1339" s="1" t="s">
        <v>34</v>
      </c>
      <c r="L1339" t="s">
        <v>36</v>
      </c>
      <c r="M1339" t="s">
        <v>37</v>
      </c>
      <c r="N1339" t="s">
        <v>63</v>
      </c>
      <c r="O1339" t="str">
        <f>IF(N1339="Occasional","_Yes",N1339)</f>
        <v>_Yes</v>
      </c>
    </row>
    <row r="1340" spans="1:15" x14ac:dyDescent="0.25">
      <c r="A1340" t="s">
        <v>14</v>
      </c>
      <c r="B1340" t="s">
        <v>18</v>
      </c>
      <c r="C1340" t="s">
        <v>19</v>
      </c>
      <c r="D1340">
        <v>25.85546875</v>
      </c>
      <c r="E1340" t="s">
        <v>23</v>
      </c>
      <c r="F1340">
        <v>3510</v>
      </c>
      <c r="G1340" t="s">
        <v>28</v>
      </c>
      <c r="H1340">
        <v>41</v>
      </c>
      <c r="I1340">
        <v>36.5859375</v>
      </c>
      <c r="J1340" t="s">
        <v>32</v>
      </c>
      <c r="K1340" s="1" t="s">
        <v>35</v>
      </c>
      <c r="L1340" t="s">
        <v>36</v>
      </c>
      <c r="M1340" t="s">
        <v>40</v>
      </c>
      <c r="N1340" t="s">
        <v>36</v>
      </c>
      <c r="O1340" t="str">
        <f>IF(N1340="Occasional","_Yes",N1340)</f>
        <v>No</v>
      </c>
    </row>
    <row r="1341" spans="1:15" x14ac:dyDescent="0.25">
      <c r="A1341" t="s">
        <v>14</v>
      </c>
      <c r="B1341" t="s">
        <v>18</v>
      </c>
      <c r="C1341" t="s">
        <v>19</v>
      </c>
      <c r="D1341">
        <v>26.140625</v>
      </c>
      <c r="E1341" t="s">
        <v>24</v>
      </c>
      <c r="F1341">
        <v>3380</v>
      </c>
      <c r="G1341" t="s">
        <v>27</v>
      </c>
      <c r="H1341">
        <v>38</v>
      </c>
      <c r="I1341">
        <v>24.90234375</v>
      </c>
      <c r="J1341" t="s">
        <v>30</v>
      </c>
      <c r="K1341" s="1" t="s">
        <v>33</v>
      </c>
      <c r="L1341" t="s">
        <v>36</v>
      </c>
      <c r="M1341" t="s">
        <v>38</v>
      </c>
      <c r="N1341" t="s">
        <v>36</v>
      </c>
      <c r="O1341" t="str">
        <f>IF(N1341="Occasional","_Yes",N1341)</f>
        <v>No</v>
      </c>
    </row>
    <row r="1342" spans="1:15" x14ac:dyDescent="0.25">
      <c r="A1342" t="s">
        <v>14</v>
      </c>
      <c r="B1342" t="s">
        <v>18</v>
      </c>
      <c r="C1342" t="s">
        <v>19</v>
      </c>
      <c r="D1342">
        <v>26.28515625</v>
      </c>
      <c r="E1342" t="s">
        <v>24</v>
      </c>
      <c r="F1342">
        <v>3660</v>
      </c>
      <c r="G1342" t="s">
        <v>28</v>
      </c>
      <c r="H1342">
        <v>40</v>
      </c>
      <c r="I1342">
        <v>35.546875</v>
      </c>
      <c r="J1342" t="s">
        <v>32</v>
      </c>
      <c r="K1342" s="1" t="s">
        <v>33</v>
      </c>
      <c r="L1342" t="s">
        <v>36</v>
      </c>
      <c r="M1342" t="s">
        <v>38</v>
      </c>
      <c r="N1342" t="s">
        <v>36</v>
      </c>
      <c r="O1342" t="str">
        <f>IF(N1342="Occasional","_Yes",N1342)</f>
        <v>No</v>
      </c>
    </row>
    <row r="1343" spans="1:15" x14ac:dyDescent="0.25">
      <c r="A1343" t="s">
        <v>14</v>
      </c>
      <c r="B1343" t="s">
        <v>18</v>
      </c>
      <c r="C1343" t="s">
        <v>19</v>
      </c>
      <c r="D1343">
        <v>26.5703125</v>
      </c>
      <c r="E1343" t="s">
        <v>24</v>
      </c>
      <c r="F1343">
        <v>3510</v>
      </c>
      <c r="G1343" t="s">
        <v>28</v>
      </c>
      <c r="H1343">
        <v>41</v>
      </c>
      <c r="I1343">
        <v>25.40234375</v>
      </c>
      <c r="J1343" t="s">
        <v>31</v>
      </c>
      <c r="K1343" s="1" t="s">
        <v>34</v>
      </c>
      <c r="L1343" t="s">
        <v>36</v>
      </c>
      <c r="M1343" t="s">
        <v>40</v>
      </c>
      <c r="N1343" t="s">
        <v>63</v>
      </c>
      <c r="O1343" t="str">
        <f>IF(N1343="Occasional","_Yes",N1343)</f>
        <v>_Yes</v>
      </c>
    </row>
    <row r="1344" spans="1:15" x14ac:dyDescent="0.25">
      <c r="A1344" t="s">
        <v>14</v>
      </c>
      <c r="B1344" t="s">
        <v>18</v>
      </c>
      <c r="C1344" t="s">
        <v>19</v>
      </c>
      <c r="D1344">
        <v>26.5703125</v>
      </c>
      <c r="E1344" t="s">
        <v>24</v>
      </c>
      <c r="F1344">
        <v>4055</v>
      </c>
      <c r="G1344" t="s">
        <v>28</v>
      </c>
      <c r="H1344">
        <v>41</v>
      </c>
      <c r="I1344">
        <v>24.40234375</v>
      </c>
      <c r="J1344" t="s">
        <v>30</v>
      </c>
      <c r="K1344" s="1" t="s">
        <v>34</v>
      </c>
      <c r="L1344" t="s">
        <v>36</v>
      </c>
      <c r="M1344" t="s">
        <v>46</v>
      </c>
      <c r="N1344" t="s">
        <v>63</v>
      </c>
      <c r="O1344" t="str">
        <f>IF(N1344="Occasional","_Yes",N1344)</f>
        <v>_Yes</v>
      </c>
    </row>
    <row r="1345" spans="1:15" x14ac:dyDescent="0.25">
      <c r="A1345" t="s">
        <v>14</v>
      </c>
      <c r="B1345" t="s">
        <v>18</v>
      </c>
      <c r="C1345" t="s">
        <v>19</v>
      </c>
      <c r="D1345">
        <v>26.5703125</v>
      </c>
      <c r="E1345" t="s">
        <v>24</v>
      </c>
      <c r="F1345">
        <v>4310</v>
      </c>
      <c r="G1345" t="s">
        <v>28</v>
      </c>
      <c r="H1345">
        <v>40</v>
      </c>
      <c r="I1345">
        <v>22.23046875</v>
      </c>
      <c r="J1345" t="s">
        <v>30</v>
      </c>
      <c r="K1345" s="1" t="s">
        <v>34</v>
      </c>
      <c r="L1345" t="s">
        <v>36</v>
      </c>
      <c r="M1345" t="s">
        <v>37</v>
      </c>
      <c r="N1345" t="s">
        <v>36</v>
      </c>
      <c r="O1345" t="str">
        <f>IF(N1345="Occasional","_Yes",N1345)</f>
        <v>No</v>
      </c>
    </row>
    <row r="1346" spans="1:15" x14ac:dyDescent="0.25">
      <c r="A1346" t="s">
        <v>14</v>
      </c>
      <c r="B1346" t="s">
        <v>18</v>
      </c>
      <c r="C1346" t="s">
        <v>19</v>
      </c>
      <c r="D1346">
        <v>26.7109375</v>
      </c>
      <c r="E1346" t="s">
        <v>24</v>
      </c>
      <c r="F1346">
        <v>2690</v>
      </c>
      <c r="G1346" t="s">
        <v>26</v>
      </c>
      <c r="H1346">
        <v>40</v>
      </c>
      <c r="I1346">
        <v>31.94140625</v>
      </c>
      <c r="J1346" t="s">
        <v>32</v>
      </c>
      <c r="K1346" s="1" t="s">
        <v>35</v>
      </c>
      <c r="L1346" t="s">
        <v>36</v>
      </c>
      <c r="M1346" t="s">
        <v>40</v>
      </c>
      <c r="N1346" t="s">
        <v>63</v>
      </c>
      <c r="O1346" t="str">
        <f>IF(N1346="Occasional","_Yes",N1346)</f>
        <v>_Yes</v>
      </c>
    </row>
    <row r="1347" spans="1:15" x14ac:dyDescent="0.25">
      <c r="A1347" t="s">
        <v>14</v>
      </c>
      <c r="B1347" t="s">
        <v>18</v>
      </c>
      <c r="C1347" t="s">
        <v>19</v>
      </c>
      <c r="D1347">
        <v>26.7109375</v>
      </c>
      <c r="E1347" t="s">
        <v>24</v>
      </c>
      <c r="F1347">
        <v>3000</v>
      </c>
      <c r="G1347" t="s">
        <v>27</v>
      </c>
      <c r="H1347">
        <v>41.5703125</v>
      </c>
      <c r="I1347">
        <v>33.171875</v>
      </c>
      <c r="J1347" t="s">
        <v>32</v>
      </c>
      <c r="K1347" s="1" t="s">
        <v>35</v>
      </c>
      <c r="L1347" t="s">
        <v>36</v>
      </c>
      <c r="M1347" t="s">
        <v>46</v>
      </c>
      <c r="N1347" t="s">
        <v>36</v>
      </c>
      <c r="O1347" t="str">
        <f>IF(N1347="Occasional","_Yes",N1347)</f>
        <v>No</v>
      </c>
    </row>
    <row r="1348" spans="1:15" x14ac:dyDescent="0.25">
      <c r="A1348" t="s">
        <v>14</v>
      </c>
      <c r="B1348" t="s">
        <v>18</v>
      </c>
      <c r="C1348" t="s">
        <v>19</v>
      </c>
      <c r="D1348">
        <v>26.7109375</v>
      </c>
      <c r="E1348" t="s">
        <v>24</v>
      </c>
      <c r="F1348">
        <v>3100</v>
      </c>
      <c r="G1348" t="s">
        <v>27</v>
      </c>
      <c r="H1348">
        <v>38</v>
      </c>
      <c r="I1348">
        <v>30.66796875</v>
      </c>
      <c r="J1348" t="s">
        <v>32</v>
      </c>
      <c r="K1348" s="1" t="s">
        <v>34</v>
      </c>
      <c r="L1348" t="s">
        <v>36</v>
      </c>
      <c r="M1348" t="s">
        <v>38</v>
      </c>
      <c r="N1348" t="s">
        <v>36</v>
      </c>
      <c r="O1348" t="str">
        <f>IF(N1348="Occasional","_Yes",N1348)</f>
        <v>No</v>
      </c>
    </row>
    <row r="1349" spans="1:15" x14ac:dyDescent="0.25">
      <c r="A1349" t="s">
        <v>14</v>
      </c>
      <c r="B1349" t="s">
        <v>18</v>
      </c>
      <c r="C1349" t="s">
        <v>19</v>
      </c>
      <c r="D1349">
        <v>26.7109375</v>
      </c>
      <c r="E1349" t="s">
        <v>24</v>
      </c>
      <c r="F1349">
        <v>3160</v>
      </c>
      <c r="G1349" t="s">
        <v>27</v>
      </c>
      <c r="H1349">
        <v>39</v>
      </c>
      <c r="I1349">
        <v>18.734375</v>
      </c>
      <c r="J1349" t="s">
        <v>29</v>
      </c>
      <c r="K1349" s="1" t="s">
        <v>34</v>
      </c>
      <c r="L1349" t="s">
        <v>36</v>
      </c>
      <c r="M1349" t="s">
        <v>40</v>
      </c>
      <c r="N1349" t="s">
        <v>36</v>
      </c>
      <c r="O1349" t="str">
        <f>IF(N1349="Occasional","_Yes",N1349)</f>
        <v>No</v>
      </c>
    </row>
    <row r="1350" spans="1:15" x14ac:dyDescent="0.25">
      <c r="A1350" t="s">
        <v>14</v>
      </c>
      <c r="B1350" t="s">
        <v>18</v>
      </c>
      <c r="C1350" t="s">
        <v>19</v>
      </c>
      <c r="D1350">
        <v>26.7109375</v>
      </c>
      <c r="E1350" t="s">
        <v>24</v>
      </c>
      <c r="F1350">
        <v>3320</v>
      </c>
      <c r="G1350" t="s">
        <v>27</v>
      </c>
      <c r="H1350">
        <v>38</v>
      </c>
      <c r="I1350">
        <v>26.3125</v>
      </c>
      <c r="J1350" t="s">
        <v>31</v>
      </c>
      <c r="K1350" s="1" t="s">
        <v>34</v>
      </c>
      <c r="L1350" t="s">
        <v>36</v>
      </c>
      <c r="M1350" t="s">
        <v>37</v>
      </c>
      <c r="N1350" t="s">
        <v>36</v>
      </c>
      <c r="O1350" t="str">
        <f>IF(N1350="Occasional","_Yes",N1350)</f>
        <v>No</v>
      </c>
    </row>
    <row r="1351" spans="1:15" x14ac:dyDescent="0.25">
      <c r="A1351" t="s">
        <v>14</v>
      </c>
      <c r="B1351" t="s">
        <v>18</v>
      </c>
      <c r="C1351" t="s">
        <v>19</v>
      </c>
      <c r="D1351">
        <v>26.7109375</v>
      </c>
      <c r="E1351" t="s">
        <v>24</v>
      </c>
      <c r="F1351">
        <v>3530</v>
      </c>
      <c r="G1351" t="s">
        <v>28</v>
      </c>
      <c r="H1351">
        <v>39.7109375</v>
      </c>
      <c r="I1351">
        <v>39.015625</v>
      </c>
      <c r="J1351" t="s">
        <v>32</v>
      </c>
      <c r="K1351" s="1" t="s">
        <v>34</v>
      </c>
      <c r="L1351" t="s">
        <v>36</v>
      </c>
      <c r="M1351" t="s">
        <v>37</v>
      </c>
      <c r="N1351" t="s">
        <v>63</v>
      </c>
      <c r="O1351" t="str">
        <f>IF(N1351="Occasional","_Yes",N1351)</f>
        <v>_Yes</v>
      </c>
    </row>
    <row r="1352" spans="1:15" x14ac:dyDescent="0.25">
      <c r="A1352" t="s">
        <v>14</v>
      </c>
      <c r="B1352" t="s">
        <v>18</v>
      </c>
      <c r="C1352" t="s">
        <v>19</v>
      </c>
      <c r="D1352">
        <v>26.7109375</v>
      </c>
      <c r="E1352" t="s">
        <v>24</v>
      </c>
      <c r="F1352">
        <v>4060</v>
      </c>
      <c r="G1352" t="s">
        <v>28</v>
      </c>
      <c r="H1352">
        <v>40</v>
      </c>
      <c r="I1352">
        <v>25.34765625</v>
      </c>
      <c r="J1352" t="s">
        <v>31</v>
      </c>
      <c r="K1352" s="1" t="s">
        <v>33</v>
      </c>
      <c r="L1352" t="s">
        <v>36</v>
      </c>
      <c r="M1352" t="s">
        <v>37</v>
      </c>
      <c r="N1352" t="s">
        <v>36</v>
      </c>
      <c r="O1352" t="str">
        <f>IF(N1352="Occasional","_Yes",N1352)</f>
        <v>No</v>
      </c>
    </row>
    <row r="1353" spans="1:15" x14ac:dyDescent="0.25">
      <c r="A1353" t="s">
        <v>14</v>
      </c>
      <c r="B1353" t="s">
        <v>18</v>
      </c>
      <c r="C1353" t="s">
        <v>19</v>
      </c>
      <c r="D1353">
        <v>26.85546875</v>
      </c>
      <c r="E1353" t="s">
        <v>24</v>
      </c>
      <c r="F1353">
        <v>3320</v>
      </c>
      <c r="G1353" t="s">
        <v>27</v>
      </c>
      <c r="H1353">
        <v>38</v>
      </c>
      <c r="I1353">
        <v>28.08984375</v>
      </c>
      <c r="J1353" t="s">
        <v>31</v>
      </c>
      <c r="K1353" s="1" t="s">
        <v>33</v>
      </c>
      <c r="L1353" t="s">
        <v>63</v>
      </c>
      <c r="M1353" t="s">
        <v>38</v>
      </c>
      <c r="N1353" t="s">
        <v>36</v>
      </c>
      <c r="O1353" t="str">
        <f>IF(N1353="Occasional","_Yes",N1353)</f>
        <v>No</v>
      </c>
    </row>
    <row r="1354" spans="1:15" x14ac:dyDescent="0.25">
      <c r="A1354" t="s">
        <v>14</v>
      </c>
      <c r="B1354" t="s">
        <v>18</v>
      </c>
      <c r="C1354" t="s">
        <v>19</v>
      </c>
      <c r="D1354">
        <v>26.85546875</v>
      </c>
      <c r="E1354" t="s">
        <v>24</v>
      </c>
      <c r="F1354">
        <v>3360</v>
      </c>
      <c r="G1354" t="s">
        <v>27</v>
      </c>
      <c r="H1354">
        <v>41</v>
      </c>
      <c r="I1354">
        <v>34.1796875</v>
      </c>
      <c r="J1354" t="s">
        <v>32</v>
      </c>
      <c r="K1354" s="1" t="s">
        <v>35</v>
      </c>
      <c r="L1354" t="s">
        <v>36</v>
      </c>
      <c r="M1354" t="s">
        <v>40</v>
      </c>
      <c r="N1354" t="s">
        <v>36</v>
      </c>
      <c r="O1354" t="str">
        <f>IF(N1354="Occasional","_Yes",N1354)</f>
        <v>No</v>
      </c>
    </row>
    <row r="1355" spans="1:15" x14ac:dyDescent="0.25">
      <c r="A1355" t="s">
        <v>14</v>
      </c>
      <c r="B1355" t="s">
        <v>18</v>
      </c>
      <c r="C1355" t="s">
        <v>19</v>
      </c>
      <c r="D1355">
        <v>26.85546875</v>
      </c>
      <c r="E1355" t="s">
        <v>24</v>
      </c>
      <c r="F1355">
        <v>3720</v>
      </c>
      <c r="G1355" t="s">
        <v>28</v>
      </c>
      <c r="H1355">
        <v>40</v>
      </c>
      <c r="I1355">
        <v>22.5390625</v>
      </c>
      <c r="J1355" t="s">
        <v>30</v>
      </c>
      <c r="K1355" s="1" t="s">
        <v>35</v>
      </c>
      <c r="L1355" t="s">
        <v>36</v>
      </c>
      <c r="M1355" t="s">
        <v>40</v>
      </c>
      <c r="N1355" t="s">
        <v>36</v>
      </c>
      <c r="O1355" t="str">
        <f>IF(N1355="Occasional","_Yes",N1355)</f>
        <v>No</v>
      </c>
    </row>
    <row r="1356" spans="1:15" x14ac:dyDescent="0.25">
      <c r="A1356" t="s">
        <v>14</v>
      </c>
      <c r="B1356" t="s">
        <v>18</v>
      </c>
      <c r="C1356" t="s">
        <v>19</v>
      </c>
      <c r="D1356">
        <v>27</v>
      </c>
      <c r="E1356" t="s">
        <v>24</v>
      </c>
      <c r="F1356">
        <v>2975</v>
      </c>
      <c r="G1356" t="s">
        <v>26</v>
      </c>
      <c r="H1356">
        <v>39</v>
      </c>
      <c r="I1356">
        <v>16.734375</v>
      </c>
      <c r="J1356" t="s">
        <v>29</v>
      </c>
      <c r="K1356" s="1" t="s">
        <v>33</v>
      </c>
      <c r="L1356" t="s">
        <v>36</v>
      </c>
      <c r="M1356" t="s">
        <v>40</v>
      </c>
      <c r="N1356" t="s">
        <v>63</v>
      </c>
      <c r="O1356" t="str">
        <f>IF(N1356="Occasional","_Yes",N1356)</f>
        <v>_Yes</v>
      </c>
    </row>
    <row r="1357" spans="1:15" x14ac:dyDescent="0.25">
      <c r="A1357" t="s">
        <v>14</v>
      </c>
      <c r="B1357" t="s">
        <v>18</v>
      </c>
      <c r="C1357" t="s">
        <v>19</v>
      </c>
      <c r="D1357">
        <v>27</v>
      </c>
      <c r="E1357" t="s">
        <v>24</v>
      </c>
      <c r="F1357">
        <v>3540</v>
      </c>
      <c r="G1357" t="s">
        <v>28</v>
      </c>
      <c r="H1357">
        <v>39</v>
      </c>
      <c r="I1357">
        <v>27.67578125</v>
      </c>
      <c r="J1357" t="s">
        <v>31</v>
      </c>
      <c r="K1357" s="1" t="s">
        <v>33</v>
      </c>
      <c r="L1357" t="s">
        <v>36</v>
      </c>
      <c r="M1357" t="s">
        <v>39</v>
      </c>
      <c r="N1357" t="s">
        <v>63</v>
      </c>
      <c r="O1357" t="str">
        <f>IF(N1357="Occasional","_Yes",N1357)</f>
        <v>_Yes</v>
      </c>
    </row>
    <row r="1358" spans="1:15" x14ac:dyDescent="0.25">
      <c r="A1358" t="s">
        <v>14</v>
      </c>
      <c r="B1358" t="s">
        <v>18</v>
      </c>
      <c r="C1358" t="s">
        <v>19</v>
      </c>
      <c r="D1358">
        <v>27.140625</v>
      </c>
      <c r="E1358" t="s">
        <v>24</v>
      </c>
      <c r="F1358">
        <v>3670</v>
      </c>
      <c r="G1358" t="s">
        <v>28</v>
      </c>
      <c r="H1358">
        <v>38</v>
      </c>
      <c r="I1358">
        <v>21.33203125</v>
      </c>
      <c r="J1358" t="s">
        <v>30</v>
      </c>
      <c r="K1358" s="1" t="s">
        <v>35</v>
      </c>
      <c r="L1358" t="s">
        <v>36</v>
      </c>
      <c r="M1358" t="s">
        <v>40</v>
      </c>
      <c r="N1358" t="s">
        <v>63</v>
      </c>
      <c r="O1358" t="str">
        <f>IF(N1358="Occasional","_Yes",N1358)</f>
        <v>_Yes</v>
      </c>
    </row>
    <row r="1359" spans="1:15" x14ac:dyDescent="0.25">
      <c r="A1359" t="s">
        <v>14</v>
      </c>
      <c r="B1359" t="s">
        <v>18</v>
      </c>
      <c r="C1359" t="s">
        <v>19</v>
      </c>
      <c r="D1359">
        <v>27.140625</v>
      </c>
      <c r="E1359" t="s">
        <v>24</v>
      </c>
      <c r="F1359">
        <v>3800</v>
      </c>
      <c r="G1359" t="s">
        <v>28</v>
      </c>
      <c r="H1359">
        <v>40</v>
      </c>
      <c r="I1359">
        <v>25.40625</v>
      </c>
      <c r="J1359" t="s">
        <v>31</v>
      </c>
      <c r="K1359" s="1" t="s">
        <v>34</v>
      </c>
      <c r="L1359" t="s">
        <v>36</v>
      </c>
      <c r="M1359" t="s">
        <v>40</v>
      </c>
      <c r="N1359" t="s">
        <v>36</v>
      </c>
      <c r="O1359" t="str">
        <f>IF(N1359="Occasional","_Yes",N1359)</f>
        <v>No</v>
      </c>
    </row>
    <row r="1360" spans="1:15" x14ac:dyDescent="0.25">
      <c r="A1360" t="s">
        <v>14</v>
      </c>
      <c r="B1360" t="s">
        <v>18</v>
      </c>
      <c r="C1360" t="s">
        <v>19</v>
      </c>
      <c r="D1360">
        <v>27.140625</v>
      </c>
      <c r="E1360" t="s">
        <v>24</v>
      </c>
      <c r="F1360">
        <v>3800</v>
      </c>
      <c r="G1360" t="s">
        <v>28</v>
      </c>
      <c r="H1360">
        <v>42</v>
      </c>
      <c r="I1360">
        <v>22.28515625</v>
      </c>
      <c r="J1360" t="s">
        <v>30</v>
      </c>
      <c r="K1360" s="1" t="s">
        <v>34</v>
      </c>
      <c r="L1360" t="s">
        <v>36</v>
      </c>
      <c r="M1360" t="s">
        <v>40</v>
      </c>
      <c r="N1360" t="s">
        <v>36</v>
      </c>
      <c r="O1360" t="str">
        <f>IF(N1360="Occasional","_Yes",N1360)</f>
        <v>No</v>
      </c>
    </row>
    <row r="1361" spans="1:15" x14ac:dyDescent="0.25">
      <c r="A1361" t="s">
        <v>14</v>
      </c>
      <c r="B1361" t="s">
        <v>18</v>
      </c>
      <c r="C1361" t="s">
        <v>19</v>
      </c>
      <c r="D1361">
        <v>27.140625</v>
      </c>
      <c r="E1361" t="s">
        <v>24</v>
      </c>
      <c r="F1361">
        <v>4100</v>
      </c>
      <c r="G1361" t="s">
        <v>28</v>
      </c>
      <c r="H1361">
        <v>40</v>
      </c>
      <c r="I1361">
        <v>24.89453125</v>
      </c>
      <c r="J1361" t="s">
        <v>30</v>
      </c>
      <c r="K1361" s="1" t="s">
        <v>34</v>
      </c>
      <c r="L1361" t="s">
        <v>36</v>
      </c>
      <c r="M1361" t="s">
        <v>38</v>
      </c>
      <c r="N1361" t="s">
        <v>36</v>
      </c>
      <c r="O1361" t="str">
        <f>IF(N1361="Occasional","_Yes",N1361)</f>
        <v>No</v>
      </c>
    </row>
    <row r="1362" spans="1:15" x14ac:dyDescent="0.25">
      <c r="A1362" t="s">
        <v>14</v>
      </c>
      <c r="B1362" t="s">
        <v>18</v>
      </c>
      <c r="C1362" t="s">
        <v>19</v>
      </c>
      <c r="D1362">
        <v>27.28515625</v>
      </c>
      <c r="E1362" t="s">
        <v>24</v>
      </c>
      <c r="F1362">
        <v>3620</v>
      </c>
      <c r="G1362" t="s">
        <v>28</v>
      </c>
      <c r="H1362">
        <v>38</v>
      </c>
      <c r="I1362">
        <v>35.3984375</v>
      </c>
      <c r="J1362" t="s">
        <v>32</v>
      </c>
      <c r="K1362" s="1" t="s">
        <v>33</v>
      </c>
      <c r="L1362" t="s">
        <v>36</v>
      </c>
      <c r="M1362" t="s">
        <v>37</v>
      </c>
      <c r="N1362" t="s">
        <v>36</v>
      </c>
      <c r="O1362" t="str">
        <f>IF(N1362="Occasional","_Yes",N1362)</f>
        <v>No</v>
      </c>
    </row>
    <row r="1363" spans="1:15" x14ac:dyDescent="0.25">
      <c r="A1363" t="s">
        <v>14</v>
      </c>
      <c r="B1363" t="s">
        <v>18</v>
      </c>
      <c r="C1363" t="s">
        <v>19</v>
      </c>
      <c r="D1363">
        <v>27.42578125</v>
      </c>
      <c r="E1363" t="s">
        <v>24</v>
      </c>
      <c r="F1363">
        <v>3140</v>
      </c>
      <c r="G1363" t="s">
        <v>27</v>
      </c>
      <c r="H1363">
        <v>40</v>
      </c>
      <c r="I1363">
        <v>28.6953125</v>
      </c>
      <c r="J1363" t="s">
        <v>31</v>
      </c>
      <c r="K1363" s="1" t="s">
        <v>34</v>
      </c>
      <c r="L1363" t="s">
        <v>36</v>
      </c>
      <c r="M1363" t="s">
        <v>37</v>
      </c>
      <c r="N1363" t="s">
        <v>36</v>
      </c>
      <c r="O1363" t="str">
        <f>IF(N1363="Occasional","_Yes",N1363)</f>
        <v>No</v>
      </c>
    </row>
    <row r="1364" spans="1:15" x14ac:dyDescent="0.25">
      <c r="A1364" t="s">
        <v>14</v>
      </c>
      <c r="B1364" t="s">
        <v>18</v>
      </c>
      <c r="C1364" t="s">
        <v>19</v>
      </c>
      <c r="D1364">
        <v>27.42578125</v>
      </c>
      <c r="E1364" t="s">
        <v>24</v>
      </c>
      <c r="F1364">
        <v>3470</v>
      </c>
      <c r="G1364" t="s">
        <v>27</v>
      </c>
      <c r="H1364">
        <v>41</v>
      </c>
      <c r="I1364">
        <v>25.25</v>
      </c>
      <c r="J1364" t="s">
        <v>31</v>
      </c>
      <c r="K1364" s="1" t="s">
        <v>34</v>
      </c>
      <c r="L1364" t="s">
        <v>36</v>
      </c>
      <c r="M1364" t="s">
        <v>40</v>
      </c>
      <c r="N1364" t="s">
        <v>36</v>
      </c>
      <c r="O1364" t="str">
        <f>IF(N1364="Occasional","_Yes",N1364)</f>
        <v>No</v>
      </c>
    </row>
    <row r="1365" spans="1:15" x14ac:dyDescent="0.25">
      <c r="A1365" t="s">
        <v>14</v>
      </c>
      <c r="B1365" t="s">
        <v>18</v>
      </c>
      <c r="C1365" t="s">
        <v>19</v>
      </c>
      <c r="D1365">
        <v>27.42578125</v>
      </c>
      <c r="E1365" t="s">
        <v>24</v>
      </c>
      <c r="F1365">
        <v>4320</v>
      </c>
      <c r="G1365" t="s">
        <v>28</v>
      </c>
      <c r="H1365">
        <v>39</v>
      </c>
      <c r="I1365">
        <v>39.2734375</v>
      </c>
      <c r="J1365" t="s">
        <v>32</v>
      </c>
      <c r="K1365" s="1" t="s">
        <v>35</v>
      </c>
      <c r="L1365" t="s">
        <v>36</v>
      </c>
      <c r="M1365" t="s">
        <v>37</v>
      </c>
      <c r="N1365" t="s">
        <v>36</v>
      </c>
      <c r="O1365" t="str">
        <f>IF(N1365="Occasional","_Yes",N1365)</f>
        <v>No</v>
      </c>
    </row>
    <row r="1366" spans="1:15" x14ac:dyDescent="0.25">
      <c r="A1366" t="s">
        <v>14</v>
      </c>
      <c r="B1366" t="s">
        <v>18</v>
      </c>
      <c r="C1366" t="s">
        <v>19</v>
      </c>
      <c r="D1366">
        <v>27.5703125</v>
      </c>
      <c r="E1366" t="s">
        <v>24</v>
      </c>
      <c r="F1366">
        <v>3680</v>
      </c>
      <c r="G1366" t="s">
        <v>28</v>
      </c>
      <c r="H1366">
        <v>40</v>
      </c>
      <c r="I1366">
        <v>30.921875</v>
      </c>
      <c r="J1366" t="s">
        <v>32</v>
      </c>
      <c r="K1366" s="1" t="s">
        <v>33</v>
      </c>
      <c r="L1366" t="s">
        <v>36</v>
      </c>
      <c r="M1366" t="s">
        <v>40</v>
      </c>
      <c r="N1366" t="s">
        <v>36</v>
      </c>
      <c r="O1366" t="str">
        <f>IF(N1366="Occasional","_Yes",N1366)</f>
        <v>No</v>
      </c>
    </row>
    <row r="1367" spans="1:15" x14ac:dyDescent="0.25">
      <c r="A1367" t="s">
        <v>14</v>
      </c>
      <c r="B1367" t="s">
        <v>18</v>
      </c>
      <c r="C1367" t="s">
        <v>19</v>
      </c>
      <c r="D1367">
        <v>27.85546875</v>
      </c>
      <c r="E1367" t="s">
        <v>24</v>
      </c>
      <c r="F1367">
        <v>3450</v>
      </c>
      <c r="G1367" t="s">
        <v>27</v>
      </c>
      <c r="H1367">
        <v>40</v>
      </c>
      <c r="I1367">
        <v>33.7421875</v>
      </c>
      <c r="J1367" t="s">
        <v>32</v>
      </c>
      <c r="K1367" s="1" t="s">
        <v>33</v>
      </c>
      <c r="L1367" t="s">
        <v>36</v>
      </c>
      <c r="M1367" t="s">
        <v>37</v>
      </c>
      <c r="N1367" t="s">
        <v>36</v>
      </c>
      <c r="O1367" t="str">
        <f>IF(N1367="Occasional","_Yes",N1367)</f>
        <v>No</v>
      </c>
    </row>
    <row r="1368" spans="1:15" x14ac:dyDescent="0.25">
      <c r="A1368" t="s">
        <v>14</v>
      </c>
      <c r="B1368" t="s">
        <v>18</v>
      </c>
      <c r="C1368" t="s">
        <v>19</v>
      </c>
      <c r="D1368">
        <v>28.140625</v>
      </c>
      <c r="E1368" t="s">
        <v>24</v>
      </c>
      <c r="F1368">
        <v>3085</v>
      </c>
      <c r="G1368" t="s">
        <v>27</v>
      </c>
      <c r="H1368">
        <v>40</v>
      </c>
      <c r="I1368">
        <v>26.12890625</v>
      </c>
      <c r="J1368" t="s">
        <v>31</v>
      </c>
      <c r="K1368" s="1" t="s">
        <v>34</v>
      </c>
      <c r="L1368" t="s">
        <v>36</v>
      </c>
      <c r="M1368" t="s">
        <v>37</v>
      </c>
      <c r="N1368" t="s">
        <v>36</v>
      </c>
      <c r="O1368" t="str">
        <f>IF(N1368="Occasional","_Yes",N1368)</f>
        <v>No</v>
      </c>
    </row>
    <row r="1369" spans="1:15" x14ac:dyDescent="0.25">
      <c r="A1369" t="s">
        <v>14</v>
      </c>
      <c r="B1369" t="s">
        <v>18</v>
      </c>
      <c r="C1369" t="s">
        <v>19</v>
      </c>
      <c r="D1369">
        <v>28.140625</v>
      </c>
      <c r="E1369" t="s">
        <v>24</v>
      </c>
      <c r="F1369">
        <v>3410</v>
      </c>
      <c r="G1369" t="s">
        <v>27</v>
      </c>
      <c r="H1369">
        <v>37.7109375</v>
      </c>
      <c r="I1369">
        <v>28.47265625</v>
      </c>
      <c r="J1369" t="s">
        <v>31</v>
      </c>
      <c r="K1369" s="1" t="s">
        <v>33</v>
      </c>
      <c r="L1369" t="s">
        <v>36</v>
      </c>
      <c r="M1369" t="s">
        <v>37</v>
      </c>
      <c r="N1369" t="s">
        <v>63</v>
      </c>
      <c r="O1369" t="str">
        <f>IF(N1369="Occasional","_Yes",N1369)</f>
        <v>_Yes</v>
      </c>
    </row>
    <row r="1370" spans="1:15" x14ac:dyDescent="0.25">
      <c r="A1370" t="s">
        <v>14</v>
      </c>
      <c r="B1370" t="s">
        <v>18</v>
      </c>
      <c r="C1370" t="s">
        <v>19</v>
      </c>
      <c r="D1370">
        <v>28.140625</v>
      </c>
      <c r="E1370" t="s">
        <v>24</v>
      </c>
      <c r="F1370">
        <v>3680</v>
      </c>
      <c r="G1370" t="s">
        <v>28</v>
      </c>
      <c r="H1370">
        <v>40</v>
      </c>
      <c r="I1370">
        <v>25.98046875</v>
      </c>
      <c r="J1370" t="s">
        <v>31</v>
      </c>
      <c r="K1370" s="1" t="s">
        <v>33</v>
      </c>
      <c r="L1370" t="s">
        <v>36</v>
      </c>
      <c r="M1370" t="s">
        <v>40</v>
      </c>
      <c r="N1370" t="s">
        <v>36</v>
      </c>
      <c r="O1370" t="str">
        <f>IF(N1370="Occasional","_Yes",N1370)</f>
        <v>No</v>
      </c>
    </row>
    <row r="1371" spans="1:15" x14ac:dyDescent="0.25">
      <c r="A1371" t="s">
        <v>14</v>
      </c>
      <c r="B1371" t="s">
        <v>18</v>
      </c>
      <c r="C1371" t="s">
        <v>19</v>
      </c>
      <c r="D1371">
        <v>28.140625</v>
      </c>
      <c r="E1371" t="s">
        <v>24</v>
      </c>
      <c r="F1371">
        <v>3700</v>
      </c>
      <c r="G1371" t="s">
        <v>28</v>
      </c>
      <c r="H1371">
        <v>40</v>
      </c>
      <c r="I1371">
        <v>31.578125</v>
      </c>
      <c r="J1371" t="s">
        <v>32</v>
      </c>
      <c r="K1371" s="1" t="s">
        <v>35</v>
      </c>
      <c r="L1371" t="s">
        <v>36</v>
      </c>
      <c r="M1371" t="s">
        <v>37</v>
      </c>
      <c r="N1371" t="s">
        <v>36</v>
      </c>
      <c r="O1371" t="str">
        <f>IF(N1371="Occasional","_Yes",N1371)</f>
        <v>No</v>
      </c>
    </row>
    <row r="1372" spans="1:15" x14ac:dyDescent="0.25">
      <c r="A1372" t="s">
        <v>14</v>
      </c>
      <c r="B1372" t="s">
        <v>18</v>
      </c>
      <c r="C1372" t="s">
        <v>19</v>
      </c>
      <c r="D1372">
        <v>28.28515625</v>
      </c>
      <c r="E1372" t="s">
        <v>24</v>
      </c>
      <c r="F1372">
        <v>3280</v>
      </c>
      <c r="G1372" t="s">
        <v>27</v>
      </c>
      <c r="H1372">
        <v>38</v>
      </c>
      <c r="I1372">
        <v>20.50390625</v>
      </c>
      <c r="J1372" t="s">
        <v>30</v>
      </c>
      <c r="K1372" s="1" t="s">
        <v>34</v>
      </c>
      <c r="L1372" t="s">
        <v>36</v>
      </c>
      <c r="M1372" t="s">
        <v>38</v>
      </c>
      <c r="N1372" t="s">
        <v>36</v>
      </c>
      <c r="O1372" t="str">
        <f>IF(N1372="Occasional","_Yes",N1372)</f>
        <v>No</v>
      </c>
    </row>
    <row r="1373" spans="1:15" x14ac:dyDescent="0.25">
      <c r="A1373" t="s">
        <v>14</v>
      </c>
      <c r="B1373" t="s">
        <v>18</v>
      </c>
      <c r="C1373" t="s">
        <v>19</v>
      </c>
      <c r="D1373">
        <v>28.5703125</v>
      </c>
      <c r="E1373" t="s">
        <v>24</v>
      </c>
      <c r="F1373">
        <v>3340</v>
      </c>
      <c r="G1373" t="s">
        <v>27</v>
      </c>
      <c r="H1373">
        <v>40.28125</v>
      </c>
      <c r="I1373">
        <v>31.44140625</v>
      </c>
      <c r="J1373" t="s">
        <v>32</v>
      </c>
      <c r="K1373" s="1" t="s">
        <v>34</v>
      </c>
      <c r="L1373" t="s">
        <v>36</v>
      </c>
      <c r="M1373" t="s">
        <v>39</v>
      </c>
      <c r="N1373" t="s">
        <v>36</v>
      </c>
      <c r="O1373" t="str">
        <f>IF(N1373="Occasional","_Yes",N1373)</f>
        <v>No</v>
      </c>
    </row>
    <row r="1374" spans="1:15" x14ac:dyDescent="0.25">
      <c r="A1374" t="s">
        <v>14</v>
      </c>
      <c r="B1374" t="s">
        <v>18</v>
      </c>
      <c r="C1374" t="s">
        <v>19</v>
      </c>
      <c r="D1374">
        <v>28.7109375</v>
      </c>
      <c r="E1374" t="s">
        <v>24</v>
      </c>
      <c r="F1374">
        <v>3100</v>
      </c>
      <c r="G1374" t="s">
        <v>27</v>
      </c>
      <c r="H1374">
        <v>37.7109375</v>
      </c>
      <c r="I1374">
        <v>29.20703125</v>
      </c>
      <c r="J1374" t="s">
        <v>31</v>
      </c>
      <c r="K1374" s="1" t="s">
        <v>33</v>
      </c>
      <c r="L1374" t="s">
        <v>36</v>
      </c>
      <c r="M1374" t="s">
        <v>38</v>
      </c>
      <c r="N1374" t="s">
        <v>36</v>
      </c>
      <c r="O1374" t="str">
        <f>IF(N1374="Occasional","_Yes",N1374)</f>
        <v>No</v>
      </c>
    </row>
    <row r="1375" spans="1:15" x14ac:dyDescent="0.25">
      <c r="A1375" t="s">
        <v>14</v>
      </c>
      <c r="B1375" t="s">
        <v>18</v>
      </c>
      <c r="C1375" t="s">
        <v>19</v>
      </c>
      <c r="D1375">
        <v>28.7109375</v>
      </c>
      <c r="E1375" t="s">
        <v>24</v>
      </c>
      <c r="F1375">
        <v>3810</v>
      </c>
      <c r="G1375" t="s">
        <v>28</v>
      </c>
      <c r="H1375">
        <v>41</v>
      </c>
      <c r="I1375">
        <v>20.5546875</v>
      </c>
      <c r="J1375" t="s">
        <v>30</v>
      </c>
      <c r="K1375" s="1" t="s">
        <v>34</v>
      </c>
      <c r="L1375" t="s">
        <v>36</v>
      </c>
      <c r="M1375" t="s">
        <v>37</v>
      </c>
      <c r="N1375" t="s">
        <v>63</v>
      </c>
      <c r="O1375" t="str">
        <f>IF(N1375="Occasional","_Yes",N1375)</f>
        <v>_Yes</v>
      </c>
    </row>
    <row r="1376" spans="1:15" x14ac:dyDescent="0.25">
      <c r="A1376" t="s">
        <v>14</v>
      </c>
      <c r="B1376" t="s">
        <v>18</v>
      </c>
      <c r="C1376" t="s">
        <v>19</v>
      </c>
      <c r="D1376">
        <v>29.28515625</v>
      </c>
      <c r="E1376" t="s">
        <v>24</v>
      </c>
      <c r="F1376">
        <v>2950</v>
      </c>
      <c r="G1376" t="s">
        <v>26</v>
      </c>
      <c r="H1376">
        <v>37.28125</v>
      </c>
      <c r="I1376">
        <v>39.9296875</v>
      </c>
      <c r="J1376" t="s">
        <v>32</v>
      </c>
      <c r="K1376" s="1" t="s">
        <v>33</v>
      </c>
      <c r="L1376" t="s">
        <v>36</v>
      </c>
      <c r="M1376" t="s">
        <v>38</v>
      </c>
      <c r="N1376" t="s">
        <v>36</v>
      </c>
      <c r="O1376" t="str">
        <f>IF(N1376="Occasional","_Yes",N1376)</f>
        <v>No</v>
      </c>
    </row>
    <row r="1377" spans="1:15" x14ac:dyDescent="0.25">
      <c r="A1377" t="s">
        <v>14</v>
      </c>
      <c r="B1377" t="s">
        <v>18</v>
      </c>
      <c r="C1377" t="s">
        <v>19</v>
      </c>
      <c r="D1377">
        <v>30</v>
      </c>
      <c r="E1377" t="s">
        <v>24</v>
      </c>
      <c r="F1377">
        <v>4030</v>
      </c>
      <c r="G1377" t="s">
        <v>28</v>
      </c>
      <c r="H1377">
        <v>40.28125</v>
      </c>
      <c r="I1377">
        <v>33.5234375</v>
      </c>
      <c r="J1377" t="s">
        <v>32</v>
      </c>
      <c r="K1377" s="1" t="s">
        <v>33</v>
      </c>
      <c r="L1377" t="s">
        <v>36</v>
      </c>
      <c r="M1377" t="s">
        <v>37</v>
      </c>
      <c r="N1377" t="s">
        <v>36</v>
      </c>
      <c r="O1377" t="str">
        <f>IF(N1377="Occasional","_Yes",N1377)</f>
        <v>No</v>
      </c>
    </row>
    <row r="1378" spans="1:15" x14ac:dyDescent="0.25">
      <c r="A1378" t="s">
        <v>14</v>
      </c>
      <c r="B1378" t="s">
        <v>18</v>
      </c>
      <c r="C1378" t="s">
        <v>19</v>
      </c>
      <c r="D1378">
        <v>30.28515625</v>
      </c>
      <c r="E1378" t="s">
        <v>24</v>
      </c>
      <c r="F1378">
        <v>1350</v>
      </c>
      <c r="G1378" t="s">
        <v>25</v>
      </c>
      <c r="H1378">
        <v>30.5703125</v>
      </c>
      <c r="I1378">
        <v>21.0703125</v>
      </c>
      <c r="J1378" t="s">
        <v>30</v>
      </c>
      <c r="K1378" s="1" t="s">
        <v>34</v>
      </c>
      <c r="L1378" t="s">
        <v>36</v>
      </c>
      <c r="M1378" t="s">
        <v>40</v>
      </c>
      <c r="N1378" t="s">
        <v>63</v>
      </c>
      <c r="O1378" t="str">
        <f>IF(N1378="Occasional","_Yes",N1378)</f>
        <v>_Yes</v>
      </c>
    </row>
    <row r="1379" spans="1:15" x14ac:dyDescent="0.25">
      <c r="A1379" t="s">
        <v>14</v>
      </c>
      <c r="B1379" t="s">
        <v>18</v>
      </c>
      <c r="C1379" t="s">
        <v>19</v>
      </c>
      <c r="D1379">
        <v>31</v>
      </c>
      <c r="E1379" t="s">
        <v>24</v>
      </c>
      <c r="F1379">
        <v>3600</v>
      </c>
      <c r="G1379" t="s">
        <v>28</v>
      </c>
      <c r="H1379">
        <v>40</v>
      </c>
      <c r="I1379">
        <v>22.2578125</v>
      </c>
      <c r="J1379" t="s">
        <v>30</v>
      </c>
      <c r="K1379" s="1" t="s">
        <v>34</v>
      </c>
      <c r="L1379" t="s">
        <v>36</v>
      </c>
      <c r="M1379" t="s">
        <v>37</v>
      </c>
      <c r="N1379" t="s">
        <v>63</v>
      </c>
      <c r="O1379" t="str">
        <f>IF(N1379="Occasional","_Yes",N1379)</f>
        <v>_Yes</v>
      </c>
    </row>
    <row r="1380" spans="1:15" x14ac:dyDescent="0.25">
      <c r="A1380" t="s">
        <v>14</v>
      </c>
      <c r="B1380" t="s">
        <v>18</v>
      </c>
      <c r="C1380" t="s">
        <v>19</v>
      </c>
      <c r="D1380">
        <v>31.5703125</v>
      </c>
      <c r="E1380" t="s">
        <v>24</v>
      </c>
      <c r="F1380">
        <v>3510</v>
      </c>
      <c r="G1380" t="s">
        <v>28</v>
      </c>
      <c r="H1380">
        <v>40.421875</v>
      </c>
      <c r="I1380">
        <v>33.8828125</v>
      </c>
      <c r="J1380" t="s">
        <v>32</v>
      </c>
      <c r="K1380" s="1" t="s">
        <v>33</v>
      </c>
      <c r="L1380" t="s">
        <v>36</v>
      </c>
      <c r="M1380" t="s">
        <v>46</v>
      </c>
      <c r="N1380" t="s">
        <v>36</v>
      </c>
      <c r="O1380" t="str">
        <f>IF(N1380="Occasional","_Yes",N1380)</f>
        <v>No</v>
      </c>
    </row>
    <row r="1381" spans="1:15" x14ac:dyDescent="0.25">
      <c r="A1381" t="s">
        <v>14</v>
      </c>
      <c r="B1381" t="s">
        <v>18</v>
      </c>
      <c r="C1381" t="s">
        <v>19</v>
      </c>
      <c r="D1381">
        <v>31.5703125</v>
      </c>
      <c r="E1381" t="s">
        <v>24</v>
      </c>
      <c r="F1381">
        <v>4070</v>
      </c>
      <c r="G1381" t="s">
        <v>28</v>
      </c>
      <c r="H1381">
        <v>38</v>
      </c>
      <c r="I1381">
        <v>32.109375</v>
      </c>
      <c r="J1381" t="s">
        <v>32</v>
      </c>
      <c r="K1381" s="1" t="s">
        <v>33</v>
      </c>
      <c r="L1381" t="s">
        <v>36</v>
      </c>
      <c r="M1381" t="s">
        <v>37</v>
      </c>
      <c r="N1381" t="s">
        <v>36</v>
      </c>
      <c r="O1381" t="str">
        <f>IF(N1381="Occasional","_Yes",N1381)</f>
        <v>No</v>
      </c>
    </row>
    <row r="1382" spans="1:15" x14ac:dyDescent="0.25">
      <c r="A1382" t="s">
        <v>14</v>
      </c>
      <c r="B1382" t="s">
        <v>18</v>
      </c>
      <c r="C1382" t="s">
        <v>19</v>
      </c>
      <c r="D1382">
        <v>32</v>
      </c>
      <c r="E1382" t="s">
        <v>24</v>
      </c>
      <c r="F1382">
        <v>2460</v>
      </c>
      <c r="G1382" t="s">
        <v>25</v>
      </c>
      <c r="H1382">
        <v>39</v>
      </c>
      <c r="I1382">
        <v>23.6796875</v>
      </c>
      <c r="J1382" t="s">
        <v>30</v>
      </c>
      <c r="K1382" s="1" t="s">
        <v>34</v>
      </c>
      <c r="L1382" t="s">
        <v>36</v>
      </c>
      <c r="M1382" t="s">
        <v>37</v>
      </c>
      <c r="N1382" t="s">
        <v>36</v>
      </c>
      <c r="O1382" t="str">
        <f>IF(N1382="Occasional","_Yes",N1382)</f>
        <v>No</v>
      </c>
    </row>
    <row r="1383" spans="1:15" x14ac:dyDescent="0.25">
      <c r="A1383" t="s">
        <v>14</v>
      </c>
      <c r="B1383" t="s">
        <v>18</v>
      </c>
      <c r="C1383" t="s">
        <v>19</v>
      </c>
      <c r="D1383">
        <v>32.28125</v>
      </c>
      <c r="E1383" t="s">
        <v>24</v>
      </c>
      <c r="F1383">
        <v>3190</v>
      </c>
      <c r="G1383" t="s">
        <v>27</v>
      </c>
      <c r="H1383">
        <v>41</v>
      </c>
      <c r="I1383">
        <v>35.8359375</v>
      </c>
      <c r="J1383" t="s">
        <v>32</v>
      </c>
      <c r="K1383" s="1" t="s">
        <v>34</v>
      </c>
      <c r="L1383" t="s">
        <v>36</v>
      </c>
      <c r="M1383" t="s">
        <v>40</v>
      </c>
      <c r="N1383" t="s">
        <v>36</v>
      </c>
      <c r="O1383" t="str">
        <f>IF(N1383="Occasional","_Yes",N1383)</f>
        <v>No</v>
      </c>
    </row>
    <row r="1384" spans="1:15" x14ac:dyDescent="0.25">
      <c r="A1384" t="s">
        <v>14</v>
      </c>
      <c r="B1384" t="s">
        <v>18</v>
      </c>
      <c r="C1384" t="s">
        <v>19</v>
      </c>
      <c r="D1384">
        <v>33</v>
      </c>
      <c r="E1384" t="s">
        <v>24</v>
      </c>
      <c r="F1384">
        <v>3800</v>
      </c>
      <c r="G1384" t="s">
        <v>28</v>
      </c>
      <c r="H1384">
        <v>40</v>
      </c>
      <c r="I1384">
        <v>25.8203125</v>
      </c>
      <c r="J1384" t="s">
        <v>31</v>
      </c>
      <c r="K1384" s="1" t="s">
        <v>33</v>
      </c>
      <c r="L1384" t="s">
        <v>36</v>
      </c>
      <c r="M1384" t="s">
        <v>37</v>
      </c>
      <c r="N1384" t="s">
        <v>36</v>
      </c>
      <c r="O1384" t="str">
        <f>IF(N1384="Occasional","_Yes",N1384)</f>
        <v>No</v>
      </c>
    </row>
    <row r="1385" spans="1:15" x14ac:dyDescent="0.25">
      <c r="A1385" t="s">
        <v>14</v>
      </c>
      <c r="B1385" t="s">
        <v>18</v>
      </c>
      <c r="C1385" t="s">
        <v>19</v>
      </c>
      <c r="D1385">
        <v>33.7109375</v>
      </c>
      <c r="E1385" t="s">
        <v>24</v>
      </c>
      <c r="F1385">
        <v>3450</v>
      </c>
      <c r="G1385" t="s">
        <v>27</v>
      </c>
      <c r="H1385">
        <v>36</v>
      </c>
      <c r="I1385">
        <v>32</v>
      </c>
      <c r="J1385" t="s">
        <v>32</v>
      </c>
      <c r="K1385" s="1" t="s">
        <v>33</v>
      </c>
      <c r="L1385" t="s">
        <v>63</v>
      </c>
      <c r="M1385" t="s">
        <v>38</v>
      </c>
      <c r="N1385" t="s">
        <v>36</v>
      </c>
      <c r="O1385" t="str">
        <f>IF(N1385="Occasional","_Yes",N1385)</f>
        <v>No</v>
      </c>
    </row>
    <row r="1386" spans="1:15" x14ac:dyDescent="0.25">
      <c r="A1386" t="s">
        <v>14</v>
      </c>
      <c r="B1386" t="s">
        <v>18</v>
      </c>
      <c r="C1386" t="s">
        <v>19</v>
      </c>
      <c r="D1386">
        <v>34.28125</v>
      </c>
      <c r="E1386" t="s">
        <v>24</v>
      </c>
      <c r="F1386">
        <v>3070</v>
      </c>
      <c r="G1386" t="s">
        <v>27</v>
      </c>
      <c r="H1386">
        <v>40</v>
      </c>
      <c r="I1386">
        <v>31.54296875</v>
      </c>
      <c r="J1386" t="s">
        <v>32</v>
      </c>
      <c r="K1386" s="1" t="s">
        <v>34</v>
      </c>
      <c r="L1386" t="s">
        <v>36</v>
      </c>
      <c r="M1386" t="s">
        <v>38</v>
      </c>
      <c r="N1386" t="s">
        <v>36</v>
      </c>
      <c r="O1386" t="str">
        <f>IF(N1386="Occasional","_Yes",N1386)</f>
        <v>No</v>
      </c>
    </row>
    <row r="1387" spans="1:15" x14ac:dyDescent="0.25">
      <c r="A1387" t="s">
        <v>14</v>
      </c>
      <c r="B1387" t="s">
        <v>18</v>
      </c>
      <c r="C1387" t="s">
        <v>19</v>
      </c>
      <c r="D1387">
        <v>34.28125</v>
      </c>
      <c r="E1387" t="s">
        <v>24</v>
      </c>
      <c r="F1387">
        <v>3410</v>
      </c>
      <c r="G1387" t="s">
        <v>27</v>
      </c>
      <c r="H1387">
        <v>40</v>
      </c>
      <c r="I1387">
        <v>26.640625</v>
      </c>
      <c r="J1387" t="s">
        <v>31</v>
      </c>
      <c r="K1387" s="1" t="s">
        <v>34</v>
      </c>
      <c r="L1387" t="s">
        <v>36</v>
      </c>
      <c r="M1387" t="s">
        <v>40</v>
      </c>
      <c r="N1387" t="s">
        <v>36</v>
      </c>
      <c r="O1387" t="str">
        <f>IF(N1387="Occasional","_Yes",N1387)</f>
        <v>No</v>
      </c>
    </row>
    <row r="1388" spans="1:15" x14ac:dyDescent="0.25">
      <c r="A1388" t="s">
        <v>14</v>
      </c>
      <c r="B1388" t="s">
        <v>18</v>
      </c>
      <c r="C1388" t="s">
        <v>19</v>
      </c>
      <c r="D1388">
        <v>34.28125</v>
      </c>
      <c r="E1388" t="s">
        <v>24</v>
      </c>
      <c r="F1388">
        <v>4060</v>
      </c>
      <c r="G1388" t="s">
        <v>28</v>
      </c>
      <c r="H1388">
        <v>40</v>
      </c>
      <c r="I1388">
        <v>26.4453125</v>
      </c>
      <c r="J1388" t="s">
        <v>31</v>
      </c>
      <c r="K1388" s="1" t="s">
        <v>34</v>
      </c>
      <c r="L1388" t="s">
        <v>36</v>
      </c>
      <c r="M1388" t="s">
        <v>38</v>
      </c>
      <c r="N1388" t="s">
        <v>36</v>
      </c>
      <c r="O1388" t="str">
        <f>IF(N1388="Occasional","_Yes",N1388)</f>
        <v>No</v>
      </c>
    </row>
    <row r="1389" spans="1:15" x14ac:dyDescent="0.25">
      <c r="A1389" t="s">
        <v>14</v>
      </c>
      <c r="B1389" t="s">
        <v>18</v>
      </c>
      <c r="C1389" t="s">
        <v>19</v>
      </c>
      <c r="D1389">
        <v>34.421875</v>
      </c>
      <c r="E1389" t="s">
        <v>24</v>
      </c>
      <c r="F1389">
        <v>3620</v>
      </c>
      <c r="G1389" t="s">
        <v>28</v>
      </c>
      <c r="H1389">
        <v>41.140625</v>
      </c>
      <c r="I1389">
        <v>33.734375</v>
      </c>
      <c r="J1389" t="s">
        <v>32</v>
      </c>
      <c r="K1389" s="1" t="s">
        <v>34</v>
      </c>
      <c r="L1389" t="s">
        <v>36</v>
      </c>
      <c r="M1389" t="s">
        <v>38</v>
      </c>
      <c r="N1389" t="s">
        <v>36</v>
      </c>
      <c r="O1389" t="str">
        <f>IF(N1389="Occasional","_Yes",N1389)</f>
        <v>No</v>
      </c>
    </row>
    <row r="1390" spans="1:15" x14ac:dyDescent="0.25">
      <c r="A1390" t="s">
        <v>14</v>
      </c>
      <c r="B1390" t="s">
        <v>18</v>
      </c>
      <c r="C1390" t="s">
        <v>19</v>
      </c>
      <c r="D1390">
        <v>34.421875</v>
      </c>
      <c r="E1390" t="s">
        <v>24</v>
      </c>
      <c r="F1390">
        <v>3675</v>
      </c>
      <c r="G1390" t="s">
        <v>28</v>
      </c>
      <c r="H1390">
        <v>40</v>
      </c>
      <c r="I1390">
        <v>32.4140625</v>
      </c>
      <c r="J1390" t="s">
        <v>32</v>
      </c>
      <c r="K1390" s="1" t="s">
        <v>35</v>
      </c>
      <c r="L1390" t="s">
        <v>36</v>
      </c>
      <c r="M1390" t="s">
        <v>40</v>
      </c>
      <c r="N1390" t="s">
        <v>36</v>
      </c>
      <c r="O1390" t="str">
        <f>IF(N1390="Occasional","_Yes",N1390)</f>
        <v>No</v>
      </c>
    </row>
    <row r="1391" spans="1:15" x14ac:dyDescent="0.25">
      <c r="A1391" t="s">
        <v>14</v>
      </c>
      <c r="B1391" t="s">
        <v>18</v>
      </c>
      <c r="C1391" t="s">
        <v>19</v>
      </c>
      <c r="D1391">
        <v>35.140625</v>
      </c>
      <c r="E1391" t="s">
        <v>24</v>
      </c>
      <c r="F1391">
        <v>2790</v>
      </c>
      <c r="G1391" t="s">
        <v>26</v>
      </c>
      <c r="H1391">
        <v>38</v>
      </c>
      <c r="I1391">
        <v>17.76953125</v>
      </c>
      <c r="J1391" t="s">
        <v>29</v>
      </c>
      <c r="K1391" s="1" t="s">
        <v>35</v>
      </c>
      <c r="L1391" t="s">
        <v>63</v>
      </c>
      <c r="M1391" t="s">
        <v>40</v>
      </c>
      <c r="N1391" t="s">
        <v>36</v>
      </c>
      <c r="O1391" t="str">
        <f>IF(N1391="Occasional","_Yes",N1391)</f>
        <v>No</v>
      </c>
    </row>
    <row r="1392" spans="1:15" x14ac:dyDescent="0.25">
      <c r="A1392" t="s">
        <v>14</v>
      </c>
      <c r="B1392" t="s">
        <v>18</v>
      </c>
      <c r="C1392" t="s">
        <v>19</v>
      </c>
      <c r="D1392">
        <v>35.421875</v>
      </c>
      <c r="E1392" t="s">
        <v>24</v>
      </c>
      <c r="F1392">
        <v>3450</v>
      </c>
      <c r="G1392" t="s">
        <v>27</v>
      </c>
      <c r="H1392">
        <v>41</v>
      </c>
      <c r="I1392">
        <v>17.97265625</v>
      </c>
      <c r="J1392" t="s">
        <v>29</v>
      </c>
      <c r="K1392" s="1" t="s">
        <v>33</v>
      </c>
      <c r="L1392" t="s">
        <v>36</v>
      </c>
      <c r="M1392" t="s">
        <v>40</v>
      </c>
      <c r="N1392" t="s">
        <v>36</v>
      </c>
      <c r="O1392" t="str">
        <f>IF(N1392="Occasional","_Yes",N1392)</f>
        <v>No</v>
      </c>
    </row>
    <row r="1393" spans="1:15" x14ac:dyDescent="0.25">
      <c r="A1393" t="s">
        <v>14</v>
      </c>
      <c r="B1393" t="s">
        <v>18</v>
      </c>
      <c r="C1393" t="s">
        <v>19</v>
      </c>
      <c r="D1393">
        <v>36</v>
      </c>
      <c r="E1393" t="s">
        <v>24</v>
      </c>
      <c r="F1393">
        <v>4540</v>
      </c>
      <c r="G1393" t="s">
        <v>28</v>
      </c>
      <c r="H1393">
        <v>41</v>
      </c>
      <c r="I1393">
        <v>30.28125</v>
      </c>
      <c r="J1393" t="s">
        <v>32</v>
      </c>
      <c r="K1393" s="1" t="s">
        <v>33</v>
      </c>
      <c r="L1393" t="s">
        <v>36</v>
      </c>
      <c r="M1393" t="s">
        <v>38</v>
      </c>
      <c r="N1393" t="s">
        <v>36</v>
      </c>
      <c r="O1393" t="str">
        <f>IF(N1393="Occasional","_Yes",N1393)</f>
        <v>No</v>
      </c>
    </row>
    <row r="1394" spans="1:15" x14ac:dyDescent="0.25">
      <c r="A1394" t="s">
        <v>14</v>
      </c>
      <c r="B1394" t="s">
        <v>18</v>
      </c>
      <c r="C1394" t="s">
        <v>19</v>
      </c>
      <c r="D1394">
        <v>36.5703125</v>
      </c>
      <c r="E1394" t="s">
        <v>24</v>
      </c>
      <c r="F1394">
        <v>1860</v>
      </c>
      <c r="G1394" t="s">
        <v>25</v>
      </c>
      <c r="H1394">
        <v>34</v>
      </c>
      <c r="I1394">
        <v>19.86328125</v>
      </c>
      <c r="J1394" t="s">
        <v>29</v>
      </c>
      <c r="K1394" s="1" t="s">
        <v>33</v>
      </c>
      <c r="L1394" t="s">
        <v>36</v>
      </c>
      <c r="M1394" t="s">
        <v>40</v>
      </c>
      <c r="N1394" t="s">
        <v>36</v>
      </c>
      <c r="O1394" t="str">
        <f>IF(N1394="Occasional","_Yes",N1394)</f>
        <v>No</v>
      </c>
    </row>
    <row r="1395" spans="1:15" x14ac:dyDescent="0.25">
      <c r="A1395" t="s">
        <v>14</v>
      </c>
      <c r="B1395" t="s">
        <v>18</v>
      </c>
      <c r="C1395" t="s">
        <v>19</v>
      </c>
      <c r="D1395">
        <v>37.28125</v>
      </c>
      <c r="E1395" t="s">
        <v>24</v>
      </c>
      <c r="F1395">
        <v>4760</v>
      </c>
      <c r="G1395" t="s">
        <v>28</v>
      </c>
      <c r="H1395">
        <v>41</v>
      </c>
      <c r="I1395">
        <v>35.5</v>
      </c>
      <c r="J1395" t="s">
        <v>32</v>
      </c>
      <c r="K1395" s="1" t="s">
        <v>34</v>
      </c>
      <c r="L1395" t="s">
        <v>36</v>
      </c>
      <c r="M1395" t="s">
        <v>38</v>
      </c>
      <c r="N1395" t="s">
        <v>36</v>
      </c>
      <c r="O1395" t="str">
        <f>IF(N1395="Occasional","_Yes",N1395)</f>
        <v>No</v>
      </c>
    </row>
    <row r="1396" spans="1:15" x14ac:dyDescent="0.25">
      <c r="A1396" t="s">
        <v>14</v>
      </c>
      <c r="B1396" t="s">
        <v>18</v>
      </c>
      <c r="C1396" t="s">
        <v>19</v>
      </c>
      <c r="D1396">
        <v>37.5703125</v>
      </c>
      <c r="E1396" t="s">
        <v>24</v>
      </c>
      <c r="F1396">
        <v>4350</v>
      </c>
      <c r="G1396" t="s">
        <v>28</v>
      </c>
      <c r="H1396">
        <v>41</v>
      </c>
      <c r="I1396">
        <v>32.9609375</v>
      </c>
      <c r="J1396" t="s">
        <v>32</v>
      </c>
      <c r="K1396" s="1" t="s">
        <v>33</v>
      </c>
      <c r="L1396" t="s">
        <v>36</v>
      </c>
      <c r="M1396" t="s">
        <v>40</v>
      </c>
      <c r="N1396" t="s">
        <v>36</v>
      </c>
      <c r="O1396" t="str">
        <f>IF(N1396="Occasional","_Yes",N1396)</f>
        <v>No</v>
      </c>
    </row>
    <row r="1397" spans="1:15" x14ac:dyDescent="0.25">
      <c r="A1397" t="s">
        <v>14</v>
      </c>
      <c r="B1397" t="s">
        <v>18</v>
      </c>
      <c r="C1397" t="s">
        <v>19</v>
      </c>
      <c r="D1397">
        <v>37.7109375</v>
      </c>
      <c r="E1397" t="s">
        <v>24</v>
      </c>
      <c r="F1397">
        <v>4330</v>
      </c>
      <c r="G1397" t="s">
        <v>28</v>
      </c>
      <c r="H1397">
        <v>40</v>
      </c>
      <c r="I1397">
        <v>19.98046875</v>
      </c>
      <c r="J1397" t="s">
        <v>29</v>
      </c>
      <c r="K1397" s="1" t="s">
        <v>34</v>
      </c>
      <c r="L1397" t="s">
        <v>36</v>
      </c>
      <c r="M1397" t="s">
        <v>38</v>
      </c>
      <c r="N1397" t="s">
        <v>63</v>
      </c>
      <c r="O1397" t="str">
        <f>IF(N1397="Occasional","_Yes",N1397)</f>
        <v>_Yes</v>
      </c>
    </row>
    <row r="1398" spans="1:15" x14ac:dyDescent="0.25">
      <c r="A1398" t="s">
        <v>14</v>
      </c>
      <c r="B1398" t="s">
        <v>18</v>
      </c>
      <c r="C1398" t="s">
        <v>19</v>
      </c>
      <c r="D1398">
        <v>39.140625</v>
      </c>
      <c r="E1398" t="s">
        <v>24</v>
      </c>
      <c r="F1398">
        <v>3460</v>
      </c>
      <c r="G1398" t="s">
        <v>27</v>
      </c>
      <c r="H1398">
        <v>38.8515625</v>
      </c>
      <c r="I1398">
        <v>35.484375</v>
      </c>
      <c r="J1398" t="s">
        <v>32</v>
      </c>
      <c r="K1398" s="1" t="s">
        <v>35</v>
      </c>
      <c r="L1398" t="s">
        <v>36</v>
      </c>
      <c r="M1398" t="s">
        <v>39</v>
      </c>
      <c r="N1398" t="s">
        <v>36</v>
      </c>
      <c r="O1398" t="str">
        <f>IF(N1398="Occasional","_Yes",N1398)</f>
        <v>No</v>
      </c>
    </row>
    <row r="1399" spans="1:15" x14ac:dyDescent="0.25">
      <c r="A1399" t="s">
        <v>14</v>
      </c>
      <c r="B1399" t="s">
        <v>18</v>
      </c>
      <c r="C1399" t="s">
        <v>19</v>
      </c>
      <c r="D1399">
        <v>39.140625</v>
      </c>
      <c r="E1399" t="s">
        <v>24</v>
      </c>
      <c r="F1399">
        <v>3860</v>
      </c>
      <c r="G1399" t="s">
        <v>28</v>
      </c>
      <c r="H1399">
        <v>42</v>
      </c>
      <c r="I1399">
        <v>28.484375</v>
      </c>
      <c r="J1399" t="s">
        <v>31</v>
      </c>
      <c r="K1399" s="1" t="s">
        <v>35</v>
      </c>
      <c r="L1399" t="s">
        <v>36</v>
      </c>
      <c r="M1399" t="s">
        <v>40</v>
      </c>
      <c r="N1399" t="s">
        <v>36</v>
      </c>
      <c r="O1399" t="str">
        <f>IF(N1399="Occasional","_Yes",N1399)</f>
        <v>No</v>
      </c>
    </row>
    <row r="1400" spans="1:15" x14ac:dyDescent="0.25">
      <c r="A1400" t="s">
        <v>14</v>
      </c>
      <c r="B1400" t="s">
        <v>18</v>
      </c>
      <c r="C1400" t="s">
        <v>19</v>
      </c>
      <c r="D1400">
        <v>39.28125</v>
      </c>
      <c r="E1400" t="s">
        <v>24</v>
      </c>
      <c r="F1400">
        <v>2345</v>
      </c>
      <c r="G1400" t="s">
        <v>25</v>
      </c>
      <c r="H1400">
        <v>40.5703125</v>
      </c>
      <c r="I1400">
        <v>34.796875</v>
      </c>
      <c r="J1400" t="s">
        <v>32</v>
      </c>
      <c r="K1400" s="1" t="s">
        <v>33</v>
      </c>
      <c r="L1400" t="s">
        <v>36</v>
      </c>
      <c r="M1400" t="s">
        <v>40</v>
      </c>
      <c r="N1400" t="s">
        <v>36</v>
      </c>
      <c r="O1400" t="str">
        <f>IF(N1400="Occasional","_Yes",N1400)</f>
        <v>No</v>
      </c>
    </row>
    <row r="1401" spans="1:15" x14ac:dyDescent="0.25">
      <c r="A1401" t="s">
        <v>14</v>
      </c>
      <c r="B1401" t="s">
        <v>18</v>
      </c>
      <c r="C1401" t="s">
        <v>19</v>
      </c>
      <c r="D1401">
        <v>39.28125</v>
      </c>
      <c r="E1401" t="s">
        <v>24</v>
      </c>
      <c r="F1401">
        <v>3395</v>
      </c>
      <c r="G1401" t="s">
        <v>27</v>
      </c>
      <c r="H1401">
        <v>39</v>
      </c>
      <c r="I1401">
        <v>20.43359375</v>
      </c>
      <c r="J1401" t="s">
        <v>30</v>
      </c>
      <c r="K1401" s="1" t="s">
        <v>33</v>
      </c>
      <c r="L1401" t="s">
        <v>36</v>
      </c>
      <c r="M1401" t="s">
        <v>40</v>
      </c>
      <c r="N1401" t="s">
        <v>41</v>
      </c>
      <c r="O1401" t="str">
        <f>IF(N1401="Occasional","_Yes",N1401)</f>
        <v>_Yes</v>
      </c>
    </row>
    <row r="1402" spans="1:15" x14ac:dyDescent="0.25">
      <c r="A1402" t="s">
        <v>14</v>
      </c>
      <c r="B1402" t="s">
        <v>18</v>
      </c>
      <c r="C1402" t="s">
        <v>19</v>
      </c>
      <c r="D1402">
        <v>40.140625</v>
      </c>
      <c r="E1402" t="s">
        <v>24</v>
      </c>
      <c r="F1402">
        <v>3740</v>
      </c>
      <c r="G1402" t="s">
        <v>28</v>
      </c>
      <c r="H1402">
        <v>42</v>
      </c>
      <c r="I1402">
        <v>32.7109375</v>
      </c>
      <c r="J1402" t="s">
        <v>32</v>
      </c>
      <c r="K1402" s="1" t="s">
        <v>33</v>
      </c>
      <c r="L1402" t="s">
        <v>36</v>
      </c>
      <c r="M1402" t="s">
        <v>37</v>
      </c>
      <c r="N1402" t="s">
        <v>36</v>
      </c>
      <c r="O1402" t="str">
        <f>IF(N1402="Occasional","_Yes",N1402)</f>
        <v>No</v>
      </c>
    </row>
    <row r="1403" spans="1:15" x14ac:dyDescent="0.25">
      <c r="A1403" t="s">
        <v>14</v>
      </c>
      <c r="B1403" t="s">
        <v>18</v>
      </c>
      <c r="C1403" t="s">
        <v>19</v>
      </c>
      <c r="D1403">
        <v>41.140625</v>
      </c>
      <c r="E1403" t="s">
        <v>24</v>
      </c>
      <c r="F1403">
        <v>3280</v>
      </c>
      <c r="G1403" t="s">
        <v>27</v>
      </c>
      <c r="H1403">
        <v>39</v>
      </c>
      <c r="I1403">
        <v>29.62890625</v>
      </c>
      <c r="J1403" t="s">
        <v>31</v>
      </c>
      <c r="K1403" s="1" t="s">
        <v>34</v>
      </c>
      <c r="L1403" t="s">
        <v>36</v>
      </c>
      <c r="M1403" t="s">
        <v>37</v>
      </c>
      <c r="N1403" t="s">
        <v>36</v>
      </c>
      <c r="O1403" t="str">
        <f>IF(N1403="Occasional","_Yes",N1403)</f>
        <v>No</v>
      </c>
    </row>
    <row r="1404" spans="1:15" x14ac:dyDescent="0.25">
      <c r="A1404" t="s">
        <v>14</v>
      </c>
      <c r="B1404" t="s">
        <v>18</v>
      </c>
      <c r="C1404" t="s">
        <v>19</v>
      </c>
      <c r="D1404">
        <v>41.140625</v>
      </c>
      <c r="E1404" t="s">
        <v>24</v>
      </c>
      <c r="F1404">
        <v>3470</v>
      </c>
      <c r="G1404" t="s">
        <v>27</v>
      </c>
      <c r="H1404">
        <v>41</v>
      </c>
      <c r="I1404">
        <v>34.3515625</v>
      </c>
      <c r="J1404" t="s">
        <v>32</v>
      </c>
      <c r="K1404" s="1" t="s">
        <v>33</v>
      </c>
      <c r="L1404" t="s">
        <v>36</v>
      </c>
      <c r="M1404" t="s">
        <v>40</v>
      </c>
      <c r="N1404" t="s">
        <v>36</v>
      </c>
      <c r="O1404" t="str">
        <f>IF(N1404="Occasional","_Yes",N1404)</f>
        <v>No</v>
      </c>
    </row>
    <row r="1405" spans="1:15" x14ac:dyDescent="0.25">
      <c r="A1405" t="s">
        <v>14</v>
      </c>
      <c r="B1405" t="s">
        <v>18</v>
      </c>
      <c r="C1405" t="s">
        <v>19</v>
      </c>
      <c r="D1405">
        <v>41.421875</v>
      </c>
      <c r="E1405" t="s">
        <v>24</v>
      </c>
      <c r="F1405">
        <v>3670</v>
      </c>
      <c r="G1405" t="s">
        <v>28</v>
      </c>
      <c r="H1405">
        <v>41.5703125</v>
      </c>
      <c r="I1405">
        <v>26.9140625</v>
      </c>
      <c r="J1405" t="s">
        <v>31</v>
      </c>
      <c r="K1405" s="1" t="s">
        <v>35</v>
      </c>
      <c r="L1405" t="s">
        <v>36</v>
      </c>
      <c r="M1405" t="s">
        <v>38</v>
      </c>
      <c r="N1405" t="s">
        <v>36</v>
      </c>
      <c r="O1405" t="str">
        <f>IF(N1405="Occasional","_Yes",N1405)</f>
        <v>No</v>
      </c>
    </row>
    <row r="1406" spans="1:15" x14ac:dyDescent="0.25">
      <c r="A1406" t="s">
        <v>14</v>
      </c>
      <c r="B1406" t="s">
        <v>18</v>
      </c>
      <c r="C1406" t="s">
        <v>19</v>
      </c>
      <c r="D1406">
        <v>42.140625</v>
      </c>
      <c r="E1406" t="s">
        <v>24</v>
      </c>
      <c r="F1406">
        <v>2580</v>
      </c>
      <c r="G1406" t="s">
        <v>26</v>
      </c>
      <c r="H1406">
        <v>37</v>
      </c>
      <c r="I1406">
        <v>30.703125</v>
      </c>
      <c r="J1406" t="s">
        <v>32</v>
      </c>
      <c r="K1406" s="1" t="s">
        <v>35</v>
      </c>
      <c r="L1406" t="s">
        <v>36</v>
      </c>
      <c r="M1406" t="s">
        <v>40</v>
      </c>
      <c r="N1406" t="s">
        <v>36</v>
      </c>
      <c r="O1406" t="str">
        <f>IF(N1406="Occasional","_Yes",N1406)</f>
        <v>No</v>
      </c>
    </row>
    <row r="1407" spans="1:15" x14ac:dyDescent="0.25">
      <c r="A1407" t="s">
        <v>14</v>
      </c>
      <c r="B1407" t="s">
        <v>18</v>
      </c>
      <c r="C1407" t="s">
        <v>19</v>
      </c>
      <c r="D1407">
        <v>42.5703125</v>
      </c>
      <c r="E1407" t="s">
        <v>24</v>
      </c>
      <c r="F1407">
        <v>4010</v>
      </c>
      <c r="G1407" t="s">
        <v>28</v>
      </c>
      <c r="H1407">
        <v>41</v>
      </c>
      <c r="I1407">
        <v>25.484375</v>
      </c>
      <c r="J1407" t="s">
        <v>31</v>
      </c>
      <c r="K1407" s="1" t="s">
        <v>33</v>
      </c>
      <c r="L1407" t="s">
        <v>36</v>
      </c>
      <c r="M1407" t="s">
        <v>37</v>
      </c>
      <c r="N1407" t="s">
        <v>63</v>
      </c>
      <c r="O1407" t="str">
        <f>IF(N1407="Occasional","_Yes",N1407)</f>
        <v>_Yes</v>
      </c>
    </row>
    <row r="1408" spans="1:15" x14ac:dyDescent="0.25">
      <c r="A1408" t="s">
        <v>14</v>
      </c>
      <c r="B1408" t="s">
        <v>18</v>
      </c>
      <c r="C1408" t="s">
        <v>19</v>
      </c>
      <c r="D1408">
        <v>42.5703125</v>
      </c>
      <c r="E1408" t="s">
        <v>24</v>
      </c>
      <c r="F1408">
        <v>4290</v>
      </c>
      <c r="G1408" t="s">
        <v>28</v>
      </c>
      <c r="H1408">
        <v>41.8515625</v>
      </c>
      <c r="I1408">
        <v>35.3984375</v>
      </c>
      <c r="J1408" t="s">
        <v>32</v>
      </c>
      <c r="K1408" s="1" t="s">
        <v>33</v>
      </c>
      <c r="L1408" t="s">
        <v>36</v>
      </c>
      <c r="M1408" t="s">
        <v>39</v>
      </c>
      <c r="N1408" t="s">
        <v>36</v>
      </c>
      <c r="O1408" t="str">
        <f>IF(N1408="Occasional","_Yes",N1408)</f>
        <v>No</v>
      </c>
    </row>
    <row r="1409" spans="1:15" x14ac:dyDescent="0.25">
      <c r="A1409" t="s">
        <v>14</v>
      </c>
      <c r="B1409" t="s">
        <v>18</v>
      </c>
      <c r="C1409" t="s">
        <v>19</v>
      </c>
      <c r="D1409">
        <v>42.7109375</v>
      </c>
      <c r="E1409" t="s">
        <v>24</v>
      </c>
      <c r="F1409">
        <v>3680</v>
      </c>
      <c r="G1409" t="s">
        <v>28</v>
      </c>
      <c r="H1409">
        <v>38</v>
      </c>
      <c r="I1409">
        <v>24.47265625</v>
      </c>
      <c r="J1409" t="s">
        <v>30</v>
      </c>
      <c r="K1409" s="1" t="s">
        <v>34</v>
      </c>
      <c r="L1409" t="s">
        <v>36</v>
      </c>
      <c r="M1409" t="s">
        <v>37</v>
      </c>
      <c r="N1409" t="s">
        <v>63</v>
      </c>
      <c r="O1409" t="str">
        <f>IF(N1409="Occasional","_Yes",N1409)</f>
        <v>_Yes</v>
      </c>
    </row>
    <row r="1410" spans="1:15" x14ac:dyDescent="0.25">
      <c r="A1410" t="s">
        <v>14</v>
      </c>
      <c r="B1410" t="s">
        <v>18</v>
      </c>
      <c r="C1410" t="s">
        <v>19</v>
      </c>
      <c r="D1410">
        <v>42.8515625</v>
      </c>
      <c r="E1410" t="s">
        <v>24</v>
      </c>
      <c r="F1410">
        <v>4040</v>
      </c>
      <c r="G1410" t="s">
        <v>28</v>
      </c>
      <c r="H1410">
        <v>40.140625</v>
      </c>
      <c r="I1410">
        <v>29.50390625</v>
      </c>
      <c r="J1410" t="s">
        <v>31</v>
      </c>
      <c r="K1410" s="1" t="s">
        <v>34</v>
      </c>
      <c r="L1410" t="s">
        <v>36</v>
      </c>
      <c r="M1410" t="s">
        <v>40</v>
      </c>
      <c r="N1410" t="s">
        <v>36</v>
      </c>
      <c r="O1410" t="str">
        <f>IF(N1410="Occasional","_Yes",N1410)</f>
        <v>No</v>
      </c>
    </row>
    <row r="1411" spans="1:15" x14ac:dyDescent="0.25">
      <c r="A1411" t="s">
        <v>14</v>
      </c>
      <c r="B1411" t="s">
        <v>18</v>
      </c>
      <c r="C1411" t="s">
        <v>19</v>
      </c>
      <c r="D1411">
        <v>44.7109375</v>
      </c>
      <c r="E1411" t="s">
        <v>24</v>
      </c>
      <c r="F1411">
        <v>4020</v>
      </c>
      <c r="G1411" t="s">
        <v>28</v>
      </c>
      <c r="H1411">
        <v>41</v>
      </c>
      <c r="I1411">
        <v>34.734375</v>
      </c>
      <c r="J1411" t="s">
        <v>32</v>
      </c>
      <c r="K1411" s="1" t="s">
        <v>33</v>
      </c>
      <c r="L1411" t="s">
        <v>63</v>
      </c>
      <c r="M1411" t="s">
        <v>38</v>
      </c>
      <c r="N1411" t="s">
        <v>36</v>
      </c>
      <c r="O1411" t="str">
        <f>IF(N1411="Occasional","_Yes",N1411)</f>
        <v>No</v>
      </c>
    </row>
    <row r="1412" spans="1:15" x14ac:dyDescent="0.25">
      <c r="A1412" t="s">
        <v>14</v>
      </c>
      <c r="B1412" t="s">
        <v>18</v>
      </c>
      <c r="C1412" t="s">
        <v>19</v>
      </c>
      <c r="D1412">
        <v>44.7109375</v>
      </c>
      <c r="E1412" t="s">
        <v>24</v>
      </c>
      <c r="F1412">
        <v>4030</v>
      </c>
      <c r="G1412" t="s">
        <v>28</v>
      </c>
      <c r="H1412">
        <v>40.28125</v>
      </c>
      <c r="I1412">
        <v>31.94140625</v>
      </c>
      <c r="J1412" t="s">
        <v>32</v>
      </c>
      <c r="K1412" s="1" t="s">
        <v>34</v>
      </c>
      <c r="L1412" t="s">
        <v>36</v>
      </c>
      <c r="M1412" t="s">
        <v>37</v>
      </c>
      <c r="N1412" t="s">
        <v>63</v>
      </c>
      <c r="O1412" t="str">
        <f>IF(N1412="Occasional","_Yes",N1412)</f>
        <v>_Yes</v>
      </c>
    </row>
    <row r="1413" spans="1:15" x14ac:dyDescent="0.25">
      <c r="A1413" t="s">
        <v>14</v>
      </c>
      <c r="B1413" t="s">
        <v>18</v>
      </c>
      <c r="C1413" t="s">
        <v>19</v>
      </c>
      <c r="D1413">
        <v>45</v>
      </c>
      <c r="E1413" t="s">
        <v>24</v>
      </c>
      <c r="F1413">
        <v>3250</v>
      </c>
      <c r="G1413" t="s">
        <v>27</v>
      </c>
      <c r="H1413">
        <v>40.140625</v>
      </c>
      <c r="I1413">
        <v>19.01953125</v>
      </c>
      <c r="J1413" t="s">
        <v>29</v>
      </c>
      <c r="K1413" s="1" t="s">
        <v>33</v>
      </c>
      <c r="L1413" t="s">
        <v>63</v>
      </c>
      <c r="M1413" t="s">
        <v>37</v>
      </c>
      <c r="N1413" t="s">
        <v>36</v>
      </c>
      <c r="O1413" t="str">
        <f>IF(N1413="Occasional","_Yes",N1413)</f>
        <v>No</v>
      </c>
    </row>
    <row r="1414" spans="1:15" x14ac:dyDescent="0.25">
      <c r="A1414" t="s">
        <v>14</v>
      </c>
      <c r="B1414" t="s">
        <v>18</v>
      </c>
      <c r="C1414" t="s">
        <v>19</v>
      </c>
      <c r="D1414">
        <v>45.28125</v>
      </c>
      <c r="E1414" t="s">
        <v>24</v>
      </c>
      <c r="F1414">
        <v>3670</v>
      </c>
      <c r="G1414" t="s">
        <v>28</v>
      </c>
      <c r="H1414">
        <v>42</v>
      </c>
      <c r="I1414">
        <v>22.84765625</v>
      </c>
      <c r="J1414" t="s">
        <v>30</v>
      </c>
      <c r="K1414" s="1" t="s">
        <v>33</v>
      </c>
      <c r="L1414" t="s">
        <v>36</v>
      </c>
      <c r="M1414" t="s">
        <v>37</v>
      </c>
      <c r="N1414" t="s">
        <v>36</v>
      </c>
      <c r="O1414" t="str">
        <f>IF(N1414="Occasional","_Yes",N1414)</f>
        <v>No</v>
      </c>
    </row>
    <row r="1415" spans="1:15" x14ac:dyDescent="0.25">
      <c r="A1415" t="s">
        <v>14</v>
      </c>
      <c r="B1415" t="s">
        <v>18</v>
      </c>
      <c r="C1415" t="s">
        <v>19</v>
      </c>
      <c r="D1415">
        <v>45.28125</v>
      </c>
      <c r="E1415" t="s">
        <v>24</v>
      </c>
      <c r="F1415">
        <v>4030</v>
      </c>
      <c r="G1415" t="s">
        <v>28</v>
      </c>
      <c r="H1415">
        <v>42</v>
      </c>
      <c r="I1415">
        <v>29.40625</v>
      </c>
      <c r="J1415" t="s">
        <v>31</v>
      </c>
      <c r="K1415" s="1" t="s">
        <v>33</v>
      </c>
      <c r="L1415" t="s">
        <v>36</v>
      </c>
      <c r="M1415" t="s">
        <v>37</v>
      </c>
      <c r="N1415" t="s">
        <v>36</v>
      </c>
      <c r="O1415" t="str">
        <f>IF(N1415="Occasional","_Yes",N1415)</f>
        <v>No</v>
      </c>
    </row>
    <row r="1416" spans="1:15" x14ac:dyDescent="0.25">
      <c r="A1416" t="s">
        <v>14</v>
      </c>
      <c r="B1416" t="s">
        <v>18</v>
      </c>
      <c r="C1416" t="s">
        <v>19</v>
      </c>
      <c r="D1416">
        <v>46.5703125</v>
      </c>
      <c r="E1416" t="s">
        <v>24</v>
      </c>
      <c r="F1416">
        <v>3710</v>
      </c>
      <c r="G1416" t="s">
        <v>28</v>
      </c>
      <c r="H1416">
        <v>40</v>
      </c>
      <c r="I1416">
        <v>23.875</v>
      </c>
      <c r="J1416" t="s">
        <v>30</v>
      </c>
      <c r="K1416" s="1" t="s">
        <v>34</v>
      </c>
      <c r="L1416" t="s">
        <v>36</v>
      </c>
      <c r="M1416" t="s">
        <v>38</v>
      </c>
      <c r="N1416" t="s">
        <v>36</v>
      </c>
      <c r="O1416" t="str">
        <f>IF(N1416="Occasional","_Yes",N1416)</f>
        <v>No</v>
      </c>
    </row>
    <row r="1417" spans="1:15" x14ac:dyDescent="0.25">
      <c r="A1417" t="s">
        <v>14</v>
      </c>
      <c r="B1417" t="s">
        <v>18</v>
      </c>
      <c r="C1417" t="s">
        <v>19</v>
      </c>
      <c r="D1417">
        <v>46.5703125</v>
      </c>
      <c r="E1417" t="s">
        <v>24</v>
      </c>
      <c r="F1417">
        <v>4060</v>
      </c>
      <c r="G1417" t="s">
        <v>28</v>
      </c>
      <c r="H1417">
        <v>40.140625</v>
      </c>
      <c r="I1417">
        <v>24.26953125</v>
      </c>
      <c r="J1417" t="s">
        <v>30</v>
      </c>
      <c r="K1417" s="1" t="s">
        <v>35</v>
      </c>
      <c r="L1417" t="s">
        <v>36</v>
      </c>
      <c r="M1417" t="s">
        <v>37</v>
      </c>
      <c r="N1417" t="s">
        <v>36</v>
      </c>
      <c r="O1417" t="str">
        <f>IF(N1417="Occasional","_Yes",N1417)</f>
        <v>No</v>
      </c>
    </row>
    <row r="1418" spans="1:15" x14ac:dyDescent="0.25">
      <c r="A1418" t="s">
        <v>14</v>
      </c>
      <c r="B1418" t="s">
        <v>18</v>
      </c>
      <c r="C1418" t="s">
        <v>19</v>
      </c>
      <c r="D1418">
        <v>46.7109375</v>
      </c>
      <c r="E1418" t="s">
        <v>24</v>
      </c>
      <c r="F1418">
        <v>2600</v>
      </c>
      <c r="G1418" t="s">
        <v>26</v>
      </c>
      <c r="H1418">
        <v>40</v>
      </c>
      <c r="I1418">
        <v>24.88671875</v>
      </c>
      <c r="J1418" t="s">
        <v>30</v>
      </c>
      <c r="K1418" s="1" t="s">
        <v>34</v>
      </c>
      <c r="L1418" t="s">
        <v>36</v>
      </c>
      <c r="M1418" t="s">
        <v>37</v>
      </c>
      <c r="N1418" t="s">
        <v>63</v>
      </c>
      <c r="O1418" t="str">
        <f>IF(N1418="Occasional","_Yes",N1418)</f>
        <v>_Yes</v>
      </c>
    </row>
    <row r="1419" spans="1:15" x14ac:dyDescent="0.25">
      <c r="A1419" t="s">
        <v>14</v>
      </c>
      <c r="B1419" t="s">
        <v>18</v>
      </c>
      <c r="C1419" t="s">
        <v>19</v>
      </c>
      <c r="D1419">
        <v>47</v>
      </c>
      <c r="E1419" t="s">
        <v>24</v>
      </c>
      <c r="F1419">
        <v>3660</v>
      </c>
      <c r="G1419" t="s">
        <v>28</v>
      </c>
      <c r="H1419">
        <v>40</v>
      </c>
      <c r="I1419">
        <v>33.921875</v>
      </c>
      <c r="J1419" t="s">
        <v>32</v>
      </c>
      <c r="K1419" s="1" t="s">
        <v>33</v>
      </c>
      <c r="L1419" t="s">
        <v>36</v>
      </c>
      <c r="M1419" t="s">
        <v>38</v>
      </c>
      <c r="N1419" t="s">
        <v>36</v>
      </c>
      <c r="O1419" t="str">
        <f>IF(N1419="Occasional","_Yes",N1419)</f>
        <v>No</v>
      </c>
    </row>
    <row r="1420" spans="1:15" x14ac:dyDescent="0.25">
      <c r="A1420" t="s">
        <v>14</v>
      </c>
      <c r="B1420" t="s">
        <v>18</v>
      </c>
      <c r="C1420" t="s">
        <v>19</v>
      </c>
      <c r="D1420">
        <v>47.421875</v>
      </c>
      <c r="E1420" t="s">
        <v>24</v>
      </c>
      <c r="F1420">
        <v>3940</v>
      </c>
      <c r="G1420" t="s">
        <v>28</v>
      </c>
      <c r="H1420">
        <v>42</v>
      </c>
      <c r="I1420">
        <v>37.0546875</v>
      </c>
      <c r="J1420" t="s">
        <v>32</v>
      </c>
      <c r="K1420" s="1" t="s">
        <v>33</v>
      </c>
      <c r="L1420" t="s">
        <v>36</v>
      </c>
      <c r="M1420" t="s">
        <v>37</v>
      </c>
      <c r="N1420" t="s">
        <v>36</v>
      </c>
      <c r="O1420" t="str">
        <f>IF(N1420="Occasional","_Yes",N1420)</f>
        <v>No</v>
      </c>
    </row>
    <row r="1421" spans="1:15" x14ac:dyDescent="0.25">
      <c r="A1421" t="s">
        <v>14</v>
      </c>
      <c r="B1421" t="s">
        <v>18</v>
      </c>
      <c r="C1421" t="s">
        <v>19</v>
      </c>
      <c r="D1421">
        <v>47.421875</v>
      </c>
      <c r="E1421" t="s">
        <v>24</v>
      </c>
      <c r="F1421">
        <v>4390</v>
      </c>
      <c r="G1421" t="s">
        <v>28</v>
      </c>
      <c r="H1421">
        <v>41</v>
      </c>
      <c r="I1421">
        <v>21.19140625</v>
      </c>
      <c r="J1421" t="s">
        <v>30</v>
      </c>
      <c r="K1421" s="1" t="s">
        <v>33</v>
      </c>
      <c r="L1421" t="s">
        <v>36</v>
      </c>
      <c r="M1421" t="s">
        <v>37</v>
      </c>
      <c r="N1421" t="s">
        <v>36</v>
      </c>
      <c r="O1421" t="str">
        <f>IF(N1421="Occasional","_Yes",N1421)</f>
        <v>No</v>
      </c>
    </row>
    <row r="1422" spans="1:15" x14ac:dyDescent="0.25">
      <c r="A1422" t="s">
        <v>14</v>
      </c>
      <c r="B1422" t="s">
        <v>18</v>
      </c>
      <c r="C1422" t="s">
        <v>19</v>
      </c>
      <c r="D1422">
        <v>48</v>
      </c>
      <c r="E1422" t="s">
        <v>24</v>
      </c>
      <c r="F1422">
        <v>3210</v>
      </c>
      <c r="G1422" t="s">
        <v>27</v>
      </c>
      <c r="H1422">
        <v>40.5703125</v>
      </c>
      <c r="I1422">
        <v>28.984375</v>
      </c>
      <c r="J1422" t="s">
        <v>31</v>
      </c>
      <c r="K1422" s="1" t="s">
        <v>34</v>
      </c>
      <c r="L1422" t="s">
        <v>36</v>
      </c>
      <c r="M1422" t="s">
        <v>40</v>
      </c>
      <c r="N1422" t="s">
        <v>63</v>
      </c>
      <c r="O1422" t="str">
        <f>IF(N1422="Occasional","_Yes",N1422)</f>
        <v>_Yes</v>
      </c>
    </row>
    <row r="1423" spans="1:15" x14ac:dyDescent="0.25">
      <c r="A1423" t="s">
        <v>14</v>
      </c>
      <c r="B1423" t="s">
        <v>18</v>
      </c>
      <c r="C1423" t="s">
        <v>19</v>
      </c>
      <c r="D1423">
        <v>48.28125</v>
      </c>
      <c r="E1423" t="s">
        <v>24</v>
      </c>
      <c r="F1423">
        <v>2200</v>
      </c>
      <c r="G1423" t="s">
        <v>25</v>
      </c>
      <c r="H1423">
        <v>35</v>
      </c>
      <c r="I1423">
        <v>28.25</v>
      </c>
      <c r="J1423" t="s">
        <v>31</v>
      </c>
      <c r="K1423" s="1" t="s">
        <v>34</v>
      </c>
      <c r="L1423" t="s">
        <v>63</v>
      </c>
      <c r="M1423" t="s">
        <v>38</v>
      </c>
      <c r="N1423" t="s">
        <v>36</v>
      </c>
      <c r="O1423" t="str">
        <f>IF(N1423="Occasional","_Yes",N1423)</f>
        <v>No</v>
      </c>
    </row>
    <row r="1424" spans="1:15" x14ac:dyDescent="0.25">
      <c r="A1424" t="s">
        <v>14</v>
      </c>
      <c r="B1424" t="s">
        <v>18</v>
      </c>
      <c r="C1424" t="s">
        <v>19</v>
      </c>
      <c r="D1424">
        <v>48.28125</v>
      </c>
      <c r="E1424" t="s">
        <v>24</v>
      </c>
      <c r="F1424">
        <v>2740</v>
      </c>
      <c r="G1424" t="s">
        <v>26</v>
      </c>
      <c r="H1424">
        <v>40.140625</v>
      </c>
      <c r="I1424">
        <v>27.73828125</v>
      </c>
      <c r="J1424" t="s">
        <v>31</v>
      </c>
      <c r="K1424" s="1" t="s">
        <v>34</v>
      </c>
      <c r="L1424" t="s">
        <v>36</v>
      </c>
      <c r="M1424" t="s">
        <v>37</v>
      </c>
      <c r="N1424" t="s">
        <v>36</v>
      </c>
      <c r="O1424" t="str">
        <f>IF(N1424="Occasional","_Yes",N1424)</f>
        <v>No</v>
      </c>
    </row>
    <row r="1425" spans="1:15" x14ac:dyDescent="0.25">
      <c r="A1425" t="s">
        <v>14</v>
      </c>
      <c r="B1425" t="s">
        <v>18</v>
      </c>
      <c r="C1425" t="s">
        <v>19</v>
      </c>
      <c r="D1425">
        <v>48.421875</v>
      </c>
      <c r="E1425" t="s">
        <v>24</v>
      </c>
      <c r="F1425">
        <v>3200</v>
      </c>
      <c r="G1425" t="s">
        <v>27</v>
      </c>
      <c r="H1425">
        <v>41</v>
      </c>
      <c r="I1425">
        <v>35.2890625</v>
      </c>
      <c r="J1425" t="s">
        <v>32</v>
      </c>
      <c r="K1425" s="1" t="s">
        <v>35</v>
      </c>
      <c r="L1425" t="s">
        <v>36</v>
      </c>
      <c r="M1425" t="s">
        <v>40</v>
      </c>
      <c r="N1425" t="s">
        <v>63</v>
      </c>
      <c r="O1425" t="str">
        <f>IF(N1425="Occasional","_Yes",N1425)</f>
        <v>_Yes</v>
      </c>
    </row>
    <row r="1426" spans="1:15" x14ac:dyDescent="0.25">
      <c r="A1426" t="s">
        <v>14</v>
      </c>
      <c r="B1426" t="s">
        <v>18</v>
      </c>
      <c r="C1426" t="s">
        <v>19</v>
      </c>
      <c r="D1426">
        <v>48.421875</v>
      </c>
      <c r="E1426" t="s">
        <v>24</v>
      </c>
      <c r="F1426">
        <v>3930</v>
      </c>
      <c r="G1426" t="s">
        <v>28</v>
      </c>
      <c r="H1426">
        <v>40</v>
      </c>
      <c r="I1426">
        <v>30.61328125</v>
      </c>
      <c r="J1426" t="s">
        <v>32</v>
      </c>
      <c r="K1426" s="1" t="s">
        <v>33</v>
      </c>
      <c r="L1426" t="s">
        <v>36</v>
      </c>
      <c r="M1426" t="s">
        <v>37</v>
      </c>
      <c r="N1426" t="s">
        <v>36</v>
      </c>
      <c r="O1426" t="str">
        <f>IF(N1426="Occasional","_Yes",N1426)</f>
        <v>No</v>
      </c>
    </row>
    <row r="1427" spans="1:15" x14ac:dyDescent="0.25">
      <c r="A1427" t="s">
        <v>14</v>
      </c>
      <c r="B1427" t="s">
        <v>18</v>
      </c>
      <c r="C1427" t="s">
        <v>19</v>
      </c>
      <c r="D1427">
        <v>48.5703125</v>
      </c>
      <c r="E1427" t="s">
        <v>24</v>
      </c>
      <c r="F1427">
        <v>3520</v>
      </c>
      <c r="G1427" t="s">
        <v>28</v>
      </c>
      <c r="H1427">
        <v>39.28125</v>
      </c>
      <c r="I1427">
        <v>24.98046875</v>
      </c>
      <c r="J1427" t="s">
        <v>30</v>
      </c>
      <c r="K1427" s="1" t="s">
        <v>35</v>
      </c>
      <c r="L1427" t="s">
        <v>36</v>
      </c>
      <c r="M1427" t="s">
        <v>40</v>
      </c>
      <c r="N1427" t="s">
        <v>36</v>
      </c>
      <c r="O1427" t="str">
        <f>IF(N1427="Occasional","_Yes",N1427)</f>
        <v>No</v>
      </c>
    </row>
    <row r="1428" spans="1:15" x14ac:dyDescent="0.25">
      <c r="A1428" t="s">
        <v>14</v>
      </c>
      <c r="B1428" t="s">
        <v>18</v>
      </c>
      <c r="C1428" t="s">
        <v>19</v>
      </c>
      <c r="D1428">
        <v>48.5703125</v>
      </c>
      <c r="E1428" t="s">
        <v>24</v>
      </c>
      <c r="F1428">
        <v>3720</v>
      </c>
      <c r="G1428" t="s">
        <v>28</v>
      </c>
      <c r="H1428">
        <v>39</v>
      </c>
      <c r="I1428">
        <v>31.83984375</v>
      </c>
      <c r="J1428" t="s">
        <v>32</v>
      </c>
      <c r="K1428" s="1" t="s">
        <v>34</v>
      </c>
      <c r="L1428" t="s">
        <v>36</v>
      </c>
      <c r="M1428" t="s">
        <v>37</v>
      </c>
      <c r="N1428" t="s">
        <v>36</v>
      </c>
      <c r="O1428" t="str">
        <f>IF(N1428="Occasional","_Yes",N1428)</f>
        <v>No</v>
      </c>
    </row>
    <row r="1429" spans="1:15" x14ac:dyDescent="0.25">
      <c r="A1429" t="s">
        <v>14</v>
      </c>
      <c r="B1429" t="s">
        <v>18</v>
      </c>
      <c r="C1429" t="s">
        <v>19</v>
      </c>
      <c r="D1429">
        <v>49</v>
      </c>
      <c r="E1429" t="s">
        <v>24</v>
      </c>
      <c r="F1429">
        <v>3050</v>
      </c>
      <c r="G1429" t="s">
        <v>27</v>
      </c>
      <c r="H1429">
        <v>36</v>
      </c>
      <c r="I1429">
        <v>40.8515625</v>
      </c>
      <c r="J1429" t="s">
        <v>32</v>
      </c>
      <c r="K1429" s="1" t="s">
        <v>34</v>
      </c>
      <c r="L1429" t="s">
        <v>36</v>
      </c>
      <c r="M1429" t="s">
        <v>37</v>
      </c>
      <c r="N1429" t="s">
        <v>36</v>
      </c>
      <c r="O1429" t="str">
        <f>IF(N1429="Occasional","_Yes",N1429)</f>
        <v>No</v>
      </c>
    </row>
    <row r="1430" spans="1:15" x14ac:dyDescent="0.25">
      <c r="A1430" t="s">
        <v>14</v>
      </c>
      <c r="B1430" t="s">
        <v>18</v>
      </c>
      <c r="C1430" t="s">
        <v>19</v>
      </c>
      <c r="D1430">
        <v>49</v>
      </c>
      <c r="E1430" t="s">
        <v>24</v>
      </c>
      <c r="F1430">
        <v>3510</v>
      </c>
      <c r="G1430" t="s">
        <v>28</v>
      </c>
      <c r="H1430">
        <v>38</v>
      </c>
      <c r="I1430">
        <v>32.5078125</v>
      </c>
      <c r="J1430" t="s">
        <v>32</v>
      </c>
      <c r="K1430" s="1" t="s">
        <v>33</v>
      </c>
      <c r="L1430" t="s">
        <v>63</v>
      </c>
      <c r="M1430" t="s">
        <v>38</v>
      </c>
      <c r="N1430" t="s">
        <v>36</v>
      </c>
      <c r="O1430" t="str">
        <f>IF(N1430="Occasional","_Yes",N1430)</f>
        <v>No</v>
      </c>
    </row>
    <row r="1431" spans="1:15" x14ac:dyDescent="0.25">
      <c r="A1431" t="s">
        <v>14</v>
      </c>
      <c r="B1431" t="s">
        <v>18</v>
      </c>
      <c r="C1431" t="s">
        <v>19</v>
      </c>
      <c r="D1431">
        <v>49.421875</v>
      </c>
      <c r="E1431" t="s">
        <v>24</v>
      </c>
      <c r="F1431">
        <v>2720</v>
      </c>
      <c r="G1431" t="s">
        <v>26</v>
      </c>
      <c r="H1431">
        <v>40</v>
      </c>
      <c r="I1431">
        <v>33.5546875</v>
      </c>
      <c r="J1431" t="s">
        <v>32</v>
      </c>
      <c r="K1431" s="1" t="s">
        <v>33</v>
      </c>
      <c r="L1431" t="s">
        <v>63</v>
      </c>
      <c r="M1431" t="s">
        <v>38</v>
      </c>
      <c r="N1431" t="s">
        <v>63</v>
      </c>
      <c r="O1431" t="str">
        <f>IF(N1431="Occasional","_Yes",N1431)</f>
        <v>_Yes</v>
      </c>
    </row>
    <row r="1432" spans="1:15" x14ac:dyDescent="0.25">
      <c r="A1432" t="s">
        <v>14</v>
      </c>
      <c r="B1432" t="s">
        <v>18</v>
      </c>
      <c r="C1432" t="s">
        <v>19</v>
      </c>
      <c r="D1432">
        <v>49.421875</v>
      </c>
      <c r="E1432" t="s">
        <v>24</v>
      </c>
      <c r="F1432">
        <v>3730</v>
      </c>
      <c r="G1432" t="s">
        <v>28</v>
      </c>
      <c r="H1432">
        <v>40</v>
      </c>
      <c r="I1432">
        <v>25.03125</v>
      </c>
      <c r="J1432" t="s">
        <v>31</v>
      </c>
      <c r="K1432" s="1" t="s">
        <v>33</v>
      </c>
      <c r="L1432" t="s">
        <v>36</v>
      </c>
      <c r="M1432" t="s">
        <v>38</v>
      </c>
      <c r="N1432" t="s">
        <v>36</v>
      </c>
      <c r="O1432" t="str">
        <f>IF(N1432="Occasional","_Yes",N1432)</f>
        <v>No</v>
      </c>
    </row>
    <row r="1433" spans="1:15" x14ac:dyDescent="0.25">
      <c r="A1433" t="s">
        <v>14</v>
      </c>
      <c r="B1433" t="s">
        <v>18</v>
      </c>
      <c r="C1433" t="s">
        <v>19</v>
      </c>
      <c r="D1433">
        <v>49.421875</v>
      </c>
      <c r="E1433" t="s">
        <v>24</v>
      </c>
      <c r="F1433">
        <v>4050</v>
      </c>
      <c r="G1433" t="s">
        <v>28</v>
      </c>
      <c r="H1433">
        <v>40</v>
      </c>
      <c r="I1433">
        <v>39.59375</v>
      </c>
      <c r="J1433" t="s">
        <v>32</v>
      </c>
      <c r="K1433" s="1" t="s">
        <v>33</v>
      </c>
      <c r="L1433" t="s">
        <v>36</v>
      </c>
      <c r="M1433" t="s">
        <v>37</v>
      </c>
      <c r="N1433" t="s">
        <v>36</v>
      </c>
      <c r="O1433" t="str">
        <f>IF(N1433="Occasional","_Yes",N1433)</f>
        <v>No</v>
      </c>
    </row>
    <row r="1434" spans="1:15" x14ac:dyDescent="0.25">
      <c r="A1434" t="s">
        <v>14</v>
      </c>
      <c r="B1434" t="s">
        <v>18</v>
      </c>
      <c r="C1434" t="s">
        <v>19</v>
      </c>
      <c r="D1434">
        <v>50.421875</v>
      </c>
      <c r="E1434" t="s">
        <v>24</v>
      </c>
      <c r="F1434">
        <v>3520</v>
      </c>
      <c r="G1434" t="s">
        <v>28</v>
      </c>
      <c r="H1434">
        <v>39</v>
      </c>
      <c r="I1434">
        <v>25.8203125</v>
      </c>
      <c r="J1434" t="s">
        <v>31</v>
      </c>
      <c r="K1434" s="1" t="s">
        <v>33</v>
      </c>
      <c r="L1434" t="s">
        <v>36</v>
      </c>
      <c r="M1434" t="s">
        <v>37</v>
      </c>
      <c r="N1434" t="s">
        <v>63</v>
      </c>
      <c r="O1434" t="str">
        <f>IF(N1434="Occasional","_Yes",N1434)</f>
        <v>_Yes</v>
      </c>
    </row>
    <row r="1435" spans="1:15" x14ac:dyDescent="0.25">
      <c r="A1435" t="s">
        <v>14</v>
      </c>
      <c r="B1435" t="s">
        <v>18</v>
      </c>
      <c r="C1435" t="s">
        <v>19</v>
      </c>
      <c r="D1435">
        <v>50.5703125</v>
      </c>
      <c r="E1435" t="s">
        <v>24</v>
      </c>
      <c r="F1435">
        <v>4000</v>
      </c>
      <c r="G1435" t="s">
        <v>28</v>
      </c>
      <c r="H1435">
        <v>41.140625</v>
      </c>
      <c r="I1435">
        <v>20.5078125</v>
      </c>
      <c r="J1435" t="s">
        <v>30</v>
      </c>
      <c r="K1435" s="1" t="s">
        <v>33</v>
      </c>
      <c r="L1435" t="s">
        <v>36</v>
      </c>
      <c r="M1435" t="s">
        <v>38</v>
      </c>
      <c r="N1435" t="s">
        <v>36</v>
      </c>
      <c r="O1435" t="str">
        <f>IF(N1435="Occasional","_Yes",N1435)</f>
        <v>No</v>
      </c>
    </row>
    <row r="1436" spans="1:15" x14ac:dyDescent="0.25">
      <c r="A1436" t="s">
        <v>14</v>
      </c>
      <c r="B1436" t="s">
        <v>18</v>
      </c>
      <c r="C1436" t="s">
        <v>19</v>
      </c>
      <c r="D1436">
        <v>50.7109375</v>
      </c>
      <c r="E1436" t="s">
        <v>24</v>
      </c>
      <c r="F1436">
        <v>2780</v>
      </c>
      <c r="G1436" t="s">
        <v>26</v>
      </c>
      <c r="H1436">
        <v>36</v>
      </c>
      <c r="I1436">
        <v>22.6640625</v>
      </c>
      <c r="J1436" t="s">
        <v>30</v>
      </c>
      <c r="K1436" s="1" t="s">
        <v>33</v>
      </c>
      <c r="L1436" t="s">
        <v>36</v>
      </c>
      <c r="M1436" t="s">
        <v>40</v>
      </c>
      <c r="N1436" t="s">
        <v>36</v>
      </c>
      <c r="O1436" t="str">
        <f>IF(N1436="Occasional","_Yes",N1436)</f>
        <v>No</v>
      </c>
    </row>
    <row r="1437" spans="1:15" x14ac:dyDescent="0.25">
      <c r="A1437" t="s">
        <v>14</v>
      </c>
      <c r="B1437" t="s">
        <v>18</v>
      </c>
      <c r="C1437" t="s">
        <v>19</v>
      </c>
      <c r="D1437">
        <v>51.421875</v>
      </c>
      <c r="E1437" t="s">
        <v>24</v>
      </c>
      <c r="F1437">
        <v>3960</v>
      </c>
      <c r="G1437" t="s">
        <v>28</v>
      </c>
      <c r="H1437">
        <v>40</v>
      </c>
      <c r="I1437">
        <v>29.7578125</v>
      </c>
      <c r="J1437" t="s">
        <v>31</v>
      </c>
      <c r="K1437" s="1" t="s">
        <v>33</v>
      </c>
      <c r="L1437" t="s">
        <v>36</v>
      </c>
      <c r="M1437" t="s">
        <v>37</v>
      </c>
      <c r="N1437" t="s">
        <v>36</v>
      </c>
      <c r="O1437" t="str">
        <f>IF(N1437="Occasional","_Yes",N1437)</f>
        <v>No</v>
      </c>
    </row>
    <row r="1438" spans="1:15" x14ac:dyDescent="0.25">
      <c r="A1438" t="s">
        <v>14</v>
      </c>
      <c r="B1438" t="s">
        <v>18</v>
      </c>
      <c r="C1438" t="s">
        <v>19</v>
      </c>
      <c r="D1438">
        <v>51.7109375</v>
      </c>
      <c r="E1438" t="s">
        <v>24</v>
      </c>
      <c r="F1438">
        <v>3280</v>
      </c>
      <c r="G1438" t="s">
        <v>27</v>
      </c>
      <c r="H1438">
        <v>40</v>
      </c>
      <c r="I1438">
        <v>25.640625</v>
      </c>
      <c r="J1438" t="s">
        <v>31</v>
      </c>
      <c r="K1438" s="1" t="s">
        <v>33</v>
      </c>
      <c r="L1438" t="s">
        <v>36</v>
      </c>
      <c r="M1438" t="s">
        <v>38</v>
      </c>
      <c r="N1438" t="s">
        <v>36</v>
      </c>
      <c r="O1438" t="str">
        <f>IF(N1438="Occasional","_Yes",N1438)</f>
        <v>No</v>
      </c>
    </row>
    <row r="1439" spans="1:15" x14ac:dyDescent="0.25">
      <c r="A1439" t="s">
        <v>14</v>
      </c>
      <c r="B1439" t="s">
        <v>18</v>
      </c>
      <c r="C1439" t="s">
        <v>19</v>
      </c>
      <c r="D1439">
        <v>51.7109375</v>
      </c>
      <c r="E1439" t="s">
        <v>24</v>
      </c>
      <c r="F1439">
        <v>3600</v>
      </c>
      <c r="G1439" t="s">
        <v>28</v>
      </c>
      <c r="H1439">
        <v>40</v>
      </c>
      <c r="I1439">
        <v>28.0078125</v>
      </c>
      <c r="J1439" t="s">
        <v>31</v>
      </c>
      <c r="K1439" s="1" t="s">
        <v>33</v>
      </c>
      <c r="L1439" t="s">
        <v>36</v>
      </c>
      <c r="M1439" t="s">
        <v>40</v>
      </c>
      <c r="N1439" t="s">
        <v>63</v>
      </c>
      <c r="O1439" t="str">
        <f>IF(N1439="Occasional","_Yes",N1439)</f>
        <v>_Yes</v>
      </c>
    </row>
    <row r="1440" spans="1:15" x14ac:dyDescent="0.25">
      <c r="A1440" t="s">
        <v>14</v>
      </c>
      <c r="B1440" t="s">
        <v>16</v>
      </c>
      <c r="C1440" t="s">
        <v>20</v>
      </c>
      <c r="D1440">
        <v>3.285644531</v>
      </c>
      <c r="E1440" t="s">
        <v>21</v>
      </c>
      <c r="F1440">
        <v>3430</v>
      </c>
      <c r="G1440" t="s">
        <v>27</v>
      </c>
      <c r="H1440">
        <v>40</v>
      </c>
      <c r="I1440">
        <v>22.828125</v>
      </c>
      <c r="J1440" t="s">
        <v>30</v>
      </c>
      <c r="K1440" s="1" t="s">
        <v>33</v>
      </c>
      <c r="L1440" t="s">
        <v>36</v>
      </c>
      <c r="M1440" t="s">
        <v>38</v>
      </c>
      <c r="N1440" t="s">
        <v>63</v>
      </c>
      <c r="O1440" t="str">
        <f>IF(N1440="Occasional","_Yes",N1440)</f>
        <v>_Yes</v>
      </c>
    </row>
    <row r="1441" spans="1:15" x14ac:dyDescent="0.25">
      <c r="A1441" t="s">
        <v>14</v>
      </c>
      <c r="B1441" t="s">
        <v>16</v>
      </c>
      <c r="C1441" t="s">
        <v>20</v>
      </c>
      <c r="D1441">
        <v>4.28515625</v>
      </c>
      <c r="E1441" t="s">
        <v>21</v>
      </c>
      <c r="F1441">
        <v>3120</v>
      </c>
      <c r="G1441" t="s">
        <v>27</v>
      </c>
      <c r="H1441">
        <v>40</v>
      </c>
      <c r="I1441">
        <v>17.640625</v>
      </c>
      <c r="J1441" t="s">
        <v>29</v>
      </c>
      <c r="K1441" s="1" t="s">
        <v>34</v>
      </c>
      <c r="L1441" t="s">
        <v>36</v>
      </c>
      <c r="M1441" t="s">
        <v>38</v>
      </c>
      <c r="N1441" t="s">
        <v>63</v>
      </c>
      <c r="O1441" t="str">
        <f>IF(N1441="Occasional","_Yes",N1441)</f>
        <v>_Yes</v>
      </c>
    </row>
    <row r="1442" spans="1:15" x14ac:dyDescent="0.25">
      <c r="A1442" t="s">
        <v>14</v>
      </c>
      <c r="B1442" t="s">
        <v>16</v>
      </c>
      <c r="C1442" t="s">
        <v>20</v>
      </c>
      <c r="D1442">
        <v>4.28515625</v>
      </c>
      <c r="E1442" t="s">
        <v>21</v>
      </c>
      <c r="F1442">
        <v>3240</v>
      </c>
      <c r="G1442" t="s">
        <v>27</v>
      </c>
      <c r="H1442">
        <v>39</v>
      </c>
      <c r="I1442">
        <v>22.06640625</v>
      </c>
      <c r="J1442" t="s">
        <v>30</v>
      </c>
      <c r="K1442" s="1" t="s">
        <v>33</v>
      </c>
      <c r="L1442" t="s">
        <v>36</v>
      </c>
      <c r="M1442" t="s">
        <v>38</v>
      </c>
      <c r="N1442" t="s">
        <v>63</v>
      </c>
      <c r="O1442" t="str">
        <f>IF(N1442="Occasional","_Yes",N1442)</f>
        <v>_Yes</v>
      </c>
    </row>
    <row r="1443" spans="1:15" x14ac:dyDescent="0.25">
      <c r="A1443" t="s">
        <v>14</v>
      </c>
      <c r="B1443" t="s">
        <v>16</v>
      </c>
      <c r="C1443" t="s">
        <v>20</v>
      </c>
      <c r="D1443">
        <v>4.571289063</v>
      </c>
      <c r="E1443" t="s">
        <v>21</v>
      </c>
      <c r="F1443">
        <v>4050</v>
      </c>
      <c r="G1443" t="s">
        <v>28</v>
      </c>
      <c r="H1443">
        <v>41</v>
      </c>
      <c r="I1443">
        <v>19.328125</v>
      </c>
      <c r="J1443" t="s">
        <v>29</v>
      </c>
      <c r="K1443" s="1" t="s">
        <v>35</v>
      </c>
      <c r="L1443" t="s">
        <v>36</v>
      </c>
      <c r="M1443" t="s">
        <v>38</v>
      </c>
      <c r="N1443" t="s">
        <v>63</v>
      </c>
      <c r="O1443" t="str">
        <f>IF(N1443="Occasional","_Yes",N1443)</f>
        <v>_Yes</v>
      </c>
    </row>
    <row r="1444" spans="1:15" x14ac:dyDescent="0.25">
      <c r="A1444" t="s">
        <v>14</v>
      </c>
      <c r="B1444" t="s">
        <v>16</v>
      </c>
      <c r="C1444" t="s">
        <v>20</v>
      </c>
      <c r="D1444">
        <v>5.142578125</v>
      </c>
      <c r="E1444" t="s">
        <v>21</v>
      </c>
      <c r="F1444">
        <v>3060</v>
      </c>
      <c r="G1444" t="s">
        <v>27</v>
      </c>
      <c r="H1444">
        <v>40</v>
      </c>
      <c r="I1444">
        <v>22.74609375</v>
      </c>
      <c r="J1444" t="s">
        <v>30</v>
      </c>
      <c r="K1444" s="1" t="s">
        <v>33</v>
      </c>
      <c r="L1444" t="s">
        <v>36</v>
      </c>
      <c r="M1444" t="s">
        <v>38</v>
      </c>
      <c r="N1444" t="s">
        <v>41</v>
      </c>
      <c r="O1444" t="str">
        <f>IF(N1444="Occasional","_Yes",N1444)</f>
        <v>_Yes</v>
      </c>
    </row>
    <row r="1445" spans="1:15" x14ac:dyDescent="0.25">
      <c r="A1445" t="s">
        <v>14</v>
      </c>
      <c r="B1445" t="s">
        <v>16</v>
      </c>
      <c r="C1445" t="s">
        <v>20</v>
      </c>
      <c r="D1445">
        <v>5.427734375</v>
      </c>
      <c r="E1445" t="s">
        <v>21</v>
      </c>
      <c r="F1445">
        <v>3010</v>
      </c>
      <c r="G1445" t="s">
        <v>27</v>
      </c>
      <c r="H1445">
        <v>40</v>
      </c>
      <c r="I1445">
        <v>20.68359375</v>
      </c>
      <c r="J1445" t="s">
        <v>30</v>
      </c>
      <c r="K1445" s="1" t="s">
        <v>34</v>
      </c>
      <c r="L1445" t="s">
        <v>36</v>
      </c>
      <c r="M1445" t="s">
        <v>40</v>
      </c>
      <c r="N1445" t="s">
        <v>63</v>
      </c>
      <c r="O1445" t="str">
        <f>IF(N1445="Occasional","_Yes",N1445)</f>
        <v>_Yes</v>
      </c>
    </row>
    <row r="1446" spans="1:15" x14ac:dyDescent="0.25">
      <c r="A1446" t="s">
        <v>14</v>
      </c>
      <c r="B1446" t="s">
        <v>16</v>
      </c>
      <c r="C1446" t="s">
        <v>20</v>
      </c>
      <c r="D1446">
        <v>5.571289063</v>
      </c>
      <c r="E1446" t="s">
        <v>21</v>
      </c>
      <c r="F1446">
        <v>4050</v>
      </c>
      <c r="G1446" t="s">
        <v>28</v>
      </c>
      <c r="H1446">
        <v>40</v>
      </c>
      <c r="I1446">
        <v>21.7265625</v>
      </c>
      <c r="J1446" t="s">
        <v>30</v>
      </c>
      <c r="K1446" s="1" t="s">
        <v>33</v>
      </c>
      <c r="L1446" t="s">
        <v>36</v>
      </c>
      <c r="M1446" t="s">
        <v>38</v>
      </c>
      <c r="N1446" t="s">
        <v>63</v>
      </c>
      <c r="O1446" t="str">
        <f>IF(N1446="Occasional","_Yes",N1446)</f>
        <v>_Yes</v>
      </c>
    </row>
    <row r="1447" spans="1:15" x14ac:dyDescent="0.25">
      <c r="A1447" t="s">
        <v>14</v>
      </c>
      <c r="B1447" t="s">
        <v>16</v>
      </c>
      <c r="C1447" t="s">
        <v>20</v>
      </c>
      <c r="D1447">
        <v>6</v>
      </c>
      <c r="E1447" t="s">
        <v>21</v>
      </c>
      <c r="F1447">
        <v>3160</v>
      </c>
      <c r="G1447" t="s">
        <v>27</v>
      </c>
      <c r="H1447">
        <v>39.7109375</v>
      </c>
      <c r="I1447">
        <v>33.46875</v>
      </c>
      <c r="J1447" t="s">
        <v>32</v>
      </c>
      <c r="K1447" s="1" t="s">
        <v>33</v>
      </c>
      <c r="L1447" t="s">
        <v>63</v>
      </c>
      <c r="M1447" t="s">
        <v>38</v>
      </c>
      <c r="N1447" t="s">
        <v>63</v>
      </c>
      <c r="O1447" t="str">
        <f>IF(N1447="Occasional","_Yes",N1447)</f>
        <v>_Yes</v>
      </c>
    </row>
    <row r="1448" spans="1:15" x14ac:dyDescent="0.25">
      <c r="A1448" t="s">
        <v>14</v>
      </c>
      <c r="B1448" t="s">
        <v>16</v>
      </c>
      <c r="C1448" t="s">
        <v>20</v>
      </c>
      <c r="D1448">
        <v>6</v>
      </c>
      <c r="E1448" t="s">
        <v>21</v>
      </c>
      <c r="F1448">
        <v>3190</v>
      </c>
      <c r="G1448" t="s">
        <v>27</v>
      </c>
      <c r="H1448">
        <v>40.5703125</v>
      </c>
      <c r="I1448">
        <v>31.7890625</v>
      </c>
      <c r="J1448" t="s">
        <v>32</v>
      </c>
      <c r="K1448" s="1" t="s">
        <v>35</v>
      </c>
      <c r="L1448" t="s">
        <v>63</v>
      </c>
      <c r="M1448" t="s">
        <v>38</v>
      </c>
      <c r="N1448" t="s">
        <v>36</v>
      </c>
      <c r="O1448" t="str">
        <f>IF(N1448="Occasional","_Yes",N1448)</f>
        <v>No</v>
      </c>
    </row>
    <row r="1449" spans="1:15" x14ac:dyDescent="0.25">
      <c r="A1449" t="s">
        <v>14</v>
      </c>
      <c r="B1449" t="s">
        <v>16</v>
      </c>
      <c r="C1449" t="s">
        <v>20</v>
      </c>
      <c r="D1449">
        <v>6.28515625</v>
      </c>
      <c r="E1449" t="s">
        <v>21</v>
      </c>
      <c r="F1449">
        <v>2890</v>
      </c>
      <c r="G1449" t="s">
        <v>26</v>
      </c>
      <c r="H1449">
        <v>39.8515625</v>
      </c>
      <c r="I1449">
        <v>24.31640625</v>
      </c>
      <c r="J1449" t="s">
        <v>30</v>
      </c>
      <c r="K1449" s="1" t="s">
        <v>34</v>
      </c>
      <c r="L1449" t="s">
        <v>36</v>
      </c>
      <c r="M1449" t="s">
        <v>38</v>
      </c>
      <c r="N1449" t="s">
        <v>63</v>
      </c>
      <c r="O1449" t="str">
        <f>IF(N1449="Occasional","_Yes",N1449)</f>
        <v>_Yes</v>
      </c>
    </row>
    <row r="1450" spans="1:15" x14ac:dyDescent="0.25">
      <c r="A1450" t="s">
        <v>14</v>
      </c>
      <c r="B1450" t="s">
        <v>16</v>
      </c>
      <c r="C1450" t="s">
        <v>20</v>
      </c>
      <c r="D1450">
        <v>6.28515625</v>
      </c>
      <c r="E1450" t="s">
        <v>21</v>
      </c>
      <c r="F1450">
        <v>3000</v>
      </c>
      <c r="G1450" t="s">
        <v>27</v>
      </c>
      <c r="H1450">
        <v>40</v>
      </c>
      <c r="I1450">
        <v>27.9765625</v>
      </c>
      <c r="J1450" t="s">
        <v>31</v>
      </c>
      <c r="K1450" s="1" t="s">
        <v>33</v>
      </c>
      <c r="L1450" t="s">
        <v>63</v>
      </c>
      <c r="M1450" t="s">
        <v>40</v>
      </c>
      <c r="N1450" t="s">
        <v>63</v>
      </c>
      <c r="O1450" t="str">
        <f>IF(N1450="Occasional","_Yes",N1450)</f>
        <v>_Yes</v>
      </c>
    </row>
    <row r="1451" spans="1:15" x14ac:dyDescent="0.25">
      <c r="A1451" t="s">
        <v>14</v>
      </c>
      <c r="B1451" t="s">
        <v>16</v>
      </c>
      <c r="C1451" t="s">
        <v>20</v>
      </c>
      <c r="D1451">
        <v>6.28515625</v>
      </c>
      <c r="E1451" t="s">
        <v>21</v>
      </c>
      <c r="F1451">
        <v>3420</v>
      </c>
      <c r="G1451" t="s">
        <v>27</v>
      </c>
      <c r="H1451">
        <v>39.8515625</v>
      </c>
      <c r="I1451">
        <v>30.640625</v>
      </c>
      <c r="J1451" t="s">
        <v>32</v>
      </c>
      <c r="K1451" s="1" t="s">
        <v>33</v>
      </c>
      <c r="L1451" t="s">
        <v>36</v>
      </c>
      <c r="M1451" t="s">
        <v>40</v>
      </c>
      <c r="N1451" t="s">
        <v>36</v>
      </c>
      <c r="O1451" t="str">
        <f>IF(N1451="Occasional","_Yes",N1451)</f>
        <v>No</v>
      </c>
    </row>
    <row r="1452" spans="1:15" x14ac:dyDescent="0.25">
      <c r="A1452" t="s">
        <v>14</v>
      </c>
      <c r="B1452" t="s">
        <v>16</v>
      </c>
      <c r="C1452" t="s">
        <v>20</v>
      </c>
      <c r="D1452">
        <v>6.427734375</v>
      </c>
      <c r="E1452" t="s">
        <v>21</v>
      </c>
      <c r="F1452">
        <v>2620</v>
      </c>
      <c r="G1452" t="s">
        <v>26</v>
      </c>
      <c r="H1452">
        <v>37.5</v>
      </c>
      <c r="I1452">
        <v>17.8515625</v>
      </c>
      <c r="J1452" t="s">
        <v>29</v>
      </c>
      <c r="K1452" s="1" t="s">
        <v>34</v>
      </c>
      <c r="L1452" t="s">
        <v>63</v>
      </c>
      <c r="M1452" t="s">
        <v>40</v>
      </c>
      <c r="N1452" t="s">
        <v>63</v>
      </c>
      <c r="O1452" t="str">
        <f>IF(N1452="Occasional","_Yes",N1452)</f>
        <v>_Yes</v>
      </c>
    </row>
    <row r="1453" spans="1:15" x14ac:dyDescent="0.25">
      <c r="A1453" t="s">
        <v>14</v>
      </c>
      <c r="B1453" t="s">
        <v>16</v>
      </c>
      <c r="C1453" t="s">
        <v>20</v>
      </c>
      <c r="D1453">
        <v>6.427734375</v>
      </c>
      <c r="E1453" t="s">
        <v>21</v>
      </c>
      <c r="F1453">
        <v>3920</v>
      </c>
      <c r="G1453" t="s">
        <v>28</v>
      </c>
      <c r="H1453">
        <v>40</v>
      </c>
      <c r="I1453">
        <v>22.57421875</v>
      </c>
      <c r="J1453" t="s">
        <v>30</v>
      </c>
      <c r="K1453" s="1" t="s">
        <v>33</v>
      </c>
      <c r="L1453" t="s">
        <v>36</v>
      </c>
      <c r="M1453" t="s">
        <v>38</v>
      </c>
      <c r="N1453" t="s">
        <v>63</v>
      </c>
      <c r="O1453" t="str">
        <f>IF(N1453="Occasional","_Yes",N1453)</f>
        <v>_Yes</v>
      </c>
    </row>
    <row r="1454" spans="1:15" x14ac:dyDescent="0.25">
      <c r="A1454" t="s">
        <v>14</v>
      </c>
      <c r="B1454" t="s">
        <v>16</v>
      </c>
      <c r="C1454" t="s">
        <v>20</v>
      </c>
      <c r="D1454">
        <v>6.427734375</v>
      </c>
      <c r="E1454" t="s">
        <v>21</v>
      </c>
      <c r="F1454">
        <v>4180</v>
      </c>
      <c r="G1454" t="s">
        <v>28</v>
      </c>
      <c r="H1454">
        <v>40</v>
      </c>
      <c r="I1454">
        <v>32.375</v>
      </c>
      <c r="J1454" t="s">
        <v>32</v>
      </c>
      <c r="K1454" s="1" t="s">
        <v>35</v>
      </c>
      <c r="L1454" t="s">
        <v>36</v>
      </c>
      <c r="M1454" t="s">
        <v>38</v>
      </c>
      <c r="N1454" t="s">
        <v>63</v>
      </c>
      <c r="O1454" t="str">
        <f>IF(N1454="Occasional","_Yes",N1454)</f>
        <v>_Yes</v>
      </c>
    </row>
    <row r="1455" spans="1:15" x14ac:dyDescent="0.25">
      <c r="A1455" t="s">
        <v>14</v>
      </c>
      <c r="B1455" t="s">
        <v>16</v>
      </c>
      <c r="C1455" t="s">
        <v>20</v>
      </c>
      <c r="D1455">
        <v>6.713867188</v>
      </c>
      <c r="E1455" t="s">
        <v>21</v>
      </c>
      <c r="F1455">
        <v>2170</v>
      </c>
      <c r="G1455" t="s">
        <v>25</v>
      </c>
      <c r="H1455">
        <v>37.140625</v>
      </c>
      <c r="I1455">
        <v>20.6953125</v>
      </c>
      <c r="J1455" t="s">
        <v>30</v>
      </c>
      <c r="K1455" s="1" t="s">
        <v>33</v>
      </c>
      <c r="L1455" t="s">
        <v>36</v>
      </c>
      <c r="M1455" t="s">
        <v>38</v>
      </c>
      <c r="N1455" t="s">
        <v>63</v>
      </c>
      <c r="O1455" t="str">
        <f>IF(N1455="Occasional","_Yes",N1455)</f>
        <v>_Yes</v>
      </c>
    </row>
    <row r="1456" spans="1:15" x14ac:dyDescent="0.25">
      <c r="A1456" t="s">
        <v>14</v>
      </c>
      <c r="B1456" t="s">
        <v>16</v>
      </c>
      <c r="C1456" t="s">
        <v>20</v>
      </c>
      <c r="D1456">
        <v>6.713867188</v>
      </c>
      <c r="E1456" t="s">
        <v>21</v>
      </c>
      <c r="F1456">
        <v>3380</v>
      </c>
      <c r="G1456" t="s">
        <v>27</v>
      </c>
      <c r="H1456">
        <v>38</v>
      </c>
      <c r="I1456">
        <v>26.39453125</v>
      </c>
      <c r="J1456" t="s">
        <v>31</v>
      </c>
      <c r="K1456" s="1" t="s">
        <v>35</v>
      </c>
      <c r="L1456" t="s">
        <v>36</v>
      </c>
      <c r="M1456" t="s">
        <v>38</v>
      </c>
      <c r="N1456" t="s">
        <v>36</v>
      </c>
      <c r="O1456" t="str">
        <f>IF(N1456="Occasional","_Yes",N1456)</f>
        <v>No</v>
      </c>
    </row>
    <row r="1457" spans="1:15" x14ac:dyDescent="0.25">
      <c r="A1457" t="s">
        <v>14</v>
      </c>
      <c r="B1457" t="s">
        <v>16</v>
      </c>
      <c r="C1457" t="s">
        <v>20</v>
      </c>
      <c r="D1457">
        <v>6.713867188</v>
      </c>
      <c r="E1457" t="s">
        <v>21</v>
      </c>
      <c r="F1457">
        <v>3630</v>
      </c>
      <c r="G1457" t="s">
        <v>28</v>
      </c>
      <c r="H1457">
        <v>40</v>
      </c>
      <c r="I1457">
        <v>29.55859375</v>
      </c>
      <c r="J1457" t="s">
        <v>31</v>
      </c>
      <c r="K1457" s="1" t="s">
        <v>35</v>
      </c>
      <c r="L1457" t="s">
        <v>63</v>
      </c>
      <c r="M1457" t="s">
        <v>40</v>
      </c>
      <c r="N1457" t="s">
        <v>36</v>
      </c>
      <c r="O1457" t="str">
        <f>IF(N1457="Occasional","_Yes",N1457)</f>
        <v>No</v>
      </c>
    </row>
    <row r="1458" spans="1:15" x14ac:dyDescent="0.25">
      <c r="A1458" t="s">
        <v>14</v>
      </c>
      <c r="B1458" t="s">
        <v>16</v>
      </c>
      <c r="C1458" t="s">
        <v>20</v>
      </c>
      <c r="D1458">
        <v>6.713867188</v>
      </c>
      <c r="E1458" t="s">
        <v>21</v>
      </c>
      <c r="F1458">
        <v>3750</v>
      </c>
      <c r="G1458" t="s">
        <v>28</v>
      </c>
      <c r="H1458">
        <v>40</v>
      </c>
      <c r="I1458">
        <v>21.45703125</v>
      </c>
      <c r="J1458" t="s">
        <v>30</v>
      </c>
      <c r="K1458" s="1" t="s">
        <v>34</v>
      </c>
      <c r="L1458" t="s">
        <v>36</v>
      </c>
      <c r="M1458" t="s">
        <v>38</v>
      </c>
      <c r="N1458" t="s">
        <v>63</v>
      </c>
      <c r="O1458" t="str">
        <f>IF(N1458="Occasional","_Yes",N1458)</f>
        <v>_Yes</v>
      </c>
    </row>
    <row r="1459" spans="1:15" x14ac:dyDescent="0.25">
      <c r="A1459" t="s">
        <v>14</v>
      </c>
      <c r="B1459" t="s">
        <v>16</v>
      </c>
      <c r="C1459" t="s">
        <v>20</v>
      </c>
      <c r="D1459">
        <v>6.856445313</v>
      </c>
      <c r="E1459" t="s">
        <v>21</v>
      </c>
      <c r="F1459">
        <v>3090</v>
      </c>
      <c r="G1459" t="s">
        <v>27</v>
      </c>
      <c r="H1459">
        <v>42.421875</v>
      </c>
      <c r="I1459">
        <v>21.41796875</v>
      </c>
      <c r="J1459" t="s">
        <v>30</v>
      </c>
      <c r="K1459" s="1" t="s">
        <v>34</v>
      </c>
      <c r="L1459" t="s">
        <v>36</v>
      </c>
      <c r="M1459" t="s">
        <v>38</v>
      </c>
      <c r="N1459" t="s">
        <v>36</v>
      </c>
      <c r="O1459" t="str">
        <f>IF(N1459="Occasional","_Yes",N1459)</f>
        <v>No</v>
      </c>
    </row>
    <row r="1460" spans="1:15" x14ac:dyDescent="0.25">
      <c r="A1460" t="s">
        <v>14</v>
      </c>
      <c r="B1460" t="s">
        <v>16</v>
      </c>
      <c r="C1460" t="s">
        <v>20</v>
      </c>
      <c r="D1460">
        <v>7.142578125</v>
      </c>
      <c r="E1460" t="s">
        <v>21</v>
      </c>
      <c r="F1460">
        <v>3050</v>
      </c>
      <c r="G1460" t="s">
        <v>27</v>
      </c>
      <c r="H1460">
        <v>39</v>
      </c>
      <c r="I1460">
        <v>19.74609375</v>
      </c>
      <c r="J1460" t="s">
        <v>29</v>
      </c>
      <c r="K1460" s="1" t="s">
        <v>34</v>
      </c>
      <c r="L1460" t="s">
        <v>36</v>
      </c>
      <c r="M1460" t="s">
        <v>40</v>
      </c>
      <c r="N1460" t="s">
        <v>63</v>
      </c>
      <c r="O1460" t="str">
        <f>IF(N1460="Occasional","_Yes",N1460)</f>
        <v>_Yes</v>
      </c>
    </row>
    <row r="1461" spans="1:15" x14ac:dyDescent="0.25">
      <c r="A1461" t="s">
        <v>14</v>
      </c>
      <c r="B1461" t="s">
        <v>16</v>
      </c>
      <c r="C1461" t="s">
        <v>20</v>
      </c>
      <c r="D1461">
        <v>7.427734375</v>
      </c>
      <c r="E1461" t="s">
        <v>21</v>
      </c>
      <c r="F1461">
        <v>2680</v>
      </c>
      <c r="G1461" t="s">
        <v>26</v>
      </c>
      <c r="H1461">
        <v>35</v>
      </c>
      <c r="I1461">
        <v>29.36328125</v>
      </c>
      <c r="J1461" t="s">
        <v>31</v>
      </c>
      <c r="K1461" s="1" t="s">
        <v>34</v>
      </c>
      <c r="L1461" t="s">
        <v>63</v>
      </c>
      <c r="M1461" t="s">
        <v>38</v>
      </c>
      <c r="N1461" t="s">
        <v>63</v>
      </c>
      <c r="O1461" t="str">
        <f>IF(N1461="Occasional","_Yes",N1461)</f>
        <v>_Yes</v>
      </c>
    </row>
    <row r="1462" spans="1:15" x14ac:dyDescent="0.25">
      <c r="A1462" t="s">
        <v>14</v>
      </c>
      <c r="B1462" t="s">
        <v>16</v>
      </c>
      <c r="C1462" t="s">
        <v>20</v>
      </c>
      <c r="D1462">
        <v>7.856445313</v>
      </c>
      <c r="E1462" t="s">
        <v>21</v>
      </c>
      <c r="F1462">
        <v>3290</v>
      </c>
      <c r="G1462" t="s">
        <v>27</v>
      </c>
      <c r="H1462">
        <v>38</v>
      </c>
      <c r="I1462">
        <v>26.5234375</v>
      </c>
      <c r="J1462" t="s">
        <v>31</v>
      </c>
      <c r="K1462" s="1" t="s">
        <v>33</v>
      </c>
      <c r="L1462" t="s">
        <v>36</v>
      </c>
      <c r="M1462" t="s">
        <v>38</v>
      </c>
      <c r="N1462" t="s">
        <v>63</v>
      </c>
      <c r="O1462" t="str">
        <f>IF(N1462="Occasional","_Yes",N1462)</f>
        <v>_Yes</v>
      </c>
    </row>
    <row r="1463" spans="1:15" x14ac:dyDescent="0.25">
      <c r="A1463" t="s">
        <v>14</v>
      </c>
      <c r="B1463" t="s">
        <v>16</v>
      </c>
      <c r="C1463" t="s">
        <v>20</v>
      </c>
      <c r="D1463">
        <v>8</v>
      </c>
      <c r="E1463" t="s">
        <v>21</v>
      </c>
      <c r="F1463">
        <v>3400</v>
      </c>
      <c r="G1463" t="s">
        <v>27</v>
      </c>
      <c r="H1463">
        <v>39.421875</v>
      </c>
      <c r="I1463">
        <v>23.3125</v>
      </c>
      <c r="J1463" t="s">
        <v>30</v>
      </c>
      <c r="K1463" s="1" t="s">
        <v>33</v>
      </c>
      <c r="L1463" t="s">
        <v>36</v>
      </c>
      <c r="M1463" t="s">
        <v>39</v>
      </c>
      <c r="N1463" t="s">
        <v>36</v>
      </c>
      <c r="O1463" t="str">
        <f>IF(N1463="Occasional","_Yes",N1463)</f>
        <v>No</v>
      </c>
    </row>
    <row r="1464" spans="1:15" x14ac:dyDescent="0.25">
      <c r="A1464" t="s">
        <v>14</v>
      </c>
      <c r="B1464" t="s">
        <v>16</v>
      </c>
      <c r="C1464" t="s">
        <v>20</v>
      </c>
      <c r="D1464">
        <v>8.142578125</v>
      </c>
      <c r="E1464" t="s">
        <v>21</v>
      </c>
      <c r="F1464">
        <v>3180</v>
      </c>
      <c r="G1464" t="s">
        <v>27</v>
      </c>
      <c r="H1464">
        <v>40</v>
      </c>
      <c r="I1464">
        <v>36.5703125</v>
      </c>
      <c r="J1464" t="s">
        <v>32</v>
      </c>
      <c r="K1464" s="1" t="s">
        <v>35</v>
      </c>
      <c r="L1464" t="s">
        <v>36</v>
      </c>
      <c r="M1464" t="s">
        <v>38</v>
      </c>
      <c r="N1464" t="s">
        <v>36</v>
      </c>
      <c r="O1464" t="str">
        <f>IF(N1464="Occasional","_Yes",N1464)</f>
        <v>No</v>
      </c>
    </row>
    <row r="1465" spans="1:15" x14ac:dyDescent="0.25">
      <c r="A1465" t="s">
        <v>14</v>
      </c>
      <c r="B1465" t="s">
        <v>16</v>
      </c>
      <c r="C1465" t="s">
        <v>20</v>
      </c>
      <c r="D1465">
        <v>8.28515625</v>
      </c>
      <c r="E1465" t="s">
        <v>21</v>
      </c>
      <c r="F1465">
        <v>2722</v>
      </c>
      <c r="G1465" t="s">
        <v>26</v>
      </c>
      <c r="H1465">
        <v>37</v>
      </c>
      <c r="I1465">
        <v>19.02734375</v>
      </c>
      <c r="J1465" t="s">
        <v>29</v>
      </c>
      <c r="K1465" s="1" t="s">
        <v>33</v>
      </c>
      <c r="L1465" t="s">
        <v>36</v>
      </c>
      <c r="M1465" t="s">
        <v>37</v>
      </c>
      <c r="N1465" t="s">
        <v>36</v>
      </c>
      <c r="O1465" t="str">
        <f>IF(N1465="Occasional","_Yes",N1465)</f>
        <v>No</v>
      </c>
    </row>
    <row r="1466" spans="1:15" x14ac:dyDescent="0.25">
      <c r="A1466" t="s">
        <v>14</v>
      </c>
      <c r="B1466" t="s">
        <v>16</v>
      </c>
      <c r="C1466" t="s">
        <v>20</v>
      </c>
      <c r="D1466">
        <v>8.427734375</v>
      </c>
      <c r="E1466" t="s">
        <v>21</v>
      </c>
      <c r="F1466">
        <v>2670</v>
      </c>
      <c r="G1466" t="s">
        <v>26</v>
      </c>
      <c r="H1466">
        <v>38</v>
      </c>
      <c r="I1466">
        <v>19.0625</v>
      </c>
      <c r="J1466" t="s">
        <v>29</v>
      </c>
      <c r="K1466" s="1" t="s">
        <v>33</v>
      </c>
      <c r="L1466" t="s">
        <v>63</v>
      </c>
      <c r="M1466" t="s">
        <v>40</v>
      </c>
      <c r="N1466" t="s">
        <v>63</v>
      </c>
      <c r="O1466" t="str">
        <f>IF(N1466="Occasional","_Yes",N1466)</f>
        <v>_Yes</v>
      </c>
    </row>
    <row r="1467" spans="1:15" x14ac:dyDescent="0.25">
      <c r="A1467" t="s">
        <v>14</v>
      </c>
      <c r="B1467" t="s">
        <v>16</v>
      </c>
      <c r="C1467" t="s">
        <v>20</v>
      </c>
      <c r="D1467">
        <v>8.427734375</v>
      </c>
      <c r="E1467" t="s">
        <v>21</v>
      </c>
      <c r="F1467">
        <v>3420</v>
      </c>
      <c r="G1467" t="s">
        <v>27</v>
      </c>
      <c r="H1467">
        <v>41.421875</v>
      </c>
      <c r="I1467">
        <v>29.66796875</v>
      </c>
      <c r="J1467" t="s">
        <v>31</v>
      </c>
      <c r="K1467" s="1" t="s">
        <v>34</v>
      </c>
      <c r="L1467" t="s">
        <v>36</v>
      </c>
      <c r="M1467" t="s">
        <v>38</v>
      </c>
      <c r="N1467" t="s">
        <v>63</v>
      </c>
      <c r="O1467" t="str">
        <f>IF(N1467="Occasional","_Yes",N1467)</f>
        <v>_Yes</v>
      </c>
    </row>
    <row r="1468" spans="1:15" x14ac:dyDescent="0.25">
      <c r="A1468" t="s">
        <v>14</v>
      </c>
      <c r="B1468" t="s">
        <v>16</v>
      </c>
      <c r="C1468" t="s">
        <v>20</v>
      </c>
      <c r="D1468">
        <v>8.5703125</v>
      </c>
      <c r="E1468" t="s">
        <v>21</v>
      </c>
      <c r="F1468">
        <v>2790</v>
      </c>
      <c r="G1468" t="s">
        <v>26</v>
      </c>
      <c r="H1468">
        <v>38</v>
      </c>
      <c r="I1468">
        <v>20.12890625</v>
      </c>
      <c r="J1468" t="s">
        <v>30</v>
      </c>
      <c r="K1468" s="1" t="s">
        <v>34</v>
      </c>
      <c r="L1468" t="s">
        <v>63</v>
      </c>
      <c r="M1468" t="s">
        <v>40</v>
      </c>
      <c r="N1468" t="s">
        <v>36</v>
      </c>
      <c r="O1468" t="str">
        <f>IF(N1468="Occasional","_Yes",N1468)</f>
        <v>No</v>
      </c>
    </row>
    <row r="1469" spans="1:15" x14ac:dyDescent="0.25">
      <c r="A1469" t="s">
        <v>14</v>
      </c>
      <c r="B1469" t="s">
        <v>16</v>
      </c>
      <c r="C1469" t="s">
        <v>20</v>
      </c>
      <c r="D1469">
        <v>8.712890625</v>
      </c>
      <c r="E1469" t="s">
        <v>21</v>
      </c>
      <c r="F1469">
        <v>3895</v>
      </c>
      <c r="G1469" t="s">
        <v>28</v>
      </c>
      <c r="H1469">
        <v>40</v>
      </c>
      <c r="I1469">
        <v>17.1640625</v>
      </c>
      <c r="J1469" t="s">
        <v>29</v>
      </c>
      <c r="K1469" s="1" t="s">
        <v>35</v>
      </c>
      <c r="L1469" t="s">
        <v>36</v>
      </c>
      <c r="M1469" t="s">
        <v>38</v>
      </c>
      <c r="N1469" t="s">
        <v>63</v>
      </c>
      <c r="O1469" t="str">
        <f>IF(N1469="Occasional","_Yes",N1469)</f>
        <v>_Yes</v>
      </c>
    </row>
    <row r="1470" spans="1:15" x14ac:dyDescent="0.25">
      <c r="A1470" t="s">
        <v>14</v>
      </c>
      <c r="B1470" t="s">
        <v>16</v>
      </c>
      <c r="C1470" t="s">
        <v>20</v>
      </c>
      <c r="D1470">
        <v>8.85546875</v>
      </c>
      <c r="E1470" t="s">
        <v>21</v>
      </c>
      <c r="F1470">
        <v>3755</v>
      </c>
      <c r="G1470" t="s">
        <v>28</v>
      </c>
      <c r="H1470">
        <v>41</v>
      </c>
      <c r="I1470">
        <v>18.67578125</v>
      </c>
      <c r="J1470" t="s">
        <v>29</v>
      </c>
      <c r="K1470" s="1" t="s">
        <v>34</v>
      </c>
      <c r="L1470" t="s">
        <v>36</v>
      </c>
      <c r="M1470" t="s">
        <v>38</v>
      </c>
      <c r="N1470" t="s">
        <v>63</v>
      </c>
      <c r="O1470" t="str">
        <f>IF(N1470="Occasional","_Yes",N1470)</f>
        <v>_Yes</v>
      </c>
    </row>
    <row r="1471" spans="1:15" x14ac:dyDescent="0.25">
      <c r="A1471" t="s">
        <v>14</v>
      </c>
      <c r="B1471" t="s">
        <v>16</v>
      </c>
      <c r="C1471" t="s">
        <v>20</v>
      </c>
      <c r="D1471">
        <v>9.142578125</v>
      </c>
      <c r="E1471" t="s">
        <v>21</v>
      </c>
      <c r="F1471">
        <v>3320</v>
      </c>
      <c r="G1471" t="s">
        <v>27</v>
      </c>
      <c r="H1471">
        <v>42</v>
      </c>
      <c r="I1471">
        <v>18.625</v>
      </c>
      <c r="J1471" t="s">
        <v>29</v>
      </c>
      <c r="K1471" s="1" t="s">
        <v>34</v>
      </c>
      <c r="L1471" t="s">
        <v>63</v>
      </c>
      <c r="M1471" t="s">
        <v>38</v>
      </c>
      <c r="N1471" t="s">
        <v>63</v>
      </c>
      <c r="O1471" t="str">
        <f>IF(N1471="Occasional","_Yes",N1471)</f>
        <v>_Yes</v>
      </c>
    </row>
    <row r="1472" spans="1:15" x14ac:dyDescent="0.25">
      <c r="A1472" t="s">
        <v>14</v>
      </c>
      <c r="B1472" t="s">
        <v>16</v>
      </c>
      <c r="C1472" t="s">
        <v>20</v>
      </c>
      <c r="D1472">
        <v>9.142578125</v>
      </c>
      <c r="E1472" t="s">
        <v>21</v>
      </c>
      <c r="F1472">
        <v>4000</v>
      </c>
      <c r="G1472" t="s">
        <v>28</v>
      </c>
      <c r="H1472">
        <v>40</v>
      </c>
      <c r="I1472">
        <v>28.41796875</v>
      </c>
      <c r="J1472" t="s">
        <v>31</v>
      </c>
      <c r="K1472" s="1" t="s">
        <v>33</v>
      </c>
      <c r="L1472" t="s">
        <v>63</v>
      </c>
      <c r="M1472" t="s">
        <v>38</v>
      </c>
      <c r="N1472" t="s">
        <v>63</v>
      </c>
      <c r="O1472" t="str">
        <f>IF(N1472="Occasional","_Yes",N1472)</f>
        <v>_Yes</v>
      </c>
    </row>
    <row r="1473" spans="1:15" x14ac:dyDescent="0.25">
      <c r="A1473" t="s">
        <v>14</v>
      </c>
      <c r="B1473" t="s">
        <v>16</v>
      </c>
      <c r="C1473" t="s">
        <v>20</v>
      </c>
      <c r="D1473">
        <v>9.28515625</v>
      </c>
      <c r="E1473" t="s">
        <v>21</v>
      </c>
      <c r="F1473">
        <v>2460</v>
      </c>
      <c r="G1473" t="s">
        <v>25</v>
      </c>
      <c r="H1473">
        <v>39.421875</v>
      </c>
      <c r="I1473">
        <v>19.2421875</v>
      </c>
      <c r="J1473" t="s">
        <v>29</v>
      </c>
      <c r="K1473" s="1" t="s">
        <v>34</v>
      </c>
      <c r="L1473" t="s">
        <v>36</v>
      </c>
      <c r="M1473" t="s">
        <v>38</v>
      </c>
      <c r="N1473" t="s">
        <v>63</v>
      </c>
      <c r="O1473" t="str">
        <f>IF(N1473="Occasional","_Yes",N1473)</f>
        <v>_Yes</v>
      </c>
    </row>
    <row r="1474" spans="1:15" x14ac:dyDescent="0.25">
      <c r="A1474" t="s">
        <v>14</v>
      </c>
      <c r="B1474" t="s">
        <v>16</v>
      </c>
      <c r="C1474" t="s">
        <v>20</v>
      </c>
      <c r="D1474">
        <v>9.5703125</v>
      </c>
      <c r="E1474" t="s">
        <v>21</v>
      </c>
      <c r="F1474">
        <v>2660</v>
      </c>
      <c r="G1474" t="s">
        <v>26</v>
      </c>
      <c r="H1474">
        <v>38</v>
      </c>
      <c r="I1474">
        <v>31.97265625</v>
      </c>
      <c r="J1474" t="s">
        <v>32</v>
      </c>
      <c r="K1474" s="1" t="s">
        <v>33</v>
      </c>
      <c r="L1474" t="s">
        <v>36</v>
      </c>
      <c r="M1474" t="s">
        <v>40</v>
      </c>
      <c r="N1474" t="s">
        <v>63</v>
      </c>
      <c r="O1474" t="str">
        <f>IF(N1474="Occasional","_Yes",N1474)</f>
        <v>_Yes</v>
      </c>
    </row>
    <row r="1475" spans="1:15" x14ac:dyDescent="0.25">
      <c r="A1475" t="s">
        <v>14</v>
      </c>
      <c r="B1475" t="s">
        <v>16</v>
      </c>
      <c r="C1475" t="s">
        <v>20</v>
      </c>
      <c r="D1475">
        <v>9.712890625</v>
      </c>
      <c r="E1475" t="s">
        <v>21</v>
      </c>
      <c r="F1475">
        <v>3280</v>
      </c>
      <c r="G1475" t="s">
        <v>27</v>
      </c>
      <c r="H1475">
        <v>38</v>
      </c>
      <c r="I1475">
        <v>31.37109375</v>
      </c>
      <c r="J1475" t="s">
        <v>32</v>
      </c>
      <c r="K1475" s="1" t="s">
        <v>34</v>
      </c>
      <c r="L1475" t="s">
        <v>36</v>
      </c>
      <c r="M1475" t="s">
        <v>37</v>
      </c>
      <c r="N1475" t="s">
        <v>63</v>
      </c>
      <c r="O1475" t="str">
        <f>IF(N1475="Occasional","_Yes",N1475)</f>
        <v>_Yes</v>
      </c>
    </row>
    <row r="1476" spans="1:15" x14ac:dyDescent="0.25">
      <c r="A1476" t="s">
        <v>14</v>
      </c>
      <c r="B1476" t="s">
        <v>16</v>
      </c>
      <c r="C1476" t="s">
        <v>20</v>
      </c>
      <c r="D1476">
        <v>9.85546875</v>
      </c>
      <c r="E1476" t="s">
        <v>21</v>
      </c>
      <c r="F1476">
        <v>2190</v>
      </c>
      <c r="G1476" t="s">
        <v>25</v>
      </c>
      <c r="H1476">
        <v>38</v>
      </c>
      <c r="I1476">
        <v>29</v>
      </c>
      <c r="J1476" t="s">
        <v>31</v>
      </c>
      <c r="K1476" s="1" t="s">
        <v>34</v>
      </c>
      <c r="L1476" t="s">
        <v>36</v>
      </c>
      <c r="M1476" t="s">
        <v>38</v>
      </c>
      <c r="N1476" t="s">
        <v>63</v>
      </c>
      <c r="O1476" t="str">
        <f>IF(N1476="Occasional","_Yes",N1476)</f>
        <v>_Yes</v>
      </c>
    </row>
    <row r="1477" spans="1:15" x14ac:dyDescent="0.25">
      <c r="A1477" t="s">
        <v>14</v>
      </c>
      <c r="B1477" t="s">
        <v>16</v>
      </c>
      <c r="C1477" t="s">
        <v>20</v>
      </c>
      <c r="D1477">
        <v>9.85546875</v>
      </c>
      <c r="E1477" t="s">
        <v>21</v>
      </c>
      <c r="F1477">
        <v>3750</v>
      </c>
      <c r="G1477" t="s">
        <v>28</v>
      </c>
      <c r="H1477">
        <v>41</v>
      </c>
      <c r="I1477">
        <v>29.796875</v>
      </c>
      <c r="J1477" t="s">
        <v>31</v>
      </c>
      <c r="K1477" s="1" t="s">
        <v>33</v>
      </c>
      <c r="L1477" t="s">
        <v>63</v>
      </c>
      <c r="M1477" t="s">
        <v>38</v>
      </c>
      <c r="N1477" t="s">
        <v>36</v>
      </c>
      <c r="O1477" t="str">
        <f>IF(N1477="Occasional","_Yes",N1477)</f>
        <v>No</v>
      </c>
    </row>
    <row r="1478" spans="1:15" x14ac:dyDescent="0.25">
      <c r="A1478" t="s">
        <v>14</v>
      </c>
      <c r="B1478" t="s">
        <v>16</v>
      </c>
      <c r="C1478" t="s">
        <v>20</v>
      </c>
      <c r="D1478">
        <v>9.85546875</v>
      </c>
      <c r="E1478" t="s">
        <v>21</v>
      </c>
      <c r="F1478">
        <v>4120</v>
      </c>
      <c r="G1478" t="s">
        <v>28</v>
      </c>
      <c r="H1478">
        <v>41</v>
      </c>
      <c r="I1478">
        <v>21.26953125</v>
      </c>
      <c r="J1478" t="s">
        <v>30</v>
      </c>
      <c r="K1478" s="1" t="s">
        <v>33</v>
      </c>
      <c r="L1478" t="s">
        <v>36</v>
      </c>
      <c r="M1478" t="s">
        <v>38</v>
      </c>
      <c r="N1478" t="s">
        <v>36</v>
      </c>
      <c r="O1478" t="str">
        <f>IF(N1478="Occasional","_Yes",N1478)</f>
        <v>No</v>
      </c>
    </row>
    <row r="1479" spans="1:15" x14ac:dyDescent="0.25">
      <c r="A1479" t="s">
        <v>14</v>
      </c>
      <c r="B1479" t="s">
        <v>16</v>
      </c>
      <c r="C1479" t="s">
        <v>20</v>
      </c>
      <c r="D1479">
        <v>10.42773438</v>
      </c>
      <c r="E1479" t="s">
        <v>21</v>
      </c>
      <c r="F1479">
        <v>3460</v>
      </c>
      <c r="G1479" t="s">
        <v>27</v>
      </c>
      <c r="H1479">
        <v>41</v>
      </c>
      <c r="I1479">
        <v>25.14453125</v>
      </c>
      <c r="J1479" t="s">
        <v>31</v>
      </c>
      <c r="K1479" s="1" t="s">
        <v>35</v>
      </c>
      <c r="L1479" t="s">
        <v>36</v>
      </c>
      <c r="M1479" t="s">
        <v>38</v>
      </c>
      <c r="N1479" t="s">
        <v>63</v>
      </c>
      <c r="O1479" t="str">
        <f>IF(N1479="Occasional","_Yes",N1479)</f>
        <v>_Yes</v>
      </c>
    </row>
    <row r="1480" spans="1:15" x14ac:dyDescent="0.25">
      <c r="A1480" t="s">
        <v>14</v>
      </c>
      <c r="B1480" t="s">
        <v>16</v>
      </c>
      <c r="C1480" t="s">
        <v>20</v>
      </c>
      <c r="D1480">
        <v>10.5703125</v>
      </c>
      <c r="E1480" t="s">
        <v>21</v>
      </c>
      <c r="F1480">
        <v>3050</v>
      </c>
      <c r="G1480" t="s">
        <v>27</v>
      </c>
      <c r="H1480">
        <v>39</v>
      </c>
      <c r="I1480">
        <v>21.72265625</v>
      </c>
      <c r="J1480" t="s">
        <v>30</v>
      </c>
      <c r="K1480" s="1" t="s">
        <v>33</v>
      </c>
      <c r="L1480" t="s">
        <v>36</v>
      </c>
      <c r="M1480" t="s">
        <v>38</v>
      </c>
      <c r="N1480" t="s">
        <v>63</v>
      </c>
      <c r="O1480" t="str">
        <f>IF(N1480="Occasional","_Yes",N1480)</f>
        <v>_Yes</v>
      </c>
    </row>
    <row r="1481" spans="1:15" x14ac:dyDescent="0.25">
      <c r="A1481" t="s">
        <v>14</v>
      </c>
      <c r="B1481" t="s">
        <v>16</v>
      </c>
      <c r="C1481" t="s">
        <v>20</v>
      </c>
      <c r="D1481">
        <v>10.5703125</v>
      </c>
      <c r="E1481" t="s">
        <v>21</v>
      </c>
      <c r="F1481">
        <v>3380</v>
      </c>
      <c r="G1481" t="s">
        <v>27</v>
      </c>
      <c r="H1481">
        <v>41</v>
      </c>
      <c r="I1481">
        <v>21.31640625</v>
      </c>
      <c r="J1481" t="s">
        <v>30</v>
      </c>
      <c r="K1481" s="1" t="s">
        <v>34</v>
      </c>
      <c r="L1481" t="s">
        <v>36</v>
      </c>
      <c r="M1481" t="s">
        <v>38</v>
      </c>
      <c r="N1481" t="s">
        <v>36</v>
      </c>
      <c r="O1481" t="str">
        <f>IF(N1481="Occasional","_Yes",N1481)</f>
        <v>No</v>
      </c>
    </row>
    <row r="1482" spans="1:15" x14ac:dyDescent="0.25">
      <c r="A1482" t="s">
        <v>14</v>
      </c>
      <c r="B1482" t="s">
        <v>16</v>
      </c>
      <c r="C1482" t="s">
        <v>20</v>
      </c>
      <c r="D1482">
        <v>10.85546875</v>
      </c>
      <c r="E1482" t="s">
        <v>21</v>
      </c>
      <c r="F1482">
        <v>2800</v>
      </c>
      <c r="G1482" t="s">
        <v>26</v>
      </c>
      <c r="H1482">
        <v>39</v>
      </c>
      <c r="I1482">
        <v>22.84375</v>
      </c>
      <c r="J1482" t="s">
        <v>30</v>
      </c>
      <c r="K1482" s="1" t="s">
        <v>33</v>
      </c>
      <c r="L1482" t="s">
        <v>36</v>
      </c>
      <c r="M1482" t="s">
        <v>38</v>
      </c>
      <c r="N1482" t="s">
        <v>36</v>
      </c>
      <c r="O1482" t="str">
        <f>IF(N1482="Occasional","_Yes",N1482)</f>
        <v>No</v>
      </c>
    </row>
    <row r="1483" spans="1:15" x14ac:dyDescent="0.25">
      <c r="A1483" t="s">
        <v>14</v>
      </c>
      <c r="B1483" t="s">
        <v>16</v>
      </c>
      <c r="C1483" t="s">
        <v>20</v>
      </c>
      <c r="D1483">
        <v>10.85546875</v>
      </c>
      <c r="E1483" t="s">
        <v>21</v>
      </c>
      <c r="F1483">
        <v>3380</v>
      </c>
      <c r="G1483" t="s">
        <v>27</v>
      </c>
      <c r="H1483">
        <v>40</v>
      </c>
      <c r="I1483">
        <v>26.16015625</v>
      </c>
      <c r="J1483" t="s">
        <v>31</v>
      </c>
      <c r="K1483" s="1" t="s">
        <v>34</v>
      </c>
      <c r="L1483" t="s">
        <v>36</v>
      </c>
      <c r="M1483" t="s">
        <v>38</v>
      </c>
      <c r="N1483" t="s">
        <v>63</v>
      </c>
      <c r="O1483" t="str">
        <f>IF(N1483="Occasional","_Yes",N1483)</f>
        <v>_Yes</v>
      </c>
    </row>
    <row r="1484" spans="1:15" x14ac:dyDescent="0.25">
      <c r="A1484" t="s">
        <v>14</v>
      </c>
      <c r="B1484" t="s">
        <v>16</v>
      </c>
      <c r="C1484" t="s">
        <v>20</v>
      </c>
      <c r="D1484">
        <v>11</v>
      </c>
      <c r="E1484" t="s">
        <v>21</v>
      </c>
      <c r="F1484">
        <v>3040</v>
      </c>
      <c r="G1484" t="s">
        <v>27</v>
      </c>
      <c r="H1484">
        <v>39</v>
      </c>
      <c r="I1484">
        <v>33.34375</v>
      </c>
      <c r="J1484" t="s">
        <v>32</v>
      </c>
      <c r="K1484" s="1" t="s">
        <v>34</v>
      </c>
      <c r="L1484" t="s">
        <v>36</v>
      </c>
      <c r="M1484" t="s">
        <v>37</v>
      </c>
      <c r="N1484" t="s">
        <v>41</v>
      </c>
      <c r="O1484" t="str">
        <f>IF(N1484="Occasional","_Yes",N1484)</f>
        <v>_Yes</v>
      </c>
    </row>
    <row r="1485" spans="1:15" x14ac:dyDescent="0.25">
      <c r="A1485" t="s">
        <v>14</v>
      </c>
      <c r="B1485" t="s">
        <v>16</v>
      </c>
      <c r="C1485" t="s">
        <v>20</v>
      </c>
      <c r="D1485">
        <v>11.14257813</v>
      </c>
      <c r="E1485" t="s">
        <v>21</v>
      </c>
      <c r="F1485">
        <v>2770</v>
      </c>
      <c r="G1485" t="s">
        <v>26</v>
      </c>
      <c r="H1485">
        <v>38.421875</v>
      </c>
      <c r="I1485">
        <v>20.70703125</v>
      </c>
      <c r="J1485" t="s">
        <v>30</v>
      </c>
      <c r="K1485" s="1" t="s">
        <v>34</v>
      </c>
      <c r="L1485" t="s">
        <v>36</v>
      </c>
      <c r="M1485" t="s">
        <v>40</v>
      </c>
      <c r="N1485" t="s">
        <v>63</v>
      </c>
      <c r="O1485" t="str">
        <f>IF(N1485="Occasional","_Yes",N1485)</f>
        <v>_Yes</v>
      </c>
    </row>
    <row r="1486" spans="1:15" x14ac:dyDescent="0.25">
      <c r="A1486" t="s">
        <v>14</v>
      </c>
      <c r="B1486" t="s">
        <v>16</v>
      </c>
      <c r="C1486" t="s">
        <v>20</v>
      </c>
      <c r="D1486">
        <v>11.14257813</v>
      </c>
      <c r="E1486" t="s">
        <v>21</v>
      </c>
      <c r="F1486">
        <v>3670</v>
      </c>
      <c r="G1486" t="s">
        <v>28</v>
      </c>
      <c r="H1486">
        <v>41</v>
      </c>
      <c r="I1486">
        <v>19.96875</v>
      </c>
      <c r="J1486" t="s">
        <v>29</v>
      </c>
      <c r="K1486" s="1" t="s">
        <v>33</v>
      </c>
      <c r="L1486" t="s">
        <v>36</v>
      </c>
      <c r="M1486" t="s">
        <v>40</v>
      </c>
      <c r="N1486" t="s">
        <v>36</v>
      </c>
      <c r="O1486" t="str">
        <f>IF(N1486="Occasional","_Yes",N1486)</f>
        <v>No</v>
      </c>
    </row>
    <row r="1487" spans="1:15" x14ac:dyDescent="0.25">
      <c r="A1487" t="s">
        <v>14</v>
      </c>
      <c r="B1487" t="s">
        <v>16</v>
      </c>
      <c r="C1487" t="s">
        <v>20</v>
      </c>
      <c r="D1487">
        <v>11.14257813</v>
      </c>
      <c r="E1487" t="s">
        <v>21</v>
      </c>
      <c r="F1487">
        <v>3680</v>
      </c>
      <c r="G1487" t="s">
        <v>28</v>
      </c>
      <c r="H1487">
        <v>37.7109375</v>
      </c>
      <c r="I1487">
        <v>21.47265625</v>
      </c>
      <c r="J1487" t="s">
        <v>30</v>
      </c>
      <c r="K1487" s="1" t="s">
        <v>34</v>
      </c>
      <c r="L1487" t="s">
        <v>63</v>
      </c>
      <c r="M1487" t="s">
        <v>38</v>
      </c>
      <c r="N1487" t="s">
        <v>36</v>
      </c>
      <c r="O1487" t="str">
        <f>IF(N1487="Occasional","_Yes",N1487)</f>
        <v>No</v>
      </c>
    </row>
    <row r="1488" spans="1:15" x14ac:dyDescent="0.25">
      <c r="A1488" t="s">
        <v>14</v>
      </c>
      <c r="B1488" t="s">
        <v>16</v>
      </c>
      <c r="C1488" t="s">
        <v>20</v>
      </c>
      <c r="D1488">
        <v>11.28515625</v>
      </c>
      <c r="E1488" t="s">
        <v>21</v>
      </c>
      <c r="F1488">
        <v>2930</v>
      </c>
      <c r="G1488" t="s">
        <v>26</v>
      </c>
      <c r="H1488">
        <v>39</v>
      </c>
      <c r="I1488">
        <v>25.125</v>
      </c>
      <c r="J1488" t="s">
        <v>31</v>
      </c>
      <c r="K1488" s="1" t="s">
        <v>33</v>
      </c>
      <c r="L1488" t="s">
        <v>63</v>
      </c>
      <c r="M1488" t="s">
        <v>38</v>
      </c>
      <c r="N1488" t="s">
        <v>63</v>
      </c>
      <c r="O1488" t="str">
        <f>IF(N1488="Occasional","_Yes",N1488)</f>
        <v>_Yes</v>
      </c>
    </row>
    <row r="1489" spans="1:15" x14ac:dyDescent="0.25">
      <c r="A1489" t="s">
        <v>14</v>
      </c>
      <c r="B1489" t="s">
        <v>16</v>
      </c>
      <c r="C1489" t="s">
        <v>20</v>
      </c>
      <c r="D1489">
        <v>11.5703125</v>
      </c>
      <c r="E1489" t="s">
        <v>21</v>
      </c>
      <c r="F1489">
        <v>3500</v>
      </c>
      <c r="G1489" t="s">
        <v>28</v>
      </c>
      <c r="H1489">
        <v>40</v>
      </c>
      <c r="I1489">
        <v>26.61328125</v>
      </c>
      <c r="J1489" t="s">
        <v>31</v>
      </c>
      <c r="K1489" s="1" t="s">
        <v>34</v>
      </c>
      <c r="L1489" t="s">
        <v>36</v>
      </c>
      <c r="M1489" t="s">
        <v>40</v>
      </c>
      <c r="N1489" t="s">
        <v>36</v>
      </c>
      <c r="O1489" t="str">
        <f>IF(N1489="Occasional","_Yes",N1489)</f>
        <v>No</v>
      </c>
    </row>
    <row r="1490" spans="1:15" x14ac:dyDescent="0.25">
      <c r="A1490" t="s">
        <v>14</v>
      </c>
      <c r="B1490" t="s">
        <v>16</v>
      </c>
      <c r="C1490" t="s">
        <v>20</v>
      </c>
      <c r="D1490">
        <v>11.5703125</v>
      </c>
      <c r="E1490" t="s">
        <v>21</v>
      </c>
      <c r="F1490">
        <v>3510</v>
      </c>
      <c r="G1490" t="s">
        <v>28</v>
      </c>
      <c r="H1490">
        <v>39.421875</v>
      </c>
      <c r="I1490">
        <v>22.15625</v>
      </c>
      <c r="J1490" t="s">
        <v>30</v>
      </c>
      <c r="K1490" s="1" t="s">
        <v>34</v>
      </c>
      <c r="L1490" t="s">
        <v>36</v>
      </c>
      <c r="M1490" t="s">
        <v>40</v>
      </c>
      <c r="N1490" t="s">
        <v>36</v>
      </c>
      <c r="O1490" t="str">
        <f>IF(N1490="Occasional","_Yes",N1490)</f>
        <v>No</v>
      </c>
    </row>
    <row r="1491" spans="1:15" x14ac:dyDescent="0.25">
      <c r="A1491" t="s">
        <v>14</v>
      </c>
      <c r="B1491" t="s">
        <v>16</v>
      </c>
      <c r="C1491" t="s">
        <v>20</v>
      </c>
      <c r="D1491">
        <v>11.71289063</v>
      </c>
      <c r="E1491" t="s">
        <v>21</v>
      </c>
      <c r="F1491">
        <v>2300</v>
      </c>
      <c r="G1491" t="s">
        <v>25</v>
      </c>
      <c r="H1491">
        <v>37</v>
      </c>
      <c r="I1491">
        <v>35.03125</v>
      </c>
      <c r="J1491" t="s">
        <v>32</v>
      </c>
      <c r="K1491" s="1" t="s">
        <v>35</v>
      </c>
      <c r="L1491" t="s">
        <v>63</v>
      </c>
      <c r="M1491" t="s">
        <v>38</v>
      </c>
      <c r="N1491" t="s">
        <v>63</v>
      </c>
      <c r="O1491" t="str">
        <f>IF(N1491="Occasional","_Yes",N1491)</f>
        <v>_Yes</v>
      </c>
    </row>
    <row r="1492" spans="1:15" x14ac:dyDescent="0.25">
      <c r="A1492" t="s">
        <v>14</v>
      </c>
      <c r="B1492" t="s">
        <v>16</v>
      </c>
      <c r="C1492" t="s">
        <v>20</v>
      </c>
      <c r="D1492">
        <v>11.71289063</v>
      </c>
      <c r="E1492" t="s">
        <v>21</v>
      </c>
      <c r="F1492">
        <v>3180</v>
      </c>
      <c r="G1492" t="s">
        <v>27</v>
      </c>
      <c r="H1492">
        <v>38</v>
      </c>
      <c r="I1492">
        <v>17.5546875</v>
      </c>
      <c r="J1492" t="s">
        <v>29</v>
      </c>
      <c r="K1492" s="1" t="s">
        <v>34</v>
      </c>
      <c r="L1492" t="s">
        <v>36</v>
      </c>
      <c r="M1492" t="s">
        <v>38</v>
      </c>
      <c r="N1492" t="s">
        <v>63</v>
      </c>
      <c r="O1492" t="str">
        <f>IF(N1492="Occasional","_Yes",N1492)</f>
        <v>_Yes</v>
      </c>
    </row>
    <row r="1493" spans="1:15" x14ac:dyDescent="0.25">
      <c r="A1493" t="s">
        <v>14</v>
      </c>
      <c r="B1493" t="s">
        <v>16</v>
      </c>
      <c r="C1493" t="s">
        <v>20</v>
      </c>
      <c r="D1493">
        <v>11.71289063</v>
      </c>
      <c r="E1493" t="s">
        <v>21</v>
      </c>
      <c r="F1493">
        <v>3450</v>
      </c>
      <c r="G1493" t="s">
        <v>27</v>
      </c>
      <c r="H1493">
        <v>40.421875</v>
      </c>
      <c r="I1493">
        <v>27.0546875</v>
      </c>
      <c r="J1493" t="s">
        <v>31</v>
      </c>
      <c r="K1493" s="1" t="s">
        <v>33</v>
      </c>
      <c r="L1493" t="s">
        <v>36</v>
      </c>
      <c r="M1493" t="s">
        <v>40</v>
      </c>
      <c r="N1493" t="s">
        <v>63</v>
      </c>
      <c r="O1493" t="str">
        <f>IF(N1493="Occasional","_Yes",N1493)</f>
        <v>_Yes</v>
      </c>
    </row>
    <row r="1494" spans="1:15" x14ac:dyDescent="0.25">
      <c r="A1494" t="s">
        <v>14</v>
      </c>
      <c r="B1494" t="s">
        <v>16</v>
      </c>
      <c r="C1494" t="s">
        <v>20</v>
      </c>
      <c r="D1494">
        <v>12</v>
      </c>
      <c r="E1494" t="s">
        <v>21</v>
      </c>
      <c r="F1494">
        <v>3115</v>
      </c>
      <c r="G1494" t="s">
        <v>27</v>
      </c>
      <c r="H1494">
        <v>39</v>
      </c>
      <c r="I1494">
        <v>20.1953125</v>
      </c>
      <c r="J1494" t="s">
        <v>30</v>
      </c>
      <c r="K1494" s="1" t="s">
        <v>34</v>
      </c>
      <c r="L1494" t="s">
        <v>36</v>
      </c>
      <c r="M1494" t="s">
        <v>38</v>
      </c>
      <c r="N1494" t="s">
        <v>63</v>
      </c>
      <c r="O1494" t="str">
        <f>IF(N1494="Occasional","_Yes",N1494)</f>
        <v>_Yes</v>
      </c>
    </row>
    <row r="1495" spans="1:15" x14ac:dyDescent="0.25">
      <c r="A1495" t="s">
        <v>14</v>
      </c>
      <c r="B1495" t="s">
        <v>16</v>
      </c>
      <c r="C1495" t="s">
        <v>20</v>
      </c>
      <c r="D1495">
        <v>12</v>
      </c>
      <c r="E1495" t="s">
        <v>21</v>
      </c>
      <c r="F1495">
        <v>3720</v>
      </c>
      <c r="G1495" t="s">
        <v>28</v>
      </c>
      <c r="H1495">
        <v>40</v>
      </c>
      <c r="I1495">
        <v>25.05859375</v>
      </c>
      <c r="J1495" t="s">
        <v>31</v>
      </c>
      <c r="K1495" s="1" t="s">
        <v>34</v>
      </c>
      <c r="L1495" t="s">
        <v>36</v>
      </c>
      <c r="M1495" t="s">
        <v>40</v>
      </c>
      <c r="N1495" t="s">
        <v>63</v>
      </c>
      <c r="O1495" t="str">
        <f>IF(N1495="Occasional","_Yes",N1495)</f>
        <v>_Yes</v>
      </c>
    </row>
    <row r="1496" spans="1:15" x14ac:dyDescent="0.25">
      <c r="A1496" t="s">
        <v>14</v>
      </c>
      <c r="B1496" t="s">
        <v>16</v>
      </c>
      <c r="C1496" t="s">
        <v>20</v>
      </c>
      <c r="D1496">
        <v>12.14257813</v>
      </c>
      <c r="E1496" t="s">
        <v>21</v>
      </c>
      <c r="F1496">
        <v>3410</v>
      </c>
      <c r="G1496" t="s">
        <v>27</v>
      </c>
      <c r="H1496">
        <v>42</v>
      </c>
      <c r="I1496">
        <v>22.9296875</v>
      </c>
      <c r="J1496" t="s">
        <v>30</v>
      </c>
      <c r="K1496" s="1" t="s">
        <v>33</v>
      </c>
      <c r="L1496" t="s">
        <v>63</v>
      </c>
      <c r="M1496" t="s">
        <v>40</v>
      </c>
      <c r="N1496" t="s">
        <v>63</v>
      </c>
      <c r="O1496" t="str">
        <f>IF(N1496="Occasional","_Yes",N1496)</f>
        <v>_Yes</v>
      </c>
    </row>
    <row r="1497" spans="1:15" x14ac:dyDescent="0.25">
      <c r="A1497" t="s">
        <v>14</v>
      </c>
      <c r="B1497" t="s">
        <v>16</v>
      </c>
      <c r="C1497" t="s">
        <v>20</v>
      </c>
      <c r="D1497">
        <v>12.28515625</v>
      </c>
      <c r="E1497" t="s">
        <v>21</v>
      </c>
      <c r="F1497">
        <v>3000</v>
      </c>
      <c r="G1497" t="s">
        <v>27</v>
      </c>
      <c r="H1497">
        <v>37</v>
      </c>
      <c r="I1497">
        <v>24.5703125</v>
      </c>
      <c r="J1497" t="s">
        <v>30</v>
      </c>
      <c r="K1497" s="1" t="s">
        <v>35</v>
      </c>
      <c r="L1497" t="s">
        <v>36</v>
      </c>
      <c r="M1497" t="s">
        <v>38</v>
      </c>
      <c r="N1497" t="s">
        <v>36</v>
      </c>
      <c r="O1497" t="str">
        <f>IF(N1497="Occasional","_Yes",N1497)</f>
        <v>No</v>
      </c>
    </row>
    <row r="1498" spans="1:15" x14ac:dyDescent="0.25">
      <c r="A1498" t="s">
        <v>14</v>
      </c>
      <c r="B1498" t="s">
        <v>16</v>
      </c>
      <c r="C1498" t="s">
        <v>20</v>
      </c>
      <c r="D1498">
        <v>12.42773438</v>
      </c>
      <c r="E1498" t="s">
        <v>21</v>
      </c>
      <c r="F1498">
        <v>3220</v>
      </c>
      <c r="G1498" t="s">
        <v>27</v>
      </c>
      <c r="H1498">
        <v>39.140625</v>
      </c>
      <c r="I1498">
        <v>32.296875</v>
      </c>
      <c r="J1498" t="s">
        <v>32</v>
      </c>
      <c r="K1498" s="1" t="s">
        <v>33</v>
      </c>
      <c r="L1498" t="s">
        <v>36</v>
      </c>
      <c r="M1498" t="s">
        <v>40</v>
      </c>
      <c r="N1498" t="s">
        <v>63</v>
      </c>
      <c r="O1498" t="str">
        <f>IF(N1498="Occasional","_Yes",N1498)</f>
        <v>_Yes</v>
      </c>
    </row>
    <row r="1499" spans="1:15" x14ac:dyDescent="0.25">
      <c r="A1499" t="s">
        <v>14</v>
      </c>
      <c r="B1499" t="s">
        <v>16</v>
      </c>
      <c r="C1499" t="s">
        <v>20</v>
      </c>
      <c r="D1499">
        <v>12.42773438</v>
      </c>
      <c r="E1499" t="s">
        <v>21</v>
      </c>
      <c r="F1499">
        <v>3670</v>
      </c>
      <c r="G1499" t="s">
        <v>28</v>
      </c>
      <c r="H1499">
        <v>40</v>
      </c>
      <c r="I1499">
        <v>20.0078125</v>
      </c>
      <c r="J1499" t="s">
        <v>30</v>
      </c>
      <c r="K1499" s="1" t="s">
        <v>34</v>
      </c>
      <c r="L1499" t="s">
        <v>63</v>
      </c>
      <c r="M1499" t="s">
        <v>38</v>
      </c>
      <c r="N1499" t="s">
        <v>63</v>
      </c>
      <c r="O1499" t="str">
        <f>IF(N1499="Occasional","_Yes",N1499)</f>
        <v>_Yes</v>
      </c>
    </row>
    <row r="1500" spans="1:15" x14ac:dyDescent="0.25">
      <c r="A1500" t="s">
        <v>14</v>
      </c>
      <c r="B1500" t="s">
        <v>16</v>
      </c>
      <c r="C1500" t="s">
        <v>20</v>
      </c>
      <c r="D1500">
        <v>12.5703125</v>
      </c>
      <c r="E1500" t="s">
        <v>21</v>
      </c>
      <c r="F1500">
        <v>3770</v>
      </c>
      <c r="G1500" t="s">
        <v>28</v>
      </c>
      <c r="H1500">
        <v>40</v>
      </c>
      <c r="I1500">
        <v>20.99609375</v>
      </c>
      <c r="J1500" t="s">
        <v>30</v>
      </c>
      <c r="K1500" s="1" t="s">
        <v>35</v>
      </c>
      <c r="L1500" t="s">
        <v>63</v>
      </c>
      <c r="M1500" t="s">
        <v>38</v>
      </c>
      <c r="N1500" t="s">
        <v>63</v>
      </c>
      <c r="O1500" t="str">
        <f>IF(N1500="Occasional","_Yes",N1500)</f>
        <v>_Yes</v>
      </c>
    </row>
    <row r="1501" spans="1:15" x14ac:dyDescent="0.25">
      <c r="A1501" t="s">
        <v>14</v>
      </c>
      <c r="B1501" t="s">
        <v>16</v>
      </c>
      <c r="C1501" t="s">
        <v>20</v>
      </c>
      <c r="D1501">
        <v>12.71289063</v>
      </c>
      <c r="E1501" t="s">
        <v>21</v>
      </c>
      <c r="F1501">
        <v>2810</v>
      </c>
      <c r="G1501" t="s">
        <v>26</v>
      </c>
      <c r="H1501">
        <v>42</v>
      </c>
      <c r="I1501">
        <v>21.5703125</v>
      </c>
      <c r="J1501" t="s">
        <v>30</v>
      </c>
      <c r="K1501" s="1" t="s">
        <v>34</v>
      </c>
      <c r="L1501" t="s">
        <v>36</v>
      </c>
      <c r="M1501" t="s">
        <v>38</v>
      </c>
      <c r="N1501" t="s">
        <v>63</v>
      </c>
      <c r="O1501" t="str">
        <f>IF(N1501="Occasional","_Yes",N1501)</f>
        <v>_Yes</v>
      </c>
    </row>
    <row r="1502" spans="1:15" x14ac:dyDescent="0.25">
      <c r="A1502" t="s">
        <v>14</v>
      </c>
      <c r="B1502" t="s">
        <v>16</v>
      </c>
      <c r="C1502" t="s">
        <v>20</v>
      </c>
      <c r="D1502">
        <v>12.85546875</v>
      </c>
      <c r="E1502" t="s">
        <v>21</v>
      </c>
      <c r="F1502">
        <v>3035</v>
      </c>
      <c r="G1502" t="s">
        <v>27</v>
      </c>
      <c r="H1502">
        <v>41</v>
      </c>
      <c r="I1502">
        <v>20.09765625</v>
      </c>
      <c r="J1502" t="s">
        <v>30</v>
      </c>
      <c r="K1502" s="1" t="s">
        <v>35</v>
      </c>
      <c r="L1502" t="s">
        <v>36</v>
      </c>
      <c r="M1502" t="s">
        <v>38</v>
      </c>
      <c r="N1502" t="s">
        <v>63</v>
      </c>
      <c r="O1502" t="str">
        <f>IF(N1502="Occasional","_Yes",N1502)</f>
        <v>_Yes</v>
      </c>
    </row>
    <row r="1503" spans="1:15" x14ac:dyDescent="0.25">
      <c r="A1503" t="s">
        <v>14</v>
      </c>
      <c r="B1503" t="s">
        <v>16</v>
      </c>
      <c r="C1503" t="s">
        <v>20</v>
      </c>
      <c r="D1503">
        <v>13</v>
      </c>
      <c r="E1503" t="s">
        <v>22</v>
      </c>
      <c r="F1503">
        <v>3020</v>
      </c>
      <c r="G1503" t="s">
        <v>27</v>
      </c>
      <c r="H1503">
        <v>39</v>
      </c>
      <c r="I1503">
        <v>24.359375</v>
      </c>
      <c r="J1503" t="s">
        <v>30</v>
      </c>
      <c r="K1503" s="1" t="s">
        <v>35</v>
      </c>
      <c r="L1503" t="s">
        <v>36</v>
      </c>
      <c r="M1503" t="s">
        <v>38</v>
      </c>
      <c r="N1503" t="s">
        <v>63</v>
      </c>
      <c r="O1503" t="str">
        <f>IF(N1503="Occasional","_Yes",N1503)</f>
        <v>_Yes</v>
      </c>
    </row>
    <row r="1504" spans="1:15" x14ac:dyDescent="0.25">
      <c r="A1504" t="s">
        <v>14</v>
      </c>
      <c r="B1504" t="s">
        <v>16</v>
      </c>
      <c r="C1504" t="s">
        <v>20</v>
      </c>
      <c r="D1504">
        <v>13.14257813</v>
      </c>
      <c r="E1504" t="s">
        <v>22</v>
      </c>
      <c r="F1504">
        <v>3260</v>
      </c>
      <c r="G1504" t="s">
        <v>27</v>
      </c>
      <c r="H1504">
        <v>39</v>
      </c>
      <c r="I1504">
        <v>22.75390625</v>
      </c>
      <c r="J1504" t="s">
        <v>30</v>
      </c>
      <c r="K1504" s="1" t="s">
        <v>33</v>
      </c>
      <c r="L1504" t="s">
        <v>36</v>
      </c>
      <c r="M1504" t="s">
        <v>38</v>
      </c>
      <c r="N1504" t="s">
        <v>63</v>
      </c>
      <c r="O1504" t="str">
        <f>IF(N1504="Occasional","_Yes",N1504)</f>
        <v>_Yes</v>
      </c>
    </row>
    <row r="1505" spans="1:15" x14ac:dyDescent="0.25">
      <c r="A1505" t="s">
        <v>14</v>
      </c>
      <c r="B1505" t="s">
        <v>16</v>
      </c>
      <c r="C1505" t="s">
        <v>20</v>
      </c>
      <c r="D1505">
        <v>13.28515625</v>
      </c>
      <c r="E1505" t="s">
        <v>22</v>
      </c>
      <c r="F1505">
        <v>2910</v>
      </c>
      <c r="G1505" t="s">
        <v>26</v>
      </c>
      <c r="H1505">
        <v>39</v>
      </c>
      <c r="I1505">
        <v>26.984375</v>
      </c>
      <c r="J1505" t="s">
        <v>31</v>
      </c>
      <c r="K1505" s="1" t="s">
        <v>33</v>
      </c>
      <c r="L1505" t="s">
        <v>36</v>
      </c>
      <c r="M1505" t="s">
        <v>40</v>
      </c>
      <c r="N1505" t="s">
        <v>36</v>
      </c>
      <c r="O1505" t="str">
        <f>IF(N1505="Occasional","_Yes",N1505)</f>
        <v>No</v>
      </c>
    </row>
    <row r="1506" spans="1:15" x14ac:dyDescent="0.25">
      <c r="A1506" t="s">
        <v>14</v>
      </c>
      <c r="B1506" t="s">
        <v>16</v>
      </c>
      <c r="C1506" t="s">
        <v>20</v>
      </c>
      <c r="D1506">
        <v>13.5703125</v>
      </c>
      <c r="E1506" t="s">
        <v>22</v>
      </c>
      <c r="F1506">
        <v>2820</v>
      </c>
      <c r="G1506" t="s">
        <v>26</v>
      </c>
      <c r="H1506">
        <v>39</v>
      </c>
      <c r="I1506">
        <v>25.34765625</v>
      </c>
      <c r="J1506" t="s">
        <v>31</v>
      </c>
      <c r="K1506" s="1" t="s">
        <v>34</v>
      </c>
      <c r="L1506" t="s">
        <v>36</v>
      </c>
      <c r="M1506" t="s">
        <v>40</v>
      </c>
      <c r="N1506" t="s">
        <v>63</v>
      </c>
      <c r="O1506" t="str">
        <f>IF(N1506="Occasional","_Yes",N1506)</f>
        <v>_Yes</v>
      </c>
    </row>
    <row r="1507" spans="1:15" x14ac:dyDescent="0.25">
      <c r="A1507" t="s">
        <v>14</v>
      </c>
      <c r="B1507" t="s">
        <v>16</v>
      </c>
      <c r="C1507" t="s">
        <v>20</v>
      </c>
      <c r="D1507">
        <v>13.5703125</v>
      </c>
      <c r="E1507" t="s">
        <v>22</v>
      </c>
      <c r="F1507">
        <v>3180</v>
      </c>
      <c r="G1507" t="s">
        <v>27</v>
      </c>
      <c r="H1507">
        <v>38.421875</v>
      </c>
      <c r="I1507">
        <v>25.50390625</v>
      </c>
      <c r="J1507" t="s">
        <v>31</v>
      </c>
      <c r="K1507" s="1" t="s">
        <v>35</v>
      </c>
      <c r="L1507" t="s">
        <v>36</v>
      </c>
      <c r="M1507" t="s">
        <v>40</v>
      </c>
      <c r="N1507" t="s">
        <v>63</v>
      </c>
      <c r="O1507" t="str">
        <f>IF(N1507="Occasional","_Yes",N1507)</f>
        <v>_Yes</v>
      </c>
    </row>
    <row r="1508" spans="1:15" x14ac:dyDescent="0.25">
      <c r="A1508" t="s">
        <v>14</v>
      </c>
      <c r="B1508" t="s">
        <v>16</v>
      </c>
      <c r="C1508" t="s">
        <v>20</v>
      </c>
      <c r="D1508">
        <v>13.71289063</v>
      </c>
      <c r="E1508" t="s">
        <v>22</v>
      </c>
      <c r="F1508">
        <v>3530</v>
      </c>
      <c r="G1508" t="s">
        <v>28</v>
      </c>
      <c r="H1508">
        <v>38.421875</v>
      </c>
      <c r="I1508">
        <v>23.171875</v>
      </c>
      <c r="J1508" t="s">
        <v>30</v>
      </c>
      <c r="K1508" s="1" t="s">
        <v>35</v>
      </c>
      <c r="L1508" t="s">
        <v>63</v>
      </c>
      <c r="M1508" t="s">
        <v>40</v>
      </c>
      <c r="N1508" t="s">
        <v>63</v>
      </c>
      <c r="O1508" t="str">
        <f>IF(N1508="Occasional","_Yes",N1508)</f>
        <v>_Yes</v>
      </c>
    </row>
    <row r="1509" spans="1:15" x14ac:dyDescent="0.25">
      <c r="A1509" t="s">
        <v>14</v>
      </c>
      <c r="B1509" t="s">
        <v>16</v>
      </c>
      <c r="C1509" t="s">
        <v>20</v>
      </c>
      <c r="D1509">
        <v>13.85546875</v>
      </c>
      <c r="E1509" t="s">
        <v>22</v>
      </c>
      <c r="F1509">
        <v>2670</v>
      </c>
      <c r="G1509" t="s">
        <v>26</v>
      </c>
      <c r="H1509">
        <v>40</v>
      </c>
      <c r="I1509">
        <v>34.5703125</v>
      </c>
      <c r="J1509" t="s">
        <v>32</v>
      </c>
      <c r="K1509" s="1" t="s">
        <v>33</v>
      </c>
      <c r="L1509" t="s">
        <v>63</v>
      </c>
      <c r="M1509" t="s">
        <v>38</v>
      </c>
      <c r="N1509" t="s">
        <v>63</v>
      </c>
      <c r="O1509" t="str">
        <f>IF(N1509="Occasional","_Yes",N1509)</f>
        <v>_Yes</v>
      </c>
    </row>
    <row r="1510" spans="1:15" x14ac:dyDescent="0.25">
      <c r="A1510" t="s">
        <v>14</v>
      </c>
      <c r="B1510" t="s">
        <v>16</v>
      </c>
      <c r="C1510" t="s">
        <v>20</v>
      </c>
      <c r="D1510">
        <v>14</v>
      </c>
      <c r="E1510" t="s">
        <v>22</v>
      </c>
      <c r="F1510">
        <v>946</v>
      </c>
      <c r="G1510" t="s">
        <v>25</v>
      </c>
      <c r="H1510">
        <v>29</v>
      </c>
      <c r="I1510">
        <v>25.828125</v>
      </c>
      <c r="J1510" t="s">
        <v>31</v>
      </c>
      <c r="K1510" s="1" t="s">
        <v>33</v>
      </c>
      <c r="L1510" t="s">
        <v>36</v>
      </c>
      <c r="M1510" t="s">
        <v>38</v>
      </c>
      <c r="N1510" t="s">
        <v>63</v>
      </c>
      <c r="O1510" t="str">
        <f>IF(N1510="Occasional","_Yes",N1510)</f>
        <v>_Yes</v>
      </c>
    </row>
    <row r="1511" spans="1:15" x14ac:dyDescent="0.25">
      <c r="A1511" t="s">
        <v>14</v>
      </c>
      <c r="B1511" t="s">
        <v>16</v>
      </c>
      <c r="C1511" t="s">
        <v>20</v>
      </c>
      <c r="D1511">
        <v>14.28515625</v>
      </c>
      <c r="E1511" t="s">
        <v>22</v>
      </c>
      <c r="F1511">
        <v>3190</v>
      </c>
      <c r="G1511" t="s">
        <v>27</v>
      </c>
      <c r="H1511">
        <v>40</v>
      </c>
      <c r="I1511">
        <v>28</v>
      </c>
      <c r="J1511" t="s">
        <v>31</v>
      </c>
      <c r="K1511" s="1" t="s">
        <v>35</v>
      </c>
      <c r="L1511" t="s">
        <v>36</v>
      </c>
      <c r="M1511" t="s">
        <v>38</v>
      </c>
      <c r="N1511" t="s">
        <v>36</v>
      </c>
      <c r="O1511" t="str">
        <f>IF(N1511="Occasional","_Yes",N1511)</f>
        <v>No</v>
      </c>
    </row>
    <row r="1512" spans="1:15" x14ac:dyDescent="0.25">
      <c r="A1512" t="s">
        <v>14</v>
      </c>
      <c r="B1512" t="s">
        <v>16</v>
      </c>
      <c r="C1512" t="s">
        <v>20</v>
      </c>
      <c r="D1512">
        <v>14.42773438</v>
      </c>
      <c r="E1512" t="s">
        <v>22</v>
      </c>
      <c r="F1512">
        <v>4060</v>
      </c>
      <c r="G1512" t="s">
        <v>28</v>
      </c>
      <c r="H1512">
        <v>40</v>
      </c>
      <c r="I1512">
        <v>23.52734375</v>
      </c>
      <c r="J1512" t="s">
        <v>30</v>
      </c>
      <c r="K1512" s="1" t="s">
        <v>34</v>
      </c>
      <c r="L1512" t="s">
        <v>36</v>
      </c>
      <c r="M1512" t="s">
        <v>40</v>
      </c>
      <c r="N1512" t="s">
        <v>36</v>
      </c>
      <c r="O1512" t="str">
        <f>IF(N1512="Occasional","_Yes",N1512)</f>
        <v>No</v>
      </c>
    </row>
    <row r="1513" spans="1:15" x14ac:dyDescent="0.25">
      <c r="A1513" t="s">
        <v>14</v>
      </c>
      <c r="B1513" t="s">
        <v>16</v>
      </c>
      <c r="C1513" t="s">
        <v>20</v>
      </c>
      <c r="D1513">
        <v>14.85546875</v>
      </c>
      <c r="E1513" t="s">
        <v>22</v>
      </c>
      <c r="F1513">
        <v>2940</v>
      </c>
      <c r="G1513" t="s">
        <v>26</v>
      </c>
      <c r="H1513">
        <v>40.7109375</v>
      </c>
      <c r="I1513">
        <v>23.6328125</v>
      </c>
      <c r="J1513" t="s">
        <v>30</v>
      </c>
      <c r="K1513" s="1" t="s">
        <v>33</v>
      </c>
      <c r="L1513" t="s">
        <v>36</v>
      </c>
      <c r="M1513" t="s">
        <v>37</v>
      </c>
      <c r="N1513" t="s">
        <v>63</v>
      </c>
      <c r="O1513" t="str">
        <f>IF(N1513="Occasional","_Yes",N1513)</f>
        <v>_Yes</v>
      </c>
    </row>
    <row r="1514" spans="1:15" x14ac:dyDescent="0.25">
      <c r="A1514" t="s">
        <v>14</v>
      </c>
      <c r="B1514" t="s">
        <v>16</v>
      </c>
      <c r="C1514" t="s">
        <v>20</v>
      </c>
      <c r="D1514">
        <v>15.28515625</v>
      </c>
      <c r="E1514" t="s">
        <v>22</v>
      </c>
      <c r="F1514">
        <v>3660</v>
      </c>
      <c r="G1514" t="s">
        <v>28</v>
      </c>
      <c r="H1514">
        <v>40</v>
      </c>
      <c r="I1514">
        <v>29.5078125</v>
      </c>
      <c r="J1514" t="s">
        <v>31</v>
      </c>
      <c r="K1514" s="1" t="s">
        <v>34</v>
      </c>
      <c r="L1514" t="s">
        <v>36</v>
      </c>
      <c r="M1514" t="s">
        <v>37</v>
      </c>
      <c r="N1514" t="s">
        <v>36</v>
      </c>
      <c r="O1514" t="str">
        <f>IF(N1514="Occasional","_Yes",N1514)</f>
        <v>No</v>
      </c>
    </row>
    <row r="1515" spans="1:15" x14ac:dyDescent="0.25">
      <c r="A1515" t="s">
        <v>14</v>
      </c>
      <c r="B1515" t="s">
        <v>16</v>
      </c>
      <c r="C1515" t="s">
        <v>20</v>
      </c>
      <c r="D1515">
        <v>15.42773438</v>
      </c>
      <c r="E1515" t="s">
        <v>22</v>
      </c>
      <c r="F1515">
        <v>3070</v>
      </c>
      <c r="G1515" t="s">
        <v>27</v>
      </c>
      <c r="H1515">
        <v>40</v>
      </c>
      <c r="I1515">
        <v>28.62890625</v>
      </c>
      <c r="J1515" t="s">
        <v>31</v>
      </c>
      <c r="K1515" s="1" t="s">
        <v>34</v>
      </c>
      <c r="L1515" t="s">
        <v>36</v>
      </c>
      <c r="M1515" t="s">
        <v>38</v>
      </c>
      <c r="N1515" t="s">
        <v>63</v>
      </c>
      <c r="O1515" t="str">
        <f>IF(N1515="Occasional","_Yes",N1515)</f>
        <v>_Yes</v>
      </c>
    </row>
    <row r="1516" spans="1:15" x14ac:dyDescent="0.25">
      <c r="A1516" t="s">
        <v>14</v>
      </c>
      <c r="B1516" t="s">
        <v>16</v>
      </c>
      <c r="C1516" t="s">
        <v>20</v>
      </c>
      <c r="D1516">
        <v>15.5703125</v>
      </c>
      <c r="E1516" t="s">
        <v>22</v>
      </c>
      <c r="F1516">
        <v>3450</v>
      </c>
      <c r="G1516" t="s">
        <v>27</v>
      </c>
      <c r="H1516">
        <v>40</v>
      </c>
      <c r="I1516">
        <v>24.24609375</v>
      </c>
      <c r="J1516" t="s">
        <v>30</v>
      </c>
      <c r="K1516" s="1" t="s">
        <v>33</v>
      </c>
      <c r="L1516" t="s">
        <v>63</v>
      </c>
      <c r="M1516" t="s">
        <v>38</v>
      </c>
      <c r="N1516" t="s">
        <v>63</v>
      </c>
      <c r="O1516" t="str">
        <f>IF(N1516="Occasional","_Yes",N1516)</f>
        <v>_Yes</v>
      </c>
    </row>
    <row r="1517" spans="1:15" x14ac:dyDescent="0.25">
      <c r="A1517" t="s">
        <v>14</v>
      </c>
      <c r="B1517" t="s">
        <v>16</v>
      </c>
      <c r="C1517" t="s">
        <v>20</v>
      </c>
      <c r="D1517">
        <v>15.71289063</v>
      </c>
      <c r="E1517" t="s">
        <v>22</v>
      </c>
      <c r="F1517">
        <v>3640</v>
      </c>
      <c r="G1517" t="s">
        <v>28</v>
      </c>
      <c r="H1517">
        <v>40</v>
      </c>
      <c r="I1517">
        <v>26.1484375</v>
      </c>
      <c r="J1517" t="s">
        <v>31</v>
      </c>
      <c r="K1517" s="1" t="s">
        <v>33</v>
      </c>
      <c r="L1517" t="s">
        <v>36</v>
      </c>
      <c r="M1517" t="s">
        <v>38</v>
      </c>
      <c r="N1517" t="s">
        <v>36</v>
      </c>
      <c r="O1517" t="str">
        <f>IF(N1517="Occasional","_Yes",N1517)</f>
        <v>No</v>
      </c>
    </row>
    <row r="1518" spans="1:15" x14ac:dyDescent="0.25">
      <c r="A1518" t="s">
        <v>14</v>
      </c>
      <c r="B1518" t="s">
        <v>16</v>
      </c>
      <c r="C1518" t="s">
        <v>20</v>
      </c>
      <c r="D1518">
        <v>16</v>
      </c>
      <c r="E1518" t="s">
        <v>22</v>
      </c>
      <c r="F1518">
        <v>2880</v>
      </c>
      <c r="G1518" t="s">
        <v>26</v>
      </c>
      <c r="H1518">
        <v>37</v>
      </c>
      <c r="I1518">
        <v>19.2890625</v>
      </c>
      <c r="J1518" t="s">
        <v>29</v>
      </c>
      <c r="K1518" s="1" t="s">
        <v>34</v>
      </c>
      <c r="L1518" t="s">
        <v>36</v>
      </c>
      <c r="M1518" t="s">
        <v>37</v>
      </c>
      <c r="N1518" t="s">
        <v>36</v>
      </c>
      <c r="O1518" t="str">
        <f>IF(N1518="Occasional","_Yes",N1518)</f>
        <v>No</v>
      </c>
    </row>
    <row r="1519" spans="1:15" x14ac:dyDescent="0.25">
      <c r="A1519" t="s">
        <v>14</v>
      </c>
      <c r="B1519" t="s">
        <v>16</v>
      </c>
      <c r="C1519" t="s">
        <v>20</v>
      </c>
      <c r="D1519">
        <v>16</v>
      </c>
      <c r="E1519" t="s">
        <v>22</v>
      </c>
      <c r="F1519">
        <v>3270</v>
      </c>
      <c r="G1519" t="s">
        <v>27</v>
      </c>
      <c r="H1519">
        <v>39.7109375</v>
      </c>
      <c r="I1519">
        <v>38.9609375</v>
      </c>
      <c r="J1519" t="s">
        <v>32</v>
      </c>
      <c r="K1519" s="1" t="s">
        <v>34</v>
      </c>
      <c r="L1519" t="s">
        <v>36</v>
      </c>
      <c r="M1519" t="s">
        <v>38</v>
      </c>
      <c r="N1519" t="s">
        <v>63</v>
      </c>
      <c r="O1519" t="str">
        <f>IF(N1519="Occasional","_Yes",N1519)</f>
        <v>_Yes</v>
      </c>
    </row>
    <row r="1520" spans="1:15" x14ac:dyDescent="0.25">
      <c r="A1520" t="s">
        <v>14</v>
      </c>
      <c r="B1520" t="s">
        <v>16</v>
      </c>
      <c r="C1520" t="s">
        <v>20</v>
      </c>
      <c r="D1520">
        <v>16</v>
      </c>
      <c r="E1520" t="s">
        <v>22</v>
      </c>
      <c r="F1520">
        <v>3740</v>
      </c>
      <c r="G1520" t="s">
        <v>28</v>
      </c>
      <c r="H1520">
        <v>41</v>
      </c>
      <c r="I1520">
        <v>25.97265625</v>
      </c>
      <c r="J1520" t="s">
        <v>31</v>
      </c>
      <c r="K1520" s="1" t="s">
        <v>33</v>
      </c>
      <c r="L1520" t="s">
        <v>36</v>
      </c>
      <c r="M1520" t="s">
        <v>40</v>
      </c>
      <c r="N1520" t="s">
        <v>63</v>
      </c>
      <c r="O1520" t="str">
        <f>IF(N1520="Occasional","_Yes",N1520)</f>
        <v>_Yes</v>
      </c>
    </row>
    <row r="1521" spans="1:15" x14ac:dyDescent="0.25">
      <c r="A1521" t="s">
        <v>14</v>
      </c>
      <c r="B1521" t="s">
        <v>16</v>
      </c>
      <c r="C1521" t="s">
        <v>20</v>
      </c>
      <c r="D1521">
        <v>16.42578125</v>
      </c>
      <c r="E1521" t="s">
        <v>22</v>
      </c>
      <c r="F1521">
        <v>3720</v>
      </c>
      <c r="G1521" t="s">
        <v>28</v>
      </c>
      <c r="H1521">
        <v>41</v>
      </c>
      <c r="I1521">
        <v>25.46484375</v>
      </c>
      <c r="J1521" t="s">
        <v>31</v>
      </c>
      <c r="K1521" s="1" t="s">
        <v>35</v>
      </c>
      <c r="L1521" t="s">
        <v>63</v>
      </c>
      <c r="M1521" t="s">
        <v>38</v>
      </c>
      <c r="N1521" t="s">
        <v>63</v>
      </c>
      <c r="O1521" t="str">
        <f>IF(N1521="Occasional","_Yes",N1521)</f>
        <v>_Yes</v>
      </c>
    </row>
    <row r="1522" spans="1:15" x14ac:dyDescent="0.25">
      <c r="A1522" t="s">
        <v>14</v>
      </c>
      <c r="B1522" t="s">
        <v>16</v>
      </c>
      <c r="C1522" t="s">
        <v>20</v>
      </c>
      <c r="D1522">
        <v>17.28515625</v>
      </c>
      <c r="E1522" t="s">
        <v>22</v>
      </c>
      <c r="F1522">
        <v>2930</v>
      </c>
      <c r="G1522" t="s">
        <v>26</v>
      </c>
      <c r="H1522">
        <v>40</v>
      </c>
      <c r="I1522">
        <v>18.37109375</v>
      </c>
      <c r="J1522" t="s">
        <v>29</v>
      </c>
      <c r="K1522" s="1" t="s">
        <v>34</v>
      </c>
      <c r="L1522" t="s">
        <v>36</v>
      </c>
      <c r="M1522" t="s">
        <v>40</v>
      </c>
      <c r="N1522" t="s">
        <v>63</v>
      </c>
      <c r="O1522" t="str">
        <f>IF(N1522="Occasional","_Yes",N1522)</f>
        <v>_Yes</v>
      </c>
    </row>
    <row r="1523" spans="1:15" x14ac:dyDescent="0.25">
      <c r="A1523" t="s">
        <v>14</v>
      </c>
      <c r="B1523" t="s">
        <v>16</v>
      </c>
      <c r="C1523" t="s">
        <v>20</v>
      </c>
      <c r="D1523">
        <v>17.42578125</v>
      </c>
      <c r="E1523" t="s">
        <v>22</v>
      </c>
      <c r="F1523">
        <v>2115</v>
      </c>
      <c r="G1523" t="s">
        <v>25</v>
      </c>
      <c r="H1523">
        <v>35</v>
      </c>
      <c r="I1523">
        <v>24.45703125</v>
      </c>
      <c r="J1523" t="s">
        <v>30</v>
      </c>
      <c r="K1523" s="1" t="s">
        <v>34</v>
      </c>
      <c r="L1523" t="s">
        <v>36</v>
      </c>
      <c r="M1523" t="s">
        <v>38</v>
      </c>
      <c r="N1523" t="s">
        <v>63</v>
      </c>
      <c r="O1523" t="str">
        <f>IF(N1523="Occasional","_Yes",N1523)</f>
        <v>_Yes</v>
      </c>
    </row>
    <row r="1524" spans="1:15" x14ac:dyDescent="0.25">
      <c r="A1524" t="s">
        <v>14</v>
      </c>
      <c r="B1524" t="s">
        <v>16</v>
      </c>
      <c r="C1524" t="s">
        <v>20</v>
      </c>
      <c r="D1524">
        <v>17.42578125</v>
      </c>
      <c r="E1524" t="s">
        <v>22</v>
      </c>
      <c r="F1524">
        <v>3110</v>
      </c>
      <c r="G1524" t="s">
        <v>27</v>
      </c>
      <c r="H1524">
        <v>41</v>
      </c>
      <c r="I1524">
        <v>23.06640625</v>
      </c>
      <c r="J1524" t="s">
        <v>30</v>
      </c>
      <c r="K1524" s="1" t="s">
        <v>33</v>
      </c>
      <c r="L1524" t="s">
        <v>36</v>
      </c>
      <c r="M1524" t="s">
        <v>37</v>
      </c>
      <c r="N1524" t="s">
        <v>63</v>
      </c>
      <c r="O1524" t="str">
        <f>IF(N1524="Occasional","_Yes",N1524)</f>
        <v>_Yes</v>
      </c>
    </row>
    <row r="1525" spans="1:15" x14ac:dyDescent="0.25">
      <c r="A1525" t="s">
        <v>14</v>
      </c>
      <c r="B1525" t="s">
        <v>16</v>
      </c>
      <c r="C1525" t="s">
        <v>20</v>
      </c>
      <c r="D1525">
        <v>17.42578125</v>
      </c>
      <c r="E1525" t="s">
        <v>22</v>
      </c>
      <c r="F1525">
        <v>3200</v>
      </c>
      <c r="G1525" t="s">
        <v>27</v>
      </c>
      <c r="H1525">
        <v>40.7109375</v>
      </c>
      <c r="I1525">
        <v>23.04296875</v>
      </c>
      <c r="J1525" t="s">
        <v>30</v>
      </c>
      <c r="K1525" s="1" t="s">
        <v>33</v>
      </c>
      <c r="L1525" t="s">
        <v>36</v>
      </c>
      <c r="M1525" t="s">
        <v>40</v>
      </c>
      <c r="N1525" t="s">
        <v>63</v>
      </c>
      <c r="O1525" t="str">
        <f>IF(N1525="Occasional","_Yes",N1525)</f>
        <v>_Yes</v>
      </c>
    </row>
    <row r="1526" spans="1:15" x14ac:dyDescent="0.25">
      <c r="A1526" t="s">
        <v>14</v>
      </c>
      <c r="B1526" t="s">
        <v>16</v>
      </c>
      <c r="C1526" t="s">
        <v>20</v>
      </c>
      <c r="D1526">
        <v>17.5703125</v>
      </c>
      <c r="E1526" t="s">
        <v>22</v>
      </c>
      <c r="F1526">
        <v>3560</v>
      </c>
      <c r="G1526" t="s">
        <v>28</v>
      </c>
      <c r="H1526">
        <v>38</v>
      </c>
      <c r="I1526">
        <v>31.1171875</v>
      </c>
      <c r="J1526" t="s">
        <v>32</v>
      </c>
      <c r="K1526" s="1" t="s">
        <v>34</v>
      </c>
      <c r="L1526" t="s">
        <v>36</v>
      </c>
      <c r="M1526" t="s">
        <v>40</v>
      </c>
      <c r="N1526" t="s">
        <v>36</v>
      </c>
      <c r="O1526" t="str">
        <f>IF(N1526="Occasional","_Yes",N1526)</f>
        <v>No</v>
      </c>
    </row>
    <row r="1527" spans="1:15" x14ac:dyDescent="0.25">
      <c r="A1527" t="s">
        <v>14</v>
      </c>
      <c r="B1527" t="s">
        <v>16</v>
      </c>
      <c r="C1527" t="s">
        <v>20</v>
      </c>
      <c r="D1527">
        <v>18</v>
      </c>
      <c r="E1527" t="s">
        <v>22</v>
      </c>
      <c r="F1527">
        <v>2750</v>
      </c>
      <c r="G1527" t="s">
        <v>26</v>
      </c>
      <c r="H1527">
        <v>38.8515625</v>
      </c>
      <c r="I1527">
        <v>24.43359375</v>
      </c>
      <c r="J1527" t="s">
        <v>30</v>
      </c>
      <c r="K1527" s="1" t="s">
        <v>34</v>
      </c>
      <c r="L1527" t="s">
        <v>36</v>
      </c>
      <c r="M1527" t="s">
        <v>38</v>
      </c>
      <c r="N1527" t="s">
        <v>63</v>
      </c>
      <c r="O1527" t="str">
        <f>IF(N1527="Occasional","_Yes",N1527)</f>
        <v>_Yes</v>
      </c>
    </row>
    <row r="1528" spans="1:15" x14ac:dyDescent="0.25">
      <c r="A1528" t="s">
        <v>14</v>
      </c>
      <c r="B1528" t="s">
        <v>16</v>
      </c>
      <c r="C1528" t="s">
        <v>20</v>
      </c>
      <c r="D1528">
        <v>18.42578125</v>
      </c>
      <c r="E1528" t="s">
        <v>22</v>
      </c>
      <c r="F1528">
        <v>2080</v>
      </c>
      <c r="G1528" t="s">
        <v>25</v>
      </c>
      <c r="H1528">
        <v>40</v>
      </c>
      <c r="I1528">
        <v>21.1640625</v>
      </c>
      <c r="J1528" t="s">
        <v>30</v>
      </c>
      <c r="K1528" s="1" t="s">
        <v>34</v>
      </c>
      <c r="L1528" t="s">
        <v>63</v>
      </c>
      <c r="M1528" t="s">
        <v>38</v>
      </c>
      <c r="N1528" t="s">
        <v>63</v>
      </c>
      <c r="O1528" t="str">
        <f>IF(N1528="Occasional","_Yes",N1528)</f>
        <v>_Yes</v>
      </c>
    </row>
    <row r="1529" spans="1:15" x14ac:dyDescent="0.25">
      <c r="A1529" t="s">
        <v>14</v>
      </c>
      <c r="B1529" t="s">
        <v>16</v>
      </c>
      <c r="C1529" t="s">
        <v>20</v>
      </c>
      <c r="D1529">
        <v>18.5703125</v>
      </c>
      <c r="E1529" t="s">
        <v>22</v>
      </c>
      <c r="F1529">
        <v>3700</v>
      </c>
      <c r="G1529" t="s">
        <v>28</v>
      </c>
      <c r="H1529">
        <v>40</v>
      </c>
      <c r="I1529">
        <v>22.07421875</v>
      </c>
      <c r="J1529" t="s">
        <v>30</v>
      </c>
      <c r="K1529" s="1" t="s">
        <v>33</v>
      </c>
      <c r="L1529" t="s">
        <v>36</v>
      </c>
      <c r="M1529" t="s">
        <v>37</v>
      </c>
      <c r="N1529" t="s">
        <v>63</v>
      </c>
      <c r="O1529" t="str">
        <f>IF(N1529="Occasional","_Yes",N1529)</f>
        <v>_Yes</v>
      </c>
    </row>
    <row r="1530" spans="1:15" x14ac:dyDescent="0.25">
      <c r="A1530" t="s">
        <v>14</v>
      </c>
      <c r="B1530" t="s">
        <v>16</v>
      </c>
      <c r="C1530" t="s">
        <v>20</v>
      </c>
      <c r="D1530">
        <v>19</v>
      </c>
      <c r="E1530" t="s">
        <v>22</v>
      </c>
      <c r="F1530">
        <v>3530</v>
      </c>
      <c r="G1530" t="s">
        <v>28</v>
      </c>
      <c r="H1530">
        <v>40</v>
      </c>
      <c r="I1530">
        <v>19.3828125</v>
      </c>
      <c r="J1530" t="s">
        <v>29</v>
      </c>
      <c r="K1530" s="1" t="s">
        <v>34</v>
      </c>
      <c r="L1530" t="s">
        <v>36</v>
      </c>
      <c r="M1530" t="s">
        <v>40</v>
      </c>
      <c r="N1530" t="s">
        <v>36</v>
      </c>
      <c r="O1530" t="str">
        <f>IF(N1530="Occasional","_Yes",N1530)</f>
        <v>No</v>
      </c>
    </row>
    <row r="1531" spans="1:15" x14ac:dyDescent="0.25">
      <c r="A1531" t="s">
        <v>14</v>
      </c>
      <c r="B1531" t="s">
        <v>16</v>
      </c>
      <c r="C1531" t="s">
        <v>20</v>
      </c>
      <c r="D1531">
        <v>19.42578125</v>
      </c>
      <c r="E1531" t="s">
        <v>22</v>
      </c>
      <c r="F1531">
        <v>2930</v>
      </c>
      <c r="G1531" t="s">
        <v>26</v>
      </c>
      <c r="H1531">
        <v>41</v>
      </c>
      <c r="I1531">
        <v>27.61328125</v>
      </c>
      <c r="J1531" t="s">
        <v>31</v>
      </c>
      <c r="K1531" s="1" t="s">
        <v>34</v>
      </c>
      <c r="L1531" t="s">
        <v>36</v>
      </c>
      <c r="M1531" t="s">
        <v>38</v>
      </c>
      <c r="N1531" t="s">
        <v>36</v>
      </c>
      <c r="O1531" t="str">
        <f>IF(N1531="Occasional","_Yes",N1531)</f>
        <v>No</v>
      </c>
    </row>
    <row r="1532" spans="1:15" x14ac:dyDescent="0.25">
      <c r="A1532" t="s">
        <v>14</v>
      </c>
      <c r="B1532" t="s">
        <v>16</v>
      </c>
      <c r="C1532" t="s">
        <v>20</v>
      </c>
      <c r="D1532">
        <v>19.85546875</v>
      </c>
      <c r="E1532" t="s">
        <v>22</v>
      </c>
      <c r="F1532">
        <v>2950</v>
      </c>
      <c r="G1532" t="s">
        <v>26</v>
      </c>
      <c r="H1532">
        <v>40</v>
      </c>
      <c r="I1532">
        <v>23.0546875</v>
      </c>
      <c r="J1532" t="s">
        <v>30</v>
      </c>
      <c r="K1532" s="1" t="s">
        <v>33</v>
      </c>
      <c r="L1532" t="s">
        <v>36</v>
      </c>
      <c r="M1532" t="s">
        <v>40</v>
      </c>
      <c r="N1532" t="s">
        <v>63</v>
      </c>
      <c r="O1532" t="str">
        <f>IF(N1532="Occasional","_Yes",N1532)</f>
        <v>_Yes</v>
      </c>
    </row>
    <row r="1533" spans="1:15" x14ac:dyDescent="0.25">
      <c r="A1533" t="s">
        <v>14</v>
      </c>
      <c r="B1533" t="s">
        <v>16</v>
      </c>
      <c r="C1533" t="s">
        <v>20</v>
      </c>
      <c r="D1533">
        <v>20.140625</v>
      </c>
      <c r="E1533" t="s">
        <v>23</v>
      </c>
      <c r="F1533">
        <v>3090</v>
      </c>
      <c r="G1533" t="s">
        <v>27</v>
      </c>
      <c r="H1533">
        <v>42</v>
      </c>
      <c r="I1533">
        <v>19.59375</v>
      </c>
      <c r="J1533" t="s">
        <v>29</v>
      </c>
      <c r="K1533" s="1" t="s">
        <v>34</v>
      </c>
      <c r="L1533" t="s">
        <v>36</v>
      </c>
      <c r="M1533" t="s">
        <v>38</v>
      </c>
      <c r="N1533" t="s">
        <v>63</v>
      </c>
      <c r="O1533" t="str">
        <f>IF(N1533="Occasional","_Yes",N1533)</f>
        <v>_Yes</v>
      </c>
    </row>
    <row r="1534" spans="1:15" x14ac:dyDescent="0.25">
      <c r="A1534" t="s">
        <v>14</v>
      </c>
      <c r="B1534" t="s">
        <v>16</v>
      </c>
      <c r="C1534" t="s">
        <v>20</v>
      </c>
      <c r="D1534">
        <v>20.28515625</v>
      </c>
      <c r="E1534" t="s">
        <v>23</v>
      </c>
      <c r="F1534">
        <v>2630</v>
      </c>
      <c r="G1534" t="s">
        <v>26</v>
      </c>
      <c r="H1534">
        <v>30</v>
      </c>
      <c r="I1534">
        <v>23.21875</v>
      </c>
      <c r="J1534" t="s">
        <v>30</v>
      </c>
      <c r="K1534" s="1" t="s">
        <v>34</v>
      </c>
      <c r="L1534" t="s">
        <v>36</v>
      </c>
      <c r="M1534" t="s">
        <v>38</v>
      </c>
      <c r="N1534" t="s">
        <v>36</v>
      </c>
      <c r="O1534" t="str">
        <f>IF(N1534="Occasional","_Yes",N1534)</f>
        <v>No</v>
      </c>
    </row>
    <row r="1535" spans="1:15" x14ac:dyDescent="0.25">
      <c r="A1535" t="s">
        <v>14</v>
      </c>
      <c r="B1535" t="s">
        <v>16</v>
      </c>
      <c r="C1535" t="s">
        <v>20</v>
      </c>
      <c r="D1535">
        <v>20.5703125</v>
      </c>
      <c r="E1535" t="s">
        <v>23</v>
      </c>
      <c r="F1535">
        <v>4325</v>
      </c>
      <c r="G1535" t="s">
        <v>28</v>
      </c>
      <c r="H1535">
        <v>39</v>
      </c>
      <c r="I1535">
        <v>27.08984375</v>
      </c>
      <c r="J1535" t="s">
        <v>31</v>
      </c>
      <c r="K1535" s="1" t="s">
        <v>35</v>
      </c>
      <c r="L1535" t="s">
        <v>36</v>
      </c>
      <c r="M1535" t="s">
        <v>37</v>
      </c>
      <c r="N1535" t="s">
        <v>41</v>
      </c>
      <c r="O1535" t="str">
        <f>IF(N1535="Occasional","_Yes",N1535)</f>
        <v>_Yes</v>
      </c>
    </row>
    <row r="1536" spans="1:15" x14ac:dyDescent="0.25">
      <c r="A1536" t="s">
        <v>14</v>
      </c>
      <c r="B1536" t="s">
        <v>16</v>
      </c>
      <c r="C1536" t="s">
        <v>20</v>
      </c>
      <c r="D1536">
        <v>20.7109375</v>
      </c>
      <c r="E1536" t="s">
        <v>23</v>
      </c>
      <c r="F1536">
        <v>3520</v>
      </c>
      <c r="G1536" t="s">
        <v>28</v>
      </c>
      <c r="H1536">
        <v>41.5703125</v>
      </c>
      <c r="I1536">
        <v>28.703125</v>
      </c>
      <c r="J1536" t="s">
        <v>31</v>
      </c>
      <c r="K1536" s="1" t="s">
        <v>34</v>
      </c>
      <c r="L1536" t="s">
        <v>36</v>
      </c>
      <c r="M1536" t="s">
        <v>38</v>
      </c>
      <c r="N1536" t="s">
        <v>63</v>
      </c>
      <c r="O1536" t="str">
        <f>IF(N1536="Occasional","_Yes",N1536)</f>
        <v>_Yes</v>
      </c>
    </row>
    <row r="1537" spans="1:15" x14ac:dyDescent="0.25">
      <c r="A1537" t="s">
        <v>14</v>
      </c>
      <c r="B1537" t="s">
        <v>16</v>
      </c>
      <c r="C1537" t="s">
        <v>20</v>
      </c>
      <c r="D1537">
        <v>21.42578125</v>
      </c>
      <c r="E1537" t="s">
        <v>23</v>
      </c>
      <c r="F1537">
        <v>3160</v>
      </c>
      <c r="G1537" t="s">
        <v>27</v>
      </c>
      <c r="H1537">
        <v>37.421875</v>
      </c>
      <c r="I1537">
        <v>28.47265625</v>
      </c>
      <c r="J1537" t="s">
        <v>31</v>
      </c>
      <c r="K1537" s="1" t="s">
        <v>33</v>
      </c>
      <c r="L1537" t="s">
        <v>36</v>
      </c>
      <c r="M1537" t="s">
        <v>38</v>
      </c>
      <c r="N1537" t="s">
        <v>36</v>
      </c>
      <c r="O1537" t="str">
        <f>IF(N1537="Occasional","_Yes",N1537)</f>
        <v>No</v>
      </c>
    </row>
    <row r="1538" spans="1:15" x14ac:dyDescent="0.25">
      <c r="A1538" t="s">
        <v>14</v>
      </c>
      <c r="B1538" t="s">
        <v>16</v>
      </c>
      <c r="C1538" t="s">
        <v>20</v>
      </c>
      <c r="D1538">
        <v>22.28515625</v>
      </c>
      <c r="E1538" t="s">
        <v>23</v>
      </c>
      <c r="F1538">
        <v>4080</v>
      </c>
      <c r="G1538" t="s">
        <v>28</v>
      </c>
      <c r="H1538">
        <v>41.421875</v>
      </c>
      <c r="I1538">
        <v>21.1484375</v>
      </c>
      <c r="J1538" t="s">
        <v>30</v>
      </c>
      <c r="K1538" s="1" t="s">
        <v>35</v>
      </c>
      <c r="L1538" t="s">
        <v>36</v>
      </c>
      <c r="M1538" t="s">
        <v>38</v>
      </c>
      <c r="N1538" t="s">
        <v>63</v>
      </c>
      <c r="O1538" t="str">
        <f>IF(N1538="Occasional","_Yes",N1538)</f>
        <v>_Yes</v>
      </c>
    </row>
    <row r="1539" spans="1:15" x14ac:dyDescent="0.25">
      <c r="A1539" t="s">
        <v>14</v>
      </c>
      <c r="B1539" t="s">
        <v>16</v>
      </c>
      <c r="C1539" t="s">
        <v>20</v>
      </c>
      <c r="D1539">
        <v>22.42578125</v>
      </c>
      <c r="E1539" t="s">
        <v>23</v>
      </c>
      <c r="F1539">
        <v>2940</v>
      </c>
      <c r="G1539" t="s">
        <v>26</v>
      </c>
      <c r="H1539">
        <v>37</v>
      </c>
      <c r="I1539">
        <v>24.62890625</v>
      </c>
      <c r="J1539" t="s">
        <v>30</v>
      </c>
      <c r="K1539" s="1" t="s">
        <v>35</v>
      </c>
      <c r="L1539" t="s">
        <v>36</v>
      </c>
      <c r="M1539" t="s">
        <v>38</v>
      </c>
      <c r="N1539" t="s">
        <v>36</v>
      </c>
      <c r="O1539" t="str">
        <f>IF(N1539="Occasional","_Yes",N1539)</f>
        <v>No</v>
      </c>
    </row>
    <row r="1540" spans="1:15" x14ac:dyDescent="0.25">
      <c r="A1540" t="s">
        <v>14</v>
      </c>
      <c r="B1540" t="s">
        <v>16</v>
      </c>
      <c r="C1540" t="s">
        <v>20</v>
      </c>
      <c r="D1540">
        <v>22.42578125</v>
      </c>
      <c r="E1540" t="s">
        <v>23</v>
      </c>
      <c r="F1540">
        <v>4570</v>
      </c>
      <c r="G1540" t="s">
        <v>28</v>
      </c>
      <c r="H1540">
        <v>42</v>
      </c>
      <c r="I1540">
        <v>22.69140625</v>
      </c>
      <c r="J1540" t="s">
        <v>30</v>
      </c>
      <c r="K1540" s="1" t="s">
        <v>35</v>
      </c>
      <c r="L1540" t="s">
        <v>63</v>
      </c>
      <c r="M1540" t="s">
        <v>37</v>
      </c>
      <c r="N1540" t="s">
        <v>63</v>
      </c>
      <c r="O1540" t="str">
        <f>IF(N1540="Occasional","_Yes",N1540)</f>
        <v>_Yes</v>
      </c>
    </row>
    <row r="1541" spans="1:15" x14ac:dyDescent="0.25">
      <c r="A1541" t="s">
        <v>14</v>
      </c>
      <c r="B1541" t="s">
        <v>16</v>
      </c>
      <c r="C1541" t="s">
        <v>20</v>
      </c>
      <c r="D1541">
        <v>22.7109375</v>
      </c>
      <c r="E1541" t="s">
        <v>23</v>
      </c>
      <c r="F1541">
        <v>3800</v>
      </c>
      <c r="G1541" t="s">
        <v>28</v>
      </c>
      <c r="H1541">
        <v>39</v>
      </c>
      <c r="I1541">
        <v>17.9921875</v>
      </c>
      <c r="J1541" t="s">
        <v>29</v>
      </c>
      <c r="K1541" s="1" t="s">
        <v>33</v>
      </c>
      <c r="L1541" t="s">
        <v>36</v>
      </c>
      <c r="M1541" t="s">
        <v>38</v>
      </c>
      <c r="N1541" t="s">
        <v>63</v>
      </c>
      <c r="O1541" t="str">
        <f>IF(N1541="Occasional","_Yes",N1541)</f>
        <v>_Yes</v>
      </c>
    </row>
    <row r="1542" spans="1:15" x14ac:dyDescent="0.25">
      <c r="A1542" t="s">
        <v>14</v>
      </c>
      <c r="B1542" t="s">
        <v>16</v>
      </c>
      <c r="C1542" t="s">
        <v>20</v>
      </c>
      <c r="D1542">
        <v>23</v>
      </c>
      <c r="E1542" t="s">
        <v>23</v>
      </c>
      <c r="F1542">
        <v>4770</v>
      </c>
      <c r="G1542" t="s">
        <v>28</v>
      </c>
      <c r="H1542">
        <v>38.5703125</v>
      </c>
      <c r="I1542">
        <v>29.17578125</v>
      </c>
      <c r="J1542" t="s">
        <v>31</v>
      </c>
      <c r="K1542" s="1" t="s">
        <v>33</v>
      </c>
      <c r="L1542" t="s">
        <v>36</v>
      </c>
      <c r="M1542" t="s">
        <v>38</v>
      </c>
      <c r="N1542" t="s">
        <v>36</v>
      </c>
      <c r="O1542" t="str">
        <f>IF(N1542="Occasional","_Yes",N1542)</f>
        <v>No</v>
      </c>
    </row>
    <row r="1543" spans="1:15" x14ac:dyDescent="0.25">
      <c r="A1543" t="s">
        <v>14</v>
      </c>
      <c r="B1543" t="s">
        <v>16</v>
      </c>
      <c r="C1543" t="s">
        <v>20</v>
      </c>
      <c r="D1543">
        <v>23.140625</v>
      </c>
      <c r="E1543" t="s">
        <v>23</v>
      </c>
      <c r="F1543">
        <v>3295</v>
      </c>
      <c r="G1543" t="s">
        <v>27</v>
      </c>
      <c r="H1543">
        <v>38</v>
      </c>
      <c r="I1543">
        <v>18.9296875</v>
      </c>
      <c r="J1543" t="s">
        <v>29</v>
      </c>
      <c r="K1543" s="1" t="s">
        <v>33</v>
      </c>
      <c r="L1543" t="s">
        <v>63</v>
      </c>
      <c r="M1543" t="s">
        <v>38</v>
      </c>
      <c r="N1543" t="s">
        <v>63</v>
      </c>
      <c r="O1543" t="str">
        <f>IF(N1543="Occasional","_Yes",N1543)</f>
        <v>_Yes</v>
      </c>
    </row>
    <row r="1544" spans="1:15" x14ac:dyDescent="0.25">
      <c r="A1544" t="s">
        <v>14</v>
      </c>
      <c r="B1544" t="s">
        <v>16</v>
      </c>
      <c r="C1544" t="s">
        <v>20</v>
      </c>
      <c r="D1544">
        <v>23.7109375</v>
      </c>
      <c r="E1544" t="s">
        <v>23</v>
      </c>
      <c r="F1544">
        <v>3350</v>
      </c>
      <c r="G1544" t="s">
        <v>27</v>
      </c>
      <c r="H1544">
        <v>38.7109375</v>
      </c>
      <c r="I1544">
        <v>17.9609375</v>
      </c>
      <c r="J1544" t="s">
        <v>29</v>
      </c>
      <c r="K1544" s="1" t="s">
        <v>34</v>
      </c>
      <c r="L1544" t="s">
        <v>36</v>
      </c>
      <c r="M1544" t="s">
        <v>38</v>
      </c>
      <c r="N1544" t="s">
        <v>36</v>
      </c>
      <c r="O1544" t="str">
        <f>IF(N1544="Occasional","_Yes",N1544)</f>
        <v>No</v>
      </c>
    </row>
    <row r="1545" spans="1:15" x14ac:dyDescent="0.25">
      <c r="A1545" t="s">
        <v>14</v>
      </c>
      <c r="B1545" t="s">
        <v>16</v>
      </c>
      <c r="C1545" t="s">
        <v>20</v>
      </c>
      <c r="D1545">
        <v>24</v>
      </c>
      <c r="E1545" t="s">
        <v>23</v>
      </c>
      <c r="F1545">
        <v>3330</v>
      </c>
      <c r="G1545" t="s">
        <v>27</v>
      </c>
      <c r="H1545">
        <v>40</v>
      </c>
      <c r="I1545">
        <v>22.5</v>
      </c>
      <c r="J1545" t="s">
        <v>30</v>
      </c>
      <c r="K1545" s="1" t="s">
        <v>34</v>
      </c>
      <c r="L1545" t="s">
        <v>36</v>
      </c>
      <c r="M1545" t="s">
        <v>38</v>
      </c>
      <c r="N1545" t="s">
        <v>36</v>
      </c>
      <c r="O1545" t="str">
        <f>IF(N1545="Occasional","_Yes",N1545)</f>
        <v>No</v>
      </c>
    </row>
    <row r="1546" spans="1:15" x14ac:dyDescent="0.25">
      <c r="A1546" t="s">
        <v>14</v>
      </c>
      <c r="B1546" t="s">
        <v>16</v>
      </c>
      <c r="C1546" t="s">
        <v>20</v>
      </c>
      <c r="D1546">
        <v>24.7109375</v>
      </c>
      <c r="E1546" t="s">
        <v>23</v>
      </c>
      <c r="F1546">
        <v>2710</v>
      </c>
      <c r="G1546" t="s">
        <v>26</v>
      </c>
      <c r="H1546">
        <v>40</v>
      </c>
      <c r="I1546">
        <v>26.06640625</v>
      </c>
      <c r="J1546" t="s">
        <v>31</v>
      </c>
      <c r="K1546" s="1" t="s">
        <v>33</v>
      </c>
      <c r="L1546" t="s">
        <v>36</v>
      </c>
      <c r="M1546" t="s">
        <v>37</v>
      </c>
      <c r="N1546" t="s">
        <v>63</v>
      </c>
      <c r="O1546" t="str">
        <f>IF(N1546="Occasional","_Yes",N1546)</f>
        <v>_Yes</v>
      </c>
    </row>
    <row r="1547" spans="1:15" x14ac:dyDescent="0.25">
      <c r="A1547" t="s">
        <v>14</v>
      </c>
      <c r="B1547" t="s">
        <v>16</v>
      </c>
      <c r="C1547" t="s">
        <v>20</v>
      </c>
      <c r="D1547">
        <v>25.140625</v>
      </c>
      <c r="E1547" t="s">
        <v>23</v>
      </c>
      <c r="F1547">
        <v>2470</v>
      </c>
      <c r="G1547" t="s">
        <v>25</v>
      </c>
      <c r="H1547">
        <v>39</v>
      </c>
      <c r="I1547">
        <v>31.94921875</v>
      </c>
      <c r="J1547" t="s">
        <v>32</v>
      </c>
      <c r="K1547" s="1" t="s">
        <v>33</v>
      </c>
      <c r="L1547" t="s">
        <v>36</v>
      </c>
      <c r="M1547" t="s">
        <v>38</v>
      </c>
      <c r="N1547" t="s">
        <v>63</v>
      </c>
      <c r="O1547" t="str">
        <f>IF(N1547="Occasional","_Yes",N1547)</f>
        <v>_Yes</v>
      </c>
    </row>
    <row r="1548" spans="1:15" x14ac:dyDescent="0.25">
      <c r="A1548" t="s">
        <v>14</v>
      </c>
      <c r="B1548" t="s">
        <v>16</v>
      </c>
      <c r="C1548" t="s">
        <v>20</v>
      </c>
      <c r="D1548">
        <v>25.85546875</v>
      </c>
      <c r="E1548" t="s">
        <v>23</v>
      </c>
      <c r="F1548">
        <v>3760</v>
      </c>
      <c r="G1548" t="s">
        <v>28</v>
      </c>
      <c r="H1548">
        <v>39</v>
      </c>
      <c r="I1548">
        <v>24.19140625</v>
      </c>
      <c r="J1548" t="s">
        <v>30</v>
      </c>
      <c r="K1548" s="1" t="s">
        <v>35</v>
      </c>
      <c r="L1548" t="s">
        <v>36</v>
      </c>
      <c r="M1548" t="s">
        <v>37</v>
      </c>
      <c r="N1548" t="s">
        <v>36</v>
      </c>
      <c r="O1548" t="str">
        <f>IF(N1548="Occasional","_Yes",N1548)</f>
        <v>No</v>
      </c>
    </row>
    <row r="1549" spans="1:15" x14ac:dyDescent="0.25">
      <c r="A1549" t="s">
        <v>14</v>
      </c>
      <c r="B1549" t="s">
        <v>16</v>
      </c>
      <c r="C1549" t="s">
        <v>20</v>
      </c>
      <c r="D1549">
        <v>26.5703125</v>
      </c>
      <c r="E1549" t="s">
        <v>24</v>
      </c>
      <c r="F1549">
        <v>3200</v>
      </c>
      <c r="G1549" t="s">
        <v>27</v>
      </c>
      <c r="H1549">
        <v>40.28125</v>
      </c>
      <c r="I1549">
        <v>18.03125</v>
      </c>
      <c r="J1549" t="s">
        <v>29</v>
      </c>
      <c r="K1549" s="1" t="s">
        <v>35</v>
      </c>
      <c r="L1549" t="s">
        <v>63</v>
      </c>
      <c r="M1549" t="s">
        <v>38</v>
      </c>
      <c r="N1549" t="s">
        <v>36</v>
      </c>
      <c r="O1549" t="str">
        <f>IF(N1549="Occasional","_Yes",N1549)</f>
        <v>No</v>
      </c>
    </row>
    <row r="1550" spans="1:15" x14ac:dyDescent="0.25">
      <c r="A1550" t="s">
        <v>14</v>
      </c>
      <c r="B1550" t="s">
        <v>16</v>
      </c>
      <c r="C1550" t="s">
        <v>20</v>
      </c>
      <c r="D1550">
        <v>26.85546875</v>
      </c>
      <c r="E1550" t="s">
        <v>24</v>
      </c>
      <c r="F1550">
        <v>4190</v>
      </c>
      <c r="G1550" t="s">
        <v>28</v>
      </c>
      <c r="H1550">
        <v>42</v>
      </c>
      <c r="I1550">
        <v>32.5546875</v>
      </c>
      <c r="J1550" t="s">
        <v>32</v>
      </c>
      <c r="K1550" s="1" t="s">
        <v>33</v>
      </c>
      <c r="L1550" t="s">
        <v>36</v>
      </c>
      <c r="M1550" t="s">
        <v>39</v>
      </c>
      <c r="N1550" t="s">
        <v>36</v>
      </c>
      <c r="O1550" t="str">
        <f>IF(N1550="Occasional","_Yes",N1550)</f>
        <v>No</v>
      </c>
    </row>
    <row r="1551" spans="1:15" x14ac:dyDescent="0.25">
      <c r="A1551" t="s">
        <v>14</v>
      </c>
      <c r="B1551" t="s">
        <v>16</v>
      </c>
      <c r="C1551" t="s">
        <v>20</v>
      </c>
      <c r="D1551">
        <v>27</v>
      </c>
      <c r="E1551" t="s">
        <v>24</v>
      </c>
      <c r="F1551">
        <v>3150</v>
      </c>
      <c r="G1551" t="s">
        <v>27</v>
      </c>
      <c r="H1551">
        <v>39.421875</v>
      </c>
      <c r="I1551">
        <v>35.7734375</v>
      </c>
      <c r="J1551" t="s">
        <v>32</v>
      </c>
      <c r="K1551" s="1" t="s">
        <v>33</v>
      </c>
      <c r="L1551" t="s">
        <v>36</v>
      </c>
      <c r="M1551" t="s">
        <v>37</v>
      </c>
      <c r="N1551" t="s">
        <v>63</v>
      </c>
      <c r="O1551" t="str">
        <f>IF(N1551="Occasional","_Yes",N1551)</f>
        <v>_Yes</v>
      </c>
    </row>
    <row r="1552" spans="1:15" x14ac:dyDescent="0.25">
      <c r="A1552" t="s">
        <v>14</v>
      </c>
      <c r="B1552" t="s">
        <v>16</v>
      </c>
      <c r="C1552" t="s">
        <v>20</v>
      </c>
      <c r="D1552">
        <v>27.42578125</v>
      </c>
      <c r="E1552" t="s">
        <v>24</v>
      </c>
      <c r="F1552">
        <v>3410</v>
      </c>
      <c r="G1552" t="s">
        <v>27</v>
      </c>
      <c r="H1552">
        <v>41</v>
      </c>
      <c r="I1552">
        <v>29.30078125</v>
      </c>
      <c r="J1552" t="s">
        <v>31</v>
      </c>
      <c r="K1552" s="1" t="s">
        <v>34</v>
      </c>
      <c r="L1552" t="s">
        <v>36</v>
      </c>
      <c r="M1552" t="s">
        <v>40</v>
      </c>
      <c r="N1552" t="s">
        <v>63</v>
      </c>
      <c r="O1552" t="str">
        <f>IF(N1552="Occasional","_Yes",N1552)</f>
        <v>_Yes</v>
      </c>
    </row>
    <row r="1553" spans="1:15" x14ac:dyDescent="0.25">
      <c r="A1553" t="s">
        <v>14</v>
      </c>
      <c r="B1553" t="s">
        <v>16</v>
      </c>
      <c r="C1553" t="s">
        <v>20</v>
      </c>
      <c r="D1553">
        <v>28</v>
      </c>
      <c r="E1553" t="s">
        <v>24</v>
      </c>
      <c r="F1553">
        <v>3000</v>
      </c>
      <c r="G1553" t="s">
        <v>27</v>
      </c>
      <c r="H1553">
        <v>39</v>
      </c>
      <c r="I1553">
        <v>24.3828125</v>
      </c>
      <c r="J1553" t="s">
        <v>30</v>
      </c>
      <c r="K1553" s="1" t="s">
        <v>33</v>
      </c>
      <c r="L1553" t="s">
        <v>36</v>
      </c>
      <c r="M1553" t="s">
        <v>37</v>
      </c>
      <c r="N1553" t="s">
        <v>63</v>
      </c>
      <c r="O1553" t="str">
        <f>IF(N1553="Occasional","_Yes",N1553)</f>
        <v>_Yes</v>
      </c>
    </row>
    <row r="1554" spans="1:15" x14ac:dyDescent="0.25">
      <c r="A1554" t="s">
        <v>14</v>
      </c>
      <c r="B1554" t="s">
        <v>16</v>
      </c>
      <c r="C1554" t="s">
        <v>20</v>
      </c>
      <c r="D1554">
        <v>28.140625</v>
      </c>
      <c r="E1554" t="s">
        <v>24</v>
      </c>
      <c r="F1554">
        <v>4090</v>
      </c>
      <c r="G1554" t="s">
        <v>28</v>
      </c>
      <c r="H1554">
        <v>42</v>
      </c>
      <c r="I1554">
        <v>36</v>
      </c>
      <c r="J1554" t="s">
        <v>32</v>
      </c>
      <c r="K1554" s="1" t="s">
        <v>34</v>
      </c>
      <c r="L1554" t="s">
        <v>63</v>
      </c>
      <c r="M1554" t="s">
        <v>38</v>
      </c>
      <c r="N1554" t="s">
        <v>63</v>
      </c>
      <c r="O1554" t="str">
        <f>IF(N1554="Occasional","_Yes",N1554)</f>
        <v>_Yes</v>
      </c>
    </row>
    <row r="1555" spans="1:15" x14ac:dyDescent="0.25">
      <c r="A1555" t="s">
        <v>14</v>
      </c>
      <c r="B1555" t="s">
        <v>16</v>
      </c>
      <c r="C1555" t="s">
        <v>20</v>
      </c>
      <c r="D1555">
        <v>28.7109375</v>
      </c>
      <c r="E1555" t="s">
        <v>24</v>
      </c>
      <c r="F1555">
        <v>4150</v>
      </c>
      <c r="G1555" t="s">
        <v>28</v>
      </c>
      <c r="H1555">
        <v>40</v>
      </c>
      <c r="I1555">
        <v>26.24609375</v>
      </c>
      <c r="J1555" t="s">
        <v>31</v>
      </c>
      <c r="K1555" s="1" t="s">
        <v>34</v>
      </c>
      <c r="L1555" t="s">
        <v>36</v>
      </c>
      <c r="M1555" t="s">
        <v>38</v>
      </c>
      <c r="N1555" t="s">
        <v>36</v>
      </c>
      <c r="O1555" t="str">
        <f>IF(N1555="Occasional","_Yes",N1555)</f>
        <v>No</v>
      </c>
    </row>
    <row r="1556" spans="1:15" x14ac:dyDescent="0.25">
      <c r="A1556" t="s">
        <v>14</v>
      </c>
      <c r="B1556" t="s">
        <v>16</v>
      </c>
      <c r="C1556" t="s">
        <v>20</v>
      </c>
      <c r="D1556">
        <v>32.28125</v>
      </c>
      <c r="E1556" t="s">
        <v>24</v>
      </c>
      <c r="F1556">
        <v>3600</v>
      </c>
      <c r="G1556" t="s">
        <v>28</v>
      </c>
      <c r="H1556">
        <v>40.140625</v>
      </c>
      <c r="I1556">
        <v>22.09375</v>
      </c>
      <c r="J1556" t="s">
        <v>30</v>
      </c>
      <c r="K1556" s="1" t="s">
        <v>34</v>
      </c>
      <c r="L1556" t="s">
        <v>36</v>
      </c>
      <c r="M1556" t="s">
        <v>37</v>
      </c>
      <c r="N1556" t="s">
        <v>36</v>
      </c>
      <c r="O1556" t="str">
        <f>IF(N1556="Occasional","_Yes",N1556)</f>
        <v>No</v>
      </c>
    </row>
    <row r="1557" spans="1:15" x14ac:dyDescent="0.25">
      <c r="A1557" t="s">
        <v>14</v>
      </c>
      <c r="B1557" t="s">
        <v>16</v>
      </c>
      <c r="C1557" t="s">
        <v>20</v>
      </c>
      <c r="D1557">
        <v>34.5703125</v>
      </c>
      <c r="E1557" t="s">
        <v>24</v>
      </c>
      <c r="F1557">
        <v>1850</v>
      </c>
      <c r="G1557" t="s">
        <v>25</v>
      </c>
      <c r="H1557">
        <v>33</v>
      </c>
      <c r="I1557">
        <v>24.0703125</v>
      </c>
      <c r="J1557" t="s">
        <v>30</v>
      </c>
      <c r="K1557" s="1" t="s">
        <v>33</v>
      </c>
      <c r="L1557" t="s">
        <v>63</v>
      </c>
      <c r="M1557" t="s">
        <v>40</v>
      </c>
      <c r="N1557" t="s">
        <v>36</v>
      </c>
      <c r="O1557" t="str">
        <f>IF(N1557="Occasional","_Yes",N1557)</f>
        <v>No</v>
      </c>
    </row>
    <row r="1558" spans="1:15" x14ac:dyDescent="0.25">
      <c r="A1558" t="s">
        <v>14</v>
      </c>
      <c r="B1558" t="s">
        <v>16</v>
      </c>
      <c r="C1558" t="s">
        <v>20</v>
      </c>
      <c r="D1558">
        <v>34.5703125</v>
      </c>
      <c r="E1558" t="s">
        <v>24</v>
      </c>
      <c r="F1558">
        <v>3770</v>
      </c>
      <c r="G1558" t="s">
        <v>28</v>
      </c>
      <c r="H1558">
        <v>40</v>
      </c>
      <c r="I1558">
        <v>27.2734375</v>
      </c>
      <c r="J1558" t="s">
        <v>31</v>
      </c>
      <c r="K1558" s="1" t="s">
        <v>34</v>
      </c>
      <c r="L1558" t="s">
        <v>63</v>
      </c>
      <c r="M1558" t="s">
        <v>38</v>
      </c>
      <c r="N1558" t="s">
        <v>36</v>
      </c>
      <c r="O1558" t="str">
        <f>IF(N1558="Occasional","_Yes",N1558)</f>
        <v>No</v>
      </c>
    </row>
    <row r="1559" spans="1:15" x14ac:dyDescent="0.25">
      <c r="A1559" t="s">
        <v>14</v>
      </c>
      <c r="B1559" t="s">
        <v>16</v>
      </c>
      <c r="C1559" t="s">
        <v>20</v>
      </c>
      <c r="D1559">
        <v>35.5703125</v>
      </c>
      <c r="E1559" t="s">
        <v>24</v>
      </c>
      <c r="F1559">
        <v>3010</v>
      </c>
      <c r="G1559" t="s">
        <v>27</v>
      </c>
      <c r="H1559">
        <v>40.28125</v>
      </c>
      <c r="I1559">
        <v>22.21484375</v>
      </c>
      <c r="J1559" t="s">
        <v>30</v>
      </c>
      <c r="K1559" s="1" t="s">
        <v>34</v>
      </c>
      <c r="L1559" t="s">
        <v>36</v>
      </c>
      <c r="M1559" t="s">
        <v>40</v>
      </c>
      <c r="N1559" t="s">
        <v>36</v>
      </c>
      <c r="O1559" t="str">
        <f>IF(N1559="Occasional","_Yes",N1559)</f>
        <v>No</v>
      </c>
    </row>
    <row r="1560" spans="1:15" x14ac:dyDescent="0.25">
      <c r="A1560" t="s">
        <v>14</v>
      </c>
      <c r="B1560" t="s">
        <v>16</v>
      </c>
      <c r="C1560" t="s">
        <v>20</v>
      </c>
      <c r="D1560">
        <v>36.28125</v>
      </c>
      <c r="E1560" t="s">
        <v>24</v>
      </c>
      <c r="F1560">
        <v>3500</v>
      </c>
      <c r="G1560" t="s">
        <v>28</v>
      </c>
      <c r="H1560">
        <v>40</v>
      </c>
      <c r="I1560">
        <v>31.6640625</v>
      </c>
      <c r="J1560" t="s">
        <v>32</v>
      </c>
      <c r="K1560" s="1" t="s">
        <v>33</v>
      </c>
      <c r="L1560" t="s">
        <v>63</v>
      </c>
      <c r="M1560" t="s">
        <v>40</v>
      </c>
      <c r="N1560" t="s">
        <v>36</v>
      </c>
      <c r="O1560" t="str">
        <f>IF(N1560="Occasional","_Yes",N1560)</f>
        <v>No</v>
      </c>
    </row>
    <row r="1561" spans="1:15" x14ac:dyDescent="0.25">
      <c r="A1561" t="s">
        <v>14</v>
      </c>
      <c r="B1561" t="s">
        <v>16</v>
      </c>
      <c r="C1561" t="s">
        <v>20</v>
      </c>
      <c r="D1561">
        <v>36.5703125</v>
      </c>
      <c r="E1561" t="s">
        <v>24</v>
      </c>
      <c r="F1561">
        <v>3120</v>
      </c>
      <c r="G1561" t="s">
        <v>27</v>
      </c>
      <c r="H1561">
        <v>40</v>
      </c>
      <c r="I1561">
        <v>28.67578125</v>
      </c>
      <c r="J1561" t="s">
        <v>31</v>
      </c>
      <c r="K1561" s="1" t="s">
        <v>34</v>
      </c>
      <c r="L1561" t="s">
        <v>63</v>
      </c>
      <c r="M1561" t="s">
        <v>38</v>
      </c>
      <c r="N1561" t="s">
        <v>36</v>
      </c>
      <c r="O1561" t="str">
        <f>IF(N1561="Occasional","_Yes",N1561)</f>
        <v>No</v>
      </c>
    </row>
    <row r="1562" spans="1:15" x14ac:dyDescent="0.25">
      <c r="A1562" t="s">
        <v>14</v>
      </c>
      <c r="B1562" t="s">
        <v>16</v>
      </c>
      <c r="C1562" t="s">
        <v>20</v>
      </c>
      <c r="D1562">
        <v>36.5703125</v>
      </c>
      <c r="E1562" t="s">
        <v>24</v>
      </c>
      <c r="F1562">
        <v>3680</v>
      </c>
      <c r="G1562" t="s">
        <v>28</v>
      </c>
      <c r="H1562">
        <v>40</v>
      </c>
      <c r="I1562">
        <v>28.9453125</v>
      </c>
      <c r="J1562" t="s">
        <v>31</v>
      </c>
      <c r="K1562" s="1" t="s">
        <v>35</v>
      </c>
      <c r="L1562" t="s">
        <v>36</v>
      </c>
      <c r="M1562" t="s">
        <v>38</v>
      </c>
      <c r="N1562" t="s">
        <v>63</v>
      </c>
      <c r="O1562" t="str">
        <f>IF(N1562="Occasional","_Yes",N1562)</f>
        <v>_Yes</v>
      </c>
    </row>
    <row r="1563" spans="1:15" x14ac:dyDescent="0.25">
      <c r="A1563" t="s">
        <v>14</v>
      </c>
      <c r="B1563" t="s">
        <v>16</v>
      </c>
      <c r="C1563" t="s">
        <v>20</v>
      </c>
      <c r="D1563">
        <v>39.140625</v>
      </c>
      <c r="E1563" t="s">
        <v>24</v>
      </c>
      <c r="F1563">
        <v>3620</v>
      </c>
      <c r="G1563" t="s">
        <v>28</v>
      </c>
      <c r="H1563">
        <v>41</v>
      </c>
      <c r="I1563">
        <v>31.109375</v>
      </c>
      <c r="J1563" t="s">
        <v>32</v>
      </c>
      <c r="K1563" s="1" t="s">
        <v>34</v>
      </c>
      <c r="L1563" t="s">
        <v>36</v>
      </c>
      <c r="M1563" t="s">
        <v>38</v>
      </c>
      <c r="N1563" t="s">
        <v>63</v>
      </c>
      <c r="O1563" t="str">
        <f>IF(N1563="Occasional","_Yes",N1563)</f>
        <v>_Yes</v>
      </c>
    </row>
    <row r="1564" spans="1:15" x14ac:dyDescent="0.25">
      <c r="A1564" t="s">
        <v>14</v>
      </c>
      <c r="B1564" t="s">
        <v>16</v>
      </c>
      <c r="C1564" t="s">
        <v>20</v>
      </c>
      <c r="D1564">
        <v>39.28125</v>
      </c>
      <c r="E1564" t="s">
        <v>24</v>
      </c>
      <c r="F1564">
        <v>3670</v>
      </c>
      <c r="G1564" t="s">
        <v>28</v>
      </c>
      <c r="H1564">
        <v>38</v>
      </c>
      <c r="I1564">
        <v>23.94921875</v>
      </c>
      <c r="J1564" t="s">
        <v>30</v>
      </c>
      <c r="K1564" s="1" t="s">
        <v>33</v>
      </c>
      <c r="L1564" t="s">
        <v>36</v>
      </c>
      <c r="M1564" t="s">
        <v>37</v>
      </c>
      <c r="N1564" t="s">
        <v>63</v>
      </c>
      <c r="O1564" t="str">
        <f>IF(N1564="Occasional","_Yes",N1564)</f>
        <v>_Yes</v>
      </c>
    </row>
    <row r="1565" spans="1:15" x14ac:dyDescent="0.25">
      <c r="A1565" t="s">
        <v>14</v>
      </c>
      <c r="B1565" t="s">
        <v>16</v>
      </c>
      <c r="C1565" t="s">
        <v>20</v>
      </c>
      <c r="D1565">
        <v>39.421875</v>
      </c>
      <c r="E1565" t="s">
        <v>24</v>
      </c>
      <c r="F1565">
        <v>3610</v>
      </c>
      <c r="G1565" t="s">
        <v>28</v>
      </c>
      <c r="H1565">
        <v>40.5</v>
      </c>
      <c r="I1565">
        <v>16.94140625</v>
      </c>
      <c r="J1565" t="s">
        <v>29</v>
      </c>
      <c r="K1565" s="1" t="s">
        <v>34</v>
      </c>
      <c r="L1565" t="s">
        <v>36</v>
      </c>
      <c r="M1565" t="s">
        <v>40</v>
      </c>
      <c r="N1565" t="s">
        <v>63</v>
      </c>
      <c r="O1565" t="str">
        <f>IF(N1565="Occasional","_Yes",N1565)</f>
        <v>_Yes</v>
      </c>
    </row>
    <row r="1566" spans="1:15" x14ac:dyDescent="0.25">
      <c r="A1566" t="s">
        <v>14</v>
      </c>
      <c r="B1566" t="s">
        <v>16</v>
      </c>
      <c r="C1566" t="s">
        <v>20</v>
      </c>
      <c r="D1566">
        <v>40.28125</v>
      </c>
      <c r="E1566" t="s">
        <v>24</v>
      </c>
      <c r="F1566">
        <v>3590</v>
      </c>
      <c r="G1566" t="s">
        <v>28</v>
      </c>
      <c r="H1566">
        <v>39.5703125</v>
      </c>
      <c r="I1566">
        <v>20.05078125</v>
      </c>
      <c r="J1566" t="s">
        <v>30</v>
      </c>
      <c r="K1566" s="1" t="s">
        <v>34</v>
      </c>
      <c r="L1566" t="s">
        <v>36</v>
      </c>
      <c r="M1566" t="s">
        <v>38</v>
      </c>
      <c r="N1566" t="s">
        <v>63</v>
      </c>
      <c r="O1566" t="str">
        <f>IF(N1566="Occasional","_Yes",N1566)</f>
        <v>_Yes</v>
      </c>
    </row>
    <row r="1567" spans="1:15" x14ac:dyDescent="0.25">
      <c r="A1567" t="s">
        <v>14</v>
      </c>
      <c r="B1567" t="s">
        <v>16</v>
      </c>
      <c r="C1567" t="s">
        <v>20</v>
      </c>
      <c r="D1567">
        <v>43</v>
      </c>
      <c r="E1567" t="s">
        <v>24</v>
      </c>
      <c r="F1567">
        <v>3710</v>
      </c>
      <c r="G1567" t="s">
        <v>28</v>
      </c>
      <c r="H1567">
        <v>38</v>
      </c>
      <c r="I1567">
        <v>28.6015625</v>
      </c>
      <c r="J1567" t="s">
        <v>31</v>
      </c>
      <c r="K1567" s="1" t="s">
        <v>35</v>
      </c>
      <c r="L1567" t="s">
        <v>63</v>
      </c>
      <c r="M1567" t="s">
        <v>38</v>
      </c>
      <c r="N1567" t="s">
        <v>36</v>
      </c>
      <c r="O1567" t="str">
        <f>IF(N1567="Occasional","_Yes",N1567)</f>
        <v>No</v>
      </c>
    </row>
    <row r="1568" spans="1:15" x14ac:dyDescent="0.25">
      <c r="A1568" t="s">
        <v>14</v>
      </c>
      <c r="B1568" t="s">
        <v>16</v>
      </c>
      <c r="C1568" t="s">
        <v>20</v>
      </c>
      <c r="D1568">
        <v>48.421875</v>
      </c>
      <c r="E1568" t="s">
        <v>24</v>
      </c>
      <c r="F1568">
        <v>3390</v>
      </c>
      <c r="G1568" t="s">
        <v>27</v>
      </c>
      <c r="H1568">
        <v>41.421875</v>
      </c>
      <c r="I1568">
        <v>26.26953125</v>
      </c>
      <c r="J1568" t="s">
        <v>31</v>
      </c>
      <c r="K1568" s="1" t="s">
        <v>33</v>
      </c>
      <c r="L1568" t="s">
        <v>36</v>
      </c>
      <c r="M1568" t="s">
        <v>38</v>
      </c>
      <c r="N1568" t="s">
        <v>63</v>
      </c>
      <c r="O1568" t="str">
        <f>IF(N1568="Occasional","_Yes",N1568)</f>
        <v>_Yes</v>
      </c>
    </row>
    <row r="1569" spans="1:15" x14ac:dyDescent="0.25">
      <c r="A1569" t="s">
        <v>14</v>
      </c>
      <c r="B1569" t="s">
        <v>16</v>
      </c>
      <c r="C1569" t="s">
        <v>20</v>
      </c>
      <c r="D1569">
        <v>51.28125</v>
      </c>
      <c r="E1569" t="s">
        <v>24</v>
      </c>
      <c r="F1569">
        <v>3240</v>
      </c>
      <c r="G1569" t="s">
        <v>27</v>
      </c>
      <c r="H1569">
        <v>41</v>
      </c>
      <c r="I1569">
        <v>27.76953125</v>
      </c>
      <c r="J1569" t="s">
        <v>31</v>
      </c>
      <c r="K1569" s="1" t="s">
        <v>34</v>
      </c>
      <c r="L1569" t="s">
        <v>63</v>
      </c>
      <c r="M1569" t="s">
        <v>37</v>
      </c>
      <c r="N1569" t="s">
        <v>36</v>
      </c>
      <c r="O1569" t="str">
        <f>IF(N1569="Occasional","_Yes",N1569)</f>
        <v>No</v>
      </c>
    </row>
    <row r="1570" spans="1:15" x14ac:dyDescent="0.25">
      <c r="A1570" t="s">
        <v>14</v>
      </c>
      <c r="B1570" t="s">
        <v>16</v>
      </c>
      <c r="C1570" t="s">
        <v>19</v>
      </c>
      <c r="D1570">
        <v>4.427734375</v>
      </c>
      <c r="E1570" t="s">
        <v>21</v>
      </c>
      <c r="F1570">
        <v>2680</v>
      </c>
      <c r="G1570" t="s">
        <v>26</v>
      </c>
      <c r="H1570">
        <v>38</v>
      </c>
      <c r="I1570">
        <v>22.0625</v>
      </c>
      <c r="J1570" t="s">
        <v>30</v>
      </c>
      <c r="K1570" s="1" t="s">
        <v>33</v>
      </c>
      <c r="L1570" t="s">
        <v>36</v>
      </c>
      <c r="M1570" t="s">
        <v>38</v>
      </c>
      <c r="N1570" t="s">
        <v>63</v>
      </c>
      <c r="O1570" t="str">
        <f>IF(N1570="Occasional","_Yes",N1570)</f>
        <v>_Yes</v>
      </c>
    </row>
    <row r="1571" spans="1:15" x14ac:dyDescent="0.25">
      <c r="A1571" t="s">
        <v>14</v>
      </c>
      <c r="B1571" t="s">
        <v>16</v>
      </c>
      <c r="C1571" t="s">
        <v>19</v>
      </c>
      <c r="D1571">
        <v>4.427734375</v>
      </c>
      <c r="E1571" t="s">
        <v>21</v>
      </c>
      <c r="F1571">
        <v>3200</v>
      </c>
      <c r="G1571" t="s">
        <v>27</v>
      </c>
      <c r="H1571">
        <v>40</v>
      </c>
      <c r="I1571">
        <v>16.046875</v>
      </c>
      <c r="J1571" t="s">
        <v>29</v>
      </c>
      <c r="K1571" s="1" t="s">
        <v>33</v>
      </c>
      <c r="L1571" t="s">
        <v>63</v>
      </c>
      <c r="M1571" t="s">
        <v>40</v>
      </c>
      <c r="N1571" t="s">
        <v>63</v>
      </c>
      <c r="O1571" t="str">
        <f>IF(N1571="Occasional","_Yes",N1571)</f>
        <v>_Yes</v>
      </c>
    </row>
    <row r="1572" spans="1:15" x14ac:dyDescent="0.25">
      <c r="A1572" t="s">
        <v>14</v>
      </c>
      <c r="B1572" t="s">
        <v>16</v>
      </c>
      <c r="C1572" t="s">
        <v>19</v>
      </c>
      <c r="D1572">
        <v>4.427734375</v>
      </c>
      <c r="E1572" t="s">
        <v>21</v>
      </c>
      <c r="F1572">
        <v>4010</v>
      </c>
      <c r="G1572" t="s">
        <v>28</v>
      </c>
      <c r="H1572">
        <v>40</v>
      </c>
      <c r="I1572">
        <v>25.7890625</v>
      </c>
      <c r="J1572" t="s">
        <v>31</v>
      </c>
      <c r="K1572" s="1" t="s">
        <v>33</v>
      </c>
      <c r="L1572" t="s">
        <v>36</v>
      </c>
      <c r="M1572" t="s">
        <v>38</v>
      </c>
      <c r="N1572" t="s">
        <v>63</v>
      </c>
      <c r="O1572" t="str">
        <f>IF(N1572="Occasional","_Yes",N1572)</f>
        <v>_Yes</v>
      </c>
    </row>
    <row r="1573" spans="1:15" x14ac:dyDescent="0.25">
      <c r="A1573" t="s">
        <v>14</v>
      </c>
      <c r="B1573" t="s">
        <v>16</v>
      </c>
      <c r="C1573" t="s">
        <v>19</v>
      </c>
      <c r="D1573">
        <v>4.571289063</v>
      </c>
      <c r="E1573" t="s">
        <v>21</v>
      </c>
      <c r="F1573">
        <v>2210</v>
      </c>
      <c r="G1573" t="s">
        <v>25</v>
      </c>
      <c r="H1573">
        <v>40</v>
      </c>
      <c r="I1573">
        <v>23.09765625</v>
      </c>
      <c r="J1573" t="s">
        <v>30</v>
      </c>
      <c r="K1573" s="1" t="s">
        <v>34</v>
      </c>
      <c r="L1573" t="s">
        <v>63</v>
      </c>
      <c r="M1573" t="s">
        <v>38</v>
      </c>
      <c r="N1573" t="s">
        <v>63</v>
      </c>
      <c r="O1573" t="str">
        <f>IF(N1573="Occasional","_Yes",N1573)</f>
        <v>_Yes</v>
      </c>
    </row>
    <row r="1574" spans="1:15" x14ac:dyDescent="0.25">
      <c r="A1574" t="s">
        <v>14</v>
      </c>
      <c r="B1574" t="s">
        <v>16</v>
      </c>
      <c r="C1574" t="s">
        <v>19</v>
      </c>
      <c r="D1574">
        <v>4.571289063</v>
      </c>
      <c r="E1574" t="s">
        <v>21</v>
      </c>
      <c r="F1574">
        <v>3400</v>
      </c>
      <c r="G1574" t="s">
        <v>27</v>
      </c>
      <c r="H1574">
        <v>40.7109375</v>
      </c>
      <c r="I1574">
        <v>25.20703125</v>
      </c>
      <c r="J1574" t="s">
        <v>31</v>
      </c>
      <c r="K1574" s="1" t="s">
        <v>34</v>
      </c>
      <c r="L1574" t="s">
        <v>36</v>
      </c>
      <c r="M1574" t="s">
        <v>38</v>
      </c>
      <c r="N1574" t="s">
        <v>63</v>
      </c>
      <c r="O1574" t="str">
        <f>IF(N1574="Occasional","_Yes",N1574)</f>
        <v>_Yes</v>
      </c>
    </row>
    <row r="1575" spans="1:15" x14ac:dyDescent="0.25">
      <c r="A1575" t="s">
        <v>14</v>
      </c>
      <c r="B1575" t="s">
        <v>16</v>
      </c>
      <c r="C1575" t="s">
        <v>19</v>
      </c>
      <c r="D1575">
        <v>5.142578125</v>
      </c>
      <c r="E1575" t="s">
        <v>21</v>
      </c>
      <c r="F1575">
        <v>2745</v>
      </c>
      <c r="G1575" t="s">
        <v>26</v>
      </c>
      <c r="H1575">
        <v>41</v>
      </c>
      <c r="I1575">
        <v>19.07421875</v>
      </c>
      <c r="J1575" t="s">
        <v>29</v>
      </c>
      <c r="K1575" s="1" t="s">
        <v>34</v>
      </c>
      <c r="L1575" t="s">
        <v>36</v>
      </c>
      <c r="M1575" t="s">
        <v>38</v>
      </c>
      <c r="N1575" t="s">
        <v>36</v>
      </c>
      <c r="O1575" t="str">
        <f>IF(N1575="Occasional","_Yes",N1575)</f>
        <v>No</v>
      </c>
    </row>
    <row r="1576" spans="1:15" x14ac:dyDescent="0.25">
      <c r="A1576" t="s">
        <v>14</v>
      </c>
      <c r="B1576" t="s">
        <v>16</v>
      </c>
      <c r="C1576" t="s">
        <v>19</v>
      </c>
      <c r="D1576">
        <v>5.142578125</v>
      </c>
      <c r="E1576" t="s">
        <v>21</v>
      </c>
      <c r="F1576">
        <v>3590</v>
      </c>
      <c r="G1576" t="s">
        <v>28</v>
      </c>
      <c r="H1576">
        <v>38.140625</v>
      </c>
      <c r="I1576">
        <v>25.49609375</v>
      </c>
      <c r="J1576" t="s">
        <v>31</v>
      </c>
      <c r="K1576" s="1" t="s">
        <v>35</v>
      </c>
      <c r="L1576" t="s">
        <v>36</v>
      </c>
      <c r="M1576" t="s">
        <v>38</v>
      </c>
      <c r="N1576" t="s">
        <v>63</v>
      </c>
      <c r="O1576" t="str">
        <f>IF(N1576="Occasional","_Yes",N1576)</f>
        <v>_Yes</v>
      </c>
    </row>
    <row r="1577" spans="1:15" x14ac:dyDescent="0.25">
      <c r="A1577" t="s">
        <v>14</v>
      </c>
      <c r="B1577" t="s">
        <v>16</v>
      </c>
      <c r="C1577" t="s">
        <v>19</v>
      </c>
      <c r="D1577">
        <v>5.571289063</v>
      </c>
      <c r="E1577" t="s">
        <v>21</v>
      </c>
      <c r="F1577">
        <v>2720</v>
      </c>
      <c r="G1577" t="s">
        <v>26</v>
      </c>
      <c r="H1577">
        <v>38</v>
      </c>
      <c r="I1577">
        <v>16.94921875</v>
      </c>
      <c r="J1577" t="s">
        <v>29</v>
      </c>
      <c r="K1577" s="1" t="s">
        <v>33</v>
      </c>
      <c r="L1577" t="s">
        <v>36</v>
      </c>
      <c r="M1577" t="s">
        <v>38</v>
      </c>
      <c r="N1577" t="s">
        <v>63</v>
      </c>
      <c r="O1577" t="str">
        <f>IF(N1577="Occasional","_Yes",N1577)</f>
        <v>_Yes</v>
      </c>
    </row>
    <row r="1578" spans="1:15" x14ac:dyDescent="0.25">
      <c r="A1578" t="s">
        <v>14</v>
      </c>
      <c r="B1578" t="s">
        <v>16</v>
      </c>
      <c r="C1578" t="s">
        <v>19</v>
      </c>
      <c r="D1578">
        <v>5.856445313</v>
      </c>
      <c r="E1578" t="s">
        <v>21</v>
      </c>
      <c r="F1578">
        <v>4150</v>
      </c>
      <c r="G1578" t="s">
        <v>28</v>
      </c>
      <c r="H1578">
        <v>38</v>
      </c>
      <c r="I1578">
        <v>27.046875</v>
      </c>
      <c r="J1578" t="s">
        <v>31</v>
      </c>
      <c r="K1578" s="1" t="s">
        <v>33</v>
      </c>
      <c r="L1578" t="s">
        <v>36</v>
      </c>
      <c r="M1578" t="s">
        <v>40</v>
      </c>
      <c r="N1578" t="s">
        <v>36</v>
      </c>
      <c r="O1578" t="str">
        <f>IF(N1578="Occasional","_Yes",N1578)</f>
        <v>No</v>
      </c>
    </row>
    <row r="1579" spans="1:15" x14ac:dyDescent="0.25">
      <c r="A1579" t="s">
        <v>14</v>
      </c>
      <c r="B1579" t="s">
        <v>16</v>
      </c>
      <c r="C1579" t="s">
        <v>19</v>
      </c>
      <c r="D1579">
        <v>6</v>
      </c>
      <c r="E1579" t="s">
        <v>21</v>
      </c>
      <c r="F1579">
        <v>3255</v>
      </c>
      <c r="G1579" t="s">
        <v>27</v>
      </c>
      <c r="H1579">
        <v>40</v>
      </c>
      <c r="I1579">
        <v>18.04296875</v>
      </c>
      <c r="J1579" t="s">
        <v>29</v>
      </c>
      <c r="K1579" s="1" t="s">
        <v>35</v>
      </c>
      <c r="L1579" t="s">
        <v>63</v>
      </c>
      <c r="M1579" t="s">
        <v>40</v>
      </c>
      <c r="N1579" t="s">
        <v>63</v>
      </c>
      <c r="O1579" t="str">
        <f>IF(N1579="Occasional","_Yes",N1579)</f>
        <v>_Yes</v>
      </c>
    </row>
    <row r="1580" spans="1:15" x14ac:dyDescent="0.25">
      <c r="A1580" t="s">
        <v>14</v>
      </c>
      <c r="B1580" t="s">
        <v>16</v>
      </c>
      <c r="C1580" t="s">
        <v>19</v>
      </c>
      <c r="D1580">
        <v>6</v>
      </c>
      <c r="E1580" t="s">
        <v>21</v>
      </c>
      <c r="F1580">
        <v>3510</v>
      </c>
      <c r="G1580" t="s">
        <v>28</v>
      </c>
      <c r="H1580">
        <v>39</v>
      </c>
      <c r="I1580">
        <v>29.15625</v>
      </c>
      <c r="J1580" t="s">
        <v>31</v>
      </c>
      <c r="K1580" s="1" t="s">
        <v>33</v>
      </c>
      <c r="L1580" t="s">
        <v>36</v>
      </c>
      <c r="M1580" t="s">
        <v>40</v>
      </c>
      <c r="N1580" t="s">
        <v>36</v>
      </c>
      <c r="O1580" t="str">
        <f>IF(N1580="Occasional","_Yes",N1580)</f>
        <v>No</v>
      </c>
    </row>
    <row r="1581" spans="1:15" x14ac:dyDescent="0.25">
      <c r="A1581" t="s">
        <v>14</v>
      </c>
      <c r="B1581" t="s">
        <v>16</v>
      </c>
      <c r="C1581" t="s">
        <v>19</v>
      </c>
      <c r="D1581">
        <v>6.142578125</v>
      </c>
      <c r="E1581" t="s">
        <v>21</v>
      </c>
      <c r="F1581">
        <v>3380</v>
      </c>
      <c r="G1581" t="s">
        <v>27</v>
      </c>
      <c r="H1581">
        <v>40</v>
      </c>
      <c r="I1581">
        <v>22.10546875</v>
      </c>
      <c r="J1581" t="s">
        <v>30</v>
      </c>
      <c r="K1581" s="1" t="s">
        <v>33</v>
      </c>
      <c r="L1581" t="s">
        <v>36</v>
      </c>
      <c r="M1581" t="s">
        <v>38</v>
      </c>
      <c r="N1581" t="s">
        <v>63</v>
      </c>
      <c r="O1581" t="str">
        <f>IF(N1581="Occasional","_Yes",N1581)</f>
        <v>_Yes</v>
      </c>
    </row>
    <row r="1582" spans="1:15" x14ac:dyDescent="0.25">
      <c r="A1582" t="s">
        <v>14</v>
      </c>
      <c r="B1582" t="s">
        <v>16</v>
      </c>
      <c r="C1582" t="s">
        <v>19</v>
      </c>
      <c r="D1582">
        <v>6.427734375</v>
      </c>
      <c r="E1582" t="s">
        <v>21</v>
      </c>
      <c r="F1582">
        <v>2280</v>
      </c>
      <c r="G1582" t="s">
        <v>25</v>
      </c>
      <c r="H1582">
        <v>33</v>
      </c>
      <c r="I1582">
        <v>29.7890625</v>
      </c>
      <c r="J1582" t="s">
        <v>31</v>
      </c>
      <c r="K1582" s="1" t="s">
        <v>34</v>
      </c>
      <c r="L1582" t="s">
        <v>36</v>
      </c>
      <c r="M1582" t="s">
        <v>38</v>
      </c>
      <c r="N1582" t="s">
        <v>36</v>
      </c>
      <c r="O1582" t="str">
        <f>IF(N1582="Occasional","_Yes",N1582)</f>
        <v>No</v>
      </c>
    </row>
    <row r="1583" spans="1:15" x14ac:dyDescent="0.25">
      <c r="A1583" t="s">
        <v>14</v>
      </c>
      <c r="B1583" t="s">
        <v>16</v>
      </c>
      <c r="C1583" t="s">
        <v>19</v>
      </c>
      <c r="D1583">
        <v>6.427734375</v>
      </c>
      <c r="E1583" t="s">
        <v>21</v>
      </c>
      <c r="F1583">
        <v>3780</v>
      </c>
      <c r="G1583" t="s">
        <v>28</v>
      </c>
      <c r="H1583">
        <v>41</v>
      </c>
      <c r="I1583">
        <v>17.62890625</v>
      </c>
      <c r="J1583" t="s">
        <v>29</v>
      </c>
      <c r="K1583" s="1" t="s">
        <v>34</v>
      </c>
      <c r="L1583" t="s">
        <v>36</v>
      </c>
      <c r="M1583" t="s">
        <v>38</v>
      </c>
      <c r="N1583" t="s">
        <v>36</v>
      </c>
      <c r="O1583" t="str">
        <f>IF(N1583="Occasional","_Yes",N1583)</f>
        <v>No</v>
      </c>
    </row>
    <row r="1584" spans="1:15" x14ac:dyDescent="0.25">
      <c r="A1584" t="s">
        <v>14</v>
      </c>
      <c r="B1584" t="s">
        <v>16</v>
      </c>
      <c r="C1584" t="s">
        <v>19</v>
      </c>
      <c r="D1584">
        <v>6.571289063</v>
      </c>
      <c r="E1584" t="s">
        <v>21</v>
      </c>
      <c r="F1584">
        <v>3240</v>
      </c>
      <c r="G1584" t="s">
        <v>27</v>
      </c>
      <c r="H1584">
        <v>39.5703125</v>
      </c>
      <c r="I1584">
        <v>17.71875</v>
      </c>
      <c r="J1584" t="s">
        <v>29</v>
      </c>
      <c r="K1584" s="1" t="s">
        <v>33</v>
      </c>
      <c r="L1584" t="s">
        <v>63</v>
      </c>
      <c r="M1584" t="s">
        <v>37</v>
      </c>
      <c r="N1584" t="s">
        <v>63</v>
      </c>
      <c r="O1584" t="str">
        <f>IF(N1584="Occasional","_Yes",N1584)</f>
        <v>_Yes</v>
      </c>
    </row>
    <row r="1585" spans="1:15" x14ac:dyDescent="0.25">
      <c r="A1585" t="s">
        <v>14</v>
      </c>
      <c r="B1585" t="s">
        <v>16</v>
      </c>
      <c r="C1585" t="s">
        <v>19</v>
      </c>
      <c r="D1585">
        <v>6.856445313</v>
      </c>
      <c r="E1585" t="s">
        <v>21</v>
      </c>
      <c r="F1585">
        <v>3320</v>
      </c>
      <c r="G1585" t="s">
        <v>27</v>
      </c>
      <c r="H1585">
        <v>39.7109375</v>
      </c>
      <c r="I1585">
        <v>22.73828125</v>
      </c>
      <c r="J1585" t="s">
        <v>30</v>
      </c>
      <c r="K1585" s="1" t="s">
        <v>33</v>
      </c>
      <c r="L1585" t="s">
        <v>36</v>
      </c>
      <c r="M1585" t="s">
        <v>38</v>
      </c>
      <c r="N1585" t="s">
        <v>63</v>
      </c>
      <c r="O1585" t="str">
        <f>IF(N1585="Occasional","_Yes",N1585)</f>
        <v>_Yes</v>
      </c>
    </row>
    <row r="1586" spans="1:15" x14ac:dyDescent="0.25">
      <c r="A1586" t="s">
        <v>14</v>
      </c>
      <c r="B1586" t="s">
        <v>16</v>
      </c>
      <c r="C1586" t="s">
        <v>19</v>
      </c>
      <c r="D1586">
        <v>7</v>
      </c>
      <c r="E1586" t="s">
        <v>21</v>
      </c>
      <c r="F1586">
        <v>3820</v>
      </c>
      <c r="G1586" t="s">
        <v>28</v>
      </c>
      <c r="H1586">
        <v>41.28125</v>
      </c>
      <c r="I1586">
        <v>23.12890625</v>
      </c>
      <c r="J1586" t="s">
        <v>30</v>
      </c>
      <c r="K1586" s="1" t="s">
        <v>35</v>
      </c>
      <c r="L1586" t="s">
        <v>36</v>
      </c>
      <c r="M1586" t="s">
        <v>38</v>
      </c>
      <c r="N1586" t="s">
        <v>63</v>
      </c>
      <c r="O1586" t="str">
        <f>IF(N1586="Occasional","_Yes",N1586)</f>
        <v>_Yes</v>
      </c>
    </row>
    <row r="1587" spans="1:15" x14ac:dyDescent="0.25">
      <c r="A1587" t="s">
        <v>14</v>
      </c>
      <c r="B1587" t="s">
        <v>16</v>
      </c>
      <c r="C1587" t="s">
        <v>19</v>
      </c>
      <c r="D1587">
        <v>7</v>
      </c>
      <c r="E1587" t="s">
        <v>21</v>
      </c>
      <c r="F1587">
        <v>5110</v>
      </c>
      <c r="G1587" t="s">
        <v>28</v>
      </c>
      <c r="H1587">
        <v>41</v>
      </c>
      <c r="I1587">
        <v>21.78125</v>
      </c>
      <c r="J1587" t="s">
        <v>30</v>
      </c>
      <c r="K1587" s="1" t="s">
        <v>34</v>
      </c>
      <c r="L1587" t="s">
        <v>36</v>
      </c>
      <c r="M1587" t="s">
        <v>38</v>
      </c>
      <c r="N1587" t="s">
        <v>36</v>
      </c>
      <c r="O1587" t="str">
        <f>IF(N1587="Occasional","_Yes",N1587)</f>
        <v>No</v>
      </c>
    </row>
    <row r="1588" spans="1:15" x14ac:dyDescent="0.25">
      <c r="A1588" t="s">
        <v>14</v>
      </c>
      <c r="B1588" t="s">
        <v>16</v>
      </c>
      <c r="C1588" t="s">
        <v>19</v>
      </c>
      <c r="D1588">
        <v>7.427734375</v>
      </c>
      <c r="E1588" t="s">
        <v>21</v>
      </c>
      <c r="F1588">
        <v>3470</v>
      </c>
      <c r="G1588" t="s">
        <v>27</v>
      </c>
      <c r="H1588">
        <v>40</v>
      </c>
      <c r="I1588">
        <v>23</v>
      </c>
      <c r="J1588" t="s">
        <v>30</v>
      </c>
      <c r="K1588" s="1" t="s">
        <v>34</v>
      </c>
      <c r="L1588" t="s">
        <v>36</v>
      </c>
      <c r="M1588" t="s">
        <v>38</v>
      </c>
      <c r="N1588" t="s">
        <v>63</v>
      </c>
      <c r="O1588" t="str">
        <f>IF(N1588="Occasional","_Yes",N1588)</f>
        <v>_Yes</v>
      </c>
    </row>
    <row r="1589" spans="1:15" x14ac:dyDescent="0.25">
      <c r="A1589" t="s">
        <v>14</v>
      </c>
      <c r="B1589" t="s">
        <v>16</v>
      </c>
      <c r="C1589" t="s">
        <v>19</v>
      </c>
      <c r="D1589">
        <v>7.571289063</v>
      </c>
      <c r="E1589" t="s">
        <v>21</v>
      </c>
      <c r="F1589">
        <v>3060</v>
      </c>
      <c r="G1589" t="s">
        <v>27</v>
      </c>
      <c r="H1589">
        <v>40.8515625</v>
      </c>
      <c r="I1589">
        <v>30.26953125</v>
      </c>
      <c r="J1589" t="s">
        <v>32</v>
      </c>
      <c r="K1589" s="1" t="s">
        <v>33</v>
      </c>
      <c r="L1589" t="s">
        <v>36</v>
      </c>
      <c r="M1589" t="s">
        <v>40</v>
      </c>
      <c r="N1589" t="s">
        <v>36</v>
      </c>
      <c r="O1589" t="str">
        <f>IF(N1589="Occasional","_Yes",N1589)</f>
        <v>No</v>
      </c>
    </row>
    <row r="1590" spans="1:15" x14ac:dyDescent="0.25">
      <c r="A1590" t="s">
        <v>14</v>
      </c>
      <c r="B1590" t="s">
        <v>16</v>
      </c>
      <c r="C1590" t="s">
        <v>19</v>
      </c>
      <c r="D1590">
        <v>7.571289063</v>
      </c>
      <c r="E1590" t="s">
        <v>21</v>
      </c>
      <c r="F1590">
        <v>3500</v>
      </c>
      <c r="G1590" t="s">
        <v>28</v>
      </c>
      <c r="H1590">
        <v>41</v>
      </c>
      <c r="I1590">
        <v>32.2265625</v>
      </c>
      <c r="J1590" t="s">
        <v>32</v>
      </c>
      <c r="K1590" s="1" t="s">
        <v>35</v>
      </c>
      <c r="L1590" t="s">
        <v>63</v>
      </c>
      <c r="M1590" t="s">
        <v>38</v>
      </c>
      <c r="N1590" t="s">
        <v>36</v>
      </c>
      <c r="O1590" t="str">
        <f>IF(N1590="Occasional","_Yes",N1590)</f>
        <v>No</v>
      </c>
    </row>
    <row r="1591" spans="1:15" x14ac:dyDescent="0.25">
      <c r="A1591" t="s">
        <v>14</v>
      </c>
      <c r="B1591" t="s">
        <v>16</v>
      </c>
      <c r="C1591" t="s">
        <v>19</v>
      </c>
      <c r="D1591">
        <v>7.713867188</v>
      </c>
      <c r="E1591" t="s">
        <v>21</v>
      </c>
      <c r="F1591">
        <v>2900</v>
      </c>
      <c r="G1591" t="s">
        <v>26</v>
      </c>
      <c r="H1591">
        <v>40</v>
      </c>
      <c r="I1591">
        <v>21.2734375</v>
      </c>
      <c r="J1591" t="s">
        <v>30</v>
      </c>
      <c r="K1591" s="1" t="s">
        <v>34</v>
      </c>
      <c r="L1591" t="s">
        <v>36</v>
      </c>
      <c r="M1591" t="s">
        <v>40</v>
      </c>
      <c r="N1591" t="s">
        <v>63</v>
      </c>
      <c r="O1591" t="str">
        <f>IF(N1591="Occasional","_Yes",N1591)</f>
        <v>_Yes</v>
      </c>
    </row>
    <row r="1592" spans="1:15" x14ac:dyDescent="0.25">
      <c r="A1592" t="s">
        <v>14</v>
      </c>
      <c r="B1592" t="s">
        <v>16</v>
      </c>
      <c r="C1592" t="s">
        <v>19</v>
      </c>
      <c r="D1592">
        <v>7.856445313</v>
      </c>
      <c r="E1592" t="s">
        <v>21</v>
      </c>
      <c r="F1592">
        <v>3090</v>
      </c>
      <c r="G1592" t="s">
        <v>27</v>
      </c>
      <c r="H1592">
        <v>41</v>
      </c>
      <c r="I1592">
        <v>24.8046875</v>
      </c>
      <c r="J1592" t="s">
        <v>30</v>
      </c>
      <c r="K1592" s="1" t="s">
        <v>35</v>
      </c>
      <c r="L1592" t="s">
        <v>36</v>
      </c>
      <c r="M1592" t="s">
        <v>38</v>
      </c>
      <c r="N1592" t="s">
        <v>63</v>
      </c>
      <c r="O1592" t="str">
        <f>IF(N1592="Occasional","_Yes",N1592)</f>
        <v>_Yes</v>
      </c>
    </row>
    <row r="1593" spans="1:15" x14ac:dyDescent="0.25">
      <c r="A1593" t="s">
        <v>14</v>
      </c>
      <c r="B1593" t="s">
        <v>16</v>
      </c>
      <c r="C1593" t="s">
        <v>19</v>
      </c>
      <c r="D1593">
        <v>8</v>
      </c>
      <c r="E1593" t="s">
        <v>21</v>
      </c>
      <c r="F1593">
        <v>3575</v>
      </c>
      <c r="G1593" t="s">
        <v>28</v>
      </c>
      <c r="H1593">
        <v>40</v>
      </c>
      <c r="I1593">
        <v>18.63671875</v>
      </c>
      <c r="J1593" t="s">
        <v>29</v>
      </c>
      <c r="K1593" s="1" t="s">
        <v>35</v>
      </c>
      <c r="L1593" t="s">
        <v>63</v>
      </c>
      <c r="M1593" t="s">
        <v>40</v>
      </c>
      <c r="N1593" t="s">
        <v>63</v>
      </c>
      <c r="O1593" t="str">
        <f>IF(N1593="Occasional","_Yes",N1593)</f>
        <v>_Yes</v>
      </c>
    </row>
    <row r="1594" spans="1:15" x14ac:dyDescent="0.25">
      <c r="A1594" t="s">
        <v>14</v>
      </c>
      <c r="B1594" t="s">
        <v>16</v>
      </c>
      <c r="C1594" t="s">
        <v>19</v>
      </c>
      <c r="D1594">
        <v>8.142578125</v>
      </c>
      <c r="E1594" t="s">
        <v>21</v>
      </c>
      <c r="F1594">
        <v>3170</v>
      </c>
      <c r="G1594" t="s">
        <v>27</v>
      </c>
      <c r="H1594">
        <v>42</v>
      </c>
      <c r="I1594">
        <v>28.3515625</v>
      </c>
      <c r="J1594" t="s">
        <v>31</v>
      </c>
      <c r="K1594" s="1" t="s">
        <v>33</v>
      </c>
      <c r="L1594" t="s">
        <v>36</v>
      </c>
      <c r="M1594" t="s">
        <v>40</v>
      </c>
      <c r="N1594" t="s">
        <v>63</v>
      </c>
      <c r="O1594" t="str">
        <f>IF(N1594="Occasional","_Yes",N1594)</f>
        <v>_Yes</v>
      </c>
    </row>
    <row r="1595" spans="1:15" x14ac:dyDescent="0.25">
      <c r="A1595" t="s">
        <v>14</v>
      </c>
      <c r="B1595" t="s">
        <v>16</v>
      </c>
      <c r="C1595" t="s">
        <v>19</v>
      </c>
      <c r="D1595">
        <v>8.142578125</v>
      </c>
      <c r="E1595" t="s">
        <v>21</v>
      </c>
      <c r="F1595">
        <v>4420</v>
      </c>
      <c r="G1595" t="s">
        <v>28</v>
      </c>
      <c r="H1595">
        <v>40</v>
      </c>
      <c r="I1595">
        <v>18.76171875</v>
      </c>
      <c r="J1595" t="s">
        <v>29</v>
      </c>
      <c r="K1595" s="1" t="s">
        <v>33</v>
      </c>
      <c r="L1595" t="s">
        <v>36</v>
      </c>
      <c r="M1595" t="s">
        <v>40</v>
      </c>
      <c r="N1595" t="s">
        <v>36</v>
      </c>
      <c r="O1595" t="str">
        <f>IF(N1595="Occasional","_Yes",N1595)</f>
        <v>No</v>
      </c>
    </row>
    <row r="1596" spans="1:15" x14ac:dyDescent="0.25">
      <c r="A1596" t="s">
        <v>14</v>
      </c>
      <c r="B1596" t="s">
        <v>16</v>
      </c>
      <c r="C1596" t="s">
        <v>19</v>
      </c>
      <c r="D1596">
        <v>8.28515625</v>
      </c>
      <c r="E1596" t="s">
        <v>21</v>
      </c>
      <c r="F1596">
        <v>3940</v>
      </c>
      <c r="G1596" t="s">
        <v>28</v>
      </c>
      <c r="H1596">
        <v>41</v>
      </c>
      <c r="I1596">
        <v>23.4296875</v>
      </c>
      <c r="J1596" t="s">
        <v>30</v>
      </c>
      <c r="K1596" s="1" t="s">
        <v>33</v>
      </c>
      <c r="L1596" t="s">
        <v>36</v>
      </c>
      <c r="M1596" t="s">
        <v>40</v>
      </c>
      <c r="N1596" t="s">
        <v>63</v>
      </c>
      <c r="O1596" t="str">
        <f>IF(N1596="Occasional","_Yes",N1596)</f>
        <v>_Yes</v>
      </c>
    </row>
    <row r="1597" spans="1:15" x14ac:dyDescent="0.25">
      <c r="A1597" t="s">
        <v>14</v>
      </c>
      <c r="B1597" t="s">
        <v>16</v>
      </c>
      <c r="C1597" t="s">
        <v>19</v>
      </c>
      <c r="D1597">
        <v>8.5703125</v>
      </c>
      <c r="E1597" t="s">
        <v>21</v>
      </c>
      <c r="F1597">
        <v>3900</v>
      </c>
      <c r="G1597" t="s">
        <v>28</v>
      </c>
      <c r="H1597">
        <v>41</v>
      </c>
      <c r="I1597">
        <v>20.67578125</v>
      </c>
      <c r="J1597" t="s">
        <v>30</v>
      </c>
      <c r="K1597" s="1" t="s">
        <v>33</v>
      </c>
      <c r="L1597" t="s">
        <v>36</v>
      </c>
      <c r="M1597" t="s">
        <v>40</v>
      </c>
      <c r="N1597" t="s">
        <v>36</v>
      </c>
      <c r="O1597" t="str">
        <f>IF(N1597="Occasional","_Yes",N1597)</f>
        <v>No</v>
      </c>
    </row>
    <row r="1598" spans="1:15" x14ac:dyDescent="0.25">
      <c r="A1598" t="s">
        <v>14</v>
      </c>
      <c r="B1598" t="s">
        <v>16</v>
      </c>
      <c r="C1598" t="s">
        <v>19</v>
      </c>
      <c r="D1598">
        <v>8.5703125</v>
      </c>
      <c r="E1598" t="s">
        <v>21</v>
      </c>
      <c r="F1598">
        <v>4570</v>
      </c>
      <c r="G1598" t="s">
        <v>28</v>
      </c>
      <c r="H1598">
        <v>40</v>
      </c>
      <c r="I1598">
        <v>29.22265625</v>
      </c>
      <c r="J1598" t="s">
        <v>31</v>
      </c>
      <c r="K1598" s="1" t="s">
        <v>33</v>
      </c>
      <c r="L1598" t="s">
        <v>36</v>
      </c>
      <c r="M1598" t="s">
        <v>38</v>
      </c>
      <c r="N1598" t="s">
        <v>63</v>
      </c>
      <c r="O1598" t="str">
        <f>IF(N1598="Occasional","_Yes",N1598)</f>
        <v>_Yes</v>
      </c>
    </row>
    <row r="1599" spans="1:15" x14ac:dyDescent="0.25">
      <c r="A1599" t="s">
        <v>14</v>
      </c>
      <c r="B1599" t="s">
        <v>16</v>
      </c>
      <c r="C1599" t="s">
        <v>19</v>
      </c>
      <c r="D1599">
        <v>8.85546875</v>
      </c>
      <c r="E1599" t="s">
        <v>21</v>
      </c>
      <c r="F1599">
        <v>3240</v>
      </c>
      <c r="G1599" t="s">
        <v>27</v>
      </c>
      <c r="H1599">
        <v>40</v>
      </c>
      <c r="I1599">
        <v>18.43359375</v>
      </c>
      <c r="J1599" t="s">
        <v>29</v>
      </c>
      <c r="K1599" s="1" t="s">
        <v>33</v>
      </c>
      <c r="L1599" t="s">
        <v>63</v>
      </c>
      <c r="M1599" t="s">
        <v>40</v>
      </c>
      <c r="N1599" t="s">
        <v>36</v>
      </c>
      <c r="O1599" t="str">
        <f>IF(N1599="Occasional","_Yes",N1599)</f>
        <v>No</v>
      </c>
    </row>
    <row r="1600" spans="1:15" x14ac:dyDescent="0.25">
      <c r="A1600" t="s">
        <v>14</v>
      </c>
      <c r="B1600" t="s">
        <v>16</v>
      </c>
      <c r="C1600" t="s">
        <v>19</v>
      </c>
      <c r="D1600">
        <v>9</v>
      </c>
      <c r="E1600" t="s">
        <v>21</v>
      </c>
      <c r="F1600">
        <v>2780</v>
      </c>
      <c r="G1600" t="s">
        <v>26</v>
      </c>
      <c r="H1600">
        <v>40</v>
      </c>
      <c r="I1600">
        <v>30.06640625</v>
      </c>
      <c r="J1600" t="s">
        <v>32</v>
      </c>
      <c r="K1600" s="1" t="s">
        <v>35</v>
      </c>
      <c r="L1600" t="s">
        <v>63</v>
      </c>
      <c r="M1600" t="s">
        <v>40</v>
      </c>
      <c r="N1600" t="s">
        <v>63</v>
      </c>
      <c r="O1600" t="str">
        <f>IF(N1600="Occasional","_Yes",N1600)</f>
        <v>_Yes</v>
      </c>
    </row>
    <row r="1601" spans="1:15" x14ac:dyDescent="0.25">
      <c r="A1601" t="s">
        <v>14</v>
      </c>
      <c r="B1601" t="s">
        <v>16</v>
      </c>
      <c r="C1601" t="s">
        <v>19</v>
      </c>
      <c r="D1601">
        <v>9</v>
      </c>
      <c r="E1601" t="s">
        <v>21</v>
      </c>
      <c r="F1601">
        <v>3630</v>
      </c>
      <c r="G1601" t="s">
        <v>28</v>
      </c>
      <c r="H1601">
        <v>40</v>
      </c>
      <c r="I1601">
        <v>26.66015625</v>
      </c>
      <c r="J1601" t="s">
        <v>31</v>
      </c>
      <c r="K1601" s="1" t="s">
        <v>35</v>
      </c>
      <c r="L1601" t="s">
        <v>63</v>
      </c>
      <c r="M1601" t="s">
        <v>38</v>
      </c>
      <c r="N1601" t="s">
        <v>36</v>
      </c>
      <c r="O1601" t="str">
        <f>IF(N1601="Occasional","_Yes",N1601)</f>
        <v>No</v>
      </c>
    </row>
    <row r="1602" spans="1:15" x14ac:dyDescent="0.25">
      <c r="A1602" t="s">
        <v>14</v>
      </c>
      <c r="B1602" t="s">
        <v>16</v>
      </c>
      <c r="C1602" t="s">
        <v>19</v>
      </c>
      <c r="D1602">
        <v>9.142578125</v>
      </c>
      <c r="E1602" t="s">
        <v>21</v>
      </c>
      <c r="F1602">
        <v>2990</v>
      </c>
      <c r="G1602" t="s">
        <v>26</v>
      </c>
      <c r="H1602">
        <v>40</v>
      </c>
      <c r="I1602">
        <v>27.5625</v>
      </c>
      <c r="J1602" t="s">
        <v>31</v>
      </c>
      <c r="K1602" s="1" t="s">
        <v>34</v>
      </c>
      <c r="L1602" t="s">
        <v>36</v>
      </c>
      <c r="M1602" t="s">
        <v>38</v>
      </c>
      <c r="N1602" t="s">
        <v>63</v>
      </c>
      <c r="O1602" t="str">
        <f>IF(N1602="Occasional","_Yes",N1602)</f>
        <v>_Yes</v>
      </c>
    </row>
    <row r="1603" spans="1:15" x14ac:dyDescent="0.25">
      <c r="A1603" t="s">
        <v>14</v>
      </c>
      <c r="B1603" t="s">
        <v>16</v>
      </c>
      <c r="C1603" t="s">
        <v>19</v>
      </c>
      <c r="D1603">
        <v>9.142578125</v>
      </c>
      <c r="E1603" t="s">
        <v>21</v>
      </c>
      <c r="F1603">
        <v>3370</v>
      </c>
      <c r="G1603" t="s">
        <v>27</v>
      </c>
      <c r="H1603">
        <v>39</v>
      </c>
      <c r="I1603">
        <v>31.51171875</v>
      </c>
      <c r="J1603" t="s">
        <v>32</v>
      </c>
      <c r="K1603" s="1" t="s">
        <v>33</v>
      </c>
      <c r="L1603" t="s">
        <v>36</v>
      </c>
      <c r="M1603" t="s">
        <v>40</v>
      </c>
      <c r="N1603" t="s">
        <v>63</v>
      </c>
      <c r="O1603" t="str">
        <f>IF(N1603="Occasional","_Yes",N1603)</f>
        <v>_Yes</v>
      </c>
    </row>
    <row r="1604" spans="1:15" x14ac:dyDescent="0.25">
      <c r="A1604" t="s">
        <v>14</v>
      </c>
      <c r="B1604" t="s">
        <v>16</v>
      </c>
      <c r="C1604" t="s">
        <v>19</v>
      </c>
      <c r="D1604">
        <v>9.142578125</v>
      </c>
      <c r="E1604" t="s">
        <v>21</v>
      </c>
      <c r="F1604">
        <v>3750</v>
      </c>
      <c r="G1604" t="s">
        <v>28</v>
      </c>
      <c r="H1604">
        <v>40</v>
      </c>
      <c r="I1604">
        <v>20.35546875</v>
      </c>
      <c r="J1604" t="s">
        <v>30</v>
      </c>
      <c r="K1604" s="1" t="s">
        <v>34</v>
      </c>
      <c r="L1604" t="s">
        <v>36</v>
      </c>
      <c r="M1604" t="s">
        <v>40</v>
      </c>
      <c r="N1604" t="s">
        <v>36</v>
      </c>
      <c r="O1604" t="str">
        <f>IF(N1604="Occasional","_Yes",N1604)</f>
        <v>No</v>
      </c>
    </row>
    <row r="1605" spans="1:15" x14ac:dyDescent="0.25">
      <c r="A1605" t="s">
        <v>14</v>
      </c>
      <c r="B1605" t="s">
        <v>16</v>
      </c>
      <c r="C1605" t="s">
        <v>19</v>
      </c>
      <c r="D1605">
        <v>9.28515625</v>
      </c>
      <c r="E1605" t="s">
        <v>21</v>
      </c>
      <c r="F1605">
        <v>3070</v>
      </c>
      <c r="G1605" t="s">
        <v>27</v>
      </c>
      <c r="H1605">
        <v>39.8515625</v>
      </c>
      <c r="I1605">
        <v>32.0234375</v>
      </c>
      <c r="J1605" t="s">
        <v>32</v>
      </c>
      <c r="K1605" s="1" t="s">
        <v>34</v>
      </c>
      <c r="L1605" t="s">
        <v>63</v>
      </c>
      <c r="M1605" t="s">
        <v>38</v>
      </c>
      <c r="N1605" t="s">
        <v>63</v>
      </c>
      <c r="O1605" t="str">
        <f>IF(N1605="Occasional","_Yes",N1605)</f>
        <v>_Yes</v>
      </c>
    </row>
    <row r="1606" spans="1:15" x14ac:dyDescent="0.25">
      <c r="A1606" t="s">
        <v>14</v>
      </c>
      <c r="B1606" t="s">
        <v>16</v>
      </c>
      <c r="C1606" t="s">
        <v>19</v>
      </c>
      <c r="D1606">
        <v>9.28515625</v>
      </c>
      <c r="E1606" t="s">
        <v>21</v>
      </c>
      <c r="F1606">
        <v>3290</v>
      </c>
      <c r="G1606" t="s">
        <v>27</v>
      </c>
      <c r="H1606">
        <v>40</v>
      </c>
      <c r="I1606">
        <v>18.703125</v>
      </c>
      <c r="J1606" t="s">
        <v>29</v>
      </c>
      <c r="K1606" s="1" t="s">
        <v>33</v>
      </c>
      <c r="L1606" t="s">
        <v>36</v>
      </c>
      <c r="M1606" t="s">
        <v>38</v>
      </c>
      <c r="N1606" t="s">
        <v>63</v>
      </c>
      <c r="O1606" t="str">
        <f>IF(N1606="Occasional","_Yes",N1606)</f>
        <v>_Yes</v>
      </c>
    </row>
    <row r="1607" spans="1:15" x14ac:dyDescent="0.25">
      <c r="A1607" t="s">
        <v>14</v>
      </c>
      <c r="B1607" t="s">
        <v>16</v>
      </c>
      <c r="C1607" t="s">
        <v>19</v>
      </c>
      <c r="D1607">
        <v>9.5703125</v>
      </c>
      <c r="E1607" t="s">
        <v>21</v>
      </c>
      <c r="F1607">
        <v>3170</v>
      </c>
      <c r="G1607" t="s">
        <v>27</v>
      </c>
      <c r="H1607">
        <v>40</v>
      </c>
      <c r="I1607">
        <v>20.5</v>
      </c>
      <c r="J1607" t="s">
        <v>30</v>
      </c>
      <c r="K1607" s="1" t="s">
        <v>35</v>
      </c>
      <c r="L1607" t="s">
        <v>36</v>
      </c>
      <c r="M1607" t="s">
        <v>37</v>
      </c>
      <c r="N1607" t="s">
        <v>63</v>
      </c>
      <c r="O1607" t="str">
        <f>IF(N1607="Occasional","_Yes",N1607)</f>
        <v>_Yes</v>
      </c>
    </row>
    <row r="1608" spans="1:15" x14ac:dyDescent="0.25">
      <c r="A1608" t="s">
        <v>14</v>
      </c>
      <c r="B1608" t="s">
        <v>16</v>
      </c>
      <c r="C1608" t="s">
        <v>19</v>
      </c>
      <c r="D1608">
        <v>9.5703125</v>
      </c>
      <c r="E1608" t="s">
        <v>21</v>
      </c>
      <c r="F1608">
        <v>3930</v>
      </c>
      <c r="G1608" t="s">
        <v>28</v>
      </c>
      <c r="H1608">
        <v>40</v>
      </c>
      <c r="I1608">
        <v>33.2890625</v>
      </c>
      <c r="J1608" t="s">
        <v>32</v>
      </c>
      <c r="K1608" s="1" t="s">
        <v>34</v>
      </c>
      <c r="L1608" t="s">
        <v>36</v>
      </c>
      <c r="M1608" t="s">
        <v>39</v>
      </c>
      <c r="N1608" t="s">
        <v>36</v>
      </c>
      <c r="O1608" t="str">
        <f>IF(N1608="Occasional","_Yes",N1608)</f>
        <v>No</v>
      </c>
    </row>
    <row r="1609" spans="1:15" x14ac:dyDescent="0.25">
      <c r="A1609" t="s">
        <v>14</v>
      </c>
      <c r="B1609" t="s">
        <v>16</v>
      </c>
      <c r="C1609" t="s">
        <v>19</v>
      </c>
      <c r="D1609">
        <v>9.712890625</v>
      </c>
      <c r="E1609" t="s">
        <v>21</v>
      </c>
      <c r="F1609">
        <v>3260</v>
      </c>
      <c r="G1609" t="s">
        <v>27</v>
      </c>
      <c r="H1609">
        <v>39</v>
      </c>
      <c r="I1609">
        <v>25.88671875</v>
      </c>
      <c r="J1609" t="s">
        <v>31</v>
      </c>
      <c r="K1609" s="1" t="s">
        <v>34</v>
      </c>
      <c r="L1609" t="s">
        <v>36</v>
      </c>
      <c r="M1609" t="s">
        <v>38</v>
      </c>
      <c r="N1609" t="s">
        <v>63</v>
      </c>
      <c r="O1609" t="str">
        <f>IF(N1609="Occasional","_Yes",N1609)</f>
        <v>_Yes</v>
      </c>
    </row>
    <row r="1610" spans="1:15" x14ac:dyDescent="0.25">
      <c r="A1610" t="s">
        <v>14</v>
      </c>
      <c r="B1610" t="s">
        <v>16</v>
      </c>
      <c r="C1610" t="s">
        <v>19</v>
      </c>
      <c r="D1610">
        <v>9.85546875</v>
      </c>
      <c r="E1610" t="s">
        <v>21</v>
      </c>
      <c r="F1610">
        <v>4180</v>
      </c>
      <c r="G1610" t="s">
        <v>28</v>
      </c>
      <c r="H1610">
        <v>40</v>
      </c>
      <c r="I1610">
        <v>25.8671875</v>
      </c>
      <c r="J1610" t="s">
        <v>31</v>
      </c>
      <c r="K1610" s="1" t="s">
        <v>34</v>
      </c>
      <c r="L1610" t="s">
        <v>36</v>
      </c>
      <c r="M1610" t="s">
        <v>40</v>
      </c>
      <c r="N1610" t="s">
        <v>36</v>
      </c>
      <c r="O1610" t="str">
        <f>IF(N1610="Occasional","_Yes",N1610)</f>
        <v>No</v>
      </c>
    </row>
    <row r="1611" spans="1:15" x14ac:dyDescent="0.25">
      <c r="A1611" t="s">
        <v>14</v>
      </c>
      <c r="B1611" t="s">
        <v>16</v>
      </c>
      <c r="C1611" t="s">
        <v>19</v>
      </c>
      <c r="D1611">
        <v>10.14257813</v>
      </c>
      <c r="E1611" t="s">
        <v>21</v>
      </c>
      <c r="F1611">
        <v>3210</v>
      </c>
      <c r="G1611" t="s">
        <v>27</v>
      </c>
      <c r="H1611">
        <v>40</v>
      </c>
      <c r="I1611">
        <v>21.1796875</v>
      </c>
      <c r="J1611" t="s">
        <v>30</v>
      </c>
      <c r="K1611" s="1" t="s">
        <v>35</v>
      </c>
      <c r="L1611" t="s">
        <v>36</v>
      </c>
      <c r="M1611" t="s">
        <v>38</v>
      </c>
      <c r="N1611" t="s">
        <v>63</v>
      </c>
      <c r="O1611" t="str">
        <f>IF(N1611="Occasional","_Yes",N1611)</f>
        <v>_Yes</v>
      </c>
    </row>
    <row r="1612" spans="1:15" x14ac:dyDescent="0.25">
      <c r="A1612" t="s">
        <v>14</v>
      </c>
      <c r="B1612" t="s">
        <v>16</v>
      </c>
      <c r="C1612" t="s">
        <v>19</v>
      </c>
      <c r="D1612">
        <v>10.14257813</v>
      </c>
      <c r="E1612" t="s">
        <v>21</v>
      </c>
      <c r="F1612">
        <v>3570</v>
      </c>
      <c r="G1612" t="s">
        <v>28</v>
      </c>
      <c r="H1612">
        <v>40.140625</v>
      </c>
      <c r="I1612">
        <v>22.12890625</v>
      </c>
      <c r="J1612" t="s">
        <v>30</v>
      </c>
      <c r="K1612" s="1" t="s">
        <v>33</v>
      </c>
      <c r="L1612" t="s">
        <v>36</v>
      </c>
      <c r="M1612" t="s">
        <v>38</v>
      </c>
      <c r="N1612" t="s">
        <v>63</v>
      </c>
      <c r="O1612" t="str">
        <f>IF(N1612="Occasional","_Yes",N1612)</f>
        <v>_Yes</v>
      </c>
    </row>
    <row r="1613" spans="1:15" x14ac:dyDescent="0.25">
      <c r="A1613" t="s">
        <v>14</v>
      </c>
      <c r="B1613" t="s">
        <v>16</v>
      </c>
      <c r="C1613" t="s">
        <v>19</v>
      </c>
      <c r="D1613">
        <v>10.14257813</v>
      </c>
      <c r="E1613" t="s">
        <v>21</v>
      </c>
      <c r="F1613">
        <v>3840</v>
      </c>
      <c r="G1613" t="s">
        <v>28</v>
      </c>
      <c r="H1613">
        <v>38</v>
      </c>
      <c r="I1613">
        <v>38.3515625</v>
      </c>
      <c r="J1613" t="s">
        <v>32</v>
      </c>
      <c r="K1613" s="1" t="s">
        <v>34</v>
      </c>
      <c r="L1613" t="s">
        <v>63</v>
      </c>
      <c r="M1613" t="s">
        <v>38</v>
      </c>
      <c r="N1613" t="s">
        <v>41</v>
      </c>
      <c r="O1613" t="str">
        <f>IF(N1613="Occasional","_Yes",N1613)</f>
        <v>_Yes</v>
      </c>
    </row>
    <row r="1614" spans="1:15" x14ac:dyDescent="0.25">
      <c r="A1614" t="s">
        <v>14</v>
      </c>
      <c r="B1614" t="s">
        <v>16</v>
      </c>
      <c r="C1614" t="s">
        <v>19</v>
      </c>
      <c r="D1614">
        <v>10.28515625</v>
      </c>
      <c r="E1614" t="s">
        <v>21</v>
      </c>
      <c r="F1614">
        <v>2650</v>
      </c>
      <c r="G1614" t="s">
        <v>26</v>
      </c>
      <c r="H1614">
        <v>40</v>
      </c>
      <c r="I1614">
        <v>21.51171875</v>
      </c>
      <c r="J1614" t="s">
        <v>30</v>
      </c>
      <c r="K1614" s="1" t="s">
        <v>33</v>
      </c>
      <c r="L1614" t="s">
        <v>36</v>
      </c>
      <c r="M1614" t="s">
        <v>38</v>
      </c>
      <c r="N1614" t="s">
        <v>63</v>
      </c>
      <c r="O1614" t="str">
        <f>IF(N1614="Occasional","_Yes",N1614)</f>
        <v>_Yes</v>
      </c>
    </row>
    <row r="1615" spans="1:15" x14ac:dyDescent="0.25">
      <c r="A1615" t="s">
        <v>14</v>
      </c>
      <c r="B1615" t="s">
        <v>16</v>
      </c>
      <c r="C1615" t="s">
        <v>19</v>
      </c>
      <c r="D1615">
        <v>10.28515625</v>
      </c>
      <c r="E1615" t="s">
        <v>21</v>
      </c>
      <c r="F1615">
        <v>3830</v>
      </c>
      <c r="G1615" t="s">
        <v>28</v>
      </c>
      <c r="H1615">
        <v>40.7109375</v>
      </c>
      <c r="I1615">
        <v>26.28125</v>
      </c>
      <c r="J1615" t="s">
        <v>31</v>
      </c>
      <c r="K1615" s="1" t="s">
        <v>34</v>
      </c>
      <c r="L1615" t="s">
        <v>63</v>
      </c>
      <c r="M1615" t="s">
        <v>38</v>
      </c>
      <c r="N1615" t="s">
        <v>63</v>
      </c>
      <c r="O1615" t="str">
        <f>IF(N1615="Occasional","_Yes",N1615)</f>
        <v>_Yes</v>
      </c>
    </row>
    <row r="1616" spans="1:15" x14ac:dyDescent="0.25">
      <c r="A1616" t="s">
        <v>14</v>
      </c>
      <c r="B1616" t="s">
        <v>16</v>
      </c>
      <c r="C1616" t="s">
        <v>19</v>
      </c>
      <c r="D1616">
        <v>10.42773438</v>
      </c>
      <c r="E1616" t="s">
        <v>21</v>
      </c>
      <c r="F1616">
        <v>3600</v>
      </c>
      <c r="G1616" t="s">
        <v>28</v>
      </c>
      <c r="H1616">
        <v>40</v>
      </c>
      <c r="I1616">
        <v>27.046875</v>
      </c>
      <c r="J1616" t="s">
        <v>31</v>
      </c>
      <c r="K1616" s="1" t="s">
        <v>35</v>
      </c>
      <c r="L1616" t="s">
        <v>36</v>
      </c>
      <c r="M1616" t="s">
        <v>38</v>
      </c>
      <c r="N1616" t="s">
        <v>63</v>
      </c>
      <c r="O1616" t="str">
        <f>IF(N1616="Occasional","_Yes",N1616)</f>
        <v>_Yes</v>
      </c>
    </row>
    <row r="1617" spans="1:15" x14ac:dyDescent="0.25">
      <c r="A1617" t="s">
        <v>14</v>
      </c>
      <c r="B1617" t="s">
        <v>16</v>
      </c>
      <c r="C1617" t="s">
        <v>19</v>
      </c>
      <c r="D1617">
        <v>10.5703125</v>
      </c>
      <c r="E1617" t="s">
        <v>21</v>
      </c>
      <c r="F1617">
        <v>3690</v>
      </c>
      <c r="G1617" t="s">
        <v>28</v>
      </c>
      <c r="H1617">
        <v>39</v>
      </c>
      <c r="I1617">
        <v>32.8203125</v>
      </c>
      <c r="J1617" t="s">
        <v>32</v>
      </c>
      <c r="K1617" s="1" t="s">
        <v>33</v>
      </c>
      <c r="L1617" t="s">
        <v>36</v>
      </c>
      <c r="M1617" t="s">
        <v>40</v>
      </c>
      <c r="N1617" t="s">
        <v>36</v>
      </c>
      <c r="O1617" t="str">
        <f>IF(N1617="Occasional","_Yes",N1617)</f>
        <v>No</v>
      </c>
    </row>
    <row r="1618" spans="1:15" x14ac:dyDescent="0.25">
      <c r="A1618" t="s">
        <v>14</v>
      </c>
      <c r="B1618" t="s">
        <v>16</v>
      </c>
      <c r="C1618" t="s">
        <v>19</v>
      </c>
      <c r="D1618">
        <v>10.71289063</v>
      </c>
      <c r="E1618" t="s">
        <v>21</v>
      </c>
      <c r="F1618">
        <v>3350</v>
      </c>
      <c r="G1618" t="s">
        <v>27</v>
      </c>
      <c r="H1618">
        <v>40.28125</v>
      </c>
      <c r="I1618">
        <v>28.25390625</v>
      </c>
      <c r="J1618" t="s">
        <v>31</v>
      </c>
      <c r="K1618" s="1" t="s">
        <v>34</v>
      </c>
      <c r="L1618" t="s">
        <v>36</v>
      </c>
      <c r="M1618" t="s">
        <v>37</v>
      </c>
      <c r="N1618" t="s">
        <v>36</v>
      </c>
      <c r="O1618" t="str">
        <f>IF(N1618="Occasional","_Yes",N1618)</f>
        <v>No</v>
      </c>
    </row>
    <row r="1619" spans="1:15" x14ac:dyDescent="0.25">
      <c r="A1619" t="s">
        <v>14</v>
      </c>
      <c r="B1619" t="s">
        <v>16</v>
      </c>
      <c r="C1619" t="s">
        <v>19</v>
      </c>
      <c r="D1619">
        <v>10.71289063</v>
      </c>
      <c r="E1619" t="s">
        <v>21</v>
      </c>
      <c r="F1619">
        <v>3890</v>
      </c>
      <c r="G1619" t="s">
        <v>28</v>
      </c>
      <c r="H1619">
        <v>40.5703125</v>
      </c>
      <c r="I1619">
        <v>30.43359375</v>
      </c>
      <c r="J1619" t="s">
        <v>32</v>
      </c>
      <c r="K1619" s="1" t="s">
        <v>34</v>
      </c>
      <c r="L1619" t="s">
        <v>36</v>
      </c>
      <c r="M1619" t="s">
        <v>38</v>
      </c>
      <c r="N1619" t="s">
        <v>36</v>
      </c>
      <c r="O1619" t="str">
        <f>IF(N1619="Occasional","_Yes",N1619)</f>
        <v>No</v>
      </c>
    </row>
    <row r="1620" spans="1:15" x14ac:dyDescent="0.25">
      <c r="A1620" t="s">
        <v>14</v>
      </c>
      <c r="B1620" t="s">
        <v>16</v>
      </c>
      <c r="C1620" t="s">
        <v>19</v>
      </c>
      <c r="D1620">
        <v>11.28515625</v>
      </c>
      <c r="E1620" t="s">
        <v>21</v>
      </c>
      <c r="F1620">
        <v>3640</v>
      </c>
      <c r="G1620" t="s">
        <v>28</v>
      </c>
      <c r="H1620">
        <v>39</v>
      </c>
      <c r="I1620">
        <v>22.32421875</v>
      </c>
      <c r="J1620" t="s">
        <v>30</v>
      </c>
      <c r="K1620" s="1" t="s">
        <v>33</v>
      </c>
      <c r="L1620" t="s">
        <v>36</v>
      </c>
      <c r="M1620" t="s">
        <v>40</v>
      </c>
      <c r="N1620" t="s">
        <v>36</v>
      </c>
      <c r="O1620" t="str">
        <f>IF(N1620="Occasional","_Yes",N1620)</f>
        <v>No</v>
      </c>
    </row>
    <row r="1621" spans="1:15" x14ac:dyDescent="0.25">
      <c r="A1621" t="s">
        <v>14</v>
      </c>
      <c r="B1621" t="s">
        <v>16</v>
      </c>
      <c r="C1621" t="s">
        <v>19</v>
      </c>
      <c r="D1621">
        <v>11.5703125</v>
      </c>
      <c r="E1621" t="s">
        <v>21</v>
      </c>
      <c r="F1621">
        <v>3100</v>
      </c>
      <c r="G1621" t="s">
        <v>27</v>
      </c>
      <c r="H1621">
        <v>40</v>
      </c>
      <c r="I1621">
        <v>18.05078125</v>
      </c>
      <c r="J1621" t="s">
        <v>29</v>
      </c>
      <c r="K1621" s="1" t="s">
        <v>33</v>
      </c>
      <c r="L1621" t="s">
        <v>36</v>
      </c>
      <c r="M1621" t="s">
        <v>37</v>
      </c>
      <c r="N1621" t="s">
        <v>63</v>
      </c>
      <c r="O1621" t="str">
        <f>IF(N1621="Occasional","_Yes",N1621)</f>
        <v>_Yes</v>
      </c>
    </row>
    <row r="1622" spans="1:15" x14ac:dyDescent="0.25">
      <c r="A1622" t="s">
        <v>14</v>
      </c>
      <c r="B1622" t="s">
        <v>16</v>
      </c>
      <c r="C1622" t="s">
        <v>19</v>
      </c>
      <c r="D1622">
        <v>11.71289063</v>
      </c>
      <c r="E1622" t="s">
        <v>21</v>
      </c>
      <c r="F1622">
        <v>3130</v>
      </c>
      <c r="G1622" t="s">
        <v>27</v>
      </c>
      <c r="H1622">
        <v>42</v>
      </c>
      <c r="I1622">
        <v>16.5390625</v>
      </c>
      <c r="J1622" t="s">
        <v>29</v>
      </c>
      <c r="K1622" s="1" t="s">
        <v>34</v>
      </c>
      <c r="L1622" t="s">
        <v>36</v>
      </c>
      <c r="M1622" t="s">
        <v>37</v>
      </c>
      <c r="N1622" t="s">
        <v>63</v>
      </c>
      <c r="O1622" t="str">
        <f>IF(N1622="Occasional","_Yes",N1622)</f>
        <v>_Yes</v>
      </c>
    </row>
    <row r="1623" spans="1:15" x14ac:dyDescent="0.25">
      <c r="A1623" t="s">
        <v>14</v>
      </c>
      <c r="B1623" t="s">
        <v>16</v>
      </c>
      <c r="C1623" t="s">
        <v>19</v>
      </c>
      <c r="D1623">
        <v>11.71289063</v>
      </c>
      <c r="E1623" t="s">
        <v>21</v>
      </c>
      <c r="F1623">
        <v>3200</v>
      </c>
      <c r="G1623" t="s">
        <v>27</v>
      </c>
      <c r="H1623">
        <v>40</v>
      </c>
      <c r="I1623">
        <v>25.2734375</v>
      </c>
      <c r="J1623" t="s">
        <v>31</v>
      </c>
      <c r="K1623" s="1" t="s">
        <v>34</v>
      </c>
      <c r="L1623" t="s">
        <v>63</v>
      </c>
      <c r="M1623" t="s">
        <v>40</v>
      </c>
      <c r="N1623" t="s">
        <v>36</v>
      </c>
      <c r="O1623" t="str">
        <f>IF(N1623="Occasional","_Yes",N1623)</f>
        <v>No</v>
      </c>
    </row>
    <row r="1624" spans="1:15" x14ac:dyDescent="0.25">
      <c r="A1624" t="s">
        <v>14</v>
      </c>
      <c r="B1624" t="s">
        <v>16</v>
      </c>
      <c r="C1624" t="s">
        <v>19</v>
      </c>
      <c r="D1624">
        <v>11.71289063</v>
      </c>
      <c r="E1624" t="s">
        <v>21</v>
      </c>
      <c r="F1624">
        <v>3690</v>
      </c>
      <c r="G1624" t="s">
        <v>28</v>
      </c>
      <c r="H1624">
        <v>41</v>
      </c>
      <c r="I1624">
        <v>31.59375</v>
      </c>
      <c r="J1624" t="s">
        <v>32</v>
      </c>
      <c r="K1624" s="1" t="s">
        <v>34</v>
      </c>
      <c r="L1624" t="s">
        <v>36</v>
      </c>
      <c r="M1624" t="s">
        <v>38</v>
      </c>
      <c r="N1624" t="s">
        <v>36</v>
      </c>
      <c r="O1624" t="str">
        <f>IF(N1624="Occasional","_Yes",N1624)</f>
        <v>No</v>
      </c>
    </row>
    <row r="1625" spans="1:15" x14ac:dyDescent="0.25">
      <c r="A1625" t="s">
        <v>14</v>
      </c>
      <c r="B1625" t="s">
        <v>16</v>
      </c>
      <c r="C1625" t="s">
        <v>19</v>
      </c>
      <c r="D1625">
        <v>11.85546875</v>
      </c>
      <c r="E1625" t="s">
        <v>21</v>
      </c>
      <c r="F1625">
        <v>3750</v>
      </c>
      <c r="G1625" t="s">
        <v>28</v>
      </c>
      <c r="H1625">
        <v>40</v>
      </c>
      <c r="I1625">
        <v>32.9765625</v>
      </c>
      <c r="J1625" t="s">
        <v>32</v>
      </c>
      <c r="K1625" s="1" t="s">
        <v>35</v>
      </c>
      <c r="L1625" t="s">
        <v>36</v>
      </c>
      <c r="M1625" t="s">
        <v>40</v>
      </c>
      <c r="N1625" t="s">
        <v>36</v>
      </c>
      <c r="O1625" t="str">
        <f>IF(N1625="Occasional","_Yes",N1625)</f>
        <v>No</v>
      </c>
    </row>
    <row r="1626" spans="1:15" x14ac:dyDescent="0.25">
      <c r="A1626" t="s">
        <v>14</v>
      </c>
      <c r="B1626" t="s">
        <v>16</v>
      </c>
      <c r="C1626" t="s">
        <v>19</v>
      </c>
      <c r="D1626">
        <v>12.42773438</v>
      </c>
      <c r="E1626" t="s">
        <v>21</v>
      </c>
      <c r="F1626">
        <v>2650</v>
      </c>
      <c r="G1626" t="s">
        <v>26</v>
      </c>
      <c r="H1626">
        <v>35</v>
      </c>
      <c r="I1626">
        <v>21.4375</v>
      </c>
      <c r="J1626" t="s">
        <v>30</v>
      </c>
      <c r="K1626" s="1" t="s">
        <v>34</v>
      </c>
      <c r="L1626" t="s">
        <v>36</v>
      </c>
      <c r="M1626" t="s">
        <v>40</v>
      </c>
      <c r="N1626" t="s">
        <v>63</v>
      </c>
      <c r="O1626" t="str">
        <f>IF(N1626="Occasional","_Yes",N1626)</f>
        <v>_Yes</v>
      </c>
    </row>
    <row r="1627" spans="1:15" x14ac:dyDescent="0.25">
      <c r="A1627" t="s">
        <v>14</v>
      </c>
      <c r="B1627" t="s">
        <v>16</v>
      </c>
      <c r="C1627" t="s">
        <v>19</v>
      </c>
      <c r="D1627">
        <v>12.42773438</v>
      </c>
      <c r="E1627" t="s">
        <v>21</v>
      </c>
      <c r="F1627">
        <v>2860</v>
      </c>
      <c r="G1627" t="s">
        <v>26</v>
      </c>
      <c r="H1627">
        <v>39</v>
      </c>
      <c r="I1627">
        <v>28.99609375</v>
      </c>
      <c r="J1627" t="s">
        <v>31</v>
      </c>
      <c r="K1627" s="1" t="s">
        <v>35</v>
      </c>
      <c r="L1627" t="s">
        <v>36</v>
      </c>
      <c r="M1627" t="s">
        <v>40</v>
      </c>
      <c r="N1627" t="s">
        <v>63</v>
      </c>
      <c r="O1627" t="str">
        <f>IF(N1627="Occasional","_Yes",N1627)</f>
        <v>_Yes</v>
      </c>
    </row>
    <row r="1628" spans="1:15" x14ac:dyDescent="0.25">
      <c r="A1628" t="s">
        <v>14</v>
      </c>
      <c r="B1628" t="s">
        <v>16</v>
      </c>
      <c r="C1628" t="s">
        <v>19</v>
      </c>
      <c r="D1628">
        <v>12.71289063</v>
      </c>
      <c r="E1628" t="s">
        <v>21</v>
      </c>
      <c r="F1628">
        <v>3500</v>
      </c>
      <c r="G1628" t="s">
        <v>28</v>
      </c>
      <c r="H1628">
        <v>39.7109375</v>
      </c>
      <c r="I1628">
        <v>27.84375</v>
      </c>
      <c r="J1628" t="s">
        <v>31</v>
      </c>
      <c r="K1628" s="1" t="s">
        <v>35</v>
      </c>
      <c r="L1628" t="s">
        <v>36</v>
      </c>
      <c r="M1628" t="s">
        <v>38</v>
      </c>
      <c r="N1628" t="s">
        <v>36</v>
      </c>
      <c r="O1628" t="str">
        <f>IF(N1628="Occasional","_Yes",N1628)</f>
        <v>No</v>
      </c>
    </row>
    <row r="1629" spans="1:15" x14ac:dyDescent="0.25">
      <c r="A1629" t="s">
        <v>14</v>
      </c>
      <c r="B1629" t="s">
        <v>16</v>
      </c>
      <c r="C1629" t="s">
        <v>19</v>
      </c>
      <c r="D1629">
        <v>12.71289063</v>
      </c>
      <c r="E1629" t="s">
        <v>21</v>
      </c>
      <c r="F1629">
        <v>3720</v>
      </c>
      <c r="G1629" t="s">
        <v>28</v>
      </c>
      <c r="H1629">
        <v>38</v>
      </c>
      <c r="I1629">
        <v>21.60546875</v>
      </c>
      <c r="J1629" t="s">
        <v>30</v>
      </c>
      <c r="K1629" s="1" t="s">
        <v>34</v>
      </c>
      <c r="L1629" t="s">
        <v>36</v>
      </c>
      <c r="M1629" t="s">
        <v>39</v>
      </c>
      <c r="N1629" t="s">
        <v>63</v>
      </c>
      <c r="O1629" t="str">
        <f>IF(N1629="Occasional","_Yes",N1629)</f>
        <v>_Yes</v>
      </c>
    </row>
    <row r="1630" spans="1:15" x14ac:dyDescent="0.25">
      <c r="A1630" t="s">
        <v>14</v>
      </c>
      <c r="B1630" t="s">
        <v>16</v>
      </c>
      <c r="C1630" t="s">
        <v>19</v>
      </c>
      <c r="D1630">
        <v>13.28515625</v>
      </c>
      <c r="E1630" t="s">
        <v>22</v>
      </c>
      <c r="F1630">
        <v>2750</v>
      </c>
      <c r="G1630" t="s">
        <v>26</v>
      </c>
      <c r="H1630">
        <v>38</v>
      </c>
      <c r="I1630">
        <v>25.625</v>
      </c>
      <c r="J1630" t="s">
        <v>31</v>
      </c>
      <c r="K1630" s="1" t="s">
        <v>35</v>
      </c>
      <c r="L1630" t="s">
        <v>36</v>
      </c>
      <c r="M1630" t="s">
        <v>40</v>
      </c>
      <c r="N1630" t="s">
        <v>63</v>
      </c>
      <c r="O1630" t="str">
        <f>IF(N1630="Occasional","_Yes",N1630)</f>
        <v>_Yes</v>
      </c>
    </row>
    <row r="1631" spans="1:15" x14ac:dyDescent="0.25">
      <c r="A1631" t="s">
        <v>14</v>
      </c>
      <c r="B1631" t="s">
        <v>16</v>
      </c>
      <c r="C1631" t="s">
        <v>19</v>
      </c>
      <c r="D1631">
        <v>13.28515625</v>
      </c>
      <c r="E1631" t="s">
        <v>22</v>
      </c>
      <c r="F1631">
        <v>2800</v>
      </c>
      <c r="G1631" t="s">
        <v>26</v>
      </c>
      <c r="H1631">
        <v>39.8515625</v>
      </c>
      <c r="I1631">
        <v>30.01953125</v>
      </c>
      <c r="J1631" t="s">
        <v>32</v>
      </c>
      <c r="K1631" s="1" t="s">
        <v>34</v>
      </c>
      <c r="L1631" t="s">
        <v>36</v>
      </c>
      <c r="M1631" t="s">
        <v>40</v>
      </c>
      <c r="N1631" t="s">
        <v>63</v>
      </c>
      <c r="O1631" t="str">
        <f>IF(N1631="Occasional","_Yes",N1631)</f>
        <v>_Yes</v>
      </c>
    </row>
    <row r="1632" spans="1:15" x14ac:dyDescent="0.25">
      <c r="A1632" t="s">
        <v>14</v>
      </c>
      <c r="B1632" t="s">
        <v>16</v>
      </c>
      <c r="C1632" t="s">
        <v>19</v>
      </c>
      <c r="D1632">
        <v>13.28515625</v>
      </c>
      <c r="E1632" t="s">
        <v>22</v>
      </c>
      <c r="F1632">
        <v>3255</v>
      </c>
      <c r="G1632" t="s">
        <v>27</v>
      </c>
      <c r="H1632">
        <v>42</v>
      </c>
      <c r="I1632">
        <v>23.45703125</v>
      </c>
      <c r="J1632" t="s">
        <v>30</v>
      </c>
      <c r="K1632" s="1" t="s">
        <v>33</v>
      </c>
      <c r="L1632" t="s">
        <v>36</v>
      </c>
      <c r="M1632" t="s">
        <v>40</v>
      </c>
      <c r="N1632" t="s">
        <v>36</v>
      </c>
      <c r="O1632" t="str">
        <f>IF(N1632="Occasional","_Yes",N1632)</f>
        <v>No</v>
      </c>
    </row>
    <row r="1633" spans="1:15" x14ac:dyDescent="0.25">
      <c r="A1633" t="s">
        <v>14</v>
      </c>
      <c r="B1633" t="s">
        <v>16</v>
      </c>
      <c r="C1633" t="s">
        <v>19</v>
      </c>
      <c r="D1633">
        <v>13.28515625</v>
      </c>
      <c r="E1633" t="s">
        <v>22</v>
      </c>
      <c r="F1633">
        <v>4000</v>
      </c>
      <c r="G1633" t="s">
        <v>28</v>
      </c>
      <c r="H1633">
        <v>40</v>
      </c>
      <c r="I1633">
        <v>19.44140625</v>
      </c>
      <c r="J1633" t="s">
        <v>29</v>
      </c>
      <c r="K1633" s="1" t="s">
        <v>35</v>
      </c>
      <c r="L1633" t="s">
        <v>36</v>
      </c>
      <c r="M1633" t="s">
        <v>40</v>
      </c>
      <c r="N1633" t="s">
        <v>63</v>
      </c>
      <c r="O1633" t="str">
        <f>IF(N1633="Occasional","_Yes",N1633)</f>
        <v>_Yes</v>
      </c>
    </row>
    <row r="1634" spans="1:15" x14ac:dyDescent="0.25">
      <c r="A1634" t="s">
        <v>14</v>
      </c>
      <c r="B1634" t="s">
        <v>16</v>
      </c>
      <c r="C1634" t="s">
        <v>19</v>
      </c>
      <c r="D1634">
        <v>13.28515625</v>
      </c>
      <c r="E1634" t="s">
        <v>22</v>
      </c>
      <c r="F1634">
        <v>4500</v>
      </c>
      <c r="G1634" t="s">
        <v>28</v>
      </c>
      <c r="H1634">
        <v>40</v>
      </c>
      <c r="I1634">
        <v>26.1875</v>
      </c>
      <c r="J1634" t="s">
        <v>31</v>
      </c>
      <c r="K1634" s="1" t="s">
        <v>35</v>
      </c>
      <c r="L1634" t="s">
        <v>36</v>
      </c>
      <c r="M1634" t="s">
        <v>40</v>
      </c>
      <c r="N1634" t="s">
        <v>36</v>
      </c>
      <c r="O1634" t="str">
        <f>IF(N1634="Occasional","_Yes",N1634)</f>
        <v>No</v>
      </c>
    </row>
    <row r="1635" spans="1:15" x14ac:dyDescent="0.25">
      <c r="A1635" t="s">
        <v>14</v>
      </c>
      <c r="B1635" t="s">
        <v>16</v>
      </c>
      <c r="C1635" t="s">
        <v>19</v>
      </c>
      <c r="D1635">
        <v>13.42773438</v>
      </c>
      <c r="E1635" t="s">
        <v>22</v>
      </c>
      <c r="F1635">
        <v>3400</v>
      </c>
      <c r="G1635" t="s">
        <v>27</v>
      </c>
      <c r="H1635">
        <v>40</v>
      </c>
      <c r="I1635">
        <v>24.3125</v>
      </c>
      <c r="J1635" t="s">
        <v>30</v>
      </c>
      <c r="K1635" s="1" t="s">
        <v>34</v>
      </c>
      <c r="L1635" t="s">
        <v>36</v>
      </c>
      <c r="M1635" t="s">
        <v>37</v>
      </c>
      <c r="N1635" t="s">
        <v>36</v>
      </c>
      <c r="O1635" t="str">
        <f>IF(N1635="Occasional","_Yes",N1635)</f>
        <v>No</v>
      </c>
    </row>
    <row r="1636" spans="1:15" x14ac:dyDescent="0.25">
      <c r="A1636" t="s">
        <v>14</v>
      </c>
      <c r="B1636" t="s">
        <v>16</v>
      </c>
      <c r="C1636" t="s">
        <v>19</v>
      </c>
      <c r="D1636">
        <v>13.71289063</v>
      </c>
      <c r="E1636" t="s">
        <v>22</v>
      </c>
      <c r="F1636">
        <v>3120</v>
      </c>
      <c r="G1636" t="s">
        <v>27</v>
      </c>
      <c r="H1636">
        <v>42</v>
      </c>
      <c r="I1636">
        <v>17.82421875</v>
      </c>
      <c r="J1636" t="s">
        <v>29</v>
      </c>
      <c r="K1636" s="1" t="s">
        <v>33</v>
      </c>
      <c r="L1636" t="s">
        <v>36</v>
      </c>
      <c r="M1636" t="s">
        <v>38</v>
      </c>
      <c r="N1636" t="s">
        <v>63</v>
      </c>
      <c r="O1636" t="str">
        <f>IF(N1636="Occasional","_Yes",N1636)</f>
        <v>_Yes</v>
      </c>
    </row>
    <row r="1637" spans="1:15" x14ac:dyDescent="0.25">
      <c r="A1637" t="s">
        <v>14</v>
      </c>
      <c r="B1637" t="s">
        <v>16</v>
      </c>
      <c r="C1637" t="s">
        <v>19</v>
      </c>
      <c r="D1637">
        <v>13.85546875</v>
      </c>
      <c r="E1637" t="s">
        <v>22</v>
      </c>
      <c r="F1637">
        <v>3590</v>
      </c>
      <c r="G1637" t="s">
        <v>28</v>
      </c>
      <c r="H1637">
        <v>40</v>
      </c>
      <c r="I1637">
        <v>17.16796875</v>
      </c>
      <c r="J1637" t="s">
        <v>29</v>
      </c>
      <c r="K1637" s="1" t="s">
        <v>33</v>
      </c>
      <c r="L1637" t="s">
        <v>36</v>
      </c>
      <c r="M1637" t="s">
        <v>40</v>
      </c>
      <c r="N1637" t="s">
        <v>63</v>
      </c>
      <c r="O1637" t="str">
        <f>IF(N1637="Occasional","_Yes",N1637)</f>
        <v>_Yes</v>
      </c>
    </row>
    <row r="1638" spans="1:15" x14ac:dyDescent="0.25">
      <c r="A1638" t="s">
        <v>14</v>
      </c>
      <c r="B1638" t="s">
        <v>16</v>
      </c>
      <c r="C1638" t="s">
        <v>19</v>
      </c>
      <c r="D1638">
        <v>13.85546875</v>
      </c>
      <c r="E1638" t="s">
        <v>22</v>
      </c>
      <c r="F1638">
        <v>3660</v>
      </c>
      <c r="G1638" t="s">
        <v>28</v>
      </c>
      <c r="H1638">
        <v>40.5703125</v>
      </c>
      <c r="I1638">
        <v>28.34375</v>
      </c>
      <c r="J1638" t="s">
        <v>31</v>
      </c>
      <c r="K1638" s="1" t="s">
        <v>34</v>
      </c>
      <c r="L1638" t="s">
        <v>36</v>
      </c>
      <c r="M1638" t="s">
        <v>40</v>
      </c>
      <c r="N1638" t="s">
        <v>36</v>
      </c>
      <c r="O1638" t="str">
        <f>IF(N1638="Occasional","_Yes",N1638)</f>
        <v>No</v>
      </c>
    </row>
    <row r="1639" spans="1:15" x14ac:dyDescent="0.25">
      <c r="A1639" t="s">
        <v>14</v>
      </c>
      <c r="B1639" t="s">
        <v>16</v>
      </c>
      <c r="C1639" t="s">
        <v>19</v>
      </c>
      <c r="D1639">
        <v>13.85546875</v>
      </c>
      <c r="E1639" t="s">
        <v>22</v>
      </c>
      <c r="F1639">
        <v>4010</v>
      </c>
      <c r="G1639" t="s">
        <v>28</v>
      </c>
      <c r="H1639">
        <v>41</v>
      </c>
      <c r="I1639">
        <v>27.76953125</v>
      </c>
      <c r="J1639" t="s">
        <v>31</v>
      </c>
      <c r="K1639" s="1" t="s">
        <v>33</v>
      </c>
      <c r="L1639" t="s">
        <v>36</v>
      </c>
      <c r="M1639" t="s">
        <v>38</v>
      </c>
      <c r="N1639" t="s">
        <v>36</v>
      </c>
      <c r="O1639" t="str">
        <f>IF(N1639="Occasional","_Yes",N1639)</f>
        <v>No</v>
      </c>
    </row>
    <row r="1640" spans="1:15" x14ac:dyDescent="0.25">
      <c r="A1640" t="s">
        <v>14</v>
      </c>
      <c r="B1640" t="s">
        <v>16</v>
      </c>
      <c r="C1640" t="s">
        <v>19</v>
      </c>
      <c r="D1640">
        <v>14</v>
      </c>
      <c r="E1640" t="s">
        <v>22</v>
      </c>
      <c r="F1640">
        <v>3550</v>
      </c>
      <c r="G1640" t="s">
        <v>28</v>
      </c>
      <c r="H1640">
        <v>41</v>
      </c>
      <c r="I1640">
        <v>31.42578125</v>
      </c>
      <c r="J1640" t="s">
        <v>32</v>
      </c>
      <c r="K1640" s="1" t="s">
        <v>35</v>
      </c>
      <c r="L1640" t="s">
        <v>36</v>
      </c>
      <c r="M1640" t="s">
        <v>37</v>
      </c>
      <c r="N1640" t="s">
        <v>36</v>
      </c>
      <c r="O1640" t="str">
        <f>IF(N1640="Occasional","_Yes",N1640)</f>
        <v>No</v>
      </c>
    </row>
    <row r="1641" spans="1:15" x14ac:dyDescent="0.25">
      <c r="A1641" t="s">
        <v>14</v>
      </c>
      <c r="B1641" t="s">
        <v>16</v>
      </c>
      <c r="C1641" t="s">
        <v>19</v>
      </c>
      <c r="D1641">
        <v>14</v>
      </c>
      <c r="E1641" t="s">
        <v>22</v>
      </c>
      <c r="F1641">
        <v>4320</v>
      </c>
      <c r="G1641" t="s">
        <v>28</v>
      </c>
      <c r="H1641">
        <v>40.140625</v>
      </c>
      <c r="I1641">
        <v>22.2265625</v>
      </c>
      <c r="J1641" t="s">
        <v>30</v>
      </c>
      <c r="K1641" s="1" t="s">
        <v>35</v>
      </c>
      <c r="L1641" t="s">
        <v>36</v>
      </c>
      <c r="M1641" t="s">
        <v>37</v>
      </c>
      <c r="N1641" t="s">
        <v>36</v>
      </c>
      <c r="O1641" t="str">
        <f>IF(N1641="Occasional","_Yes",N1641)</f>
        <v>No</v>
      </c>
    </row>
    <row r="1642" spans="1:15" x14ac:dyDescent="0.25">
      <c r="A1642" t="s">
        <v>14</v>
      </c>
      <c r="B1642" t="s">
        <v>16</v>
      </c>
      <c r="C1642" t="s">
        <v>19</v>
      </c>
      <c r="D1642">
        <v>14.14257813</v>
      </c>
      <c r="E1642" t="s">
        <v>22</v>
      </c>
      <c r="F1642">
        <v>3340</v>
      </c>
      <c r="G1642" t="s">
        <v>27</v>
      </c>
      <c r="H1642">
        <v>41</v>
      </c>
      <c r="I1642">
        <v>21.89453125</v>
      </c>
      <c r="J1642" t="s">
        <v>30</v>
      </c>
      <c r="K1642" s="1" t="s">
        <v>34</v>
      </c>
      <c r="L1642" t="s">
        <v>36</v>
      </c>
      <c r="M1642" t="s">
        <v>40</v>
      </c>
      <c r="N1642" t="s">
        <v>63</v>
      </c>
      <c r="O1642" t="str">
        <f>IF(N1642="Occasional","_Yes",N1642)</f>
        <v>_Yes</v>
      </c>
    </row>
    <row r="1643" spans="1:15" x14ac:dyDescent="0.25">
      <c r="A1643" t="s">
        <v>14</v>
      </c>
      <c r="B1643" t="s">
        <v>16</v>
      </c>
      <c r="C1643" t="s">
        <v>19</v>
      </c>
      <c r="D1643">
        <v>14.14257813</v>
      </c>
      <c r="E1643" t="s">
        <v>22</v>
      </c>
      <c r="F1643">
        <v>3550</v>
      </c>
      <c r="G1643" t="s">
        <v>28</v>
      </c>
      <c r="H1643">
        <v>40</v>
      </c>
      <c r="I1643">
        <v>18.90234375</v>
      </c>
      <c r="J1643" t="s">
        <v>29</v>
      </c>
      <c r="K1643" s="1" t="s">
        <v>34</v>
      </c>
      <c r="L1643" t="s">
        <v>36</v>
      </c>
      <c r="M1643" t="s">
        <v>38</v>
      </c>
      <c r="N1643" t="s">
        <v>63</v>
      </c>
      <c r="O1643" t="str">
        <f>IF(N1643="Occasional","_Yes",N1643)</f>
        <v>_Yes</v>
      </c>
    </row>
    <row r="1644" spans="1:15" x14ac:dyDescent="0.25">
      <c r="A1644" t="s">
        <v>14</v>
      </c>
      <c r="B1644" t="s">
        <v>16</v>
      </c>
      <c r="C1644" t="s">
        <v>19</v>
      </c>
      <c r="D1644">
        <v>14.85546875</v>
      </c>
      <c r="E1644" t="s">
        <v>22</v>
      </c>
      <c r="F1644">
        <v>2040</v>
      </c>
      <c r="G1644" t="s">
        <v>25</v>
      </c>
      <c r="H1644">
        <v>39</v>
      </c>
      <c r="I1644">
        <v>23.83203125</v>
      </c>
      <c r="J1644" t="s">
        <v>30</v>
      </c>
      <c r="K1644" s="1" t="s">
        <v>33</v>
      </c>
      <c r="L1644" t="s">
        <v>36</v>
      </c>
      <c r="M1644" t="s">
        <v>40</v>
      </c>
      <c r="N1644" t="s">
        <v>63</v>
      </c>
      <c r="O1644" t="str">
        <f>IF(N1644="Occasional","_Yes",N1644)</f>
        <v>_Yes</v>
      </c>
    </row>
    <row r="1645" spans="1:15" x14ac:dyDescent="0.25">
      <c r="A1645" t="s">
        <v>14</v>
      </c>
      <c r="B1645" t="s">
        <v>16</v>
      </c>
      <c r="C1645" t="s">
        <v>19</v>
      </c>
      <c r="D1645">
        <v>14.85546875</v>
      </c>
      <c r="E1645" t="s">
        <v>22</v>
      </c>
      <c r="F1645">
        <v>2250</v>
      </c>
      <c r="G1645" t="s">
        <v>25</v>
      </c>
      <c r="H1645">
        <v>33</v>
      </c>
      <c r="I1645">
        <v>23.33203125</v>
      </c>
      <c r="J1645" t="s">
        <v>30</v>
      </c>
      <c r="K1645" s="1" t="s">
        <v>34</v>
      </c>
      <c r="L1645" t="s">
        <v>36</v>
      </c>
      <c r="M1645" t="s">
        <v>40</v>
      </c>
      <c r="N1645" t="s">
        <v>36</v>
      </c>
      <c r="O1645" t="str">
        <f>IF(N1645="Occasional","_Yes",N1645)</f>
        <v>No</v>
      </c>
    </row>
    <row r="1646" spans="1:15" x14ac:dyDescent="0.25">
      <c r="A1646" t="s">
        <v>14</v>
      </c>
      <c r="B1646" t="s">
        <v>16</v>
      </c>
      <c r="C1646" t="s">
        <v>19</v>
      </c>
      <c r="D1646">
        <v>15</v>
      </c>
      <c r="E1646" t="s">
        <v>22</v>
      </c>
      <c r="F1646">
        <v>3120</v>
      </c>
      <c r="G1646" t="s">
        <v>27</v>
      </c>
      <c r="H1646">
        <v>39</v>
      </c>
      <c r="I1646">
        <v>25.453125</v>
      </c>
      <c r="J1646" t="s">
        <v>31</v>
      </c>
      <c r="K1646" s="1" t="s">
        <v>33</v>
      </c>
      <c r="L1646" t="s">
        <v>36</v>
      </c>
      <c r="M1646" t="s">
        <v>38</v>
      </c>
      <c r="N1646" t="s">
        <v>63</v>
      </c>
      <c r="O1646" t="str">
        <f>IF(N1646="Occasional","_Yes",N1646)</f>
        <v>_Yes</v>
      </c>
    </row>
    <row r="1647" spans="1:15" x14ac:dyDescent="0.25">
      <c r="A1647" t="s">
        <v>14</v>
      </c>
      <c r="B1647" t="s">
        <v>16</v>
      </c>
      <c r="C1647" t="s">
        <v>19</v>
      </c>
      <c r="D1647">
        <v>15.5703125</v>
      </c>
      <c r="E1647" t="s">
        <v>22</v>
      </c>
      <c r="F1647">
        <v>4140</v>
      </c>
      <c r="G1647" t="s">
        <v>28</v>
      </c>
      <c r="H1647">
        <v>40</v>
      </c>
      <c r="I1647">
        <v>20.515625</v>
      </c>
      <c r="J1647" t="s">
        <v>30</v>
      </c>
      <c r="K1647" s="1" t="s">
        <v>34</v>
      </c>
      <c r="L1647" t="s">
        <v>36</v>
      </c>
      <c r="M1647" t="s">
        <v>40</v>
      </c>
      <c r="N1647" t="s">
        <v>36</v>
      </c>
      <c r="O1647" t="str">
        <f>IF(N1647="Occasional","_Yes",N1647)</f>
        <v>No</v>
      </c>
    </row>
    <row r="1648" spans="1:15" x14ac:dyDescent="0.25">
      <c r="A1648" t="s">
        <v>14</v>
      </c>
      <c r="B1648" t="s">
        <v>16</v>
      </c>
      <c r="C1648" t="s">
        <v>19</v>
      </c>
      <c r="D1648">
        <v>15.71289063</v>
      </c>
      <c r="E1648" t="s">
        <v>22</v>
      </c>
      <c r="F1648">
        <v>3420</v>
      </c>
      <c r="G1648" t="s">
        <v>27</v>
      </c>
      <c r="H1648">
        <v>40</v>
      </c>
      <c r="I1648">
        <v>19.79296875</v>
      </c>
      <c r="J1648" t="s">
        <v>29</v>
      </c>
      <c r="K1648" s="1" t="s">
        <v>34</v>
      </c>
      <c r="L1648" t="s">
        <v>63</v>
      </c>
      <c r="M1648" t="s">
        <v>38</v>
      </c>
      <c r="N1648" t="s">
        <v>63</v>
      </c>
      <c r="O1648" t="str">
        <f>IF(N1648="Occasional","_Yes",N1648)</f>
        <v>_Yes</v>
      </c>
    </row>
    <row r="1649" spans="1:15" x14ac:dyDescent="0.25">
      <c r="A1649" t="s">
        <v>14</v>
      </c>
      <c r="B1649" t="s">
        <v>16</v>
      </c>
      <c r="C1649" t="s">
        <v>19</v>
      </c>
      <c r="D1649">
        <v>15.71289063</v>
      </c>
      <c r="E1649" t="s">
        <v>22</v>
      </c>
      <c r="F1649">
        <v>3710</v>
      </c>
      <c r="G1649" t="s">
        <v>28</v>
      </c>
      <c r="H1649">
        <v>39</v>
      </c>
      <c r="I1649">
        <v>23.68359375</v>
      </c>
      <c r="J1649" t="s">
        <v>30</v>
      </c>
      <c r="K1649" s="1" t="s">
        <v>33</v>
      </c>
      <c r="L1649" t="s">
        <v>36</v>
      </c>
      <c r="M1649" t="s">
        <v>40</v>
      </c>
      <c r="N1649" t="s">
        <v>63</v>
      </c>
      <c r="O1649" t="str">
        <f>IF(N1649="Occasional","_Yes",N1649)</f>
        <v>_Yes</v>
      </c>
    </row>
    <row r="1650" spans="1:15" x14ac:dyDescent="0.25">
      <c r="A1650" t="s">
        <v>14</v>
      </c>
      <c r="B1650" t="s">
        <v>16</v>
      </c>
      <c r="C1650" t="s">
        <v>19</v>
      </c>
      <c r="D1650">
        <v>15.85546875</v>
      </c>
      <c r="E1650" t="s">
        <v>22</v>
      </c>
      <c r="F1650">
        <v>3415</v>
      </c>
      <c r="G1650" t="s">
        <v>27</v>
      </c>
      <c r="H1650">
        <v>41</v>
      </c>
      <c r="I1650">
        <v>22.296875</v>
      </c>
      <c r="J1650" t="s">
        <v>30</v>
      </c>
      <c r="K1650" s="1" t="s">
        <v>33</v>
      </c>
      <c r="L1650" t="s">
        <v>36</v>
      </c>
      <c r="M1650" t="s">
        <v>40</v>
      </c>
      <c r="N1650" t="s">
        <v>63</v>
      </c>
      <c r="O1650" t="str">
        <f>IF(N1650="Occasional","_Yes",N1650)</f>
        <v>_Yes</v>
      </c>
    </row>
    <row r="1651" spans="1:15" x14ac:dyDescent="0.25">
      <c r="A1651" t="s">
        <v>14</v>
      </c>
      <c r="B1651" t="s">
        <v>16</v>
      </c>
      <c r="C1651" t="s">
        <v>19</v>
      </c>
      <c r="D1651">
        <v>15.85546875</v>
      </c>
      <c r="E1651" t="s">
        <v>22</v>
      </c>
      <c r="F1651">
        <v>3780</v>
      </c>
      <c r="G1651" t="s">
        <v>28</v>
      </c>
      <c r="H1651">
        <v>41.421875</v>
      </c>
      <c r="I1651">
        <v>29.50390625</v>
      </c>
      <c r="J1651" t="s">
        <v>31</v>
      </c>
      <c r="K1651" s="1" t="s">
        <v>34</v>
      </c>
      <c r="L1651" t="s">
        <v>36</v>
      </c>
      <c r="M1651" t="s">
        <v>38</v>
      </c>
      <c r="N1651" t="s">
        <v>36</v>
      </c>
      <c r="O1651" t="str">
        <f>IF(N1651="Occasional","_Yes",N1651)</f>
        <v>No</v>
      </c>
    </row>
    <row r="1652" spans="1:15" x14ac:dyDescent="0.25">
      <c r="A1652" t="s">
        <v>14</v>
      </c>
      <c r="B1652" t="s">
        <v>16</v>
      </c>
      <c r="C1652" t="s">
        <v>19</v>
      </c>
      <c r="D1652">
        <v>16</v>
      </c>
      <c r="E1652" t="s">
        <v>22</v>
      </c>
      <c r="F1652">
        <v>3250</v>
      </c>
      <c r="G1652" t="s">
        <v>27</v>
      </c>
      <c r="H1652">
        <v>39</v>
      </c>
      <c r="I1652">
        <v>19.9921875</v>
      </c>
      <c r="J1652" t="s">
        <v>29</v>
      </c>
      <c r="K1652" s="1" t="s">
        <v>35</v>
      </c>
      <c r="L1652" t="s">
        <v>36</v>
      </c>
      <c r="M1652" t="s">
        <v>38</v>
      </c>
      <c r="N1652" t="s">
        <v>63</v>
      </c>
      <c r="O1652" t="str">
        <f>IF(N1652="Occasional","_Yes",N1652)</f>
        <v>_Yes</v>
      </c>
    </row>
    <row r="1653" spans="1:15" x14ac:dyDescent="0.25">
      <c r="A1653" t="s">
        <v>14</v>
      </c>
      <c r="B1653" t="s">
        <v>16</v>
      </c>
      <c r="C1653" t="s">
        <v>19</v>
      </c>
      <c r="D1653">
        <v>16.85546875</v>
      </c>
      <c r="E1653" t="s">
        <v>22</v>
      </c>
      <c r="F1653">
        <v>2810</v>
      </c>
      <c r="G1653" t="s">
        <v>26</v>
      </c>
      <c r="H1653">
        <v>38.28125</v>
      </c>
      <c r="I1653">
        <v>32.3046875</v>
      </c>
      <c r="J1653" t="s">
        <v>32</v>
      </c>
      <c r="K1653" s="1" t="s">
        <v>34</v>
      </c>
      <c r="L1653" t="s">
        <v>36</v>
      </c>
      <c r="M1653" t="s">
        <v>37</v>
      </c>
      <c r="N1653" t="s">
        <v>63</v>
      </c>
      <c r="O1653" t="str">
        <f>IF(N1653="Occasional","_Yes",N1653)</f>
        <v>_Yes</v>
      </c>
    </row>
    <row r="1654" spans="1:15" x14ac:dyDescent="0.25">
      <c r="A1654" t="s">
        <v>14</v>
      </c>
      <c r="B1654" t="s">
        <v>16</v>
      </c>
      <c r="C1654" t="s">
        <v>19</v>
      </c>
      <c r="D1654">
        <v>17.140625</v>
      </c>
      <c r="E1654" t="s">
        <v>22</v>
      </c>
      <c r="F1654">
        <v>3520</v>
      </c>
      <c r="G1654" t="s">
        <v>28</v>
      </c>
      <c r="H1654">
        <v>40</v>
      </c>
      <c r="I1654">
        <v>29.0859375</v>
      </c>
      <c r="J1654" t="s">
        <v>31</v>
      </c>
      <c r="K1654" s="1" t="s">
        <v>34</v>
      </c>
      <c r="L1654" t="s">
        <v>63</v>
      </c>
      <c r="M1654" t="s">
        <v>37</v>
      </c>
      <c r="N1654" t="s">
        <v>63</v>
      </c>
      <c r="O1654" t="str">
        <f>IF(N1654="Occasional","_Yes",N1654)</f>
        <v>_Yes</v>
      </c>
    </row>
    <row r="1655" spans="1:15" x14ac:dyDescent="0.25">
      <c r="A1655" t="s">
        <v>14</v>
      </c>
      <c r="B1655" t="s">
        <v>16</v>
      </c>
      <c r="C1655" t="s">
        <v>19</v>
      </c>
      <c r="D1655">
        <v>17.28515625</v>
      </c>
      <c r="E1655" t="s">
        <v>22</v>
      </c>
      <c r="F1655">
        <v>4060</v>
      </c>
      <c r="G1655" t="s">
        <v>28</v>
      </c>
      <c r="H1655">
        <v>38</v>
      </c>
      <c r="I1655">
        <v>25.47265625</v>
      </c>
      <c r="J1655" t="s">
        <v>31</v>
      </c>
      <c r="K1655" s="1" t="s">
        <v>34</v>
      </c>
      <c r="L1655" t="s">
        <v>36</v>
      </c>
      <c r="M1655" t="s">
        <v>40</v>
      </c>
      <c r="N1655" t="s">
        <v>63</v>
      </c>
      <c r="O1655" t="str">
        <f>IF(N1655="Occasional","_Yes",N1655)</f>
        <v>_Yes</v>
      </c>
    </row>
    <row r="1656" spans="1:15" x14ac:dyDescent="0.25">
      <c r="A1656" t="s">
        <v>14</v>
      </c>
      <c r="B1656" t="s">
        <v>16</v>
      </c>
      <c r="C1656" t="s">
        <v>19</v>
      </c>
      <c r="D1656">
        <v>17.42578125</v>
      </c>
      <c r="E1656" t="s">
        <v>22</v>
      </c>
      <c r="F1656">
        <v>3460</v>
      </c>
      <c r="G1656" t="s">
        <v>27</v>
      </c>
      <c r="H1656">
        <v>39.421875</v>
      </c>
      <c r="I1656">
        <v>22.48046875</v>
      </c>
      <c r="J1656" t="s">
        <v>30</v>
      </c>
      <c r="K1656" s="1" t="s">
        <v>33</v>
      </c>
      <c r="L1656" t="s">
        <v>36</v>
      </c>
      <c r="M1656" t="s">
        <v>38</v>
      </c>
      <c r="N1656" t="s">
        <v>36</v>
      </c>
      <c r="O1656" t="str">
        <f>IF(N1656="Occasional","_Yes",N1656)</f>
        <v>No</v>
      </c>
    </row>
    <row r="1657" spans="1:15" x14ac:dyDescent="0.25">
      <c r="A1657" t="s">
        <v>14</v>
      </c>
      <c r="B1657" t="s">
        <v>16</v>
      </c>
      <c r="C1657" t="s">
        <v>19</v>
      </c>
      <c r="D1657">
        <v>17.7109375</v>
      </c>
      <c r="E1657" t="s">
        <v>22</v>
      </c>
      <c r="F1657">
        <v>3640</v>
      </c>
      <c r="G1657" t="s">
        <v>28</v>
      </c>
      <c r="H1657">
        <v>40</v>
      </c>
      <c r="I1657">
        <v>23.3203125</v>
      </c>
      <c r="J1657" t="s">
        <v>30</v>
      </c>
      <c r="K1657" s="1" t="s">
        <v>35</v>
      </c>
      <c r="L1657" t="s">
        <v>36</v>
      </c>
      <c r="M1657" t="s">
        <v>40</v>
      </c>
      <c r="N1657" t="s">
        <v>63</v>
      </c>
      <c r="O1657" t="str">
        <f>IF(N1657="Occasional","_Yes",N1657)</f>
        <v>_Yes</v>
      </c>
    </row>
    <row r="1658" spans="1:15" x14ac:dyDescent="0.25">
      <c r="A1658" t="s">
        <v>14</v>
      </c>
      <c r="B1658" t="s">
        <v>16</v>
      </c>
      <c r="C1658" t="s">
        <v>19</v>
      </c>
      <c r="D1658">
        <v>17.85546875</v>
      </c>
      <c r="E1658" t="s">
        <v>22</v>
      </c>
      <c r="F1658">
        <v>3420</v>
      </c>
      <c r="G1658" t="s">
        <v>27</v>
      </c>
      <c r="H1658">
        <v>40</v>
      </c>
      <c r="I1658">
        <v>18.70703125</v>
      </c>
      <c r="J1658" t="s">
        <v>29</v>
      </c>
      <c r="K1658" s="1" t="s">
        <v>34</v>
      </c>
      <c r="L1658" t="s">
        <v>36</v>
      </c>
      <c r="M1658" t="s">
        <v>40</v>
      </c>
      <c r="N1658" t="s">
        <v>41</v>
      </c>
      <c r="O1658" t="str">
        <f>IF(N1658="Occasional","_Yes",N1658)</f>
        <v>_Yes</v>
      </c>
    </row>
    <row r="1659" spans="1:15" x14ac:dyDescent="0.25">
      <c r="A1659" t="s">
        <v>14</v>
      </c>
      <c r="B1659" t="s">
        <v>16</v>
      </c>
      <c r="C1659" t="s">
        <v>19</v>
      </c>
      <c r="D1659">
        <v>17.85546875</v>
      </c>
      <c r="E1659" t="s">
        <v>22</v>
      </c>
      <c r="F1659">
        <v>3860</v>
      </c>
      <c r="G1659" t="s">
        <v>28</v>
      </c>
      <c r="H1659">
        <v>39.7109375</v>
      </c>
      <c r="I1659">
        <v>36.4375</v>
      </c>
      <c r="J1659" t="s">
        <v>32</v>
      </c>
      <c r="K1659" s="1" t="s">
        <v>34</v>
      </c>
      <c r="L1659" t="s">
        <v>36</v>
      </c>
      <c r="M1659" t="s">
        <v>38</v>
      </c>
      <c r="N1659" t="s">
        <v>63</v>
      </c>
      <c r="O1659" t="str">
        <f>IF(N1659="Occasional","_Yes",N1659)</f>
        <v>_Yes</v>
      </c>
    </row>
    <row r="1660" spans="1:15" x14ac:dyDescent="0.25">
      <c r="A1660" t="s">
        <v>14</v>
      </c>
      <c r="B1660" t="s">
        <v>16</v>
      </c>
      <c r="C1660" t="s">
        <v>19</v>
      </c>
      <c r="D1660">
        <v>18.28515625</v>
      </c>
      <c r="E1660" t="s">
        <v>22</v>
      </c>
      <c r="F1660">
        <v>3400</v>
      </c>
      <c r="G1660" t="s">
        <v>27</v>
      </c>
      <c r="H1660">
        <v>40</v>
      </c>
      <c r="I1660">
        <v>23.328125</v>
      </c>
      <c r="J1660" t="s">
        <v>30</v>
      </c>
      <c r="K1660" s="1" t="s">
        <v>34</v>
      </c>
      <c r="L1660" t="s">
        <v>36</v>
      </c>
      <c r="M1660" t="s">
        <v>37</v>
      </c>
      <c r="N1660" t="s">
        <v>36</v>
      </c>
      <c r="O1660" t="str">
        <f>IF(N1660="Occasional","_Yes",N1660)</f>
        <v>No</v>
      </c>
    </row>
    <row r="1661" spans="1:15" x14ac:dyDescent="0.25">
      <c r="A1661" t="s">
        <v>14</v>
      </c>
      <c r="B1661" t="s">
        <v>16</v>
      </c>
      <c r="C1661" t="s">
        <v>19</v>
      </c>
      <c r="D1661">
        <v>18.42578125</v>
      </c>
      <c r="E1661" t="s">
        <v>22</v>
      </c>
      <c r="F1661">
        <v>3050</v>
      </c>
      <c r="G1661" t="s">
        <v>27</v>
      </c>
      <c r="H1661">
        <v>38</v>
      </c>
      <c r="I1661">
        <v>30.6796875</v>
      </c>
      <c r="J1661" t="s">
        <v>32</v>
      </c>
      <c r="K1661" s="1" t="s">
        <v>33</v>
      </c>
      <c r="L1661" t="s">
        <v>36</v>
      </c>
      <c r="M1661" t="s">
        <v>38</v>
      </c>
      <c r="N1661" t="s">
        <v>63</v>
      </c>
      <c r="O1661" t="str">
        <f>IF(N1661="Occasional","_Yes",N1661)</f>
        <v>_Yes</v>
      </c>
    </row>
    <row r="1662" spans="1:15" x14ac:dyDescent="0.25">
      <c r="A1662" t="s">
        <v>14</v>
      </c>
      <c r="B1662" t="s">
        <v>16</v>
      </c>
      <c r="C1662" t="s">
        <v>19</v>
      </c>
      <c r="D1662">
        <v>19.5703125</v>
      </c>
      <c r="E1662" t="s">
        <v>22</v>
      </c>
      <c r="F1662">
        <v>3960</v>
      </c>
      <c r="G1662" t="s">
        <v>28</v>
      </c>
      <c r="H1662">
        <v>40</v>
      </c>
      <c r="I1662">
        <v>28.3203125</v>
      </c>
      <c r="J1662" t="s">
        <v>31</v>
      </c>
      <c r="K1662" s="1" t="s">
        <v>33</v>
      </c>
      <c r="L1662" t="s">
        <v>36</v>
      </c>
      <c r="M1662" t="s">
        <v>38</v>
      </c>
      <c r="N1662" t="s">
        <v>63</v>
      </c>
      <c r="O1662" t="str">
        <f>IF(N1662="Occasional","_Yes",N1662)</f>
        <v>_Yes</v>
      </c>
    </row>
    <row r="1663" spans="1:15" x14ac:dyDescent="0.25">
      <c r="A1663" t="s">
        <v>14</v>
      </c>
      <c r="B1663" t="s">
        <v>16</v>
      </c>
      <c r="C1663" t="s">
        <v>19</v>
      </c>
      <c r="D1663">
        <v>19.7109375</v>
      </c>
      <c r="E1663" t="s">
        <v>22</v>
      </c>
      <c r="F1663">
        <v>2780</v>
      </c>
      <c r="G1663" t="s">
        <v>26</v>
      </c>
      <c r="H1663">
        <v>37</v>
      </c>
      <c r="I1663">
        <v>20.5625</v>
      </c>
      <c r="J1663" t="s">
        <v>30</v>
      </c>
      <c r="K1663" s="1" t="s">
        <v>34</v>
      </c>
      <c r="L1663" t="s">
        <v>63</v>
      </c>
      <c r="M1663" t="s">
        <v>40</v>
      </c>
      <c r="N1663" t="s">
        <v>63</v>
      </c>
      <c r="O1663" t="str">
        <f>IF(N1663="Occasional","_Yes",N1663)</f>
        <v>_Yes</v>
      </c>
    </row>
    <row r="1664" spans="1:15" x14ac:dyDescent="0.25">
      <c r="A1664" t="s">
        <v>14</v>
      </c>
      <c r="B1664" t="s">
        <v>16</v>
      </c>
      <c r="C1664" t="s">
        <v>19</v>
      </c>
      <c r="D1664">
        <v>21.140625</v>
      </c>
      <c r="E1664" t="s">
        <v>23</v>
      </c>
      <c r="F1664">
        <v>3180</v>
      </c>
      <c r="G1664" t="s">
        <v>27</v>
      </c>
      <c r="H1664">
        <v>40</v>
      </c>
      <c r="I1664">
        <v>26.0703125</v>
      </c>
      <c r="J1664" t="s">
        <v>31</v>
      </c>
      <c r="K1664" s="1" t="s">
        <v>33</v>
      </c>
      <c r="L1664" t="s">
        <v>36</v>
      </c>
      <c r="M1664" t="s">
        <v>38</v>
      </c>
      <c r="N1664" t="s">
        <v>63</v>
      </c>
      <c r="O1664" t="str">
        <f>IF(N1664="Occasional","_Yes",N1664)</f>
        <v>_Yes</v>
      </c>
    </row>
    <row r="1665" spans="1:15" x14ac:dyDescent="0.25">
      <c r="A1665" t="s">
        <v>14</v>
      </c>
      <c r="B1665" t="s">
        <v>16</v>
      </c>
      <c r="C1665" t="s">
        <v>19</v>
      </c>
      <c r="D1665">
        <v>21.42578125</v>
      </c>
      <c r="E1665" t="s">
        <v>23</v>
      </c>
      <c r="F1665">
        <v>3290</v>
      </c>
      <c r="G1665" t="s">
        <v>27</v>
      </c>
      <c r="H1665">
        <v>40</v>
      </c>
      <c r="I1665">
        <v>21.9921875</v>
      </c>
      <c r="J1665" t="s">
        <v>30</v>
      </c>
      <c r="K1665" s="1" t="s">
        <v>34</v>
      </c>
      <c r="L1665" t="s">
        <v>36</v>
      </c>
      <c r="M1665" t="s">
        <v>37</v>
      </c>
      <c r="N1665" t="s">
        <v>36</v>
      </c>
      <c r="O1665" t="str">
        <f>IF(N1665="Occasional","_Yes",N1665)</f>
        <v>No</v>
      </c>
    </row>
    <row r="1666" spans="1:15" x14ac:dyDescent="0.25">
      <c r="A1666" t="s">
        <v>14</v>
      </c>
      <c r="B1666" t="s">
        <v>16</v>
      </c>
      <c r="C1666" t="s">
        <v>19</v>
      </c>
      <c r="D1666">
        <v>21.42578125</v>
      </c>
      <c r="E1666" t="s">
        <v>23</v>
      </c>
      <c r="F1666">
        <v>4490</v>
      </c>
      <c r="G1666" t="s">
        <v>28</v>
      </c>
      <c r="H1666">
        <v>41</v>
      </c>
      <c r="I1666">
        <v>26.38671875</v>
      </c>
      <c r="J1666" t="s">
        <v>31</v>
      </c>
      <c r="K1666" s="1" t="s">
        <v>34</v>
      </c>
      <c r="L1666" t="s">
        <v>36</v>
      </c>
      <c r="M1666" t="s">
        <v>40</v>
      </c>
      <c r="N1666" t="s">
        <v>36</v>
      </c>
      <c r="O1666" t="str">
        <f>IF(N1666="Occasional","_Yes",N1666)</f>
        <v>No</v>
      </c>
    </row>
    <row r="1667" spans="1:15" x14ac:dyDescent="0.25">
      <c r="A1667" t="s">
        <v>14</v>
      </c>
      <c r="B1667" t="s">
        <v>16</v>
      </c>
      <c r="C1667" t="s">
        <v>19</v>
      </c>
      <c r="D1667">
        <v>21.7109375</v>
      </c>
      <c r="E1667" t="s">
        <v>23</v>
      </c>
      <c r="F1667">
        <v>3490</v>
      </c>
      <c r="G1667" t="s">
        <v>27</v>
      </c>
      <c r="H1667">
        <v>40</v>
      </c>
      <c r="I1667">
        <v>27.7421875</v>
      </c>
      <c r="J1667" t="s">
        <v>31</v>
      </c>
      <c r="K1667" s="1" t="s">
        <v>34</v>
      </c>
      <c r="L1667" t="s">
        <v>36</v>
      </c>
      <c r="M1667" t="s">
        <v>40</v>
      </c>
      <c r="N1667" t="s">
        <v>63</v>
      </c>
      <c r="O1667" t="str">
        <f>IF(N1667="Occasional","_Yes",N1667)</f>
        <v>_Yes</v>
      </c>
    </row>
    <row r="1668" spans="1:15" x14ac:dyDescent="0.25">
      <c r="A1668" t="s">
        <v>14</v>
      </c>
      <c r="B1668" t="s">
        <v>16</v>
      </c>
      <c r="C1668" t="s">
        <v>19</v>
      </c>
      <c r="D1668">
        <v>22.5703125</v>
      </c>
      <c r="E1668" t="s">
        <v>23</v>
      </c>
      <c r="F1668">
        <v>3300</v>
      </c>
      <c r="G1668" t="s">
        <v>27</v>
      </c>
      <c r="H1668">
        <v>42</v>
      </c>
      <c r="I1668">
        <v>37.7890625</v>
      </c>
      <c r="J1668" t="s">
        <v>32</v>
      </c>
      <c r="K1668" s="1" t="s">
        <v>33</v>
      </c>
      <c r="L1668" t="s">
        <v>36</v>
      </c>
      <c r="M1668" t="s">
        <v>40</v>
      </c>
      <c r="N1668" t="s">
        <v>63</v>
      </c>
      <c r="O1668" t="str">
        <f>IF(N1668="Occasional","_Yes",N1668)</f>
        <v>_Yes</v>
      </c>
    </row>
    <row r="1669" spans="1:15" x14ac:dyDescent="0.25">
      <c r="A1669" t="s">
        <v>14</v>
      </c>
      <c r="B1669" t="s">
        <v>16</v>
      </c>
      <c r="C1669" t="s">
        <v>19</v>
      </c>
      <c r="D1669">
        <v>22.7109375</v>
      </c>
      <c r="E1669" t="s">
        <v>23</v>
      </c>
      <c r="F1669">
        <v>3270</v>
      </c>
      <c r="G1669" t="s">
        <v>27</v>
      </c>
      <c r="H1669">
        <v>38</v>
      </c>
      <c r="I1669">
        <v>26.796875</v>
      </c>
      <c r="J1669" t="s">
        <v>31</v>
      </c>
      <c r="K1669" s="1" t="s">
        <v>33</v>
      </c>
      <c r="L1669" t="s">
        <v>36</v>
      </c>
      <c r="M1669" t="s">
        <v>40</v>
      </c>
      <c r="N1669" t="s">
        <v>63</v>
      </c>
      <c r="O1669" t="str">
        <f>IF(N1669="Occasional","_Yes",N1669)</f>
        <v>_Yes</v>
      </c>
    </row>
    <row r="1670" spans="1:15" x14ac:dyDescent="0.25">
      <c r="A1670" t="s">
        <v>14</v>
      </c>
      <c r="B1670" t="s">
        <v>16</v>
      </c>
      <c r="C1670" t="s">
        <v>19</v>
      </c>
      <c r="D1670">
        <v>22.7109375</v>
      </c>
      <c r="E1670" t="s">
        <v>23</v>
      </c>
      <c r="F1670">
        <v>3750</v>
      </c>
      <c r="G1670" t="s">
        <v>28</v>
      </c>
      <c r="H1670">
        <v>40</v>
      </c>
      <c r="I1670">
        <v>21.2421875</v>
      </c>
      <c r="J1670" t="s">
        <v>30</v>
      </c>
      <c r="K1670" s="1" t="s">
        <v>34</v>
      </c>
      <c r="L1670" t="s">
        <v>36</v>
      </c>
      <c r="M1670" t="s">
        <v>40</v>
      </c>
      <c r="N1670" t="s">
        <v>36</v>
      </c>
      <c r="O1670" t="str">
        <f>IF(N1670="Occasional","_Yes",N1670)</f>
        <v>No</v>
      </c>
    </row>
    <row r="1671" spans="1:15" x14ac:dyDescent="0.25">
      <c r="A1671" t="s">
        <v>14</v>
      </c>
      <c r="B1671" t="s">
        <v>16</v>
      </c>
      <c r="C1671" t="s">
        <v>19</v>
      </c>
      <c r="D1671">
        <v>23.42578125</v>
      </c>
      <c r="E1671" t="s">
        <v>23</v>
      </c>
      <c r="F1671">
        <v>3950</v>
      </c>
      <c r="G1671" t="s">
        <v>28</v>
      </c>
      <c r="H1671">
        <v>42</v>
      </c>
      <c r="I1671">
        <v>28.734375</v>
      </c>
      <c r="J1671" t="s">
        <v>31</v>
      </c>
      <c r="K1671" s="1" t="s">
        <v>35</v>
      </c>
      <c r="L1671" t="s">
        <v>36</v>
      </c>
      <c r="M1671" t="s">
        <v>38</v>
      </c>
      <c r="N1671" t="s">
        <v>63</v>
      </c>
      <c r="O1671" t="str">
        <f>IF(N1671="Occasional","_Yes",N1671)</f>
        <v>_Yes</v>
      </c>
    </row>
    <row r="1672" spans="1:15" x14ac:dyDescent="0.25">
      <c r="A1672" t="s">
        <v>14</v>
      </c>
      <c r="B1672" t="s">
        <v>16</v>
      </c>
      <c r="C1672" t="s">
        <v>19</v>
      </c>
      <c r="D1672">
        <v>26</v>
      </c>
      <c r="E1672" t="s">
        <v>24</v>
      </c>
      <c r="F1672">
        <v>3610</v>
      </c>
      <c r="G1672" t="s">
        <v>28</v>
      </c>
      <c r="H1672">
        <v>38</v>
      </c>
      <c r="I1672">
        <v>27.40234375</v>
      </c>
      <c r="J1672" t="s">
        <v>31</v>
      </c>
      <c r="K1672" s="1" t="s">
        <v>35</v>
      </c>
      <c r="L1672" t="s">
        <v>63</v>
      </c>
      <c r="M1672" t="s">
        <v>40</v>
      </c>
      <c r="N1672" t="s">
        <v>36</v>
      </c>
      <c r="O1672" t="str">
        <f>IF(N1672="Occasional","_Yes",N1672)</f>
        <v>No</v>
      </c>
    </row>
    <row r="1673" spans="1:15" x14ac:dyDescent="0.25">
      <c r="A1673" t="s">
        <v>14</v>
      </c>
      <c r="B1673" t="s">
        <v>16</v>
      </c>
      <c r="C1673" t="s">
        <v>19</v>
      </c>
      <c r="D1673">
        <v>26.5703125</v>
      </c>
      <c r="E1673" t="s">
        <v>24</v>
      </c>
      <c r="F1673">
        <v>3210</v>
      </c>
      <c r="G1673" t="s">
        <v>27</v>
      </c>
      <c r="H1673">
        <v>40</v>
      </c>
      <c r="I1673">
        <v>29.515625</v>
      </c>
      <c r="J1673" t="s">
        <v>31</v>
      </c>
      <c r="K1673" s="1" t="s">
        <v>34</v>
      </c>
      <c r="L1673" t="s">
        <v>36</v>
      </c>
      <c r="M1673" t="s">
        <v>40</v>
      </c>
      <c r="N1673" t="s">
        <v>63</v>
      </c>
      <c r="O1673" t="str">
        <f>IF(N1673="Occasional","_Yes",N1673)</f>
        <v>_Yes</v>
      </c>
    </row>
    <row r="1674" spans="1:15" x14ac:dyDescent="0.25">
      <c r="A1674" t="s">
        <v>14</v>
      </c>
      <c r="B1674" t="s">
        <v>16</v>
      </c>
      <c r="C1674" t="s">
        <v>19</v>
      </c>
      <c r="D1674">
        <v>26.7109375</v>
      </c>
      <c r="E1674" t="s">
        <v>24</v>
      </c>
      <c r="F1674">
        <v>3370</v>
      </c>
      <c r="G1674" t="s">
        <v>27</v>
      </c>
      <c r="H1674">
        <v>39</v>
      </c>
      <c r="I1674">
        <v>32.734375</v>
      </c>
      <c r="J1674" t="s">
        <v>32</v>
      </c>
      <c r="K1674" s="1" t="s">
        <v>34</v>
      </c>
      <c r="L1674" t="s">
        <v>36</v>
      </c>
      <c r="M1674" t="s">
        <v>40</v>
      </c>
      <c r="N1674" t="s">
        <v>63</v>
      </c>
      <c r="O1674" t="str">
        <f>IF(N1674="Occasional","_Yes",N1674)</f>
        <v>_Yes</v>
      </c>
    </row>
    <row r="1675" spans="1:15" x14ac:dyDescent="0.25">
      <c r="A1675" t="s">
        <v>14</v>
      </c>
      <c r="B1675" t="s">
        <v>16</v>
      </c>
      <c r="C1675" t="s">
        <v>19</v>
      </c>
      <c r="D1675">
        <v>27.28515625</v>
      </c>
      <c r="E1675" t="s">
        <v>24</v>
      </c>
      <c r="F1675">
        <v>3320</v>
      </c>
      <c r="G1675" t="s">
        <v>27</v>
      </c>
      <c r="H1675">
        <v>40.8515625</v>
      </c>
      <c r="I1675">
        <v>25.9375</v>
      </c>
      <c r="J1675" t="s">
        <v>31</v>
      </c>
      <c r="K1675" s="1" t="s">
        <v>34</v>
      </c>
      <c r="L1675" t="s">
        <v>63</v>
      </c>
      <c r="M1675" t="s">
        <v>38</v>
      </c>
      <c r="N1675" t="s">
        <v>63</v>
      </c>
      <c r="O1675" t="str">
        <f>IF(N1675="Occasional","_Yes",N1675)</f>
        <v>_Yes</v>
      </c>
    </row>
    <row r="1676" spans="1:15" x14ac:dyDescent="0.25">
      <c r="A1676" t="s">
        <v>14</v>
      </c>
      <c r="B1676" t="s">
        <v>16</v>
      </c>
      <c r="C1676" t="s">
        <v>19</v>
      </c>
      <c r="D1676">
        <v>27.28515625</v>
      </c>
      <c r="E1676" t="s">
        <v>24</v>
      </c>
      <c r="F1676">
        <v>3490</v>
      </c>
      <c r="G1676" t="s">
        <v>27</v>
      </c>
      <c r="H1676">
        <v>40</v>
      </c>
      <c r="I1676">
        <v>23.07421875</v>
      </c>
      <c r="J1676" t="s">
        <v>30</v>
      </c>
      <c r="K1676" s="1" t="s">
        <v>34</v>
      </c>
      <c r="L1676" t="s">
        <v>36</v>
      </c>
      <c r="M1676" t="s">
        <v>39</v>
      </c>
      <c r="N1676" t="s">
        <v>36</v>
      </c>
      <c r="O1676" t="str">
        <f>IF(N1676="Occasional","_Yes",N1676)</f>
        <v>No</v>
      </c>
    </row>
    <row r="1677" spans="1:15" x14ac:dyDescent="0.25">
      <c r="A1677" t="s">
        <v>14</v>
      </c>
      <c r="B1677" t="s">
        <v>16</v>
      </c>
      <c r="C1677" t="s">
        <v>19</v>
      </c>
      <c r="D1677">
        <v>27.42578125</v>
      </c>
      <c r="E1677" t="s">
        <v>24</v>
      </c>
      <c r="F1677">
        <v>2980</v>
      </c>
      <c r="G1677" t="s">
        <v>26</v>
      </c>
      <c r="H1677">
        <v>41</v>
      </c>
      <c r="I1677">
        <v>28.8203125</v>
      </c>
      <c r="J1677" t="s">
        <v>31</v>
      </c>
      <c r="K1677" s="1" t="s">
        <v>34</v>
      </c>
      <c r="L1677" t="s">
        <v>36</v>
      </c>
      <c r="M1677" t="s">
        <v>40</v>
      </c>
      <c r="N1677" t="s">
        <v>63</v>
      </c>
      <c r="O1677" t="str">
        <f>IF(N1677="Occasional","_Yes",N1677)</f>
        <v>_Yes</v>
      </c>
    </row>
    <row r="1678" spans="1:15" x14ac:dyDescent="0.25">
      <c r="A1678" t="s">
        <v>14</v>
      </c>
      <c r="B1678" t="s">
        <v>16</v>
      </c>
      <c r="C1678" t="s">
        <v>19</v>
      </c>
      <c r="D1678">
        <v>28.28515625</v>
      </c>
      <c r="E1678" t="s">
        <v>24</v>
      </c>
      <c r="F1678">
        <v>3170</v>
      </c>
      <c r="G1678" t="s">
        <v>27</v>
      </c>
      <c r="H1678">
        <v>40</v>
      </c>
      <c r="I1678">
        <v>27.73046875</v>
      </c>
      <c r="J1678" t="s">
        <v>31</v>
      </c>
      <c r="K1678" s="1" t="s">
        <v>34</v>
      </c>
      <c r="L1678" t="s">
        <v>36</v>
      </c>
      <c r="M1678" t="s">
        <v>38</v>
      </c>
      <c r="N1678" t="s">
        <v>63</v>
      </c>
      <c r="O1678" t="str">
        <f>IF(N1678="Occasional","_Yes",N1678)</f>
        <v>_Yes</v>
      </c>
    </row>
    <row r="1679" spans="1:15" x14ac:dyDescent="0.25">
      <c r="A1679" t="s">
        <v>14</v>
      </c>
      <c r="B1679" t="s">
        <v>16</v>
      </c>
      <c r="C1679" t="s">
        <v>19</v>
      </c>
      <c r="D1679">
        <v>28.42578125</v>
      </c>
      <c r="E1679" t="s">
        <v>24</v>
      </c>
      <c r="F1679">
        <v>3680</v>
      </c>
      <c r="G1679" t="s">
        <v>28</v>
      </c>
      <c r="H1679">
        <v>40</v>
      </c>
      <c r="I1679">
        <v>20.09375</v>
      </c>
      <c r="J1679" t="s">
        <v>30</v>
      </c>
      <c r="K1679" s="1" t="s">
        <v>34</v>
      </c>
      <c r="L1679" t="s">
        <v>63</v>
      </c>
      <c r="M1679" t="s">
        <v>37</v>
      </c>
      <c r="N1679" t="s">
        <v>36</v>
      </c>
      <c r="O1679" t="str">
        <f>IF(N1679="Occasional","_Yes",N1679)</f>
        <v>No</v>
      </c>
    </row>
    <row r="1680" spans="1:15" x14ac:dyDescent="0.25">
      <c r="A1680" t="s">
        <v>14</v>
      </c>
      <c r="B1680" t="s">
        <v>16</v>
      </c>
      <c r="C1680" t="s">
        <v>19</v>
      </c>
      <c r="D1680">
        <v>28.42578125</v>
      </c>
      <c r="E1680" t="s">
        <v>24</v>
      </c>
      <c r="F1680">
        <v>3920</v>
      </c>
      <c r="G1680" t="s">
        <v>28</v>
      </c>
      <c r="H1680">
        <v>40</v>
      </c>
      <c r="I1680">
        <v>32.75</v>
      </c>
      <c r="J1680" t="s">
        <v>32</v>
      </c>
      <c r="K1680" s="1" t="s">
        <v>33</v>
      </c>
      <c r="L1680" t="s">
        <v>36</v>
      </c>
      <c r="M1680" t="s">
        <v>37</v>
      </c>
      <c r="N1680" t="s">
        <v>36</v>
      </c>
      <c r="O1680" t="str">
        <f>IF(N1680="Occasional","_Yes",N1680)</f>
        <v>No</v>
      </c>
    </row>
    <row r="1681" spans="1:15" x14ac:dyDescent="0.25">
      <c r="A1681" t="s">
        <v>14</v>
      </c>
      <c r="B1681" t="s">
        <v>16</v>
      </c>
      <c r="C1681" t="s">
        <v>19</v>
      </c>
      <c r="D1681">
        <v>28.5703125</v>
      </c>
      <c r="E1681" t="s">
        <v>24</v>
      </c>
      <c r="F1681">
        <v>3270</v>
      </c>
      <c r="G1681" t="s">
        <v>27</v>
      </c>
      <c r="H1681">
        <v>40</v>
      </c>
      <c r="I1681">
        <v>26.10546875</v>
      </c>
      <c r="J1681" t="s">
        <v>31</v>
      </c>
      <c r="K1681" s="1" t="s">
        <v>33</v>
      </c>
      <c r="L1681" t="s">
        <v>36</v>
      </c>
      <c r="M1681" t="s">
        <v>40</v>
      </c>
      <c r="N1681" t="s">
        <v>36</v>
      </c>
      <c r="O1681" t="str">
        <f>IF(N1681="Occasional","_Yes",N1681)</f>
        <v>No</v>
      </c>
    </row>
    <row r="1682" spans="1:15" x14ac:dyDescent="0.25">
      <c r="A1682" t="s">
        <v>14</v>
      </c>
      <c r="B1682" t="s">
        <v>16</v>
      </c>
      <c r="C1682" t="s">
        <v>19</v>
      </c>
      <c r="D1682">
        <v>28.85546875</v>
      </c>
      <c r="E1682" t="s">
        <v>24</v>
      </c>
      <c r="F1682">
        <v>3930</v>
      </c>
      <c r="G1682" t="s">
        <v>28</v>
      </c>
      <c r="H1682">
        <v>40</v>
      </c>
      <c r="I1682">
        <v>19.51171875</v>
      </c>
      <c r="J1682" t="s">
        <v>29</v>
      </c>
      <c r="K1682" s="1" t="s">
        <v>33</v>
      </c>
      <c r="L1682" t="s">
        <v>63</v>
      </c>
      <c r="M1682" t="s">
        <v>37</v>
      </c>
      <c r="N1682" t="s">
        <v>36</v>
      </c>
      <c r="O1682" t="str">
        <f>IF(N1682="Occasional","_Yes",N1682)</f>
        <v>No</v>
      </c>
    </row>
    <row r="1683" spans="1:15" x14ac:dyDescent="0.25">
      <c r="A1683" t="s">
        <v>14</v>
      </c>
      <c r="B1683" t="s">
        <v>16</v>
      </c>
      <c r="C1683" t="s">
        <v>19</v>
      </c>
      <c r="D1683">
        <v>29.28515625</v>
      </c>
      <c r="E1683" t="s">
        <v>24</v>
      </c>
      <c r="F1683">
        <v>3670</v>
      </c>
      <c r="G1683" t="s">
        <v>28</v>
      </c>
      <c r="H1683">
        <v>40.28125</v>
      </c>
      <c r="I1683">
        <v>21.32421875</v>
      </c>
      <c r="J1683" t="s">
        <v>30</v>
      </c>
      <c r="K1683" s="1" t="s">
        <v>35</v>
      </c>
      <c r="L1683" t="s">
        <v>36</v>
      </c>
      <c r="M1683" t="s">
        <v>37</v>
      </c>
      <c r="N1683" t="s">
        <v>63</v>
      </c>
      <c r="O1683" t="str">
        <f>IF(N1683="Occasional","_Yes",N1683)</f>
        <v>_Yes</v>
      </c>
    </row>
    <row r="1684" spans="1:15" x14ac:dyDescent="0.25">
      <c r="A1684" t="s">
        <v>14</v>
      </c>
      <c r="B1684" t="s">
        <v>16</v>
      </c>
      <c r="C1684" t="s">
        <v>19</v>
      </c>
      <c r="D1684">
        <v>29.42578125</v>
      </c>
      <c r="E1684" t="s">
        <v>24</v>
      </c>
      <c r="F1684">
        <v>3970</v>
      </c>
      <c r="G1684" t="s">
        <v>28</v>
      </c>
      <c r="H1684">
        <v>39</v>
      </c>
      <c r="I1684">
        <v>25.13671875</v>
      </c>
      <c r="J1684" t="s">
        <v>31</v>
      </c>
      <c r="K1684" s="1" t="s">
        <v>33</v>
      </c>
      <c r="L1684" t="s">
        <v>36</v>
      </c>
      <c r="M1684" t="s">
        <v>38</v>
      </c>
      <c r="N1684" t="s">
        <v>36</v>
      </c>
      <c r="O1684" t="str">
        <f>IF(N1684="Occasional","_Yes",N1684)</f>
        <v>No</v>
      </c>
    </row>
    <row r="1685" spans="1:15" x14ac:dyDescent="0.25">
      <c r="A1685" t="s">
        <v>14</v>
      </c>
      <c r="B1685" t="s">
        <v>16</v>
      </c>
      <c r="C1685" t="s">
        <v>19</v>
      </c>
      <c r="D1685">
        <v>30.28515625</v>
      </c>
      <c r="E1685" t="s">
        <v>24</v>
      </c>
      <c r="F1685">
        <v>3230</v>
      </c>
      <c r="G1685" t="s">
        <v>27</v>
      </c>
      <c r="H1685">
        <v>40</v>
      </c>
      <c r="I1685">
        <v>29.48828125</v>
      </c>
      <c r="J1685" t="s">
        <v>31</v>
      </c>
      <c r="K1685" s="1" t="s">
        <v>34</v>
      </c>
      <c r="L1685" t="s">
        <v>36</v>
      </c>
      <c r="M1685" t="s">
        <v>38</v>
      </c>
      <c r="N1685" t="s">
        <v>36</v>
      </c>
      <c r="O1685" t="str">
        <f>IF(N1685="Occasional","_Yes",N1685)</f>
        <v>No</v>
      </c>
    </row>
    <row r="1686" spans="1:15" x14ac:dyDescent="0.25">
      <c r="A1686" t="s">
        <v>14</v>
      </c>
      <c r="B1686" t="s">
        <v>16</v>
      </c>
      <c r="C1686" t="s">
        <v>19</v>
      </c>
      <c r="D1686">
        <v>30.5703125</v>
      </c>
      <c r="E1686" t="s">
        <v>24</v>
      </c>
      <c r="F1686">
        <v>3580</v>
      </c>
      <c r="G1686" t="s">
        <v>28</v>
      </c>
      <c r="H1686">
        <v>40</v>
      </c>
      <c r="I1686">
        <v>23.640625</v>
      </c>
      <c r="J1686" t="s">
        <v>30</v>
      </c>
      <c r="K1686" s="1" t="s">
        <v>33</v>
      </c>
      <c r="L1686" t="s">
        <v>36</v>
      </c>
      <c r="M1686" t="s">
        <v>37</v>
      </c>
      <c r="N1686" t="s">
        <v>63</v>
      </c>
      <c r="O1686" t="str">
        <f>IF(N1686="Occasional","_Yes",N1686)</f>
        <v>_Yes</v>
      </c>
    </row>
    <row r="1687" spans="1:15" x14ac:dyDescent="0.25">
      <c r="A1687" t="s">
        <v>14</v>
      </c>
      <c r="B1687" t="s">
        <v>16</v>
      </c>
      <c r="C1687" t="s">
        <v>19</v>
      </c>
      <c r="D1687">
        <v>31</v>
      </c>
      <c r="E1687" t="s">
        <v>24</v>
      </c>
      <c r="F1687">
        <v>2680</v>
      </c>
      <c r="G1687" t="s">
        <v>26</v>
      </c>
      <c r="H1687">
        <v>40</v>
      </c>
      <c r="I1687">
        <v>23.2265625</v>
      </c>
      <c r="J1687" t="s">
        <v>30</v>
      </c>
      <c r="K1687" s="1" t="s">
        <v>34</v>
      </c>
      <c r="L1687" t="s">
        <v>36</v>
      </c>
      <c r="M1687" t="s">
        <v>38</v>
      </c>
      <c r="N1687" t="s">
        <v>63</v>
      </c>
      <c r="O1687" t="str">
        <f>IF(N1687="Occasional","_Yes",N1687)</f>
        <v>_Yes</v>
      </c>
    </row>
    <row r="1688" spans="1:15" x14ac:dyDescent="0.25">
      <c r="A1688" t="s">
        <v>14</v>
      </c>
      <c r="B1688" t="s">
        <v>16</v>
      </c>
      <c r="C1688" t="s">
        <v>19</v>
      </c>
      <c r="D1688">
        <v>34.5703125</v>
      </c>
      <c r="E1688" t="s">
        <v>24</v>
      </c>
      <c r="F1688">
        <v>3670</v>
      </c>
      <c r="G1688" t="s">
        <v>28</v>
      </c>
      <c r="H1688">
        <v>41</v>
      </c>
      <c r="I1688">
        <v>26.09375</v>
      </c>
      <c r="J1688" t="s">
        <v>31</v>
      </c>
      <c r="K1688" s="1" t="s">
        <v>35</v>
      </c>
      <c r="L1688" t="s">
        <v>36</v>
      </c>
      <c r="M1688" t="s">
        <v>40</v>
      </c>
      <c r="N1688" t="s">
        <v>63</v>
      </c>
      <c r="O1688" t="str">
        <f>IF(N1688="Occasional","_Yes",N1688)</f>
        <v>_Yes</v>
      </c>
    </row>
    <row r="1689" spans="1:15" x14ac:dyDescent="0.25">
      <c r="A1689" t="s">
        <v>14</v>
      </c>
      <c r="B1689" t="s">
        <v>16</v>
      </c>
      <c r="C1689" t="s">
        <v>19</v>
      </c>
      <c r="D1689">
        <v>38.7109375</v>
      </c>
      <c r="E1689" t="s">
        <v>24</v>
      </c>
      <c r="F1689">
        <v>3895</v>
      </c>
      <c r="G1689" t="s">
        <v>28</v>
      </c>
      <c r="H1689">
        <v>40</v>
      </c>
      <c r="I1689">
        <v>21.85546875</v>
      </c>
      <c r="J1689" t="s">
        <v>30</v>
      </c>
      <c r="K1689" s="1" t="s">
        <v>34</v>
      </c>
      <c r="L1689" t="s">
        <v>63</v>
      </c>
      <c r="M1689" t="s">
        <v>38</v>
      </c>
      <c r="N1689" t="s">
        <v>36</v>
      </c>
      <c r="O1689" t="str">
        <f>IF(N1689="Occasional","_Yes",N1689)</f>
        <v>No</v>
      </c>
    </row>
    <row r="1690" spans="1:15" x14ac:dyDescent="0.25">
      <c r="A1690" t="s">
        <v>14</v>
      </c>
      <c r="B1690" t="s">
        <v>16</v>
      </c>
      <c r="C1690" t="s">
        <v>19</v>
      </c>
      <c r="D1690">
        <v>42.7109375</v>
      </c>
      <c r="E1690" t="s">
        <v>24</v>
      </c>
      <c r="F1690">
        <v>3950</v>
      </c>
      <c r="G1690" t="s">
        <v>28</v>
      </c>
      <c r="H1690">
        <v>41.8515625</v>
      </c>
      <c r="I1690">
        <v>26.3515625</v>
      </c>
      <c r="J1690" t="s">
        <v>31</v>
      </c>
      <c r="K1690" s="1" t="s">
        <v>35</v>
      </c>
      <c r="L1690" t="s">
        <v>36</v>
      </c>
      <c r="M1690" t="s">
        <v>38</v>
      </c>
      <c r="N1690" t="s">
        <v>36</v>
      </c>
      <c r="O1690" t="str">
        <f>IF(N1690="Occasional","_Yes",N1690)</f>
        <v>No</v>
      </c>
    </row>
    <row r="1691" spans="1:15" x14ac:dyDescent="0.25">
      <c r="A1691" t="s">
        <v>14</v>
      </c>
      <c r="B1691" t="s">
        <v>16</v>
      </c>
      <c r="C1691" t="s">
        <v>19</v>
      </c>
      <c r="D1691">
        <v>43.421875</v>
      </c>
      <c r="E1691" t="s">
        <v>24</v>
      </c>
      <c r="F1691">
        <v>3445</v>
      </c>
      <c r="G1691" t="s">
        <v>27</v>
      </c>
      <c r="H1691">
        <v>37.7109375</v>
      </c>
      <c r="I1691">
        <v>32.796875</v>
      </c>
      <c r="J1691" t="s">
        <v>32</v>
      </c>
      <c r="K1691" s="1" t="s">
        <v>34</v>
      </c>
      <c r="L1691" t="s">
        <v>63</v>
      </c>
      <c r="M1691" t="s">
        <v>38</v>
      </c>
      <c r="N1691" t="s">
        <v>63</v>
      </c>
      <c r="O1691" t="str">
        <f>IF(N1691="Occasional","_Yes",N1691)</f>
        <v>_Yes</v>
      </c>
    </row>
    <row r="1692" spans="1:15" x14ac:dyDescent="0.25">
      <c r="A1692" t="s">
        <v>14</v>
      </c>
      <c r="B1692" t="s">
        <v>16</v>
      </c>
      <c r="C1692" t="s">
        <v>19</v>
      </c>
      <c r="D1692">
        <v>48.140625</v>
      </c>
      <c r="E1692" t="s">
        <v>24</v>
      </c>
      <c r="F1692">
        <v>3400</v>
      </c>
      <c r="G1692" t="s">
        <v>27</v>
      </c>
      <c r="H1692">
        <v>40</v>
      </c>
      <c r="I1692">
        <v>21.9375</v>
      </c>
      <c r="J1692" t="s">
        <v>30</v>
      </c>
      <c r="K1692" s="1" t="s">
        <v>34</v>
      </c>
      <c r="L1692" t="s">
        <v>36</v>
      </c>
      <c r="M1692" t="s">
        <v>40</v>
      </c>
      <c r="N1692" t="s">
        <v>63</v>
      </c>
      <c r="O1692" t="str">
        <f>IF(N1692="Occasional","_Yes",N1692)</f>
        <v>_Yes</v>
      </c>
    </row>
    <row r="1693" spans="1:15" x14ac:dyDescent="0.25">
      <c r="A1693" t="s">
        <v>14</v>
      </c>
      <c r="B1693" t="s">
        <v>16</v>
      </c>
      <c r="C1693" t="s">
        <v>19</v>
      </c>
      <c r="D1693">
        <v>48.28125</v>
      </c>
      <c r="E1693" t="s">
        <v>24</v>
      </c>
      <c r="F1693">
        <v>4260</v>
      </c>
      <c r="G1693" t="s">
        <v>28</v>
      </c>
      <c r="H1693">
        <v>40</v>
      </c>
      <c r="I1693">
        <v>34.1328125</v>
      </c>
      <c r="J1693" t="s">
        <v>32</v>
      </c>
      <c r="K1693" s="1" t="s">
        <v>33</v>
      </c>
      <c r="L1693" t="s">
        <v>36</v>
      </c>
      <c r="M1693" t="s">
        <v>37</v>
      </c>
      <c r="N1693" t="s">
        <v>63</v>
      </c>
      <c r="O1693" t="str">
        <f>IF(N1693="Occasional","_Yes",N1693)</f>
        <v>_Yes</v>
      </c>
    </row>
    <row r="1694" spans="1:15" x14ac:dyDescent="0.25">
      <c r="A1694" t="s">
        <v>14</v>
      </c>
      <c r="B1694" t="s">
        <v>16</v>
      </c>
      <c r="C1694" t="s">
        <v>19</v>
      </c>
      <c r="D1694">
        <v>49.140625</v>
      </c>
      <c r="E1694" t="s">
        <v>24</v>
      </c>
      <c r="F1694">
        <v>3770</v>
      </c>
      <c r="G1694" t="s">
        <v>28</v>
      </c>
      <c r="H1694">
        <v>38</v>
      </c>
      <c r="I1694">
        <v>21.7265625</v>
      </c>
      <c r="J1694" t="s">
        <v>30</v>
      </c>
      <c r="K1694" s="1" t="s">
        <v>34</v>
      </c>
      <c r="L1694" t="s">
        <v>36</v>
      </c>
      <c r="M1694" t="s">
        <v>39</v>
      </c>
      <c r="N1694" t="s">
        <v>63</v>
      </c>
      <c r="O1694" t="str">
        <f>IF(N1694="Occasional","_Yes",N1694)</f>
        <v>_Yes</v>
      </c>
    </row>
    <row r="1695" spans="1:15" x14ac:dyDescent="0.25">
      <c r="A1695" t="s">
        <v>14</v>
      </c>
      <c r="B1695" t="s">
        <v>16</v>
      </c>
      <c r="C1695" t="s">
        <v>19</v>
      </c>
      <c r="D1695">
        <v>50.5703125</v>
      </c>
      <c r="E1695" t="s">
        <v>24</v>
      </c>
      <c r="F1695">
        <v>3070</v>
      </c>
      <c r="G1695" t="s">
        <v>27</v>
      </c>
      <c r="H1695">
        <v>38</v>
      </c>
      <c r="I1695">
        <v>29.52734375</v>
      </c>
      <c r="J1695" t="s">
        <v>31</v>
      </c>
      <c r="K1695" s="1" t="s">
        <v>34</v>
      </c>
      <c r="L1695" t="s">
        <v>63</v>
      </c>
      <c r="M1695" t="s">
        <v>38</v>
      </c>
      <c r="N1695" t="s">
        <v>63</v>
      </c>
      <c r="O1695" t="str">
        <f>IF(N1695="Occasional","_Yes",N1695)</f>
        <v>_Yes</v>
      </c>
    </row>
    <row r="1696" spans="1:15" x14ac:dyDescent="0.25">
      <c r="A1696" t="s">
        <v>14</v>
      </c>
      <c r="B1696" t="s">
        <v>17</v>
      </c>
      <c r="C1696" t="s">
        <v>20</v>
      </c>
      <c r="D1696">
        <v>4.142578125</v>
      </c>
      <c r="E1696" t="s">
        <v>21</v>
      </c>
      <c r="F1696">
        <v>3350</v>
      </c>
      <c r="G1696" t="s">
        <v>27</v>
      </c>
      <c r="H1696">
        <v>40</v>
      </c>
      <c r="I1696">
        <v>30.14453125</v>
      </c>
      <c r="J1696" t="s">
        <v>32</v>
      </c>
      <c r="K1696" s="1" t="s">
        <v>34</v>
      </c>
      <c r="L1696" t="s">
        <v>63</v>
      </c>
      <c r="M1696" t="s">
        <v>38</v>
      </c>
      <c r="N1696" t="s">
        <v>36</v>
      </c>
      <c r="O1696" t="str">
        <f>IF(N1696="Occasional","_Yes",N1696)</f>
        <v>No</v>
      </c>
    </row>
    <row r="1697" spans="1:15" x14ac:dyDescent="0.25">
      <c r="A1697" t="s">
        <v>14</v>
      </c>
      <c r="B1697" t="s">
        <v>17</v>
      </c>
      <c r="C1697" t="s">
        <v>20</v>
      </c>
      <c r="D1697">
        <v>5.427734375</v>
      </c>
      <c r="E1697" t="s">
        <v>21</v>
      </c>
      <c r="F1697">
        <v>2750</v>
      </c>
      <c r="G1697" t="s">
        <v>26</v>
      </c>
      <c r="H1697">
        <v>36</v>
      </c>
      <c r="I1697">
        <v>33.2890625</v>
      </c>
      <c r="J1697" t="s">
        <v>32</v>
      </c>
      <c r="K1697" s="1" t="s">
        <v>33</v>
      </c>
      <c r="L1697" t="s">
        <v>36</v>
      </c>
      <c r="M1697" t="s">
        <v>38</v>
      </c>
      <c r="N1697" t="s">
        <v>36</v>
      </c>
      <c r="O1697" t="str">
        <f>IF(N1697="Occasional","_Yes",N1697)</f>
        <v>No</v>
      </c>
    </row>
    <row r="1698" spans="1:15" x14ac:dyDescent="0.25">
      <c r="A1698" t="s">
        <v>14</v>
      </c>
      <c r="B1698" t="s">
        <v>17</v>
      </c>
      <c r="C1698" t="s">
        <v>20</v>
      </c>
      <c r="D1698">
        <v>5.571289063</v>
      </c>
      <c r="E1698" t="s">
        <v>21</v>
      </c>
      <c r="F1698">
        <v>3420</v>
      </c>
      <c r="G1698" t="s">
        <v>27</v>
      </c>
      <c r="H1698">
        <v>40</v>
      </c>
      <c r="I1698">
        <v>26.890625</v>
      </c>
      <c r="J1698" t="s">
        <v>31</v>
      </c>
      <c r="K1698" s="1" t="s">
        <v>34</v>
      </c>
      <c r="L1698" t="s">
        <v>36</v>
      </c>
      <c r="M1698" t="s">
        <v>38</v>
      </c>
      <c r="N1698" t="s">
        <v>36</v>
      </c>
      <c r="O1698" t="str">
        <f>IF(N1698="Occasional","_Yes",N1698)</f>
        <v>No</v>
      </c>
    </row>
    <row r="1699" spans="1:15" x14ac:dyDescent="0.25">
      <c r="A1699" t="s">
        <v>14</v>
      </c>
      <c r="B1699" t="s">
        <v>17</v>
      </c>
      <c r="C1699" t="s">
        <v>20</v>
      </c>
      <c r="D1699">
        <v>5.856445313</v>
      </c>
      <c r="E1699" t="s">
        <v>21</v>
      </c>
      <c r="F1699">
        <v>3705</v>
      </c>
      <c r="G1699" t="s">
        <v>28</v>
      </c>
      <c r="H1699">
        <v>40</v>
      </c>
      <c r="I1699">
        <v>30.328125</v>
      </c>
      <c r="J1699" t="s">
        <v>32</v>
      </c>
      <c r="K1699" s="1" t="s">
        <v>34</v>
      </c>
      <c r="L1699" t="s">
        <v>36</v>
      </c>
      <c r="M1699" t="s">
        <v>38</v>
      </c>
      <c r="N1699" t="s">
        <v>36</v>
      </c>
      <c r="O1699" t="str">
        <f>IF(N1699="Occasional","_Yes",N1699)</f>
        <v>No</v>
      </c>
    </row>
    <row r="1700" spans="1:15" x14ac:dyDescent="0.25">
      <c r="A1700" t="s">
        <v>14</v>
      </c>
      <c r="B1700" t="s">
        <v>17</v>
      </c>
      <c r="C1700" t="s">
        <v>20</v>
      </c>
      <c r="D1700">
        <v>6.28515625</v>
      </c>
      <c r="E1700" t="s">
        <v>21</v>
      </c>
      <c r="F1700">
        <v>3010</v>
      </c>
      <c r="G1700" t="s">
        <v>27</v>
      </c>
      <c r="H1700">
        <v>41.8515625</v>
      </c>
      <c r="I1700">
        <v>31.3671875</v>
      </c>
      <c r="J1700" t="s">
        <v>32</v>
      </c>
      <c r="K1700" s="1" t="s">
        <v>33</v>
      </c>
      <c r="L1700" t="s">
        <v>36</v>
      </c>
      <c r="M1700" t="s">
        <v>38</v>
      </c>
      <c r="N1700" t="s">
        <v>36</v>
      </c>
      <c r="O1700" t="str">
        <f>IF(N1700="Occasional","_Yes",N1700)</f>
        <v>No</v>
      </c>
    </row>
    <row r="1701" spans="1:15" x14ac:dyDescent="0.25">
      <c r="A1701" t="s">
        <v>14</v>
      </c>
      <c r="B1701" t="s">
        <v>17</v>
      </c>
      <c r="C1701" t="s">
        <v>20</v>
      </c>
      <c r="D1701">
        <v>7</v>
      </c>
      <c r="E1701" t="s">
        <v>21</v>
      </c>
      <c r="F1701">
        <v>4040</v>
      </c>
      <c r="G1701" t="s">
        <v>28</v>
      </c>
      <c r="H1701">
        <v>40</v>
      </c>
      <c r="I1701">
        <v>24.390625</v>
      </c>
      <c r="J1701" t="s">
        <v>30</v>
      </c>
      <c r="K1701" s="1" t="s">
        <v>34</v>
      </c>
      <c r="L1701" t="s">
        <v>36</v>
      </c>
      <c r="M1701" t="s">
        <v>38</v>
      </c>
      <c r="N1701" t="s">
        <v>36</v>
      </c>
      <c r="O1701" t="str">
        <f>IF(N1701="Occasional","_Yes",N1701)</f>
        <v>No</v>
      </c>
    </row>
    <row r="1702" spans="1:15" x14ac:dyDescent="0.25">
      <c r="A1702" t="s">
        <v>14</v>
      </c>
      <c r="B1702" t="s">
        <v>17</v>
      </c>
      <c r="C1702" t="s">
        <v>20</v>
      </c>
      <c r="D1702">
        <v>7.28515625</v>
      </c>
      <c r="E1702" t="s">
        <v>21</v>
      </c>
      <c r="F1702">
        <v>3890</v>
      </c>
      <c r="G1702" t="s">
        <v>28</v>
      </c>
      <c r="H1702">
        <v>40</v>
      </c>
      <c r="I1702">
        <v>29.18359375</v>
      </c>
      <c r="J1702" t="s">
        <v>31</v>
      </c>
      <c r="K1702" s="1" t="s">
        <v>34</v>
      </c>
      <c r="L1702" t="s">
        <v>36</v>
      </c>
      <c r="M1702" t="s">
        <v>37</v>
      </c>
      <c r="N1702" t="s">
        <v>63</v>
      </c>
      <c r="O1702" t="str">
        <f>IF(N1702="Occasional","_Yes",N1702)</f>
        <v>_Yes</v>
      </c>
    </row>
    <row r="1703" spans="1:15" x14ac:dyDescent="0.25">
      <c r="A1703" t="s">
        <v>14</v>
      </c>
      <c r="B1703" t="s">
        <v>17</v>
      </c>
      <c r="C1703" t="s">
        <v>20</v>
      </c>
      <c r="D1703">
        <v>8.142578125</v>
      </c>
      <c r="E1703" t="s">
        <v>21</v>
      </c>
      <c r="F1703">
        <v>4180</v>
      </c>
      <c r="G1703" t="s">
        <v>28</v>
      </c>
      <c r="H1703">
        <v>40</v>
      </c>
      <c r="I1703">
        <v>36.8984375</v>
      </c>
      <c r="J1703" t="s">
        <v>32</v>
      </c>
      <c r="K1703" s="1" t="s">
        <v>34</v>
      </c>
      <c r="L1703" t="s">
        <v>36</v>
      </c>
      <c r="M1703" t="s">
        <v>39</v>
      </c>
      <c r="N1703" t="s">
        <v>36</v>
      </c>
      <c r="O1703" t="str">
        <f>IF(N1703="Occasional","_Yes",N1703)</f>
        <v>No</v>
      </c>
    </row>
    <row r="1704" spans="1:15" x14ac:dyDescent="0.25">
      <c r="A1704" t="s">
        <v>14</v>
      </c>
      <c r="B1704" t="s">
        <v>17</v>
      </c>
      <c r="C1704" t="s">
        <v>20</v>
      </c>
      <c r="D1704">
        <v>8.427734375</v>
      </c>
      <c r="E1704" t="s">
        <v>21</v>
      </c>
      <c r="F1704">
        <v>2910</v>
      </c>
      <c r="G1704" t="s">
        <v>26</v>
      </c>
      <c r="H1704">
        <v>40</v>
      </c>
      <c r="I1704">
        <v>21.73046875</v>
      </c>
      <c r="J1704" t="s">
        <v>30</v>
      </c>
      <c r="K1704" s="1" t="s">
        <v>34</v>
      </c>
      <c r="L1704" t="s">
        <v>36</v>
      </c>
      <c r="M1704" t="s">
        <v>38</v>
      </c>
      <c r="N1704" t="s">
        <v>36</v>
      </c>
      <c r="O1704" t="str">
        <f>IF(N1704="Occasional","_Yes",N1704)</f>
        <v>No</v>
      </c>
    </row>
    <row r="1705" spans="1:15" x14ac:dyDescent="0.25">
      <c r="A1705" t="s">
        <v>14</v>
      </c>
      <c r="B1705" t="s">
        <v>17</v>
      </c>
      <c r="C1705" t="s">
        <v>20</v>
      </c>
      <c r="D1705">
        <v>8.712890625</v>
      </c>
      <c r="E1705" t="s">
        <v>21</v>
      </c>
      <c r="F1705">
        <v>3895</v>
      </c>
      <c r="G1705" t="s">
        <v>28</v>
      </c>
      <c r="H1705">
        <v>41</v>
      </c>
      <c r="I1705">
        <v>25.7890625</v>
      </c>
      <c r="J1705" t="s">
        <v>31</v>
      </c>
      <c r="K1705" s="1" t="s">
        <v>33</v>
      </c>
      <c r="L1705" t="s">
        <v>36</v>
      </c>
      <c r="M1705" t="s">
        <v>38</v>
      </c>
      <c r="N1705" t="s">
        <v>36</v>
      </c>
      <c r="O1705" t="str">
        <f>IF(N1705="Occasional","_Yes",N1705)</f>
        <v>No</v>
      </c>
    </row>
    <row r="1706" spans="1:15" x14ac:dyDescent="0.25">
      <c r="A1706" t="s">
        <v>14</v>
      </c>
      <c r="B1706" t="s">
        <v>17</v>
      </c>
      <c r="C1706" t="s">
        <v>20</v>
      </c>
      <c r="D1706">
        <v>8.85546875</v>
      </c>
      <c r="E1706" t="s">
        <v>21</v>
      </c>
      <c r="F1706">
        <v>4300</v>
      </c>
      <c r="G1706" t="s">
        <v>28</v>
      </c>
      <c r="H1706">
        <v>40.8515625</v>
      </c>
      <c r="I1706">
        <v>18.0078125</v>
      </c>
      <c r="J1706" t="s">
        <v>29</v>
      </c>
      <c r="K1706" s="1" t="s">
        <v>35</v>
      </c>
      <c r="L1706" t="s">
        <v>63</v>
      </c>
      <c r="M1706" t="s">
        <v>38</v>
      </c>
      <c r="N1706" t="s">
        <v>36</v>
      </c>
      <c r="O1706" t="str">
        <f>IF(N1706="Occasional","_Yes",N1706)</f>
        <v>No</v>
      </c>
    </row>
    <row r="1707" spans="1:15" x14ac:dyDescent="0.25">
      <c r="A1707" t="s">
        <v>14</v>
      </c>
      <c r="B1707" t="s">
        <v>17</v>
      </c>
      <c r="C1707" t="s">
        <v>20</v>
      </c>
      <c r="D1707">
        <v>9</v>
      </c>
      <c r="E1707" t="s">
        <v>21</v>
      </c>
      <c r="F1707">
        <v>3470</v>
      </c>
      <c r="G1707" t="s">
        <v>27</v>
      </c>
      <c r="H1707">
        <v>41.140625</v>
      </c>
      <c r="I1707">
        <v>19.48828125</v>
      </c>
      <c r="J1707" t="s">
        <v>29</v>
      </c>
      <c r="K1707" s="1" t="s">
        <v>34</v>
      </c>
      <c r="L1707" t="s">
        <v>63</v>
      </c>
      <c r="M1707" t="s">
        <v>40</v>
      </c>
      <c r="N1707" t="s">
        <v>36</v>
      </c>
      <c r="O1707" t="str">
        <f>IF(N1707="Occasional","_Yes",N1707)</f>
        <v>No</v>
      </c>
    </row>
    <row r="1708" spans="1:15" x14ac:dyDescent="0.25">
      <c r="A1708" t="s">
        <v>14</v>
      </c>
      <c r="B1708" t="s">
        <v>17</v>
      </c>
      <c r="C1708" t="s">
        <v>20</v>
      </c>
      <c r="D1708">
        <v>9.142578125</v>
      </c>
      <c r="E1708" t="s">
        <v>21</v>
      </c>
      <c r="F1708">
        <v>3860</v>
      </c>
      <c r="G1708" t="s">
        <v>28</v>
      </c>
      <c r="H1708">
        <v>40</v>
      </c>
      <c r="I1708">
        <v>33.265625</v>
      </c>
      <c r="J1708" t="s">
        <v>32</v>
      </c>
      <c r="K1708" s="1" t="s">
        <v>33</v>
      </c>
      <c r="L1708" t="s">
        <v>36</v>
      </c>
      <c r="M1708" t="s">
        <v>40</v>
      </c>
      <c r="N1708" t="s">
        <v>36</v>
      </c>
      <c r="O1708" t="str">
        <f>IF(N1708="Occasional","_Yes",N1708)</f>
        <v>No</v>
      </c>
    </row>
    <row r="1709" spans="1:15" x14ac:dyDescent="0.25">
      <c r="A1709" t="s">
        <v>14</v>
      </c>
      <c r="B1709" t="s">
        <v>17</v>
      </c>
      <c r="C1709" t="s">
        <v>20</v>
      </c>
      <c r="D1709">
        <v>9.28515625</v>
      </c>
      <c r="E1709" t="s">
        <v>21</v>
      </c>
      <c r="F1709">
        <v>2486</v>
      </c>
      <c r="G1709" t="s">
        <v>25</v>
      </c>
      <c r="H1709">
        <v>38</v>
      </c>
      <c r="I1709">
        <v>26.93359375</v>
      </c>
      <c r="J1709" t="s">
        <v>31</v>
      </c>
      <c r="K1709" s="1" t="s">
        <v>35</v>
      </c>
      <c r="L1709" t="s">
        <v>36</v>
      </c>
      <c r="M1709" t="s">
        <v>38</v>
      </c>
      <c r="N1709" t="s">
        <v>41</v>
      </c>
      <c r="O1709" t="str">
        <f>IF(N1709="Occasional","_Yes",N1709)</f>
        <v>_Yes</v>
      </c>
    </row>
    <row r="1710" spans="1:15" x14ac:dyDescent="0.25">
      <c r="A1710" t="s">
        <v>14</v>
      </c>
      <c r="B1710" t="s">
        <v>17</v>
      </c>
      <c r="C1710" t="s">
        <v>20</v>
      </c>
      <c r="D1710">
        <v>9.5703125</v>
      </c>
      <c r="E1710" t="s">
        <v>21</v>
      </c>
      <c r="F1710">
        <v>3280</v>
      </c>
      <c r="G1710" t="s">
        <v>27</v>
      </c>
      <c r="H1710">
        <v>40</v>
      </c>
      <c r="I1710">
        <v>20.8671875</v>
      </c>
      <c r="J1710" t="s">
        <v>30</v>
      </c>
      <c r="K1710" s="1" t="s">
        <v>33</v>
      </c>
      <c r="L1710" t="s">
        <v>63</v>
      </c>
      <c r="M1710" t="s">
        <v>40</v>
      </c>
      <c r="N1710" t="s">
        <v>36</v>
      </c>
      <c r="O1710" t="str">
        <f>IF(N1710="Occasional","_Yes",N1710)</f>
        <v>No</v>
      </c>
    </row>
    <row r="1711" spans="1:15" x14ac:dyDescent="0.25">
      <c r="A1711" t="s">
        <v>14</v>
      </c>
      <c r="B1711" t="s">
        <v>17</v>
      </c>
      <c r="C1711" t="s">
        <v>20</v>
      </c>
      <c r="D1711">
        <v>9.5703125</v>
      </c>
      <c r="E1711" t="s">
        <v>21</v>
      </c>
      <c r="F1711">
        <v>3640</v>
      </c>
      <c r="G1711" t="s">
        <v>28</v>
      </c>
      <c r="H1711">
        <v>40</v>
      </c>
      <c r="I1711">
        <v>25.859375</v>
      </c>
      <c r="J1711" t="s">
        <v>31</v>
      </c>
      <c r="K1711" s="1" t="s">
        <v>33</v>
      </c>
      <c r="L1711" t="s">
        <v>63</v>
      </c>
      <c r="M1711" t="s">
        <v>37</v>
      </c>
      <c r="N1711" t="s">
        <v>36</v>
      </c>
      <c r="O1711" t="str">
        <f>IF(N1711="Occasional","_Yes",N1711)</f>
        <v>No</v>
      </c>
    </row>
    <row r="1712" spans="1:15" x14ac:dyDescent="0.25">
      <c r="A1712" t="s">
        <v>14</v>
      </c>
      <c r="B1712" t="s">
        <v>17</v>
      </c>
      <c r="C1712" t="s">
        <v>20</v>
      </c>
      <c r="D1712">
        <v>9.712890625</v>
      </c>
      <c r="E1712" t="s">
        <v>21</v>
      </c>
      <c r="F1712">
        <v>2490</v>
      </c>
      <c r="G1712" t="s">
        <v>25</v>
      </c>
      <c r="H1712">
        <v>38</v>
      </c>
      <c r="I1712">
        <v>28.01171875</v>
      </c>
      <c r="J1712" t="s">
        <v>31</v>
      </c>
      <c r="K1712" s="1" t="s">
        <v>33</v>
      </c>
      <c r="L1712" t="s">
        <v>36</v>
      </c>
      <c r="M1712" t="s">
        <v>38</v>
      </c>
      <c r="N1712" t="s">
        <v>63</v>
      </c>
      <c r="O1712" t="str">
        <f>IF(N1712="Occasional","_Yes",N1712)</f>
        <v>_Yes</v>
      </c>
    </row>
    <row r="1713" spans="1:15" x14ac:dyDescent="0.25">
      <c r="A1713" t="s">
        <v>14</v>
      </c>
      <c r="B1713" t="s">
        <v>17</v>
      </c>
      <c r="C1713" t="s">
        <v>20</v>
      </c>
      <c r="D1713">
        <v>9.85546875</v>
      </c>
      <c r="E1713" t="s">
        <v>21</v>
      </c>
      <c r="F1713">
        <v>3470</v>
      </c>
      <c r="G1713" t="s">
        <v>27</v>
      </c>
      <c r="H1713">
        <v>35</v>
      </c>
      <c r="I1713">
        <v>25.328125</v>
      </c>
      <c r="J1713" t="s">
        <v>31</v>
      </c>
      <c r="K1713" s="1" t="s">
        <v>33</v>
      </c>
      <c r="L1713" t="s">
        <v>63</v>
      </c>
      <c r="M1713" t="s">
        <v>38</v>
      </c>
      <c r="N1713" t="s">
        <v>36</v>
      </c>
      <c r="O1713" t="str">
        <f>IF(N1713="Occasional","_Yes",N1713)</f>
        <v>No</v>
      </c>
    </row>
    <row r="1714" spans="1:15" x14ac:dyDescent="0.25">
      <c r="A1714" t="s">
        <v>14</v>
      </c>
      <c r="B1714" t="s">
        <v>17</v>
      </c>
      <c r="C1714" t="s">
        <v>20</v>
      </c>
      <c r="D1714">
        <v>9.85546875</v>
      </c>
      <c r="E1714" t="s">
        <v>21</v>
      </c>
      <c r="F1714">
        <v>3490</v>
      </c>
      <c r="G1714" t="s">
        <v>27</v>
      </c>
      <c r="H1714">
        <v>38</v>
      </c>
      <c r="I1714">
        <v>24.234375</v>
      </c>
      <c r="J1714" t="s">
        <v>30</v>
      </c>
      <c r="K1714" s="1" t="s">
        <v>33</v>
      </c>
      <c r="L1714" t="s">
        <v>63</v>
      </c>
      <c r="M1714" t="s">
        <v>38</v>
      </c>
      <c r="N1714" t="s">
        <v>63</v>
      </c>
      <c r="O1714" t="str">
        <f>IF(N1714="Occasional","_Yes",N1714)</f>
        <v>_Yes</v>
      </c>
    </row>
    <row r="1715" spans="1:15" x14ac:dyDescent="0.25">
      <c r="A1715" t="s">
        <v>14</v>
      </c>
      <c r="B1715" t="s">
        <v>17</v>
      </c>
      <c r="C1715" t="s">
        <v>20</v>
      </c>
      <c r="D1715">
        <v>10.42773438</v>
      </c>
      <c r="E1715" t="s">
        <v>21</v>
      </c>
      <c r="F1715">
        <v>4780</v>
      </c>
      <c r="G1715" t="s">
        <v>28</v>
      </c>
      <c r="H1715">
        <v>41.5703125</v>
      </c>
      <c r="I1715">
        <v>24.01171875</v>
      </c>
      <c r="J1715" t="s">
        <v>30</v>
      </c>
      <c r="K1715" s="1" t="s">
        <v>34</v>
      </c>
      <c r="L1715" t="s">
        <v>36</v>
      </c>
      <c r="M1715" t="s">
        <v>40</v>
      </c>
      <c r="N1715" t="s">
        <v>36</v>
      </c>
      <c r="O1715" t="str">
        <f>IF(N1715="Occasional","_Yes",N1715)</f>
        <v>No</v>
      </c>
    </row>
    <row r="1716" spans="1:15" x14ac:dyDescent="0.25">
      <c r="A1716" t="s">
        <v>14</v>
      </c>
      <c r="B1716" t="s">
        <v>17</v>
      </c>
      <c r="C1716" t="s">
        <v>20</v>
      </c>
      <c r="D1716">
        <v>10.71289063</v>
      </c>
      <c r="E1716" t="s">
        <v>21</v>
      </c>
      <c r="F1716">
        <v>4150</v>
      </c>
      <c r="G1716" t="s">
        <v>28</v>
      </c>
      <c r="H1716">
        <v>39</v>
      </c>
      <c r="I1716">
        <v>27.32421875</v>
      </c>
      <c r="J1716" t="s">
        <v>31</v>
      </c>
      <c r="K1716" s="1" t="s">
        <v>35</v>
      </c>
      <c r="L1716" t="s">
        <v>63</v>
      </c>
      <c r="M1716" t="s">
        <v>38</v>
      </c>
      <c r="N1716" t="s">
        <v>36</v>
      </c>
      <c r="O1716" t="str">
        <f>IF(N1716="Occasional","_Yes",N1716)</f>
        <v>No</v>
      </c>
    </row>
    <row r="1717" spans="1:15" x14ac:dyDescent="0.25">
      <c r="A1717" t="s">
        <v>14</v>
      </c>
      <c r="B1717" t="s">
        <v>17</v>
      </c>
      <c r="C1717" t="s">
        <v>20</v>
      </c>
      <c r="D1717">
        <v>11</v>
      </c>
      <c r="E1717" t="s">
        <v>21</v>
      </c>
      <c r="F1717">
        <v>3020</v>
      </c>
      <c r="G1717" t="s">
        <v>27</v>
      </c>
      <c r="H1717">
        <v>40</v>
      </c>
      <c r="I1717">
        <v>29.35546875</v>
      </c>
      <c r="J1717" t="s">
        <v>31</v>
      </c>
      <c r="K1717" s="1" t="s">
        <v>34</v>
      </c>
      <c r="L1717" t="s">
        <v>36</v>
      </c>
      <c r="M1717" t="s">
        <v>38</v>
      </c>
      <c r="N1717" t="s">
        <v>63</v>
      </c>
      <c r="O1717" t="str">
        <f>IF(N1717="Occasional","_Yes",N1717)</f>
        <v>_Yes</v>
      </c>
    </row>
    <row r="1718" spans="1:15" x14ac:dyDescent="0.25">
      <c r="A1718" t="s">
        <v>14</v>
      </c>
      <c r="B1718" t="s">
        <v>17</v>
      </c>
      <c r="C1718" t="s">
        <v>20</v>
      </c>
      <c r="D1718">
        <v>11.5703125</v>
      </c>
      <c r="E1718" t="s">
        <v>21</v>
      </c>
      <c r="F1718">
        <v>2550</v>
      </c>
      <c r="G1718" t="s">
        <v>26</v>
      </c>
      <c r="H1718">
        <v>41</v>
      </c>
      <c r="I1718">
        <v>34.4296875</v>
      </c>
      <c r="J1718" t="s">
        <v>32</v>
      </c>
      <c r="K1718" s="1" t="s">
        <v>33</v>
      </c>
      <c r="L1718" t="s">
        <v>36</v>
      </c>
      <c r="M1718" t="s">
        <v>38</v>
      </c>
      <c r="N1718" t="s">
        <v>36</v>
      </c>
      <c r="O1718" t="str">
        <f>IF(N1718="Occasional","_Yes",N1718)</f>
        <v>No</v>
      </c>
    </row>
    <row r="1719" spans="1:15" x14ac:dyDescent="0.25">
      <c r="A1719" t="s">
        <v>14</v>
      </c>
      <c r="B1719" t="s">
        <v>17</v>
      </c>
      <c r="C1719" t="s">
        <v>20</v>
      </c>
      <c r="D1719">
        <v>11.5703125</v>
      </c>
      <c r="E1719" t="s">
        <v>21</v>
      </c>
      <c r="F1719">
        <v>3920</v>
      </c>
      <c r="G1719" t="s">
        <v>28</v>
      </c>
      <c r="H1719">
        <v>40</v>
      </c>
      <c r="I1719">
        <v>26.8203125</v>
      </c>
      <c r="J1719" t="s">
        <v>31</v>
      </c>
      <c r="K1719" s="1" t="s">
        <v>33</v>
      </c>
      <c r="L1719" t="s">
        <v>36</v>
      </c>
      <c r="M1719" t="s">
        <v>38</v>
      </c>
      <c r="N1719" t="s">
        <v>36</v>
      </c>
      <c r="O1719" t="str">
        <f>IF(N1719="Occasional","_Yes",N1719)</f>
        <v>No</v>
      </c>
    </row>
    <row r="1720" spans="1:15" x14ac:dyDescent="0.25">
      <c r="A1720" t="s">
        <v>14</v>
      </c>
      <c r="B1720" t="s">
        <v>17</v>
      </c>
      <c r="C1720" t="s">
        <v>20</v>
      </c>
      <c r="D1720">
        <v>11.5703125</v>
      </c>
      <c r="E1720" t="s">
        <v>21</v>
      </c>
      <c r="F1720">
        <v>4260</v>
      </c>
      <c r="G1720" t="s">
        <v>28</v>
      </c>
      <c r="H1720">
        <v>40</v>
      </c>
      <c r="I1720">
        <v>35.2734375</v>
      </c>
      <c r="J1720" t="s">
        <v>32</v>
      </c>
      <c r="K1720" s="1" t="s">
        <v>34</v>
      </c>
      <c r="L1720" t="s">
        <v>63</v>
      </c>
      <c r="M1720" t="s">
        <v>38</v>
      </c>
      <c r="N1720" t="s">
        <v>36</v>
      </c>
      <c r="O1720" t="str">
        <f>IF(N1720="Occasional","_Yes",N1720)</f>
        <v>No</v>
      </c>
    </row>
    <row r="1721" spans="1:15" x14ac:dyDescent="0.25">
      <c r="A1721" t="s">
        <v>14</v>
      </c>
      <c r="B1721" t="s">
        <v>17</v>
      </c>
      <c r="C1721" t="s">
        <v>20</v>
      </c>
      <c r="D1721">
        <v>12</v>
      </c>
      <c r="E1721" t="s">
        <v>21</v>
      </c>
      <c r="F1721">
        <v>2956</v>
      </c>
      <c r="G1721" t="s">
        <v>26</v>
      </c>
      <c r="H1721">
        <v>39.28125</v>
      </c>
      <c r="I1721">
        <v>39.1640625</v>
      </c>
      <c r="J1721" t="s">
        <v>32</v>
      </c>
      <c r="K1721" s="1" t="s">
        <v>33</v>
      </c>
      <c r="L1721" t="s">
        <v>36</v>
      </c>
      <c r="M1721" t="s">
        <v>40</v>
      </c>
      <c r="N1721" t="s">
        <v>36</v>
      </c>
      <c r="O1721" t="str">
        <f>IF(N1721="Occasional","_Yes",N1721)</f>
        <v>No</v>
      </c>
    </row>
    <row r="1722" spans="1:15" x14ac:dyDescent="0.25">
      <c r="A1722" t="s">
        <v>14</v>
      </c>
      <c r="B1722" t="s">
        <v>17</v>
      </c>
      <c r="C1722" t="s">
        <v>20</v>
      </c>
      <c r="D1722">
        <v>12</v>
      </c>
      <c r="E1722" t="s">
        <v>21</v>
      </c>
      <c r="F1722">
        <v>3860</v>
      </c>
      <c r="G1722" t="s">
        <v>28</v>
      </c>
      <c r="H1722">
        <v>41</v>
      </c>
      <c r="I1722">
        <v>41.015625</v>
      </c>
      <c r="J1722" t="s">
        <v>32</v>
      </c>
      <c r="K1722" s="1" t="s">
        <v>35</v>
      </c>
      <c r="L1722" t="s">
        <v>36</v>
      </c>
      <c r="M1722" t="s">
        <v>38</v>
      </c>
      <c r="N1722" t="s">
        <v>36</v>
      </c>
      <c r="O1722" t="str">
        <f>IF(N1722="Occasional","_Yes",N1722)</f>
        <v>No</v>
      </c>
    </row>
    <row r="1723" spans="1:15" x14ac:dyDescent="0.25">
      <c r="A1723" t="s">
        <v>14</v>
      </c>
      <c r="B1723" t="s">
        <v>17</v>
      </c>
      <c r="C1723" t="s">
        <v>20</v>
      </c>
      <c r="D1723">
        <v>12.5703125</v>
      </c>
      <c r="E1723" t="s">
        <v>21</v>
      </c>
      <c r="F1723">
        <v>2720</v>
      </c>
      <c r="G1723" t="s">
        <v>26</v>
      </c>
      <c r="H1723">
        <v>38</v>
      </c>
      <c r="I1723">
        <v>31.6875</v>
      </c>
      <c r="J1723" t="s">
        <v>32</v>
      </c>
      <c r="K1723" s="1" t="s">
        <v>34</v>
      </c>
      <c r="L1723" t="s">
        <v>63</v>
      </c>
      <c r="M1723" t="s">
        <v>38</v>
      </c>
      <c r="N1723" t="s">
        <v>36</v>
      </c>
      <c r="O1723" t="str">
        <f>IF(N1723="Occasional","_Yes",N1723)</f>
        <v>No</v>
      </c>
    </row>
    <row r="1724" spans="1:15" x14ac:dyDescent="0.25">
      <c r="A1724" t="s">
        <v>14</v>
      </c>
      <c r="B1724" t="s">
        <v>17</v>
      </c>
      <c r="C1724" t="s">
        <v>20</v>
      </c>
      <c r="D1724">
        <v>12.5703125</v>
      </c>
      <c r="E1724" t="s">
        <v>21</v>
      </c>
      <c r="F1724">
        <v>2930</v>
      </c>
      <c r="G1724" t="s">
        <v>26</v>
      </c>
      <c r="H1724">
        <v>40</v>
      </c>
      <c r="I1724">
        <v>26.23828125</v>
      </c>
      <c r="J1724" t="s">
        <v>31</v>
      </c>
      <c r="K1724" s="1" t="s">
        <v>33</v>
      </c>
      <c r="L1724" t="s">
        <v>36</v>
      </c>
      <c r="M1724" t="s">
        <v>38</v>
      </c>
      <c r="N1724" t="s">
        <v>36</v>
      </c>
      <c r="O1724" t="str">
        <f>IF(N1724="Occasional","_Yes",N1724)</f>
        <v>No</v>
      </c>
    </row>
    <row r="1725" spans="1:15" x14ac:dyDescent="0.25">
      <c r="A1725" t="s">
        <v>14</v>
      </c>
      <c r="B1725" t="s">
        <v>17</v>
      </c>
      <c r="C1725" t="s">
        <v>20</v>
      </c>
      <c r="D1725">
        <v>12.85546875</v>
      </c>
      <c r="E1725" t="s">
        <v>21</v>
      </c>
      <c r="F1725">
        <v>4140</v>
      </c>
      <c r="G1725" t="s">
        <v>28</v>
      </c>
      <c r="H1725">
        <v>40</v>
      </c>
      <c r="I1725">
        <v>35.5625</v>
      </c>
      <c r="J1725" t="s">
        <v>32</v>
      </c>
      <c r="K1725" s="1" t="s">
        <v>34</v>
      </c>
      <c r="L1725" t="s">
        <v>36</v>
      </c>
      <c r="M1725" t="s">
        <v>38</v>
      </c>
      <c r="N1725" t="s">
        <v>36</v>
      </c>
      <c r="O1725" t="str">
        <f>IF(N1725="Occasional","_Yes",N1725)</f>
        <v>No</v>
      </c>
    </row>
    <row r="1726" spans="1:15" x14ac:dyDescent="0.25">
      <c r="A1726" t="s">
        <v>14</v>
      </c>
      <c r="B1726" t="s">
        <v>17</v>
      </c>
      <c r="C1726" t="s">
        <v>20</v>
      </c>
      <c r="D1726">
        <v>13</v>
      </c>
      <c r="E1726" t="s">
        <v>22</v>
      </c>
      <c r="F1726">
        <v>3100</v>
      </c>
      <c r="G1726" t="s">
        <v>27</v>
      </c>
      <c r="H1726">
        <v>36.7109375</v>
      </c>
      <c r="I1726">
        <v>28.328125</v>
      </c>
      <c r="J1726" t="s">
        <v>31</v>
      </c>
      <c r="K1726" s="1" t="s">
        <v>34</v>
      </c>
      <c r="L1726" t="s">
        <v>36</v>
      </c>
      <c r="M1726" t="s">
        <v>38</v>
      </c>
      <c r="N1726" t="s">
        <v>63</v>
      </c>
      <c r="O1726" t="str">
        <f>IF(N1726="Occasional","_Yes",N1726)</f>
        <v>_Yes</v>
      </c>
    </row>
    <row r="1727" spans="1:15" x14ac:dyDescent="0.25">
      <c r="A1727" t="s">
        <v>14</v>
      </c>
      <c r="B1727" t="s">
        <v>17</v>
      </c>
      <c r="C1727" t="s">
        <v>20</v>
      </c>
      <c r="D1727">
        <v>13.14257813</v>
      </c>
      <c r="E1727" t="s">
        <v>22</v>
      </c>
      <c r="F1727">
        <v>3380</v>
      </c>
      <c r="G1727" t="s">
        <v>27</v>
      </c>
      <c r="H1727">
        <v>39</v>
      </c>
      <c r="I1727">
        <v>25.8828125</v>
      </c>
      <c r="J1727" t="s">
        <v>31</v>
      </c>
      <c r="K1727" s="1" t="s">
        <v>35</v>
      </c>
      <c r="L1727" t="s">
        <v>36</v>
      </c>
      <c r="M1727" t="s">
        <v>38</v>
      </c>
      <c r="N1727" t="s">
        <v>36</v>
      </c>
      <c r="O1727" t="str">
        <f>IF(N1727="Occasional","_Yes",N1727)</f>
        <v>No</v>
      </c>
    </row>
    <row r="1728" spans="1:15" x14ac:dyDescent="0.25">
      <c r="A1728" t="s">
        <v>14</v>
      </c>
      <c r="B1728" t="s">
        <v>17</v>
      </c>
      <c r="C1728" t="s">
        <v>20</v>
      </c>
      <c r="D1728">
        <v>13.14257813</v>
      </c>
      <c r="E1728" t="s">
        <v>22</v>
      </c>
      <c r="F1728">
        <v>3410</v>
      </c>
      <c r="G1728" t="s">
        <v>27</v>
      </c>
      <c r="H1728">
        <v>38</v>
      </c>
      <c r="I1728">
        <v>19.50390625</v>
      </c>
      <c r="J1728" t="s">
        <v>29</v>
      </c>
      <c r="K1728" s="1" t="s">
        <v>34</v>
      </c>
      <c r="L1728" t="s">
        <v>36</v>
      </c>
      <c r="M1728" t="s">
        <v>38</v>
      </c>
      <c r="N1728" t="s">
        <v>36</v>
      </c>
      <c r="O1728" t="str">
        <f>IF(N1728="Occasional","_Yes",N1728)</f>
        <v>No</v>
      </c>
    </row>
    <row r="1729" spans="1:15" x14ac:dyDescent="0.25">
      <c r="A1729" t="s">
        <v>14</v>
      </c>
      <c r="B1729" t="s">
        <v>17</v>
      </c>
      <c r="C1729" t="s">
        <v>20</v>
      </c>
      <c r="D1729">
        <v>13.71289063</v>
      </c>
      <c r="E1729" t="s">
        <v>22</v>
      </c>
      <c r="F1729">
        <v>4275</v>
      </c>
      <c r="G1729" t="s">
        <v>28</v>
      </c>
      <c r="H1729">
        <v>42</v>
      </c>
      <c r="I1729">
        <v>24.953125</v>
      </c>
      <c r="J1729" t="s">
        <v>30</v>
      </c>
      <c r="K1729" s="1" t="s">
        <v>34</v>
      </c>
      <c r="L1729" t="s">
        <v>36</v>
      </c>
      <c r="M1729" t="s">
        <v>38</v>
      </c>
      <c r="N1729" t="s">
        <v>36</v>
      </c>
      <c r="O1729" t="str">
        <f>IF(N1729="Occasional","_Yes",N1729)</f>
        <v>No</v>
      </c>
    </row>
    <row r="1730" spans="1:15" x14ac:dyDescent="0.25">
      <c r="A1730" t="s">
        <v>14</v>
      </c>
      <c r="B1730" t="s">
        <v>17</v>
      </c>
      <c r="C1730" t="s">
        <v>20</v>
      </c>
      <c r="D1730">
        <v>14</v>
      </c>
      <c r="E1730" t="s">
        <v>22</v>
      </c>
      <c r="F1730">
        <v>3660</v>
      </c>
      <c r="G1730" t="s">
        <v>28</v>
      </c>
      <c r="H1730">
        <v>40</v>
      </c>
      <c r="I1730">
        <v>20.96875</v>
      </c>
      <c r="J1730" t="s">
        <v>30</v>
      </c>
      <c r="K1730" s="1" t="s">
        <v>34</v>
      </c>
      <c r="L1730" t="s">
        <v>36</v>
      </c>
      <c r="M1730" t="s">
        <v>38</v>
      </c>
      <c r="N1730" t="s">
        <v>36</v>
      </c>
      <c r="O1730" t="str">
        <f>IF(N1730="Occasional","_Yes",N1730)</f>
        <v>No</v>
      </c>
    </row>
    <row r="1731" spans="1:15" x14ac:dyDescent="0.25">
      <c r="A1731" t="s">
        <v>14</v>
      </c>
      <c r="B1731" t="s">
        <v>17</v>
      </c>
      <c r="C1731" t="s">
        <v>20</v>
      </c>
      <c r="D1731">
        <v>14.42773438</v>
      </c>
      <c r="E1731" t="s">
        <v>22</v>
      </c>
      <c r="F1731">
        <v>3510</v>
      </c>
      <c r="G1731" t="s">
        <v>28</v>
      </c>
      <c r="H1731">
        <v>39</v>
      </c>
      <c r="I1731">
        <v>32.7734375</v>
      </c>
      <c r="J1731" t="s">
        <v>32</v>
      </c>
      <c r="K1731" s="1" t="s">
        <v>34</v>
      </c>
      <c r="L1731" t="s">
        <v>36</v>
      </c>
      <c r="M1731" t="s">
        <v>40</v>
      </c>
      <c r="N1731" t="s">
        <v>63</v>
      </c>
      <c r="O1731" t="str">
        <f>IF(N1731="Occasional","_Yes",N1731)</f>
        <v>_Yes</v>
      </c>
    </row>
    <row r="1732" spans="1:15" x14ac:dyDescent="0.25">
      <c r="A1732" t="s">
        <v>14</v>
      </c>
      <c r="B1732" t="s">
        <v>17</v>
      </c>
      <c r="C1732" t="s">
        <v>20</v>
      </c>
      <c r="D1732">
        <v>14.71289063</v>
      </c>
      <c r="E1732" t="s">
        <v>22</v>
      </c>
      <c r="F1732">
        <v>1285</v>
      </c>
      <c r="G1732" t="s">
        <v>25</v>
      </c>
      <c r="H1732">
        <v>34</v>
      </c>
      <c r="I1732">
        <v>22.8125</v>
      </c>
      <c r="J1732" t="s">
        <v>30</v>
      </c>
      <c r="K1732" s="1" t="s">
        <v>33</v>
      </c>
      <c r="L1732" t="s">
        <v>36</v>
      </c>
      <c r="M1732" t="s">
        <v>38</v>
      </c>
      <c r="N1732" t="s">
        <v>63</v>
      </c>
      <c r="O1732" t="str">
        <f>IF(N1732="Occasional","_Yes",N1732)</f>
        <v>_Yes</v>
      </c>
    </row>
    <row r="1733" spans="1:15" x14ac:dyDescent="0.25">
      <c r="A1733" t="s">
        <v>14</v>
      </c>
      <c r="B1733" t="s">
        <v>17</v>
      </c>
      <c r="C1733" t="s">
        <v>20</v>
      </c>
      <c r="D1733">
        <v>16.28515625</v>
      </c>
      <c r="E1733" t="s">
        <v>22</v>
      </c>
      <c r="F1733">
        <v>3210</v>
      </c>
      <c r="G1733" t="s">
        <v>27</v>
      </c>
      <c r="H1733">
        <v>40</v>
      </c>
      <c r="I1733">
        <v>26.08203125</v>
      </c>
      <c r="J1733" t="s">
        <v>31</v>
      </c>
      <c r="K1733" s="1" t="s">
        <v>33</v>
      </c>
      <c r="L1733" t="s">
        <v>63</v>
      </c>
      <c r="M1733" t="s">
        <v>38</v>
      </c>
      <c r="N1733" t="s">
        <v>36</v>
      </c>
      <c r="O1733" t="str">
        <f>IF(N1733="Occasional","_Yes",N1733)</f>
        <v>No</v>
      </c>
    </row>
    <row r="1734" spans="1:15" x14ac:dyDescent="0.25">
      <c r="A1734" t="s">
        <v>14</v>
      </c>
      <c r="B1734" t="s">
        <v>17</v>
      </c>
      <c r="C1734" t="s">
        <v>20</v>
      </c>
      <c r="D1734">
        <v>16.42578125</v>
      </c>
      <c r="E1734" t="s">
        <v>22</v>
      </c>
      <c r="F1734">
        <v>3590</v>
      </c>
      <c r="G1734" t="s">
        <v>28</v>
      </c>
      <c r="H1734">
        <v>40</v>
      </c>
      <c r="I1734">
        <v>30.21875</v>
      </c>
      <c r="J1734" t="s">
        <v>32</v>
      </c>
      <c r="K1734" s="1" t="s">
        <v>33</v>
      </c>
      <c r="L1734" t="s">
        <v>36</v>
      </c>
      <c r="M1734" t="s">
        <v>37</v>
      </c>
      <c r="N1734" t="s">
        <v>36</v>
      </c>
      <c r="O1734" t="str">
        <f>IF(N1734="Occasional","_Yes",N1734)</f>
        <v>No</v>
      </c>
    </row>
    <row r="1735" spans="1:15" x14ac:dyDescent="0.25">
      <c r="A1735" t="s">
        <v>14</v>
      </c>
      <c r="B1735" t="s">
        <v>17</v>
      </c>
      <c r="C1735" t="s">
        <v>20</v>
      </c>
      <c r="D1735">
        <v>16.5703125</v>
      </c>
      <c r="E1735" t="s">
        <v>22</v>
      </c>
      <c r="F1735">
        <v>3550</v>
      </c>
      <c r="G1735" t="s">
        <v>28</v>
      </c>
      <c r="H1735">
        <v>39</v>
      </c>
      <c r="I1735">
        <v>24.08203125</v>
      </c>
      <c r="J1735" t="s">
        <v>30</v>
      </c>
      <c r="K1735" s="1" t="s">
        <v>34</v>
      </c>
      <c r="L1735" t="s">
        <v>63</v>
      </c>
      <c r="M1735" t="s">
        <v>38</v>
      </c>
      <c r="N1735" t="s">
        <v>36</v>
      </c>
      <c r="O1735" t="str">
        <f>IF(N1735="Occasional","_Yes",N1735)</f>
        <v>No</v>
      </c>
    </row>
    <row r="1736" spans="1:15" x14ac:dyDescent="0.25">
      <c r="A1736" t="s">
        <v>14</v>
      </c>
      <c r="B1736" t="s">
        <v>17</v>
      </c>
      <c r="C1736" t="s">
        <v>20</v>
      </c>
      <c r="D1736">
        <v>16.85546875</v>
      </c>
      <c r="E1736" t="s">
        <v>22</v>
      </c>
      <c r="F1736">
        <v>2600</v>
      </c>
      <c r="G1736" t="s">
        <v>26</v>
      </c>
      <c r="H1736">
        <v>40</v>
      </c>
      <c r="I1736">
        <v>29.234375</v>
      </c>
      <c r="J1736" t="s">
        <v>31</v>
      </c>
      <c r="K1736" s="1" t="s">
        <v>34</v>
      </c>
      <c r="L1736" t="s">
        <v>36</v>
      </c>
      <c r="M1736" t="s">
        <v>38</v>
      </c>
      <c r="N1736" t="s">
        <v>63</v>
      </c>
      <c r="O1736" t="str">
        <f>IF(N1736="Occasional","_Yes",N1736)</f>
        <v>_Yes</v>
      </c>
    </row>
    <row r="1737" spans="1:15" x14ac:dyDescent="0.25">
      <c r="A1737" t="s">
        <v>14</v>
      </c>
      <c r="B1737" t="s">
        <v>17</v>
      </c>
      <c r="C1737" t="s">
        <v>20</v>
      </c>
      <c r="D1737">
        <v>17.85546875</v>
      </c>
      <c r="E1737" t="s">
        <v>22</v>
      </c>
      <c r="F1737">
        <v>3765</v>
      </c>
      <c r="G1737" t="s">
        <v>28</v>
      </c>
      <c r="H1737">
        <v>40</v>
      </c>
      <c r="I1737">
        <v>23.2421875</v>
      </c>
      <c r="J1737" t="s">
        <v>30</v>
      </c>
      <c r="K1737" s="1" t="s">
        <v>33</v>
      </c>
      <c r="L1737" t="s">
        <v>36</v>
      </c>
      <c r="M1737" t="s">
        <v>38</v>
      </c>
      <c r="N1737" t="s">
        <v>63</v>
      </c>
      <c r="O1737" t="str">
        <f>IF(N1737="Occasional","_Yes",N1737)</f>
        <v>_Yes</v>
      </c>
    </row>
    <row r="1738" spans="1:15" x14ac:dyDescent="0.25">
      <c r="A1738" t="s">
        <v>14</v>
      </c>
      <c r="B1738" t="s">
        <v>17</v>
      </c>
      <c r="C1738" t="s">
        <v>20</v>
      </c>
      <c r="D1738">
        <v>18.28515625</v>
      </c>
      <c r="E1738" t="s">
        <v>22</v>
      </c>
      <c r="F1738">
        <v>3170</v>
      </c>
      <c r="G1738" t="s">
        <v>27</v>
      </c>
      <c r="H1738">
        <v>40</v>
      </c>
      <c r="I1738">
        <v>30.2421875</v>
      </c>
      <c r="J1738" t="s">
        <v>32</v>
      </c>
      <c r="K1738" s="1" t="s">
        <v>35</v>
      </c>
      <c r="L1738" t="s">
        <v>63</v>
      </c>
      <c r="M1738" t="s">
        <v>38</v>
      </c>
      <c r="N1738" t="s">
        <v>63</v>
      </c>
      <c r="O1738" t="str">
        <f>IF(N1738="Occasional","_Yes",N1738)</f>
        <v>_Yes</v>
      </c>
    </row>
    <row r="1739" spans="1:15" x14ac:dyDescent="0.25">
      <c r="A1739" t="s">
        <v>14</v>
      </c>
      <c r="B1739" t="s">
        <v>17</v>
      </c>
      <c r="C1739" t="s">
        <v>20</v>
      </c>
      <c r="D1739">
        <v>18.28515625</v>
      </c>
      <c r="E1739" t="s">
        <v>22</v>
      </c>
      <c r="F1739">
        <v>3330</v>
      </c>
      <c r="G1739" t="s">
        <v>27</v>
      </c>
      <c r="H1739">
        <v>39</v>
      </c>
      <c r="I1739">
        <v>34.96875</v>
      </c>
      <c r="J1739" t="s">
        <v>32</v>
      </c>
      <c r="K1739" s="1" t="s">
        <v>33</v>
      </c>
      <c r="L1739" t="s">
        <v>36</v>
      </c>
      <c r="M1739" t="s">
        <v>38</v>
      </c>
      <c r="N1739" t="s">
        <v>36</v>
      </c>
      <c r="O1739" t="str">
        <f>IF(N1739="Occasional","_Yes",N1739)</f>
        <v>No</v>
      </c>
    </row>
    <row r="1740" spans="1:15" x14ac:dyDescent="0.25">
      <c r="A1740" t="s">
        <v>14</v>
      </c>
      <c r="B1740" t="s">
        <v>17</v>
      </c>
      <c r="C1740" t="s">
        <v>20</v>
      </c>
      <c r="D1740">
        <v>18.28515625</v>
      </c>
      <c r="E1740" t="s">
        <v>22</v>
      </c>
      <c r="F1740">
        <v>3600</v>
      </c>
      <c r="G1740" t="s">
        <v>28</v>
      </c>
      <c r="H1740">
        <v>41</v>
      </c>
      <c r="I1740">
        <v>34.9609375</v>
      </c>
      <c r="J1740" t="s">
        <v>32</v>
      </c>
      <c r="K1740" s="1" t="s">
        <v>35</v>
      </c>
      <c r="L1740" t="s">
        <v>36</v>
      </c>
      <c r="M1740" t="s">
        <v>38</v>
      </c>
      <c r="N1740" t="s">
        <v>36</v>
      </c>
      <c r="O1740" t="str">
        <f>IF(N1740="Occasional","_Yes",N1740)</f>
        <v>No</v>
      </c>
    </row>
    <row r="1741" spans="1:15" x14ac:dyDescent="0.25">
      <c r="A1741" t="s">
        <v>14</v>
      </c>
      <c r="B1741" t="s">
        <v>17</v>
      </c>
      <c r="C1741" t="s">
        <v>20</v>
      </c>
      <c r="D1741">
        <v>18.85546875</v>
      </c>
      <c r="E1741" t="s">
        <v>22</v>
      </c>
      <c r="F1741">
        <v>3730</v>
      </c>
      <c r="G1741" t="s">
        <v>28</v>
      </c>
      <c r="H1741">
        <v>41</v>
      </c>
      <c r="I1741">
        <v>31.90234375</v>
      </c>
      <c r="J1741" t="s">
        <v>32</v>
      </c>
      <c r="K1741" s="1" t="s">
        <v>34</v>
      </c>
      <c r="L1741" t="s">
        <v>36</v>
      </c>
      <c r="M1741" t="s">
        <v>38</v>
      </c>
      <c r="N1741" t="s">
        <v>36</v>
      </c>
      <c r="O1741" t="str">
        <f>IF(N1741="Occasional","_Yes",N1741)</f>
        <v>No</v>
      </c>
    </row>
    <row r="1742" spans="1:15" x14ac:dyDescent="0.25">
      <c r="A1742" t="s">
        <v>14</v>
      </c>
      <c r="B1742" t="s">
        <v>17</v>
      </c>
      <c r="C1742" t="s">
        <v>20</v>
      </c>
      <c r="D1742">
        <v>18.85546875</v>
      </c>
      <c r="E1742" t="s">
        <v>22</v>
      </c>
      <c r="F1742">
        <v>4135</v>
      </c>
      <c r="G1742" t="s">
        <v>28</v>
      </c>
      <c r="H1742">
        <v>39.5703125</v>
      </c>
      <c r="I1742">
        <v>26.3515625</v>
      </c>
      <c r="J1742" t="s">
        <v>31</v>
      </c>
      <c r="K1742" s="1" t="s">
        <v>34</v>
      </c>
      <c r="L1742" t="s">
        <v>36</v>
      </c>
      <c r="M1742" t="s">
        <v>37</v>
      </c>
      <c r="N1742" t="s">
        <v>36</v>
      </c>
      <c r="O1742" t="str">
        <f>IF(N1742="Occasional","_Yes",N1742)</f>
        <v>No</v>
      </c>
    </row>
    <row r="1743" spans="1:15" x14ac:dyDescent="0.25">
      <c r="A1743" t="s">
        <v>14</v>
      </c>
      <c r="B1743" t="s">
        <v>17</v>
      </c>
      <c r="C1743" t="s">
        <v>20</v>
      </c>
      <c r="D1743">
        <v>19</v>
      </c>
      <c r="E1743" t="s">
        <v>22</v>
      </c>
      <c r="F1743">
        <v>4160</v>
      </c>
      <c r="G1743" t="s">
        <v>28</v>
      </c>
      <c r="H1743">
        <v>41.5703125</v>
      </c>
      <c r="I1743">
        <v>36.359375</v>
      </c>
      <c r="J1743" t="s">
        <v>32</v>
      </c>
      <c r="K1743" s="1" t="s">
        <v>35</v>
      </c>
      <c r="L1743" t="s">
        <v>36</v>
      </c>
      <c r="M1743" t="s">
        <v>37</v>
      </c>
      <c r="N1743" t="s">
        <v>63</v>
      </c>
      <c r="O1743" t="str">
        <f>IF(N1743="Occasional","_Yes",N1743)</f>
        <v>_Yes</v>
      </c>
    </row>
    <row r="1744" spans="1:15" x14ac:dyDescent="0.25">
      <c r="A1744" t="s">
        <v>14</v>
      </c>
      <c r="B1744" t="s">
        <v>17</v>
      </c>
      <c r="C1744" t="s">
        <v>20</v>
      </c>
      <c r="D1744">
        <v>19.28515625</v>
      </c>
      <c r="E1744" t="s">
        <v>22</v>
      </c>
      <c r="F1744">
        <v>3260</v>
      </c>
      <c r="G1744" t="s">
        <v>27</v>
      </c>
      <c r="H1744">
        <v>40</v>
      </c>
      <c r="I1744">
        <v>17.7734375</v>
      </c>
      <c r="J1744" t="s">
        <v>29</v>
      </c>
      <c r="K1744" s="1" t="s">
        <v>34</v>
      </c>
      <c r="L1744" t="s">
        <v>36</v>
      </c>
      <c r="M1744" t="s">
        <v>38</v>
      </c>
      <c r="N1744" t="s">
        <v>63</v>
      </c>
      <c r="O1744" t="str">
        <f>IF(N1744="Occasional","_Yes",N1744)</f>
        <v>_Yes</v>
      </c>
    </row>
    <row r="1745" spans="1:15" x14ac:dyDescent="0.25">
      <c r="A1745" t="s">
        <v>14</v>
      </c>
      <c r="B1745" t="s">
        <v>17</v>
      </c>
      <c r="C1745" t="s">
        <v>20</v>
      </c>
      <c r="D1745">
        <v>19.42578125</v>
      </c>
      <c r="E1745" t="s">
        <v>22</v>
      </c>
      <c r="F1745">
        <v>3040</v>
      </c>
      <c r="G1745" t="s">
        <v>27</v>
      </c>
      <c r="H1745">
        <v>39</v>
      </c>
      <c r="I1745">
        <v>20.80078125</v>
      </c>
      <c r="J1745" t="s">
        <v>30</v>
      </c>
      <c r="K1745" s="1" t="s">
        <v>33</v>
      </c>
      <c r="L1745" t="s">
        <v>36</v>
      </c>
      <c r="M1745" t="s">
        <v>37</v>
      </c>
      <c r="N1745" t="s">
        <v>36</v>
      </c>
      <c r="O1745" t="str">
        <f>IF(N1745="Occasional","_Yes",N1745)</f>
        <v>No</v>
      </c>
    </row>
    <row r="1746" spans="1:15" x14ac:dyDescent="0.25">
      <c r="A1746" t="s">
        <v>14</v>
      </c>
      <c r="B1746" t="s">
        <v>17</v>
      </c>
      <c r="C1746" t="s">
        <v>20</v>
      </c>
      <c r="D1746">
        <v>20.42578125</v>
      </c>
      <c r="E1746" t="s">
        <v>23</v>
      </c>
      <c r="F1746">
        <v>3570</v>
      </c>
      <c r="G1746" t="s">
        <v>28</v>
      </c>
      <c r="H1746">
        <v>40</v>
      </c>
      <c r="I1746">
        <v>20.609375</v>
      </c>
      <c r="J1746" t="s">
        <v>30</v>
      </c>
      <c r="K1746" s="1" t="s">
        <v>33</v>
      </c>
      <c r="L1746" t="s">
        <v>36</v>
      </c>
      <c r="M1746" t="s">
        <v>38</v>
      </c>
      <c r="N1746" t="s">
        <v>41</v>
      </c>
      <c r="O1746" t="str">
        <f>IF(N1746="Occasional","_Yes",N1746)</f>
        <v>_Yes</v>
      </c>
    </row>
    <row r="1747" spans="1:15" x14ac:dyDescent="0.25">
      <c r="A1747" t="s">
        <v>14</v>
      </c>
      <c r="B1747" t="s">
        <v>17</v>
      </c>
      <c r="C1747" t="s">
        <v>20</v>
      </c>
      <c r="D1747">
        <v>21.140625</v>
      </c>
      <c r="E1747" t="s">
        <v>23</v>
      </c>
      <c r="F1747">
        <v>3300</v>
      </c>
      <c r="G1747" t="s">
        <v>27</v>
      </c>
      <c r="H1747">
        <v>41</v>
      </c>
      <c r="I1747">
        <v>33.921875</v>
      </c>
      <c r="J1747" t="s">
        <v>32</v>
      </c>
      <c r="K1747" s="1" t="s">
        <v>33</v>
      </c>
      <c r="L1747" t="s">
        <v>36</v>
      </c>
      <c r="M1747" t="s">
        <v>37</v>
      </c>
      <c r="N1747" t="s">
        <v>36</v>
      </c>
      <c r="O1747" t="str">
        <f>IF(N1747="Occasional","_Yes",N1747)</f>
        <v>No</v>
      </c>
    </row>
    <row r="1748" spans="1:15" x14ac:dyDescent="0.25">
      <c r="A1748" t="s">
        <v>14</v>
      </c>
      <c r="B1748" t="s">
        <v>17</v>
      </c>
      <c r="C1748" t="s">
        <v>20</v>
      </c>
      <c r="D1748">
        <v>24</v>
      </c>
      <c r="E1748" t="s">
        <v>23</v>
      </c>
      <c r="F1748">
        <v>3640</v>
      </c>
      <c r="G1748" t="s">
        <v>28</v>
      </c>
      <c r="H1748">
        <v>39</v>
      </c>
      <c r="I1748">
        <v>23.55078125</v>
      </c>
      <c r="J1748" t="s">
        <v>30</v>
      </c>
      <c r="K1748" s="1" t="s">
        <v>33</v>
      </c>
      <c r="L1748" t="s">
        <v>63</v>
      </c>
      <c r="M1748" t="s">
        <v>38</v>
      </c>
      <c r="N1748" t="s">
        <v>63</v>
      </c>
      <c r="O1748" t="str">
        <f>IF(N1748="Occasional","_Yes",N1748)</f>
        <v>_Yes</v>
      </c>
    </row>
    <row r="1749" spans="1:15" x14ac:dyDescent="0.25">
      <c r="A1749" t="s">
        <v>14</v>
      </c>
      <c r="B1749" t="s">
        <v>17</v>
      </c>
      <c r="C1749" t="s">
        <v>20</v>
      </c>
      <c r="D1749">
        <v>26</v>
      </c>
      <c r="E1749" t="s">
        <v>24</v>
      </c>
      <c r="F1749">
        <v>3500</v>
      </c>
      <c r="G1749" t="s">
        <v>28</v>
      </c>
      <c r="H1749">
        <v>40.5703125</v>
      </c>
      <c r="I1749">
        <v>19.59375</v>
      </c>
      <c r="J1749" t="s">
        <v>29</v>
      </c>
      <c r="K1749" s="1" t="s">
        <v>34</v>
      </c>
      <c r="L1749" t="s">
        <v>36</v>
      </c>
      <c r="M1749" t="s">
        <v>37</v>
      </c>
      <c r="N1749" t="s">
        <v>63</v>
      </c>
      <c r="O1749" t="str">
        <f>IF(N1749="Occasional","_Yes",N1749)</f>
        <v>_Yes</v>
      </c>
    </row>
    <row r="1750" spans="1:15" x14ac:dyDescent="0.25">
      <c r="A1750" t="s">
        <v>14</v>
      </c>
      <c r="B1750" t="s">
        <v>17</v>
      </c>
      <c r="C1750" t="s">
        <v>20</v>
      </c>
      <c r="D1750">
        <v>28.140625</v>
      </c>
      <c r="E1750" t="s">
        <v>24</v>
      </c>
      <c r="F1750">
        <v>3900</v>
      </c>
      <c r="G1750" t="s">
        <v>28</v>
      </c>
      <c r="H1750">
        <v>40</v>
      </c>
      <c r="I1750">
        <v>34.3984375</v>
      </c>
      <c r="J1750" t="s">
        <v>32</v>
      </c>
      <c r="K1750" s="1" t="s">
        <v>33</v>
      </c>
      <c r="L1750" t="s">
        <v>36</v>
      </c>
      <c r="M1750" t="s">
        <v>37</v>
      </c>
      <c r="N1750" t="s">
        <v>63</v>
      </c>
      <c r="O1750" t="str">
        <f>IF(N1750="Occasional","_Yes",N1750)</f>
        <v>_Yes</v>
      </c>
    </row>
    <row r="1751" spans="1:15" x14ac:dyDescent="0.25">
      <c r="A1751" t="s">
        <v>14</v>
      </c>
      <c r="B1751" t="s">
        <v>17</v>
      </c>
      <c r="C1751" t="s">
        <v>20</v>
      </c>
      <c r="D1751">
        <v>28.28515625</v>
      </c>
      <c r="E1751" t="s">
        <v>24</v>
      </c>
      <c r="F1751">
        <v>3140</v>
      </c>
      <c r="G1751" t="s">
        <v>27</v>
      </c>
      <c r="H1751">
        <v>37.421875</v>
      </c>
      <c r="I1751">
        <v>29.34765625</v>
      </c>
      <c r="J1751" t="s">
        <v>31</v>
      </c>
      <c r="K1751" s="1" t="s">
        <v>33</v>
      </c>
      <c r="L1751" t="s">
        <v>63</v>
      </c>
      <c r="M1751" t="s">
        <v>37</v>
      </c>
      <c r="N1751" t="s">
        <v>63</v>
      </c>
      <c r="O1751" t="str">
        <f>IF(N1751="Occasional","_Yes",N1751)</f>
        <v>_Yes</v>
      </c>
    </row>
    <row r="1752" spans="1:15" x14ac:dyDescent="0.25">
      <c r="A1752" t="s">
        <v>14</v>
      </c>
      <c r="B1752" t="s">
        <v>17</v>
      </c>
      <c r="C1752" t="s">
        <v>20</v>
      </c>
      <c r="D1752">
        <v>30</v>
      </c>
      <c r="E1752" t="s">
        <v>24</v>
      </c>
      <c r="F1752">
        <v>4350</v>
      </c>
      <c r="G1752" t="s">
        <v>28</v>
      </c>
      <c r="H1752">
        <v>40</v>
      </c>
      <c r="I1752">
        <v>21.125</v>
      </c>
      <c r="J1752" t="s">
        <v>30</v>
      </c>
      <c r="K1752" s="1" t="s">
        <v>35</v>
      </c>
      <c r="L1752" t="s">
        <v>36</v>
      </c>
      <c r="M1752" t="s">
        <v>38</v>
      </c>
      <c r="N1752" t="s">
        <v>36</v>
      </c>
      <c r="O1752" t="str">
        <f>IF(N1752="Occasional","_Yes",N1752)</f>
        <v>No</v>
      </c>
    </row>
    <row r="1753" spans="1:15" x14ac:dyDescent="0.25">
      <c r="A1753" t="s">
        <v>14</v>
      </c>
      <c r="B1753" t="s">
        <v>17</v>
      </c>
      <c r="C1753" t="s">
        <v>20</v>
      </c>
      <c r="D1753">
        <v>30.42578125</v>
      </c>
      <c r="E1753" t="s">
        <v>24</v>
      </c>
      <c r="F1753">
        <v>3500</v>
      </c>
      <c r="G1753" t="s">
        <v>28</v>
      </c>
      <c r="H1753">
        <v>39.5703125</v>
      </c>
      <c r="I1753">
        <v>20.77734375</v>
      </c>
      <c r="J1753" t="s">
        <v>30</v>
      </c>
      <c r="K1753" s="1" t="s">
        <v>33</v>
      </c>
      <c r="L1753" t="s">
        <v>36</v>
      </c>
      <c r="M1753" t="s">
        <v>38</v>
      </c>
      <c r="N1753" t="s">
        <v>63</v>
      </c>
      <c r="O1753" t="str">
        <f>IF(N1753="Occasional","_Yes",N1753)</f>
        <v>_Yes</v>
      </c>
    </row>
    <row r="1754" spans="1:15" x14ac:dyDescent="0.25">
      <c r="A1754" t="s">
        <v>14</v>
      </c>
      <c r="B1754" t="s">
        <v>17</v>
      </c>
      <c r="C1754" t="s">
        <v>20</v>
      </c>
      <c r="D1754">
        <v>31</v>
      </c>
      <c r="E1754" t="s">
        <v>24</v>
      </c>
      <c r="F1754">
        <v>1305</v>
      </c>
      <c r="G1754" t="s">
        <v>25</v>
      </c>
      <c r="H1754">
        <v>32</v>
      </c>
      <c r="I1754">
        <v>19.34765625</v>
      </c>
      <c r="J1754" t="s">
        <v>29</v>
      </c>
      <c r="K1754" s="1" t="s">
        <v>35</v>
      </c>
      <c r="L1754" t="s">
        <v>36</v>
      </c>
      <c r="M1754" t="s">
        <v>38</v>
      </c>
      <c r="N1754" t="s">
        <v>63</v>
      </c>
      <c r="O1754" t="str">
        <f>IF(N1754="Occasional","_Yes",N1754)</f>
        <v>_Yes</v>
      </c>
    </row>
    <row r="1755" spans="1:15" x14ac:dyDescent="0.25">
      <c r="A1755" t="s">
        <v>14</v>
      </c>
      <c r="B1755" t="s">
        <v>17</v>
      </c>
      <c r="C1755" t="s">
        <v>20</v>
      </c>
      <c r="D1755">
        <v>31.5703125</v>
      </c>
      <c r="E1755" t="s">
        <v>24</v>
      </c>
      <c r="F1755">
        <v>3600</v>
      </c>
      <c r="G1755" t="s">
        <v>28</v>
      </c>
      <c r="H1755">
        <v>39.7109375</v>
      </c>
      <c r="I1755">
        <v>29.8125</v>
      </c>
      <c r="J1755" t="s">
        <v>31</v>
      </c>
      <c r="K1755" s="1" t="s">
        <v>34</v>
      </c>
      <c r="L1755" t="s">
        <v>36</v>
      </c>
      <c r="M1755" t="s">
        <v>38</v>
      </c>
      <c r="N1755" t="s">
        <v>36</v>
      </c>
      <c r="O1755" t="str">
        <f>IF(N1755="Occasional","_Yes",N1755)</f>
        <v>No</v>
      </c>
    </row>
    <row r="1756" spans="1:15" x14ac:dyDescent="0.25">
      <c r="A1756" t="s">
        <v>14</v>
      </c>
      <c r="B1756" t="s">
        <v>17</v>
      </c>
      <c r="C1756" t="s">
        <v>20</v>
      </c>
      <c r="D1756">
        <v>32.140625</v>
      </c>
      <c r="E1756" t="s">
        <v>24</v>
      </c>
      <c r="F1756">
        <v>3300</v>
      </c>
      <c r="G1756" t="s">
        <v>27</v>
      </c>
      <c r="H1756">
        <v>40</v>
      </c>
      <c r="I1756">
        <v>19.44140625</v>
      </c>
      <c r="J1756" t="s">
        <v>29</v>
      </c>
      <c r="K1756" s="1" t="s">
        <v>35</v>
      </c>
      <c r="L1756" t="s">
        <v>36</v>
      </c>
      <c r="M1756" t="s">
        <v>38</v>
      </c>
      <c r="N1756" t="s">
        <v>36</v>
      </c>
      <c r="O1756" t="str">
        <f>IF(N1756="Occasional","_Yes",N1756)</f>
        <v>No</v>
      </c>
    </row>
    <row r="1757" spans="1:15" x14ac:dyDescent="0.25">
      <c r="A1757" t="s">
        <v>14</v>
      </c>
      <c r="B1757" t="s">
        <v>17</v>
      </c>
      <c r="C1757" t="s">
        <v>20</v>
      </c>
      <c r="D1757">
        <v>36.8515625</v>
      </c>
      <c r="E1757" t="s">
        <v>24</v>
      </c>
      <c r="F1757">
        <v>2750</v>
      </c>
      <c r="G1757" t="s">
        <v>26</v>
      </c>
      <c r="H1757">
        <v>42.28125</v>
      </c>
      <c r="I1757">
        <v>23.296875</v>
      </c>
      <c r="J1757" t="s">
        <v>30</v>
      </c>
      <c r="K1757" s="1" t="s">
        <v>35</v>
      </c>
      <c r="L1757" t="s">
        <v>63</v>
      </c>
      <c r="M1757" t="s">
        <v>37</v>
      </c>
      <c r="N1757" t="s">
        <v>63</v>
      </c>
      <c r="O1757" t="str">
        <f>IF(N1757="Occasional","_Yes",N1757)</f>
        <v>_Yes</v>
      </c>
    </row>
    <row r="1758" spans="1:15" x14ac:dyDescent="0.25">
      <c r="A1758" t="s">
        <v>14</v>
      </c>
      <c r="B1758" t="s">
        <v>17</v>
      </c>
      <c r="C1758" t="s">
        <v>20</v>
      </c>
      <c r="D1758">
        <v>44</v>
      </c>
      <c r="E1758" t="s">
        <v>24</v>
      </c>
      <c r="F1758">
        <v>1290</v>
      </c>
      <c r="G1758" t="s">
        <v>25</v>
      </c>
      <c r="H1758">
        <v>33</v>
      </c>
      <c r="I1758">
        <v>29.07421875</v>
      </c>
      <c r="J1758" t="s">
        <v>31</v>
      </c>
      <c r="K1758" s="1" t="s">
        <v>34</v>
      </c>
      <c r="L1758" t="s">
        <v>36</v>
      </c>
      <c r="M1758" t="s">
        <v>40</v>
      </c>
      <c r="N1758" t="s">
        <v>36</v>
      </c>
      <c r="O1758" t="str">
        <f>IF(N1758="Occasional","_Yes",N1758)</f>
        <v>No</v>
      </c>
    </row>
    <row r="1759" spans="1:15" x14ac:dyDescent="0.25">
      <c r="A1759" t="s">
        <v>14</v>
      </c>
      <c r="B1759" t="s">
        <v>17</v>
      </c>
      <c r="C1759" t="s">
        <v>20</v>
      </c>
      <c r="D1759">
        <v>48.28125</v>
      </c>
      <c r="E1759" t="s">
        <v>24</v>
      </c>
      <c r="F1759">
        <v>3080</v>
      </c>
      <c r="G1759" t="s">
        <v>27</v>
      </c>
      <c r="H1759">
        <v>39.421875</v>
      </c>
      <c r="I1759">
        <v>26.7890625</v>
      </c>
      <c r="J1759" t="s">
        <v>31</v>
      </c>
      <c r="K1759" s="1" t="s">
        <v>35</v>
      </c>
      <c r="L1759" t="s">
        <v>36</v>
      </c>
      <c r="M1759" t="s">
        <v>37</v>
      </c>
      <c r="N1759" t="s">
        <v>36</v>
      </c>
      <c r="O1759" t="str">
        <f>IF(N1759="Occasional","_Yes",N1759)</f>
        <v>No</v>
      </c>
    </row>
    <row r="1760" spans="1:15" x14ac:dyDescent="0.25">
      <c r="A1760" t="s">
        <v>14</v>
      </c>
      <c r="B1760" t="s">
        <v>17</v>
      </c>
      <c r="C1760" t="s">
        <v>20</v>
      </c>
      <c r="D1760">
        <v>49</v>
      </c>
      <c r="E1760" t="s">
        <v>24</v>
      </c>
      <c r="F1760">
        <v>3060</v>
      </c>
      <c r="G1760" t="s">
        <v>27</v>
      </c>
      <c r="H1760">
        <v>40.140625</v>
      </c>
      <c r="I1760">
        <v>20.140625</v>
      </c>
      <c r="J1760" t="s">
        <v>30</v>
      </c>
      <c r="K1760" s="1" t="s">
        <v>33</v>
      </c>
      <c r="L1760" t="s">
        <v>63</v>
      </c>
      <c r="M1760" t="s">
        <v>40</v>
      </c>
      <c r="N1760" t="s">
        <v>36</v>
      </c>
      <c r="O1760" t="str">
        <f>IF(N1760="Occasional","_Yes",N1760)</f>
        <v>No</v>
      </c>
    </row>
    <row r="1761" spans="1:15" x14ac:dyDescent="0.25">
      <c r="A1761" t="s">
        <v>14</v>
      </c>
      <c r="B1761" t="s">
        <v>17</v>
      </c>
      <c r="C1761" t="s">
        <v>19</v>
      </c>
      <c r="D1761">
        <v>4.427734375</v>
      </c>
      <c r="E1761" t="s">
        <v>21</v>
      </c>
      <c r="F1761">
        <v>3480</v>
      </c>
      <c r="G1761" t="s">
        <v>27</v>
      </c>
      <c r="H1761">
        <v>40</v>
      </c>
      <c r="I1761">
        <v>38.5546875</v>
      </c>
      <c r="J1761" t="s">
        <v>32</v>
      </c>
      <c r="K1761" s="1" t="s">
        <v>33</v>
      </c>
      <c r="L1761" t="s">
        <v>36</v>
      </c>
      <c r="M1761" t="s">
        <v>38</v>
      </c>
      <c r="N1761" t="s">
        <v>63</v>
      </c>
      <c r="O1761" t="str">
        <f>IF(N1761="Occasional","_Yes",N1761)</f>
        <v>_Yes</v>
      </c>
    </row>
    <row r="1762" spans="1:15" x14ac:dyDescent="0.25">
      <c r="A1762" t="s">
        <v>14</v>
      </c>
      <c r="B1762" t="s">
        <v>17</v>
      </c>
      <c r="C1762" t="s">
        <v>19</v>
      </c>
      <c r="D1762">
        <v>4.856445313</v>
      </c>
      <c r="E1762" t="s">
        <v>21</v>
      </c>
      <c r="F1762">
        <v>4940</v>
      </c>
      <c r="G1762" t="s">
        <v>28</v>
      </c>
      <c r="H1762">
        <v>41</v>
      </c>
      <c r="I1762">
        <v>38.375</v>
      </c>
      <c r="J1762" t="s">
        <v>32</v>
      </c>
      <c r="K1762" s="1" t="s">
        <v>34</v>
      </c>
      <c r="L1762" t="s">
        <v>63</v>
      </c>
      <c r="M1762" t="s">
        <v>38</v>
      </c>
      <c r="N1762" t="s">
        <v>36</v>
      </c>
      <c r="O1762" t="str">
        <f>IF(N1762="Occasional","_Yes",N1762)</f>
        <v>No</v>
      </c>
    </row>
    <row r="1763" spans="1:15" x14ac:dyDescent="0.25">
      <c r="A1763" t="s">
        <v>14</v>
      </c>
      <c r="B1763" t="s">
        <v>17</v>
      </c>
      <c r="C1763" t="s">
        <v>19</v>
      </c>
      <c r="D1763">
        <v>5</v>
      </c>
      <c r="E1763" t="s">
        <v>21</v>
      </c>
      <c r="F1763">
        <v>2810</v>
      </c>
      <c r="G1763" t="s">
        <v>26</v>
      </c>
      <c r="H1763">
        <v>38.5703125</v>
      </c>
      <c r="I1763">
        <v>43.4296875</v>
      </c>
      <c r="J1763" t="s">
        <v>32</v>
      </c>
      <c r="K1763" s="1" t="s">
        <v>35</v>
      </c>
      <c r="L1763" t="s">
        <v>36</v>
      </c>
      <c r="M1763" t="s">
        <v>38</v>
      </c>
      <c r="N1763" t="s">
        <v>36</v>
      </c>
      <c r="O1763" t="str">
        <f>IF(N1763="Occasional","_Yes",N1763)</f>
        <v>No</v>
      </c>
    </row>
    <row r="1764" spans="1:15" x14ac:dyDescent="0.25">
      <c r="A1764" t="s">
        <v>14</v>
      </c>
      <c r="B1764" t="s">
        <v>17</v>
      </c>
      <c r="C1764" t="s">
        <v>19</v>
      </c>
      <c r="D1764">
        <v>5</v>
      </c>
      <c r="E1764" t="s">
        <v>21</v>
      </c>
      <c r="F1764">
        <v>3580</v>
      </c>
      <c r="G1764" t="s">
        <v>28</v>
      </c>
      <c r="H1764">
        <v>40</v>
      </c>
      <c r="I1764">
        <v>25.85546875</v>
      </c>
      <c r="J1764" t="s">
        <v>31</v>
      </c>
      <c r="K1764" s="1" t="s">
        <v>33</v>
      </c>
      <c r="L1764" t="s">
        <v>63</v>
      </c>
      <c r="M1764" t="s">
        <v>38</v>
      </c>
      <c r="N1764" t="s">
        <v>36</v>
      </c>
      <c r="O1764" t="str">
        <f>IF(N1764="Occasional","_Yes",N1764)</f>
        <v>No</v>
      </c>
    </row>
    <row r="1765" spans="1:15" x14ac:dyDescent="0.25">
      <c r="A1765" t="s">
        <v>14</v>
      </c>
      <c r="B1765" t="s">
        <v>17</v>
      </c>
      <c r="C1765" t="s">
        <v>19</v>
      </c>
      <c r="D1765">
        <v>5.142578125</v>
      </c>
      <c r="E1765" t="s">
        <v>21</v>
      </c>
      <c r="F1765">
        <v>3285</v>
      </c>
      <c r="G1765" t="s">
        <v>27</v>
      </c>
      <c r="H1765">
        <v>40</v>
      </c>
      <c r="I1765">
        <v>16.265625</v>
      </c>
      <c r="J1765" t="s">
        <v>29</v>
      </c>
      <c r="K1765" s="1" t="s">
        <v>34</v>
      </c>
      <c r="L1765" t="s">
        <v>63</v>
      </c>
      <c r="M1765" t="s">
        <v>38</v>
      </c>
      <c r="N1765" t="s">
        <v>36</v>
      </c>
      <c r="O1765" t="str">
        <f>IF(N1765="Occasional","_Yes",N1765)</f>
        <v>No</v>
      </c>
    </row>
    <row r="1766" spans="1:15" x14ac:dyDescent="0.25">
      <c r="A1766" t="s">
        <v>14</v>
      </c>
      <c r="B1766" t="s">
        <v>17</v>
      </c>
      <c r="C1766" t="s">
        <v>19</v>
      </c>
      <c r="D1766">
        <v>6.427734375</v>
      </c>
      <c r="E1766" t="s">
        <v>21</v>
      </c>
      <c r="F1766">
        <v>4860</v>
      </c>
      <c r="G1766" t="s">
        <v>28</v>
      </c>
      <c r="H1766">
        <v>40</v>
      </c>
      <c r="I1766">
        <v>39.7734375</v>
      </c>
      <c r="J1766" t="s">
        <v>32</v>
      </c>
      <c r="K1766" s="1" t="s">
        <v>34</v>
      </c>
      <c r="L1766" t="s">
        <v>36</v>
      </c>
      <c r="M1766" t="s">
        <v>38</v>
      </c>
      <c r="N1766" t="s">
        <v>36</v>
      </c>
      <c r="O1766" t="str">
        <f>IF(N1766="Occasional","_Yes",N1766)</f>
        <v>No</v>
      </c>
    </row>
    <row r="1767" spans="1:15" x14ac:dyDescent="0.25">
      <c r="A1767" t="s">
        <v>14</v>
      </c>
      <c r="B1767" t="s">
        <v>17</v>
      </c>
      <c r="C1767" t="s">
        <v>19</v>
      </c>
      <c r="D1767">
        <v>6.571289063</v>
      </c>
      <c r="E1767" t="s">
        <v>21</v>
      </c>
      <c r="F1767">
        <v>3770</v>
      </c>
      <c r="G1767" t="s">
        <v>28</v>
      </c>
      <c r="H1767">
        <v>40</v>
      </c>
      <c r="I1767">
        <v>35.2734375</v>
      </c>
      <c r="J1767" t="s">
        <v>32</v>
      </c>
      <c r="K1767" s="1" t="s">
        <v>34</v>
      </c>
      <c r="L1767" t="s">
        <v>63</v>
      </c>
      <c r="M1767" t="s">
        <v>38</v>
      </c>
      <c r="N1767" t="s">
        <v>36</v>
      </c>
      <c r="O1767" t="str">
        <f>IF(N1767="Occasional","_Yes",N1767)</f>
        <v>No</v>
      </c>
    </row>
    <row r="1768" spans="1:15" x14ac:dyDescent="0.25">
      <c r="A1768" t="s">
        <v>14</v>
      </c>
      <c r="B1768" t="s">
        <v>17</v>
      </c>
      <c r="C1768" t="s">
        <v>19</v>
      </c>
      <c r="D1768">
        <v>7.142578125</v>
      </c>
      <c r="E1768" t="s">
        <v>21</v>
      </c>
      <c r="F1768">
        <v>3500</v>
      </c>
      <c r="G1768" t="s">
        <v>28</v>
      </c>
      <c r="H1768">
        <v>40</v>
      </c>
      <c r="I1768">
        <v>30.65234375</v>
      </c>
      <c r="J1768" t="s">
        <v>32</v>
      </c>
      <c r="K1768" s="1" t="s">
        <v>34</v>
      </c>
      <c r="L1768" t="s">
        <v>36</v>
      </c>
      <c r="M1768" t="s">
        <v>38</v>
      </c>
      <c r="N1768" t="s">
        <v>63</v>
      </c>
      <c r="O1768" t="str">
        <f>IF(N1768="Occasional","_Yes",N1768)</f>
        <v>_Yes</v>
      </c>
    </row>
    <row r="1769" spans="1:15" x14ac:dyDescent="0.25">
      <c r="A1769" t="s">
        <v>14</v>
      </c>
      <c r="B1769" t="s">
        <v>17</v>
      </c>
      <c r="C1769" t="s">
        <v>19</v>
      </c>
      <c r="D1769">
        <v>7.28515625</v>
      </c>
      <c r="E1769" t="s">
        <v>21</v>
      </c>
      <c r="F1769">
        <v>3870</v>
      </c>
      <c r="G1769" t="s">
        <v>28</v>
      </c>
      <c r="H1769">
        <v>40</v>
      </c>
      <c r="I1769">
        <v>28.1171875</v>
      </c>
      <c r="J1769" t="s">
        <v>31</v>
      </c>
      <c r="K1769" s="1" t="s">
        <v>35</v>
      </c>
      <c r="L1769" t="s">
        <v>36</v>
      </c>
      <c r="M1769" t="s">
        <v>38</v>
      </c>
      <c r="N1769" t="s">
        <v>63</v>
      </c>
      <c r="O1769" t="str">
        <f>IF(N1769="Occasional","_Yes",N1769)</f>
        <v>_Yes</v>
      </c>
    </row>
    <row r="1770" spans="1:15" x14ac:dyDescent="0.25">
      <c r="A1770" t="s">
        <v>14</v>
      </c>
      <c r="B1770" t="s">
        <v>17</v>
      </c>
      <c r="C1770" t="s">
        <v>19</v>
      </c>
      <c r="D1770">
        <v>7.427734375</v>
      </c>
      <c r="E1770" t="s">
        <v>21</v>
      </c>
      <c r="F1770">
        <v>3785</v>
      </c>
      <c r="G1770" t="s">
        <v>28</v>
      </c>
      <c r="H1770">
        <v>40</v>
      </c>
      <c r="I1770">
        <v>24.87890625</v>
      </c>
      <c r="J1770" t="s">
        <v>30</v>
      </c>
      <c r="K1770" s="1" t="s">
        <v>34</v>
      </c>
      <c r="L1770" t="s">
        <v>63</v>
      </c>
      <c r="M1770" t="s">
        <v>40</v>
      </c>
      <c r="N1770" t="s">
        <v>36</v>
      </c>
      <c r="O1770" t="str">
        <f>IF(N1770="Occasional","_Yes",N1770)</f>
        <v>No</v>
      </c>
    </row>
    <row r="1771" spans="1:15" x14ac:dyDescent="0.25">
      <c r="A1771" t="s">
        <v>14</v>
      </c>
      <c r="B1771" t="s">
        <v>17</v>
      </c>
      <c r="C1771" t="s">
        <v>19</v>
      </c>
      <c r="D1771">
        <v>8</v>
      </c>
      <c r="E1771" t="s">
        <v>21</v>
      </c>
      <c r="F1771">
        <v>4260</v>
      </c>
      <c r="G1771" t="s">
        <v>28</v>
      </c>
      <c r="H1771">
        <v>41</v>
      </c>
      <c r="I1771">
        <v>31.328125</v>
      </c>
      <c r="J1771" t="s">
        <v>32</v>
      </c>
      <c r="K1771" s="1" t="s">
        <v>33</v>
      </c>
      <c r="L1771" t="s">
        <v>36</v>
      </c>
      <c r="M1771" t="s">
        <v>38</v>
      </c>
      <c r="N1771" t="s">
        <v>36</v>
      </c>
      <c r="O1771" t="str">
        <f>IF(N1771="Occasional","_Yes",N1771)</f>
        <v>No</v>
      </c>
    </row>
    <row r="1772" spans="1:15" x14ac:dyDescent="0.25">
      <c r="A1772" t="s">
        <v>14</v>
      </c>
      <c r="B1772" t="s">
        <v>17</v>
      </c>
      <c r="C1772" t="s">
        <v>19</v>
      </c>
      <c r="D1772">
        <v>8.5703125</v>
      </c>
      <c r="E1772" t="s">
        <v>21</v>
      </c>
      <c r="F1772">
        <v>4085</v>
      </c>
      <c r="G1772" t="s">
        <v>28</v>
      </c>
      <c r="H1772">
        <v>42</v>
      </c>
      <c r="I1772">
        <v>27.15625</v>
      </c>
      <c r="J1772" t="s">
        <v>31</v>
      </c>
      <c r="K1772" s="1" t="s">
        <v>34</v>
      </c>
      <c r="L1772" t="s">
        <v>36</v>
      </c>
      <c r="M1772" t="s">
        <v>38</v>
      </c>
      <c r="N1772" t="s">
        <v>36</v>
      </c>
      <c r="O1772" t="str">
        <f>IF(N1772="Occasional","_Yes",N1772)</f>
        <v>No</v>
      </c>
    </row>
    <row r="1773" spans="1:15" x14ac:dyDescent="0.25">
      <c r="A1773" t="s">
        <v>14</v>
      </c>
      <c r="B1773" t="s">
        <v>17</v>
      </c>
      <c r="C1773" t="s">
        <v>19</v>
      </c>
      <c r="D1773">
        <v>9</v>
      </c>
      <c r="E1773" t="s">
        <v>21</v>
      </c>
      <c r="F1773">
        <v>4640</v>
      </c>
      <c r="G1773" t="s">
        <v>28</v>
      </c>
      <c r="H1773">
        <v>40</v>
      </c>
      <c r="I1773">
        <v>27.08203125</v>
      </c>
      <c r="J1773" t="s">
        <v>31</v>
      </c>
      <c r="K1773" s="1" t="s">
        <v>33</v>
      </c>
      <c r="L1773" t="s">
        <v>63</v>
      </c>
      <c r="M1773" t="s">
        <v>37</v>
      </c>
      <c r="N1773" t="s">
        <v>36</v>
      </c>
      <c r="O1773" t="str">
        <f>IF(N1773="Occasional","_Yes",N1773)</f>
        <v>No</v>
      </c>
    </row>
    <row r="1774" spans="1:15" x14ac:dyDescent="0.25">
      <c r="A1774" t="s">
        <v>14</v>
      </c>
      <c r="B1774" t="s">
        <v>17</v>
      </c>
      <c r="C1774" t="s">
        <v>19</v>
      </c>
      <c r="D1774">
        <v>9.28515625</v>
      </c>
      <c r="E1774" t="s">
        <v>21</v>
      </c>
      <c r="F1774">
        <v>2880</v>
      </c>
      <c r="G1774" t="s">
        <v>26</v>
      </c>
      <c r="H1774">
        <v>39</v>
      </c>
      <c r="I1774">
        <v>22.296875</v>
      </c>
      <c r="J1774" t="s">
        <v>30</v>
      </c>
      <c r="K1774" s="1" t="s">
        <v>34</v>
      </c>
      <c r="L1774" t="s">
        <v>63</v>
      </c>
      <c r="M1774" t="s">
        <v>38</v>
      </c>
      <c r="N1774" t="s">
        <v>63</v>
      </c>
      <c r="O1774" t="str">
        <f>IF(N1774="Occasional","_Yes",N1774)</f>
        <v>_Yes</v>
      </c>
    </row>
    <row r="1775" spans="1:15" x14ac:dyDescent="0.25">
      <c r="A1775" t="s">
        <v>14</v>
      </c>
      <c r="B1775" t="s">
        <v>17</v>
      </c>
      <c r="C1775" t="s">
        <v>19</v>
      </c>
      <c r="D1775">
        <v>9.5703125</v>
      </c>
      <c r="E1775" t="s">
        <v>21</v>
      </c>
      <c r="F1775">
        <v>4260</v>
      </c>
      <c r="G1775" t="s">
        <v>28</v>
      </c>
      <c r="H1775">
        <v>40</v>
      </c>
      <c r="I1775">
        <v>26.1796875</v>
      </c>
      <c r="J1775" t="s">
        <v>31</v>
      </c>
      <c r="K1775" s="1" t="s">
        <v>34</v>
      </c>
      <c r="L1775" t="s">
        <v>63</v>
      </c>
      <c r="M1775" t="s">
        <v>40</v>
      </c>
      <c r="N1775" t="s">
        <v>36</v>
      </c>
      <c r="O1775" t="str">
        <f>IF(N1775="Occasional","_Yes",N1775)</f>
        <v>No</v>
      </c>
    </row>
    <row r="1776" spans="1:15" x14ac:dyDescent="0.25">
      <c r="A1776" t="s">
        <v>14</v>
      </c>
      <c r="B1776" t="s">
        <v>17</v>
      </c>
      <c r="C1776" t="s">
        <v>19</v>
      </c>
      <c r="D1776">
        <v>9.85546875</v>
      </c>
      <c r="E1776" t="s">
        <v>21</v>
      </c>
      <c r="F1776">
        <v>3410</v>
      </c>
      <c r="G1776" t="s">
        <v>27</v>
      </c>
      <c r="H1776">
        <v>38</v>
      </c>
      <c r="I1776">
        <v>28.328125</v>
      </c>
      <c r="J1776" t="s">
        <v>31</v>
      </c>
      <c r="K1776" s="1" t="s">
        <v>34</v>
      </c>
      <c r="L1776" t="s">
        <v>63</v>
      </c>
      <c r="M1776" t="s">
        <v>38</v>
      </c>
      <c r="N1776" t="s">
        <v>36</v>
      </c>
      <c r="O1776" t="str">
        <f>IF(N1776="Occasional","_Yes",N1776)</f>
        <v>No</v>
      </c>
    </row>
    <row r="1777" spans="1:15" x14ac:dyDescent="0.25">
      <c r="A1777" t="s">
        <v>14</v>
      </c>
      <c r="B1777" t="s">
        <v>17</v>
      </c>
      <c r="C1777" t="s">
        <v>19</v>
      </c>
      <c r="D1777">
        <v>10.42773438</v>
      </c>
      <c r="E1777" t="s">
        <v>21</v>
      </c>
      <c r="F1777">
        <v>2830</v>
      </c>
      <c r="G1777" t="s">
        <v>26</v>
      </c>
      <c r="H1777">
        <v>37</v>
      </c>
      <c r="I1777">
        <v>20.9609375</v>
      </c>
      <c r="J1777" t="s">
        <v>30</v>
      </c>
      <c r="K1777" s="1" t="s">
        <v>34</v>
      </c>
      <c r="L1777" t="s">
        <v>36</v>
      </c>
      <c r="M1777" t="s">
        <v>46</v>
      </c>
      <c r="N1777" t="s">
        <v>36</v>
      </c>
      <c r="O1777" t="str">
        <f>IF(N1777="Occasional","_Yes",N1777)</f>
        <v>No</v>
      </c>
    </row>
    <row r="1778" spans="1:15" x14ac:dyDescent="0.25">
      <c r="A1778" t="s">
        <v>14</v>
      </c>
      <c r="B1778" t="s">
        <v>17</v>
      </c>
      <c r="C1778" t="s">
        <v>19</v>
      </c>
      <c r="D1778">
        <v>10.42773438</v>
      </c>
      <c r="E1778" t="s">
        <v>21</v>
      </c>
      <c r="F1778">
        <v>3920</v>
      </c>
      <c r="G1778" t="s">
        <v>28</v>
      </c>
      <c r="H1778">
        <v>41</v>
      </c>
      <c r="I1778">
        <v>22.203125</v>
      </c>
      <c r="J1778" t="s">
        <v>30</v>
      </c>
      <c r="K1778" s="1" t="s">
        <v>35</v>
      </c>
      <c r="L1778" t="s">
        <v>36</v>
      </c>
      <c r="M1778" t="s">
        <v>38</v>
      </c>
      <c r="N1778" t="s">
        <v>63</v>
      </c>
      <c r="O1778" t="str">
        <f>IF(N1778="Occasional","_Yes",N1778)</f>
        <v>_Yes</v>
      </c>
    </row>
    <row r="1779" spans="1:15" x14ac:dyDescent="0.25">
      <c r="A1779" t="s">
        <v>14</v>
      </c>
      <c r="B1779" t="s">
        <v>17</v>
      </c>
      <c r="C1779" t="s">
        <v>19</v>
      </c>
      <c r="D1779">
        <v>10.85546875</v>
      </c>
      <c r="E1779" t="s">
        <v>21</v>
      </c>
      <c r="F1779">
        <v>2850</v>
      </c>
      <c r="G1779" t="s">
        <v>26</v>
      </c>
      <c r="H1779">
        <v>40</v>
      </c>
      <c r="I1779">
        <v>25.5546875</v>
      </c>
      <c r="J1779" t="s">
        <v>31</v>
      </c>
      <c r="K1779" s="1" t="s">
        <v>34</v>
      </c>
      <c r="L1779" t="s">
        <v>36</v>
      </c>
      <c r="M1779" t="s">
        <v>37</v>
      </c>
      <c r="N1779" t="s">
        <v>36</v>
      </c>
      <c r="O1779" t="str">
        <f>IF(N1779="Occasional","_Yes",N1779)</f>
        <v>No</v>
      </c>
    </row>
    <row r="1780" spans="1:15" x14ac:dyDescent="0.25">
      <c r="A1780" t="s">
        <v>14</v>
      </c>
      <c r="B1780" t="s">
        <v>17</v>
      </c>
      <c r="C1780" t="s">
        <v>19</v>
      </c>
      <c r="D1780">
        <v>11.14257813</v>
      </c>
      <c r="E1780" t="s">
        <v>21</v>
      </c>
      <c r="F1780">
        <v>4125</v>
      </c>
      <c r="G1780" t="s">
        <v>28</v>
      </c>
      <c r="H1780">
        <v>41.5703125</v>
      </c>
      <c r="I1780">
        <v>34.0859375</v>
      </c>
      <c r="J1780" t="s">
        <v>32</v>
      </c>
      <c r="K1780" s="1" t="s">
        <v>33</v>
      </c>
      <c r="L1780" t="s">
        <v>36</v>
      </c>
      <c r="M1780" t="s">
        <v>40</v>
      </c>
      <c r="N1780" t="s">
        <v>36</v>
      </c>
      <c r="O1780" t="str">
        <f>IF(N1780="Occasional","_Yes",N1780)</f>
        <v>No</v>
      </c>
    </row>
    <row r="1781" spans="1:15" x14ac:dyDescent="0.25">
      <c r="A1781" t="s">
        <v>14</v>
      </c>
      <c r="B1781" t="s">
        <v>17</v>
      </c>
      <c r="C1781" t="s">
        <v>19</v>
      </c>
      <c r="D1781">
        <v>11.28515625</v>
      </c>
      <c r="E1781" t="s">
        <v>21</v>
      </c>
      <c r="F1781">
        <v>2950</v>
      </c>
      <c r="G1781" t="s">
        <v>26</v>
      </c>
      <c r="H1781">
        <v>40</v>
      </c>
      <c r="I1781">
        <v>26.734375</v>
      </c>
      <c r="J1781" t="s">
        <v>31</v>
      </c>
      <c r="K1781" s="1" t="s">
        <v>34</v>
      </c>
      <c r="L1781" t="s">
        <v>36</v>
      </c>
      <c r="M1781" t="s">
        <v>40</v>
      </c>
      <c r="N1781" t="s">
        <v>36</v>
      </c>
      <c r="O1781" t="str">
        <f>IF(N1781="Occasional","_Yes",N1781)</f>
        <v>No</v>
      </c>
    </row>
    <row r="1782" spans="1:15" x14ac:dyDescent="0.25">
      <c r="A1782" t="s">
        <v>14</v>
      </c>
      <c r="B1782" t="s">
        <v>17</v>
      </c>
      <c r="C1782" t="s">
        <v>19</v>
      </c>
      <c r="D1782">
        <v>11.5703125</v>
      </c>
      <c r="E1782" t="s">
        <v>21</v>
      </c>
      <c r="F1782">
        <v>3670</v>
      </c>
      <c r="G1782" t="s">
        <v>28</v>
      </c>
      <c r="H1782">
        <v>40</v>
      </c>
      <c r="I1782">
        <v>26.25</v>
      </c>
      <c r="J1782" t="s">
        <v>31</v>
      </c>
      <c r="K1782" s="1" t="s">
        <v>34</v>
      </c>
      <c r="L1782" t="s">
        <v>36</v>
      </c>
      <c r="M1782" t="s">
        <v>37</v>
      </c>
      <c r="N1782" t="s">
        <v>63</v>
      </c>
      <c r="O1782" t="str">
        <f>IF(N1782="Occasional","_Yes",N1782)</f>
        <v>_Yes</v>
      </c>
    </row>
    <row r="1783" spans="1:15" x14ac:dyDescent="0.25">
      <c r="A1783" t="s">
        <v>14</v>
      </c>
      <c r="B1783" t="s">
        <v>17</v>
      </c>
      <c r="C1783" t="s">
        <v>19</v>
      </c>
      <c r="D1783">
        <v>11.85546875</v>
      </c>
      <c r="E1783" t="s">
        <v>21</v>
      </c>
      <c r="F1783">
        <v>3500</v>
      </c>
      <c r="G1783" t="s">
        <v>28</v>
      </c>
      <c r="H1783">
        <v>39</v>
      </c>
      <c r="I1783">
        <v>26.10546875</v>
      </c>
      <c r="J1783" t="s">
        <v>31</v>
      </c>
      <c r="K1783" s="1" t="s">
        <v>34</v>
      </c>
      <c r="L1783" t="s">
        <v>36</v>
      </c>
      <c r="M1783" t="s">
        <v>37</v>
      </c>
      <c r="N1783" t="s">
        <v>36</v>
      </c>
      <c r="O1783" t="str">
        <f>IF(N1783="Occasional","_Yes",N1783)</f>
        <v>No</v>
      </c>
    </row>
    <row r="1784" spans="1:15" x14ac:dyDescent="0.25">
      <c r="A1784" t="s">
        <v>14</v>
      </c>
      <c r="B1784" t="s">
        <v>17</v>
      </c>
      <c r="C1784" t="s">
        <v>19</v>
      </c>
      <c r="D1784">
        <v>11.85546875</v>
      </c>
      <c r="E1784" t="s">
        <v>21</v>
      </c>
      <c r="F1784">
        <v>4320</v>
      </c>
      <c r="G1784" t="s">
        <v>28</v>
      </c>
      <c r="H1784">
        <v>42</v>
      </c>
      <c r="I1784">
        <v>22.20703125</v>
      </c>
      <c r="J1784" t="s">
        <v>30</v>
      </c>
      <c r="K1784" s="1" t="s">
        <v>34</v>
      </c>
      <c r="L1784" t="s">
        <v>36</v>
      </c>
      <c r="M1784" t="s">
        <v>38</v>
      </c>
      <c r="N1784" t="s">
        <v>63</v>
      </c>
      <c r="O1784" t="str">
        <f>IF(N1784="Occasional","_Yes",N1784)</f>
        <v>_Yes</v>
      </c>
    </row>
    <row r="1785" spans="1:15" x14ac:dyDescent="0.25">
      <c r="A1785" t="s">
        <v>14</v>
      </c>
      <c r="B1785" t="s">
        <v>17</v>
      </c>
      <c r="C1785" t="s">
        <v>19</v>
      </c>
      <c r="D1785">
        <v>12</v>
      </c>
      <c r="E1785" t="s">
        <v>21</v>
      </c>
      <c r="F1785">
        <v>3960</v>
      </c>
      <c r="G1785" t="s">
        <v>28</v>
      </c>
      <c r="H1785">
        <v>41.5703125</v>
      </c>
      <c r="I1785">
        <v>27.49609375</v>
      </c>
      <c r="J1785" t="s">
        <v>31</v>
      </c>
      <c r="K1785" s="1" t="s">
        <v>34</v>
      </c>
      <c r="L1785" t="s">
        <v>36</v>
      </c>
      <c r="M1785" t="s">
        <v>37</v>
      </c>
      <c r="N1785" t="s">
        <v>36</v>
      </c>
      <c r="O1785" t="str">
        <f>IF(N1785="Occasional","_Yes",N1785)</f>
        <v>No</v>
      </c>
    </row>
    <row r="1786" spans="1:15" x14ac:dyDescent="0.25">
      <c r="A1786" t="s">
        <v>14</v>
      </c>
      <c r="B1786" t="s">
        <v>17</v>
      </c>
      <c r="C1786" t="s">
        <v>19</v>
      </c>
      <c r="D1786">
        <v>12.14257813</v>
      </c>
      <c r="E1786" t="s">
        <v>21</v>
      </c>
      <c r="F1786">
        <v>3750</v>
      </c>
      <c r="G1786" t="s">
        <v>28</v>
      </c>
      <c r="H1786">
        <v>40</v>
      </c>
      <c r="I1786">
        <v>28.8046875</v>
      </c>
      <c r="J1786" t="s">
        <v>31</v>
      </c>
      <c r="K1786" s="1" t="s">
        <v>33</v>
      </c>
      <c r="L1786" t="s">
        <v>63</v>
      </c>
      <c r="M1786" t="s">
        <v>38</v>
      </c>
      <c r="N1786" t="s">
        <v>36</v>
      </c>
      <c r="O1786" t="str">
        <f>IF(N1786="Occasional","_Yes",N1786)</f>
        <v>No</v>
      </c>
    </row>
    <row r="1787" spans="1:15" x14ac:dyDescent="0.25">
      <c r="A1787" t="s">
        <v>14</v>
      </c>
      <c r="B1787" t="s">
        <v>17</v>
      </c>
      <c r="C1787" t="s">
        <v>19</v>
      </c>
      <c r="D1787">
        <v>12.42773438</v>
      </c>
      <c r="E1787" t="s">
        <v>21</v>
      </c>
      <c r="F1787">
        <v>3920</v>
      </c>
      <c r="G1787" t="s">
        <v>28</v>
      </c>
      <c r="H1787">
        <v>40</v>
      </c>
      <c r="I1787">
        <v>20.31640625</v>
      </c>
      <c r="J1787" t="s">
        <v>30</v>
      </c>
      <c r="K1787" s="1" t="s">
        <v>33</v>
      </c>
      <c r="L1787" t="s">
        <v>63</v>
      </c>
      <c r="M1787" t="s">
        <v>37</v>
      </c>
      <c r="N1787" t="s">
        <v>63</v>
      </c>
      <c r="O1787" t="str">
        <f>IF(N1787="Occasional","_Yes",N1787)</f>
        <v>_Yes</v>
      </c>
    </row>
    <row r="1788" spans="1:15" x14ac:dyDescent="0.25">
      <c r="A1788" t="s">
        <v>14</v>
      </c>
      <c r="B1788" t="s">
        <v>17</v>
      </c>
      <c r="C1788" t="s">
        <v>19</v>
      </c>
      <c r="D1788">
        <v>12.71289063</v>
      </c>
      <c r="E1788" t="s">
        <v>21</v>
      </c>
      <c r="F1788">
        <v>3180</v>
      </c>
      <c r="G1788" t="s">
        <v>27</v>
      </c>
      <c r="H1788">
        <v>38</v>
      </c>
      <c r="I1788">
        <v>24.6015625</v>
      </c>
      <c r="J1788" t="s">
        <v>30</v>
      </c>
      <c r="K1788" s="1" t="s">
        <v>34</v>
      </c>
      <c r="L1788" t="s">
        <v>36</v>
      </c>
      <c r="M1788" t="s">
        <v>38</v>
      </c>
      <c r="N1788" t="s">
        <v>36</v>
      </c>
      <c r="O1788" t="str">
        <f>IF(N1788="Occasional","_Yes",N1788)</f>
        <v>No</v>
      </c>
    </row>
    <row r="1789" spans="1:15" x14ac:dyDescent="0.25">
      <c r="A1789" t="s">
        <v>14</v>
      </c>
      <c r="B1789" t="s">
        <v>17</v>
      </c>
      <c r="C1789" t="s">
        <v>19</v>
      </c>
      <c r="D1789">
        <v>12.71289063</v>
      </c>
      <c r="E1789" t="s">
        <v>21</v>
      </c>
      <c r="F1789">
        <v>3590</v>
      </c>
      <c r="G1789" t="s">
        <v>28</v>
      </c>
      <c r="H1789">
        <v>40.5703125</v>
      </c>
      <c r="I1789">
        <v>23.69921875</v>
      </c>
      <c r="J1789" t="s">
        <v>30</v>
      </c>
      <c r="K1789" s="1" t="s">
        <v>34</v>
      </c>
      <c r="L1789" t="s">
        <v>63</v>
      </c>
      <c r="M1789" t="s">
        <v>38</v>
      </c>
      <c r="N1789" t="s">
        <v>36</v>
      </c>
      <c r="O1789" t="str">
        <f>IF(N1789="Occasional","_Yes",N1789)</f>
        <v>No</v>
      </c>
    </row>
    <row r="1790" spans="1:15" x14ac:dyDescent="0.25">
      <c r="A1790" t="s">
        <v>14</v>
      </c>
      <c r="B1790" t="s">
        <v>17</v>
      </c>
      <c r="C1790" t="s">
        <v>19</v>
      </c>
      <c r="D1790">
        <v>12.85546875</v>
      </c>
      <c r="E1790" t="s">
        <v>21</v>
      </c>
      <c r="F1790">
        <v>3360</v>
      </c>
      <c r="G1790" t="s">
        <v>27</v>
      </c>
      <c r="H1790">
        <v>41</v>
      </c>
      <c r="I1790">
        <v>28.21875</v>
      </c>
      <c r="J1790" t="s">
        <v>31</v>
      </c>
      <c r="K1790" s="1" t="s">
        <v>34</v>
      </c>
      <c r="L1790" t="s">
        <v>36</v>
      </c>
      <c r="M1790" t="s">
        <v>38</v>
      </c>
      <c r="N1790" t="s">
        <v>36</v>
      </c>
      <c r="O1790" t="str">
        <f>IF(N1790="Occasional","_Yes",N1790)</f>
        <v>No</v>
      </c>
    </row>
    <row r="1791" spans="1:15" x14ac:dyDescent="0.25">
      <c r="A1791" t="s">
        <v>14</v>
      </c>
      <c r="B1791" t="s">
        <v>17</v>
      </c>
      <c r="C1791" t="s">
        <v>19</v>
      </c>
      <c r="D1791">
        <v>13.14257813</v>
      </c>
      <c r="E1791" t="s">
        <v>22</v>
      </c>
      <c r="F1791">
        <v>3180</v>
      </c>
      <c r="G1791" t="s">
        <v>27</v>
      </c>
      <c r="H1791">
        <v>39.7109375</v>
      </c>
      <c r="I1791">
        <v>31.59765625</v>
      </c>
      <c r="J1791" t="s">
        <v>32</v>
      </c>
      <c r="K1791" s="1" t="s">
        <v>34</v>
      </c>
      <c r="L1791" t="s">
        <v>36</v>
      </c>
      <c r="M1791" t="s">
        <v>38</v>
      </c>
      <c r="N1791" t="s">
        <v>63</v>
      </c>
      <c r="O1791" t="str">
        <f>IF(N1791="Occasional","_Yes",N1791)</f>
        <v>_Yes</v>
      </c>
    </row>
    <row r="1792" spans="1:15" x14ac:dyDescent="0.25">
      <c r="A1792" t="s">
        <v>14</v>
      </c>
      <c r="B1792" t="s">
        <v>17</v>
      </c>
      <c r="C1792" t="s">
        <v>19</v>
      </c>
      <c r="D1792">
        <v>13.14257813</v>
      </c>
      <c r="E1792" t="s">
        <v>22</v>
      </c>
      <c r="F1792">
        <v>3950</v>
      </c>
      <c r="G1792" t="s">
        <v>28</v>
      </c>
      <c r="H1792">
        <v>40</v>
      </c>
      <c r="I1792">
        <v>22.625</v>
      </c>
      <c r="J1792" t="s">
        <v>30</v>
      </c>
      <c r="K1792" s="1" t="s">
        <v>35</v>
      </c>
      <c r="L1792" t="s">
        <v>36</v>
      </c>
      <c r="M1792" t="s">
        <v>40</v>
      </c>
      <c r="N1792" t="s">
        <v>36</v>
      </c>
      <c r="O1792" t="str">
        <f>IF(N1792="Occasional","_Yes",N1792)</f>
        <v>No</v>
      </c>
    </row>
    <row r="1793" spans="1:15" x14ac:dyDescent="0.25">
      <c r="A1793" t="s">
        <v>14</v>
      </c>
      <c r="B1793" t="s">
        <v>17</v>
      </c>
      <c r="C1793" t="s">
        <v>19</v>
      </c>
      <c r="D1793">
        <v>13.28515625</v>
      </c>
      <c r="E1793" t="s">
        <v>22</v>
      </c>
      <c r="F1793">
        <v>3030</v>
      </c>
      <c r="G1793" t="s">
        <v>27</v>
      </c>
      <c r="H1793">
        <v>40</v>
      </c>
      <c r="I1793">
        <v>23.84375</v>
      </c>
      <c r="J1793" t="s">
        <v>30</v>
      </c>
      <c r="K1793" s="1" t="s">
        <v>34</v>
      </c>
      <c r="L1793" t="s">
        <v>36</v>
      </c>
      <c r="M1793" t="s">
        <v>37</v>
      </c>
      <c r="N1793" t="s">
        <v>36</v>
      </c>
      <c r="O1793" t="str">
        <f>IF(N1793="Occasional","_Yes",N1793)</f>
        <v>No</v>
      </c>
    </row>
    <row r="1794" spans="1:15" x14ac:dyDescent="0.25">
      <c r="A1794" t="s">
        <v>14</v>
      </c>
      <c r="B1794" t="s">
        <v>17</v>
      </c>
      <c r="C1794" t="s">
        <v>19</v>
      </c>
      <c r="D1794">
        <v>13.28515625</v>
      </c>
      <c r="E1794" t="s">
        <v>22</v>
      </c>
      <c r="F1794">
        <v>3240</v>
      </c>
      <c r="G1794" t="s">
        <v>27</v>
      </c>
      <c r="H1794">
        <v>39.28125</v>
      </c>
      <c r="I1794">
        <v>35.21875</v>
      </c>
      <c r="J1794" t="s">
        <v>32</v>
      </c>
      <c r="K1794" s="1" t="s">
        <v>33</v>
      </c>
      <c r="L1794" t="s">
        <v>63</v>
      </c>
      <c r="M1794" t="s">
        <v>38</v>
      </c>
      <c r="N1794" t="s">
        <v>63</v>
      </c>
      <c r="O1794" t="str">
        <f>IF(N1794="Occasional","_Yes",N1794)</f>
        <v>_Yes</v>
      </c>
    </row>
    <row r="1795" spans="1:15" x14ac:dyDescent="0.25">
      <c r="A1795" t="s">
        <v>14</v>
      </c>
      <c r="B1795" t="s">
        <v>17</v>
      </c>
      <c r="C1795" t="s">
        <v>19</v>
      </c>
      <c r="D1795">
        <v>13.28515625</v>
      </c>
      <c r="E1795" t="s">
        <v>22</v>
      </c>
      <c r="F1795">
        <v>3260</v>
      </c>
      <c r="G1795" t="s">
        <v>27</v>
      </c>
      <c r="H1795">
        <v>40</v>
      </c>
      <c r="I1795">
        <v>23.9375</v>
      </c>
      <c r="J1795" t="s">
        <v>30</v>
      </c>
      <c r="K1795" s="1" t="s">
        <v>35</v>
      </c>
      <c r="L1795" t="s">
        <v>63</v>
      </c>
      <c r="M1795" t="s">
        <v>38</v>
      </c>
      <c r="N1795" t="s">
        <v>63</v>
      </c>
      <c r="O1795" t="str">
        <f>IF(N1795="Occasional","_Yes",N1795)</f>
        <v>_Yes</v>
      </c>
    </row>
    <row r="1796" spans="1:15" x14ac:dyDescent="0.25">
      <c r="A1796" t="s">
        <v>14</v>
      </c>
      <c r="B1796" t="s">
        <v>17</v>
      </c>
      <c r="C1796" t="s">
        <v>19</v>
      </c>
      <c r="D1796">
        <v>13.71289063</v>
      </c>
      <c r="E1796" t="s">
        <v>22</v>
      </c>
      <c r="F1796">
        <v>3320</v>
      </c>
      <c r="G1796" t="s">
        <v>27</v>
      </c>
      <c r="H1796">
        <v>40</v>
      </c>
      <c r="I1796">
        <v>24.64453125</v>
      </c>
      <c r="J1796" t="s">
        <v>30</v>
      </c>
      <c r="K1796" s="1" t="s">
        <v>33</v>
      </c>
      <c r="L1796" t="s">
        <v>36</v>
      </c>
      <c r="M1796" t="s">
        <v>38</v>
      </c>
      <c r="N1796" t="s">
        <v>36</v>
      </c>
      <c r="O1796" t="str">
        <f>IF(N1796="Occasional","_Yes",N1796)</f>
        <v>No</v>
      </c>
    </row>
    <row r="1797" spans="1:15" x14ac:dyDescent="0.25">
      <c r="A1797" t="s">
        <v>14</v>
      </c>
      <c r="B1797" t="s">
        <v>17</v>
      </c>
      <c r="C1797" t="s">
        <v>19</v>
      </c>
      <c r="D1797">
        <v>14.42773438</v>
      </c>
      <c r="E1797" t="s">
        <v>22</v>
      </c>
      <c r="F1797">
        <v>3880</v>
      </c>
      <c r="G1797" t="s">
        <v>28</v>
      </c>
      <c r="H1797">
        <v>41</v>
      </c>
      <c r="I1797">
        <v>22.37109375</v>
      </c>
      <c r="J1797" t="s">
        <v>30</v>
      </c>
      <c r="K1797" s="1" t="s">
        <v>35</v>
      </c>
      <c r="L1797" t="s">
        <v>63</v>
      </c>
      <c r="M1797" t="s">
        <v>40</v>
      </c>
      <c r="N1797" t="s">
        <v>63</v>
      </c>
      <c r="O1797" t="str">
        <f>IF(N1797="Occasional","_Yes",N1797)</f>
        <v>_Yes</v>
      </c>
    </row>
    <row r="1798" spans="1:15" x14ac:dyDescent="0.25">
      <c r="A1798" t="s">
        <v>14</v>
      </c>
      <c r="B1798" t="s">
        <v>17</v>
      </c>
      <c r="C1798" t="s">
        <v>19</v>
      </c>
      <c r="D1798">
        <v>14.71289063</v>
      </c>
      <c r="E1798" t="s">
        <v>22</v>
      </c>
      <c r="F1798">
        <v>2340</v>
      </c>
      <c r="G1798" t="s">
        <v>25</v>
      </c>
      <c r="H1798">
        <v>40</v>
      </c>
      <c r="I1798">
        <v>37.453125</v>
      </c>
      <c r="J1798" t="s">
        <v>32</v>
      </c>
      <c r="K1798" s="1" t="s">
        <v>34</v>
      </c>
      <c r="L1798" t="s">
        <v>63</v>
      </c>
      <c r="M1798" t="s">
        <v>38</v>
      </c>
      <c r="N1798" t="s">
        <v>36</v>
      </c>
      <c r="O1798" t="str">
        <f>IF(N1798="Occasional","_Yes",N1798)</f>
        <v>No</v>
      </c>
    </row>
    <row r="1799" spans="1:15" x14ac:dyDescent="0.25">
      <c r="A1799" t="s">
        <v>14</v>
      </c>
      <c r="B1799" t="s">
        <v>17</v>
      </c>
      <c r="C1799" t="s">
        <v>19</v>
      </c>
      <c r="D1799">
        <v>15.14257813</v>
      </c>
      <c r="E1799" t="s">
        <v>22</v>
      </c>
      <c r="F1799">
        <v>3900</v>
      </c>
      <c r="G1799" t="s">
        <v>28</v>
      </c>
      <c r="H1799">
        <v>39</v>
      </c>
      <c r="I1799">
        <v>36.71875</v>
      </c>
      <c r="J1799" t="s">
        <v>32</v>
      </c>
      <c r="K1799" s="1" t="s">
        <v>35</v>
      </c>
      <c r="L1799" t="s">
        <v>36</v>
      </c>
      <c r="M1799" t="s">
        <v>38</v>
      </c>
      <c r="N1799" t="s">
        <v>36</v>
      </c>
      <c r="O1799" t="str">
        <f>IF(N1799="Occasional","_Yes",N1799)</f>
        <v>No</v>
      </c>
    </row>
    <row r="1800" spans="1:15" x14ac:dyDescent="0.25">
      <c r="A1800" t="s">
        <v>14</v>
      </c>
      <c r="B1800" t="s">
        <v>17</v>
      </c>
      <c r="C1800" t="s">
        <v>19</v>
      </c>
      <c r="D1800">
        <v>16</v>
      </c>
      <c r="E1800" t="s">
        <v>22</v>
      </c>
      <c r="F1800">
        <v>2580</v>
      </c>
      <c r="G1800" t="s">
        <v>26</v>
      </c>
      <c r="H1800">
        <v>38</v>
      </c>
      <c r="I1800">
        <v>35.6171875</v>
      </c>
      <c r="J1800" t="s">
        <v>32</v>
      </c>
      <c r="K1800" s="1" t="s">
        <v>34</v>
      </c>
      <c r="L1800" t="s">
        <v>36</v>
      </c>
      <c r="M1800" t="s">
        <v>38</v>
      </c>
      <c r="N1800" t="s">
        <v>36</v>
      </c>
      <c r="O1800" t="str">
        <f>IF(N1800="Occasional","_Yes",N1800)</f>
        <v>No</v>
      </c>
    </row>
    <row r="1801" spans="1:15" x14ac:dyDescent="0.25">
      <c r="A1801" t="s">
        <v>14</v>
      </c>
      <c r="B1801" t="s">
        <v>17</v>
      </c>
      <c r="C1801" t="s">
        <v>19</v>
      </c>
      <c r="D1801">
        <v>16</v>
      </c>
      <c r="E1801" t="s">
        <v>22</v>
      </c>
      <c r="F1801">
        <v>3725</v>
      </c>
      <c r="G1801" t="s">
        <v>28</v>
      </c>
      <c r="H1801">
        <v>42</v>
      </c>
      <c r="I1801">
        <v>32.390625</v>
      </c>
      <c r="J1801" t="s">
        <v>32</v>
      </c>
      <c r="K1801" s="1" t="s">
        <v>34</v>
      </c>
      <c r="L1801" t="s">
        <v>36</v>
      </c>
      <c r="M1801" t="s">
        <v>37</v>
      </c>
      <c r="N1801" t="s">
        <v>36</v>
      </c>
      <c r="O1801" t="str">
        <f>IF(N1801="Occasional","_Yes",N1801)</f>
        <v>No</v>
      </c>
    </row>
    <row r="1802" spans="1:15" x14ac:dyDescent="0.25">
      <c r="A1802" t="s">
        <v>14</v>
      </c>
      <c r="B1802" t="s">
        <v>17</v>
      </c>
      <c r="C1802" t="s">
        <v>19</v>
      </c>
      <c r="D1802">
        <v>16.5703125</v>
      </c>
      <c r="E1802" t="s">
        <v>22</v>
      </c>
      <c r="F1802">
        <v>3760</v>
      </c>
      <c r="G1802" t="s">
        <v>28</v>
      </c>
      <c r="H1802">
        <v>38.7109375</v>
      </c>
      <c r="I1802">
        <v>17.15625</v>
      </c>
      <c r="J1802" t="s">
        <v>29</v>
      </c>
      <c r="K1802" s="1" t="s">
        <v>33</v>
      </c>
      <c r="L1802" t="s">
        <v>36</v>
      </c>
      <c r="M1802" t="s">
        <v>37</v>
      </c>
      <c r="N1802" t="s">
        <v>36</v>
      </c>
      <c r="O1802" t="str">
        <f>IF(N1802="Occasional","_Yes",N1802)</f>
        <v>No</v>
      </c>
    </row>
    <row r="1803" spans="1:15" x14ac:dyDescent="0.25">
      <c r="A1803" t="s">
        <v>14</v>
      </c>
      <c r="B1803" t="s">
        <v>17</v>
      </c>
      <c r="C1803" t="s">
        <v>19</v>
      </c>
      <c r="D1803">
        <v>16.5703125</v>
      </c>
      <c r="E1803" t="s">
        <v>22</v>
      </c>
      <c r="F1803">
        <v>4190</v>
      </c>
      <c r="G1803" t="s">
        <v>28</v>
      </c>
      <c r="H1803">
        <v>41</v>
      </c>
      <c r="I1803">
        <v>27.50390625</v>
      </c>
      <c r="J1803" t="s">
        <v>31</v>
      </c>
      <c r="K1803" s="1" t="s">
        <v>34</v>
      </c>
      <c r="L1803" t="s">
        <v>36</v>
      </c>
      <c r="M1803" t="s">
        <v>38</v>
      </c>
      <c r="N1803" t="s">
        <v>63</v>
      </c>
      <c r="O1803" t="str">
        <f>IF(N1803="Occasional","_Yes",N1803)</f>
        <v>_Yes</v>
      </c>
    </row>
    <row r="1804" spans="1:15" x14ac:dyDescent="0.25">
      <c r="A1804" t="s">
        <v>14</v>
      </c>
      <c r="B1804" t="s">
        <v>17</v>
      </c>
      <c r="C1804" t="s">
        <v>19</v>
      </c>
      <c r="D1804">
        <v>18.28515625</v>
      </c>
      <c r="E1804" t="s">
        <v>22</v>
      </c>
      <c r="F1804">
        <v>3230</v>
      </c>
      <c r="G1804" t="s">
        <v>27</v>
      </c>
      <c r="H1804">
        <v>40.140625</v>
      </c>
      <c r="I1804">
        <v>24.19140625</v>
      </c>
      <c r="J1804" t="s">
        <v>30</v>
      </c>
      <c r="K1804" s="1" t="s">
        <v>34</v>
      </c>
      <c r="L1804" t="s">
        <v>36</v>
      </c>
      <c r="M1804" t="s">
        <v>38</v>
      </c>
      <c r="N1804" t="s">
        <v>63</v>
      </c>
      <c r="O1804" t="str">
        <f>IF(N1804="Occasional","_Yes",N1804)</f>
        <v>_Yes</v>
      </c>
    </row>
    <row r="1805" spans="1:15" x14ac:dyDescent="0.25">
      <c r="A1805" t="s">
        <v>14</v>
      </c>
      <c r="B1805" t="s">
        <v>17</v>
      </c>
      <c r="C1805" t="s">
        <v>19</v>
      </c>
      <c r="D1805">
        <v>18.42578125</v>
      </c>
      <c r="E1805" t="s">
        <v>22</v>
      </c>
      <c r="F1805">
        <v>4470</v>
      </c>
      <c r="G1805" t="s">
        <v>28</v>
      </c>
      <c r="H1805">
        <v>39</v>
      </c>
      <c r="I1805">
        <v>29.25</v>
      </c>
      <c r="J1805" t="s">
        <v>31</v>
      </c>
      <c r="K1805" s="1" t="s">
        <v>34</v>
      </c>
      <c r="L1805" t="s">
        <v>63</v>
      </c>
      <c r="M1805" t="s">
        <v>38</v>
      </c>
      <c r="N1805" t="s">
        <v>36</v>
      </c>
      <c r="O1805" t="str">
        <f>IF(N1805="Occasional","_Yes",N1805)</f>
        <v>No</v>
      </c>
    </row>
    <row r="1806" spans="1:15" x14ac:dyDescent="0.25">
      <c r="A1806" t="s">
        <v>14</v>
      </c>
      <c r="B1806" t="s">
        <v>17</v>
      </c>
      <c r="C1806" t="s">
        <v>19</v>
      </c>
      <c r="D1806">
        <v>18.5703125</v>
      </c>
      <c r="E1806" t="s">
        <v>22</v>
      </c>
      <c r="F1806">
        <v>3930</v>
      </c>
      <c r="G1806" t="s">
        <v>28</v>
      </c>
      <c r="H1806">
        <v>40</v>
      </c>
      <c r="I1806">
        <v>30.2578125</v>
      </c>
      <c r="J1806" t="s">
        <v>32</v>
      </c>
      <c r="K1806" s="1" t="s">
        <v>34</v>
      </c>
      <c r="L1806" t="s">
        <v>36</v>
      </c>
      <c r="M1806" t="s">
        <v>38</v>
      </c>
      <c r="N1806" t="s">
        <v>36</v>
      </c>
      <c r="O1806" t="str">
        <f>IF(N1806="Occasional","_Yes",N1806)</f>
        <v>No</v>
      </c>
    </row>
    <row r="1807" spans="1:15" x14ac:dyDescent="0.25">
      <c r="A1807" t="s">
        <v>14</v>
      </c>
      <c r="B1807" t="s">
        <v>17</v>
      </c>
      <c r="C1807" t="s">
        <v>19</v>
      </c>
      <c r="D1807">
        <v>19.42578125</v>
      </c>
      <c r="E1807" t="s">
        <v>22</v>
      </c>
      <c r="F1807">
        <v>3310</v>
      </c>
      <c r="G1807" t="s">
        <v>27</v>
      </c>
      <c r="H1807">
        <v>39</v>
      </c>
      <c r="I1807">
        <v>30.0546875</v>
      </c>
      <c r="J1807" t="s">
        <v>32</v>
      </c>
      <c r="K1807" s="1" t="s">
        <v>33</v>
      </c>
      <c r="L1807" t="s">
        <v>63</v>
      </c>
      <c r="M1807" t="s">
        <v>39</v>
      </c>
      <c r="N1807" t="s">
        <v>36</v>
      </c>
      <c r="O1807" t="str">
        <f>IF(N1807="Occasional","_Yes",N1807)</f>
        <v>No</v>
      </c>
    </row>
    <row r="1808" spans="1:15" x14ac:dyDescent="0.25">
      <c r="A1808" t="s">
        <v>14</v>
      </c>
      <c r="B1808" t="s">
        <v>17</v>
      </c>
      <c r="C1808" t="s">
        <v>19</v>
      </c>
      <c r="D1808">
        <v>19.5703125</v>
      </c>
      <c r="E1808" t="s">
        <v>22</v>
      </c>
      <c r="F1808">
        <v>3370</v>
      </c>
      <c r="G1808" t="s">
        <v>27</v>
      </c>
      <c r="H1808">
        <v>38</v>
      </c>
      <c r="I1808">
        <v>26.4609375</v>
      </c>
      <c r="J1808" t="s">
        <v>31</v>
      </c>
      <c r="K1808" s="1" t="s">
        <v>34</v>
      </c>
      <c r="L1808" t="s">
        <v>63</v>
      </c>
      <c r="M1808" t="s">
        <v>37</v>
      </c>
      <c r="N1808" t="s">
        <v>63</v>
      </c>
      <c r="O1808" t="str">
        <f>IF(N1808="Occasional","_Yes",N1808)</f>
        <v>_Yes</v>
      </c>
    </row>
    <row r="1809" spans="1:15" x14ac:dyDescent="0.25">
      <c r="A1809" t="s">
        <v>14</v>
      </c>
      <c r="B1809" t="s">
        <v>17</v>
      </c>
      <c r="C1809" t="s">
        <v>19</v>
      </c>
      <c r="D1809">
        <v>19.85546875</v>
      </c>
      <c r="E1809" t="s">
        <v>22</v>
      </c>
      <c r="F1809">
        <v>4150</v>
      </c>
      <c r="G1809" t="s">
        <v>28</v>
      </c>
      <c r="H1809">
        <v>40.421875</v>
      </c>
      <c r="I1809">
        <v>30.07421875</v>
      </c>
      <c r="J1809" t="s">
        <v>32</v>
      </c>
      <c r="K1809" s="1" t="s">
        <v>33</v>
      </c>
      <c r="L1809" t="s">
        <v>36</v>
      </c>
      <c r="M1809" t="s">
        <v>38</v>
      </c>
      <c r="N1809" t="s">
        <v>36</v>
      </c>
      <c r="O1809" t="str">
        <f>IF(N1809="Occasional","_Yes",N1809)</f>
        <v>No</v>
      </c>
    </row>
    <row r="1810" spans="1:15" x14ac:dyDescent="0.25">
      <c r="A1810" t="s">
        <v>14</v>
      </c>
      <c r="B1810" t="s">
        <v>17</v>
      </c>
      <c r="C1810" t="s">
        <v>19</v>
      </c>
      <c r="D1810">
        <v>20.140625</v>
      </c>
      <c r="E1810" t="s">
        <v>23</v>
      </c>
      <c r="F1810">
        <v>4180</v>
      </c>
      <c r="G1810" t="s">
        <v>28</v>
      </c>
      <c r="H1810">
        <v>39.7109375</v>
      </c>
      <c r="I1810">
        <v>22.1953125</v>
      </c>
      <c r="J1810" t="s">
        <v>30</v>
      </c>
      <c r="K1810" s="1" t="s">
        <v>34</v>
      </c>
      <c r="L1810" t="s">
        <v>36</v>
      </c>
      <c r="M1810" t="s">
        <v>38</v>
      </c>
      <c r="N1810" t="s">
        <v>36</v>
      </c>
      <c r="O1810" t="str">
        <f>IF(N1810="Occasional","_Yes",N1810)</f>
        <v>No</v>
      </c>
    </row>
    <row r="1811" spans="1:15" x14ac:dyDescent="0.25">
      <c r="A1811" t="s">
        <v>14</v>
      </c>
      <c r="B1811" t="s">
        <v>17</v>
      </c>
      <c r="C1811" t="s">
        <v>19</v>
      </c>
      <c r="D1811">
        <v>20.28515625</v>
      </c>
      <c r="E1811" t="s">
        <v>23</v>
      </c>
      <c r="F1811">
        <v>3450</v>
      </c>
      <c r="G1811" t="s">
        <v>27</v>
      </c>
      <c r="H1811">
        <v>40</v>
      </c>
      <c r="I1811">
        <v>27.51953125</v>
      </c>
      <c r="J1811" t="s">
        <v>31</v>
      </c>
      <c r="K1811" s="1" t="s">
        <v>34</v>
      </c>
      <c r="L1811" t="s">
        <v>36</v>
      </c>
      <c r="M1811" t="s">
        <v>40</v>
      </c>
      <c r="N1811" t="s">
        <v>36</v>
      </c>
      <c r="O1811" t="str">
        <f>IF(N1811="Occasional","_Yes",N1811)</f>
        <v>No</v>
      </c>
    </row>
    <row r="1812" spans="1:15" x14ac:dyDescent="0.25">
      <c r="A1812" t="s">
        <v>14</v>
      </c>
      <c r="B1812" t="s">
        <v>17</v>
      </c>
      <c r="C1812" t="s">
        <v>19</v>
      </c>
      <c r="D1812">
        <v>20.28515625</v>
      </c>
      <c r="E1812" t="s">
        <v>23</v>
      </c>
      <c r="F1812">
        <v>4660</v>
      </c>
      <c r="G1812" t="s">
        <v>28</v>
      </c>
      <c r="H1812">
        <v>40</v>
      </c>
      <c r="I1812">
        <v>20.55859375</v>
      </c>
      <c r="J1812" t="s">
        <v>30</v>
      </c>
      <c r="K1812" s="1" t="s">
        <v>35</v>
      </c>
      <c r="L1812" t="s">
        <v>36</v>
      </c>
      <c r="M1812" t="s">
        <v>37</v>
      </c>
      <c r="N1812" t="s">
        <v>63</v>
      </c>
      <c r="O1812" t="str">
        <f>IF(N1812="Occasional","_Yes",N1812)</f>
        <v>_Yes</v>
      </c>
    </row>
    <row r="1813" spans="1:15" x14ac:dyDescent="0.25">
      <c r="A1813" t="s">
        <v>14</v>
      </c>
      <c r="B1813" t="s">
        <v>17</v>
      </c>
      <c r="C1813" t="s">
        <v>19</v>
      </c>
      <c r="D1813">
        <v>20.42578125</v>
      </c>
      <c r="E1813" t="s">
        <v>23</v>
      </c>
      <c r="F1813">
        <v>3180</v>
      </c>
      <c r="G1813" t="s">
        <v>27</v>
      </c>
      <c r="H1813">
        <v>40</v>
      </c>
      <c r="I1813">
        <v>29.13671875</v>
      </c>
      <c r="J1813" t="s">
        <v>31</v>
      </c>
      <c r="K1813" s="1" t="s">
        <v>34</v>
      </c>
      <c r="L1813" t="s">
        <v>36</v>
      </c>
      <c r="M1813" t="s">
        <v>38</v>
      </c>
      <c r="N1813" t="s">
        <v>36</v>
      </c>
      <c r="O1813" t="str">
        <f>IF(N1813="Occasional","_Yes",N1813)</f>
        <v>No</v>
      </c>
    </row>
    <row r="1814" spans="1:15" x14ac:dyDescent="0.25">
      <c r="A1814" t="s">
        <v>14</v>
      </c>
      <c r="B1814" t="s">
        <v>17</v>
      </c>
      <c r="C1814" t="s">
        <v>19</v>
      </c>
      <c r="D1814">
        <v>23.28515625</v>
      </c>
      <c r="E1814" t="s">
        <v>23</v>
      </c>
      <c r="F1814">
        <v>4940</v>
      </c>
      <c r="G1814" t="s">
        <v>28</v>
      </c>
      <c r="H1814">
        <v>42</v>
      </c>
      <c r="I1814">
        <v>23.9921875</v>
      </c>
      <c r="J1814" t="s">
        <v>30</v>
      </c>
      <c r="K1814" s="1" t="s">
        <v>33</v>
      </c>
      <c r="L1814" t="s">
        <v>36</v>
      </c>
      <c r="M1814" t="s">
        <v>38</v>
      </c>
      <c r="N1814" t="s">
        <v>63</v>
      </c>
      <c r="O1814" t="str">
        <f>IF(N1814="Occasional","_Yes",N1814)</f>
        <v>_Yes</v>
      </c>
    </row>
    <row r="1815" spans="1:15" x14ac:dyDescent="0.25">
      <c r="A1815" t="s">
        <v>14</v>
      </c>
      <c r="B1815" t="s">
        <v>17</v>
      </c>
      <c r="C1815" t="s">
        <v>19</v>
      </c>
      <c r="D1815">
        <v>26.5703125</v>
      </c>
      <c r="E1815" t="s">
        <v>24</v>
      </c>
      <c r="F1815">
        <v>3800</v>
      </c>
      <c r="G1815" t="s">
        <v>28</v>
      </c>
      <c r="H1815">
        <v>40</v>
      </c>
      <c r="I1815">
        <v>29.9296875</v>
      </c>
      <c r="J1815" t="s">
        <v>31</v>
      </c>
      <c r="K1815" s="1" t="s">
        <v>33</v>
      </c>
      <c r="L1815" t="s">
        <v>63</v>
      </c>
      <c r="M1815" t="s">
        <v>38</v>
      </c>
      <c r="N1815" t="s">
        <v>36</v>
      </c>
      <c r="O1815" t="str">
        <f>IF(N1815="Occasional","_Yes",N1815)</f>
        <v>No</v>
      </c>
    </row>
    <row r="1816" spans="1:15" x14ac:dyDescent="0.25">
      <c r="A1816" t="s">
        <v>14</v>
      </c>
      <c r="B1816" t="s">
        <v>17</v>
      </c>
      <c r="C1816" t="s">
        <v>19</v>
      </c>
      <c r="D1816">
        <v>26.7109375</v>
      </c>
      <c r="E1816" t="s">
        <v>24</v>
      </c>
      <c r="F1816">
        <v>3370</v>
      </c>
      <c r="G1816" t="s">
        <v>27</v>
      </c>
      <c r="H1816">
        <v>40</v>
      </c>
      <c r="I1816">
        <v>21.15625</v>
      </c>
      <c r="J1816" t="s">
        <v>30</v>
      </c>
      <c r="K1816" s="1" t="s">
        <v>34</v>
      </c>
      <c r="L1816" t="s">
        <v>63</v>
      </c>
      <c r="M1816" t="s">
        <v>37</v>
      </c>
      <c r="N1816" t="s">
        <v>63</v>
      </c>
      <c r="O1816" t="str">
        <f>IF(N1816="Occasional","_Yes",N1816)</f>
        <v>_Yes</v>
      </c>
    </row>
    <row r="1817" spans="1:15" x14ac:dyDescent="0.25">
      <c r="A1817" t="s">
        <v>14</v>
      </c>
      <c r="B1817" t="s">
        <v>17</v>
      </c>
      <c r="C1817" t="s">
        <v>19</v>
      </c>
      <c r="D1817">
        <v>27.5703125</v>
      </c>
      <c r="E1817" t="s">
        <v>24</v>
      </c>
      <c r="F1817">
        <v>2800</v>
      </c>
      <c r="G1817" t="s">
        <v>26</v>
      </c>
      <c r="H1817">
        <v>39</v>
      </c>
      <c r="I1817">
        <v>28.0703125</v>
      </c>
      <c r="J1817" t="s">
        <v>31</v>
      </c>
      <c r="K1817" s="1" t="s">
        <v>34</v>
      </c>
      <c r="L1817" t="s">
        <v>63</v>
      </c>
      <c r="M1817" t="s">
        <v>38</v>
      </c>
      <c r="N1817" t="s">
        <v>36</v>
      </c>
      <c r="O1817" t="str">
        <f>IF(N1817="Occasional","_Yes",N1817)</f>
        <v>No</v>
      </c>
    </row>
    <row r="1818" spans="1:15" x14ac:dyDescent="0.25">
      <c r="A1818" t="s">
        <v>14</v>
      </c>
      <c r="B1818" t="s">
        <v>17</v>
      </c>
      <c r="C1818" t="s">
        <v>19</v>
      </c>
      <c r="D1818">
        <v>27.85546875</v>
      </c>
      <c r="E1818" t="s">
        <v>24</v>
      </c>
      <c r="F1818">
        <v>3200</v>
      </c>
      <c r="G1818" t="s">
        <v>27</v>
      </c>
      <c r="H1818">
        <v>36</v>
      </c>
      <c r="I1818">
        <v>27.67578125</v>
      </c>
      <c r="J1818" t="s">
        <v>31</v>
      </c>
      <c r="K1818" s="1" t="s">
        <v>33</v>
      </c>
      <c r="L1818" t="s">
        <v>36</v>
      </c>
      <c r="M1818" t="s">
        <v>40</v>
      </c>
      <c r="N1818" t="s">
        <v>36</v>
      </c>
      <c r="O1818" t="str">
        <f>IF(N1818="Occasional","_Yes",N1818)</f>
        <v>No</v>
      </c>
    </row>
    <row r="1819" spans="1:15" x14ac:dyDescent="0.25">
      <c r="A1819" t="s">
        <v>14</v>
      </c>
      <c r="B1819" t="s">
        <v>17</v>
      </c>
      <c r="C1819" t="s">
        <v>19</v>
      </c>
      <c r="D1819">
        <v>28</v>
      </c>
      <c r="E1819" t="s">
        <v>24</v>
      </c>
      <c r="F1819">
        <v>4020</v>
      </c>
      <c r="G1819" t="s">
        <v>28</v>
      </c>
      <c r="H1819">
        <v>40.421875</v>
      </c>
      <c r="I1819">
        <v>22.99609375</v>
      </c>
      <c r="J1819" t="s">
        <v>30</v>
      </c>
      <c r="K1819" s="1" t="s">
        <v>34</v>
      </c>
      <c r="L1819" t="s">
        <v>63</v>
      </c>
      <c r="M1819" t="s">
        <v>38</v>
      </c>
      <c r="N1819" t="s">
        <v>36</v>
      </c>
      <c r="O1819" t="str">
        <f>IF(N1819="Occasional","_Yes",N1819)</f>
        <v>No</v>
      </c>
    </row>
    <row r="1820" spans="1:15" x14ac:dyDescent="0.25">
      <c r="A1820" t="s">
        <v>14</v>
      </c>
      <c r="B1820" t="s">
        <v>17</v>
      </c>
      <c r="C1820" t="s">
        <v>19</v>
      </c>
      <c r="D1820">
        <v>29.28515625</v>
      </c>
      <c r="E1820" t="s">
        <v>24</v>
      </c>
      <c r="F1820">
        <v>2920</v>
      </c>
      <c r="G1820" t="s">
        <v>26</v>
      </c>
      <c r="H1820">
        <v>40.140625</v>
      </c>
      <c r="I1820">
        <v>25.55078125</v>
      </c>
      <c r="J1820" t="s">
        <v>31</v>
      </c>
      <c r="K1820" s="1" t="s">
        <v>34</v>
      </c>
      <c r="L1820" t="s">
        <v>36</v>
      </c>
      <c r="M1820" t="s">
        <v>40</v>
      </c>
      <c r="N1820" t="s">
        <v>63</v>
      </c>
      <c r="O1820" t="str">
        <f>IF(N1820="Occasional","_Yes",N1820)</f>
        <v>_Yes</v>
      </c>
    </row>
    <row r="1821" spans="1:15" x14ac:dyDescent="0.25">
      <c r="A1821" t="s">
        <v>14</v>
      </c>
      <c r="B1821" t="s">
        <v>17</v>
      </c>
      <c r="C1821" t="s">
        <v>19</v>
      </c>
      <c r="D1821">
        <v>31.5703125</v>
      </c>
      <c r="E1821" t="s">
        <v>24</v>
      </c>
      <c r="F1821">
        <v>3780</v>
      </c>
      <c r="G1821" t="s">
        <v>28</v>
      </c>
      <c r="H1821">
        <v>38</v>
      </c>
      <c r="I1821">
        <v>30.69140625</v>
      </c>
      <c r="J1821" t="s">
        <v>32</v>
      </c>
      <c r="K1821" s="1" t="s">
        <v>34</v>
      </c>
      <c r="L1821" t="s">
        <v>63</v>
      </c>
      <c r="M1821" t="s">
        <v>38</v>
      </c>
      <c r="N1821" t="s">
        <v>36</v>
      </c>
      <c r="O1821" t="str">
        <f>IF(N1821="Occasional","_Yes",N1821)</f>
        <v>No</v>
      </c>
    </row>
    <row r="1822" spans="1:15" x14ac:dyDescent="0.25">
      <c r="A1822" t="s">
        <v>14</v>
      </c>
      <c r="B1822" t="s">
        <v>17</v>
      </c>
      <c r="C1822" t="s">
        <v>19</v>
      </c>
      <c r="D1822">
        <v>32.5703125</v>
      </c>
      <c r="E1822" t="s">
        <v>24</v>
      </c>
      <c r="F1822">
        <v>3480</v>
      </c>
      <c r="G1822" t="s">
        <v>27</v>
      </c>
      <c r="H1822">
        <v>40</v>
      </c>
      <c r="I1822">
        <v>38.890625</v>
      </c>
      <c r="J1822" t="s">
        <v>32</v>
      </c>
      <c r="K1822" s="1" t="s">
        <v>35</v>
      </c>
      <c r="L1822" t="s">
        <v>63</v>
      </c>
      <c r="M1822" t="s">
        <v>38</v>
      </c>
      <c r="N1822" t="s">
        <v>36</v>
      </c>
      <c r="O1822" t="str">
        <f>IF(N1822="Occasional","_Yes",N1822)</f>
        <v>No</v>
      </c>
    </row>
    <row r="1823" spans="1:15" x14ac:dyDescent="0.25">
      <c r="A1823" t="s">
        <v>14</v>
      </c>
      <c r="B1823" t="s">
        <v>17</v>
      </c>
      <c r="C1823" t="s">
        <v>19</v>
      </c>
      <c r="D1823">
        <v>39.28125</v>
      </c>
      <c r="E1823" t="s">
        <v>24</v>
      </c>
      <c r="F1823">
        <v>3360</v>
      </c>
      <c r="G1823" t="s">
        <v>27</v>
      </c>
      <c r="H1823">
        <v>40</v>
      </c>
      <c r="I1823">
        <v>22.90234375</v>
      </c>
      <c r="J1823" t="s">
        <v>30</v>
      </c>
      <c r="K1823" s="1" t="s">
        <v>33</v>
      </c>
      <c r="L1823" t="s">
        <v>36</v>
      </c>
      <c r="M1823" t="s">
        <v>38</v>
      </c>
      <c r="N1823" t="s">
        <v>63</v>
      </c>
      <c r="O1823" t="str">
        <f>IF(N1823="Occasional","_Yes",N1823)</f>
        <v>_Yes</v>
      </c>
    </row>
    <row r="1824" spans="1:15" x14ac:dyDescent="0.25">
      <c r="A1824" t="s">
        <v>14</v>
      </c>
      <c r="B1824" t="s">
        <v>17</v>
      </c>
      <c r="C1824" t="s">
        <v>19</v>
      </c>
      <c r="D1824">
        <v>40.28125</v>
      </c>
      <c r="E1824" t="s">
        <v>24</v>
      </c>
      <c r="F1824">
        <v>5000</v>
      </c>
      <c r="G1824" t="s">
        <v>28</v>
      </c>
      <c r="H1824">
        <v>40</v>
      </c>
      <c r="I1824">
        <v>22.9453125</v>
      </c>
      <c r="J1824" t="s">
        <v>30</v>
      </c>
      <c r="K1824" s="1" t="s">
        <v>33</v>
      </c>
      <c r="L1824" t="s">
        <v>63</v>
      </c>
      <c r="M1824" t="s">
        <v>40</v>
      </c>
      <c r="N1824" t="s">
        <v>36</v>
      </c>
      <c r="O1824" t="str">
        <f>IF(N1824="Occasional","_Yes",N1824)</f>
        <v>No</v>
      </c>
    </row>
    <row r="1825" spans="1:15" x14ac:dyDescent="0.25">
      <c r="A1825" t="s">
        <v>14</v>
      </c>
      <c r="B1825" t="s">
        <v>17</v>
      </c>
      <c r="C1825" t="s">
        <v>19</v>
      </c>
      <c r="D1825">
        <v>42.421875</v>
      </c>
      <c r="E1825" t="s">
        <v>24</v>
      </c>
      <c r="F1825">
        <v>3640</v>
      </c>
      <c r="G1825" t="s">
        <v>28</v>
      </c>
      <c r="H1825">
        <v>40</v>
      </c>
      <c r="I1825">
        <v>26.0078125</v>
      </c>
      <c r="J1825" t="s">
        <v>31</v>
      </c>
      <c r="K1825" s="1" t="s">
        <v>34</v>
      </c>
      <c r="L1825" t="s">
        <v>36</v>
      </c>
      <c r="M1825" t="s">
        <v>38</v>
      </c>
      <c r="N1825" t="s">
        <v>36</v>
      </c>
      <c r="O1825" t="str">
        <f>IF(N1825="Occasional","_Yes",N1825)</f>
        <v>No</v>
      </c>
    </row>
    <row r="1826" spans="1:15" x14ac:dyDescent="0.25">
      <c r="K1826" s="1"/>
    </row>
  </sheetData>
  <sortState ref="A2:O1826">
    <sortCondition ref="A2:A1825"/>
    <sortCondition ref="B2:B1825"/>
    <sortCondition ref="C2:C1825"/>
    <sortCondition ref="D2:D1825"/>
    <sortCondition ref="F2:F1825"/>
    <sortCondition ref="H2:H1825"/>
    <sortCondition ref="K2:K1825"/>
  </sortState>
  <conditionalFormatting sqref="Q11:R19 O1826:O1048576 P1:R1 P20:R1048576">
    <cfRule type="duplicateValues" dxfId="1" priority="2"/>
  </conditionalFormatting>
  <conditionalFormatting sqref="O1">
    <cfRule type="duplicateValues" dxfId="0"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J18"/>
  <sheetViews>
    <sheetView workbookViewId="0">
      <selection activeCell="D13" sqref="D13"/>
    </sheetView>
  </sheetViews>
  <sheetFormatPr defaultRowHeight="15" x14ac:dyDescent="0.25"/>
  <cols>
    <col min="1" max="1" width="28.140625" customWidth="1"/>
  </cols>
  <sheetData>
    <row r="1" spans="1:10" ht="15.75" thickBot="1" x14ac:dyDescent="0.3">
      <c r="A1" s="9" t="s">
        <v>7</v>
      </c>
      <c r="B1" s="9"/>
      <c r="D1" t="s">
        <v>64</v>
      </c>
    </row>
    <row r="2" spans="1:10" x14ac:dyDescent="0.25">
      <c r="A2" s="6"/>
      <c r="B2" s="6"/>
      <c r="D2">
        <v>25</v>
      </c>
      <c r="I2" s="8" t="s">
        <v>65</v>
      </c>
      <c r="J2" s="8" t="s">
        <v>67</v>
      </c>
    </row>
    <row r="3" spans="1:10" x14ac:dyDescent="0.25">
      <c r="A3" s="6" t="s">
        <v>47</v>
      </c>
      <c r="B3" s="6">
        <v>39.383443770336228</v>
      </c>
      <c r="D3">
        <v>27</v>
      </c>
      <c r="I3" s="10">
        <v>25</v>
      </c>
      <c r="J3" s="6">
        <v>1</v>
      </c>
    </row>
    <row r="4" spans="1:10" x14ac:dyDescent="0.25">
      <c r="A4" s="6" t="s">
        <v>48</v>
      </c>
      <c r="B4" s="6">
        <v>4.7512742016492387E-2</v>
      </c>
      <c r="D4">
        <v>29</v>
      </c>
      <c r="I4" s="10">
        <v>27</v>
      </c>
      <c r="J4" s="6">
        <v>1</v>
      </c>
    </row>
    <row r="5" spans="1:10" x14ac:dyDescent="0.25">
      <c r="A5" s="6" t="s">
        <v>49</v>
      </c>
      <c r="B5" s="6">
        <v>40</v>
      </c>
      <c r="D5">
        <v>31</v>
      </c>
      <c r="I5" s="10">
        <v>29</v>
      </c>
      <c r="J5" s="6">
        <v>6</v>
      </c>
    </row>
    <row r="6" spans="1:10" x14ac:dyDescent="0.25">
      <c r="A6" s="6" t="s">
        <v>50</v>
      </c>
      <c r="B6" s="6">
        <v>40</v>
      </c>
      <c r="D6">
        <v>33</v>
      </c>
      <c r="I6" s="10">
        <v>31</v>
      </c>
      <c r="J6" s="6">
        <v>15</v>
      </c>
    </row>
    <row r="7" spans="1:10" x14ac:dyDescent="0.25">
      <c r="A7" s="6" t="s">
        <v>51</v>
      </c>
      <c r="B7" s="6">
        <v>2.0402836679832301</v>
      </c>
      <c r="D7">
        <v>35</v>
      </c>
      <c r="I7" s="10">
        <v>33</v>
      </c>
      <c r="J7" s="6">
        <v>24</v>
      </c>
    </row>
    <row r="8" spans="1:10" x14ac:dyDescent="0.25">
      <c r="A8" s="6" t="s">
        <v>52</v>
      </c>
      <c r="B8" s="6">
        <v>4.1627574458391035</v>
      </c>
      <c r="D8">
        <v>37</v>
      </c>
      <c r="I8" s="10">
        <v>35</v>
      </c>
      <c r="J8" s="6">
        <v>42</v>
      </c>
    </row>
    <row r="9" spans="1:10" x14ac:dyDescent="0.25">
      <c r="A9" s="6" t="s">
        <v>53</v>
      </c>
      <c r="B9" s="6">
        <v>7.9762405221785926</v>
      </c>
      <c r="D9">
        <v>39</v>
      </c>
      <c r="I9" s="10">
        <v>37</v>
      </c>
      <c r="J9" s="6">
        <v>98</v>
      </c>
    </row>
    <row r="10" spans="1:10" x14ac:dyDescent="0.25">
      <c r="A10" s="6" t="s">
        <v>54</v>
      </c>
      <c r="B10" s="6">
        <v>-2.2964526347585963</v>
      </c>
      <c r="D10">
        <v>41</v>
      </c>
      <c r="I10" s="10">
        <v>39</v>
      </c>
      <c r="J10" s="6">
        <v>454</v>
      </c>
    </row>
    <row r="11" spans="1:10" x14ac:dyDescent="0.25">
      <c r="A11" s="6" t="s">
        <v>55</v>
      </c>
      <c r="B11" s="6">
        <v>18.421875</v>
      </c>
      <c r="D11">
        <v>43</v>
      </c>
      <c r="I11" s="10">
        <v>41</v>
      </c>
      <c r="J11" s="6">
        <v>1037</v>
      </c>
    </row>
    <row r="12" spans="1:10" x14ac:dyDescent="0.25">
      <c r="A12" s="6" t="s">
        <v>56</v>
      </c>
      <c r="B12" s="6">
        <v>25</v>
      </c>
      <c r="D12">
        <v>45</v>
      </c>
      <c r="I12" s="10">
        <v>43</v>
      </c>
      <c r="J12" s="6">
        <v>164</v>
      </c>
    </row>
    <row r="13" spans="1:10" ht="15.75" thickBot="1" x14ac:dyDescent="0.3">
      <c r="A13" s="6" t="s">
        <v>57</v>
      </c>
      <c r="B13" s="6">
        <v>43.421875</v>
      </c>
      <c r="I13" s="7" t="s">
        <v>66</v>
      </c>
      <c r="J13" s="7">
        <v>2</v>
      </c>
    </row>
    <row r="14" spans="1:10" x14ac:dyDescent="0.25">
      <c r="A14" s="6" t="s">
        <v>58</v>
      </c>
      <c r="B14" s="6">
        <v>72623.0703125</v>
      </c>
    </row>
    <row r="15" spans="1:10" x14ac:dyDescent="0.25">
      <c r="A15" s="6" t="s">
        <v>59</v>
      </c>
      <c r="B15" s="6">
        <v>1844</v>
      </c>
    </row>
    <row r="16" spans="1:10" x14ac:dyDescent="0.25">
      <c r="A16" s="6" t="s">
        <v>60</v>
      </c>
      <c r="B16" s="6">
        <v>43.421875</v>
      </c>
    </row>
    <row r="17" spans="1:2" x14ac:dyDescent="0.25">
      <c r="A17" s="6" t="s">
        <v>61</v>
      </c>
      <c r="B17" s="6">
        <v>25</v>
      </c>
    </row>
    <row r="18" spans="1:2" ht="15.75" thickBot="1" x14ac:dyDescent="0.3">
      <c r="A18" s="7" t="s">
        <v>62</v>
      </c>
      <c r="B18" s="7">
        <v>9.3184460072279041E-2</v>
      </c>
    </row>
  </sheetData>
  <sortState ref="I3:I12">
    <sortCondition ref="I3"/>
  </sortState>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18"/>
  <sheetViews>
    <sheetView workbookViewId="0">
      <selection sqref="A1:B18"/>
    </sheetView>
  </sheetViews>
  <sheetFormatPr defaultRowHeight="15" x14ac:dyDescent="0.25"/>
  <cols>
    <col min="1" max="1" width="18.5703125" customWidth="1"/>
  </cols>
  <sheetData>
    <row r="1" spans="1:2" x14ac:dyDescent="0.25">
      <c r="A1" s="9" t="s">
        <v>8</v>
      </c>
      <c r="B1" s="9"/>
    </row>
    <row r="2" spans="1:2" x14ac:dyDescent="0.25">
      <c r="A2" s="6"/>
      <c r="B2" s="6"/>
    </row>
    <row r="3" spans="1:2" x14ac:dyDescent="0.25">
      <c r="A3" s="6" t="s">
        <v>47</v>
      </c>
      <c r="B3" s="6">
        <v>27.36941374492141</v>
      </c>
    </row>
    <row r="4" spans="1:2" x14ac:dyDescent="0.25">
      <c r="A4" s="6" t="s">
        <v>48</v>
      </c>
      <c r="B4" s="6">
        <v>0.12299160522989493</v>
      </c>
    </row>
    <row r="5" spans="1:2" x14ac:dyDescent="0.25">
      <c r="A5" s="6" t="s">
        <v>49</v>
      </c>
      <c r="B5" s="6">
        <v>27.37890625</v>
      </c>
    </row>
    <row r="6" spans="1:2" x14ac:dyDescent="0.25">
      <c r="A6" s="6" t="s">
        <v>50</v>
      </c>
      <c r="B6" s="6">
        <v>34.6953125</v>
      </c>
    </row>
    <row r="7" spans="1:2" x14ac:dyDescent="0.25">
      <c r="A7" s="6" t="s">
        <v>51</v>
      </c>
      <c r="B7" s="6">
        <v>5.282915387900279</v>
      </c>
    </row>
    <row r="8" spans="1:2" x14ac:dyDescent="0.25">
      <c r="A8" s="6" t="s">
        <v>52</v>
      </c>
      <c r="B8" s="6">
        <v>27.909194995713552</v>
      </c>
    </row>
    <row r="9" spans="1:2" x14ac:dyDescent="0.25">
      <c r="A9" s="6" t="s">
        <v>53</v>
      </c>
      <c r="B9" s="6">
        <v>-0.31530104229475464</v>
      </c>
    </row>
    <row r="10" spans="1:2" x14ac:dyDescent="0.25">
      <c r="A10" s="6" t="s">
        <v>54</v>
      </c>
      <c r="B10" s="6">
        <v>0.18631838020686722</v>
      </c>
    </row>
    <row r="11" spans="1:2" x14ac:dyDescent="0.25">
      <c r="A11" s="6" t="s">
        <v>55</v>
      </c>
      <c r="B11" s="6">
        <v>31.4765625</v>
      </c>
    </row>
    <row r="12" spans="1:2" x14ac:dyDescent="0.25">
      <c r="A12" s="6" t="s">
        <v>56</v>
      </c>
      <c r="B12" s="6">
        <v>13.890625</v>
      </c>
    </row>
    <row r="13" spans="1:2" x14ac:dyDescent="0.25">
      <c r="A13" s="6" t="s">
        <v>57</v>
      </c>
      <c r="B13" s="6">
        <v>45.3671875</v>
      </c>
    </row>
    <row r="14" spans="1:2" x14ac:dyDescent="0.25">
      <c r="A14" s="6" t="s">
        <v>58</v>
      </c>
      <c r="B14" s="6">
        <v>50496.568359379999</v>
      </c>
    </row>
    <row r="15" spans="1:2" x14ac:dyDescent="0.25">
      <c r="A15" s="6" t="s">
        <v>59</v>
      </c>
      <c r="B15" s="6">
        <v>1845</v>
      </c>
    </row>
    <row r="16" spans="1:2" x14ac:dyDescent="0.25">
      <c r="A16" s="6" t="s">
        <v>60</v>
      </c>
      <c r="B16" s="6">
        <v>45.3671875</v>
      </c>
    </row>
    <row r="17" spans="1:2" x14ac:dyDescent="0.25">
      <c r="A17" s="6" t="s">
        <v>61</v>
      </c>
      <c r="B17" s="6">
        <v>13.890625</v>
      </c>
    </row>
    <row r="18" spans="1:2" ht="15.75" thickBot="1" x14ac:dyDescent="0.3">
      <c r="A18" s="7" t="s">
        <v>62</v>
      </c>
      <c r="B18" s="7">
        <v>0.24121744517354463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
  <sheetViews>
    <sheetView topLeftCell="A13" workbookViewId="0">
      <selection activeCell="C7" sqref="C7"/>
    </sheetView>
  </sheetViews>
  <sheetFormatPr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Z3:AC8"/>
  <sheetViews>
    <sheetView workbookViewId="0">
      <selection activeCell="Z3" sqref="Z3:AC8"/>
    </sheetView>
  </sheetViews>
  <sheetFormatPr defaultRowHeight="15" x14ac:dyDescent="0.25"/>
  <cols>
    <col min="1" max="1" width="14.5703125" customWidth="1"/>
    <col min="2" max="2" width="16.28515625" bestFit="1" customWidth="1"/>
    <col min="3" max="3" width="7.5703125" bestFit="1" customWidth="1"/>
    <col min="4" max="4" width="11.28515625" bestFit="1" customWidth="1"/>
  </cols>
  <sheetData>
    <row r="3" spans="26:29" x14ac:dyDescent="0.25">
      <c r="Z3" s="3" t="s">
        <v>44</v>
      </c>
      <c r="AA3" s="3" t="s">
        <v>45</v>
      </c>
    </row>
    <row r="4" spans="26:29" x14ac:dyDescent="0.25">
      <c r="Z4" s="3" t="s">
        <v>42</v>
      </c>
      <c r="AA4" t="s">
        <v>0</v>
      </c>
      <c r="AB4" t="s">
        <v>14</v>
      </c>
      <c r="AC4" t="s">
        <v>43</v>
      </c>
    </row>
    <row r="5" spans="26:29" x14ac:dyDescent="0.25">
      <c r="Z5" s="4" t="s">
        <v>18</v>
      </c>
      <c r="AA5" s="70">
        <v>183</v>
      </c>
      <c r="AB5" s="70">
        <v>1096</v>
      </c>
      <c r="AC5" s="70">
        <v>1279</v>
      </c>
    </row>
    <row r="6" spans="26:29" x14ac:dyDescent="0.25">
      <c r="Z6" s="4" t="s">
        <v>16</v>
      </c>
      <c r="AA6" s="70">
        <v>164</v>
      </c>
      <c r="AB6" s="70">
        <v>262</v>
      </c>
      <c r="AC6" s="70">
        <v>426</v>
      </c>
    </row>
    <row r="7" spans="26:29" x14ac:dyDescent="0.25">
      <c r="Z7" s="4" t="s">
        <v>17</v>
      </c>
      <c r="AA7" s="70">
        <v>23</v>
      </c>
      <c r="AB7" s="70">
        <v>133</v>
      </c>
      <c r="AC7" s="70">
        <v>156</v>
      </c>
    </row>
    <row r="8" spans="26:29" x14ac:dyDescent="0.25">
      <c r="Z8" s="4" t="s">
        <v>43</v>
      </c>
      <c r="AA8" s="70">
        <v>370</v>
      </c>
      <c r="AB8" s="70">
        <v>1491</v>
      </c>
      <c r="AC8" s="70">
        <v>1861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I1849"/>
  <sheetViews>
    <sheetView workbookViewId="0">
      <selection activeCell="B18" sqref="B18"/>
    </sheetView>
  </sheetViews>
  <sheetFormatPr defaultRowHeight="15" x14ac:dyDescent="0.25"/>
  <cols>
    <col min="1" max="1" width="17.28515625" customWidth="1"/>
    <col min="2" max="2" width="18.85546875" customWidth="1"/>
    <col min="3" max="3" width="17" customWidth="1"/>
    <col min="6" max="6" width="14.28515625" customWidth="1"/>
    <col min="8" max="8" width="11.85546875" customWidth="1"/>
    <col min="9" max="9" width="14.28515625" customWidth="1"/>
  </cols>
  <sheetData>
    <row r="1" spans="1:9" x14ac:dyDescent="0.25">
      <c r="A1" t="s">
        <v>69</v>
      </c>
    </row>
    <row r="2" spans="1:9" ht="15.75" thickBot="1" x14ac:dyDescent="0.3"/>
    <row r="3" spans="1:9" x14ac:dyDescent="0.25">
      <c r="A3" s="9" t="s">
        <v>70</v>
      </c>
      <c r="B3" s="9"/>
    </row>
    <row r="4" spans="1:9" x14ac:dyDescent="0.25">
      <c r="A4" s="6" t="s">
        <v>71</v>
      </c>
      <c r="B4" s="6">
        <v>0.13095850602511491</v>
      </c>
    </row>
    <row r="5" spans="1:9" x14ac:dyDescent="0.25">
      <c r="A5" s="6" t="s">
        <v>72</v>
      </c>
      <c r="B5" s="6">
        <v>1.7150130300330059E-2</v>
      </c>
    </row>
    <row r="6" spans="1:9" x14ac:dyDescent="0.25">
      <c r="A6" s="6" t="s">
        <v>73</v>
      </c>
      <c r="B6" s="6">
        <v>1.6610991589578732E-2</v>
      </c>
    </row>
    <row r="7" spans="1:9" x14ac:dyDescent="0.25">
      <c r="A7" s="6" t="s">
        <v>48</v>
      </c>
      <c r="B7" s="6">
        <v>604.56331436378775</v>
      </c>
    </row>
    <row r="8" spans="1:9" ht="15.75" thickBot="1" x14ac:dyDescent="0.3">
      <c r="A8" s="7" t="s">
        <v>74</v>
      </c>
      <c r="B8" s="7">
        <v>1825</v>
      </c>
    </row>
    <row r="10" spans="1:9" ht="15.75" thickBot="1" x14ac:dyDescent="0.3">
      <c r="A10" t="s">
        <v>75</v>
      </c>
    </row>
    <row r="11" spans="1:9" x14ac:dyDescent="0.25">
      <c r="A11" s="8"/>
      <c r="B11" s="8" t="s">
        <v>79</v>
      </c>
      <c r="C11" s="8" t="s">
        <v>80</v>
      </c>
      <c r="D11" s="8" t="s">
        <v>81</v>
      </c>
      <c r="E11" s="8" t="s">
        <v>82</v>
      </c>
      <c r="F11" s="8" t="s">
        <v>83</v>
      </c>
    </row>
    <row r="12" spans="1:9" x14ac:dyDescent="0.25">
      <c r="A12" s="6" t="s">
        <v>76</v>
      </c>
      <c r="B12" s="6">
        <v>1</v>
      </c>
      <c r="C12" s="6">
        <v>11626539.956751823</v>
      </c>
      <c r="D12" s="6">
        <v>11626539.956751823</v>
      </c>
      <c r="E12" s="6">
        <v>31.810237251244963</v>
      </c>
      <c r="F12" s="6">
        <v>1.9666058933185496E-8</v>
      </c>
    </row>
    <row r="13" spans="1:9" x14ac:dyDescent="0.25">
      <c r="A13" s="6" t="s">
        <v>77</v>
      </c>
      <c r="B13" s="6">
        <v>1823</v>
      </c>
      <c r="C13" s="6">
        <v>666300668.35886467</v>
      </c>
      <c r="D13" s="6">
        <v>365496.80107452808</v>
      </c>
      <c r="E13" s="6"/>
      <c r="F13" s="6"/>
    </row>
    <row r="14" spans="1:9" ht="15.75" thickBot="1" x14ac:dyDescent="0.3">
      <c r="A14" s="7" t="s">
        <v>78</v>
      </c>
      <c r="B14" s="7">
        <v>1824</v>
      </c>
      <c r="C14" s="7">
        <v>677927208.31561649</v>
      </c>
      <c r="D14" s="7"/>
      <c r="E14" s="7"/>
      <c r="F14" s="7"/>
    </row>
    <row r="15" spans="1:9" ht="15.75" thickBot="1" x14ac:dyDescent="0.3"/>
    <row r="16" spans="1:9" x14ac:dyDescent="0.25">
      <c r="A16" s="8"/>
      <c r="B16" s="8" t="s">
        <v>84</v>
      </c>
      <c r="C16" s="8" t="s">
        <v>48</v>
      </c>
      <c r="D16" s="8" t="s">
        <v>85</v>
      </c>
      <c r="E16" s="8" t="s">
        <v>86</v>
      </c>
      <c r="F16" s="8" t="s">
        <v>87</v>
      </c>
      <c r="G16" s="8" t="s">
        <v>88</v>
      </c>
      <c r="H16" s="8" t="s">
        <v>89</v>
      </c>
      <c r="I16" s="8" t="s">
        <v>90</v>
      </c>
    </row>
    <row r="17" spans="1:9" x14ac:dyDescent="0.25">
      <c r="A17" s="6" t="s">
        <v>68</v>
      </c>
      <c r="B17" s="6">
        <v>2950.7126123880712</v>
      </c>
      <c r="C17" s="6">
        <v>74.797471896514338</v>
      </c>
      <c r="D17" s="6">
        <v>39.44936289384907</v>
      </c>
      <c r="E17" s="6">
        <v>1.3385733291938183E-246</v>
      </c>
      <c r="F17" s="6">
        <v>2804.0148637745456</v>
      </c>
      <c r="G17" s="6">
        <v>3097.4103610015968</v>
      </c>
      <c r="H17" s="6">
        <v>2804.0148637745456</v>
      </c>
      <c r="I17" s="6">
        <v>3097.4103610015968</v>
      </c>
    </row>
    <row r="18" spans="1:9" ht="15.75" thickBot="1" x14ac:dyDescent="0.3">
      <c r="A18" s="7" t="s">
        <v>91</v>
      </c>
      <c r="B18" s="7">
        <v>15.123587418833838</v>
      </c>
      <c r="C18" s="7">
        <v>2.681460271885062</v>
      </c>
      <c r="D18" s="7">
        <v>5.6400564936216568</v>
      </c>
      <c r="E18" s="7">
        <v>1.9666058933197977E-8</v>
      </c>
      <c r="F18" s="7">
        <v>9.8645301952636686</v>
      </c>
      <c r="G18" s="7">
        <v>20.382644642404006</v>
      </c>
      <c r="H18" s="7">
        <v>9.8645301952636686</v>
      </c>
      <c r="I18" s="7">
        <v>20.382644642404006</v>
      </c>
    </row>
    <row r="22" spans="1:9" x14ac:dyDescent="0.25">
      <c r="A22" t="s">
        <v>92</v>
      </c>
      <c r="F22" t="s">
        <v>97</v>
      </c>
    </row>
    <row r="23" spans="1:9" ht="15.75" thickBot="1" x14ac:dyDescent="0.3"/>
    <row r="24" spans="1:9" x14ac:dyDescent="0.25">
      <c r="A24" s="8" t="s">
        <v>93</v>
      </c>
      <c r="B24" s="8" t="s">
        <v>94</v>
      </c>
      <c r="C24" s="8" t="s">
        <v>95</v>
      </c>
      <c r="D24" s="8" t="s">
        <v>96</v>
      </c>
      <c r="F24" s="8" t="s">
        <v>98</v>
      </c>
      <c r="G24" s="8" t="s">
        <v>99</v>
      </c>
    </row>
    <row r="25" spans="1:9" x14ac:dyDescent="0.25">
      <c r="A25" s="6">
        <v>1</v>
      </c>
      <c r="B25" s="6">
        <v>3446.9553245685565</v>
      </c>
      <c r="C25" s="6">
        <v>333.04467543144347</v>
      </c>
      <c r="D25" s="6">
        <v>0.55103576451639258</v>
      </c>
      <c r="F25" s="6">
        <v>2.7397260273972601E-2</v>
      </c>
      <c r="G25" s="6">
        <v>860</v>
      </c>
    </row>
    <row r="26" spans="1:9" x14ac:dyDescent="0.25">
      <c r="A26" s="6">
        <v>2</v>
      </c>
      <c r="B26" s="6">
        <v>3467.3957981893241</v>
      </c>
      <c r="C26" s="6">
        <v>-317.39579818932407</v>
      </c>
      <c r="D26" s="6">
        <v>-0.52514406988484308</v>
      </c>
      <c r="F26" s="6">
        <v>8.2191780821917804E-2</v>
      </c>
      <c r="G26" s="6">
        <v>885</v>
      </c>
    </row>
    <row r="27" spans="1:9" x14ac:dyDescent="0.25">
      <c r="A27" s="6">
        <v>3</v>
      </c>
      <c r="B27" s="6">
        <v>3472.9489904446773</v>
      </c>
      <c r="C27" s="6">
        <v>-202.94899044467729</v>
      </c>
      <c r="D27" s="6">
        <v>-0.33578723924242171</v>
      </c>
      <c r="F27" s="6">
        <v>0.13698630136986301</v>
      </c>
      <c r="G27" s="6">
        <v>930</v>
      </c>
    </row>
    <row r="28" spans="1:9" x14ac:dyDescent="0.25">
      <c r="A28" s="6">
        <v>4</v>
      </c>
      <c r="B28" s="6">
        <v>3378.8401046704494</v>
      </c>
      <c r="C28" s="6">
        <v>271.15989532955064</v>
      </c>
      <c r="D28" s="6">
        <v>0.44864491538721946</v>
      </c>
      <c r="F28" s="6">
        <v>0.19178082191780821</v>
      </c>
      <c r="G28" s="6">
        <v>946</v>
      </c>
    </row>
    <row r="29" spans="1:9" x14ac:dyDescent="0.25">
      <c r="A29" s="6">
        <v>5</v>
      </c>
      <c r="B29" s="6">
        <v>3341.326518690139</v>
      </c>
      <c r="C29" s="6">
        <v>-1041.326518690139</v>
      </c>
      <c r="D29" s="6">
        <v>-1.7229164633671841</v>
      </c>
      <c r="F29" s="6">
        <v>0.24657534246575341</v>
      </c>
      <c r="G29" s="6">
        <v>970</v>
      </c>
    </row>
    <row r="30" spans="1:9" x14ac:dyDescent="0.25">
      <c r="A30" s="6">
        <v>6</v>
      </c>
      <c r="B30" s="6">
        <v>3160.7886938778101</v>
      </c>
      <c r="C30" s="6">
        <v>39.211306122189853</v>
      </c>
      <c r="D30" s="6">
        <v>6.4876677637126526E-2</v>
      </c>
      <c r="F30" s="6">
        <v>0.30136986301369861</v>
      </c>
      <c r="G30" s="6">
        <v>1045</v>
      </c>
    </row>
    <row r="31" spans="1:9" x14ac:dyDescent="0.25">
      <c r="A31" s="6">
        <v>7</v>
      </c>
      <c r="B31" s="6">
        <v>3323.4854116569832</v>
      </c>
      <c r="C31" s="6">
        <v>-113.48541165698316</v>
      </c>
      <c r="D31" s="6">
        <v>-0.18776616228093951</v>
      </c>
      <c r="F31" s="6">
        <v>0.35616438356164382</v>
      </c>
      <c r="G31" s="6">
        <v>1055</v>
      </c>
    </row>
    <row r="32" spans="1:9" x14ac:dyDescent="0.25">
      <c r="A32" s="6">
        <v>8</v>
      </c>
      <c r="B32" s="6">
        <v>3398.7488896710238</v>
      </c>
      <c r="C32" s="6">
        <v>151.25111032897621</v>
      </c>
      <c r="D32" s="6">
        <v>0.25025102444923186</v>
      </c>
      <c r="F32" s="6">
        <v>0.41095890410958902</v>
      </c>
      <c r="G32" s="6">
        <v>1075</v>
      </c>
    </row>
    <row r="33" spans="1:7" x14ac:dyDescent="0.25">
      <c r="A33" s="6">
        <v>9</v>
      </c>
      <c r="B33" s="6">
        <v>3407.9057492410207</v>
      </c>
      <c r="C33" s="6">
        <v>-632.90574924102066</v>
      </c>
      <c r="D33" s="6">
        <v>-1.0471679300924186</v>
      </c>
      <c r="F33" s="6">
        <v>0.46575342465753422</v>
      </c>
      <c r="G33" s="6">
        <v>1145</v>
      </c>
    </row>
    <row r="34" spans="1:7" x14ac:dyDescent="0.25">
      <c r="A34" s="6">
        <v>10</v>
      </c>
      <c r="B34" s="6">
        <v>3396.2676761101211</v>
      </c>
      <c r="C34" s="6">
        <v>-16.267676110121101</v>
      </c>
      <c r="D34" s="6">
        <v>-2.6915522161202875E-2</v>
      </c>
      <c r="F34" s="6">
        <v>0.52054794520547942</v>
      </c>
      <c r="G34" s="6">
        <v>1160</v>
      </c>
    </row>
    <row r="35" spans="1:7" x14ac:dyDescent="0.25">
      <c r="A35" s="6">
        <v>11</v>
      </c>
      <c r="B35" s="6">
        <v>3397.7445889439919</v>
      </c>
      <c r="C35" s="6">
        <v>82.255411056008143</v>
      </c>
      <c r="D35" s="6">
        <v>0.13609487453339505</v>
      </c>
      <c r="F35" s="6">
        <v>0.57534246575342463</v>
      </c>
      <c r="G35" s="6">
        <v>1250</v>
      </c>
    </row>
    <row r="36" spans="1:7" x14ac:dyDescent="0.25">
      <c r="A36" s="6">
        <v>12</v>
      </c>
      <c r="B36" s="6">
        <v>3463.8512073880347</v>
      </c>
      <c r="C36" s="6">
        <v>206.14879261196529</v>
      </c>
      <c r="D36" s="6">
        <v>0.34108144018188608</v>
      </c>
      <c r="F36" s="6">
        <v>0.63013698630136983</v>
      </c>
      <c r="G36" s="6">
        <v>1255</v>
      </c>
    </row>
    <row r="37" spans="1:7" x14ac:dyDescent="0.25">
      <c r="A37" s="6">
        <v>13</v>
      </c>
      <c r="B37" s="6">
        <v>3430.472977342562</v>
      </c>
      <c r="C37" s="6">
        <v>1129.527022657438</v>
      </c>
      <c r="D37" s="6">
        <v>1.8688477324120671</v>
      </c>
      <c r="F37" s="6">
        <v>0.68493150684931503</v>
      </c>
      <c r="G37" s="6">
        <v>1275</v>
      </c>
    </row>
    <row r="38" spans="1:7" x14ac:dyDescent="0.25">
      <c r="A38" s="6">
        <v>14</v>
      </c>
      <c r="B38" s="6">
        <v>3367.0838785128403</v>
      </c>
      <c r="C38" s="6">
        <v>267.91612148715967</v>
      </c>
      <c r="D38" s="6">
        <v>0.44327796154883531</v>
      </c>
      <c r="F38" s="6">
        <v>0.73972602739726023</v>
      </c>
      <c r="G38" s="6">
        <v>1285</v>
      </c>
    </row>
    <row r="39" spans="1:7" x14ac:dyDescent="0.25">
      <c r="A39" s="6">
        <v>15</v>
      </c>
      <c r="B39" s="6">
        <v>3427.164692594692</v>
      </c>
      <c r="C39" s="6">
        <v>-827.16469259469204</v>
      </c>
      <c r="D39" s="6">
        <v>-1.368577138110433</v>
      </c>
      <c r="F39" s="6">
        <v>0.79452054794520544</v>
      </c>
      <c r="G39" s="6">
        <v>1290</v>
      </c>
    </row>
    <row r="40" spans="1:7" x14ac:dyDescent="0.25">
      <c r="A40" s="6">
        <v>16</v>
      </c>
      <c r="B40" s="6">
        <v>3239.6558392064944</v>
      </c>
      <c r="C40" s="6">
        <v>250.34416079350558</v>
      </c>
      <c r="D40" s="6">
        <v>0.41420444826616204</v>
      </c>
      <c r="F40" s="6">
        <v>0.84931506849315064</v>
      </c>
      <c r="G40" s="6">
        <v>1290</v>
      </c>
    </row>
    <row r="41" spans="1:7" x14ac:dyDescent="0.25">
      <c r="A41" s="6">
        <v>17</v>
      </c>
      <c r="B41" s="6">
        <v>3406.6060659472146</v>
      </c>
      <c r="C41" s="6">
        <v>-876.60606594721457</v>
      </c>
      <c r="D41" s="6">
        <v>-1.4503798720191929</v>
      </c>
      <c r="F41" s="6">
        <v>0.90410958904109584</v>
      </c>
      <c r="G41" s="6">
        <v>1305</v>
      </c>
    </row>
    <row r="42" spans="1:7" x14ac:dyDescent="0.25">
      <c r="A42" s="6">
        <v>18</v>
      </c>
      <c r="B42" s="6">
        <v>3329.0386039123364</v>
      </c>
      <c r="C42" s="6">
        <v>340.96139608766362</v>
      </c>
      <c r="D42" s="6">
        <v>0.56413429615816613</v>
      </c>
      <c r="F42" s="6">
        <v>0.95890410958904104</v>
      </c>
      <c r="G42" s="6">
        <v>1350</v>
      </c>
    </row>
    <row r="43" spans="1:7" x14ac:dyDescent="0.25">
      <c r="A43" s="6">
        <v>19</v>
      </c>
      <c r="B43" s="6">
        <v>3288.0395036440914</v>
      </c>
      <c r="C43" s="6">
        <v>471.96049635590862</v>
      </c>
      <c r="D43" s="6">
        <v>0.78087755822581362</v>
      </c>
      <c r="F43" s="6">
        <v>1.0136986301369864</v>
      </c>
      <c r="G43" s="6">
        <v>1360</v>
      </c>
    </row>
    <row r="44" spans="1:7" x14ac:dyDescent="0.25">
      <c r="A44" s="6">
        <v>20</v>
      </c>
      <c r="B44" s="6">
        <v>3239.5376861797845</v>
      </c>
      <c r="C44" s="6">
        <v>-969.53768617978449</v>
      </c>
      <c r="D44" s="6">
        <v>-1.6041389625564093</v>
      </c>
      <c r="F44" s="6">
        <v>1.0684931506849313</v>
      </c>
      <c r="G44" s="6">
        <v>1395</v>
      </c>
    </row>
    <row r="45" spans="1:7" x14ac:dyDescent="0.25">
      <c r="A45" s="6">
        <v>21</v>
      </c>
      <c r="B45" s="6">
        <v>3350.5424547734906</v>
      </c>
      <c r="C45" s="6">
        <v>-204.54245477349059</v>
      </c>
      <c r="D45" s="6">
        <v>-0.33842368984329008</v>
      </c>
      <c r="F45" s="6">
        <v>1.1232876712328768</v>
      </c>
      <c r="G45" s="6">
        <v>1420</v>
      </c>
    </row>
    <row r="46" spans="1:7" x14ac:dyDescent="0.25">
      <c r="A46" s="6">
        <v>22</v>
      </c>
      <c r="B46" s="6">
        <v>3315.9826944609213</v>
      </c>
      <c r="C46" s="6">
        <v>254.01730553907873</v>
      </c>
      <c r="D46" s="6">
        <v>0.42028181347380039</v>
      </c>
      <c r="F46" s="6">
        <v>1.1780821917808217</v>
      </c>
      <c r="G46" s="6">
        <v>1425</v>
      </c>
    </row>
    <row r="47" spans="1:7" x14ac:dyDescent="0.25">
      <c r="A47" s="6">
        <v>23</v>
      </c>
      <c r="B47" s="6">
        <v>3316.1008474876307</v>
      </c>
      <c r="C47" s="6">
        <v>-1006.1008474876307</v>
      </c>
      <c r="D47" s="6">
        <v>-1.6646341784559129</v>
      </c>
      <c r="F47" s="6">
        <v>1.2328767123287672</v>
      </c>
      <c r="G47" s="6">
        <v>1435</v>
      </c>
    </row>
    <row r="48" spans="1:7" x14ac:dyDescent="0.25">
      <c r="A48" s="6">
        <v>24</v>
      </c>
      <c r="B48" s="6">
        <v>3365.6069656789696</v>
      </c>
      <c r="C48" s="6">
        <v>164.39303432103043</v>
      </c>
      <c r="D48" s="6">
        <v>0.27199486444546261</v>
      </c>
      <c r="F48" s="6">
        <v>1.2876712328767121</v>
      </c>
      <c r="G48" s="6">
        <v>1440</v>
      </c>
    </row>
    <row r="49" spans="1:7" x14ac:dyDescent="0.25">
      <c r="A49" s="6">
        <v>25</v>
      </c>
      <c r="B49" s="6">
        <v>3383.5071492254801</v>
      </c>
      <c r="C49" s="6">
        <v>426.49285077451987</v>
      </c>
      <c r="D49" s="6">
        <v>0.70564951618837746</v>
      </c>
      <c r="F49" s="6">
        <v>1.3424657534246576</v>
      </c>
      <c r="G49" s="6">
        <v>1535</v>
      </c>
    </row>
    <row r="50" spans="1:7" x14ac:dyDescent="0.25">
      <c r="A50" s="6">
        <v>26</v>
      </c>
      <c r="B50" s="6">
        <v>3246.8040973224274</v>
      </c>
      <c r="C50" s="6">
        <v>-1356.8040973224274</v>
      </c>
      <c r="D50" s="6">
        <v>-2.2448867621093056</v>
      </c>
      <c r="F50" s="6">
        <v>1.3972602739726026</v>
      </c>
      <c r="G50" s="6">
        <v>1580</v>
      </c>
    </row>
    <row r="51" spans="1:7" x14ac:dyDescent="0.25">
      <c r="A51" s="6">
        <v>27</v>
      </c>
      <c r="B51" s="6">
        <v>3356.9227182158111</v>
      </c>
      <c r="C51" s="6">
        <v>-556.92271821581107</v>
      </c>
      <c r="D51" s="6">
        <v>-0.92145095972797919</v>
      </c>
      <c r="F51" s="6">
        <v>1.452054794520548</v>
      </c>
      <c r="G51" s="6">
        <v>1690</v>
      </c>
    </row>
    <row r="52" spans="1:7" x14ac:dyDescent="0.25">
      <c r="A52" s="6">
        <v>28</v>
      </c>
      <c r="B52" s="6">
        <v>3290.4025641782846</v>
      </c>
      <c r="C52" s="6">
        <v>-0.40256417828459234</v>
      </c>
      <c r="D52" s="6">
        <v>-6.6605856845060524E-4</v>
      </c>
      <c r="F52" s="6">
        <v>1.506849315068493</v>
      </c>
      <c r="G52" s="6">
        <v>1692</v>
      </c>
    </row>
    <row r="53" spans="1:7" x14ac:dyDescent="0.25">
      <c r="A53" s="6">
        <v>29</v>
      </c>
      <c r="B53" s="6">
        <v>3285.0266014629956</v>
      </c>
      <c r="C53" s="6">
        <v>424.97339853700441</v>
      </c>
      <c r="D53" s="6">
        <v>0.70313552155909587</v>
      </c>
      <c r="F53" s="6">
        <v>1.5616438356164384</v>
      </c>
      <c r="G53" s="6">
        <v>1710</v>
      </c>
    </row>
    <row r="54" spans="1:7" x14ac:dyDescent="0.25">
      <c r="A54" s="6">
        <v>30</v>
      </c>
      <c r="B54" s="6">
        <v>3208.2862106150851</v>
      </c>
      <c r="C54" s="6">
        <v>-2133.2862106150851</v>
      </c>
      <c r="D54" s="6">
        <v>-3.5296075413177985</v>
      </c>
      <c r="F54" s="6">
        <v>1.6164383561643834</v>
      </c>
      <c r="G54" s="6">
        <v>1719</v>
      </c>
    </row>
    <row r="55" spans="1:7" x14ac:dyDescent="0.25">
      <c r="A55" s="6">
        <v>31</v>
      </c>
      <c r="B55" s="6">
        <v>3347.8249351591689</v>
      </c>
      <c r="C55" s="6">
        <v>47.175064840831055</v>
      </c>
      <c r="D55" s="6">
        <v>7.8053035638543863E-2</v>
      </c>
      <c r="F55" s="6">
        <v>1.6712328767123288</v>
      </c>
      <c r="G55" s="6">
        <v>1735</v>
      </c>
    </row>
    <row r="56" spans="1:7" x14ac:dyDescent="0.25">
      <c r="A56" s="6">
        <v>32</v>
      </c>
      <c r="B56" s="6">
        <v>3265.7676581093247</v>
      </c>
      <c r="C56" s="6">
        <v>-510.76765810932466</v>
      </c>
      <c r="D56" s="6">
        <v>-0.84508556280598834</v>
      </c>
      <c r="F56" s="6">
        <v>1.7260273972602738</v>
      </c>
      <c r="G56" s="6">
        <v>1740</v>
      </c>
    </row>
    <row r="57" spans="1:7" x14ac:dyDescent="0.25">
      <c r="A57" s="6">
        <v>33</v>
      </c>
      <c r="B57" s="6">
        <v>3354.8550402483925</v>
      </c>
      <c r="C57" s="6">
        <v>645.14495975160753</v>
      </c>
      <c r="D57" s="6">
        <v>1.0674181944512211</v>
      </c>
      <c r="F57" s="6">
        <v>1.7808219178082192</v>
      </c>
      <c r="G57" s="6">
        <v>1750</v>
      </c>
    </row>
    <row r="58" spans="1:7" x14ac:dyDescent="0.25">
      <c r="A58" s="6">
        <v>34</v>
      </c>
      <c r="B58" s="6">
        <v>3286.2672082434469</v>
      </c>
      <c r="C58" s="6">
        <v>173.73279175655307</v>
      </c>
      <c r="D58" s="6">
        <v>0.28744786747640366</v>
      </c>
      <c r="F58" s="6">
        <v>1.8356164383561642</v>
      </c>
      <c r="G58" s="6">
        <v>1770</v>
      </c>
    </row>
    <row r="59" spans="1:7" x14ac:dyDescent="0.25">
      <c r="A59" s="6">
        <v>35</v>
      </c>
      <c r="B59" s="6">
        <v>3366.9066489727757</v>
      </c>
      <c r="C59" s="6">
        <v>633.09335102722434</v>
      </c>
      <c r="D59" s="6">
        <v>1.0474783247671013</v>
      </c>
      <c r="F59" s="6">
        <v>1.8904109589041096</v>
      </c>
      <c r="G59" s="6">
        <v>1780</v>
      </c>
    </row>
    <row r="60" spans="1:7" x14ac:dyDescent="0.25">
      <c r="A60" s="6">
        <v>36</v>
      </c>
      <c r="B60" s="6">
        <v>3471.2948480707423</v>
      </c>
      <c r="C60" s="6">
        <v>-1171.2948480707423</v>
      </c>
      <c r="D60" s="6">
        <v>-1.9379542736861222</v>
      </c>
      <c r="F60" s="6">
        <v>1.9452054794520546</v>
      </c>
      <c r="G60" s="6">
        <v>1780</v>
      </c>
    </row>
    <row r="61" spans="1:7" x14ac:dyDescent="0.25">
      <c r="A61" s="6">
        <v>37</v>
      </c>
      <c r="B61" s="6">
        <v>3226.4817767283694</v>
      </c>
      <c r="C61" s="6">
        <v>1513.5182232716306</v>
      </c>
      <c r="D61" s="6">
        <v>2.5041765648694563</v>
      </c>
      <c r="F61" s="6">
        <v>2</v>
      </c>
      <c r="G61" s="6">
        <v>1810</v>
      </c>
    </row>
    <row r="62" spans="1:7" x14ac:dyDescent="0.25">
      <c r="A62" s="6">
        <v>38</v>
      </c>
      <c r="B62" s="6">
        <v>3264.1135157353897</v>
      </c>
      <c r="C62" s="6">
        <v>-2119.1135157353897</v>
      </c>
      <c r="D62" s="6">
        <v>-3.5061582495728594</v>
      </c>
      <c r="F62" s="6">
        <v>2.0547945205479454</v>
      </c>
      <c r="G62" s="6">
        <v>1820</v>
      </c>
    </row>
    <row r="63" spans="1:7" x14ac:dyDescent="0.25">
      <c r="A63" s="6">
        <v>39</v>
      </c>
      <c r="B63" s="6">
        <v>3308.24367121144</v>
      </c>
      <c r="C63" s="6">
        <v>-1128.24367121144</v>
      </c>
      <c r="D63" s="6">
        <v>-1.8667243760056851</v>
      </c>
      <c r="F63" s="6">
        <v>2.1095890410958904</v>
      </c>
      <c r="G63" s="6">
        <v>1830</v>
      </c>
    </row>
    <row r="64" spans="1:7" x14ac:dyDescent="0.25">
      <c r="A64" s="6">
        <v>40</v>
      </c>
      <c r="B64" s="6">
        <v>3294.3606905730571</v>
      </c>
      <c r="C64" s="6">
        <v>-44.360690573057127</v>
      </c>
      <c r="D64" s="6">
        <v>-7.3396540607452154E-2</v>
      </c>
      <c r="F64" s="6">
        <v>2.1643835616438354</v>
      </c>
      <c r="G64" s="6">
        <v>1840</v>
      </c>
    </row>
    <row r="65" spans="1:7" x14ac:dyDescent="0.25">
      <c r="A65" s="6">
        <v>41</v>
      </c>
      <c r="B65" s="6">
        <v>3475.4302040055795</v>
      </c>
      <c r="C65" s="6">
        <v>-195.43020400557953</v>
      </c>
      <c r="D65" s="6">
        <v>-0.32334710571277886</v>
      </c>
      <c r="F65" s="6">
        <v>2.2191780821917808</v>
      </c>
      <c r="G65" s="6">
        <v>1850</v>
      </c>
    </row>
    <row r="66" spans="1:7" x14ac:dyDescent="0.25">
      <c r="A66" s="6">
        <v>42</v>
      </c>
      <c r="B66" s="6">
        <v>3338.4317695357527</v>
      </c>
      <c r="C66" s="6">
        <v>191.56823046424734</v>
      </c>
      <c r="D66" s="6">
        <v>0.31695731569396762</v>
      </c>
      <c r="F66" s="6">
        <v>2.2739726027397262</v>
      </c>
      <c r="G66" s="6">
        <v>1850</v>
      </c>
    </row>
    <row r="67" spans="1:7" x14ac:dyDescent="0.25">
      <c r="A67" s="6">
        <v>43</v>
      </c>
      <c r="B67" s="6">
        <v>3417.7715269712758</v>
      </c>
      <c r="C67" s="6">
        <v>1022.2284730287242</v>
      </c>
      <c r="D67" s="6">
        <v>1.691317981337187</v>
      </c>
      <c r="F67" s="6">
        <v>2.3287671232876712</v>
      </c>
      <c r="G67" s="6">
        <v>1860</v>
      </c>
    </row>
    <row r="68" spans="1:7" x14ac:dyDescent="0.25">
      <c r="A68" s="6">
        <v>44</v>
      </c>
      <c r="B68" s="6">
        <v>3217.7975292652109</v>
      </c>
      <c r="C68" s="6">
        <v>-887.79752926521087</v>
      </c>
      <c r="D68" s="6">
        <v>-1.468896596652308</v>
      </c>
      <c r="F68" s="6">
        <v>2.3835616438356162</v>
      </c>
      <c r="G68" s="6">
        <v>1870</v>
      </c>
    </row>
    <row r="69" spans="1:7" x14ac:dyDescent="0.25">
      <c r="A69" s="6">
        <v>45</v>
      </c>
      <c r="B69" s="6">
        <v>3246.8631738357822</v>
      </c>
      <c r="C69" s="6">
        <v>-526.86317383578216</v>
      </c>
      <c r="D69" s="6">
        <v>-0.87171623871192949</v>
      </c>
      <c r="F69" s="6">
        <v>2.4383561643835616</v>
      </c>
      <c r="G69" s="6">
        <v>1880</v>
      </c>
    </row>
    <row r="70" spans="1:7" x14ac:dyDescent="0.25">
      <c r="A70" s="6">
        <v>46</v>
      </c>
      <c r="B70" s="6">
        <v>3361.9442218509712</v>
      </c>
      <c r="C70" s="6">
        <v>-1341.9442218509712</v>
      </c>
      <c r="D70" s="6">
        <v>-2.2203005025318938</v>
      </c>
      <c r="F70" s="6">
        <v>2.493150684931507</v>
      </c>
      <c r="G70" s="6">
        <v>1890</v>
      </c>
    </row>
    <row r="71" spans="1:7" x14ac:dyDescent="0.25">
      <c r="A71" s="6">
        <v>47</v>
      </c>
      <c r="B71" s="6">
        <v>3310.3113491788586</v>
      </c>
      <c r="C71" s="6">
        <v>-530.31134917885856</v>
      </c>
      <c r="D71" s="6">
        <v>-0.8774213830259685</v>
      </c>
      <c r="F71" s="6">
        <v>2.547945205479452</v>
      </c>
      <c r="G71" s="6">
        <v>1900</v>
      </c>
    </row>
    <row r="72" spans="1:7" x14ac:dyDescent="0.25">
      <c r="A72" s="6">
        <v>48</v>
      </c>
      <c r="B72" s="6">
        <v>3316.3962300544049</v>
      </c>
      <c r="C72" s="6">
        <v>-676.3962300544049</v>
      </c>
      <c r="D72" s="6">
        <v>-1.1191246737729577</v>
      </c>
      <c r="F72" s="6">
        <v>2.602739726027397</v>
      </c>
      <c r="G72" s="6">
        <v>1910</v>
      </c>
    </row>
    <row r="73" spans="1:7" x14ac:dyDescent="0.25">
      <c r="A73" s="6">
        <v>49</v>
      </c>
      <c r="B73" s="6">
        <v>3441.8747444200421</v>
      </c>
      <c r="C73" s="6">
        <v>-1141.8747444200421</v>
      </c>
      <c r="D73" s="6">
        <v>-1.8892775329866536</v>
      </c>
      <c r="F73" s="6">
        <v>2.6575342465753424</v>
      </c>
      <c r="G73" s="6">
        <v>1940</v>
      </c>
    </row>
    <row r="74" spans="1:7" x14ac:dyDescent="0.25">
      <c r="A74" s="6">
        <v>50</v>
      </c>
      <c r="B74" s="6">
        <v>3338.6089990758173</v>
      </c>
      <c r="C74" s="6">
        <v>276.39100092418266</v>
      </c>
      <c r="D74" s="6">
        <v>0.4572999892654307</v>
      </c>
      <c r="F74" s="6">
        <v>2.7123287671232879</v>
      </c>
      <c r="G74" s="6">
        <v>1960</v>
      </c>
    </row>
    <row r="75" spans="1:7" x14ac:dyDescent="0.25">
      <c r="A75" s="6">
        <v>51</v>
      </c>
      <c r="B75" s="6">
        <v>3297.1963632140887</v>
      </c>
      <c r="C75" s="6">
        <v>802.80363678591129</v>
      </c>
      <c r="D75" s="6">
        <v>1.328270794840936</v>
      </c>
      <c r="F75" s="6">
        <v>2.7671232876712328</v>
      </c>
      <c r="G75" s="6">
        <v>1980</v>
      </c>
    </row>
    <row r="76" spans="1:7" x14ac:dyDescent="0.25">
      <c r="A76" s="6">
        <v>52</v>
      </c>
      <c r="B76" s="6">
        <v>3308.7753598316331</v>
      </c>
      <c r="C76" s="6">
        <v>221.22464016836693</v>
      </c>
      <c r="D76" s="6">
        <v>0.36602503423038008</v>
      </c>
      <c r="F76" s="6">
        <v>2.8219178082191778</v>
      </c>
      <c r="G76" s="6">
        <v>2020</v>
      </c>
    </row>
    <row r="77" spans="1:7" x14ac:dyDescent="0.25">
      <c r="A77" s="6">
        <v>53</v>
      </c>
      <c r="B77" s="6">
        <v>3406.7242189739245</v>
      </c>
      <c r="C77" s="6">
        <v>-456.72421897392451</v>
      </c>
      <c r="D77" s="6">
        <v>-0.75566852660058448</v>
      </c>
      <c r="F77" s="6">
        <v>2.8767123287671232</v>
      </c>
      <c r="G77" s="6">
        <v>2020</v>
      </c>
    </row>
    <row r="78" spans="1:7" x14ac:dyDescent="0.25">
      <c r="A78" s="6">
        <v>54</v>
      </c>
      <c r="B78" s="6">
        <v>3373.2869124150966</v>
      </c>
      <c r="C78" s="6">
        <v>-463.28691241509659</v>
      </c>
      <c r="D78" s="6">
        <v>-0.76652676594327407</v>
      </c>
      <c r="F78" s="6">
        <v>2.9315068493150687</v>
      </c>
      <c r="G78" s="6">
        <v>2030</v>
      </c>
    </row>
    <row r="79" spans="1:7" x14ac:dyDescent="0.25">
      <c r="A79" s="6">
        <v>55</v>
      </c>
      <c r="B79" s="6">
        <v>3304.9944629769248</v>
      </c>
      <c r="C79" s="6">
        <v>-1161.9944629769248</v>
      </c>
      <c r="D79" s="6">
        <v>-1.9225664137726448</v>
      </c>
      <c r="F79" s="6">
        <v>2.9863013698630136</v>
      </c>
      <c r="G79" s="6">
        <v>2040</v>
      </c>
    </row>
    <row r="80" spans="1:7" x14ac:dyDescent="0.25">
      <c r="A80" s="6">
        <v>56</v>
      </c>
      <c r="B80" s="6">
        <v>3367.497414106324</v>
      </c>
      <c r="C80" s="6">
        <v>-197.49741410632396</v>
      </c>
      <c r="D80" s="6">
        <v>-0.32676738768186919</v>
      </c>
      <c r="F80" s="6">
        <v>3.0410958904109586</v>
      </c>
      <c r="G80" s="6">
        <v>2040</v>
      </c>
    </row>
    <row r="81" spans="1:7" x14ac:dyDescent="0.25">
      <c r="A81" s="6">
        <v>57</v>
      </c>
      <c r="B81" s="6">
        <v>3228.0768425889496</v>
      </c>
      <c r="C81" s="6">
        <v>-588.0768425889496</v>
      </c>
      <c r="D81" s="6">
        <v>-0.97299670721531584</v>
      </c>
      <c r="F81" s="6">
        <v>3.095890410958904</v>
      </c>
      <c r="G81" s="6">
        <v>2070</v>
      </c>
    </row>
    <row r="82" spans="1:7" x14ac:dyDescent="0.25">
      <c r="A82" s="6">
        <v>58</v>
      </c>
      <c r="B82" s="6">
        <v>3233.6300348443028</v>
      </c>
      <c r="C82" s="6">
        <v>373.36996515569717</v>
      </c>
      <c r="D82" s="6">
        <v>0.61775557267355141</v>
      </c>
      <c r="F82" s="6">
        <v>3.1506849315068495</v>
      </c>
      <c r="G82" s="6">
        <v>2080</v>
      </c>
    </row>
    <row r="83" spans="1:7" x14ac:dyDescent="0.25">
      <c r="A83" s="6">
        <v>59</v>
      </c>
      <c r="B83" s="6">
        <v>3257.5560227530045</v>
      </c>
      <c r="C83" s="6">
        <v>-547.55602275300453</v>
      </c>
      <c r="D83" s="6">
        <v>-0.90595338665117342</v>
      </c>
      <c r="F83" s="6">
        <v>3.2054794520547945</v>
      </c>
      <c r="G83" s="6">
        <v>2080</v>
      </c>
    </row>
    <row r="84" spans="1:7" x14ac:dyDescent="0.25">
      <c r="A84" s="6">
        <v>60</v>
      </c>
      <c r="B84" s="6">
        <v>3319.5863617755654</v>
      </c>
      <c r="C84" s="6">
        <v>711.41363822443464</v>
      </c>
      <c r="D84" s="6">
        <v>1.1770623791494452</v>
      </c>
      <c r="F84" s="6">
        <v>3.2602739726027394</v>
      </c>
      <c r="G84" s="6">
        <v>2080</v>
      </c>
    </row>
    <row r="85" spans="1:7" x14ac:dyDescent="0.25">
      <c r="A85" s="6">
        <v>61</v>
      </c>
      <c r="B85" s="6">
        <v>3488.4270369436399</v>
      </c>
      <c r="C85" s="6">
        <v>81.572963056360095</v>
      </c>
      <c r="D85" s="6">
        <v>0.13496573696426387</v>
      </c>
      <c r="F85" s="6">
        <v>3.3150684931506849</v>
      </c>
      <c r="G85" s="6">
        <v>2089</v>
      </c>
    </row>
    <row r="86" spans="1:7" x14ac:dyDescent="0.25">
      <c r="A86" s="6">
        <v>62</v>
      </c>
      <c r="B86" s="6">
        <v>3273.388528332096</v>
      </c>
      <c r="C86" s="6">
        <v>-893.38852833209603</v>
      </c>
      <c r="D86" s="6">
        <v>-1.4781471287055241</v>
      </c>
      <c r="F86" s="6">
        <v>3.3698630136986303</v>
      </c>
      <c r="G86" s="6">
        <v>2115</v>
      </c>
    </row>
    <row r="87" spans="1:7" x14ac:dyDescent="0.25">
      <c r="A87" s="6">
        <v>63</v>
      </c>
      <c r="B87" s="6">
        <v>3412.9272528761803</v>
      </c>
      <c r="C87" s="6">
        <v>-392.92725287618032</v>
      </c>
      <c r="D87" s="6">
        <v>-0.65011388909750478</v>
      </c>
      <c r="F87" s="6">
        <v>3.4246575342465753</v>
      </c>
      <c r="G87" s="6">
        <v>2120</v>
      </c>
    </row>
    <row r="88" spans="1:7" x14ac:dyDescent="0.25">
      <c r="A88" s="6">
        <v>64</v>
      </c>
      <c r="B88" s="6">
        <v>3405.1291531133443</v>
      </c>
      <c r="C88" s="6">
        <v>-225.12915311334427</v>
      </c>
      <c r="D88" s="6">
        <v>-0.37248520739757612</v>
      </c>
      <c r="F88" s="6">
        <v>3.4794520547945202</v>
      </c>
      <c r="G88" s="6">
        <v>2127</v>
      </c>
    </row>
    <row r="89" spans="1:7" x14ac:dyDescent="0.25">
      <c r="A89" s="6">
        <v>65</v>
      </c>
      <c r="B89" s="6">
        <v>3414.0497066299217</v>
      </c>
      <c r="C89" s="6">
        <v>-574.04970662992173</v>
      </c>
      <c r="D89" s="6">
        <v>-0.949788248538878</v>
      </c>
      <c r="F89" s="6">
        <v>3.5342465753424657</v>
      </c>
      <c r="G89" s="6">
        <v>2130</v>
      </c>
    </row>
    <row r="90" spans="1:7" x14ac:dyDescent="0.25">
      <c r="A90" s="6">
        <v>66</v>
      </c>
      <c r="B90" s="6">
        <v>3403.1205516592804</v>
      </c>
      <c r="C90" s="6">
        <v>-1013.1205516592804</v>
      </c>
      <c r="D90" s="6">
        <v>-1.6762485603699697</v>
      </c>
      <c r="F90" s="6">
        <v>3.5890410958904111</v>
      </c>
      <c r="G90" s="6">
        <v>2143</v>
      </c>
    </row>
    <row r="91" spans="1:7" x14ac:dyDescent="0.25">
      <c r="A91" s="6">
        <v>67</v>
      </c>
      <c r="B91" s="6">
        <v>3515.7203861135667</v>
      </c>
      <c r="C91" s="6">
        <v>-375.72038611356675</v>
      </c>
      <c r="D91" s="6">
        <v>-0.62164443835734351</v>
      </c>
      <c r="F91" s="6">
        <v>3.6438356164383561</v>
      </c>
      <c r="G91" s="6">
        <v>2160</v>
      </c>
    </row>
    <row r="92" spans="1:7" x14ac:dyDescent="0.25">
      <c r="A92" s="6">
        <v>68</v>
      </c>
      <c r="B92" s="6">
        <v>3428.818834968627</v>
      </c>
      <c r="C92" s="6">
        <v>201.18116503137298</v>
      </c>
      <c r="D92" s="6">
        <v>0.3328623012385647</v>
      </c>
      <c r="F92" s="6">
        <v>3.6986301369863011</v>
      </c>
      <c r="G92" s="6">
        <v>2170</v>
      </c>
    </row>
    <row r="93" spans="1:7" x14ac:dyDescent="0.25">
      <c r="A93" s="6">
        <v>69</v>
      </c>
      <c r="B93" s="6">
        <v>3483.1101507417061</v>
      </c>
      <c r="C93" s="6">
        <v>186.88984925829391</v>
      </c>
      <c r="D93" s="6">
        <v>0.30921674647098862</v>
      </c>
      <c r="F93" s="6">
        <v>3.7534246575342465</v>
      </c>
      <c r="G93" s="6">
        <v>2170</v>
      </c>
    </row>
    <row r="94" spans="1:7" x14ac:dyDescent="0.25">
      <c r="A94" s="6">
        <v>70</v>
      </c>
      <c r="B94" s="6">
        <v>3437.1486233516562</v>
      </c>
      <c r="C94" s="6">
        <v>302.85137664834383</v>
      </c>
      <c r="D94" s="6">
        <v>0.50107974147935108</v>
      </c>
      <c r="F94" s="6">
        <v>3.8082191780821919</v>
      </c>
      <c r="G94" s="6">
        <v>2175</v>
      </c>
    </row>
    <row r="95" spans="1:7" x14ac:dyDescent="0.25">
      <c r="A95" s="6">
        <v>71</v>
      </c>
      <c r="B95" s="6">
        <v>3378.0130334834821</v>
      </c>
      <c r="C95" s="6">
        <v>-448.0130334834821</v>
      </c>
      <c r="D95" s="6">
        <v>-0.7412555210470454</v>
      </c>
      <c r="F95" s="6">
        <v>3.8630136986301369</v>
      </c>
      <c r="G95" s="6">
        <v>2180</v>
      </c>
    </row>
    <row r="96" spans="1:7" x14ac:dyDescent="0.25">
      <c r="A96" s="6">
        <v>72</v>
      </c>
      <c r="B96" s="6">
        <v>3247.1585564025563</v>
      </c>
      <c r="C96" s="6">
        <v>-347.15855640255631</v>
      </c>
      <c r="D96" s="6">
        <v>-0.57438774629221723</v>
      </c>
      <c r="F96" s="6">
        <v>3.9178082191780819</v>
      </c>
      <c r="G96" s="6">
        <v>2180</v>
      </c>
    </row>
    <row r="97" spans="1:7" x14ac:dyDescent="0.25">
      <c r="A97" s="6">
        <v>73</v>
      </c>
      <c r="B97" s="6">
        <v>3392.7821618221869</v>
      </c>
      <c r="C97" s="6">
        <v>307.21783817781306</v>
      </c>
      <c r="D97" s="6">
        <v>0.50830422709529899</v>
      </c>
      <c r="F97" s="6">
        <v>3.9726027397260273</v>
      </c>
      <c r="G97" s="6">
        <v>2180</v>
      </c>
    </row>
    <row r="98" spans="1:7" x14ac:dyDescent="0.25">
      <c r="A98" s="6">
        <v>74</v>
      </c>
      <c r="B98" s="6">
        <v>3197.8296677512817</v>
      </c>
      <c r="C98" s="6">
        <v>-107.8296677512817</v>
      </c>
      <c r="D98" s="6">
        <v>-0.17840850729681515</v>
      </c>
      <c r="F98" s="6">
        <v>4.0273972602739727</v>
      </c>
      <c r="G98" s="6">
        <v>2185</v>
      </c>
    </row>
    <row r="99" spans="1:7" x14ac:dyDescent="0.25">
      <c r="A99" s="6">
        <v>75</v>
      </c>
      <c r="B99" s="6">
        <v>3505.9136848966664</v>
      </c>
      <c r="C99" s="6">
        <v>164.08631510333362</v>
      </c>
      <c r="D99" s="6">
        <v>0.27148738520593874</v>
      </c>
      <c r="F99" s="6">
        <v>4.0821917808219181</v>
      </c>
      <c r="G99" s="6">
        <v>2190</v>
      </c>
    </row>
    <row r="100" spans="1:7" x14ac:dyDescent="0.25">
      <c r="A100" s="6">
        <v>76</v>
      </c>
      <c r="B100" s="6">
        <v>3466.3324209489374</v>
      </c>
      <c r="C100" s="6">
        <v>433.6675790510626</v>
      </c>
      <c r="D100" s="6">
        <v>0.71752039169761805</v>
      </c>
      <c r="F100" s="6">
        <v>4.1369863013698627</v>
      </c>
      <c r="G100" s="6">
        <v>2200</v>
      </c>
    </row>
    <row r="101" spans="1:7" x14ac:dyDescent="0.25">
      <c r="A101" s="6">
        <v>77</v>
      </c>
      <c r="B101" s="6">
        <v>3510.9942650451812</v>
      </c>
      <c r="C101" s="6">
        <v>369.00573495481876</v>
      </c>
      <c r="D101" s="6">
        <v>0.6105347788801927</v>
      </c>
      <c r="F101" s="6">
        <v>4.1917808219178081</v>
      </c>
      <c r="G101" s="6">
        <v>2200</v>
      </c>
    </row>
    <row r="102" spans="1:7" x14ac:dyDescent="0.25">
      <c r="A102" s="6">
        <v>78</v>
      </c>
      <c r="B102" s="6">
        <v>3385.8111332463181</v>
      </c>
      <c r="C102" s="6">
        <v>304.18886675368185</v>
      </c>
      <c r="D102" s="6">
        <v>0.50329267246758358</v>
      </c>
      <c r="F102" s="6">
        <v>4.2465753424657535</v>
      </c>
      <c r="G102" s="6">
        <v>2205</v>
      </c>
    </row>
    <row r="103" spans="1:7" x14ac:dyDescent="0.25">
      <c r="A103" s="6">
        <v>79</v>
      </c>
      <c r="B103" s="6">
        <v>3353.3781274145222</v>
      </c>
      <c r="C103" s="6">
        <v>1086.6218725854778</v>
      </c>
      <c r="D103" s="6">
        <v>1.7978594419042975</v>
      </c>
      <c r="F103" s="6">
        <v>4.3013698630136981</v>
      </c>
      <c r="G103" s="6">
        <v>2210</v>
      </c>
    </row>
    <row r="104" spans="1:7" x14ac:dyDescent="0.25">
      <c r="A104" s="6">
        <v>80</v>
      </c>
      <c r="B104" s="6">
        <v>3327.2663085116919</v>
      </c>
      <c r="C104" s="6">
        <v>642.73369148830807</v>
      </c>
      <c r="D104" s="6">
        <v>1.0634286544617284</v>
      </c>
      <c r="F104" s="6">
        <v>4.3561643835616435</v>
      </c>
      <c r="G104" s="6">
        <v>2220</v>
      </c>
    </row>
    <row r="105" spans="1:7" x14ac:dyDescent="0.25">
      <c r="A105" s="6">
        <v>81</v>
      </c>
      <c r="B105" s="6">
        <v>3209.0542052886976</v>
      </c>
      <c r="C105" s="6">
        <v>740.94579471130237</v>
      </c>
      <c r="D105" s="6">
        <v>1.2259245157576275</v>
      </c>
      <c r="F105" s="6">
        <v>4.4109589041095889</v>
      </c>
      <c r="G105" s="6">
        <v>2240</v>
      </c>
    </row>
    <row r="106" spans="1:7" x14ac:dyDescent="0.25">
      <c r="A106" s="6">
        <v>82</v>
      </c>
      <c r="B106" s="6">
        <v>3261.9867612546159</v>
      </c>
      <c r="C106" s="6">
        <v>-651.98676125461589</v>
      </c>
      <c r="D106" s="6">
        <v>-1.0787382292693597</v>
      </c>
      <c r="F106" s="6">
        <v>4.4657534246575343</v>
      </c>
      <c r="G106" s="6">
        <v>2250</v>
      </c>
    </row>
    <row r="107" spans="1:7" x14ac:dyDescent="0.25">
      <c r="A107" s="6">
        <v>83</v>
      </c>
      <c r="B107" s="6">
        <v>3297.137286700734</v>
      </c>
      <c r="C107" s="6">
        <v>-627.13728670073397</v>
      </c>
      <c r="D107" s="6">
        <v>-1.0376237776094124</v>
      </c>
      <c r="F107" s="6">
        <v>4.5205479452054798</v>
      </c>
      <c r="G107" s="6">
        <v>2250</v>
      </c>
    </row>
    <row r="108" spans="1:7" x14ac:dyDescent="0.25">
      <c r="A108" s="6">
        <v>84</v>
      </c>
      <c r="B108" s="6">
        <v>3340.1449884230424</v>
      </c>
      <c r="C108" s="6">
        <v>-305.14498842304238</v>
      </c>
      <c r="D108" s="6">
        <v>-0.50487461409257495</v>
      </c>
      <c r="F108" s="6">
        <v>4.5753424657534243</v>
      </c>
      <c r="G108" s="6">
        <v>2260</v>
      </c>
    </row>
    <row r="109" spans="1:7" x14ac:dyDescent="0.25">
      <c r="A109" s="6">
        <v>85</v>
      </c>
      <c r="B109" s="6">
        <v>3474.012367685064</v>
      </c>
      <c r="C109" s="6">
        <v>335.98763231493604</v>
      </c>
      <c r="D109" s="6">
        <v>0.5559050046390076</v>
      </c>
      <c r="F109" s="6">
        <v>4.6301369863013697</v>
      </c>
      <c r="G109" s="6">
        <v>2260</v>
      </c>
    </row>
    <row r="110" spans="1:7" x14ac:dyDescent="0.25">
      <c r="A110" s="6">
        <v>86</v>
      </c>
      <c r="B110" s="6">
        <v>3451.0906805033937</v>
      </c>
      <c r="C110" s="6">
        <v>458.90931949660626</v>
      </c>
      <c r="D110" s="6">
        <v>0.75928386299802519</v>
      </c>
      <c r="F110" s="6">
        <v>4.6849315068493151</v>
      </c>
      <c r="G110" s="6">
        <v>2270</v>
      </c>
    </row>
    <row r="111" spans="1:7" x14ac:dyDescent="0.25">
      <c r="A111" s="6">
        <v>87</v>
      </c>
      <c r="B111" s="6">
        <v>3414.5813952501153</v>
      </c>
      <c r="C111" s="6">
        <v>150.41860474988471</v>
      </c>
      <c r="D111" s="6">
        <v>0.24887361060034033</v>
      </c>
      <c r="F111" s="6">
        <v>4.7397260273972597</v>
      </c>
      <c r="G111" s="6">
        <v>2280</v>
      </c>
    </row>
    <row r="112" spans="1:7" x14ac:dyDescent="0.25">
      <c r="A112" s="6">
        <v>88</v>
      </c>
      <c r="B112" s="6">
        <v>3378.0130334834821</v>
      </c>
      <c r="C112" s="6">
        <v>-1843.0130334834821</v>
      </c>
      <c r="D112" s="6">
        <v>-3.0493389350952058</v>
      </c>
      <c r="F112" s="6">
        <v>4.7945205479452051</v>
      </c>
      <c r="G112" s="6">
        <v>2290</v>
      </c>
    </row>
    <row r="113" spans="1:7" x14ac:dyDescent="0.25">
      <c r="A113" s="6">
        <v>89</v>
      </c>
      <c r="B113" s="6">
        <v>3219.2744420990816</v>
      </c>
      <c r="C113" s="6">
        <v>-289.27444209908163</v>
      </c>
      <c r="D113" s="6">
        <v>-0.47861615908023319</v>
      </c>
      <c r="F113" s="6">
        <v>4.8493150684931505</v>
      </c>
      <c r="G113" s="6">
        <v>2300</v>
      </c>
    </row>
    <row r="114" spans="1:7" x14ac:dyDescent="0.25">
      <c r="A114" s="6">
        <v>90</v>
      </c>
      <c r="B114" s="6">
        <v>3364.6026649519381</v>
      </c>
      <c r="C114" s="6">
        <v>-324.6026649519381</v>
      </c>
      <c r="D114" s="6">
        <v>-0.5370681198074555</v>
      </c>
      <c r="F114" s="6">
        <v>4.904109589041096</v>
      </c>
      <c r="G114" s="6">
        <v>2300</v>
      </c>
    </row>
    <row r="115" spans="1:7" x14ac:dyDescent="0.25">
      <c r="A115" s="6">
        <v>91</v>
      </c>
      <c r="B115" s="6">
        <v>3312.083644579503</v>
      </c>
      <c r="C115" s="6">
        <v>327.91635542049698</v>
      </c>
      <c r="D115" s="6">
        <v>0.54255075350621562</v>
      </c>
      <c r="F115" s="6">
        <v>4.9589041095890414</v>
      </c>
      <c r="G115" s="6">
        <v>2300</v>
      </c>
    </row>
    <row r="116" spans="1:7" x14ac:dyDescent="0.25">
      <c r="A116" s="6">
        <v>92</v>
      </c>
      <c r="B116" s="6">
        <v>3414.1087831432769</v>
      </c>
      <c r="C116" s="6">
        <v>495.89121685672308</v>
      </c>
      <c r="D116" s="6">
        <v>0.82047189447968616</v>
      </c>
      <c r="F116" s="6">
        <v>5.0136986301369859</v>
      </c>
      <c r="G116" s="6">
        <v>2300</v>
      </c>
    </row>
    <row r="117" spans="1:7" x14ac:dyDescent="0.25">
      <c r="A117" s="6">
        <v>93</v>
      </c>
      <c r="B117" s="6">
        <v>3284.4358363294477</v>
      </c>
      <c r="C117" s="6">
        <v>115.56416367055226</v>
      </c>
      <c r="D117" s="6">
        <v>0.19120554080741842</v>
      </c>
      <c r="F117" s="6">
        <v>5.0684931506849313</v>
      </c>
      <c r="G117" s="6">
        <v>2300</v>
      </c>
    </row>
    <row r="118" spans="1:7" x14ac:dyDescent="0.25">
      <c r="A118" s="6">
        <v>94</v>
      </c>
      <c r="B118" s="6">
        <v>3410.5641923419876</v>
      </c>
      <c r="C118" s="6">
        <v>49.435807658012436</v>
      </c>
      <c r="D118" s="6">
        <v>8.1793525244110071E-2</v>
      </c>
      <c r="F118" s="6">
        <v>5.1232876712328768</v>
      </c>
      <c r="G118" s="6">
        <v>2310</v>
      </c>
    </row>
    <row r="119" spans="1:7" x14ac:dyDescent="0.25">
      <c r="A119" s="6">
        <v>95</v>
      </c>
      <c r="B119" s="6">
        <v>3243.1413534944286</v>
      </c>
      <c r="C119" s="6">
        <v>-3.1413534944285857</v>
      </c>
      <c r="D119" s="6">
        <v>-5.1974952674930823E-3</v>
      </c>
      <c r="F119" s="6">
        <v>5.1780821917808213</v>
      </c>
      <c r="G119" s="6">
        <v>2330</v>
      </c>
    </row>
    <row r="120" spans="1:7" x14ac:dyDescent="0.25">
      <c r="A120" s="6">
        <v>96</v>
      </c>
      <c r="B120" s="6">
        <v>3270.3165496376455</v>
      </c>
      <c r="C120" s="6">
        <v>129.68345036235451</v>
      </c>
      <c r="D120" s="6">
        <v>0.21456646656479453</v>
      </c>
      <c r="F120" s="6">
        <v>5.2328767123287667</v>
      </c>
      <c r="G120" s="6">
        <v>2330</v>
      </c>
    </row>
    <row r="121" spans="1:7" x14ac:dyDescent="0.25">
      <c r="A121" s="6">
        <v>97</v>
      </c>
      <c r="B121" s="6">
        <v>3293.5926958994446</v>
      </c>
      <c r="C121" s="6">
        <v>336.40730410055539</v>
      </c>
      <c r="D121" s="6">
        <v>0.55659936842949653</v>
      </c>
      <c r="F121" s="6">
        <v>5.2876712328767121</v>
      </c>
      <c r="G121" s="6">
        <v>2330</v>
      </c>
    </row>
    <row r="122" spans="1:7" x14ac:dyDescent="0.25">
      <c r="A122" s="6">
        <v>98</v>
      </c>
      <c r="B122" s="6">
        <v>3309.4842779918908</v>
      </c>
      <c r="C122" s="6">
        <v>-374.48427799189085</v>
      </c>
      <c r="D122" s="6">
        <v>-0.61959924792464793</v>
      </c>
      <c r="F122" s="6">
        <v>5.3424657534246576</v>
      </c>
      <c r="G122" s="6">
        <v>2330</v>
      </c>
    </row>
    <row r="123" spans="1:7" x14ac:dyDescent="0.25">
      <c r="A123" s="6">
        <v>99</v>
      </c>
      <c r="B123" s="6">
        <v>3362.8894460646479</v>
      </c>
      <c r="C123" s="6">
        <v>797.11055393535207</v>
      </c>
      <c r="D123" s="6">
        <v>1.318851361075934</v>
      </c>
      <c r="F123" s="6">
        <v>5.397260273972603</v>
      </c>
      <c r="G123" s="6">
        <v>2330</v>
      </c>
    </row>
    <row r="124" spans="1:7" x14ac:dyDescent="0.25">
      <c r="A124" s="6">
        <v>100</v>
      </c>
      <c r="B124" s="6">
        <v>3216.7341520248242</v>
      </c>
      <c r="C124" s="6">
        <v>103.2658479751758</v>
      </c>
      <c r="D124" s="6">
        <v>0.170857484551342</v>
      </c>
      <c r="F124" s="6">
        <v>5.4520547945205475</v>
      </c>
      <c r="G124" s="6">
        <v>2335</v>
      </c>
    </row>
    <row r="125" spans="1:7" x14ac:dyDescent="0.25">
      <c r="A125" s="6">
        <v>101</v>
      </c>
      <c r="B125" s="6">
        <v>3365.0752770587765</v>
      </c>
      <c r="C125" s="6">
        <v>-885.07527705877646</v>
      </c>
      <c r="D125" s="6">
        <v>-1.4643925212641165</v>
      </c>
      <c r="F125" s="6">
        <v>5.506849315068493</v>
      </c>
      <c r="G125" s="6">
        <v>2340</v>
      </c>
    </row>
    <row r="126" spans="1:7" x14ac:dyDescent="0.25">
      <c r="A126" s="6">
        <v>102</v>
      </c>
      <c r="B126" s="6">
        <v>3355.9184174887796</v>
      </c>
      <c r="C126" s="6">
        <v>-555.9184174887796</v>
      </c>
      <c r="D126" s="6">
        <v>-0.91978930392096991</v>
      </c>
      <c r="F126" s="6">
        <v>5.5616438356164384</v>
      </c>
      <c r="G126" s="6">
        <v>2340</v>
      </c>
    </row>
    <row r="127" spans="1:7" x14ac:dyDescent="0.25">
      <c r="A127" s="6">
        <v>103</v>
      </c>
      <c r="B127" s="6">
        <v>3281.6001636884162</v>
      </c>
      <c r="C127" s="6">
        <v>618.39983631158384</v>
      </c>
      <c r="D127" s="6">
        <v>1.023167315728218</v>
      </c>
      <c r="F127" s="6">
        <v>5.6164383561643829</v>
      </c>
      <c r="G127" s="6">
        <v>2345</v>
      </c>
    </row>
    <row r="128" spans="1:7" x14ac:dyDescent="0.25">
      <c r="A128" s="6">
        <v>104</v>
      </c>
      <c r="B128" s="6">
        <v>3442.46550955359</v>
      </c>
      <c r="C128" s="6">
        <v>507.53449044641002</v>
      </c>
      <c r="D128" s="6">
        <v>0.83973615731666207</v>
      </c>
      <c r="F128" s="6">
        <v>5.6712328767123283</v>
      </c>
      <c r="G128" s="6">
        <v>2350</v>
      </c>
    </row>
    <row r="129" spans="1:7" x14ac:dyDescent="0.25">
      <c r="A129" s="6">
        <v>105</v>
      </c>
      <c r="B129" s="6">
        <v>3374.409366168838</v>
      </c>
      <c r="C129" s="6">
        <v>565.59063383116199</v>
      </c>
      <c r="D129" s="6">
        <v>0.93579237353884692</v>
      </c>
      <c r="F129" s="6">
        <v>5.7260273972602738</v>
      </c>
      <c r="G129" s="6">
        <v>2365</v>
      </c>
    </row>
    <row r="130" spans="1:7" x14ac:dyDescent="0.25">
      <c r="A130" s="6">
        <v>106</v>
      </c>
      <c r="B130" s="6">
        <v>3231.0306682566907</v>
      </c>
      <c r="C130" s="6">
        <v>-101.03066825669066</v>
      </c>
      <c r="D130" s="6">
        <v>-0.16715929011718259</v>
      </c>
      <c r="F130" s="6">
        <v>5.7808219178082192</v>
      </c>
      <c r="G130" s="6">
        <v>2380</v>
      </c>
    </row>
    <row r="131" spans="1:7" x14ac:dyDescent="0.25">
      <c r="A131" s="6">
        <v>107</v>
      </c>
      <c r="B131" s="6">
        <v>3331.9924295800774</v>
      </c>
      <c r="C131" s="6">
        <v>-131.99242958007744</v>
      </c>
      <c r="D131" s="6">
        <v>-0.21838676522845632</v>
      </c>
      <c r="F131" s="6">
        <v>5.8356164383561646</v>
      </c>
      <c r="G131" s="6">
        <v>2380</v>
      </c>
    </row>
    <row r="132" spans="1:7" x14ac:dyDescent="0.25">
      <c r="A132" s="6">
        <v>108</v>
      </c>
      <c r="B132" s="6">
        <v>3398.926119211088</v>
      </c>
      <c r="C132" s="6">
        <v>221.07388078891199</v>
      </c>
      <c r="D132" s="6">
        <v>0.36577559679437138</v>
      </c>
      <c r="F132" s="6">
        <v>5.8904109589041092</v>
      </c>
      <c r="G132" s="6">
        <v>2380</v>
      </c>
    </row>
    <row r="133" spans="1:7" x14ac:dyDescent="0.25">
      <c r="A133" s="6">
        <v>109</v>
      </c>
      <c r="B133" s="6">
        <v>3478.3840296733206</v>
      </c>
      <c r="C133" s="6">
        <v>71.615970326679417</v>
      </c>
      <c r="D133" s="6">
        <v>0.11849149339926451</v>
      </c>
      <c r="F133" s="6">
        <v>5.9452054794520546</v>
      </c>
      <c r="G133" s="6">
        <v>2385</v>
      </c>
    </row>
    <row r="134" spans="1:7" x14ac:dyDescent="0.25">
      <c r="A134" s="6">
        <v>110</v>
      </c>
      <c r="B134" s="6">
        <v>3378.0130334834821</v>
      </c>
      <c r="C134" s="6">
        <v>1.9869665165178958</v>
      </c>
      <c r="D134" s="6">
        <v>3.2875157426838753E-3</v>
      </c>
      <c r="F134" s="6">
        <v>6</v>
      </c>
      <c r="G134" s="6">
        <v>2390</v>
      </c>
    </row>
    <row r="135" spans="1:7" x14ac:dyDescent="0.25">
      <c r="A135" s="6">
        <v>111</v>
      </c>
      <c r="B135" s="6">
        <v>3396.62213519025</v>
      </c>
      <c r="C135" s="6">
        <v>-6.6221351902499919</v>
      </c>
      <c r="D135" s="6">
        <v>-1.0956588099068578E-2</v>
      </c>
      <c r="F135" s="6">
        <v>6.0547945205479445</v>
      </c>
      <c r="G135" s="6">
        <v>2400</v>
      </c>
    </row>
    <row r="136" spans="1:7" x14ac:dyDescent="0.25">
      <c r="A136" s="6">
        <v>112</v>
      </c>
      <c r="B136" s="6">
        <v>3332.2287356334969</v>
      </c>
      <c r="C136" s="6">
        <v>557.77126436650315</v>
      </c>
      <c r="D136" s="6">
        <v>0.92285491334551806</v>
      </c>
      <c r="F136" s="6">
        <v>6.10958904109589</v>
      </c>
      <c r="G136" s="6">
        <v>2400</v>
      </c>
    </row>
    <row r="137" spans="1:7" x14ac:dyDescent="0.25">
      <c r="A137" s="6">
        <v>113</v>
      </c>
      <c r="B137" s="6">
        <v>3259.1510886135848</v>
      </c>
      <c r="C137" s="6">
        <v>940.84891138641524</v>
      </c>
      <c r="D137" s="6">
        <v>1.5566722347643387</v>
      </c>
      <c r="F137" s="6">
        <v>6.1643835616438354</v>
      </c>
      <c r="G137" s="6">
        <v>2400</v>
      </c>
    </row>
    <row r="138" spans="1:7" x14ac:dyDescent="0.25">
      <c r="A138" s="6">
        <v>114</v>
      </c>
      <c r="B138" s="6">
        <v>3351.0150668803294</v>
      </c>
      <c r="C138" s="6">
        <v>883.98493311967059</v>
      </c>
      <c r="D138" s="6">
        <v>1.4625885035139672</v>
      </c>
      <c r="F138" s="6">
        <v>6.2191780821917808</v>
      </c>
      <c r="G138" s="6">
        <v>2415</v>
      </c>
    </row>
    <row r="139" spans="1:7" x14ac:dyDescent="0.25">
      <c r="A139" s="6">
        <v>115</v>
      </c>
      <c r="B139" s="6">
        <v>3204.4462372470216</v>
      </c>
      <c r="C139" s="6">
        <v>-64.4462372470216</v>
      </c>
      <c r="D139" s="6">
        <v>-0.10662888264348627</v>
      </c>
      <c r="F139" s="6">
        <v>6.2739726027397262</v>
      </c>
      <c r="G139" s="6">
        <v>2420</v>
      </c>
    </row>
    <row r="140" spans="1:7" x14ac:dyDescent="0.25">
      <c r="A140" s="6">
        <v>116</v>
      </c>
      <c r="B140" s="6">
        <v>3268.544254237001</v>
      </c>
      <c r="C140" s="6">
        <v>-1248.544254237001</v>
      </c>
      <c r="D140" s="6">
        <v>-2.0657665124799656</v>
      </c>
      <c r="F140" s="6">
        <v>6.3287671232876708</v>
      </c>
      <c r="G140" s="6">
        <v>2420</v>
      </c>
    </row>
    <row r="141" spans="1:7" x14ac:dyDescent="0.25">
      <c r="A141" s="6">
        <v>117</v>
      </c>
      <c r="B141" s="6">
        <v>3395.0270693296698</v>
      </c>
      <c r="C141" s="6">
        <v>704.97293067033024</v>
      </c>
      <c r="D141" s="6">
        <v>1.1664059703463177</v>
      </c>
      <c r="F141" s="6">
        <v>6.3835616438356162</v>
      </c>
      <c r="G141" s="6">
        <v>2420</v>
      </c>
    </row>
    <row r="142" spans="1:7" x14ac:dyDescent="0.25">
      <c r="A142" s="6">
        <v>118</v>
      </c>
      <c r="B142" s="6">
        <v>3289.8117990447363</v>
      </c>
      <c r="C142" s="6">
        <v>-579.81179904473629</v>
      </c>
      <c r="D142" s="6">
        <v>-0.9593218613939648</v>
      </c>
      <c r="F142" s="6">
        <v>6.4383561643835616</v>
      </c>
      <c r="G142" s="6">
        <v>2430</v>
      </c>
    </row>
    <row r="143" spans="1:7" x14ac:dyDescent="0.25">
      <c r="A143" s="6">
        <v>119</v>
      </c>
      <c r="B143" s="6">
        <v>3421.7887298794035</v>
      </c>
      <c r="C143" s="6">
        <v>378.21127012059651</v>
      </c>
      <c r="D143" s="6">
        <v>0.62576570578597668</v>
      </c>
      <c r="F143" s="6">
        <v>6.4931506849315062</v>
      </c>
      <c r="G143" s="6">
        <v>2430</v>
      </c>
    </row>
    <row r="144" spans="1:7" x14ac:dyDescent="0.25">
      <c r="A144" s="6">
        <v>120</v>
      </c>
      <c r="B144" s="6">
        <v>3418.7758276983077</v>
      </c>
      <c r="C144" s="6">
        <v>-1568.7758276983077</v>
      </c>
      <c r="D144" s="6">
        <v>-2.5956024862151534</v>
      </c>
      <c r="F144" s="6">
        <v>6.5479452054794516</v>
      </c>
      <c r="G144" s="6">
        <v>2440</v>
      </c>
    </row>
    <row r="145" spans="1:7" x14ac:dyDescent="0.25">
      <c r="A145" s="6">
        <v>121</v>
      </c>
      <c r="B145" s="6">
        <v>3486.7728945697049</v>
      </c>
      <c r="C145" s="6">
        <v>-206.77289456970493</v>
      </c>
      <c r="D145" s="6">
        <v>-0.34211404188606803</v>
      </c>
      <c r="F145" s="6">
        <v>6.602739726027397</v>
      </c>
      <c r="G145" s="6">
        <v>2460</v>
      </c>
    </row>
    <row r="146" spans="1:7" x14ac:dyDescent="0.25">
      <c r="A146" s="6">
        <v>122</v>
      </c>
      <c r="B146" s="6">
        <v>3328.6841448322075</v>
      </c>
      <c r="C146" s="6">
        <v>196.31585516779251</v>
      </c>
      <c r="D146" s="6">
        <v>0.32481245105911311</v>
      </c>
      <c r="F146" s="6">
        <v>6.6575342465753424</v>
      </c>
      <c r="G146" s="6">
        <v>2460</v>
      </c>
    </row>
    <row r="147" spans="1:7" x14ac:dyDescent="0.25">
      <c r="A147" s="6">
        <v>123</v>
      </c>
      <c r="B147" s="6">
        <v>3279.1780266408687</v>
      </c>
      <c r="C147" s="6">
        <v>790.82197335913133</v>
      </c>
      <c r="D147" s="6">
        <v>1.3084466524552312</v>
      </c>
      <c r="F147" s="6">
        <v>6.7123287671232879</v>
      </c>
      <c r="G147" s="6">
        <v>2460</v>
      </c>
    </row>
    <row r="148" spans="1:7" x14ac:dyDescent="0.25">
      <c r="A148" s="6">
        <v>124</v>
      </c>
      <c r="B148" s="6">
        <v>3320.8269685560163</v>
      </c>
      <c r="C148" s="6">
        <v>4.1730314439837457</v>
      </c>
      <c r="D148" s="6">
        <v>6.9044477864948599E-3</v>
      </c>
      <c r="F148" s="6">
        <v>6.7671232876712324</v>
      </c>
      <c r="G148" s="6">
        <v>2470</v>
      </c>
    </row>
    <row r="149" spans="1:7" x14ac:dyDescent="0.25">
      <c r="A149" s="6">
        <v>125</v>
      </c>
      <c r="B149" s="6">
        <v>3493.9802291989927</v>
      </c>
      <c r="C149" s="6">
        <v>166.01977080100733</v>
      </c>
      <c r="D149" s="6">
        <v>0.27468636515403738</v>
      </c>
      <c r="F149" s="6">
        <v>6.8219178082191778</v>
      </c>
      <c r="G149" s="6">
        <v>2470</v>
      </c>
    </row>
    <row r="150" spans="1:7" x14ac:dyDescent="0.25">
      <c r="A150" s="6">
        <v>126</v>
      </c>
      <c r="B150" s="6">
        <v>3291.3477883919613</v>
      </c>
      <c r="C150" s="6">
        <v>-301.34778839196133</v>
      </c>
      <c r="D150" s="6">
        <v>-0.49859199444271024</v>
      </c>
      <c r="F150" s="6">
        <v>6.8767123287671232</v>
      </c>
      <c r="G150" s="6">
        <v>2470</v>
      </c>
    </row>
    <row r="151" spans="1:7" x14ac:dyDescent="0.25">
      <c r="A151" s="6">
        <v>127</v>
      </c>
      <c r="B151" s="6">
        <v>3346.3480223252986</v>
      </c>
      <c r="C151" s="6">
        <v>-526.34802232529864</v>
      </c>
      <c r="D151" s="6">
        <v>-0.87086389988965784</v>
      </c>
      <c r="F151" s="6">
        <v>6.9315068493150678</v>
      </c>
      <c r="G151" s="6">
        <v>2480</v>
      </c>
    </row>
    <row r="152" spans="1:7" x14ac:dyDescent="0.25">
      <c r="A152" s="6">
        <v>128</v>
      </c>
      <c r="B152" s="6">
        <v>3339.9677588829782</v>
      </c>
      <c r="C152" s="6">
        <v>-469.96775888297816</v>
      </c>
      <c r="D152" s="6">
        <v>-0.77758049420443509</v>
      </c>
      <c r="F152" s="6">
        <v>6.9863013698630132</v>
      </c>
      <c r="G152" s="6">
        <v>2480</v>
      </c>
    </row>
    <row r="153" spans="1:7" x14ac:dyDescent="0.25">
      <c r="A153" s="6">
        <v>129</v>
      </c>
      <c r="B153" s="6">
        <v>3300.4455714486039</v>
      </c>
      <c r="C153" s="6">
        <v>139.55442855139609</v>
      </c>
      <c r="D153" s="6">
        <v>0.23089839562469275</v>
      </c>
      <c r="F153" s="6">
        <v>7.0410958904109586</v>
      </c>
      <c r="G153" s="6">
        <v>2486</v>
      </c>
    </row>
    <row r="154" spans="1:7" x14ac:dyDescent="0.25">
      <c r="A154" s="6">
        <v>130</v>
      </c>
      <c r="B154" s="6">
        <v>3318.9955966420171</v>
      </c>
      <c r="C154" s="6">
        <v>121.00440335798294</v>
      </c>
      <c r="D154" s="6">
        <v>0.20020663542462649</v>
      </c>
      <c r="F154" s="6">
        <v>7.095890410958904</v>
      </c>
      <c r="G154" s="6">
        <v>2490</v>
      </c>
    </row>
    <row r="155" spans="1:7" x14ac:dyDescent="0.25">
      <c r="A155" s="6">
        <v>131</v>
      </c>
      <c r="B155" s="6">
        <v>3426.4557744344338</v>
      </c>
      <c r="C155" s="6">
        <v>673.54422556556619</v>
      </c>
      <c r="D155" s="6">
        <v>1.114405918032829</v>
      </c>
      <c r="F155" s="6">
        <v>7.1506849315068495</v>
      </c>
      <c r="G155" s="6">
        <v>2490</v>
      </c>
    </row>
    <row r="156" spans="1:7" x14ac:dyDescent="0.25">
      <c r="A156" s="6">
        <v>132</v>
      </c>
      <c r="B156" s="6">
        <v>3383.5662257388349</v>
      </c>
      <c r="C156" s="6">
        <v>-963.56622573883487</v>
      </c>
      <c r="D156" s="6">
        <v>-1.5942589419102442</v>
      </c>
      <c r="F156" s="6">
        <v>7.205479452054794</v>
      </c>
      <c r="G156" s="6">
        <v>2490</v>
      </c>
    </row>
    <row r="157" spans="1:7" x14ac:dyDescent="0.25">
      <c r="A157" s="6">
        <v>133</v>
      </c>
      <c r="B157" s="6">
        <v>3254.9566561653924</v>
      </c>
      <c r="C157" s="6">
        <v>-584.95665616539236</v>
      </c>
      <c r="D157" s="6">
        <v>-0.96783423371499266</v>
      </c>
      <c r="F157" s="6">
        <v>7.2602739726027394</v>
      </c>
      <c r="G157" s="6">
        <v>2500</v>
      </c>
    </row>
    <row r="158" spans="1:7" x14ac:dyDescent="0.25">
      <c r="A158" s="6">
        <v>134</v>
      </c>
      <c r="B158" s="6">
        <v>3378.7219516437399</v>
      </c>
      <c r="C158" s="6">
        <v>-603.72195164373989</v>
      </c>
      <c r="D158" s="6">
        <v>-0.99888216722989365</v>
      </c>
      <c r="F158" s="6">
        <v>7.3150684931506849</v>
      </c>
      <c r="G158" s="6">
        <v>2500</v>
      </c>
    </row>
    <row r="159" spans="1:7" x14ac:dyDescent="0.25">
      <c r="A159" s="6">
        <v>135</v>
      </c>
      <c r="B159" s="6">
        <v>3296.7237511072499</v>
      </c>
      <c r="C159" s="6">
        <v>-716.72375110724988</v>
      </c>
      <c r="D159" s="6">
        <v>-1.1858481737527065</v>
      </c>
      <c r="F159" s="6">
        <v>7.3698630136986294</v>
      </c>
      <c r="G159" s="6">
        <v>2505</v>
      </c>
    </row>
    <row r="160" spans="1:7" x14ac:dyDescent="0.25">
      <c r="A160" s="6">
        <v>136</v>
      </c>
      <c r="B160" s="6">
        <v>3361.4125332307776</v>
      </c>
      <c r="C160" s="6">
        <v>-141.41253323077763</v>
      </c>
      <c r="D160" s="6">
        <v>-0.23397270429282593</v>
      </c>
      <c r="F160" s="6">
        <v>7.4246575342465748</v>
      </c>
      <c r="G160" s="6">
        <v>2505</v>
      </c>
    </row>
    <row r="161" spans="1:7" x14ac:dyDescent="0.25">
      <c r="A161" s="6">
        <v>137</v>
      </c>
      <c r="B161" s="6">
        <v>3352.4919797141997</v>
      </c>
      <c r="C161" s="6">
        <v>-312.49197971419972</v>
      </c>
      <c r="D161" s="6">
        <v>-0.51703050566409936</v>
      </c>
      <c r="F161" s="6">
        <v>7.4794520547945202</v>
      </c>
      <c r="G161" s="6">
        <v>2510</v>
      </c>
    </row>
    <row r="162" spans="1:7" x14ac:dyDescent="0.25">
      <c r="A162" s="6">
        <v>138</v>
      </c>
      <c r="B162" s="6">
        <v>3418.0078330246947</v>
      </c>
      <c r="C162" s="6">
        <v>-378.00783302469472</v>
      </c>
      <c r="D162" s="6">
        <v>-0.62542911095669129</v>
      </c>
      <c r="F162" s="6">
        <v>7.5342465753424657</v>
      </c>
      <c r="G162" s="6">
        <v>2510</v>
      </c>
    </row>
    <row r="163" spans="1:7" x14ac:dyDescent="0.25">
      <c r="A163" s="6">
        <v>139</v>
      </c>
      <c r="B163" s="6">
        <v>3215.6116982710828</v>
      </c>
      <c r="C163" s="6">
        <v>-135.61169827108279</v>
      </c>
      <c r="D163" s="6">
        <v>-0.22437499034436545</v>
      </c>
      <c r="F163" s="6">
        <v>7.5890410958904111</v>
      </c>
      <c r="G163" s="6">
        <v>2520</v>
      </c>
    </row>
    <row r="164" spans="1:7" x14ac:dyDescent="0.25">
      <c r="A164" s="6">
        <v>140</v>
      </c>
      <c r="B164" s="6">
        <v>3363.5983642249057</v>
      </c>
      <c r="C164" s="6">
        <v>-163.59836422490571</v>
      </c>
      <c r="D164" s="6">
        <v>-0.27068005091965219</v>
      </c>
      <c r="F164" s="6">
        <v>7.6438356164383556</v>
      </c>
      <c r="G164" s="6">
        <v>2520</v>
      </c>
    </row>
    <row r="165" spans="1:7" x14ac:dyDescent="0.25">
      <c r="A165" s="6">
        <v>141</v>
      </c>
      <c r="B165" s="6">
        <v>3404.4202349530865</v>
      </c>
      <c r="C165" s="6">
        <v>-524.42023495308649</v>
      </c>
      <c r="D165" s="6">
        <v>-0.86767429841323185</v>
      </c>
      <c r="F165" s="6">
        <v>7.6986301369863011</v>
      </c>
      <c r="G165" s="6">
        <v>2530</v>
      </c>
    </row>
    <row r="166" spans="1:7" x14ac:dyDescent="0.25">
      <c r="A166" s="6">
        <v>142</v>
      </c>
      <c r="B166" s="6">
        <v>3373.1096828750319</v>
      </c>
      <c r="C166" s="6">
        <v>516.89031712496808</v>
      </c>
      <c r="D166" s="6">
        <v>0.85521574755428864</v>
      </c>
      <c r="F166" s="6">
        <v>7.7534246575342465</v>
      </c>
      <c r="G166" s="6">
        <v>2530</v>
      </c>
    </row>
    <row r="167" spans="1:7" x14ac:dyDescent="0.25">
      <c r="A167" s="6">
        <v>143</v>
      </c>
      <c r="B167" s="6">
        <v>3282.7816939555128</v>
      </c>
      <c r="C167" s="6">
        <v>667.21830604448724</v>
      </c>
      <c r="D167" s="6">
        <v>1.1039394306312478</v>
      </c>
      <c r="F167" s="6">
        <v>7.808219178082191</v>
      </c>
      <c r="G167" s="6">
        <v>2540</v>
      </c>
    </row>
    <row r="168" spans="1:7" x14ac:dyDescent="0.25">
      <c r="A168" s="6">
        <v>144</v>
      </c>
      <c r="B168" s="6">
        <v>3323.0718760634995</v>
      </c>
      <c r="C168" s="6">
        <v>-1383.0718760634995</v>
      </c>
      <c r="D168" s="6">
        <v>-2.28834785489508</v>
      </c>
      <c r="F168" s="6">
        <v>7.8630136986301364</v>
      </c>
      <c r="G168" s="6">
        <v>2540</v>
      </c>
    </row>
    <row r="169" spans="1:7" x14ac:dyDescent="0.25">
      <c r="A169" s="6">
        <v>145</v>
      </c>
      <c r="B169" s="6">
        <v>3468.3410224030013</v>
      </c>
      <c r="C169" s="6">
        <v>31.658977596998739</v>
      </c>
      <c r="D169" s="6">
        <v>5.2381047381616544E-2</v>
      </c>
      <c r="F169" s="6">
        <v>7.9178082191780819</v>
      </c>
      <c r="G169" s="6">
        <v>2550</v>
      </c>
    </row>
    <row r="170" spans="1:7" x14ac:dyDescent="0.25">
      <c r="A170" s="6">
        <v>146</v>
      </c>
      <c r="B170" s="6">
        <v>3384.4523734391573</v>
      </c>
      <c r="C170" s="6">
        <v>605.54762656084267</v>
      </c>
      <c r="D170" s="6">
        <v>1.001902819556495</v>
      </c>
      <c r="F170" s="6">
        <v>7.9726027397260273</v>
      </c>
      <c r="G170" s="6">
        <v>2550</v>
      </c>
    </row>
    <row r="171" spans="1:7" x14ac:dyDescent="0.25">
      <c r="A171" s="6">
        <v>147</v>
      </c>
      <c r="B171" s="6">
        <v>3228.8448372625621</v>
      </c>
      <c r="C171" s="6">
        <v>-158.84483726256212</v>
      </c>
      <c r="D171" s="6">
        <v>-0.2628151500307519</v>
      </c>
      <c r="F171" s="6">
        <v>8.0273972602739718</v>
      </c>
      <c r="G171" s="6">
        <v>2550</v>
      </c>
    </row>
    <row r="172" spans="1:7" x14ac:dyDescent="0.25">
      <c r="A172" s="6">
        <v>148</v>
      </c>
      <c r="B172" s="6">
        <v>3372.9324533349672</v>
      </c>
      <c r="C172" s="6">
        <v>-32.932453334967249</v>
      </c>
      <c r="D172" s="6">
        <v>-5.4488064033227916E-2</v>
      </c>
      <c r="F172" s="6">
        <v>8.0821917808219172</v>
      </c>
      <c r="G172" s="6">
        <v>2550</v>
      </c>
    </row>
    <row r="173" spans="1:7" x14ac:dyDescent="0.25">
      <c r="A173" s="6">
        <v>149</v>
      </c>
      <c r="B173" s="6">
        <v>3340.8539065833002</v>
      </c>
      <c r="C173" s="6">
        <v>559.14609341669984</v>
      </c>
      <c r="D173" s="6">
        <v>0.92512962311462965</v>
      </c>
      <c r="F173" s="6">
        <v>8.1369863013698627</v>
      </c>
      <c r="G173" s="6">
        <v>2555</v>
      </c>
    </row>
    <row r="174" spans="1:7" x14ac:dyDescent="0.25">
      <c r="A174" s="6">
        <v>150</v>
      </c>
      <c r="B174" s="6">
        <v>3364.8389710053571</v>
      </c>
      <c r="C174" s="6">
        <v>-534.83897100535705</v>
      </c>
      <c r="D174" s="6">
        <v>-0.88491251481293887</v>
      </c>
      <c r="F174" s="6">
        <v>8.1917808219178063</v>
      </c>
      <c r="G174" s="6">
        <v>2560</v>
      </c>
    </row>
    <row r="175" spans="1:7" x14ac:dyDescent="0.25">
      <c r="A175" s="6">
        <v>151</v>
      </c>
      <c r="B175" s="6">
        <v>3348.2975472660078</v>
      </c>
      <c r="C175" s="6">
        <v>181.70245273399223</v>
      </c>
      <c r="D175" s="6">
        <v>0.30063399100157512</v>
      </c>
      <c r="F175" s="6">
        <v>8.2465753424657517</v>
      </c>
      <c r="G175" s="6">
        <v>2570</v>
      </c>
    </row>
    <row r="176" spans="1:7" x14ac:dyDescent="0.25">
      <c r="A176" s="6">
        <v>152</v>
      </c>
      <c r="B176" s="6">
        <v>3300.5046479619587</v>
      </c>
      <c r="C176" s="6">
        <v>-2140.5046479619587</v>
      </c>
      <c r="D176" s="6">
        <v>-3.5415507352358375</v>
      </c>
      <c r="F176" s="6">
        <v>8.3013698630136972</v>
      </c>
      <c r="G176" s="6">
        <v>2570</v>
      </c>
    </row>
    <row r="177" spans="1:7" x14ac:dyDescent="0.25">
      <c r="A177" s="6">
        <v>153</v>
      </c>
      <c r="B177" s="6">
        <v>3207.872675021601</v>
      </c>
      <c r="C177" s="6">
        <v>-1387.872675021601</v>
      </c>
      <c r="D177" s="6">
        <v>-2.2962909691957063</v>
      </c>
      <c r="F177" s="6">
        <v>8.3561643835616426</v>
      </c>
      <c r="G177" s="6">
        <v>2570</v>
      </c>
    </row>
    <row r="178" spans="1:7" x14ac:dyDescent="0.25">
      <c r="A178" s="6">
        <v>154</v>
      </c>
      <c r="B178" s="6">
        <v>3410.682345368697</v>
      </c>
      <c r="C178" s="6">
        <v>814.31765463130296</v>
      </c>
      <c r="D178" s="6">
        <v>1.3473211988681781</v>
      </c>
      <c r="F178" s="6">
        <v>8.410958904109588</v>
      </c>
      <c r="G178" s="6">
        <v>2580</v>
      </c>
    </row>
    <row r="179" spans="1:7" x14ac:dyDescent="0.25">
      <c r="A179" s="6">
        <v>155</v>
      </c>
      <c r="B179" s="6">
        <v>3238.4743089393978</v>
      </c>
      <c r="C179" s="6">
        <v>-28.474308939397815</v>
      </c>
      <c r="D179" s="6">
        <v>-4.7111885440507074E-2</v>
      </c>
      <c r="F179" s="6">
        <v>8.4657534246575334</v>
      </c>
      <c r="G179" s="6">
        <v>2580</v>
      </c>
    </row>
    <row r="180" spans="1:7" x14ac:dyDescent="0.25">
      <c r="A180" s="6">
        <v>156</v>
      </c>
      <c r="B180" s="6">
        <v>3404.8928470599249</v>
      </c>
      <c r="C180" s="6">
        <v>-1154.8928470599249</v>
      </c>
      <c r="D180" s="6">
        <v>-1.9108165055927395</v>
      </c>
      <c r="F180" s="6">
        <v>8.5205479452054789</v>
      </c>
      <c r="G180" s="6">
        <v>2580</v>
      </c>
    </row>
    <row r="181" spans="1:7" x14ac:dyDescent="0.25">
      <c r="A181" s="6">
        <v>157</v>
      </c>
      <c r="B181" s="6">
        <v>3355.0913463018119</v>
      </c>
      <c r="C181" s="6">
        <v>-395.09134630181188</v>
      </c>
      <c r="D181" s="6">
        <v>-0.65369446841087464</v>
      </c>
      <c r="F181" s="6">
        <v>8.5753424657534225</v>
      </c>
      <c r="G181" s="6">
        <v>2580</v>
      </c>
    </row>
    <row r="182" spans="1:7" x14ac:dyDescent="0.25">
      <c r="A182" s="6">
        <v>158</v>
      </c>
      <c r="B182" s="6">
        <v>3356.6273356490374</v>
      </c>
      <c r="C182" s="6">
        <v>-256.62733564903738</v>
      </c>
      <c r="D182" s="6">
        <v>-0.4246002129053143</v>
      </c>
      <c r="F182" s="6">
        <v>8.6301369863013679</v>
      </c>
      <c r="G182" s="6">
        <v>2580</v>
      </c>
    </row>
    <row r="183" spans="1:7" x14ac:dyDescent="0.25">
      <c r="A183" s="6">
        <v>159</v>
      </c>
      <c r="B183" s="6">
        <v>3349.4790775331039</v>
      </c>
      <c r="C183" s="6">
        <v>-269.47907753310392</v>
      </c>
      <c r="D183" s="6">
        <v>-0.4458639349728713</v>
      </c>
      <c r="F183" s="6">
        <v>8.6849315068493134</v>
      </c>
      <c r="G183" s="6">
        <v>2590</v>
      </c>
    </row>
    <row r="184" spans="1:7" x14ac:dyDescent="0.25">
      <c r="A184" s="6">
        <v>160</v>
      </c>
      <c r="B184" s="6">
        <v>3411.5094165556648</v>
      </c>
      <c r="C184" s="6">
        <v>298.49058344433524</v>
      </c>
      <c r="D184" s="6">
        <v>0.49386463433507433</v>
      </c>
      <c r="F184" s="6">
        <v>8.7397260273972588</v>
      </c>
      <c r="G184" s="6">
        <v>2600</v>
      </c>
    </row>
    <row r="185" spans="1:7" x14ac:dyDescent="0.25">
      <c r="A185" s="6">
        <v>161</v>
      </c>
      <c r="B185" s="6">
        <v>3554.592731901038</v>
      </c>
      <c r="C185" s="6">
        <v>-1204.592731901038</v>
      </c>
      <c r="D185" s="6">
        <v>-1.9930469571209666</v>
      </c>
      <c r="F185" s="6">
        <v>8.7945205479452042</v>
      </c>
      <c r="G185" s="6">
        <v>2600</v>
      </c>
    </row>
    <row r="186" spans="1:7" x14ac:dyDescent="0.25">
      <c r="A186" s="6">
        <v>162</v>
      </c>
      <c r="B186" s="6">
        <v>3273.2703753053866</v>
      </c>
      <c r="C186" s="6">
        <v>251.72962469461345</v>
      </c>
      <c r="D186" s="6">
        <v>0.41649675382236956</v>
      </c>
      <c r="F186" s="6">
        <v>8.8493150684931496</v>
      </c>
      <c r="G186" s="6">
        <v>2600</v>
      </c>
    </row>
    <row r="187" spans="1:7" x14ac:dyDescent="0.25">
      <c r="A187" s="6">
        <v>163</v>
      </c>
      <c r="B187" s="6">
        <v>3348.1203177259431</v>
      </c>
      <c r="C187" s="6">
        <v>151.8796822740569</v>
      </c>
      <c r="D187" s="6">
        <v>0.25129102192663449</v>
      </c>
      <c r="F187" s="6">
        <v>8.9041095890410951</v>
      </c>
      <c r="G187" s="6">
        <v>2600</v>
      </c>
    </row>
    <row r="188" spans="1:7" x14ac:dyDescent="0.25">
      <c r="A188" s="6">
        <v>164</v>
      </c>
      <c r="B188" s="6">
        <v>3383.5662257388349</v>
      </c>
      <c r="C188" s="6">
        <v>136.43377426116513</v>
      </c>
      <c r="D188" s="6">
        <v>0.22573514802020506</v>
      </c>
      <c r="F188" s="6">
        <v>8.9589041095890405</v>
      </c>
      <c r="G188" s="6">
        <v>2600</v>
      </c>
    </row>
    <row r="189" spans="1:7" x14ac:dyDescent="0.25">
      <c r="A189" s="6">
        <v>165</v>
      </c>
      <c r="B189" s="6">
        <v>3277.5238842669337</v>
      </c>
      <c r="C189" s="6">
        <v>-127.52388426693369</v>
      </c>
      <c r="D189" s="6">
        <v>-0.21099337790072173</v>
      </c>
      <c r="F189" s="6">
        <v>9.0136986301369859</v>
      </c>
      <c r="G189" s="6">
        <v>2600</v>
      </c>
    </row>
    <row r="190" spans="1:7" x14ac:dyDescent="0.25">
      <c r="A190" s="6">
        <v>166</v>
      </c>
      <c r="B190" s="6">
        <v>3326.6164668647889</v>
      </c>
      <c r="C190" s="6">
        <v>-2356.6164668647889</v>
      </c>
      <c r="D190" s="6">
        <v>-3.8991164017515381</v>
      </c>
      <c r="F190" s="6">
        <v>9.0684931506849296</v>
      </c>
      <c r="G190" s="6">
        <v>2600</v>
      </c>
    </row>
    <row r="191" spans="1:7" x14ac:dyDescent="0.25">
      <c r="A191" s="6">
        <v>167</v>
      </c>
      <c r="B191" s="6">
        <v>3281.8364697418356</v>
      </c>
      <c r="C191" s="6">
        <v>608.16353025816443</v>
      </c>
      <c r="D191" s="6">
        <v>1.0062309370737248</v>
      </c>
      <c r="F191" s="6">
        <v>9.123287671232875</v>
      </c>
      <c r="G191" s="6">
        <v>2610</v>
      </c>
    </row>
    <row r="192" spans="1:7" x14ac:dyDescent="0.25">
      <c r="A192" s="6">
        <v>168</v>
      </c>
      <c r="B192" s="6">
        <v>3382.0893129049646</v>
      </c>
      <c r="C192" s="6">
        <v>-442.08931290496457</v>
      </c>
      <c r="D192" s="6">
        <v>-0.73145448791677148</v>
      </c>
      <c r="F192" s="6">
        <v>9.1780821917808204</v>
      </c>
      <c r="G192" s="6">
        <v>2610</v>
      </c>
    </row>
    <row r="193" spans="1:7" x14ac:dyDescent="0.25">
      <c r="A193" s="6">
        <v>169</v>
      </c>
      <c r="B193" s="6">
        <v>3406.2516068670857</v>
      </c>
      <c r="C193" s="6">
        <v>413.74839313291432</v>
      </c>
      <c r="D193" s="6">
        <v>0.6845633002001128</v>
      </c>
      <c r="F193" s="6">
        <v>9.2328767123287658</v>
      </c>
      <c r="G193" s="6">
        <v>2620</v>
      </c>
    </row>
    <row r="194" spans="1:7" x14ac:dyDescent="0.25">
      <c r="A194" s="6">
        <v>170</v>
      </c>
      <c r="B194" s="6">
        <v>3256.0791099191342</v>
      </c>
      <c r="C194" s="6">
        <v>-2001.0791099191342</v>
      </c>
      <c r="D194" s="6">
        <v>-3.3108655941237344</v>
      </c>
      <c r="F194" s="6">
        <v>9.2876712328767113</v>
      </c>
      <c r="G194" s="6">
        <v>2620</v>
      </c>
    </row>
    <row r="195" spans="1:7" x14ac:dyDescent="0.25">
      <c r="A195" s="6">
        <v>171</v>
      </c>
      <c r="B195" s="6">
        <v>3432.008966689787</v>
      </c>
      <c r="C195" s="6">
        <v>-702.00896668978703</v>
      </c>
      <c r="D195" s="6">
        <v>-1.161501973139631</v>
      </c>
      <c r="F195" s="6">
        <v>9.3424657534246567</v>
      </c>
      <c r="G195" s="6">
        <v>2620</v>
      </c>
    </row>
    <row r="196" spans="1:7" x14ac:dyDescent="0.25">
      <c r="A196" s="6">
        <v>172</v>
      </c>
      <c r="B196" s="6">
        <v>3388.7649589140592</v>
      </c>
      <c r="C196" s="6">
        <v>-2028.7649589140592</v>
      </c>
      <c r="D196" s="6">
        <v>-3.3566729409832532</v>
      </c>
      <c r="F196" s="6">
        <v>9.3972602739726021</v>
      </c>
      <c r="G196" s="6">
        <v>2620</v>
      </c>
    </row>
    <row r="197" spans="1:7" x14ac:dyDescent="0.25">
      <c r="A197" s="6">
        <v>173</v>
      </c>
      <c r="B197" s="6">
        <v>3234.3389530045606</v>
      </c>
      <c r="C197" s="6">
        <v>325.66104699543939</v>
      </c>
      <c r="D197" s="6">
        <v>0.53881925532023811</v>
      </c>
      <c r="F197" s="6">
        <v>9.4520547945205458</v>
      </c>
      <c r="G197" s="6">
        <v>2630</v>
      </c>
    </row>
    <row r="198" spans="1:7" x14ac:dyDescent="0.25">
      <c r="A198" s="6">
        <v>174</v>
      </c>
      <c r="B198" s="6">
        <v>3435.4944809777217</v>
      </c>
      <c r="C198" s="6">
        <v>-2185.4944809777217</v>
      </c>
      <c r="D198" s="6">
        <v>-3.6159882172318798</v>
      </c>
      <c r="F198" s="6">
        <v>9.5068493150684912</v>
      </c>
      <c r="G198" s="6">
        <v>2630</v>
      </c>
    </row>
    <row r="199" spans="1:7" x14ac:dyDescent="0.25">
      <c r="A199" s="6">
        <v>175</v>
      </c>
      <c r="B199" s="6">
        <v>3492.680545905187</v>
      </c>
      <c r="C199" s="6">
        <v>-1712.680545905187</v>
      </c>
      <c r="D199" s="6">
        <v>-2.8336986104420872</v>
      </c>
      <c r="F199" s="6">
        <v>9.5616438356164366</v>
      </c>
      <c r="G199" s="6">
        <v>2640</v>
      </c>
    </row>
    <row r="200" spans="1:7" x14ac:dyDescent="0.25">
      <c r="A200" s="6">
        <v>176</v>
      </c>
      <c r="B200" s="6">
        <v>3261.2778430943581</v>
      </c>
      <c r="C200" s="6">
        <v>-531.2778430943581</v>
      </c>
      <c r="D200" s="6">
        <v>-0.8790204859479348</v>
      </c>
      <c r="F200" s="6">
        <v>9.616438356164382</v>
      </c>
      <c r="G200" s="6">
        <v>2640</v>
      </c>
    </row>
    <row r="201" spans="1:7" x14ac:dyDescent="0.25">
      <c r="A201" s="6">
        <v>177</v>
      </c>
      <c r="B201" s="6">
        <v>3398.276277564185</v>
      </c>
      <c r="C201" s="6">
        <v>-658.27627756418497</v>
      </c>
      <c r="D201" s="6">
        <v>-1.0891444860983932</v>
      </c>
      <c r="F201" s="6">
        <v>9.6712328767123275</v>
      </c>
      <c r="G201" s="6">
        <v>2640</v>
      </c>
    </row>
    <row r="202" spans="1:7" x14ac:dyDescent="0.25">
      <c r="A202" s="6">
        <v>178</v>
      </c>
      <c r="B202" s="6">
        <v>3319.350055722146</v>
      </c>
      <c r="C202" s="6">
        <v>-1629.350055722146</v>
      </c>
      <c r="D202" s="6">
        <v>-2.6958249744019578</v>
      </c>
      <c r="F202" s="6">
        <v>9.7260273972602729</v>
      </c>
      <c r="G202" s="6">
        <v>2640</v>
      </c>
    </row>
    <row r="203" spans="1:7" x14ac:dyDescent="0.25">
      <c r="A203" s="6">
        <v>179</v>
      </c>
      <c r="B203" s="6">
        <v>3432.9541909034642</v>
      </c>
      <c r="C203" s="6">
        <v>397.04580909653578</v>
      </c>
      <c r="D203" s="6">
        <v>0.65692820544304409</v>
      </c>
      <c r="F203" s="6">
        <v>9.7808219178082183</v>
      </c>
      <c r="G203" s="6">
        <v>2640</v>
      </c>
    </row>
    <row r="204" spans="1:7" x14ac:dyDescent="0.25">
      <c r="A204" s="6">
        <v>180</v>
      </c>
      <c r="B204" s="6">
        <v>3253.7160493849415</v>
      </c>
      <c r="C204" s="6">
        <v>666.28395061505853</v>
      </c>
      <c r="D204" s="6">
        <v>1.1023935021226525</v>
      </c>
      <c r="F204" s="6">
        <v>9.8356164383561637</v>
      </c>
      <c r="G204" s="6">
        <v>2640</v>
      </c>
    </row>
    <row r="205" spans="1:7" x14ac:dyDescent="0.25">
      <c r="A205" s="6">
        <v>181</v>
      </c>
      <c r="B205" s="6">
        <v>3359.0494726965849</v>
      </c>
      <c r="C205" s="6">
        <v>290.95052730341513</v>
      </c>
      <c r="D205" s="6">
        <v>0.4813893092312394</v>
      </c>
      <c r="F205" s="6">
        <v>9.8904109589041092</v>
      </c>
      <c r="G205" s="6">
        <v>2640</v>
      </c>
    </row>
    <row r="206" spans="1:7" x14ac:dyDescent="0.25">
      <c r="A206" s="6">
        <v>182</v>
      </c>
      <c r="B206" s="6">
        <v>3302.2769433626031</v>
      </c>
      <c r="C206" s="6">
        <v>317.72305663739689</v>
      </c>
      <c r="D206" s="6">
        <v>0.52568553210427249</v>
      </c>
      <c r="F206" s="6">
        <v>9.9452054794520528</v>
      </c>
      <c r="G206" s="6">
        <v>2640</v>
      </c>
    </row>
    <row r="207" spans="1:7" x14ac:dyDescent="0.25">
      <c r="A207" s="6">
        <v>183</v>
      </c>
      <c r="B207" s="6">
        <v>3197.4161321577981</v>
      </c>
      <c r="C207" s="6">
        <v>-457.41613215779807</v>
      </c>
      <c r="D207" s="6">
        <v>-0.75681332469639795</v>
      </c>
      <c r="F207" s="6">
        <v>9.9999999999999982</v>
      </c>
      <c r="G207" s="6">
        <v>2640</v>
      </c>
    </row>
    <row r="208" spans="1:7" x14ac:dyDescent="0.25">
      <c r="A208" s="6">
        <v>184</v>
      </c>
      <c r="B208" s="6">
        <v>3276.2832774864823</v>
      </c>
      <c r="C208" s="6">
        <v>-271.28327748648235</v>
      </c>
      <c r="D208" s="6">
        <v>-0.44884905611123632</v>
      </c>
      <c r="F208" s="6">
        <v>10.054794520547944</v>
      </c>
      <c r="G208" s="6">
        <v>2640</v>
      </c>
    </row>
    <row r="209" spans="1:7" x14ac:dyDescent="0.25">
      <c r="A209" s="6">
        <v>185</v>
      </c>
      <c r="B209" s="6">
        <v>3315.155623273954</v>
      </c>
      <c r="C209" s="6">
        <v>-255.15562327395401</v>
      </c>
      <c r="D209" s="6">
        <v>-0.42216520579192407</v>
      </c>
      <c r="F209" s="6">
        <v>10.109589041095889</v>
      </c>
      <c r="G209" s="6">
        <v>2650</v>
      </c>
    </row>
    <row r="210" spans="1:7" x14ac:dyDescent="0.25">
      <c r="A210" s="6">
        <v>186</v>
      </c>
      <c r="B210" s="6">
        <v>3343.9849617911059</v>
      </c>
      <c r="C210" s="6">
        <v>-623.98496179110589</v>
      </c>
      <c r="D210" s="6">
        <v>-1.0324081296957182</v>
      </c>
      <c r="F210" s="6">
        <v>10.164383561643834</v>
      </c>
      <c r="G210" s="6">
        <v>2650</v>
      </c>
    </row>
    <row r="211" spans="1:7" x14ac:dyDescent="0.25">
      <c r="A211" s="6">
        <v>187</v>
      </c>
      <c r="B211" s="6">
        <v>3348.1203177259431</v>
      </c>
      <c r="C211" s="6">
        <v>501.8796822740569</v>
      </c>
      <c r="D211" s="6">
        <v>0.83038005054086839</v>
      </c>
      <c r="F211" s="6">
        <v>10.21917808219178</v>
      </c>
      <c r="G211" s="6">
        <v>2650</v>
      </c>
    </row>
    <row r="212" spans="1:7" x14ac:dyDescent="0.25">
      <c r="A212" s="6">
        <v>188</v>
      </c>
      <c r="B212" s="6">
        <v>3313.0879453065349</v>
      </c>
      <c r="C212" s="6">
        <v>-503.08794530653495</v>
      </c>
      <c r="D212" s="6">
        <v>-0.83237917015740603</v>
      </c>
      <c r="F212" s="6">
        <v>10.273972602739725</v>
      </c>
      <c r="G212" s="6">
        <v>2650</v>
      </c>
    </row>
    <row r="213" spans="1:7" x14ac:dyDescent="0.25">
      <c r="A213" s="6">
        <v>189</v>
      </c>
      <c r="B213" s="6">
        <v>3316.1599240009855</v>
      </c>
      <c r="C213" s="6">
        <v>-656.15992400098548</v>
      </c>
      <c r="D213" s="6">
        <v>-1.0856428943009149</v>
      </c>
      <c r="F213" s="6">
        <v>10.328767123287669</v>
      </c>
      <c r="G213" s="6">
        <v>2660</v>
      </c>
    </row>
    <row r="214" spans="1:7" x14ac:dyDescent="0.25">
      <c r="A214" s="6">
        <v>190</v>
      </c>
      <c r="B214" s="6">
        <v>3320.1771269091132</v>
      </c>
      <c r="C214" s="6">
        <v>-460.17712690911321</v>
      </c>
      <c r="D214" s="6">
        <v>-0.76138150117796388</v>
      </c>
      <c r="F214" s="6">
        <v>10.383561643835614</v>
      </c>
      <c r="G214" s="6">
        <v>2660</v>
      </c>
    </row>
    <row r="215" spans="1:7" x14ac:dyDescent="0.25">
      <c r="A215" s="6">
        <v>191</v>
      </c>
      <c r="B215" s="6">
        <v>3413.5180180097286</v>
      </c>
      <c r="C215" s="6">
        <v>-113.51801800972862</v>
      </c>
      <c r="D215" s="6">
        <v>-0.18782011079847671</v>
      </c>
      <c r="F215" s="6">
        <v>10.43835616438356</v>
      </c>
      <c r="G215" s="6">
        <v>2670</v>
      </c>
    </row>
    <row r="216" spans="1:7" x14ac:dyDescent="0.25">
      <c r="A216" s="6">
        <v>192</v>
      </c>
      <c r="B216" s="6">
        <v>3360.1719264503263</v>
      </c>
      <c r="C216" s="6">
        <v>-660.17192645032628</v>
      </c>
      <c r="D216" s="6">
        <v>-1.0922809131614482</v>
      </c>
      <c r="F216" s="6">
        <v>10.493150684931505</v>
      </c>
      <c r="G216" s="6">
        <v>2670</v>
      </c>
    </row>
    <row r="217" spans="1:7" x14ac:dyDescent="0.25">
      <c r="A217" s="6">
        <v>193</v>
      </c>
      <c r="B217" s="6">
        <v>3263.936286195325</v>
      </c>
      <c r="C217" s="6">
        <v>-183.93628619532501</v>
      </c>
      <c r="D217" s="6">
        <v>-0.30432995799931561</v>
      </c>
      <c r="F217" s="6">
        <v>10.547945205479451</v>
      </c>
      <c r="G217" s="6">
        <v>2670</v>
      </c>
    </row>
    <row r="218" spans="1:7" x14ac:dyDescent="0.25">
      <c r="A218" s="6">
        <v>194</v>
      </c>
      <c r="B218" s="6">
        <v>3232.921116684045</v>
      </c>
      <c r="C218" s="6">
        <v>-1027.921116684045</v>
      </c>
      <c r="D218" s="6">
        <v>-1.7007366884360633</v>
      </c>
      <c r="F218" s="6">
        <v>10.602739726027396</v>
      </c>
      <c r="G218" s="6">
        <v>2670</v>
      </c>
    </row>
    <row r="219" spans="1:7" x14ac:dyDescent="0.25">
      <c r="A219" s="6">
        <v>195</v>
      </c>
      <c r="B219" s="6">
        <v>3283.1361530356417</v>
      </c>
      <c r="C219" s="6">
        <v>-643.13615303564166</v>
      </c>
      <c r="D219" s="6">
        <v>-1.064094543223157</v>
      </c>
      <c r="F219" s="6">
        <v>10.657534246575342</v>
      </c>
      <c r="G219" s="6">
        <v>2670</v>
      </c>
    </row>
    <row r="220" spans="1:7" x14ac:dyDescent="0.25">
      <c r="A220" s="6">
        <v>196</v>
      </c>
      <c r="B220" s="6">
        <v>3313.501480900019</v>
      </c>
      <c r="C220" s="6">
        <v>186.49851909998097</v>
      </c>
      <c r="D220" s="6">
        <v>0.30856927503886034</v>
      </c>
      <c r="F220" s="6">
        <v>10.712328767123287</v>
      </c>
      <c r="G220" s="6">
        <v>2670</v>
      </c>
    </row>
    <row r="221" spans="1:7" x14ac:dyDescent="0.25">
      <c r="A221" s="6">
        <v>197</v>
      </c>
      <c r="B221" s="6">
        <v>3405.3654591667637</v>
      </c>
      <c r="C221" s="6">
        <v>-805.36545916676369</v>
      </c>
      <c r="D221" s="6">
        <v>-1.3325094326523932</v>
      </c>
      <c r="F221" s="6">
        <v>10.767123287671232</v>
      </c>
      <c r="G221" s="6">
        <v>2680</v>
      </c>
    </row>
    <row r="222" spans="1:7" x14ac:dyDescent="0.25">
      <c r="A222" s="6">
        <v>198</v>
      </c>
      <c r="B222" s="6">
        <v>3269.0168663438399</v>
      </c>
      <c r="C222" s="6">
        <v>-329.01686634383987</v>
      </c>
      <c r="D222" s="6">
        <v>-0.54437159293929549</v>
      </c>
      <c r="F222" s="6">
        <v>10.821917808219176</v>
      </c>
      <c r="G222" s="6">
        <v>2680</v>
      </c>
    </row>
    <row r="223" spans="1:7" x14ac:dyDescent="0.25">
      <c r="A223" s="6">
        <v>199</v>
      </c>
      <c r="B223" s="6">
        <v>3400.2258025048941</v>
      </c>
      <c r="C223" s="6">
        <v>-1160.2258025048941</v>
      </c>
      <c r="D223" s="6">
        <v>-1.9196400941306544</v>
      </c>
      <c r="F223" s="6">
        <v>10.876712328767121</v>
      </c>
      <c r="G223" s="6">
        <v>2680</v>
      </c>
    </row>
    <row r="224" spans="1:7" x14ac:dyDescent="0.25">
      <c r="A224" s="6">
        <v>200</v>
      </c>
      <c r="B224" s="6">
        <v>3400.4621085583135</v>
      </c>
      <c r="C224" s="6">
        <v>-490.4621085583135</v>
      </c>
      <c r="D224" s="6">
        <v>-0.81148921719177902</v>
      </c>
      <c r="F224" s="6">
        <v>10.931506849315067</v>
      </c>
      <c r="G224" s="6">
        <v>2680</v>
      </c>
    </row>
    <row r="225" spans="1:7" x14ac:dyDescent="0.25">
      <c r="A225" s="6">
        <v>201</v>
      </c>
      <c r="B225" s="6">
        <v>3297.4326692675077</v>
      </c>
      <c r="C225" s="6">
        <v>-807.43266926750766</v>
      </c>
      <c r="D225" s="6">
        <v>-1.3359297146214828</v>
      </c>
      <c r="F225" s="6">
        <v>10.986301369863012</v>
      </c>
      <c r="G225" s="6">
        <v>2680</v>
      </c>
    </row>
    <row r="226" spans="1:7" x14ac:dyDescent="0.25">
      <c r="A226" s="6">
        <v>202</v>
      </c>
      <c r="B226" s="6">
        <v>3291.0524058251872</v>
      </c>
      <c r="C226" s="6">
        <v>-561.05240582518718</v>
      </c>
      <c r="D226" s="6">
        <v>-0.92828369340281869</v>
      </c>
      <c r="F226" s="6">
        <v>11.041095890410958</v>
      </c>
      <c r="G226" s="6">
        <v>2680</v>
      </c>
    </row>
    <row r="227" spans="1:7" x14ac:dyDescent="0.25">
      <c r="A227" s="6">
        <v>203</v>
      </c>
      <c r="B227" s="6">
        <v>3242.4915118475255</v>
      </c>
      <c r="C227" s="6">
        <v>167.50848815247446</v>
      </c>
      <c r="D227" s="6">
        <v>0.27714950768244379</v>
      </c>
      <c r="F227" s="6">
        <v>11.095890410958903</v>
      </c>
      <c r="G227" s="6">
        <v>2690</v>
      </c>
    </row>
    <row r="228" spans="1:7" x14ac:dyDescent="0.25">
      <c r="A228" s="6">
        <v>204</v>
      </c>
      <c r="B228" s="6">
        <v>3321.8312692830486</v>
      </c>
      <c r="C228" s="6">
        <v>-391.83126928304864</v>
      </c>
      <c r="D228" s="6">
        <v>-0.64830054031372264</v>
      </c>
      <c r="F228" s="6">
        <v>11.150684931506849</v>
      </c>
      <c r="G228" s="6">
        <v>2690</v>
      </c>
    </row>
    <row r="229" spans="1:7" x14ac:dyDescent="0.25">
      <c r="A229" s="6">
        <v>205</v>
      </c>
      <c r="B229" s="6">
        <v>3227.7814600221755</v>
      </c>
      <c r="C229" s="6">
        <v>-1517.7814600221755</v>
      </c>
      <c r="D229" s="6">
        <v>-2.5112302609512431</v>
      </c>
      <c r="F229" s="6">
        <v>11.205479452054792</v>
      </c>
      <c r="G229" s="6">
        <v>2700</v>
      </c>
    </row>
    <row r="230" spans="1:7" x14ac:dyDescent="0.25">
      <c r="A230" s="6">
        <v>206</v>
      </c>
      <c r="B230" s="6">
        <v>3262.5184498748094</v>
      </c>
      <c r="C230" s="6">
        <v>-712.51844987480945</v>
      </c>
      <c r="D230" s="6">
        <v>-1.1788903343077801</v>
      </c>
      <c r="F230" s="6">
        <v>11.260273972602738</v>
      </c>
      <c r="G230" s="6">
        <v>2700</v>
      </c>
    </row>
    <row r="231" spans="1:7" x14ac:dyDescent="0.25">
      <c r="A231" s="6">
        <v>207</v>
      </c>
      <c r="B231" s="6">
        <v>3501.5420229084098</v>
      </c>
      <c r="C231" s="6">
        <v>-851.54202290840976</v>
      </c>
      <c r="D231" s="6">
        <v>-1.4089104082006592</v>
      </c>
      <c r="F231" s="6">
        <v>11.315068493150683</v>
      </c>
      <c r="G231" s="6">
        <v>2700</v>
      </c>
    </row>
    <row r="232" spans="1:7" x14ac:dyDescent="0.25">
      <c r="A232" s="6">
        <v>208</v>
      </c>
      <c r="B232" s="6">
        <v>3339.3769937494299</v>
      </c>
      <c r="C232" s="6">
        <v>280.62300625057014</v>
      </c>
      <c r="D232" s="6">
        <v>0.46430201170413926</v>
      </c>
      <c r="F232" s="6">
        <v>11.369863013698629</v>
      </c>
      <c r="G232" s="6">
        <v>2710</v>
      </c>
    </row>
    <row r="233" spans="1:7" x14ac:dyDescent="0.25">
      <c r="A233" s="6">
        <v>209</v>
      </c>
      <c r="B233" s="6">
        <v>3371.9281526079353</v>
      </c>
      <c r="C233" s="6">
        <v>318.07184739206468</v>
      </c>
      <c r="D233" s="6">
        <v>0.52626262038801586</v>
      </c>
      <c r="F233" s="6">
        <v>11.424657534246574</v>
      </c>
      <c r="G233" s="6">
        <v>2710</v>
      </c>
    </row>
    <row r="234" spans="1:7" x14ac:dyDescent="0.25">
      <c r="A234" s="6">
        <v>210</v>
      </c>
      <c r="B234" s="6">
        <v>3236.2884779452697</v>
      </c>
      <c r="C234" s="6">
        <v>-76.288477945269733</v>
      </c>
      <c r="D234" s="6">
        <v>-0.12622234453652759</v>
      </c>
      <c r="F234" s="6">
        <v>11.479452054794519</v>
      </c>
      <c r="G234" s="6">
        <v>2710</v>
      </c>
    </row>
    <row r="235" spans="1:7" x14ac:dyDescent="0.25">
      <c r="A235" s="6">
        <v>211</v>
      </c>
      <c r="B235" s="6">
        <v>3281.9546227685451</v>
      </c>
      <c r="C235" s="6">
        <v>238.04537723145495</v>
      </c>
      <c r="D235" s="6">
        <v>0.39385561790592027</v>
      </c>
      <c r="F235" s="6">
        <v>11.534246575342465</v>
      </c>
      <c r="G235" s="6">
        <v>2710</v>
      </c>
    </row>
    <row r="236" spans="1:7" x14ac:dyDescent="0.25">
      <c r="A236" s="6">
        <v>212</v>
      </c>
      <c r="B236" s="6">
        <v>3248.0447041028788</v>
      </c>
      <c r="C236" s="6">
        <v>-1408.0447041028788</v>
      </c>
      <c r="D236" s="6">
        <v>-2.329666399841007</v>
      </c>
      <c r="F236" s="6">
        <v>11.58904109589041</v>
      </c>
      <c r="G236" s="6">
        <v>2710</v>
      </c>
    </row>
    <row r="237" spans="1:7" x14ac:dyDescent="0.25">
      <c r="A237" s="6">
        <v>213</v>
      </c>
      <c r="B237" s="6">
        <v>3308.3027477247947</v>
      </c>
      <c r="C237" s="6">
        <v>-528.3027477247947</v>
      </c>
      <c r="D237" s="6">
        <v>-0.87409807141194862</v>
      </c>
      <c r="F237" s="6">
        <v>11.643835616438356</v>
      </c>
      <c r="G237" s="6">
        <v>2710</v>
      </c>
    </row>
    <row r="238" spans="1:7" x14ac:dyDescent="0.25">
      <c r="A238" s="6">
        <v>214</v>
      </c>
      <c r="B238" s="6">
        <v>3249.6988464768137</v>
      </c>
      <c r="C238" s="6">
        <v>-1064.6988464768137</v>
      </c>
      <c r="D238" s="6">
        <v>-1.7615869164941524</v>
      </c>
      <c r="F238" s="6">
        <v>11.698630136986299</v>
      </c>
      <c r="G238" s="6">
        <v>2720</v>
      </c>
    </row>
    <row r="239" spans="1:7" x14ac:dyDescent="0.25">
      <c r="A239" s="6">
        <v>215</v>
      </c>
      <c r="B239" s="6">
        <v>3441.6384383666227</v>
      </c>
      <c r="C239" s="6">
        <v>-2166.6384383666227</v>
      </c>
      <c r="D239" s="6">
        <v>-3.5847901389485375</v>
      </c>
      <c r="F239" s="6">
        <v>11.753424657534245</v>
      </c>
      <c r="G239" s="6">
        <v>2720</v>
      </c>
    </row>
    <row r="240" spans="1:7" x14ac:dyDescent="0.25">
      <c r="A240" s="6">
        <v>216</v>
      </c>
      <c r="B240" s="6">
        <v>3223.2325684938542</v>
      </c>
      <c r="C240" s="6">
        <v>-1153.2325684938542</v>
      </c>
      <c r="D240" s="6">
        <v>-1.9080695081582968</v>
      </c>
      <c r="F240" s="6">
        <v>11.80821917808219</v>
      </c>
      <c r="G240" s="6">
        <v>2720</v>
      </c>
    </row>
    <row r="241" spans="1:7" x14ac:dyDescent="0.25">
      <c r="A241" s="6">
        <v>217</v>
      </c>
      <c r="B241" s="6">
        <v>3393.7273860358641</v>
      </c>
      <c r="C241" s="6">
        <v>-973.72738603586413</v>
      </c>
      <c r="D241" s="6">
        <v>-1.6110709888988162</v>
      </c>
      <c r="F241" s="6">
        <v>11.863013698630136</v>
      </c>
      <c r="G241" s="6">
        <v>2720</v>
      </c>
    </row>
    <row r="242" spans="1:7" x14ac:dyDescent="0.25">
      <c r="A242" s="6">
        <v>218</v>
      </c>
      <c r="B242" s="6">
        <v>3400.1076494781846</v>
      </c>
      <c r="C242" s="6">
        <v>-2515.1076494781846</v>
      </c>
      <c r="D242" s="6">
        <v>-4.1613464159901454</v>
      </c>
      <c r="F242" s="6">
        <v>11.917808219178081</v>
      </c>
      <c r="G242" s="6">
        <v>2720</v>
      </c>
    </row>
    <row r="243" spans="1:7" x14ac:dyDescent="0.25">
      <c r="A243" s="6">
        <v>219</v>
      </c>
      <c r="B243" s="6">
        <v>3364.6617414652928</v>
      </c>
      <c r="C243" s="6">
        <v>-364.66174146529283</v>
      </c>
      <c r="D243" s="6">
        <v>-0.60334746753688939</v>
      </c>
      <c r="F243" s="6">
        <v>11.972602739726026</v>
      </c>
      <c r="G243" s="6">
        <v>2720</v>
      </c>
    </row>
    <row r="244" spans="1:7" x14ac:dyDescent="0.25">
      <c r="A244" s="6">
        <v>220</v>
      </c>
      <c r="B244" s="6">
        <v>3297.8462048609917</v>
      </c>
      <c r="C244" s="6">
        <v>-457.84620486099175</v>
      </c>
      <c r="D244" s="6">
        <v>-0.75752489722190064</v>
      </c>
      <c r="F244" s="6">
        <v>12.027397260273972</v>
      </c>
      <c r="G244" s="6">
        <v>2720</v>
      </c>
    </row>
    <row r="245" spans="1:7" x14ac:dyDescent="0.25">
      <c r="A245" s="6">
        <v>221</v>
      </c>
      <c r="B245" s="6">
        <v>3468.9317875365496</v>
      </c>
      <c r="C245" s="6">
        <v>86.068212463450436</v>
      </c>
      <c r="D245" s="6">
        <v>0.14240330728578002</v>
      </c>
      <c r="F245" s="6">
        <v>12.082191780821915</v>
      </c>
      <c r="G245" s="6">
        <v>2722</v>
      </c>
    </row>
    <row r="246" spans="1:7" x14ac:dyDescent="0.25">
      <c r="A246" s="6">
        <v>222</v>
      </c>
      <c r="B246" s="6">
        <v>3265.5313520559052</v>
      </c>
      <c r="C246" s="6">
        <v>374.46864794409476</v>
      </c>
      <c r="D246" s="6">
        <v>0.61957338738408951</v>
      </c>
      <c r="F246" s="6">
        <v>12.136986301369861</v>
      </c>
      <c r="G246" s="6">
        <v>2730</v>
      </c>
    </row>
    <row r="247" spans="1:7" x14ac:dyDescent="0.25">
      <c r="A247" s="6">
        <v>223</v>
      </c>
      <c r="B247" s="6">
        <v>3217.9156822919203</v>
      </c>
      <c r="C247" s="6">
        <v>302.08431770807965</v>
      </c>
      <c r="D247" s="6">
        <v>0.49981061171761554</v>
      </c>
      <c r="F247" s="6">
        <v>12.191780821917806</v>
      </c>
      <c r="G247" s="6">
        <v>2730</v>
      </c>
    </row>
    <row r="248" spans="1:7" x14ac:dyDescent="0.25">
      <c r="A248" s="6">
        <v>224</v>
      </c>
      <c r="B248" s="6">
        <v>3386.3428218665113</v>
      </c>
      <c r="C248" s="6">
        <v>-506.34282186651126</v>
      </c>
      <c r="D248" s="6">
        <v>-0.83776449388705154</v>
      </c>
      <c r="F248" s="6">
        <v>12.246575342465752</v>
      </c>
      <c r="G248" s="6">
        <v>2730</v>
      </c>
    </row>
    <row r="249" spans="1:7" x14ac:dyDescent="0.25">
      <c r="A249" s="6">
        <v>225</v>
      </c>
      <c r="B249" s="6">
        <v>3343.9258852777511</v>
      </c>
      <c r="C249" s="6">
        <v>576.07411472224885</v>
      </c>
      <c r="D249" s="6">
        <v>0.95313771286946225</v>
      </c>
      <c r="F249" s="6">
        <v>12.301369863013697</v>
      </c>
      <c r="G249" s="6">
        <v>2735</v>
      </c>
    </row>
    <row r="250" spans="1:7" x14ac:dyDescent="0.25">
      <c r="A250" s="6">
        <v>226</v>
      </c>
      <c r="B250" s="6">
        <v>3276.9921956467401</v>
      </c>
      <c r="C250" s="6">
        <v>-686.99219564674013</v>
      </c>
      <c r="D250" s="6">
        <v>-1.1366561235503727</v>
      </c>
      <c r="F250" s="6">
        <v>12.356164383561643</v>
      </c>
      <c r="G250" s="6">
        <v>2740</v>
      </c>
    </row>
    <row r="251" spans="1:7" x14ac:dyDescent="0.25">
      <c r="A251" s="6">
        <v>227</v>
      </c>
      <c r="B251" s="6">
        <v>3409.8552741817298</v>
      </c>
      <c r="C251" s="6">
        <v>-209.85527418172978</v>
      </c>
      <c r="D251" s="6">
        <v>-0.34721396250134745</v>
      </c>
      <c r="F251" s="6">
        <v>12.410958904109588</v>
      </c>
      <c r="G251" s="6">
        <v>2740</v>
      </c>
    </row>
    <row r="252" spans="1:7" x14ac:dyDescent="0.25">
      <c r="A252" s="6">
        <v>228</v>
      </c>
      <c r="B252" s="6">
        <v>3317.8731428882757</v>
      </c>
      <c r="C252" s="6">
        <v>412.12685711172435</v>
      </c>
      <c r="D252" s="6">
        <v>0.68188040385904458</v>
      </c>
      <c r="F252" s="6">
        <v>12.465753424657533</v>
      </c>
      <c r="G252" s="6">
        <v>2740</v>
      </c>
    </row>
    <row r="253" spans="1:7" x14ac:dyDescent="0.25">
      <c r="A253" s="6">
        <v>229</v>
      </c>
      <c r="B253" s="6">
        <v>3324.5487888973703</v>
      </c>
      <c r="C253" s="6">
        <v>-704.54878889737029</v>
      </c>
      <c r="D253" s="6">
        <v>-1.1657042107826088</v>
      </c>
      <c r="F253" s="6">
        <v>12.520547945205479</v>
      </c>
      <c r="G253" s="6">
        <v>2740</v>
      </c>
    </row>
    <row r="254" spans="1:7" x14ac:dyDescent="0.25">
      <c r="A254" s="6">
        <v>230</v>
      </c>
      <c r="B254" s="6">
        <v>3242.9050474410092</v>
      </c>
      <c r="C254" s="6">
        <v>-242.90504744100917</v>
      </c>
      <c r="D254" s="6">
        <v>-0.40189613705173827</v>
      </c>
      <c r="F254" s="6">
        <v>12.575342465753423</v>
      </c>
      <c r="G254" s="6">
        <v>2740</v>
      </c>
    </row>
    <row r="255" spans="1:7" x14ac:dyDescent="0.25">
      <c r="A255" s="6">
        <v>231</v>
      </c>
      <c r="B255" s="6">
        <v>3316.2780770276954</v>
      </c>
      <c r="C255" s="6">
        <v>283.72192297230458</v>
      </c>
      <c r="D255" s="6">
        <v>0.46942929363026953</v>
      </c>
      <c r="F255" s="6">
        <v>12.630136986301368</v>
      </c>
      <c r="G255" s="6">
        <v>2740</v>
      </c>
    </row>
    <row r="256" spans="1:7" x14ac:dyDescent="0.25">
      <c r="A256" s="6">
        <v>232</v>
      </c>
      <c r="B256" s="6">
        <v>3301.7452547424095</v>
      </c>
      <c r="C256" s="6">
        <v>-2441.7452547424095</v>
      </c>
      <c r="D256" s="6">
        <v>-4.0399653934062769</v>
      </c>
      <c r="F256" s="6">
        <v>12.684931506849313</v>
      </c>
      <c r="G256" s="6">
        <v>2740</v>
      </c>
    </row>
    <row r="257" spans="1:7" x14ac:dyDescent="0.25">
      <c r="A257" s="6">
        <v>233</v>
      </c>
      <c r="B257" s="6">
        <v>3342.4489724438804</v>
      </c>
      <c r="C257" s="6">
        <v>377.55102755611961</v>
      </c>
      <c r="D257" s="6">
        <v>0.62467330799936893</v>
      </c>
      <c r="F257" s="6">
        <v>12.739726027397259</v>
      </c>
      <c r="G257" s="6">
        <v>2745</v>
      </c>
    </row>
    <row r="258" spans="1:7" x14ac:dyDescent="0.25">
      <c r="A258" s="6">
        <v>234</v>
      </c>
      <c r="B258" s="6">
        <v>3409.3826620748914</v>
      </c>
      <c r="C258" s="6">
        <v>-674.38266207489141</v>
      </c>
      <c r="D258" s="6">
        <v>-1.1157931448435143</v>
      </c>
      <c r="F258" s="6">
        <v>12.794520547945204</v>
      </c>
      <c r="G258" s="6">
        <v>2745</v>
      </c>
    </row>
    <row r="259" spans="1:7" x14ac:dyDescent="0.25">
      <c r="A259" s="6">
        <v>235</v>
      </c>
      <c r="B259" s="6">
        <v>3251.8846774709418</v>
      </c>
      <c r="C259" s="6">
        <v>-131.88467747094182</v>
      </c>
      <c r="D259" s="6">
        <v>-0.21820848504499779</v>
      </c>
      <c r="F259" s="6">
        <v>12.84931506849315</v>
      </c>
      <c r="G259" s="6">
        <v>2750</v>
      </c>
    </row>
    <row r="260" spans="1:7" x14ac:dyDescent="0.25">
      <c r="A260" s="6">
        <v>236</v>
      </c>
      <c r="B260" s="6">
        <v>3290.8160997717682</v>
      </c>
      <c r="C260" s="6">
        <v>9.1839002282317779</v>
      </c>
      <c r="D260" s="6">
        <v>1.5195131034447945E-2</v>
      </c>
      <c r="F260" s="6">
        <v>12.904109589041095</v>
      </c>
      <c r="G260" s="6">
        <v>2750</v>
      </c>
    </row>
    <row r="261" spans="1:7" x14ac:dyDescent="0.25">
      <c r="A261" s="6">
        <v>237</v>
      </c>
      <c r="B261" s="6">
        <v>3251.175759310684</v>
      </c>
      <c r="C261" s="6">
        <v>-1559.175759310684</v>
      </c>
      <c r="D261" s="6">
        <v>-2.5797187882802413</v>
      </c>
      <c r="F261" s="6">
        <v>12.958904109589039</v>
      </c>
      <c r="G261" s="6">
        <v>2750</v>
      </c>
    </row>
    <row r="262" spans="1:7" x14ac:dyDescent="0.25">
      <c r="A262" s="6">
        <v>238</v>
      </c>
      <c r="B262" s="6">
        <v>3368.6198678600658</v>
      </c>
      <c r="C262" s="6">
        <v>-138.61986786006582</v>
      </c>
      <c r="D262" s="6">
        <v>-0.22935212750205419</v>
      </c>
      <c r="F262" s="6">
        <v>13.013698630136984</v>
      </c>
      <c r="G262" s="6">
        <v>2750</v>
      </c>
    </row>
    <row r="263" spans="1:7" x14ac:dyDescent="0.25">
      <c r="A263" s="6">
        <v>239</v>
      </c>
      <c r="B263" s="6">
        <v>3415.8220020305666</v>
      </c>
      <c r="C263" s="6">
        <v>144.17799796943336</v>
      </c>
      <c r="D263" s="6">
        <v>0.23854827654761185</v>
      </c>
      <c r="F263" s="6">
        <v>13.06849315068493</v>
      </c>
      <c r="G263" s="6">
        <v>2750</v>
      </c>
    </row>
    <row r="264" spans="1:7" x14ac:dyDescent="0.25">
      <c r="A264" s="6">
        <v>240</v>
      </c>
      <c r="B264" s="6">
        <v>3238.8878445328814</v>
      </c>
      <c r="C264" s="6">
        <v>-18.887844532881445</v>
      </c>
      <c r="D264" s="6">
        <v>-3.1250695837608526E-2</v>
      </c>
      <c r="F264" s="6">
        <v>13.123287671232875</v>
      </c>
      <c r="G264" s="6">
        <v>2750</v>
      </c>
    </row>
    <row r="265" spans="1:7" x14ac:dyDescent="0.25">
      <c r="A265" s="6">
        <v>241</v>
      </c>
      <c r="B265" s="6">
        <v>3301.2726426355712</v>
      </c>
      <c r="C265" s="6">
        <v>-261.27264263557117</v>
      </c>
      <c r="D265" s="6">
        <v>-0.43228605950659077</v>
      </c>
      <c r="F265" s="6">
        <v>13.17808219178082</v>
      </c>
      <c r="G265" s="6">
        <v>2750</v>
      </c>
    </row>
    <row r="266" spans="1:7" x14ac:dyDescent="0.25">
      <c r="A266" s="6">
        <v>242</v>
      </c>
      <c r="B266" s="6">
        <v>3337.368392295366</v>
      </c>
      <c r="C266" s="6">
        <v>282.63160770463401</v>
      </c>
      <c r="D266" s="6">
        <v>0.4676253233181592</v>
      </c>
      <c r="F266" s="6">
        <v>13.232876712328766</v>
      </c>
      <c r="G266" s="6">
        <v>2750</v>
      </c>
    </row>
    <row r="267" spans="1:7" x14ac:dyDescent="0.25">
      <c r="A267" s="6">
        <v>243</v>
      </c>
      <c r="B267" s="6">
        <v>3357.690712889424</v>
      </c>
      <c r="C267" s="6">
        <v>-67.690712889424049</v>
      </c>
      <c r="D267" s="6">
        <v>-0.11199699763811877</v>
      </c>
      <c r="F267" s="6">
        <v>13.287671232876711</v>
      </c>
      <c r="G267" s="6">
        <v>2755</v>
      </c>
    </row>
    <row r="268" spans="1:7" x14ac:dyDescent="0.25">
      <c r="A268" s="6">
        <v>244</v>
      </c>
      <c r="B268" s="6">
        <v>3312.3790271462772</v>
      </c>
      <c r="C268" s="6">
        <v>-692.37902714627717</v>
      </c>
      <c r="D268" s="6">
        <v>-1.1455688521800169</v>
      </c>
      <c r="F268" s="6">
        <v>13.342465753424657</v>
      </c>
      <c r="G268" s="6">
        <v>2760</v>
      </c>
    </row>
    <row r="269" spans="1:7" x14ac:dyDescent="0.25">
      <c r="A269" s="6">
        <v>245</v>
      </c>
      <c r="B269" s="6">
        <v>3229.2583728560458</v>
      </c>
      <c r="C269" s="6">
        <v>450.74162714395425</v>
      </c>
      <c r="D269" s="6">
        <v>0.74577008862511895</v>
      </c>
      <c r="F269" s="6">
        <v>13.397260273972602</v>
      </c>
      <c r="G269" s="6">
        <v>2760</v>
      </c>
    </row>
    <row r="270" spans="1:7" x14ac:dyDescent="0.25">
      <c r="A270" s="6">
        <v>246</v>
      </c>
      <c r="B270" s="6">
        <v>3365.4297361389054</v>
      </c>
      <c r="C270" s="6">
        <v>-545.42973613890535</v>
      </c>
      <c r="D270" s="6">
        <v>-0.90243536022284732</v>
      </c>
      <c r="F270" s="6">
        <v>13.452054794520546</v>
      </c>
      <c r="G270" s="6">
        <v>2760</v>
      </c>
    </row>
    <row r="271" spans="1:7" x14ac:dyDescent="0.25">
      <c r="A271" s="6">
        <v>247</v>
      </c>
      <c r="B271" s="6">
        <v>3201.6105646059905</v>
      </c>
      <c r="C271" s="6">
        <v>-331.61056460599048</v>
      </c>
      <c r="D271" s="6">
        <v>-0.54866297067400183</v>
      </c>
      <c r="F271" s="6">
        <v>13.506849315068491</v>
      </c>
      <c r="G271" s="6">
        <v>2760</v>
      </c>
    </row>
    <row r="272" spans="1:7" x14ac:dyDescent="0.25">
      <c r="A272" s="6">
        <v>248</v>
      </c>
      <c r="B272" s="6">
        <v>3496.9340548667342</v>
      </c>
      <c r="C272" s="6">
        <v>-356.93405486673419</v>
      </c>
      <c r="D272" s="6">
        <v>-0.5905617003203335</v>
      </c>
      <c r="F272" s="6">
        <v>13.561643835616437</v>
      </c>
      <c r="G272" s="6">
        <v>2770</v>
      </c>
    </row>
    <row r="273" spans="1:7" x14ac:dyDescent="0.25">
      <c r="A273" s="6">
        <v>249</v>
      </c>
      <c r="B273" s="6">
        <v>3346.5843283787181</v>
      </c>
      <c r="C273" s="6">
        <v>-461.58432837871806</v>
      </c>
      <c r="D273" s="6">
        <v>-0.76370977241252958</v>
      </c>
      <c r="F273" s="6">
        <v>13.616438356164382</v>
      </c>
      <c r="G273" s="6">
        <v>2770</v>
      </c>
    </row>
    <row r="274" spans="1:7" x14ac:dyDescent="0.25">
      <c r="A274" s="6">
        <v>250</v>
      </c>
      <c r="B274" s="6">
        <v>3245.031801921783</v>
      </c>
      <c r="C274" s="6">
        <v>54.968198078217029</v>
      </c>
      <c r="D274" s="6">
        <v>9.09470869422557E-2</v>
      </c>
      <c r="F274" s="6">
        <v>13.671232876712327</v>
      </c>
      <c r="G274" s="6">
        <v>2770</v>
      </c>
    </row>
    <row r="275" spans="1:7" x14ac:dyDescent="0.25">
      <c r="A275" s="6">
        <v>251</v>
      </c>
      <c r="B275" s="6">
        <v>3440.6932141529455</v>
      </c>
      <c r="C275" s="6">
        <v>699.30678584705447</v>
      </c>
      <c r="D275" s="6">
        <v>1.1570311066271795</v>
      </c>
      <c r="F275" s="6">
        <v>13.726027397260273</v>
      </c>
      <c r="G275" s="6">
        <v>2770</v>
      </c>
    </row>
    <row r="276" spans="1:7" x14ac:dyDescent="0.25">
      <c r="A276" s="6">
        <v>252</v>
      </c>
      <c r="B276" s="6">
        <v>3505.0866137096991</v>
      </c>
      <c r="C276" s="6">
        <v>-1786.0866137096991</v>
      </c>
      <c r="D276" s="6">
        <v>-2.9551518918686743</v>
      </c>
      <c r="F276" s="6">
        <v>13.780821917808218</v>
      </c>
      <c r="G276" s="6">
        <v>2775</v>
      </c>
    </row>
    <row r="277" spans="1:7" x14ac:dyDescent="0.25">
      <c r="A277" s="6">
        <v>253</v>
      </c>
      <c r="B277" s="6">
        <v>3286.0899787033823</v>
      </c>
      <c r="C277" s="6">
        <v>-1246.0899787033823</v>
      </c>
      <c r="D277" s="6">
        <v>-2.0617058152379228</v>
      </c>
      <c r="F277" s="6">
        <v>13.835616438356162</v>
      </c>
      <c r="G277" s="6">
        <v>2775</v>
      </c>
    </row>
    <row r="278" spans="1:7" x14ac:dyDescent="0.25">
      <c r="A278" s="6">
        <v>254</v>
      </c>
      <c r="B278" s="6">
        <v>3249.1080813432654</v>
      </c>
      <c r="C278" s="6">
        <v>190.89191865673456</v>
      </c>
      <c r="D278" s="6">
        <v>0.31583833070067358</v>
      </c>
      <c r="F278" s="6">
        <v>13.890410958904107</v>
      </c>
      <c r="G278" s="6">
        <v>2780</v>
      </c>
    </row>
    <row r="279" spans="1:7" x14ac:dyDescent="0.25">
      <c r="A279" s="6">
        <v>255</v>
      </c>
      <c r="B279" s="6">
        <v>3344.2212678445248</v>
      </c>
      <c r="C279" s="6">
        <v>-544.22126784452485</v>
      </c>
      <c r="D279" s="6">
        <v>-0.90043590099226478</v>
      </c>
      <c r="F279" s="6">
        <v>13.945205479452053</v>
      </c>
      <c r="G279" s="6">
        <v>2780</v>
      </c>
    </row>
    <row r="280" spans="1:7" x14ac:dyDescent="0.25">
      <c r="A280" s="6">
        <v>256</v>
      </c>
      <c r="B280" s="6">
        <v>3399.2805782912169</v>
      </c>
      <c r="C280" s="6">
        <v>-749.2805782912169</v>
      </c>
      <c r="D280" s="6">
        <v>-1.2397147492633491</v>
      </c>
      <c r="F280" s="6">
        <v>13.999999999999998</v>
      </c>
      <c r="G280" s="6">
        <v>2780</v>
      </c>
    </row>
    <row r="281" spans="1:7" x14ac:dyDescent="0.25">
      <c r="A281" s="6">
        <v>257</v>
      </c>
      <c r="B281" s="6">
        <v>3274.0383699789991</v>
      </c>
      <c r="C281" s="6">
        <v>-744.03836997899907</v>
      </c>
      <c r="D281" s="6">
        <v>-1.2310413054938758</v>
      </c>
      <c r="F281" s="6">
        <v>14.054794520547944</v>
      </c>
      <c r="G281" s="6">
        <v>2780</v>
      </c>
    </row>
    <row r="282" spans="1:7" x14ac:dyDescent="0.25">
      <c r="A282" s="6">
        <v>258</v>
      </c>
      <c r="B282" s="6">
        <v>3211.4763423362451</v>
      </c>
      <c r="C282" s="6">
        <v>663.52365766375488</v>
      </c>
      <c r="D282" s="6">
        <v>1.0978264867973351</v>
      </c>
      <c r="F282" s="6">
        <v>14.109589041095889</v>
      </c>
      <c r="G282" s="6">
        <v>2780</v>
      </c>
    </row>
    <row r="283" spans="1:7" x14ac:dyDescent="0.25">
      <c r="A283" s="6">
        <v>259</v>
      </c>
      <c r="B283" s="6">
        <v>3280.0641743411907</v>
      </c>
      <c r="C283" s="6">
        <v>-950.06417434119066</v>
      </c>
      <c r="D283" s="6">
        <v>-1.5719192566869262</v>
      </c>
      <c r="F283" s="6">
        <v>14.164383561643834</v>
      </c>
      <c r="G283" s="6">
        <v>2780</v>
      </c>
    </row>
    <row r="284" spans="1:7" x14ac:dyDescent="0.25">
      <c r="A284" s="6">
        <v>260</v>
      </c>
      <c r="B284" s="6">
        <v>3456.2894136786181</v>
      </c>
      <c r="C284" s="6">
        <v>-266.28941367861808</v>
      </c>
      <c r="D284" s="6">
        <v>-0.44058650827829948</v>
      </c>
      <c r="F284" s="6">
        <v>14.21917808219178</v>
      </c>
      <c r="G284" s="6">
        <v>2780</v>
      </c>
    </row>
    <row r="285" spans="1:7" x14ac:dyDescent="0.25">
      <c r="A285" s="6">
        <v>261</v>
      </c>
      <c r="B285" s="6">
        <v>3344.8711094914279</v>
      </c>
      <c r="C285" s="6">
        <v>355.12889050857211</v>
      </c>
      <c r="D285" s="6">
        <v>0.58757498353559889</v>
      </c>
      <c r="F285" s="6">
        <v>14.273972602739725</v>
      </c>
      <c r="G285" s="6">
        <v>2780</v>
      </c>
    </row>
    <row r="286" spans="1:7" x14ac:dyDescent="0.25">
      <c r="A286" s="6">
        <v>262</v>
      </c>
      <c r="B286" s="6">
        <v>3249.2262343699749</v>
      </c>
      <c r="C286" s="6">
        <v>90.773765630025082</v>
      </c>
      <c r="D286" s="6">
        <v>0.15018883360670671</v>
      </c>
      <c r="F286" s="6">
        <v>14.328767123287669</v>
      </c>
      <c r="G286" s="6">
        <v>2780</v>
      </c>
    </row>
    <row r="287" spans="1:7" x14ac:dyDescent="0.25">
      <c r="A287" s="6">
        <v>263</v>
      </c>
      <c r="B287" s="6">
        <v>3223.3507215205641</v>
      </c>
      <c r="C287" s="6">
        <v>-703.35072152056409</v>
      </c>
      <c r="D287" s="6">
        <v>-1.1637219602870399</v>
      </c>
      <c r="F287" s="6">
        <v>14.383561643835614</v>
      </c>
      <c r="G287" s="6">
        <v>2790</v>
      </c>
    </row>
    <row r="288" spans="1:7" x14ac:dyDescent="0.25">
      <c r="A288" s="6">
        <v>264</v>
      </c>
      <c r="B288" s="6">
        <v>3510.6398059650519</v>
      </c>
      <c r="C288" s="6">
        <v>129.36019403494811</v>
      </c>
      <c r="D288" s="6">
        <v>0.21403162601441975</v>
      </c>
      <c r="F288" s="6">
        <v>14.43835616438356</v>
      </c>
      <c r="G288" s="6">
        <v>2790</v>
      </c>
    </row>
    <row r="289" spans="1:7" x14ac:dyDescent="0.25">
      <c r="A289" s="6">
        <v>265</v>
      </c>
      <c r="B289" s="6">
        <v>3321.4177336895646</v>
      </c>
      <c r="C289" s="6">
        <v>-941.41773368956456</v>
      </c>
      <c r="D289" s="6">
        <v>-1.5576133740642955</v>
      </c>
      <c r="F289" s="6">
        <v>14.493150684931505</v>
      </c>
      <c r="G289" s="6">
        <v>2800</v>
      </c>
    </row>
    <row r="290" spans="1:7" x14ac:dyDescent="0.25">
      <c r="A290" s="6">
        <v>266</v>
      </c>
      <c r="B290" s="6">
        <v>3231.4442038501743</v>
      </c>
      <c r="C290" s="6">
        <v>-411.44420385017429</v>
      </c>
      <c r="D290" s="6">
        <v>-0.68075092667586923</v>
      </c>
      <c r="F290" s="6">
        <v>14.547945205479451</v>
      </c>
      <c r="G290" s="6">
        <v>2800</v>
      </c>
    </row>
    <row r="291" spans="1:7" x14ac:dyDescent="0.25">
      <c r="A291" s="6">
        <v>267</v>
      </c>
      <c r="B291" s="6">
        <v>3403.8885463328929</v>
      </c>
      <c r="C291" s="6">
        <v>216.11145366710707</v>
      </c>
      <c r="D291" s="6">
        <v>0.35756506221855727</v>
      </c>
      <c r="F291" s="6">
        <v>14.602739726027396</v>
      </c>
      <c r="G291" s="6">
        <v>2800</v>
      </c>
    </row>
    <row r="292" spans="1:7" x14ac:dyDescent="0.25">
      <c r="A292" s="6">
        <v>268</v>
      </c>
      <c r="B292" s="6">
        <v>3373.5232184685156</v>
      </c>
      <c r="C292" s="6">
        <v>46.476781531484448</v>
      </c>
      <c r="D292" s="6">
        <v>7.689769791480941E-2</v>
      </c>
      <c r="F292" s="6">
        <v>14.657534246575342</v>
      </c>
      <c r="G292" s="6">
        <v>2800</v>
      </c>
    </row>
    <row r="293" spans="1:7" x14ac:dyDescent="0.25">
      <c r="A293" s="6">
        <v>269</v>
      </c>
      <c r="B293" s="6">
        <v>3303.8129327098286</v>
      </c>
      <c r="C293" s="6">
        <v>-543.8129327098286</v>
      </c>
      <c r="D293" s="6">
        <v>-0.89976029414512104</v>
      </c>
      <c r="F293" s="6">
        <v>14.712328767123285</v>
      </c>
      <c r="G293" s="6">
        <v>2800</v>
      </c>
    </row>
    <row r="294" spans="1:7" x14ac:dyDescent="0.25">
      <c r="A294" s="6">
        <v>270</v>
      </c>
      <c r="B294" s="6">
        <v>3252.4754426044901</v>
      </c>
      <c r="C294" s="6">
        <v>-222.47544260449013</v>
      </c>
      <c r="D294" s="6">
        <v>-0.36809453699530265</v>
      </c>
      <c r="F294" s="6">
        <v>14.767123287671231</v>
      </c>
      <c r="G294" s="6">
        <v>2800</v>
      </c>
    </row>
    <row r="295" spans="1:7" x14ac:dyDescent="0.25">
      <c r="A295" s="6">
        <v>271</v>
      </c>
      <c r="B295" s="6">
        <v>3270.8482382578391</v>
      </c>
      <c r="C295" s="6">
        <v>449.15176174216094</v>
      </c>
      <c r="D295" s="6">
        <v>0.74313959259325646</v>
      </c>
      <c r="F295" s="6">
        <v>14.821917808219176</v>
      </c>
      <c r="G295" s="6">
        <v>2800</v>
      </c>
    </row>
    <row r="296" spans="1:7" x14ac:dyDescent="0.25">
      <c r="A296" s="6">
        <v>272</v>
      </c>
      <c r="B296" s="6">
        <v>3279.8869448011264</v>
      </c>
      <c r="C296" s="6">
        <v>400.11305519887355</v>
      </c>
      <c r="D296" s="6">
        <v>0.66200308705996858</v>
      </c>
      <c r="F296" s="6">
        <v>14.876712328767121</v>
      </c>
      <c r="G296" s="6">
        <v>2800</v>
      </c>
    </row>
    <row r="297" spans="1:7" x14ac:dyDescent="0.25">
      <c r="A297" s="6">
        <v>273</v>
      </c>
      <c r="B297" s="6">
        <v>3291.6431709587355</v>
      </c>
      <c r="C297" s="6">
        <v>-191.64317095873548</v>
      </c>
      <c r="D297" s="6">
        <v>-0.31708130774584481</v>
      </c>
      <c r="F297" s="6">
        <v>14.931506849315067</v>
      </c>
      <c r="G297" s="6">
        <v>2800</v>
      </c>
    </row>
    <row r="298" spans="1:7" x14ac:dyDescent="0.25">
      <c r="A298" s="6">
        <v>274</v>
      </c>
      <c r="B298" s="6">
        <v>3265.5313520559052</v>
      </c>
      <c r="C298" s="6">
        <v>4.4686479440947551</v>
      </c>
      <c r="D298" s="6">
        <v>7.3935571347566427E-3</v>
      </c>
      <c r="F298" s="6">
        <v>14.986301369863012</v>
      </c>
      <c r="G298" s="6">
        <v>2800</v>
      </c>
    </row>
    <row r="299" spans="1:7" x14ac:dyDescent="0.25">
      <c r="A299" s="6">
        <v>275</v>
      </c>
      <c r="B299" s="6">
        <v>3273.0340692519676</v>
      </c>
      <c r="C299" s="6">
        <v>61.965930748032406</v>
      </c>
      <c r="D299" s="6">
        <v>0.10252511612587134</v>
      </c>
      <c r="F299" s="6">
        <v>15.041095890410958</v>
      </c>
      <c r="G299" s="6">
        <v>2800</v>
      </c>
    </row>
    <row r="300" spans="1:7" x14ac:dyDescent="0.25">
      <c r="A300" s="6">
        <v>276</v>
      </c>
      <c r="B300" s="6">
        <v>3245.3862610019119</v>
      </c>
      <c r="C300" s="6">
        <v>354.61373899808814</v>
      </c>
      <c r="D300" s="6">
        <v>0.58672264471332658</v>
      </c>
      <c r="F300" s="6">
        <v>15.095890410958903</v>
      </c>
      <c r="G300" s="6">
        <v>2800</v>
      </c>
    </row>
    <row r="301" spans="1:7" x14ac:dyDescent="0.25">
      <c r="A301" s="6">
        <v>277</v>
      </c>
      <c r="B301" s="6">
        <v>3360.9399211239388</v>
      </c>
      <c r="C301" s="6">
        <v>159.0600788760612</v>
      </c>
      <c r="D301" s="6">
        <v>0.26317127590754769</v>
      </c>
      <c r="F301" s="6">
        <v>15.150684931506849</v>
      </c>
      <c r="G301" s="6">
        <v>2810</v>
      </c>
    </row>
    <row r="302" spans="1:7" x14ac:dyDescent="0.25">
      <c r="A302" s="6">
        <v>278</v>
      </c>
      <c r="B302" s="6">
        <v>3414.6995482768248</v>
      </c>
      <c r="C302" s="6">
        <v>-604.69954827682477</v>
      </c>
      <c r="D302" s="6">
        <v>-1.0004996400431212</v>
      </c>
      <c r="F302" s="6">
        <v>15.205479452054792</v>
      </c>
      <c r="G302" s="6">
        <v>2810</v>
      </c>
    </row>
    <row r="303" spans="1:7" x14ac:dyDescent="0.25">
      <c r="A303" s="6">
        <v>279</v>
      </c>
      <c r="B303" s="6">
        <v>3424.860708573854</v>
      </c>
      <c r="C303" s="6">
        <v>715.13929142614597</v>
      </c>
      <c r="D303" s="6">
        <v>1.1832266217023952</v>
      </c>
      <c r="F303" s="6">
        <v>15.260273972602738</v>
      </c>
      <c r="G303" s="6">
        <v>2810</v>
      </c>
    </row>
    <row r="304" spans="1:7" x14ac:dyDescent="0.25">
      <c r="A304" s="6">
        <v>280</v>
      </c>
      <c r="B304" s="6">
        <v>3267.0673414031307</v>
      </c>
      <c r="C304" s="6">
        <v>-1687.0673414031307</v>
      </c>
      <c r="D304" s="6">
        <v>-2.7913205369712486</v>
      </c>
      <c r="F304" s="6">
        <v>15.315068493150683</v>
      </c>
      <c r="G304" s="6">
        <v>2810</v>
      </c>
    </row>
    <row r="305" spans="1:7" x14ac:dyDescent="0.25">
      <c r="A305" s="6">
        <v>281</v>
      </c>
      <c r="B305" s="6">
        <v>3277.346654726869</v>
      </c>
      <c r="C305" s="6">
        <v>-537.34665472686902</v>
      </c>
      <c r="D305" s="6">
        <v>-0.88906157804254482</v>
      </c>
      <c r="F305" s="6">
        <v>15.369863013698629</v>
      </c>
      <c r="G305" s="6">
        <v>2810</v>
      </c>
    </row>
    <row r="306" spans="1:7" x14ac:dyDescent="0.25">
      <c r="A306" s="6">
        <v>282</v>
      </c>
      <c r="B306" s="6">
        <v>3318.4639080218235</v>
      </c>
      <c r="C306" s="6">
        <v>146.5360919781765</v>
      </c>
      <c r="D306" s="6">
        <v>0.24244983760162359</v>
      </c>
      <c r="F306" s="6">
        <v>15.424657534246574</v>
      </c>
      <c r="G306" s="6">
        <v>2810</v>
      </c>
    </row>
    <row r="307" spans="1:7" x14ac:dyDescent="0.25">
      <c r="A307" s="6">
        <v>283</v>
      </c>
      <c r="B307" s="6">
        <v>3464.2056664681641</v>
      </c>
      <c r="C307" s="6">
        <v>285.79433353183595</v>
      </c>
      <c r="D307" s="6">
        <v>0.47285817996686641</v>
      </c>
      <c r="F307" s="6">
        <v>15.479452054794519</v>
      </c>
      <c r="G307" s="6">
        <v>2810</v>
      </c>
    </row>
    <row r="308" spans="1:7" x14ac:dyDescent="0.25">
      <c r="A308" s="6">
        <v>284</v>
      </c>
      <c r="B308" s="6">
        <v>3425.3923971940471</v>
      </c>
      <c r="C308" s="6">
        <v>-525.39239719404713</v>
      </c>
      <c r="D308" s="6">
        <v>-0.86928277980686997</v>
      </c>
      <c r="F308" s="6">
        <v>15.534246575342465</v>
      </c>
      <c r="G308" s="6">
        <v>2810</v>
      </c>
    </row>
    <row r="309" spans="1:7" x14ac:dyDescent="0.25">
      <c r="A309" s="6">
        <v>285</v>
      </c>
      <c r="B309" s="6">
        <v>3333.0558068204641</v>
      </c>
      <c r="C309" s="6">
        <v>-3.0558068204641131</v>
      </c>
      <c r="D309" s="6">
        <v>-5.0559548665580394E-3</v>
      </c>
      <c r="F309" s="6">
        <v>15.589041095890408</v>
      </c>
      <c r="G309" s="6">
        <v>2810</v>
      </c>
    </row>
    <row r="310" spans="1:7" x14ac:dyDescent="0.25">
      <c r="A310" s="6">
        <v>286</v>
      </c>
      <c r="B310" s="6">
        <v>3317.8140663749209</v>
      </c>
      <c r="C310" s="6">
        <v>-97.814066374920912</v>
      </c>
      <c r="D310" s="6">
        <v>-0.16183729337674613</v>
      </c>
      <c r="F310" s="6">
        <v>15.643835616438354</v>
      </c>
      <c r="G310" s="6">
        <v>2820</v>
      </c>
    </row>
    <row r="311" spans="1:7" x14ac:dyDescent="0.25">
      <c r="A311" s="6">
        <v>287</v>
      </c>
      <c r="B311" s="6">
        <v>3214.6664740574056</v>
      </c>
      <c r="C311" s="6">
        <v>-349.66647405740559</v>
      </c>
      <c r="D311" s="6">
        <v>-0.57853719657390634</v>
      </c>
      <c r="F311" s="6">
        <v>15.698630136986299</v>
      </c>
      <c r="G311" s="6">
        <v>2820</v>
      </c>
    </row>
    <row r="312" spans="1:7" x14ac:dyDescent="0.25">
      <c r="A312" s="6">
        <v>288</v>
      </c>
      <c r="B312" s="6">
        <v>3416.2355376240503</v>
      </c>
      <c r="C312" s="6">
        <v>-676.23553762405027</v>
      </c>
      <c r="D312" s="6">
        <v>-1.1188588017061012</v>
      </c>
      <c r="F312" s="6">
        <v>15.753424657534245</v>
      </c>
      <c r="G312" s="6">
        <v>2820</v>
      </c>
    </row>
    <row r="313" spans="1:7" x14ac:dyDescent="0.25">
      <c r="A313" s="6">
        <v>289</v>
      </c>
      <c r="B313" s="6">
        <v>3221.401196579855</v>
      </c>
      <c r="C313" s="6">
        <v>298.59880342014503</v>
      </c>
      <c r="D313" s="6">
        <v>0.49404368862269815</v>
      </c>
      <c r="F313" s="6">
        <v>15.80821917808219</v>
      </c>
      <c r="G313" s="6">
        <v>2820</v>
      </c>
    </row>
    <row r="314" spans="1:7" x14ac:dyDescent="0.25">
      <c r="A314" s="6">
        <v>290</v>
      </c>
      <c r="B314" s="6">
        <v>3377.3041153232243</v>
      </c>
      <c r="C314" s="6">
        <v>-17.304115323224323</v>
      </c>
      <c r="D314" s="6">
        <v>-2.863035238158472E-2</v>
      </c>
      <c r="F314" s="6">
        <v>15.863013698630136</v>
      </c>
      <c r="G314" s="6">
        <v>2820</v>
      </c>
    </row>
    <row r="315" spans="1:7" x14ac:dyDescent="0.25">
      <c r="A315" s="6">
        <v>291</v>
      </c>
      <c r="B315" s="6">
        <v>3307.4166000244722</v>
      </c>
      <c r="C315" s="6">
        <v>112.58339997552775</v>
      </c>
      <c r="D315" s="6">
        <v>0.18627374779976036</v>
      </c>
      <c r="F315" s="6">
        <v>15.917808219178081</v>
      </c>
      <c r="G315" s="6">
        <v>2830</v>
      </c>
    </row>
    <row r="316" spans="1:7" x14ac:dyDescent="0.25">
      <c r="A316" s="6">
        <v>292</v>
      </c>
      <c r="B316" s="6">
        <v>3278.0555728871268</v>
      </c>
      <c r="C316" s="6">
        <v>351.9444271128732</v>
      </c>
      <c r="D316" s="6">
        <v>0.58230616120853362</v>
      </c>
      <c r="F316" s="6">
        <v>15.972602739726026</v>
      </c>
      <c r="G316" s="6">
        <v>2830</v>
      </c>
    </row>
    <row r="317" spans="1:7" x14ac:dyDescent="0.25">
      <c r="A317" s="6">
        <v>293</v>
      </c>
      <c r="B317" s="6">
        <v>3340.6766770432359</v>
      </c>
      <c r="C317" s="6">
        <v>-1080.6766770432359</v>
      </c>
      <c r="D317" s="6">
        <v>-1.7880228775857874</v>
      </c>
      <c r="F317" s="6">
        <v>16.027397260273972</v>
      </c>
      <c r="G317" s="6">
        <v>2830</v>
      </c>
    </row>
    <row r="318" spans="1:7" x14ac:dyDescent="0.25">
      <c r="A318" s="6">
        <v>294</v>
      </c>
      <c r="B318" s="6">
        <v>3358.2224015096172</v>
      </c>
      <c r="C318" s="6">
        <v>111.77759849038284</v>
      </c>
      <c r="D318" s="6">
        <v>0.18494051694465044</v>
      </c>
      <c r="F318" s="6">
        <v>16.082191780821915</v>
      </c>
      <c r="G318" s="6">
        <v>2830</v>
      </c>
    </row>
    <row r="319" spans="1:7" x14ac:dyDescent="0.25">
      <c r="A319" s="6">
        <v>295</v>
      </c>
      <c r="B319" s="6">
        <v>3327.2072319983372</v>
      </c>
      <c r="C319" s="6">
        <v>-567.20723199833719</v>
      </c>
      <c r="D319" s="6">
        <v>-0.93846710000252986</v>
      </c>
      <c r="F319" s="6">
        <v>16.136986301369863</v>
      </c>
      <c r="G319" s="6">
        <v>2830</v>
      </c>
    </row>
    <row r="320" spans="1:7" x14ac:dyDescent="0.25">
      <c r="A320" s="6">
        <v>296</v>
      </c>
      <c r="B320" s="6">
        <v>3347.8249351591689</v>
      </c>
      <c r="C320" s="6">
        <v>-567.82493515916894</v>
      </c>
      <c r="D320" s="6">
        <v>-0.93948911464075269</v>
      </c>
      <c r="F320" s="6">
        <v>16.191780821917806</v>
      </c>
      <c r="G320" s="6">
        <v>2830</v>
      </c>
    </row>
    <row r="321" spans="1:7" x14ac:dyDescent="0.25">
      <c r="A321" s="6">
        <v>297</v>
      </c>
      <c r="B321" s="6">
        <v>3289.6936460180264</v>
      </c>
      <c r="C321" s="6">
        <v>-434.69364601802636</v>
      </c>
      <c r="D321" s="6">
        <v>-0.71921806062102434</v>
      </c>
      <c r="F321" s="6">
        <v>16.246575342465754</v>
      </c>
      <c r="G321" s="6">
        <v>2830</v>
      </c>
    </row>
    <row r="322" spans="1:7" x14ac:dyDescent="0.25">
      <c r="A322" s="6">
        <v>298</v>
      </c>
      <c r="B322" s="6">
        <v>3203.6191660600543</v>
      </c>
      <c r="C322" s="6">
        <v>196.38083393994566</v>
      </c>
      <c r="D322" s="6">
        <v>0.32491996104210369</v>
      </c>
      <c r="F322" s="6">
        <v>16.301369863013697</v>
      </c>
      <c r="G322" s="6">
        <v>2830</v>
      </c>
    </row>
    <row r="323" spans="1:7" x14ac:dyDescent="0.25">
      <c r="A323" s="6">
        <v>299</v>
      </c>
      <c r="B323" s="6">
        <v>3334.5327196543349</v>
      </c>
      <c r="C323" s="6">
        <v>-154.53271965433487</v>
      </c>
      <c r="D323" s="6">
        <v>-0.25568057861069859</v>
      </c>
      <c r="F323" s="6">
        <v>16.356164383561641</v>
      </c>
      <c r="G323" s="6">
        <v>2840</v>
      </c>
    </row>
    <row r="324" spans="1:7" x14ac:dyDescent="0.25">
      <c r="A324" s="6">
        <v>300</v>
      </c>
      <c r="B324" s="6">
        <v>3391.0689429348972</v>
      </c>
      <c r="C324" s="6">
        <v>128.93105706510278</v>
      </c>
      <c r="D324" s="6">
        <v>0.21332160169724776</v>
      </c>
      <c r="F324" s="6">
        <v>16.410958904109588</v>
      </c>
      <c r="G324" s="6">
        <v>2840</v>
      </c>
    </row>
    <row r="325" spans="1:7" x14ac:dyDescent="0.25">
      <c r="A325" s="6">
        <v>301</v>
      </c>
      <c r="B325" s="6">
        <v>3323.7807942237573</v>
      </c>
      <c r="C325" s="6">
        <v>-938.78079422375731</v>
      </c>
      <c r="D325" s="6">
        <v>-1.5532504520249559</v>
      </c>
      <c r="F325" s="6">
        <v>16.465753424657532</v>
      </c>
      <c r="G325" s="6">
        <v>2840</v>
      </c>
    </row>
    <row r="326" spans="1:7" x14ac:dyDescent="0.25">
      <c r="A326" s="6">
        <v>302</v>
      </c>
      <c r="B326" s="6">
        <v>3344.516650411299</v>
      </c>
      <c r="C326" s="6">
        <v>-1214.516650411299</v>
      </c>
      <c r="D326" s="6">
        <v>-2.0094664780642635</v>
      </c>
      <c r="F326" s="6">
        <v>16.520547945205479</v>
      </c>
      <c r="G326" s="6">
        <v>2840</v>
      </c>
    </row>
    <row r="327" spans="1:7" x14ac:dyDescent="0.25">
      <c r="A327" s="6">
        <v>303</v>
      </c>
      <c r="B327" s="6">
        <v>3238.5333854527526</v>
      </c>
      <c r="C327" s="6">
        <v>-398.53338545275255</v>
      </c>
      <c r="D327" s="6">
        <v>-0.65938946014907573</v>
      </c>
      <c r="F327" s="6">
        <v>16.575342465753423</v>
      </c>
      <c r="G327" s="6">
        <v>2840</v>
      </c>
    </row>
    <row r="328" spans="1:7" x14ac:dyDescent="0.25">
      <c r="A328" s="6">
        <v>304</v>
      </c>
      <c r="B328" s="6">
        <v>3305.9987637039567</v>
      </c>
      <c r="C328" s="6">
        <v>-25.998763703956683</v>
      </c>
      <c r="D328" s="6">
        <v>-4.3015996624272218E-2</v>
      </c>
      <c r="F328" s="6">
        <v>16.63013698630137</v>
      </c>
      <c r="G328" s="6">
        <v>2840</v>
      </c>
    </row>
    <row r="329" spans="1:7" x14ac:dyDescent="0.25">
      <c r="A329" s="6">
        <v>305</v>
      </c>
      <c r="B329" s="6">
        <v>3225.5956290280474</v>
      </c>
      <c r="C329" s="6">
        <v>-1490.5956290280474</v>
      </c>
      <c r="D329" s="6">
        <v>-2.4662502139156421</v>
      </c>
      <c r="F329" s="6">
        <v>16.684931506849313</v>
      </c>
      <c r="G329" s="6">
        <v>2840</v>
      </c>
    </row>
    <row r="330" spans="1:7" x14ac:dyDescent="0.25">
      <c r="A330" s="6">
        <v>306</v>
      </c>
      <c r="B330" s="6">
        <v>3268.544254237001</v>
      </c>
      <c r="C330" s="6">
        <v>-198.54425423700104</v>
      </c>
      <c r="D330" s="6">
        <v>-0.32849942663726406</v>
      </c>
      <c r="F330" s="6">
        <v>16.739726027397257</v>
      </c>
      <c r="G330" s="6">
        <v>2840</v>
      </c>
    </row>
    <row r="331" spans="1:7" x14ac:dyDescent="0.25">
      <c r="A331" s="6">
        <v>307</v>
      </c>
      <c r="B331" s="6">
        <v>3313.2651748465996</v>
      </c>
      <c r="C331" s="6">
        <v>416.73482515340038</v>
      </c>
      <c r="D331" s="6">
        <v>0.6895044716794434</v>
      </c>
      <c r="F331" s="6">
        <v>16.794520547945204</v>
      </c>
      <c r="G331" s="6">
        <v>2840</v>
      </c>
    </row>
    <row r="332" spans="1:7" x14ac:dyDescent="0.25">
      <c r="A332" s="6">
        <v>308</v>
      </c>
      <c r="B332" s="6">
        <v>3332.76042425369</v>
      </c>
      <c r="C332" s="6">
        <v>-1002.76042425369</v>
      </c>
      <c r="D332" s="6">
        <v>-1.6591073143253323</v>
      </c>
      <c r="F332" s="6">
        <v>16.849315068493148</v>
      </c>
      <c r="G332" s="6">
        <v>2845</v>
      </c>
    </row>
    <row r="333" spans="1:7" x14ac:dyDescent="0.25">
      <c r="A333" s="6">
        <v>309</v>
      </c>
      <c r="B333" s="6">
        <v>3272.2069980649999</v>
      </c>
      <c r="C333" s="6">
        <v>-772.20699806499988</v>
      </c>
      <c r="D333" s="6">
        <v>-1.2776474297102123</v>
      </c>
      <c r="F333" s="6">
        <v>16.904109589041095</v>
      </c>
      <c r="G333" s="6">
        <v>2850</v>
      </c>
    </row>
    <row r="334" spans="1:7" x14ac:dyDescent="0.25">
      <c r="A334" s="6">
        <v>310</v>
      </c>
      <c r="B334" s="6">
        <v>3307.4166000244722</v>
      </c>
      <c r="C334" s="6">
        <v>-697.41660002447225</v>
      </c>
      <c r="D334" s="6">
        <v>-1.1539037184217522</v>
      </c>
      <c r="F334" s="6">
        <v>16.958904109589039</v>
      </c>
      <c r="G334" s="6">
        <v>2850</v>
      </c>
    </row>
    <row r="335" spans="1:7" x14ac:dyDescent="0.25">
      <c r="A335" s="6">
        <v>311</v>
      </c>
      <c r="B335" s="6">
        <v>3381.557624284771</v>
      </c>
      <c r="C335" s="6">
        <v>-2336.557624284771</v>
      </c>
      <c r="D335" s="6">
        <v>-3.8659282427092858</v>
      </c>
      <c r="F335" s="6">
        <v>17.013698630136986</v>
      </c>
      <c r="G335" s="6">
        <v>2850</v>
      </c>
    </row>
    <row r="336" spans="1:7" x14ac:dyDescent="0.25">
      <c r="A336" s="6">
        <v>312</v>
      </c>
      <c r="B336" s="6">
        <v>3317.4596072947916</v>
      </c>
      <c r="C336" s="6">
        <v>67.540392705208433</v>
      </c>
      <c r="D336" s="6">
        <v>0.11174828686823725</v>
      </c>
      <c r="F336" s="6">
        <v>17.06849315068493</v>
      </c>
      <c r="G336" s="6">
        <v>2850</v>
      </c>
    </row>
    <row r="337" spans="1:7" x14ac:dyDescent="0.25">
      <c r="A337" s="6">
        <v>313</v>
      </c>
      <c r="B337" s="6">
        <v>3298.5551230212495</v>
      </c>
      <c r="C337" s="6">
        <v>-898.55512302124953</v>
      </c>
      <c r="D337" s="6">
        <v>-1.4866954667049108</v>
      </c>
      <c r="F337" s="6">
        <v>17.123287671232873</v>
      </c>
      <c r="G337" s="6">
        <v>2850</v>
      </c>
    </row>
    <row r="338" spans="1:7" x14ac:dyDescent="0.25">
      <c r="A338" s="6">
        <v>314</v>
      </c>
      <c r="B338" s="6">
        <v>3303.8720092231833</v>
      </c>
      <c r="C338" s="6">
        <v>-243.87200922318334</v>
      </c>
      <c r="D338" s="6">
        <v>-0.40349601407787061</v>
      </c>
      <c r="F338" s="6">
        <v>17.17808219178082</v>
      </c>
      <c r="G338" s="6">
        <v>2855</v>
      </c>
    </row>
    <row r="339" spans="1:7" x14ac:dyDescent="0.25">
      <c r="A339" s="6">
        <v>315</v>
      </c>
      <c r="B339" s="6">
        <v>3316.5734595944696</v>
      </c>
      <c r="C339" s="6">
        <v>-516.57345959446957</v>
      </c>
      <c r="D339" s="6">
        <v>-0.85469149406987299</v>
      </c>
      <c r="F339" s="6">
        <v>17.232876712328764</v>
      </c>
      <c r="G339" s="6">
        <v>2860</v>
      </c>
    </row>
    <row r="340" spans="1:7" x14ac:dyDescent="0.25">
      <c r="A340" s="6">
        <v>316</v>
      </c>
      <c r="B340" s="6">
        <v>3278.0555728871268</v>
      </c>
      <c r="C340" s="6">
        <v>351.9444271128732</v>
      </c>
      <c r="D340" s="6">
        <v>0.58230616120853362</v>
      </c>
      <c r="F340" s="6">
        <v>17.287671232876711</v>
      </c>
      <c r="G340" s="6">
        <v>2860</v>
      </c>
    </row>
    <row r="341" spans="1:7" x14ac:dyDescent="0.25">
      <c r="A341" s="6">
        <v>317</v>
      </c>
      <c r="B341" s="6">
        <v>3245.681643568686</v>
      </c>
      <c r="C341" s="6">
        <v>-880.68164356868601</v>
      </c>
      <c r="D341" s="6">
        <v>-1.4571230785502209</v>
      </c>
      <c r="F341" s="6">
        <v>17.342465753424655</v>
      </c>
      <c r="G341" s="6">
        <v>2860</v>
      </c>
    </row>
    <row r="342" spans="1:7" x14ac:dyDescent="0.25">
      <c r="A342" s="6">
        <v>318</v>
      </c>
      <c r="B342" s="6">
        <v>3260.6870779608098</v>
      </c>
      <c r="C342" s="6">
        <v>-1390.6870779608098</v>
      </c>
      <c r="D342" s="6">
        <v>-2.3009475116648361</v>
      </c>
      <c r="F342" s="6">
        <v>17.397260273972602</v>
      </c>
      <c r="G342" s="6">
        <v>2860</v>
      </c>
    </row>
    <row r="343" spans="1:7" x14ac:dyDescent="0.25">
      <c r="A343" s="6">
        <v>319</v>
      </c>
      <c r="B343" s="6">
        <v>3359.9356203969073</v>
      </c>
      <c r="C343" s="6">
        <v>-779.93562039690732</v>
      </c>
      <c r="D343" s="6">
        <v>-1.2904347451350997</v>
      </c>
      <c r="F343" s="6">
        <v>17.452054794520546</v>
      </c>
      <c r="G343" s="6">
        <v>2860</v>
      </c>
    </row>
    <row r="344" spans="1:7" x14ac:dyDescent="0.25">
      <c r="A344" s="6">
        <v>320</v>
      </c>
      <c r="B344" s="6">
        <v>3200.3108813121844</v>
      </c>
      <c r="C344" s="6">
        <v>399.68911868781561</v>
      </c>
      <c r="D344" s="6">
        <v>0.66130166711030391</v>
      </c>
      <c r="F344" s="6">
        <v>17.506849315068493</v>
      </c>
      <c r="G344" s="6">
        <v>2865</v>
      </c>
    </row>
    <row r="345" spans="1:7" x14ac:dyDescent="0.25">
      <c r="A345" s="6">
        <v>321</v>
      </c>
      <c r="B345" s="6">
        <v>3328.9795273989816</v>
      </c>
      <c r="C345" s="6">
        <v>-528.97952739898165</v>
      </c>
      <c r="D345" s="6">
        <v>-0.87521783050940793</v>
      </c>
      <c r="F345" s="6">
        <v>17.561643835616437</v>
      </c>
      <c r="G345" s="6">
        <v>2870</v>
      </c>
    </row>
    <row r="346" spans="1:7" x14ac:dyDescent="0.25">
      <c r="A346" s="6">
        <v>322</v>
      </c>
      <c r="B346" s="6">
        <v>3208.0499045616657</v>
      </c>
      <c r="C346" s="6">
        <v>-1398.0499045616657</v>
      </c>
      <c r="D346" s="6">
        <v>-2.3131296033909639</v>
      </c>
      <c r="F346" s="6">
        <v>17.61643835616438</v>
      </c>
      <c r="G346" s="6">
        <v>2870</v>
      </c>
    </row>
    <row r="347" spans="1:7" x14ac:dyDescent="0.25">
      <c r="A347" s="6">
        <v>323</v>
      </c>
      <c r="B347" s="6">
        <v>3380.671476584449</v>
      </c>
      <c r="C347" s="6">
        <v>-710.67147658444901</v>
      </c>
      <c r="D347" s="6">
        <v>-1.175834442968948</v>
      </c>
      <c r="F347" s="6">
        <v>17.671232876712327</v>
      </c>
      <c r="G347" s="6">
        <v>2870</v>
      </c>
    </row>
    <row r="348" spans="1:7" x14ac:dyDescent="0.25">
      <c r="A348" s="6">
        <v>324</v>
      </c>
      <c r="B348" s="6">
        <v>3327.0890789716273</v>
      </c>
      <c r="C348" s="6">
        <v>-2397.0890789716273</v>
      </c>
      <c r="D348" s="6">
        <v>-3.9660799606956232</v>
      </c>
      <c r="F348" s="6">
        <v>17.726027397260271</v>
      </c>
      <c r="G348" s="6">
        <v>2875</v>
      </c>
    </row>
    <row r="349" spans="1:7" x14ac:dyDescent="0.25">
      <c r="A349" s="6">
        <v>325</v>
      </c>
      <c r="B349" s="6">
        <v>3327.6798441051756</v>
      </c>
      <c r="C349" s="6">
        <v>-687.67984410517556</v>
      </c>
      <c r="D349" s="6">
        <v>-1.137793865487011</v>
      </c>
      <c r="F349" s="6">
        <v>17.780821917808218</v>
      </c>
      <c r="G349" s="6">
        <v>2880</v>
      </c>
    </row>
    <row r="350" spans="1:7" x14ac:dyDescent="0.25">
      <c r="A350" s="6">
        <v>326</v>
      </c>
      <c r="B350" s="6">
        <v>3456.0531076251987</v>
      </c>
      <c r="C350" s="6">
        <v>-456.05310762519866</v>
      </c>
      <c r="D350" s="6">
        <v>-0.75455814597479698</v>
      </c>
      <c r="F350" s="6">
        <v>17.835616438356162</v>
      </c>
      <c r="G350" s="6">
        <v>2880</v>
      </c>
    </row>
    <row r="351" spans="1:7" x14ac:dyDescent="0.25">
      <c r="A351" s="6">
        <v>327</v>
      </c>
      <c r="B351" s="6">
        <v>3362.4168339578096</v>
      </c>
      <c r="C351" s="6">
        <v>-412.41683395780956</v>
      </c>
      <c r="D351" s="6">
        <v>-0.68236018217367345</v>
      </c>
      <c r="F351" s="6">
        <v>17.890410958904109</v>
      </c>
      <c r="G351" s="6">
        <v>2880</v>
      </c>
    </row>
    <row r="352" spans="1:7" x14ac:dyDescent="0.25">
      <c r="A352" s="6">
        <v>328</v>
      </c>
      <c r="B352" s="6">
        <v>3261.632302174487</v>
      </c>
      <c r="C352" s="6">
        <v>38.367697825513005</v>
      </c>
      <c r="D352" s="6">
        <v>6.3480893896973659E-2</v>
      </c>
      <c r="F352" s="6">
        <v>17.945205479452053</v>
      </c>
      <c r="G352" s="6">
        <v>2880</v>
      </c>
    </row>
    <row r="353" spans="1:7" x14ac:dyDescent="0.25">
      <c r="A353" s="6">
        <v>329</v>
      </c>
      <c r="B353" s="6">
        <v>3308.8344363449883</v>
      </c>
      <c r="C353" s="6">
        <v>161.16556365501174</v>
      </c>
      <c r="D353" s="6">
        <v>0.26665488486584632</v>
      </c>
      <c r="F353" s="6">
        <v>18</v>
      </c>
      <c r="G353" s="6">
        <v>2880</v>
      </c>
    </row>
    <row r="354" spans="1:7" x14ac:dyDescent="0.25">
      <c r="A354" s="6">
        <v>330</v>
      </c>
      <c r="B354" s="6">
        <v>3297.6689753209271</v>
      </c>
      <c r="C354" s="6">
        <v>-697.66897532092707</v>
      </c>
      <c r="D354" s="6">
        <v>-1.1543212834653815</v>
      </c>
      <c r="F354" s="6">
        <v>18.054794520547944</v>
      </c>
      <c r="G354" s="6">
        <v>2880</v>
      </c>
    </row>
    <row r="355" spans="1:7" x14ac:dyDescent="0.25">
      <c r="A355" s="6">
        <v>331</v>
      </c>
      <c r="B355" s="6">
        <v>3394.3772276827672</v>
      </c>
      <c r="C355" s="6">
        <v>-274.37722768276717</v>
      </c>
      <c r="D355" s="6">
        <v>-0.45396812072194315</v>
      </c>
      <c r="F355" s="6">
        <v>18.109589041095887</v>
      </c>
      <c r="G355" s="6">
        <v>2880</v>
      </c>
    </row>
    <row r="356" spans="1:7" x14ac:dyDescent="0.25">
      <c r="A356" s="6">
        <v>332</v>
      </c>
      <c r="B356" s="6">
        <v>3306.6486053508597</v>
      </c>
      <c r="C356" s="6">
        <v>-1396.6486053508597</v>
      </c>
      <c r="D356" s="6">
        <v>-2.3108110976801535</v>
      </c>
      <c r="F356" s="6">
        <v>18.164383561643834</v>
      </c>
      <c r="G356" s="6">
        <v>2880</v>
      </c>
    </row>
    <row r="357" spans="1:7" x14ac:dyDescent="0.25">
      <c r="A357" s="6">
        <v>333</v>
      </c>
      <c r="B357" s="6">
        <v>3231.0306682566907</v>
      </c>
      <c r="C357" s="6">
        <v>-391.03066825669066</v>
      </c>
      <c r="D357" s="6">
        <v>-0.64697591382611919</v>
      </c>
      <c r="F357" s="6">
        <v>18.219178082191778</v>
      </c>
      <c r="G357" s="6">
        <v>2885</v>
      </c>
    </row>
    <row r="358" spans="1:7" x14ac:dyDescent="0.25">
      <c r="A358" s="6">
        <v>334</v>
      </c>
      <c r="B358" s="6">
        <v>3419.2484398051461</v>
      </c>
      <c r="C358" s="6">
        <v>-899.24843980514606</v>
      </c>
      <c r="D358" s="6">
        <v>-1.487842587113221</v>
      </c>
      <c r="F358" s="6">
        <v>18.273972602739725</v>
      </c>
      <c r="G358" s="6">
        <v>2890</v>
      </c>
    </row>
    <row r="359" spans="1:7" x14ac:dyDescent="0.25">
      <c r="A359" s="6">
        <v>335</v>
      </c>
      <c r="B359" s="6">
        <v>3269.8439375308071</v>
      </c>
      <c r="C359" s="6">
        <v>-259.84393753080712</v>
      </c>
      <c r="D359" s="6">
        <v>-0.42992220964575073</v>
      </c>
      <c r="F359" s="6">
        <v>18.328767123287669</v>
      </c>
      <c r="G359" s="6">
        <v>2890</v>
      </c>
    </row>
    <row r="360" spans="1:7" x14ac:dyDescent="0.25">
      <c r="A360" s="6">
        <v>336</v>
      </c>
      <c r="B360" s="6">
        <v>3220.6332019062424</v>
      </c>
      <c r="C360" s="6">
        <v>329.36679809375755</v>
      </c>
      <c r="D360" s="6">
        <v>0.54495056904541295</v>
      </c>
      <c r="F360" s="6">
        <v>18.383561643835616</v>
      </c>
      <c r="G360" s="6">
        <v>2900</v>
      </c>
    </row>
    <row r="361" spans="1:7" x14ac:dyDescent="0.25">
      <c r="A361" s="6">
        <v>337</v>
      </c>
      <c r="B361" s="6">
        <v>3451.681445636942</v>
      </c>
      <c r="C361" s="6">
        <v>-251.68144563694204</v>
      </c>
      <c r="D361" s="6">
        <v>-0.41641703964035104</v>
      </c>
      <c r="F361" s="6">
        <v>18.43835616438356</v>
      </c>
      <c r="G361" s="6">
        <v>2900</v>
      </c>
    </row>
    <row r="362" spans="1:7" x14ac:dyDescent="0.25">
      <c r="A362" s="6">
        <v>338</v>
      </c>
      <c r="B362" s="6">
        <v>3310.6067317456327</v>
      </c>
      <c r="C362" s="6">
        <v>-980.60673174563271</v>
      </c>
      <c r="D362" s="6">
        <v>-1.6224531421118773</v>
      </c>
      <c r="F362" s="6">
        <v>18.493150684931503</v>
      </c>
      <c r="G362" s="6">
        <v>2900</v>
      </c>
    </row>
    <row r="363" spans="1:7" x14ac:dyDescent="0.25">
      <c r="A363" s="6">
        <v>339</v>
      </c>
      <c r="B363" s="6">
        <v>3315.0374702472441</v>
      </c>
      <c r="C363" s="6">
        <v>194.96252975275593</v>
      </c>
      <c r="D363" s="6">
        <v>0.32257331991627741</v>
      </c>
      <c r="F363" s="6">
        <v>18.547945205479451</v>
      </c>
      <c r="G363" s="6">
        <v>2900</v>
      </c>
    </row>
    <row r="364" spans="1:7" x14ac:dyDescent="0.25">
      <c r="A364" s="6">
        <v>340</v>
      </c>
      <c r="B364" s="6">
        <v>3344.516650411299</v>
      </c>
      <c r="C364" s="6">
        <v>75.483349588701003</v>
      </c>
      <c r="D364" s="6">
        <v>0.12489022739962712</v>
      </c>
      <c r="F364" s="6">
        <v>18.602739726027394</v>
      </c>
      <c r="G364" s="6">
        <v>2900</v>
      </c>
    </row>
    <row r="365" spans="1:7" x14ac:dyDescent="0.25">
      <c r="A365" s="6">
        <v>341</v>
      </c>
      <c r="B365" s="6">
        <v>3293.9471549795735</v>
      </c>
      <c r="C365" s="6">
        <v>156.0528450204265</v>
      </c>
      <c r="D365" s="6">
        <v>0.25819568695818962</v>
      </c>
      <c r="F365" s="6">
        <v>18.657534246575342</v>
      </c>
      <c r="G365" s="6">
        <v>2900</v>
      </c>
    </row>
    <row r="366" spans="1:7" x14ac:dyDescent="0.25">
      <c r="A366" s="6">
        <v>342</v>
      </c>
      <c r="B366" s="6">
        <v>3275.3380532728052</v>
      </c>
      <c r="C366" s="6">
        <v>-275.33805327280515</v>
      </c>
      <c r="D366" s="6">
        <v>-0.45555784517223685</v>
      </c>
      <c r="F366" s="6">
        <v>18.712328767123285</v>
      </c>
      <c r="G366" s="6">
        <v>2900</v>
      </c>
    </row>
    <row r="367" spans="1:7" x14ac:dyDescent="0.25">
      <c r="A367" s="6">
        <v>343</v>
      </c>
      <c r="B367" s="6">
        <v>3204.2099311936026</v>
      </c>
      <c r="C367" s="6">
        <v>-4.2099311936026425</v>
      </c>
      <c r="D367" s="6">
        <v>-6.9654999012460465E-3</v>
      </c>
      <c r="F367" s="6">
        <v>18.767123287671232</v>
      </c>
      <c r="G367" s="6">
        <v>2910</v>
      </c>
    </row>
    <row r="368" spans="1:7" x14ac:dyDescent="0.25">
      <c r="A368" s="6">
        <v>344</v>
      </c>
      <c r="B368" s="6">
        <v>3432.8360378767547</v>
      </c>
      <c r="C368" s="6">
        <v>-352.83603787675474</v>
      </c>
      <c r="D368" s="6">
        <v>-0.58378136695469973</v>
      </c>
      <c r="F368" s="6">
        <v>18.821917808219176</v>
      </c>
      <c r="G368" s="6">
        <v>2910</v>
      </c>
    </row>
    <row r="369" spans="1:7" x14ac:dyDescent="0.25">
      <c r="A369" s="6">
        <v>345</v>
      </c>
      <c r="B369" s="6">
        <v>3283.4315356024158</v>
      </c>
      <c r="C369" s="6">
        <v>-903.43153560241581</v>
      </c>
      <c r="D369" s="6">
        <v>-1.4947636867756244</v>
      </c>
      <c r="F369" s="6">
        <v>18.87671232876712</v>
      </c>
      <c r="G369" s="6">
        <v>2910</v>
      </c>
    </row>
    <row r="370" spans="1:7" x14ac:dyDescent="0.25">
      <c r="A370" s="6">
        <v>346</v>
      </c>
      <c r="B370" s="6">
        <v>3367.2020315395498</v>
      </c>
      <c r="C370" s="6">
        <v>-1627.2020315395498</v>
      </c>
      <c r="D370" s="6">
        <v>-2.6922709822952737</v>
      </c>
      <c r="F370" s="6">
        <v>18.931506849315067</v>
      </c>
      <c r="G370" s="6">
        <v>2910</v>
      </c>
    </row>
    <row r="371" spans="1:7" x14ac:dyDescent="0.25">
      <c r="A371" s="6">
        <v>347</v>
      </c>
      <c r="B371" s="6">
        <v>3243.5548890879122</v>
      </c>
      <c r="C371" s="6">
        <v>726.44511091208778</v>
      </c>
      <c r="D371" s="6">
        <v>1.2019325531989722</v>
      </c>
      <c r="F371" s="6">
        <v>18.986301369863011</v>
      </c>
      <c r="G371" s="6">
        <v>2910</v>
      </c>
    </row>
    <row r="372" spans="1:7" x14ac:dyDescent="0.25">
      <c r="A372" s="6">
        <v>348</v>
      </c>
      <c r="B372" s="6">
        <v>3301.1544896088617</v>
      </c>
      <c r="C372" s="6">
        <v>-471.1544896088617</v>
      </c>
      <c r="D372" s="6">
        <v>-0.77954398775665956</v>
      </c>
      <c r="F372" s="6">
        <v>19.041095890410958</v>
      </c>
      <c r="G372" s="6">
        <v>2920</v>
      </c>
    </row>
    <row r="373" spans="1:7" x14ac:dyDescent="0.25">
      <c r="A373" s="6">
        <v>349</v>
      </c>
      <c r="B373" s="6">
        <v>3363.302981658132</v>
      </c>
      <c r="C373" s="6">
        <v>-113.30298165813201</v>
      </c>
      <c r="D373" s="6">
        <v>-0.18746432453572578</v>
      </c>
      <c r="F373" s="6">
        <v>19.095890410958901</v>
      </c>
      <c r="G373" s="6">
        <v>2920</v>
      </c>
    </row>
    <row r="374" spans="1:7" x14ac:dyDescent="0.25">
      <c r="A374" s="6">
        <v>350</v>
      </c>
      <c r="B374" s="6">
        <v>3439.15722480572</v>
      </c>
      <c r="C374" s="6">
        <v>210.84277519427997</v>
      </c>
      <c r="D374" s="6">
        <v>0.34884782250738533</v>
      </c>
      <c r="F374" s="6">
        <v>19.150684931506849</v>
      </c>
      <c r="G374" s="6">
        <v>2920</v>
      </c>
    </row>
    <row r="375" spans="1:7" x14ac:dyDescent="0.25">
      <c r="A375" s="6">
        <v>351</v>
      </c>
      <c r="B375" s="6">
        <v>3360.231002963681</v>
      </c>
      <c r="C375" s="6">
        <v>69.768997036318979</v>
      </c>
      <c r="D375" s="6">
        <v>0.11543560206043234</v>
      </c>
      <c r="F375" s="6">
        <v>19.205479452054792</v>
      </c>
      <c r="G375" s="6">
        <v>2930</v>
      </c>
    </row>
    <row r="376" spans="1:7" x14ac:dyDescent="0.25">
      <c r="A376" s="6">
        <v>352</v>
      </c>
      <c r="B376" s="6">
        <v>3281.9546227685451</v>
      </c>
      <c r="C376" s="6">
        <v>-61.95462276854505</v>
      </c>
      <c r="D376" s="6">
        <v>-0.10250640662056586</v>
      </c>
      <c r="F376" s="6">
        <v>19.260273972602739</v>
      </c>
      <c r="G376" s="6">
        <v>2930</v>
      </c>
    </row>
    <row r="377" spans="1:7" x14ac:dyDescent="0.25">
      <c r="A377" s="6">
        <v>353</v>
      </c>
      <c r="B377" s="6">
        <v>3401.6436388254097</v>
      </c>
      <c r="C377" s="6">
        <v>-101.64363882540965</v>
      </c>
      <c r="D377" s="6">
        <v>-0.1681734744920643</v>
      </c>
      <c r="F377" s="6">
        <v>19.315068493150683</v>
      </c>
      <c r="G377" s="6">
        <v>2930</v>
      </c>
    </row>
    <row r="378" spans="1:7" x14ac:dyDescent="0.25">
      <c r="A378" s="6">
        <v>354</v>
      </c>
      <c r="B378" s="6">
        <v>3300.8000305287323</v>
      </c>
      <c r="C378" s="6">
        <v>399.19996947126765</v>
      </c>
      <c r="D378" s="6">
        <v>0.66049235012556629</v>
      </c>
      <c r="F378" s="6">
        <v>19.369863013698627</v>
      </c>
      <c r="G378" s="6">
        <v>2930</v>
      </c>
    </row>
    <row r="379" spans="1:7" x14ac:dyDescent="0.25">
      <c r="A379" s="6">
        <v>355</v>
      </c>
      <c r="B379" s="6">
        <v>3349.7744600998781</v>
      </c>
      <c r="C379" s="6">
        <v>-209.77446009987807</v>
      </c>
      <c r="D379" s="6">
        <v>-0.34708025236375356</v>
      </c>
      <c r="F379" s="6">
        <v>19.424657534246574</v>
      </c>
      <c r="G379" s="6">
        <v>2930</v>
      </c>
    </row>
    <row r="380" spans="1:7" x14ac:dyDescent="0.25">
      <c r="A380" s="6">
        <v>356</v>
      </c>
      <c r="B380" s="6">
        <v>3331.0472053664002</v>
      </c>
      <c r="C380" s="6">
        <v>718.95279463359975</v>
      </c>
      <c r="D380" s="6">
        <v>1.1895362156110287</v>
      </c>
      <c r="F380" s="6">
        <v>19.479452054794518</v>
      </c>
      <c r="G380" s="6">
        <v>2930</v>
      </c>
    </row>
    <row r="381" spans="1:7" x14ac:dyDescent="0.25">
      <c r="A381" s="6">
        <v>357</v>
      </c>
      <c r="B381" s="6">
        <v>3410.5641923419876</v>
      </c>
      <c r="C381" s="6">
        <v>-1985.5641923419876</v>
      </c>
      <c r="D381" s="6">
        <v>-3.2851955411272211</v>
      </c>
      <c r="F381" s="6">
        <v>19.534246575342465</v>
      </c>
      <c r="G381" s="6">
        <v>2930</v>
      </c>
    </row>
    <row r="382" spans="1:7" x14ac:dyDescent="0.25">
      <c r="A382" s="6">
        <v>358</v>
      </c>
      <c r="B382" s="6">
        <v>3231.0897447700454</v>
      </c>
      <c r="C382" s="6">
        <v>-1796.0897447700454</v>
      </c>
      <c r="D382" s="6">
        <v>-2.9717024731510651</v>
      </c>
      <c r="F382" s="6">
        <v>19.589041095890408</v>
      </c>
      <c r="G382" s="6">
        <v>2930</v>
      </c>
    </row>
    <row r="383" spans="1:7" x14ac:dyDescent="0.25">
      <c r="A383" s="6">
        <v>359</v>
      </c>
      <c r="B383" s="6">
        <v>3350.5424547734906</v>
      </c>
      <c r="C383" s="6">
        <v>509.45754522650941</v>
      </c>
      <c r="D383" s="6">
        <v>0.84291792852974701</v>
      </c>
      <c r="F383" s="6">
        <v>19.643835616438356</v>
      </c>
      <c r="G383" s="6">
        <v>2930</v>
      </c>
    </row>
    <row r="384" spans="1:7" x14ac:dyDescent="0.25">
      <c r="A384" s="6">
        <v>360</v>
      </c>
      <c r="B384" s="6">
        <v>3405.9562243003115</v>
      </c>
      <c r="C384" s="6">
        <v>-145.95622430031153</v>
      </c>
      <c r="D384" s="6">
        <v>-0.24149042328648182</v>
      </c>
      <c r="F384" s="6">
        <v>19.698630136986299</v>
      </c>
      <c r="G384" s="6">
        <v>2930</v>
      </c>
    </row>
    <row r="385" spans="1:7" x14ac:dyDescent="0.25">
      <c r="A385" s="6">
        <v>361</v>
      </c>
      <c r="B385" s="6">
        <v>3415.7629255172114</v>
      </c>
      <c r="C385" s="6">
        <v>14.237074482788557</v>
      </c>
      <c r="D385" s="6">
        <v>2.3555810378704346E-2</v>
      </c>
      <c r="F385" s="6">
        <v>19.753424657534246</v>
      </c>
      <c r="G385" s="6">
        <v>2930</v>
      </c>
    </row>
    <row r="386" spans="1:7" x14ac:dyDescent="0.25">
      <c r="A386" s="6">
        <v>362</v>
      </c>
      <c r="B386" s="6">
        <v>3381.3213182313521</v>
      </c>
      <c r="C386" s="6">
        <v>738.67868176864795</v>
      </c>
      <c r="D386" s="6">
        <v>1.2221734865241403</v>
      </c>
      <c r="F386" s="6">
        <v>19.80821917808219</v>
      </c>
      <c r="G386" s="6">
        <v>2935</v>
      </c>
    </row>
    <row r="387" spans="1:7" x14ac:dyDescent="0.25">
      <c r="A387" s="6">
        <v>363</v>
      </c>
      <c r="B387" s="6">
        <v>3327.0890789716273</v>
      </c>
      <c r="C387" s="6">
        <v>692.91092102837274</v>
      </c>
      <c r="D387" s="6">
        <v>1.1464488919271842</v>
      </c>
      <c r="F387" s="6">
        <v>19.863013698630134</v>
      </c>
      <c r="G387" s="6">
        <v>2935</v>
      </c>
    </row>
    <row r="388" spans="1:7" x14ac:dyDescent="0.25">
      <c r="A388" s="6">
        <v>364</v>
      </c>
      <c r="B388" s="6">
        <v>3233.157422737464</v>
      </c>
      <c r="C388" s="6">
        <v>-653.157422737464</v>
      </c>
      <c r="D388" s="6">
        <v>-1.0806751356148987</v>
      </c>
      <c r="F388" s="6">
        <v>19.917808219178081</v>
      </c>
      <c r="G388" s="6">
        <v>2940</v>
      </c>
    </row>
    <row r="389" spans="1:7" x14ac:dyDescent="0.25">
      <c r="A389" s="6">
        <v>365</v>
      </c>
      <c r="B389" s="6">
        <v>3340.0268353963329</v>
      </c>
      <c r="C389" s="6">
        <v>-460.0268353963329</v>
      </c>
      <c r="D389" s="6">
        <v>-0.76113283784612129</v>
      </c>
      <c r="F389" s="6">
        <v>19.972602739726025</v>
      </c>
      <c r="G389" s="6">
        <v>2940</v>
      </c>
    </row>
    <row r="390" spans="1:7" x14ac:dyDescent="0.25">
      <c r="A390" s="6">
        <v>366</v>
      </c>
      <c r="B390" s="6">
        <v>3319.4682087488554</v>
      </c>
      <c r="C390" s="6">
        <v>-309.46820874885543</v>
      </c>
      <c r="D390" s="6">
        <v>-0.51202755540389033</v>
      </c>
      <c r="F390" s="6">
        <v>20.027397260273972</v>
      </c>
      <c r="G390" s="6">
        <v>2940</v>
      </c>
    </row>
    <row r="391" spans="1:7" x14ac:dyDescent="0.25">
      <c r="A391" s="6">
        <v>367</v>
      </c>
      <c r="B391" s="6">
        <v>3371.5146170144517</v>
      </c>
      <c r="C391" s="6">
        <v>258.48538298554831</v>
      </c>
      <c r="D391" s="6">
        <v>0.42767442669736966</v>
      </c>
      <c r="F391" s="6">
        <v>20.082191780821915</v>
      </c>
      <c r="G391" s="6">
        <v>2940</v>
      </c>
    </row>
    <row r="392" spans="1:7" x14ac:dyDescent="0.25">
      <c r="A392" s="6">
        <v>368</v>
      </c>
      <c r="B392" s="6">
        <v>3366.3749603525825</v>
      </c>
      <c r="C392" s="6">
        <v>393.62503964741745</v>
      </c>
      <c r="D392" s="6">
        <v>0.65126840527903507</v>
      </c>
      <c r="F392" s="6">
        <v>20.136986301369863</v>
      </c>
      <c r="G392" s="6">
        <v>2940</v>
      </c>
    </row>
    <row r="393" spans="1:7" x14ac:dyDescent="0.25">
      <c r="A393" s="6">
        <v>369</v>
      </c>
      <c r="B393" s="6">
        <v>3442.229203500171</v>
      </c>
      <c r="C393" s="6">
        <v>367.77079649982898</v>
      </c>
      <c r="D393" s="6">
        <v>0.60849152370791149</v>
      </c>
      <c r="F393" s="6">
        <v>20.191780821917806</v>
      </c>
      <c r="G393" s="6">
        <v>2940</v>
      </c>
    </row>
    <row r="394" spans="1:7" x14ac:dyDescent="0.25">
      <c r="A394" s="6">
        <v>370</v>
      </c>
      <c r="B394" s="6">
        <v>3383.979761332319</v>
      </c>
      <c r="C394" s="6">
        <v>-553.97976133231896</v>
      </c>
      <c r="D394" s="6">
        <v>-0.91658171960536483</v>
      </c>
      <c r="F394" s="6">
        <v>20.24657534246575</v>
      </c>
      <c r="G394" s="6">
        <v>2940</v>
      </c>
    </row>
    <row r="395" spans="1:7" x14ac:dyDescent="0.25">
      <c r="A395" s="6">
        <v>371</v>
      </c>
      <c r="B395" s="6">
        <v>3317.3414542680821</v>
      </c>
      <c r="C395" s="6">
        <v>-372.34145426808209</v>
      </c>
      <c r="D395" s="6">
        <v>-0.61605386018547093</v>
      </c>
      <c r="F395" s="6">
        <v>20.301369863013697</v>
      </c>
      <c r="G395" s="6">
        <v>2945</v>
      </c>
    </row>
    <row r="396" spans="1:7" x14ac:dyDescent="0.25">
      <c r="A396" s="6">
        <v>372</v>
      </c>
      <c r="B396" s="6">
        <v>3442.229203500171</v>
      </c>
      <c r="C396" s="6">
        <v>-462.22920350017102</v>
      </c>
      <c r="D396" s="6">
        <v>-0.76477674414870012</v>
      </c>
      <c r="F396" s="6">
        <v>20.356164383561641</v>
      </c>
      <c r="G396" s="6">
        <v>2950</v>
      </c>
    </row>
    <row r="397" spans="1:7" x14ac:dyDescent="0.25">
      <c r="A397" s="6">
        <v>373</v>
      </c>
      <c r="B397" s="6">
        <v>3410.800498395407</v>
      </c>
      <c r="C397" s="6">
        <v>-350.80049839540698</v>
      </c>
      <c r="D397" s="6">
        <v>-0.58041348529481518</v>
      </c>
      <c r="F397" s="6">
        <v>20.410958904109588</v>
      </c>
      <c r="G397" s="6">
        <v>2950</v>
      </c>
    </row>
    <row r="398" spans="1:7" x14ac:dyDescent="0.25">
      <c r="A398" s="6">
        <v>374</v>
      </c>
      <c r="B398" s="6">
        <v>3346.8797109454918</v>
      </c>
      <c r="C398" s="6">
        <v>-151.87971094549175</v>
      </c>
      <c r="D398" s="6">
        <v>-0.25129106936467266</v>
      </c>
      <c r="F398" s="6">
        <v>20.465753424657532</v>
      </c>
      <c r="G398" s="6">
        <v>2950</v>
      </c>
    </row>
    <row r="399" spans="1:7" x14ac:dyDescent="0.25">
      <c r="A399" s="6">
        <v>375</v>
      </c>
      <c r="B399" s="6">
        <v>3287.5078150238983</v>
      </c>
      <c r="C399" s="6">
        <v>192.49218497610173</v>
      </c>
      <c r="D399" s="6">
        <v>0.31848603546754906</v>
      </c>
      <c r="F399" s="6">
        <v>20.520547945205479</v>
      </c>
      <c r="G399" s="6">
        <v>2950</v>
      </c>
    </row>
    <row r="400" spans="1:7" x14ac:dyDescent="0.25">
      <c r="A400" s="6">
        <v>376</v>
      </c>
      <c r="B400" s="6">
        <v>3456.643872758747</v>
      </c>
      <c r="C400" s="6">
        <v>113.35612724125303</v>
      </c>
      <c r="D400" s="6">
        <v>0.18755225603316775</v>
      </c>
      <c r="F400" s="6">
        <v>20.575342465753423</v>
      </c>
      <c r="G400" s="6">
        <v>2950</v>
      </c>
    </row>
    <row r="401" spans="1:7" x14ac:dyDescent="0.25">
      <c r="A401" s="6">
        <v>377</v>
      </c>
      <c r="B401" s="6">
        <v>3440.2206020461072</v>
      </c>
      <c r="C401" s="6">
        <v>329.77939795389284</v>
      </c>
      <c r="D401" s="6">
        <v>0.54563323205173331</v>
      </c>
      <c r="F401" s="6">
        <v>20.630136986301366</v>
      </c>
      <c r="G401" s="6">
        <v>2950</v>
      </c>
    </row>
    <row r="402" spans="1:7" x14ac:dyDescent="0.25">
      <c r="A402" s="6">
        <v>378</v>
      </c>
      <c r="B402" s="6">
        <v>3455.2260364382314</v>
      </c>
      <c r="C402" s="6">
        <v>574.7739635617686</v>
      </c>
      <c r="D402" s="6">
        <v>0.95098656066210752</v>
      </c>
      <c r="F402" s="6">
        <v>20.684931506849313</v>
      </c>
      <c r="G402" s="6">
        <v>2950</v>
      </c>
    </row>
    <row r="403" spans="1:7" x14ac:dyDescent="0.25">
      <c r="A403" s="6">
        <v>379</v>
      </c>
      <c r="B403" s="6">
        <v>3285.262907516415</v>
      </c>
      <c r="C403" s="6">
        <v>-535.262907516415</v>
      </c>
      <c r="D403" s="6">
        <v>-0.88561393476260353</v>
      </c>
      <c r="F403" s="6">
        <v>20.739726027397257</v>
      </c>
      <c r="G403" s="6">
        <v>2950</v>
      </c>
    </row>
    <row r="404" spans="1:7" x14ac:dyDescent="0.25">
      <c r="A404" s="6">
        <v>380</v>
      </c>
      <c r="B404" s="6">
        <v>3483.7009158752544</v>
      </c>
      <c r="C404" s="6">
        <v>-263.7009158752544</v>
      </c>
      <c r="D404" s="6">
        <v>-0.43630373491109958</v>
      </c>
      <c r="F404" s="6">
        <v>20.794520547945204</v>
      </c>
      <c r="G404" s="6">
        <v>2950</v>
      </c>
    </row>
    <row r="405" spans="1:7" x14ac:dyDescent="0.25">
      <c r="A405" s="6">
        <v>381</v>
      </c>
      <c r="B405" s="6">
        <v>3401.5254857987002</v>
      </c>
      <c r="C405" s="6">
        <v>-1.5254857987001742</v>
      </c>
      <c r="D405" s="6">
        <v>-2.5239773980974072E-3</v>
      </c>
      <c r="F405" s="6">
        <v>20.849315068493148</v>
      </c>
      <c r="G405" s="6">
        <v>2950</v>
      </c>
    </row>
    <row r="406" spans="1:7" x14ac:dyDescent="0.25">
      <c r="A406" s="6">
        <v>382</v>
      </c>
      <c r="B406" s="6">
        <v>3404.3611584397313</v>
      </c>
      <c r="C406" s="6">
        <v>115.6388415602687</v>
      </c>
      <c r="D406" s="6">
        <v>0.19132909836917514</v>
      </c>
      <c r="F406" s="6">
        <v>20.904109589041095</v>
      </c>
      <c r="G406" s="6">
        <v>2956</v>
      </c>
    </row>
    <row r="407" spans="1:7" x14ac:dyDescent="0.25">
      <c r="A407" s="6">
        <v>383</v>
      </c>
      <c r="B407" s="6">
        <v>3537.1060839480115</v>
      </c>
      <c r="C407" s="6">
        <v>272.89391605198853</v>
      </c>
      <c r="D407" s="6">
        <v>0.45151392217508662</v>
      </c>
      <c r="F407" s="6">
        <v>20.958904109589039</v>
      </c>
      <c r="G407" s="6">
        <v>2960</v>
      </c>
    </row>
    <row r="408" spans="1:7" x14ac:dyDescent="0.25">
      <c r="A408" s="6">
        <v>384</v>
      </c>
      <c r="B408" s="6">
        <v>3340.4994475031713</v>
      </c>
      <c r="C408" s="6">
        <v>-510.49944750317127</v>
      </c>
      <c r="D408" s="6">
        <v>-0.84464179760775571</v>
      </c>
      <c r="F408" s="6">
        <v>21.013698630136986</v>
      </c>
      <c r="G408" s="6">
        <v>2960</v>
      </c>
    </row>
    <row r="409" spans="1:7" x14ac:dyDescent="0.25">
      <c r="A409" s="6">
        <v>385</v>
      </c>
      <c r="B409" s="6">
        <v>3321.2405041495003</v>
      </c>
      <c r="C409" s="6">
        <v>-171.24050414950034</v>
      </c>
      <c r="D409" s="6">
        <v>-0.2833242777352738</v>
      </c>
      <c r="F409" s="6">
        <v>21.06849315068493</v>
      </c>
      <c r="G409" s="6">
        <v>2960</v>
      </c>
    </row>
    <row r="410" spans="1:7" x14ac:dyDescent="0.25">
      <c r="A410" s="6">
        <v>386</v>
      </c>
      <c r="B410" s="6">
        <v>3339.5542232894941</v>
      </c>
      <c r="C410" s="6">
        <v>560.44577671050592</v>
      </c>
      <c r="D410" s="6">
        <v>0.92728000121781906</v>
      </c>
      <c r="F410" s="6">
        <v>21.123287671232873</v>
      </c>
      <c r="G410" s="6">
        <v>2960</v>
      </c>
    </row>
    <row r="411" spans="1:7" x14ac:dyDescent="0.25">
      <c r="A411" s="6">
        <v>387</v>
      </c>
      <c r="B411" s="6">
        <v>3432.8360378767547</v>
      </c>
      <c r="C411" s="6">
        <v>327.16396212324526</v>
      </c>
      <c r="D411" s="6">
        <v>0.5413058886386688</v>
      </c>
      <c r="F411" s="6">
        <v>21.17808219178082</v>
      </c>
      <c r="G411" s="6">
        <v>2960</v>
      </c>
    </row>
    <row r="412" spans="1:7" x14ac:dyDescent="0.25">
      <c r="A412" s="6">
        <v>388</v>
      </c>
      <c r="B412" s="6">
        <v>3398.8670426977333</v>
      </c>
      <c r="C412" s="6">
        <v>-598.86704269773327</v>
      </c>
      <c r="D412" s="6">
        <v>-0.99084952578545504</v>
      </c>
      <c r="F412" s="6">
        <v>21.232876712328764</v>
      </c>
      <c r="G412" s="6">
        <v>2960</v>
      </c>
    </row>
    <row r="413" spans="1:7" x14ac:dyDescent="0.25">
      <c r="A413" s="6">
        <v>389</v>
      </c>
      <c r="B413" s="6">
        <v>3350.8969138536195</v>
      </c>
      <c r="C413" s="6">
        <v>-540.89691385361948</v>
      </c>
      <c r="D413" s="6">
        <v>-0.89493562406836979</v>
      </c>
      <c r="F413" s="6">
        <v>21.287671232876711</v>
      </c>
      <c r="G413" s="6">
        <v>2960</v>
      </c>
    </row>
    <row r="414" spans="1:7" x14ac:dyDescent="0.25">
      <c r="A414" s="6">
        <v>390</v>
      </c>
      <c r="B414" s="6">
        <v>3302.8086319827967</v>
      </c>
      <c r="C414" s="6">
        <v>297.19136801720333</v>
      </c>
      <c r="D414" s="6">
        <v>0.49171503033605019</v>
      </c>
      <c r="F414" s="6">
        <v>21.342465753424655</v>
      </c>
      <c r="G414" s="6">
        <v>2960</v>
      </c>
    </row>
    <row r="415" spans="1:7" x14ac:dyDescent="0.25">
      <c r="A415" s="6">
        <v>391</v>
      </c>
      <c r="B415" s="6">
        <v>3334.5917961676896</v>
      </c>
      <c r="C415" s="6">
        <v>315.40820383231039</v>
      </c>
      <c r="D415" s="6">
        <v>0.52185551535489394</v>
      </c>
      <c r="F415" s="6">
        <v>21.397260273972602</v>
      </c>
      <c r="G415" s="6">
        <v>2960</v>
      </c>
    </row>
    <row r="416" spans="1:7" x14ac:dyDescent="0.25">
      <c r="A416" s="6">
        <v>392</v>
      </c>
      <c r="B416" s="6">
        <v>3429.7640591823038</v>
      </c>
      <c r="C416" s="6">
        <v>440.23594081769625</v>
      </c>
      <c r="D416" s="6">
        <v>0.72838800951198013</v>
      </c>
      <c r="F416" s="6">
        <v>21.452054794520546</v>
      </c>
      <c r="G416" s="6">
        <v>2970</v>
      </c>
    </row>
    <row r="417" spans="1:7" x14ac:dyDescent="0.25">
      <c r="A417" s="6">
        <v>393</v>
      </c>
      <c r="B417" s="6">
        <v>3469.8770117502263</v>
      </c>
      <c r="C417" s="6">
        <v>750.1229882497737</v>
      </c>
      <c r="D417" s="6">
        <v>1.2411085503050507</v>
      </c>
      <c r="F417" s="6">
        <v>21.506849315068493</v>
      </c>
      <c r="G417" s="6">
        <v>2970</v>
      </c>
    </row>
    <row r="418" spans="1:7" x14ac:dyDescent="0.25">
      <c r="A418" s="6">
        <v>394</v>
      </c>
      <c r="B418" s="6">
        <v>3388.4695763472851</v>
      </c>
      <c r="C418" s="6">
        <v>-108.46957634728506</v>
      </c>
      <c r="D418" s="6">
        <v>-0.17946726171756222</v>
      </c>
      <c r="F418" s="6">
        <v>21.561643835616437</v>
      </c>
      <c r="G418" s="6">
        <v>2970</v>
      </c>
    </row>
    <row r="419" spans="1:7" x14ac:dyDescent="0.25">
      <c r="A419" s="6">
        <v>395</v>
      </c>
      <c r="B419" s="6">
        <v>3521.8643435024678</v>
      </c>
      <c r="C419" s="6">
        <v>428.13565649753218</v>
      </c>
      <c r="D419" s="6">
        <v>0.70836760410363775</v>
      </c>
      <c r="F419" s="6">
        <v>21.61643835616438</v>
      </c>
      <c r="G419" s="6">
        <v>2970</v>
      </c>
    </row>
    <row r="420" spans="1:7" x14ac:dyDescent="0.25">
      <c r="A420" s="6">
        <v>396</v>
      </c>
      <c r="B420" s="6">
        <v>3206.8092977812144</v>
      </c>
      <c r="C420" s="6">
        <v>-126.80929778121435</v>
      </c>
      <c r="D420" s="6">
        <v>-0.20981106591821869</v>
      </c>
      <c r="F420" s="6">
        <v>21.671232876712327</v>
      </c>
      <c r="G420" s="6">
        <v>2970</v>
      </c>
    </row>
    <row r="421" spans="1:7" x14ac:dyDescent="0.25">
      <c r="A421" s="6">
        <v>397</v>
      </c>
      <c r="B421" s="6">
        <v>3426.6330039744985</v>
      </c>
      <c r="C421" s="6">
        <v>-266.63300397449848</v>
      </c>
      <c r="D421" s="6">
        <v>-0.44115499219453563</v>
      </c>
      <c r="F421" s="6">
        <v>21.726027397260271</v>
      </c>
      <c r="G421" s="6">
        <v>2970</v>
      </c>
    </row>
    <row r="422" spans="1:7" x14ac:dyDescent="0.25">
      <c r="A422" s="6">
        <v>398</v>
      </c>
      <c r="B422" s="6">
        <v>3445.6556412747505</v>
      </c>
      <c r="C422" s="6">
        <v>-465.65564127475045</v>
      </c>
      <c r="D422" s="6">
        <v>-0.77044592278438107</v>
      </c>
      <c r="F422" s="6">
        <v>21.780821917808218</v>
      </c>
      <c r="G422" s="6">
        <v>2975</v>
      </c>
    </row>
    <row r="423" spans="1:7" x14ac:dyDescent="0.25">
      <c r="A423" s="6">
        <v>399</v>
      </c>
      <c r="B423" s="6">
        <v>3458.4161681593914</v>
      </c>
      <c r="C423" s="6">
        <v>-448.41616815939142</v>
      </c>
      <c r="D423" s="6">
        <v>-0.74192252352668264</v>
      </c>
      <c r="F423" s="6">
        <v>21.835616438356162</v>
      </c>
      <c r="G423" s="6">
        <v>2980</v>
      </c>
    </row>
    <row r="424" spans="1:7" x14ac:dyDescent="0.25">
      <c r="A424" s="6">
        <v>400</v>
      </c>
      <c r="B424" s="6">
        <v>3380.671476584449</v>
      </c>
      <c r="C424" s="6">
        <v>-60.67147658444901</v>
      </c>
      <c r="D424" s="6">
        <v>-0.10038338982822803</v>
      </c>
      <c r="F424" s="6">
        <v>21.890410958904109</v>
      </c>
      <c r="G424" s="6">
        <v>2980</v>
      </c>
    </row>
    <row r="425" spans="1:7" x14ac:dyDescent="0.25">
      <c r="A425" s="6">
        <v>401</v>
      </c>
      <c r="B425" s="6">
        <v>3298.9095821013784</v>
      </c>
      <c r="C425" s="6">
        <v>321.09041789862158</v>
      </c>
      <c r="D425" s="6">
        <v>0.53125696628071761</v>
      </c>
      <c r="F425" s="6">
        <v>21.945205479452053</v>
      </c>
      <c r="G425" s="6">
        <v>2980</v>
      </c>
    </row>
    <row r="426" spans="1:7" x14ac:dyDescent="0.25">
      <c r="A426" s="6">
        <v>402</v>
      </c>
      <c r="B426" s="6">
        <v>3368.3244852932917</v>
      </c>
      <c r="C426" s="6">
        <v>261.67551470670833</v>
      </c>
      <c r="D426" s="6">
        <v>0.4329526274961068</v>
      </c>
      <c r="F426" s="6">
        <v>21.999999999999996</v>
      </c>
      <c r="G426" s="6">
        <v>2980</v>
      </c>
    </row>
    <row r="427" spans="1:7" x14ac:dyDescent="0.25">
      <c r="A427" s="6">
        <v>403</v>
      </c>
      <c r="B427" s="6">
        <v>3376.4770441362566</v>
      </c>
      <c r="C427" s="6">
        <v>493.52295586374339</v>
      </c>
      <c r="D427" s="6">
        <v>0.81655351174274449</v>
      </c>
      <c r="F427" s="6">
        <v>22.054794520547944</v>
      </c>
      <c r="G427" s="6">
        <v>2980</v>
      </c>
    </row>
    <row r="428" spans="1:7" x14ac:dyDescent="0.25">
      <c r="A428" s="6">
        <v>404</v>
      </c>
      <c r="B428" s="6">
        <v>3351.9602910940066</v>
      </c>
      <c r="C428" s="6">
        <v>1428.0397089059934</v>
      </c>
      <c r="D428" s="6">
        <v>2.3627489367226429</v>
      </c>
      <c r="F428" s="6">
        <v>22.109589041095887</v>
      </c>
      <c r="G428" s="6">
        <v>2980</v>
      </c>
    </row>
    <row r="429" spans="1:7" x14ac:dyDescent="0.25">
      <c r="A429" s="6">
        <v>405</v>
      </c>
      <c r="B429" s="6">
        <v>3441.6384383666227</v>
      </c>
      <c r="C429" s="6">
        <v>-891.63843836662272</v>
      </c>
      <c r="D429" s="6">
        <v>-1.4752515347109714</v>
      </c>
      <c r="F429" s="6">
        <v>22.164383561643834</v>
      </c>
      <c r="G429" s="6">
        <v>2980</v>
      </c>
    </row>
    <row r="430" spans="1:7" x14ac:dyDescent="0.25">
      <c r="A430" s="6">
        <v>406</v>
      </c>
      <c r="B430" s="6">
        <v>3209.6449704222459</v>
      </c>
      <c r="C430" s="6">
        <v>-29.644970422245933</v>
      </c>
      <c r="D430" s="6">
        <v>-4.9048791786045973E-2</v>
      </c>
      <c r="F430" s="6">
        <v>22.219178082191778</v>
      </c>
      <c r="G430" s="6">
        <v>2985</v>
      </c>
    </row>
    <row r="431" spans="1:7" x14ac:dyDescent="0.25">
      <c r="A431" s="6">
        <v>407</v>
      </c>
      <c r="B431" s="6">
        <v>3359.344855263359</v>
      </c>
      <c r="C431" s="6">
        <v>440.65514473664098</v>
      </c>
      <c r="D431" s="6">
        <v>0.72908159919830295</v>
      </c>
      <c r="F431" s="6">
        <v>22.273972602739725</v>
      </c>
      <c r="G431" s="6">
        <v>2990</v>
      </c>
    </row>
    <row r="432" spans="1:7" x14ac:dyDescent="0.25">
      <c r="A432" s="6">
        <v>408</v>
      </c>
      <c r="B432" s="6">
        <v>3340.9129830966554</v>
      </c>
      <c r="C432" s="6">
        <v>-490.91298309665535</v>
      </c>
      <c r="D432" s="6">
        <v>-0.81223520718730846</v>
      </c>
      <c r="F432" s="6">
        <v>22.328767123287669</v>
      </c>
      <c r="G432" s="6">
        <v>2990</v>
      </c>
    </row>
    <row r="433" spans="1:7" x14ac:dyDescent="0.25">
      <c r="A433" s="6">
        <v>409</v>
      </c>
      <c r="B433" s="6">
        <v>3330.5155167462071</v>
      </c>
      <c r="C433" s="6">
        <v>-310.51551674620714</v>
      </c>
      <c r="D433" s="6">
        <v>-0.5137603684634513</v>
      </c>
      <c r="F433" s="6">
        <v>22.383561643835613</v>
      </c>
      <c r="G433" s="6">
        <v>2990</v>
      </c>
    </row>
    <row r="434" spans="1:7" x14ac:dyDescent="0.25">
      <c r="A434" s="6">
        <v>410</v>
      </c>
      <c r="B434" s="6">
        <v>3504.1413894960219</v>
      </c>
      <c r="C434" s="6">
        <v>235.85861050397807</v>
      </c>
      <c r="D434" s="6">
        <v>0.3902375247058617</v>
      </c>
      <c r="F434" s="6">
        <v>22.43835616438356</v>
      </c>
      <c r="G434" s="6">
        <v>2990</v>
      </c>
    </row>
    <row r="435" spans="1:7" x14ac:dyDescent="0.25">
      <c r="A435" s="6">
        <v>411</v>
      </c>
      <c r="B435" s="6">
        <v>3307.3575235111175</v>
      </c>
      <c r="C435" s="6">
        <v>522.64247648888249</v>
      </c>
      <c r="D435" s="6">
        <v>0.86473292577852723</v>
      </c>
      <c r="F435" s="6">
        <v>22.493150684931503</v>
      </c>
      <c r="G435" s="6">
        <v>2990</v>
      </c>
    </row>
    <row r="436" spans="1:7" x14ac:dyDescent="0.25">
      <c r="A436" s="6">
        <v>412</v>
      </c>
      <c r="B436" s="6">
        <v>3367.6155671330334</v>
      </c>
      <c r="C436" s="6">
        <v>-767.61556713303344</v>
      </c>
      <c r="D436" s="6">
        <v>-1.2700507232006644</v>
      </c>
      <c r="F436" s="6">
        <v>22.547945205479451</v>
      </c>
      <c r="G436" s="6">
        <v>2990</v>
      </c>
    </row>
    <row r="437" spans="1:7" x14ac:dyDescent="0.25">
      <c r="A437" s="6">
        <v>413</v>
      </c>
      <c r="B437" s="6">
        <v>3329.45213950582</v>
      </c>
      <c r="C437" s="6">
        <v>-9.4521395058200142</v>
      </c>
      <c r="D437" s="6">
        <v>-1.5638943670718674E-2</v>
      </c>
      <c r="F437" s="6">
        <v>22.602739726027394</v>
      </c>
      <c r="G437" s="6">
        <v>3000</v>
      </c>
    </row>
    <row r="438" spans="1:7" x14ac:dyDescent="0.25">
      <c r="A438" s="6">
        <v>414</v>
      </c>
      <c r="B438" s="6">
        <v>3445.419335221331</v>
      </c>
      <c r="C438" s="6">
        <v>-125.41933522133104</v>
      </c>
      <c r="D438" s="6">
        <v>-0.20751131715075302</v>
      </c>
      <c r="F438" s="6">
        <v>22.657534246575342</v>
      </c>
      <c r="G438" s="6">
        <v>3000</v>
      </c>
    </row>
    <row r="439" spans="1:7" x14ac:dyDescent="0.25">
      <c r="A439" s="6">
        <v>415</v>
      </c>
      <c r="B439" s="6">
        <v>3402.2934804723127</v>
      </c>
      <c r="C439" s="6">
        <v>47.706519527687306</v>
      </c>
      <c r="D439" s="6">
        <v>7.8932348719584058E-2</v>
      </c>
      <c r="F439" s="6">
        <v>22.712328767123285</v>
      </c>
      <c r="G439" s="6">
        <v>3000</v>
      </c>
    </row>
    <row r="440" spans="1:7" x14ac:dyDescent="0.25">
      <c r="A440" s="6">
        <v>416</v>
      </c>
      <c r="B440" s="6">
        <v>3414.2860126833411</v>
      </c>
      <c r="C440" s="6">
        <v>-634.28601268334114</v>
      </c>
      <c r="D440" s="6">
        <v>-1.0494516312811188</v>
      </c>
      <c r="F440" s="6">
        <v>22.767123287671232</v>
      </c>
      <c r="G440" s="6">
        <v>3000</v>
      </c>
    </row>
    <row r="441" spans="1:7" x14ac:dyDescent="0.25">
      <c r="A441" s="6">
        <v>417</v>
      </c>
      <c r="B441" s="6">
        <v>3510.1671938582135</v>
      </c>
      <c r="C441" s="6">
        <v>-310.16719385821352</v>
      </c>
      <c r="D441" s="6">
        <v>-0.51318405428387326</v>
      </c>
      <c r="F441" s="6">
        <v>22.821917808219176</v>
      </c>
      <c r="G441" s="6">
        <v>3000</v>
      </c>
    </row>
    <row r="442" spans="1:7" x14ac:dyDescent="0.25">
      <c r="A442" s="6">
        <v>418</v>
      </c>
      <c r="B442" s="6">
        <v>3386.8745104867048</v>
      </c>
      <c r="C442" s="6">
        <v>-6.8745104867048212</v>
      </c>
      <c r="D442" s="6">
        <v>-1.1374153142697883E-2</v>
      </c>
      <c r="F442" s="6">
        <v>22.87671232876712</v>
      </c>
      <c r="G442" s="6">
        <v>3000</v>
      </c>
    </row>
    <row r="443" spans="1:7" x14ac:dyDescent="0.25">
      <c r="A443" s="6">
        <v>419</v>
      </c>
      <c r="B443" s="6">
        <v>3401.5254857987002</v>
      </c>
      <c r="C443" s="6">
        <v>328.47451420129983</v>
      </c>
      <c r="D443" s="6">
        <v>0.54347424958103741</v>
      </c>
      <c r="F443" s="6">
        <v>22.931506849315067</v>
      </c>
      <c r="G443" s="6">
        <v>3000</v>
      </c>
    </row>
    <row r="444" spans="1:7" x14ac:dyDescent="0.25">
      <c r="A444" s="6">
        <v>420</v>
      </c>
      <c r="B444" s="6">
        <v>3323.3672586302737</v>
      </c>
      <c r="C444" s="6">
        <v>466.63274136972632</v>
      </c>
      <c r="D444" s="6">
        <v>0.77206257405540524</v>
      </c>
      <c r="F444" s="6">
        <v>22.986301369863011</v>
      </c>
      <c r="G444" s="6">
        <v>3000</v>
      </c>
    </row>
    <row r="445" spans="1:7" x14ac:dyDescent="0.25">
      <c r="A445" s="6">
        <v>421</v>
      </c>
      <c r="B445" s="6">
        <v>3429.8822122090137</v>
      </c>
      <c r="C445" s="6">
        <v>-749.88221220901369</v>
      </c>
      <c r="D445" s="6">
        <v>-1.2407101766948871</v>
      </c>
      <c r="F445" s="6">
        <v>23.041095890410958</v>
      </c>
      <c r="G445" s="6">
        <v>3000</v>
      </c>
    </row>
    <row r="446" spans="1:7" x14ac:dyDescent="0.25">
      <c r="A446" s="6">
        <v>422</v>
      </c>
      <c r="B446" s="6">
        <v>3475.1938979521601</v>
      </c>
      <c r="C446" s="6">
        <v>-635.19389795216011</v>
      </c>
      <c r="D446" s="6">
        <v>-1.0509537638480149</v>
      </c>
      <c r="F446" s="6">
        <v>23.095890410958901</v>
      </c>
      <c r="G446" s="6">
        <v>3000</v>
      </c>
    </row>
    <row r="447" spans="1:7" x14ac:dyDescent="0.25">
      <c r="A447" s="6">
        <v>423</v>
      </c>
      <c r="B447" s="6">
        <v>3350.3061487200716</v>
      </c>
      <c r="C447" s="6">
        <v>-350.30614872007163</v>
      </c>
      <c r="D447" s="6">
        <v>-0.57959556394257028</v>
      </c>
      <c r="F447" s="6">
        <v>23.150684931506849</v>
      </c>
      <c r="G447" s="6">
        <v>3000</v>
      </c>
    </row>
    <row r="448" spans="1:7" x14ac:dyDescent="0.25">
      <c r="A448" s="6">
        <v>424</v>
      </c>
      <c r="B448" s="6">
        <v>3399.1624252645074</v>
      </c>
      <c r="C448" s="6">
        <v>20.837574735492581</v>
      </c>
      <c r="D448" s="6">
        <v>3.4476602606436854E-2</v>
      </c>
      <c r="F448" s="6">
        <v>23.205479452054792</v>
      </c>
      <c r="G448" s="6">
        <v>3000</v>
      </c>
    </row>
    <row r="449" spans="1:7" x14ac:dyDescent="0.25">
      <c r="A449" s="6">
        <v>425</v>
      </c>
      <c r="B449" s="6">
        <v>3346.4070988386534</v>
      </c>
      <c r="C449" s="6">
        <v>153.59290116134662</v>
      </c>
      <c r="D449" s="6">
        <v>0.25412561124447497</v>
      </c>
      <c r="F449" s="6">
        <v>23.260273972602739</v>
      </c>
      <c r="G449" s="6">
        <v>3000</v>
      </c>
    </row>
    <row r="450" spans="1:7" x14ac:dyDescent="0.25">
      <c r="A450" s="6">
        <v>426</v>
      </c>
      <c r="B450" s="6">
        <v>3322.5401874433064</v>
      </c>
      <c r="C450" s="6">
        <v>607.45981255669358</v>
      </c>
      <c r="D450" s="6">
        <v>1.0050666079304007</v>
      </c>
      <c r="F450" s="6">
        <v>23.315068493150683</v>
      </c>
      <c r="G450" s="6">
        <v>3000</v>
      </c>
    </row>
    <row r="451" spans="1:7" x14ac:dyDescent="0.25">
      <c r="A451" s="6">
        <v>427</v>
      </c>
      <c r="B451" s="6">
        <v>3367.7337201597434</v>
      </c>
      <c r="C451" s="6">
        <v>-427.73372015974337</v>
      </c>
      <c r="D451" s="6">
        <v>-0.70770258432245237</v>
      </c>
      <c r="F451" s="6">
        <v>23.369863013698627</v>
      </c>
      <c r="G451" s="6">
        <v>3000</v>
      </c>
    </row>
    <row r="452" spans="1:7" x14ac:dyDescent="0.25">
      <c r="A452" s="6">
        <v>428</v>
      </c>
      <c r="B452" s="6">
        <v>3415.7038490038567</v>
      </c>
      <c r="C452" s="6">
        <v>-415.7038490038567</v>
      </c>
      <c r="D452" s="6">
        <v>-0.68779868031669</v>
      </c>
      <c r="F452" s="6">
        <v>23.424657534246574</v>
      </c>
      <c r="G452" s="6">
        <v>3000</v>
      </c>
    </row>
    <row r="453" spans="1:7" x14ac:dyDescent="0.25">
      <c r="A453" s="6">
        <v>429</v>
      </c>
      <c r="B453" s="6">
        <v>3353.7916630080058</v>
      </c>
      <c r="C453" s="6">
        <v>-333.7916630080058</v>
      </c>
      <c r="D453" s="6">
        <v>-0.55227168540238791</v>
      </c>
      <c r="F453" s="6">
        <v>23.479452054794518</v>
      </c>
      <c r="G453" s="6">
        <v>3000</v>
      </c>
    </row>
    <row r="454" spans="1:7" x14ac:dyDescent="0.25">
      <c r="A454" s="6">
        <v>430</v>
      </c>
      <c r="B454" s="6">
        <v>3316.691612621179</v>
      </c>
      <c r="C454" s="6">
        <v>-256.69161262117905</v>
      </c>
      <c r="D454" s="6">
        <v>-0.42470656173205651</v>
      </c>
      <c r="F454" s="6">
        <v>23.534246575342465</v>
      </c>
      <c r="G454" s="6">
        <v>3000</v>
      </c>
    </row>
    <row r="455" spans="1:7" x14ac:dyDescent="0.25">
      <c r="A455" s="6">
        <v>431</v>
      </c>
      <c r="B455" s="6">
        <v>3551.8752122867163</v>
      </c>
      <c r="C455" s="6">
        <v>-413.87521228671631</v>
      </c>
      <c r="D455" s="6">
        <v>-0.68477312757321251</v>
      </c>
      <c r="F455" s="6">
        <v>23.589041095890408</v>
      </c>
      <c r="G455" s="6">
        <v>3000</v>
      </c>
    </row>
    <row r="456" spans="1:7" x14ac:dyDescent="0.25">
      <c r="A456" s="6">
        <v>432</v>
      </c>
      <c r="B456" s="6">
        <v>3224.7094813277249</v>
      </c>
      <c r="C456" s="6">
        <v>225.29051867227508</v>
      </c>
      <c r="D456" s="6">
        <v>0.37275219318264197</v>
      </c>
      <c r="F456" s="6">
        <v>23.643835616438356</v>
      </c>
      <c r="G456" s="6">
        <v>3000</v>
      </c>
    </row>
    <row r="457" spans="1:7" x14ac:dyDescent="0.25">
      <c r="A457" s="6">
        <v>433</v>
      </c>
      <c r="B457" s="6">
        <v>3436.6760112448178</v>
      </c>
      <c r="C457" s="6">
        <v>-276.6760112448178</v>
      </c>
      <c r="D457" s="6">
        <v>-0.45777155026463534</v>
      </c>
      <c r="F457" s="6">
        <v>23.698630136986299</v>
      </c>
      <c r="G457" s="6">
        <v>3000</v>
      </c>
    </row>
    <row r="458" spans="1:7" x14ac:dyDescent="0.25">
      <c r="A458" s="6">
        <v>434</v>
      </c>
      <c r="B458" s="6">
        <v>3334.7690257077538</v>
      </c>
      <c r="C458" s="6">
        <v>300.23097429224617</v>
      </c>
      <c r="D458" s="6">
        <v>0.49674418075086241</v>
      </c>
      <c r="F458" s="6">
        <v>23.753424657534243</v>
      </c>
      <c r="G458" s="6">
        <v>3000</v>
      </c>
    </row>
    <row r="459" spans="1:7" x14ac:dyDescent="0.25">
      <c r="A459" s="6">
        <v>435</v>
      </c>
      <c r="B459" s="6">
        <v>3502.9598592289258</v>
      </c>
      <c r="C459" s="6">
        <v>-532.95985922892578</v>
      </c>
      <c r="D459" s="6">
        <v>-0.88180344906073549</v>
      </c>
      <c r="F459" s="6">
        <v>23.80821917808219</v>
      </c>
      <c r="G459" s="6">
        <v>3000</v>
      </c>
    </row>
    <row r="460" spans="1:7" x14ac:dyDescent="0.25">
      <c r="A460" s="6">
        <v>436</v>
      </c>
      <c r="B460" s="6">
        <v>3367.497414106324</v>
      </c>
      <c r="C460" s="6">
        <v>102.50258589367604</v>
      </c>
      <c r="D460" s="6">
        <v>0.16959463684461693</v>
      </c>
      <c r="F460" s="6">
        <v>23.863013698630134</v>
      </c>
      <c r="G460" s="6">
        <v>3005</v>
      </c>
    </row>
    <row r="461" spans="1:7" x14ac:dyDescent="0.25">
      <c r="A461" s="6">
        <v>437</v>
      </c>
      <c r="B461" s="6">
        <v>3314.505781627051</v>
      </c>
      <c r="C461" s="6">
        <v>-264.50578162705096</v>
      </c>
      <c r="D461" s="6">
        <v>-0.43763541755787888</v>
      </c>
      <c r="F461" s="6">
        <v>23.917808219178081</v>
      </c>
      <c r="G461" s="6">
        <v>3010</v>
      </c>
    </row>
    <row r="462" spans="1:7" x14ac:dyDescent="0.25">
      <c r="A462" s="6">
        <v>438</v>
      </c>
      <c r="B462" s="6">
        <v>3439.6298369125589</v>
      </c>
      <c r="C462" s="6">
        <v>-69.629836912558858</v>
      </c>
      <c r="D462" s="6">
        <v>-0.11520535605788923</v>
      </c>
      <c r="F462" s="6">
        <v>23.972602739726025</v>
      </c>
      <c r="G462" s="6">
        <v>3010</v>
      </c>
    </row>
    <row r="463" spans="1:7" x14ac:dyDescent="0.25">
      <c r="A463" s="6">
        <v>439</v>
      </c>
      <c r="B463" s="6">
        <v>3424.0336373868863</v>
      </c>
      <c r="C463" s="6">
        <v>105.96636261311369</v>
      </c>
      <c r="D463" s="6">
        <v>0.17532559426117619</v>
      </c>
      <c r="F463" s="6">
        <v>24.027397260273972</v>
      </c>
      <c r="G463" s="6">
        <v>3010</v>
      </c>
    </row>
    <row r="464" spans="1:7" x14ac:dyDescent="0.25">
      <c r="A464" s="6">
        <v>440</v>
      </c>
      <c r="B464" s="6">
        <v>3384.865909032641</v>
      </c>
      <c r="C464" s="6">
        <v>-49.865909032640957</v>
      </c>
      <c r="D464" s="6">
        <v>-8.2505145207650857E-2</v>
      </c>
      <c r="F464" s="6">
        <v>24.082191780821915</v>
      </c>
      <c r="G464" s="6">
        <v>3010</v>
      </c>
    </row>
    <row r="465" spans="1:7" x14ac:dyDescent="0.25">
      <c r="A465" s="6">
        <v>441</v>
      </c>
      <c r="B465" s="6">
        <v>3230.7352856899165</v>
      </c>
      <c r="C465" s="6">
        <v>1089.2647143100835</v>
      </c>
      <c r="D465" s="6">
        <v>1.802232129467392</v>
      </c>
      <c r="F465" s="6">
        <v>24.136986301369859</v>
      </c>
      <c r="G465" s="6">
        <v>3010</v>
      </c>
    </row>
    <row r="466" spans="1:7" x14ac:dyDescent="0.25">
      <c r="A466" s="6">
        <v>442</v>
      </c>
      <c r="B466" s="6">
        <v>3270.9073147711938</v>
      </c>
      <c r="C466" s="6">
        <v>9.0926852288062037</v>
      </c>
      <c r="D466" s="6">
        <v>1.5044212161841077E-2</v>
      </c>
      <c r="F466" s="6">
        <v>24.191780821917806</v>
      </c>
      <c r="G466" s="6">
        <v>3010</v>
      </c>
    </row>
    <row r="467" spans="1:7" x14ac:dyDescent="0.25">
      <c r="A467" s="6">
        <v>443</v>
      </c>
      <c r="B467" s="6">
        <v>3431.4772780695939</v>
      </c>
      <c r="C467" s="6">
        <v>-1011.4772780695939</v>
      </c>
      <c r="D467" s="6">
        <v>-1.6735296983505441</v>
      </c>
      <c r="F467" s="6">
        <v>24.24657534246575</v>
      </c>
      <c r="G467" s="6">
        <v>3010</v>
      </c>
    </row>
    <row r="468" spans="1:7" x14ac:dyDescent="0.25">
      <c r="A468" s="6">
        <v>444</v>
      </c>
      <c r="B468" s="6">
        <v>3414.1678596566317</v>
      </c>
      <c r="C468" s="6">
        <v>-454.16785965663166</v>
      </c>
      <c r="D468" s="6">
        <v>-0.75143892764675579</v>
      </c>
      <c r="F468" s="6">
        <v>24.301369863013697</v>
      </c>
      <c r="G468" s="6">
        <v>3020</v>
      </c>
    </row>
    <row r="469" spans="1:7" x14ac:dyDescent="0.25">
      <c r="A469" s="6">
        <v>445</v>
      </c>
      <c r="B469" s="6">
        <v>3450.9725274766843</v>
      </c>
      <c r="C469" s="6">
        <v>389.02747252331574</v>
      </c>
      <c r="D469" s="6">
        <v>0.6436615461936499</v>
      </c>
      <c r="F469" s="6">
        <v>24.356164383561641</v>
      </c>
      <c r="G469" s="6">
        <v>3020</v>
      </c>
    </row>
    <row r="470" spans="1:7" x14ac:dyDescent="0.25">
      <c r="A470" s="6">
        <v>446</v>
      </c>
      <c r="B470" s="6">
        <v>3342.2717429038162</v>
      </c>
      <c r="C470" s="6">
        <v>-122.27174290381618</v>
      </c>
      <c r="D470" s="6">
        <v>-0.20230349950040072</v>
      </c>
      <c r="F470" s="6">
        <v>24.410958904109588</v>
      </c>
      <c r="G470" s="6">
        <v>3020</v>
      </c>
    </row>
    <row r="471" spans="1:7" x14ac:dyDescent="0.25">
      <c r="A471" s="6">
        <v>447</v>
      </c>
      <c r="B471" s="6">
        <v>3359.9946969102621</v>
      </c>
      <c r="C471" s="6">
        <v>-119.99469691026206</v>
      </c>
      <c r="D471" s="6">
        <v>-0.19853603563606589</v>
      </c>
      <c r="F471" s="6">
        <v>24.465753424657532</v>
      </c>
      <c r="G471" s="6">
        <v>3020</v>
      </c>
    </row>
    <row r="472" spans="1:7" x14ac:dyDescent="0.25">
      <c r="A472" s="6">
        <v>448</v>
      </c>
      <c r="B472" s="6">
        <v>3437.3849294050756</v>
      </c>
      <c r="C472" s="6">
        <v>532.61507059492442</v>
      </c>
      <c r="D472" s="6">
        <v>0.88123298244604675</v>
      </c>
      <c r="F472" s="6">
        <v>24.520547945205479</v>
      </c>
      <c r="G472" s="6">
        <v>3020</v>
      </c>
    </row>
    <row r="473" spans="1:7" x14ac:dyDescent="0.25">
      <c r="A473" s="6">
        <v>449</v>
      </c>
      <c r="B473" s="6">
        <v>3458.1798621059725</v>
      </c>
      <c r="C473" s="6">
        <v>-138.17986210597246</v>
      </c>
      <c r="D473" s="6">
        <v>-0.22862412034570392</v>
      </c>
      <c r="F473" s="6">
        <v>24.575342465753423</v>
      </c>
      <c r="G473" s="6">
        <v>3020</v>
      </c>
    </row>
    <row r="474" spans="1:7" x14ac:dyDescent="0.25">
      <c r="A474" s="6">
        <v>450</v>
      </c>
      <c r="B474" s="6">
        <v>3416.3536906507597</v>
      </c>
      <c r="C474" s="6">
        <v>803.64630934924025</v>
      </c>
      <c r="D474" s="6">
        <v>1.3296650303727588</v>
      </c>
      <c r="F474" s="6">
        <v>24.630136986301366</v>
      </c>
      <c r="G474" s="6">
        <v>3020</v>
      </c>
    </row>
    <row r="475" spans="1:7" x14ac:dyDescent="0.25">
      <c r="A475" s="6">
        <v>451</v>
      </c>
      <c r="B475" s="6">
        <v>3353.4962804412316</v>
      </c>
      <c r="C475" s="6">
        <v>-543.49628044123165</v>
      </c>
      <c r="D475" s="6">
        <v>-0.89923638027474873</v>
      </c>
      <c r="F475" s="6">
        <v>24.684931506849313</v>
      </c>
      <c r="G475" s="6">
        <v>3020</v>
      </c>
    </row>
    <row r="476" spans="1:7" x14ac:dyDescent="0.25">
      <c r="A476" s="6">
        <v>452</v>
      </c>
      <c r="B476" s="6">
        <v>3421.7887298794035</v>
      </c>
      <c r="C476" s="6">
        <v>-371.78872987940349</v>
      </c>
      <c r="D476" s="6">
        <v>-0.61513935553023869</v>
      </c>
      <c r="F476" s="6">
        <v>24.739726027397257</v>
      </c>
      <c r="G476" s="6">
        <v>3020</v>
      </c>
    </row>
    <row r="477" spans="1:7" x14ac:dyDescent="0.25">
      <c r="A477" s="6">
        <v>453</v>
      </c>
      <c r="B477" s="6">
        <v>3212.8941786567611</v>
      </c>
      <c r="C477" s="6">
        <v>-52.894178656761142</v>
      </c>
      <c r="D477" s="6">
        <v>-8.751553867911871E-2</v>
      </c>
      <c r="F477" s="6">
        <v>24.794520547945204</v>
      </c>
      <c r="G477" s="6">
        <v>3020</v>
      </c>
    </row>
    <row r="478" spans="1:7" x14ac:dyDescent="0.25">
      <c r="A478" s="6">
        <v>454</v>
      </c>
      <c r="B478" s="6">
        <v>3434.6083332773992</v>
      </c>
      <c r="C478" s="6">
        <v>-264.6083332773992</v>
      </c>
      <c r="D478" s="6">
        <v>-0.43780509337383011</v>
      </c>
      <c r="F478" s="6">
        <v>24.849315068493148</v>
      </c>
      <c r="G478" s="6">
        <v>3020</v>
      </c>
    </row>
    <row r="479" spans="1:7" x14ac:dyDescent="0.25">
      <c r="A479" s="6">
        <v>455</v>
      </c>
      <c r="B479" s="6">
        <v>3256.3744924859084</v>
      </c>
      <c r="C479" s="6">
        <v>-76.374492485908377</v>
      </c>
      <c r="D479" s="6">
        <v>-0.12636465904162794</v>
      </c>
      <c r="F479" s="6">
        <v>24.904109589041095</v>
      </c>
      <c r="G479" s="6">
        <v>3030</v>
      </c>
    </row>
    <row r="480" spans="1:7" x14ac:dyDescent="0.25">
      <c r="A480" s="6">
        <v>456</v>
      </c>
      <c r="B480" s="6">
        <v>3456.643872758747</v>
      </c>
      <c r="C480" s="6">
        <v>683.35612724125303</v>
      </c>
      <c r="D480" s="6">
        <v>1.1306401026334914</v>
      </c>
      <c r="F480" s="6">
        <v>24.958904109589039</v>
      </c>
      <c r="G480" s="6">
        <v>3030</v>
      </c>
    </row>
    <row r="481" spans="1:7" x14ac:dyDescent="0.25">
      <c r="A481" s="6">
        <v>457</v>
      </c>
      <c r="B481" s="6">
        <v>3422.6158010663708</v>
      </c>
      <c r="C481" s="6">
        <v>377.38419893362925</v>
      </c>
      <c r="D481" s="6">
        <v>0.62439728335667466</v>
      </c>
      <c r="F481" s="6">
        <v>25.013698630136986</v>
      </c>
      <c r="G481" s="6">
        <v>3030</v>
      </c>
    </row>
    <row r="482" spans="1:7" x14ac:dyDescent="0.25">
      <c r="A482" s="6">
        <v>458</v>
      </c>
      <c r="B482" s="6">
        <v>3237.6472377524306</v>
      </c>
      <c r="C482" s="6">
        <v>602.35276224756944</v>
      </c>
      <c r="D482" s="6">
        <v>0.99661678849441582</v>
      </c>
      <c r="F482" s="6">
        <v>25.06849315068493</v>
      </c>
      <c r="G482" s="6">
        <v>3030</v>
      </c>
    </row>
    <row r="483" spans="1:7" x14ac:dyDescent="0.25">
      <c r="A483" s="6">
        <v>459</v>
      </c>
      <c r="B483" s="6">
        <v>3415.644772490502</v>
      </c>
      <c r="C483" s="6">
        <v>584.35522750949804</v>
      </c>
      <c r="D483" s="6">
        <v>0.96683914589749953</v>
      </c>
      <c r="F483" s="6">
        <v>25.123287671232873</v>
      </c>
      <c r="G483" s="6">
        <v>3030</v>
      </c>
    </row>
    <row r="484" spans="1:7" x14ac:dyDescent="0.25">
      <c r="A484" s="6">
        <v>460</v>
      </c>
      <c r="B484" s="6">
        <v>3433.4858795236578</v>
      </c>
      <c r="C484" s="6">
        <v>636.51412047634221</v>
      </c>
      <c r="D484" s="6">
        <v>1.0531381249311098</v>
      </c>
      <c r="F484" s="6">
        <v>25.17808219178082</v>
      </c>
      <c r="G484" s="6">
        <v>3030</v>
      </c>
    </row>
    <row r="485" spans="1:7" x14ac:dyDescent="0.25">
      <c r="A485" s="6">
        <v>461</v>
      </c>
      <c r="B485" s="6">
        <v>3287.9804271307366</v>
      </c>
      <c r="C485" s="6">
        <v>807.01957286926336</v>
      </c>
      <c r="D485" s="6">
        <v>1.3352462300729588</v>
      </c>
      <c r="F485" s="6">
        <v>25.232876712328764</v>
      </c>
      <c r="G485" s="6">
        <v>3035</v>
      </c>
    </row>
    <row r="486" spans="1:7" x14ac:dyDescent="0.25">
      <c r="A486" s="6">
        <v>462</v>
      </c>
      <c r="B486" s="6">
        <v>3267.5399535099691</v>
      </c>
      <c r="C486" s="6">
        <v>42.460046490030891</v>
      </c>
      <c r="D486" s="6">
        <v>7.0251848790934851E-2</v>
      </c>
      <c r="F486" s="6">
        <v>25.287671232876711</v>
      </c>
      <c r="G486" s="6">
        <v>3035</v>
      </c>
    </row>
    <row r="487" spans="1:7" x14ac:dyDescent="0.25">
      <c r="A487" s="6">
        <v>463</v>
      </c>
      <c r="B487" s="6">
        <v>3477.5569584863533</v>
      </c>
      <c r="C487" s="6">
        <v>462.44304151364668</v>
      </c>
      <c r="D487" s="6">
        <v>0.76513054771299849</v>
      </c>
      <c r="F487" s="6">
        <v>25.342465753424655</v>
      </c>
      <c r="G487" s="6">
        <v>3040</v>
      </c>
    </row>
    <row r="488" spans="1:7" x14ac:dyDescent="0.25">
      <c r="A488" s="6">
        <v>464</v>
      </c>
      <c r="B488" s="6">
        <v>3331.106281879755</v>
      </c>
      <c r="C488" s="6">
        <v>38.893718120245012</v>
      </c>
      <c r="D488" s="6">
        <v>6.435121555842431E-2</v>
      </c>
      <c r="F488" s="6">
        <v>25.397260273972602</v>
      </c>
      <c r="G488" s="6">
        <v>3040</v>
      </c>
    </row>
    <row r="489" spans="1:7" x14ac:dyDescent="0.25">
      <c r="A489" s="6">
        <v>465</v>
      </c>
      <c r="B489" s="6">
        <v>3369.0334034535495</v>
      </c>
      <c r="C489" s="6">
        <v>10.966596546450546</v>
      </c>
      <c r="D489" s="6">
        <v>1.8144673546537881E-2</v>
      </c>
      <c r="F489" s="6">
        <v>25.452054794520546</v>
      </c>
      <c r="G489" s="6">
        <v>3040</v>
      </c>
    </row>
    <row r="490" spans="1:7" x14ac:dyDescent="0.25">
      <c r="A490" s="6">
        <v>466</v>
      </c>
      <c r="B490" s="6">
        <v>3457.4709439457142</v>
      </c>
      <c r="C490" s="6">
        <v>-17.470943945714225</v>
      </c>
      <c r="D490" s="6">
        <v>-2.8906377024278229E-2</v>
      </c>
      <c r="F490" s="6">
        <v>25.506849315068489</v>
      </c>
      <c r="G490" s="6">
        <v>3040</v>
      </c>
    </row>
    <row r="491" spans="1:7" x14ac:dyDescent="0.25">
      <c r="A491" s="6">
        <v>467</v>
      </c>
      <c r="B491" s="6">
        <v>3397.2129003237983</v>
      </c>
      <c r="C491" s="6">
        <v>622.78709967620171</v>
      </c>
      <c r="D491" s="6">
        <v>1.0304262188141933</v>
      </c>
      <c r="F491" s="6">
        <v>25.561643835616437</v>
      </c>
      <c r="G491" s="6">
        <v>3040</v>
      </c>
    </row>
    <row r="492" spans="1:7" x14ac:dyDescent="0.25">
      <c r="A492" s="6">
        <v>468</v>
      </c>
      <c r="B492" s="6">
        <v>3389.2375710208976</v>
      </c>
      <c r="C492" s="6">
        <v>-919.23757102089758</v>
      </c>
      <c r="D492" s="6">
        <v>-1.520915405909141</v>
      </c>
      <c r="F492" s="6">
        <v>25.61643835616438</v>
      </c>
      <c r="G492" s="6">
        <v>3040</v>
      </c>
    </row>
    <row r="493" spans="1:7" x14ac:dyDescent="0.25">
      <c r="A493" s="6">
        <v>469</v>
      </c>
      <c r="B493" s="6">
        <v>3332.7013477403352</v>
      </c>
      <c r="C493" s="6">
        <v>-362.70134774033522</v>
      </c>
      <c r="D493" s="6">
        <v>-0.60010391754292614</v>
      </c>
      <c r="F493" s="6">
        <v>25.671232876712327</v>
      </c>
      <c r="G493" s="6">
        <v>3040</v>
      </c>
    </row>
    <row r="494" spans="1:7" x14ac:dyDescent="0.25">
      <c r="A494" s="6">
        <v>470</v>
      </c>
      <c r="B494" s="6">
        <v>3366.9066489727757</v>
      </c>
      <c r="C494" s="6">
        <v>-146.90664897277566</v>
      </c>
      <c r="D494" s="6">
        <v>-0.24306293900176254</v>
      </c>
      <c r="F494" s="6">
        <v>25.726027397260271</v>
      </c>
      <c r="G494" s="6">
        <v>3040</v>
      </c>
    </row>
    <row r="495" spans="1:7" x14ac:dyDescent="0.25">
      <c r="A495" s="6">
        <v>471</v>
      </c>
      <c r="B495" s="6">
        <v>3201.0197994724422</v>
      </c>
      <c r="C495" s="6">
        <v>178.98020052755783</v>
      </c>
      <c r="D495" s="6">
        <v>0.29612991561338353</v>
      </c>
      <c r="F495" s="6">
        <v>25.780821917808218</v>
      </c>
      <c r="G495" s="6">
        <v>3040</v>
      </c>
    </row>
    <row r="496" spans="1:7" x14ac:dyDescent="0.25">
      <c r="A496" s="6">
        <v>472</v>
      </c>
      <c r="B496" s="6">
        <v>3507.3315212171819</v>
      </c>
      <c r="C496" s="6">
        <v>232.66847878281806</v>
      </c>
      <c r="D496" s="6">
        <v>0.38495932390712451</v>
      </c>
      <c r="F496" s="6">
        <v>25.835616438356162</v>
      </c>
      <c r="G496" s="6">
        <v>3040</v>
      </c>
    </row>
    <row r="497" spans="1:7" x14ac:dyDescent="0.25">
      <c r="A497" s="6">
        <v>473</v>
      </c>
      <c r="B497" s="6">
        <v>3524.8181691702089</v>
      </c>
      <c r="C497" s="6">
        <v>1035.1818308297911</v>
      </c>
      <c r="D497" s="6">
        <v>1.7127498310123654</v>
      </c>
      <c r="F497" s="6">
        <v>25.890410958904106</v>
      </c>
      <c r="G497" s="6">
        <v>3045</v>
      </c>
    </row>
    <row r="498" spans="1:7" x14ac:dyDescent="0.25">
      <c r="A498" s="6">
        <v>474</v>
      </c>
      <c r="B498" s="6">
        <v>3332.3468886602063</v>
      </c>
      <c r="C498" s="6">
        <v>1317.6531113397937</v>
      </c>
      <c r="D498" s="6">
        <v>2.1801098865608113</v>
      </c>
      <c r="F498" s="6">
        <v>25.945205479452053</v>
      </c>
      <c r="G498" s="6">
        <v>3050</v>
      </c>
    </row>
    <row r="499" spans="1:7" x14ac:dyDescent="0.25">
      <c r="A499" s="6">
        <v>475</v>
      </c>
      <c r="B499" s="6">
        <v>3394.7907632762508</v>
      </c>
      <c r="C499" s="6">
        <v>-854.7907632762508</v>
      </c>
      <c r="D499" s="6">
        <v>-1.4142855793544673</v>
      </c>
      <c r="F499" s="6">
        <v>25.999999999999996</v>
      </c>
      <c r="G499" s="6">
        <v>3050</v>
      </c>
    </row>
    <row r="500" spans="1:7" x14ac:dyDescent="0.25">
      <c r="A500" s="6">
        <v>476</v>
      </c>
      <c r="B500" s="6">
        <v>3326.4392373247242</v>
      </c>
      <c r="C500" s="6">
        <v>703.56076267527578</v>
      </c>
      <c r="D500" s="6">
        <v>1.1640694817963284</v>
      </c>
      <c r="F500" s="6">
        <v>26.054794520547944</v>
      </c>
      <c r="G500" s="6">
        <v>3050</v>
      </c>
    </row>
    <row r="501" spans="1:7" x14ac:dyDescent="0.25">
      <c r="A501" s="6">
        <v>477</v>
      </c>
      <c r="B501" s="6">
        <v>3431.4772780695939</v>
      </c>
      <c r="C501" s="6">
        <v>648.52272193040608</v>
      </c>
      <c r="D501" s="6">
        <v>1.0730068373626793</v>
      </c>
      <c r="F501" s="6">
        <v>26.109589041095887</v>
      </c>
      <c r="G501" s="6">
        <v>3050</v>
      </c>
    </row>
    <row r="502" spans="1:7" x14ac:dyDescent="0.25">
      <c r="A502" s="6">
        <v>478</v>
      </c>
      <c r="B502" s="6">
        <v>3455.5804955183603</v>
      </c>
      <c r="C502" s="6">
        <v>-815.58049551836029</v>
      </c>
      <c r="D502" s="6">
        <v>-1.3494106197326936</v>
      </c>
      <c r="F502" s="6">
        <v>26.164383561643834</v>
      </c>
      <c r="G502" s="6">
        <v>3050</v>
      </c>
    </row>
    <row r="503" spans="1:7" x14ac:dyDescent="0.25">
      <c r="A503" s="6">
        <v>479</v>
      </c>
      <c r="B503" s="6">
        <v>3249.876076016878</v>
      </c>
      <c r="C503" s="6">
        <v>-479.87607601687796</v>
      </c>
      <c r="D503" s="6">
        <v>-0.79397420204521174</v>
      </c>
      <c r="F503" s="6">
        <v>26.219178082191778</v>
      </c>
      <c r="G503" s="6">
        <v>3050</v>
      </c>
    </row>
    <row r="504" spans="1:7" x14ac:dyDescent="0.25">
      <c r="A504" s="6">
        <v>480</v>
      </c>
      <c r="B504" s="6">
        <v>3464.7964316017119</v>
      </c>
      <c r="C504" s="6">
        <v>-504.7964316017119</v>
      </c>
      <c r="D504" s="6">
        <v>-0.8352059292119054</v>
      </c>
      <c r="F504" s="6">
        <v>26.273972602739725</v>
      </c>
      <c r="G504" s="6">
        <v>3050</v>
      </c>
    </row>
    <row r="505" spans="1:7" x14ac:dyDescent="0.25">
      <c r="A505" s="6">
        <v>481</v>
      </c>
      <c r="B505" s="6">
        <v>3310.429502205568</v>
      </c>
      <c r="C505" s="6">
        <v>539.57049779443196</v>
      </c>
      <c r="D505" s="6">
        <v>0.8927410155333606</v>
      </c>
      <c r="F505" s="6">
        <v>26.328767123287669</v>
      </c>
      <c r="G505" s="6">
        <v>3050</v>
      </c>
    </row>
    <row r="506" spans="1:7" x14ac:dyDescent="0.25">
      <c r="A506" s="6">
        <v>482</v>
      </c>
      <c r="B506" s="6">
        <v>3437.3849294050756</v>
      </c>
      <c r="C506" s="6">
        <v>-667.38492940507558</v>
      </c>
      <c r="D506" s="6">
        <v>-1.1042151156598978</v>
      </c>
      <c r="F506" s="6">
        <v>26.383561643835613</v>
      </c>
      <c r="G506" s="6">
        <v>3050</v>
      </c>
    </row>
    <row r="507" spans="1:7" x14ac:dyDescent="0.25">
      <c r="A507" s="6">
        <v>483</v>
      </c>
      <c r="B507" s="6">
        <v>3335.7733264347858</v>
      </c>
      <c r="C507" s="6">
        <v>-265.77332643478576</v>
      </c>
      <c r="D507" s="6">
        <v>-0.43973262124769646</v>
      </c>
      <c r="F507" s="6">
        <v>26.43835616438356</v>
      </c>
      <c r="G507" s="6">
        <v>3050</v>
      </c>
    </row>
    <row r="508" spans="1:7" x14ac:dyDescent="0.25">
      <c r="A508" s="6">
        <v>484</v>
      </c>
      <c r="B508" s="6">
        <v>3305.9987637039567</v>
      </c>
      <c r="C508" s="6">
        <v>14.001236296043317</v>
      </c>
      <c r="D508" s="6">
        <v>2.3165606645925936E-2</v>
      </c>
      <c r="F508" s="6">
        <v>26.493150684931503</v>
      </c>
      <c r="G508" s="6">
        <v>3050</v>
      </c>
    </row>
    <row r="509" spans="1:7" x14ac:dyDescent="0.25">
      <c r="A509" s="6">
        <v>485</v>
      </c>
      <c r="B509" s="6">
        <v>3286.5035142968663</v>
      </c>
      <c r="C509" s="6">
        <v>943.49648570313366</v>
      </c>
      <c r="D509" s="6">
        <v>1.5610527525907745</v>
      </c>
      <c r="F509" s="6">
        <v>26.547945205479451</v>
      </c>
      <c r="G509" s="6">
        <v>3060</v>
      </c>
    </row>
    <row r="510" spans="1:7" x14ac:dyDescent="0.25">
      <c r="A510" s="6">
        <v>486</v>
      </c>
      <c r="B510" s="6">
        <v>3385.2203681127698</v>
      </c>
      <c r="C510" s="6">
        <v>-1305.2203681127698</v>
      </c>
      <c r="D510" s="6">
        <v>-2.1595394145655331</v>
      </c>
      <c r="F510" s="6">
        <v>26.602739726027394</v>
      </c>
      <c r="G510" s="6">
        <v>3060</v>
      </c>
    </row>
    <row r="511" spans="1:7" x14ac:dyDescent="0.25">
      <c r="A511" s="6">
        <v>487</v>
      </c>
      <c r="B511" s="6">
        <v>3401.8208683654743</v>
      </c>
      <c r="C511" s="6">
        <v>-551.82086836547433</v>
      </c>
      <c r="D511" s="6">
        <v>-0.91300974465950147</v>
      </c>
      <c r="F511" s="6">
        <v>26.657534246575342</v>
      </c>
      <c r="G511" s="6">
        <v>3060</v>
      </c>
    </row>
    <row r="512" spans="1:7" x14ac:dyDescent="0.25">
      <c r="A512" s="6">
        <v>488</v>
      </c>
      <c r="B512" s="6">
        <v>3348.1203177259431</v>
      </c>
      <c r="C512" s="6">
        <v>-28.120317725943096</v>
      </c>
      <c r="D512" s="6">
        <v>-4.6526192789257168E-2</v>
      </c>
      <c r="F512" s="6">
        <v>26.712328767123285</v>
      </c>
      <c r="G512" s="6">
        <v>3060</v>
      </c>
    </row>
    <row r="513" spans="1:7" x14ac:dyDescent="0.25">
      <c r="A513" s="6">
        <v>489</v>
      </c>
      <c r="B513" s="6">
        <v>3418.2441390781141</v>
      </c>
      <c r="C513" s="6">
        <v>31.755860921885869</v>
      </c>
      <c r="D513" s="6">
        <v>5.2541344725895986E-2</v>
      </c>
      <c r="F513" s="6">
        <v>26.767123287671232</v>
      </c>
      <c r="G513" s="6">
        <v>3060</v>
      </c>
    </row>
    <row r="514" spans="1:7" x14ac:dyDescent="0.25">
      <c r="A514" s="6">
        <v>490</v>
      </c>
      <c r="B514" s="6">
        <v>3429.6459061555943</v>
      </c>
      <c r="C514" s="6">
        <v>90.354093844405725</v>
      </c>
      <c r="D514" s="6">
        <v>0.14949446981621781</v>
      </c>
      <c r="F514" s="6">
        <v>26.821917808219176</v>
      </c>
      <c r="G514" s="6">
        <v>3060</v>
      </c>
    </row>
    <row r="515" spans="1:7" x14ac:dyDescent="0.25">
      <c r="A515" s="6">
        <v>491</v>
      </c>
      <c r="B515" s="6">
        <v>3353.7325864946511</v>
      </c>
      <c r="C515" s="6">
        <v>236.26741350534894</v>
      </c>
      <c r="D515" s="6">
        <v>0.39091390565717155</v>
      </c>
      <c r="F515" s="6">
        <v>26.87671232876712</v>
      </c>
      <c r="G515" s="6">
        <v>3060</v>
      </c>
    </row>
    <row r="516" spans="1:7" x14ac:dyDescent="0.25">
      <c r="A516" s="6">
        <v>492</v>
      </c>
      <c r="B516" s="6">
        <v>3569.0074011596139</v>
      </c>
      <c r="C516" s="6">
        <v>-579.00740115961389</v>
      </c>
      <c r="D516" s="6">
        <v>-0.95799095285135094</v>
      </c>
      <c r="F516" s="6">
        <v>26.931506849315067</v>
      </c>
      <c r="G516" s="6">
        <v>3060</v>
      </c>
    </row>
    <row r="517" spans="1:7" x14ac:dyDescent="0.25">
      <c r="A517" s="6">
        <v>493</v>
      </c>
      <c r="B517" s="6">
        <v>3502.487247122087</v>
      </c>
      <c r="C517" s="6">
        <v>-502.48724712208696</v>
      </c>
      <c r="D517" s="6">
        <v>-0.83138529093419944</v>
      </c>
      <c r="F517" s="6">
        <v>26.986301369863011</v>
      </c>
      <c r="G517" s="6">
        <v>3060</v>
      </c>
    </row>
    <row r="518" spans="1:7" x14ac:dyDescent="0.25">
      <c r="A518" s="6">
        <v>494</v>
      </c>
      <c r="B518" s="6">
        <v>3328.802297858917</v>
      </c>
      <c r="C518" s="6">
        <v>-148.80229785891697</v>
      </c>
      <c r="D518" s="6">
        <v>-0.24619936606481749</v>
      </c>
      <c r="F518" s="6">
        <v>27.041095890410958</v>
      </c>
      <c r="G518" s="6">
        <v>3060</v>
      </c>
    </row>
    <row r="519" spans="1:7" x14ac:dyDescent="0.25">
      <c r="A519" s="6">
        <v>495</v>
      </c>
      <c r="B519" s="6">
        <v>3475.31205097887</v>
      </c>
      <c r="C519" s="6">
        <v>-115.31205097887005</v>
      </c>
      <c r="D519" s="6">
        <v>-0.19078841025391105</v>
      </c>
      <c r="F519" s="6">
        <v>27.095890410958901</v>
      </c>
      <c r="G519" s="6">
        <v>3060</v>
      </c>
    </row>
    <row r="520" spans="1:7" x14ac:dyDescent="0.25">
      <c r="A520" s="6">
        <v>496</v>
      </c>
      <c r="B520" s="6">
        <v>3419.4847458585655</v>
      </c>
      <c r="C520" s="6">
        <v>-39.484745858565475</v>
      </c>
      <c r="D520" s="6">
        <v>-6.53290946409045E-2</v>
      </c>
      <c r="F520" s="6">
        <v>27.150684931506849</v>
      </c>
      <c r="G520" s="6">
        <v>3060</v>
      </c>
    </row>
    <row r="521" spans="1:7" x14ac:dyDescent="0.25">
      <c r="A521" s="6">
        <v>497</v>
      </c>
      <c r="B521" s="6">
        <v>3391.3643255016714</v>
      </c>
      <c r="C521" s="6">
        <v>28.635674498328626</v>
      </c>
      <c r="D521" s="6">
        <v>4.737887122557289E-2</v>
      </c>
      <c r="F521" s="6">
        <v>27.205479452054792</v>
      </c>
      <c r="G521" s="6">
        <v>3070</v>
      </c>
    </row>
    <row r="522" spans="1:7" x14ac:dyDescent="0.25">
      <c r="A522" s="6">
        <v>498</v>
      </c>
      <c r="B522" s="6">
        <v>3375.6499729492889</v>
      </c>
      <c r="C522" s="6">
        <v>1094.3500270507111</v>
      </c>
      <c r="D522" s="6">
        <v>1.8106459832250195</v>
      </c>
      <c r="F522" s="6">
        <v>27.260273972602736</v>
      </c>
      <c r="G522" s="6">
        <v>3070</v>
      </c>
    </row>
    <row r="523" spans="1:7" x14ac:dyDescent="0.25">
      <c r="A523" s="6">
        <v>499</v>
      </c>
      <c r="B523" s="6">
        <v>3430.0594417490779</v>
      </c>
      <c r="C523" s="6">
        <v>-480.05944174907791</v>
      </c>
      <c r="D523" s="6">
        <v>-0.79427758799875681</v>
      </c>
      <c r="F523" s="6">
        <v>27.315068493150683</v>
      </c>
      <c r="G523" s="6">
        <v>3070</v>
      </c>
    </row>
    <row r="524" spans="1:7" x14ac:dyDescent="0.25">
      <c r="A524" s="6">
        <v>500</v>
      </c>
      <c r="B524" s="6">
        <v>3385.1612915994151</v>
      </c>
      <c r="C524" s="6">
        <v>-385.16129159941511</v>
      </c>
      <c r="D524" s="6">
        <v>-0.63726479489173993</v>
      </c>
      <c r="F524" s="6">
        <v>27.369863013698627</v>
      </c>
      <c r="G524" s="6">
        <v>3070</v>
      </c>
    </row>
    <row r="525" spans="1:7" x14ac:dyDescent="0.25">
      <c r="A525" s="6">
        <v>501</v>
      </c>
      <c r="B525" s="6">
        <v>3408.1420552944401</v>
      </c>
      <c r="C525" s="6">
        <v>-58.14205529444007</v>
      </c>
      <c r="D525" s="6">
        <v>-9.6198360920263917E-2</v>
      </c>
      <c r="F525" s="6">
        <v>27.424657534246574</v>
      </c>
      <c r="G525" s="6">
        <v>3070</v>
      </c>
    </row>
    <row r="526" spans="1:7" x14ac:dyDescent="0.25">
      <c r="A526" s="6">
        <v>502</v>
      </c>
      <c r="B526" s="6">
        <v>3513.4754786060835</v>
      </c>
      <c r="C526" s="6">
        <v>186.52452139391653</v>
      </c>
      <c r="D526" s="6">
        <v>0.3086122968763943</v>
      </c>
      <c r="F526" s="6">
        <v>27.479452054794518</v>
      </c>
      <c r="G526" s="6">
        <v>3070</v>
      </c>
    </row>
    <row r="527" spans="1:7" x14ac:dyDescent="0.25">
      <c r="A527" s="6">
        <v>503</v>
      </c>
      <c r="B527" s="6">
        <v>3383.9206848189638</v>
      </c>
      <c r="C527" s="6">
        <v>-533.92068481896376</v>
      </c>
      <c r="D527" s="6">
        <v>-0.88339317351102919</v>
      </c>
      <c r="F527" s="6">
        <v>27.534246575342465</v>
      </c>
      <c r="G527" s="6">
        <v>3070</v>
      </c>
    </row>
    <row r="528" spans="1:7" x14ac:dyDescent="0.25">
      <c r="A528" s="6">
        <v>504</v>
      </c>
      <c r="B528" s="6">
        <v>3480.7470902075133</v>
      </c>
      <c r="C528" s="6">
        <v>-495.74709020751334</v>
      </c>
      <c r="D528" s="6">
        <v>-0.82023343116171954</v>
      </c>
      <c r="F528" s="6">
        <v>27.589041095890408</v>
      </c>
      <c r="G528" s="6">
        <v>3070</v>
      </c>
    </row>
    <row r="529" spans="1:7" x14ac:dyDescent="0.25">
      <c r="A529" s="6">
        <v>505</v>
      </c>
      <c r="B529" s="6">
        <v>3476.1391221658373</v>
      </c>
      <c r="C529" s="6">
        <v>-256.13912216583731</v>
      </c>
      <c r="D529" s="6">
        <v>-0.42379244412890654</v>
      </c>
      <c r="F529" s="6">
        <v>27.643835616438352</v>
      </c>
      <c r="G529" s="6">
        <v>3070</v>
      </c>
    </row>
    <row r="530" spans="1:7" x14ac:dyDescent="0.25">
      <c r="A530" s="6">
        <v>506</v>
      </c>
      <c r="B530" s="6">
        <v>3476.2572751925472</v>
      </c>
      <c r="C530" s="6">
        <v>148.74272480745276</v>
      </c>
      <c r="D530" s="6">
        <v>0.24610080006337748</v>
      </c>
      <c r="F530" s="6">
        <v>27.698630136986299</v>
      </c>
      <c r="G530" s="6">
        <v>3070</v>
      </c>
    </row>
    <row r="531" spans="1:7" x14ac:dyDescent="0.25">
      <c r="A531" s="6">
        <v>507</v>
      </c>
      <c r="B531" s="6">
        <v>3324.9032479774992</v>
      </c>
      <c r="C531" s="6">
        <v>355.09675202250082</v>
      </c>
      <c r="D531" s="6">
        <v>0.58752180912222707</v>
      </c>
      <c r="F531" s="6">
        <v>27.753424657534243</v>
      </c>
      <c r="G531" s="6">
        <v>3070</v>
      </c>
    </row>
    <row r="532" spans="1:7" x14ac:dyDescent="0.25">
      <c r="A532" s="6">
        <v>508</v>
      </c>
      <c r="B532" s="6">
        <v>3361.0580741506487</v>
      </c>
      <c r="C532" s="6">
        <v>508.94192584935126</v>
      </c>
      <c r="D532" s="6">
        <v>0.84206481560330926</v>
      </c>
      <c r="F532" s="6">
        <v>27.80821917808219</v>
      </c>
      <c r="G532" s="6">
        <v>3080</v>
      </c>
    </row>
    <row r="533" spans="1:7" x14ac:dyDescent="0.25">
      <c r="A533" s="6">
        <v>509</v>
      </c>
      <c r="B533" s="6">
        <v>3373.0506063616772</v>
      </c>
      <c r="C533" s="6">
        <v>-533.05060636167718</v>
      </c>
      <c r="D533" s="6">
        <v>-0.88195359382917704</v>
      </c>
      <c r="F533" s="6">
        <v>27.863013698630134</v>
      </c>
      <c r="G533" s="6">
        <v>3080</v>
      </c>
    </row>
    <row r="534" spans="1:7" x14ac:dyDescent="0.25">
      <c r="A534" s="6">
        <v>510</v>
      </c>
      <c r="B534" s="6">
        <v>3384.0979143590284</v>
      </c>
      <c r="C534" s="6">
        <v>-744.09791435902844</v>
      </c>
      <c r="D534" s="6">
        <v>-1.2311398240572775</v>
      </c>
      <c r="F534" s="6">
        <v>27.917808219178081</v>
      </c>
      <c r="G534" s="6">
        <v>3080</v>
      </c>
    </row>
    <row r="535" spans="1:7" x14ac:dyDescent="0.25">
      <c r="A535" s="6">
        <v>511</v>
      </c>
      <c r="B535" s="6">
        <v>3366.2568073258726</v>
      </c>
      <c r="C535" s="6">
        <v>-206.25680732587261</v>
      </c>
      <c r="D535" s="6">
        <v>-0.34126015485546501</v>
      </c>
      <c r="F535" s="6">
        <v>27.972602739726025</v>
      </c>
      <c r="G535" s="6">
        <v>3080</v>
      </c>
    </row>
    <row r="536" spans="1:7" x14ac:dyDescent="0.25">
      <c r="A536" s="6">
        <v>512</v>
      </c>
      <c r="B536" s="6">
        <v>3455.8168015717793</v>
      </c>
      <c r="C536" s="6">
        <v>224.18319842822075</v>
      </c>
      <c r="D536" s="6">
        <v>0.37092008745551541</v>
      </c>
      <c r="F536" s="6">
        <v>28.027397260273972</v>
      </c>
      <c r="G536" s="6">
        <v>3080</v>
      </c>
    </row>
    <row r="537" spans="1:7" x14ac:dyDescent="0.25">
      <c r="A537" s="6">
        <v>513</v>
      </c>
      <c r="B537" s="6">
        <v>3331.6379704999486</v>
      </c>
      <c r="C537" s="6">
        <v>818.36202950005145</v>
      </c>
      <c r="D537" s="6">
        <v>1.354012779194165</v>
      </c>
      <c r="F537" s="6">
        <v>28.082191780821915</v>
      </c>
      <c r="G537" s="6">
        <v>3080</v>
      </c>
    </row>
    <row r="538" spans="1:7" x14ac:dyDescent="0.25">
      <c r="A538" s="6">
        <v>514</v>
      </c>
      <c r="B538" s="6">
        <v>3521.0372723155006</v>
      </c>
      <c r="C538" s="6">
        <v>638.96272768449944</v>
      </c>
      <c r="D538" s="6">
        <v>1.0571894437014799</v>
      </c>
      <c r="F538" s="6">
        <v>28.136986301369859</v>
      </c>
      <c r="G538" s="6">
        <v>3080</v>
      </c>
    </row>
    <row r="539" spans="1:7" x14ac:dyDescent="0.25">
      <c r="A539" s="6">
        <v>515</v>
      </c>
      <c r="B539" s="6">
        <v>3281.9546227685451</v>
      </c>
      <c r="C539" s="6">
        <v>-1106.9546227685451</v>
      </c>
      <c r="D539" s="6">
        <v>-1.8315007920544926</v>
      </c>
      <c r="F539" s="6">
        <v>28.191780821917806</v>
      </c>
      <c r="G539" s="6">
        <v>3080</v>
      </c>
    </row>
    <row r="540" spans="1:7" x14ac:dyDescent="0.25">
      <c r="A540" s="6">
        <v>516</v>
      </c>
      <c r="B540" s="6">
        <v>3384.9249855459957</v>
      </c>
      <c r="C540" s="6">
        <v>-374.9249855459957</v>
      </c>
      <c r="D540" s="6">
        <v>-0.62032841623724655</v>
      </c>
      <c r="F540" s="6">
        <v>28.24657534246575</v>
      </c>
      <c r="G540" s="6">
        <v>3080</v>
      </c>
    </row>
    <row r="541" spans="1:7" x14ac:dyDescent="0.25">
      <c r="A541" s="6">
        <v>517</v>
      </c>
      <c r="B541" s="6">
        <v>3317.3414542680821</v>
      </c>
      <c r="C541" s="6">
        <v>-197.34145426808209</v>
      </c>
      <c r="D541" s="6">
        <v>-0.32650934587835401</v>
      </c>
      <c r="F541" s="6">
        <v>28.301369863013697</v>
      </c>
      <c r="G541" s="6">
        <v>3085</v>
      </c>
    </row>
    <row r="542" spans="1:7" x14ac:dyDescent="0.25">
      <c r="A542" s="6">
        <v>518</v>
      </c>
      <c r="B542" s="6">
        <v>3370.1558572072909</v>
      </c>
      <c r="C542" s="6">
        <v>569.84414279270914</v>
      </c>
      <c r="D542" s="6">
        <v>0.94282997460383056</v>
      </c>
      <c r="F542" s="6">
        <v>28.356164383561641</v>
      </c>
      <c r="G542" s="6">
        <v>3090</v>
      </c>
    </row>
    <row r="543" spans="1:7" x14ac:dyDescent="0.25">
      <c r="A543" s="6">
        <v>519</v>
      </c>
      <c r="B543" s="6">
        <v>3418.7167511849525</v>
      </c>
      <c r="C543" s="6">
        <v>641.2832488150475</v>
      </c>
      <c r="D543" s="6">
        <v>1.0610288389225311</v>
      </c>
      <c r="F543" s="6">
        <v>28.410958904109588</v>
      </c>
      <c r="G543" s="6">
        <v>3090</v>
      </c>
    </row>
    <row r="544" spans="1:7" x14ac:dyDescent="0.25">
      <c r="A544" s="6">
        <v>520</v>
      </c>
      <c r="B544" s="6">
        <v>3354.0279690614252</v>
      </c>
      <c r="C544" s="6">
        <v>-1959.0279690614252</v>
      </c>
      <c r="D544" s="6">
        <v>-3.2412902960911318</v>
      </c>
      <c r="F544" s="6">
        <v>28.465753424657532</v>
      </c>
      <c r="G544" s="6">
        <v>3090</v>
      </c>
    </row>
    <row r="545" spans="1:7" x14ac:dyDescent="0.25">
      <c r="A545" s="6">
        <v>521</v>
      </c>
      <c r="B545" s="6">
        <v>3536.5153188144632</v>
      </c>
      <c r="C545" s="6">
        <v>-286.51531881446317</v>
      </c>
      <c r="D545" s="6">
        <v>-0.47405107901532856</v>
      </c>
      <c r="F545" s="6">
        <v>28.520547945205479</v>
      </c>
      <c r="G545" s="6">
        <v>3090</v>
      </c>
    </row>
    <row r="546" spans="1:7" x14ac:dyDescent="0.25">
      <c r="A546" s="6">
        <v>522</v>
      </c>
      <c r="B546" s="6">
        <v>3316.1008474876307</v>
      </c>
      <c r="C546" s="6">
        <v>753.89915251236926</v>
      </c>
      <c r="D546" s="6">
        <v>1.2473563654328059</v>
      </c>
      <c r="F546" s="6">
        <v>28.575342465753423</v>
      </c>
      <c r="G546" s="6">
        <v>3090</v>
      </c>
    </row>
    <row r="547" spans="1:7" x14ac:dyDescent="0.25">
      <c r="A547" s="6">
        <v>523</v>
      </c>
      <c r="B547" s="6">
        <v>3302.6904789560867</v>
      </c>
      <c r="C547" s="6">
        <v>-342.69047895608674</v>
      </c>
      <c r="D547" s="6">
        <v>-0.56699513306864802</v>
      </c>
      <c r="F547" s="6">
        <v>28.630136986301366</v>
      </c>
      <c r="G547" s="6">
        <v>3090</v>
      </c>
    </row>
    <row r="548" spans="1:7" x14ac:dyDescent="0.25">
      <c r="A548" s="6">
        <v>524</v>
      </c>
      <c r="B548" s="6">
        <v>3391.2461724749614</v>
      </c>
      <c r="C548" s="6">
        <v>-421.24617247496144</v>
      </c>
      <c r="D548" s="6">
        <v>-0.69696867664568407</v>
      </c>
      <c r="F548" s="6">
        <v>28.684931506849313</v>
      </c>
      <c r="G548" s="6">
        <v>3090</v>
      </c>
    </row>
    <row r="549" spans="1:7" x14ac:dyDescent="0.25">
      <c r="A549" s="6">
        <v>525</v>
      </c>
      <c r="B549" s="6">
        <v>3444.8285700877832</v>
      </c>
      <c r="C549" s="6">
        <v>-14.828570087783191</v>
      </c>
      <c r="D549" s="6">
        <v>-2.4534463565349864E-2</v>
      </c>
      <c r="F549" s="6">
        <v>28.739726027397257</v>
      </c>
      <c r="G549" s="6">
        <v>3090</v>
      </c>
    </row>
    <row r="550" spans="1:7" x14ac:dyDescent="0.25">
      <c r="A550" s="6">
        <v>526</v>
      </c>
      <c r="B550" s="6">
        <v>3451.5632926102326</v>
      </c>
      <c r="C550" s="6">
        <v>78.436707389767435</v>
      </c>
      <c r="D550" s="6">
        <v>0.1297766762572552</v>
      </c>
      <c r="F550" s="6">
        <v>28.794520547945204</v>
      </c>
      <c r="G550" s="6">
        <v>3090</v>
      </c>
    </row>
    <row r="551" spans="1:7" x14ac:dyDescent="0.25">
      <c r="A551" s="6">
        <v>527</v>
      </c>
      <c r="B551" s="6">
        <v>3314.2694755736316</v>
      </c>
      <c r="C551" s="6">
        <v>-464.26947557363155</v>
      </c>
      <c r="D551" s="6">
        <v>-0.76815245607192584</v>
      </c>
      <c r="F551" s="6">
        <v>28.849315068493148</v>
      </c>
      <c r="G551" s="6">
        <v>3090</v>
      </c>
    </row>
    <row r="552" spans="1:7" x14ac:dyDescent="0.25">
      <c r="A552" s="6">
        <v>528</v>
      </c>
      <c r="B552" s="6">
        <v>3416.7672262442438</v>
      </c>
      <c r="C552" s="6">
        <v>33.23277375575617</v>
      </c>
      <c r="D552" s="6">
        <v>5.4984956206792696E-2</v>
      </c>
      <c r="F552" s="6">
        <v>28.904109589041095</v>
      </c>
      <c r="G552" s="6">
        <v>3100</v>
      </c>
    </row>
    <row r="553" spans="1:7" x14ac:dyDescent="0.25">
      <c r="A553" s="6">
        <v>529</v>
      </c>
      <c r="B553" s="6">
        <v>3391.6006315550903</v>
      </c>
      <c r="C553" s="6">
        <v>158.39936844490967</v>
      </c>
      <c r="D553" s="6">
        <v>0.26207810401677389</v>
      </c>
      <c r="F553" s="6">
        <v>28.958904109589039</v>
      </c>
      <c r="G553" s="6">
        <v>3100</v>
      </c>
    </row>
    <row r="554" spans="1:7" x14ac:dyDescent="0.25">
      <c r="A554" s="6">
        <v>530</v>
      </c>
      <c r="B554" s="6">
        <v>3347.2932465389758</v>
      </c>
      <c r="C554" s="6">
        <v>-537.29324653897584</v>
      </c>
      <c r="D554" s="6">
        <v>-0.88897321205498159</v>
      </c>
      <c r="F554" s="6">
        <v>29.013698630136982</v>
      </c>
      <c r="G554" s="6">
        <v>3100</v>
      </c>
    </row>
    <row r="555" spans="1:7" x14ac:dyDescent="0.25">
      <c r="A555" s="6">
        <v>531</v>
      </c>
      <c r="B555" s="6">
        <v>3403.8294698195382</v>
      </c>
      <c r="C555" s="6">
        <v>96.17053018046181</v>
      </c>
      <c r="D555" s="6">
        <v>0.15911799686719855</v>
      </c>
      <c r="F555" s="6">
        <v>29.06849315068493</v>
      </c>
      <c r="G555" s="6">
        <v>3100</v>
      </c>
    </row>
    <row r="556" spans="1:7" x14ac:dyDescent="0.25">
      <c r="A556" s="6">
        <v>532</v>
      </c>
      <c r="B556" s="6">
        <v>3243.3185830344928</v>
      </c>
      <c r="C556" s="6">
        <v>336.6814169655072</v>
      </c>
      <c r="D556" s="6">
        <v>0.55705289915148393</v>
      </c>
      <c r="F556" s="6">
        <v>29.123287671232873</v>
      </c>
      <c r="G556" s="6">
        <v>3100</v>
      </c>
    </row>
    <row r="557" spans="1:7" x14ac:dyDescent="0.25">
      <c r="A557" s="6">
        <v>533</v>
      </c>
      <c r="B557" s="6">
        <v>3221.6375026332744</v>
      </c>
      <c r="C557" s="6">
        <v>428.36249736672562</v>
      </c>
      <c r="D557" s="6">
        <v>0.70874292141389839</v>
      </c>
      <c r="F557" s="6">
        <v>29.17808219178082</v>
      </c>
      <c r="G557" s="6">
        <v>3100</v>
      </c>
    </row>
    <row r="558" spans="1:7" x14ac:dyDescent="0.25">
      <c r="A558" s="6">
        <v>534</v>
      </c>
      <c r="B558" s="6">
        <v>3348.5338533194267</v>
      </c>
      <c r="C558" s="6">
        <v>696.46614668057327</v>
      </c>
      <c r="D558" s="6">
        <v>1.1523311552684334</v>
      </c>
      <c r="F558" s="6">
        <v>29.232876712328764</v>
      </c>
      <c r="G558" s="6">
        <v>3100</v>
      </c>
    </row>
    <row r="559" spans="1:7" x14ac:dyDescent="0.25">
      <c r="A559" s="6">
        <v>535</v>
      </c>
      <c r="B559" s="6">
        <v>3365.7841952190342</v>
      </c>
      <c r="C559" s="6">
        <v>-235.78419521903425</v>
      </c>
      <c r="D559" s="6">
        <v>-0.39011440163422689</v>
      </c>
      <c r="F559" s="6">
        <v>29.287671232876711</v>
      </c>
      <c r="G559" s="6">
        <v>3100</v>
      </c>
    </row>
    <row r="560" spans="1:7" x14ac:dyDescent="0.25">
      <c r="A560" s="6">
        <v>536</v>
      </c>
      <c r="B560" s="6">
        <v>3432.7178848500448</v>
      </c>
      <c r="C560" s="6">
        <v>17.282115149955189</v>
      </c>
      <c r="D560" s="6">
        <v>2.8593952213105383E-2</v>
      </c>
      <c r="F560" s="6">
        <v>29.342465753424655</v>
      </c>
      <c r="G560" s="6">
        <v>3100</v>
      </c>
    </row>
    <row r="561" spans="1:7" x14ac:dyDescent="0.25">
      <c r="A561" s="6">
        <v>537</v>
      </c>
      <c r="B561" s="6">
        <v>3482.5193856081578</v>
      </c>
      <c r="C561" s="6">
        <v>87.480614391842209</v>
      </c>
      <c r="D561" s="6">
        <v>0.1447401828878522</v>
      </c>
      <c r="F561" s="6">
        <v>29.397260273972599</v>
      </c>
      <c r="G561" s="6">
        <v>3100</v>
      </c>
    </row>
    <row r="562" spans="1:7" x14ac:dyDescent="0.25">
      <c r="A562" s="6">
        <v>538</v>
      </c>
      <c r="B562" s="6">
        <v>3482.5193856081578</v>
      </c>
      <c r="C562" s="6">
        <v>177.48061439184221</v>
      </c>
      <c r="D562" s="6">
        <v>0.29364879024579804</v>
      </c>
      <c r="F562" s="6">
        <v>29.452054794520546</v>
      </c>
      <c r="G562" s="6">
        <v>3100</v>
      </c>
    </row>
    <row r="563" spans="1:7" x14ac:dyDescent="0.25">
      <c r="A563" s="6">
        <v>539</v>
      </c>
      <c r="B563" s="6">
        <v>3301.7452547424095</v>
      </c>
      <c r="C563" s="6">
        <v>-441.74525474240954</v>
      </c>
      <c r="D563" s="6">
        <v>-0.73088522989636917</v>
      </c>
      <c r="F563" s="6">
        <v>29.506849315068489</v>
      </c>
      <c r="G563" s="6">
        <v>3110</v>
      </c>
    </row>
    <row r="564" spans="1:7" x14ac:dyDescent="0.25">
      <c r="A564" s="6">
        <v>540</v>
      </c>
      <c r="B564" s="6">
        <v>3405.4245356801184</v>
      </c>
      <c r="C564" s="6">
        <v>324.57546431988158</v>
      </c>
      <c r="D564" s="6">
        <v>0.53702311527146895</v>
      </c>
      <c r="F564" s="6">
        <v>29.561643835616437</v>
      </c>
      <c r="G564" s="6">
        <v>3110</v>
      </c>
    </row>
    <row r="565" spans="1:7" x14ac:dyDescent="0.25">
      <c r="A565" s="6">
        <v>541</v>
      </c>
      <c r="B565" s="6">
        <v>3314.3285520869863</v>
      </c>
      <c r="C565" s="6">
        <v>-764.32855208698629</v>
      </c>
      <c r="D565" s="6">
        <v>-1.2646122250576477</v>
      </c>
      <c r="F565" s="6">
        <v>29.61643835616438</v>
      </c>
      <c r="G565" s="6">
        <v>3115</v>
      </c>
    </row>
    <row r="566" spans="1:7" x14ac:dyDescent="0.25">
      <c r="A566" s="6">
        <v>542</v>
      </c>
      <c r="B566" s="6">
        <v>3395.3224518964439</v>
      </c>
      <c r="C566" s="6">
        <v>229.67754810355609</v>
      </c>
      <c r="D566" s="6">
        <v>0.38001070921653501</v>
      </c>
      <c r="F566" s="6">
        <v>29.671232876712327</v>
      </c>
      <c r="G566" s="6">
        <v>3120</v>
      </c>
    </row>
    <row r="567" spans="1:7" x14ac:dyDescent="0.25">
      <c r="A567" s="6">
        <v>543</v>
      </c>
      <c r="B567" s="6">
        <v>3320.4134329625326</v>
      </c>
      <c r="C567" s="6">
        <v>499.58656703746738</v>
      </c>
      <c r="D567" s="6">
        <v>0.82658599946984801</v>
      </c>
      <c r="F567" s="6">
        <v>29.726027397260271</v>
      </c>
      <c r="G567" s="6">
        <v>3120</v>
      </c>
    </row>
    <row r="568" spans="1:7" x14ac:dyDescent="0.25">
      <c r="A568" s="6">
        <v>544</v>
      </c>
      <c r="B568" s="6">
        <v>3392.1323201752839</v>
      </c>
      <c r="C568" s="6">
        <v>527.86767982471611</v>
      </c>
      <c r="D568" s="6">
        <v>0.87337823413298354</v>
      </c>
      <c r="F568" s="6">
        <v>29.780821917808218</v>
      </c>
      <c r="G568" s="6">
        <v>3120</v>
      </c>
    </row>
    <row r="569" spans="1:7" x14ac:dyDescent="0.25">
      <c r="A569" s="6">
        <v>545</v>
      </c>
      <c r="B569" s="6">
        <v>3406.0743773270215</v>
      </c>
      <c r="C569" s="6">
        <v>833.92562267297853</v>
      </c>
      <c r="D569" s="6">
        <v>1.3797633679149006</v>
      </c>
      <c r="F569" s="6">
        <v>29.835616438356162</v>
      </c>
      <c r="G569" s="6">
        <v>3120</v>
      </c>
    </row>
    <row r="570" spans="1:7" x14ac:dyDescent="0.25">
      <c r="A570" s="6">
        <v>546</v>
      </c>
      <c r="B570" s="6">
        <v>3283.1952295489964</v>
      </c>
      <c r="C570" s="6">
        <v>-303.19522954899639</v>
      </c>
      <c r="D570" s="6">
        <v>-0.5016486598857085</v>
      </c>
      <c r="F570" s="6">
        <v>29.890410958904106</v>
      </c>
      <c r="G570" s="6">
        <v>3120</v>
      </c>
    </row>
    <row r="571" spans="1:7" x14ac:dyDescent="0.25">
      <c r="A571" s="6">
        <v>547</v>
      </c>
      <c r="B571" s="6">
        <v>3414.1087831432769</v>
      </c>
      <c r="C571" s="6">
        <v>-364.10878314327692</v>
      </c>
      <c r="D571" s="6">
        <v>-0.6024325758295741</v>
      </c>
      <c r="F571" s="6">
        <v>29.945205479452053</v>
      </c>
      <c r="G571" s="6">
        <v>3120</v>
      </c>
    </row>
    <row r="572" spans="1:7" x14ac:dyDescent="0.25">
      <c r="A572" s="6">
        <v>548</v>
      </c>
      <c r="B572" s="6">
        <v>3360.7626915838746</v>
      </c>
      <c r="C572" s="6">
        <v>24.237308416125416</v>
      </c>
      <c r="D572" s="6">
        <v>4.0101598248336173E-2</v>
      </c>
      <c r="F572" s="6">
        <v>29.999999999999996</v>
      </c>
      <c r="G572" s="6">
        <v>3120</v>
      </c>
    </row>
    <row r="573" spans="1:7" x14ac:dyDescent="0.25">
      <c r="A573" s="6">
        <v>549</v>
      </c>
      <c r="B573" s="6">
        <v>3517.1382224340823</v>
      </c>
      <c r="C573" s="6">
        <v>512.86177756591769</v>
      </c>
      <c r="D573" s="6">
        <v>0.84855036738290435</v>
      </c>
      <c r="F573" s="6">
        <v>30.054794520547944</v>
      </c>
      <c r="G573" s="6">
        <v>3120</v>
      </c>
    </row>
    <row r="574" spans="1:7" x14ac:dyDescent="0.25">
      <c r="A574" s="6">
        <v>550</v>
      </c>
      <c r="B574" s="6">
        <v>3407.0786780540534</v>
      </c>
      <c r="C574" s="6">
        <v>-507.0786780540534</v>
      </c>
      <c r="D574" s="6">
        <v>-0.83898199744374746</v>
      </c>
      <c r="F574" s="6">
        <v>30.109589041095887</v>
      </c>
      <c r="G574" s="6">
        <v>3120</v>
      </c>
    </row>
    <row r="575" spans="1:7" x14ac:dyDescent="0.25">
      <c r="A575" s="6">
        <v>551</v>
      </c>
      <c r="B575" s="6">
        <v>3420.5481230989521</v>
      </c>
      <c r="C575" s="6">
        <v>-380.54812309895215</v>
      </c>
      <c r="D575" s="6">
        <v>-0.62963212270383451</v>
      </c>
      <c r="F575" s="6">
        <v>30.164383561643834</v>
      </c>
      <c r="G575" s="6">
        <v>3120</v>
      </c>
    </row>
    <row r="576" spans="1:7" x14ac:dyDescent="0.25">
      <c r="A576" s="6">
        <v>552</v>
      </c>
      <c r="B576" s="6">
        <v>3415.9401550572761</v>
      </c>
      <c r="C576" s="6">
        <v>-1585.9401550572761</v>
      </c>
      <c r="D576" s="6">
        <v>-2.6240015538069299</v>
      </c>
      <c r="F576" s="6">
        <v>30.219178082191778</v>
      </c>
      <c r="G576" s="6">
        <v>3120</v>
      </c>
    </row>
    <row r="577" spans="1:7" x14ac:dyDescent="0.25">
      <c r="A577" s="6">
        <v>553</v>
      </c>
      <c r="B577" s="6">
        <v>3571.2523086670972</v>
      </c>
      <c r="C577" s="6">
        <v>-381.25230866709717</v>
      </c>
      <c r="D577" s="6">
        <v>-0.63079722595132381</v>
      </c>
      <c r="F577" s="6">
        <v>30.273972602739725</v>
      </c>
      <c r="G577" s="6">
        <v>3120</v>
      </c>
    </row>
    <row r="578" spans="1:7" x14ac:dyDescent="0.25">
      <c r="A578" s="6">
        <v>554</v>
      </c>
      <c r="B578" s="6">
        <v>3551.4026001798775</v>
      </c>
      <c r="C578" s="6">
        <v>-351.40260017987748</v>
      </c>
      <c r="D578" s="6">
        <v>-0.58140968683051786</v>
      </c>
      <c r="F578" s="6">
        <v>30.328767123287669</v>
      </c>
      <c r="G578" s="6">
        <v>3120</v>
      </c>
    </row>
    <row r="579" spans="1:7" x14ac:dyDescent="0.25">
      <c r="A579" s="6">
        <v>555</v>
      </c>
      <c r="B579" s="6">
        <v>3431.0637424761098</v>
      </c>
      <c r="C579" s="6">
        <v>-71.063742476109837</v>
      </c>
      <c r="D579" s="6">
        <v>-0.11757781028623575</v>
      </c>
      <c r="F579" s="6">
        <v>30.383561643835613</v>
      </c>
      <c r="G579" s="6">
        <v>3120</v>
      </c>
    </row>
    <row r="580" spans="1:7" x14ac:dyDescent="0.25">
      <c r="A580" s="6">
        <v>556</v>
      </c>
      <c r="B580" s="6">
        <v>3522.809567716145</v>
      </c>
      <c r="C580" s="6">
        <v>-2.8095677161450112</v>
      </c>
      <c r="D580" s="6">
        <v>-4.6485423987666459E-3</v>
      </c>
      <c r="F580" s="6">
        <v>30.43835616438356</v>
      </c>
      <c r="G580" s="6">
        <v>3130</v>
      </c>
    </row>
    <row r="581" spans="1:7" x14ac:dyDescent="0.25">
      <c r="A581" s="6">
        <v>557</v>
      </c>
      <c r="B581" s="6">
        <v>3490.7900974778327</v>
      </c>
      <c r="C581" s="6">
        <v>184.20990252216734</v>
      </c>
      <c r="D581" s="6">
        <v>0.3047826671790988</v>
      </c>
      <c r="F581" s="6">
        <v>30.493150684931503</v>
      </c>
      <c r="G581" s="6">
        <v>3130</v>
      </c>
    </row>
    <row r="582" spans="1:7" x14ac:dyDescent="0.25">
      <c r="A582" s="6">
        <v>558</v>
      </c>
      <c r="B582" s="6">
        <v>3472.5945313645479</v>
      </c>
      <c r="C582" s="6">
        <v>-832.59453136454795</v>
      </c>
      <c r="D582" s="6">
        <v>-1.3775610239926266</v>
      </c>
      <c r="F582" s="6">
        <v>30.547945205479451</v>
      </c>
      <c r="G582" s="6">
        <v>3130</v>
      </c>
    </row>
    <row r="583" spans="1:7" x14ac:dyDescent="0.25">
      <c r="A583" s="6">
        <v>559</v>
      </c>
      <c r="B583" s="6">
        <v>3269.4894784506782</v>
      </c>
      <c r="C583" s="6">
        <v>130.51052154932177</v>
      </c>
      <c r="D583" s="6">
        <v>0.21593488899409649</v>
      </c>
      <c r="F583" s="6">
        <v>30.602739726027394</v>
      </c>
      <c r="G583" s="6">
        <v>3130</v>
      </c>
    </row>
    <row r="584" spans="1:7" x14ac:dyDescent="0.25">
      <c r="A584" s="6">
        <v>560</v>
      </c>
      <c r="B584" s="6">
        <v>3222.5827268469511</v>
      </c>
      <c r="C584" s="6">
        <v>447.41727315304888</v>
      </c>
      <c r="D584" s="6">
        <v>0.74026981170122397</v>
      </c>
      <c r="F584" s="6">
        <v>30.657534246575342</v>
      </c>
      <c r="G584" s="6">
        <v>3130</v>
      </c>
    </row>
    <row r="585" spans="1:7" x14ac:dyDescent="0.25">
      <c r="A585" s="6">
        <v>561</v>
      </c>
      <c r="B585" s="6">
        <v>3257.7332522930692</v>
      </c>
      <c r="C585" s="6">
        <v>442.2667477069308</v>
      </c>
      <c r="D585" s="6">
        <v>0.73174806090852285</v>
      </c>
      <c r="F585" s="6">
        <v>30.712328767123285</v>
      </c>
      <c r="G585" s="6">
        <v>3130</v>
      </c>
    </row>
    <row r="586" spans="1:7" x14ac:dyDescent="0.25">
      <c r="A586" s="6">
        <v>562</v>
      </c>
      <c r="B586" s="6">
        <v>3464.441972521583</v>
      </c>
      <c r="C586" s="6">
        <v>405.55802747841699</v>
      </c>
      <c r="D586" s="6">
        <v>0.67101201194051785</v>
      </c>
      <c r="F586" s="6">
        <v>30.767123287671229</v>
      </c>
      <c r="G586" s="6">
        <v>3138</v>
      </c>
    </row>
    <row r="587" spans="1:7" x14ac:dyDescent="0.25">
      <c r="A587" s="6">
        <v>563</v>
      </c>
      <c r="B587" s="6">
        <v>3572.0793798540644</v>
      </c>
      <c r="C587" s="6">
        <v>667.92062014593557</v>
      </c>
      <c r="D587" s="6">
        <v>1.1051014374620758</v>
      </c>
      <c r="F587" s="6">
        <v>30.821917808219176</v>
      </c>
      <c r="G587" s="6">
        <v>3140</v>
      </c>
    </row>
    <row r="588" spans="1:7" x14ac:dyDescent="0.25">
      <c r="A588" s="6">
        <v>564</v>
      </c>
      <c r="B588" s="6">
        <v>3226.8362358084983</v>
      </c>
      <c r="C588" s="6">
        <v>-656.83623580849826</v>
      </c>
      <c r="D588" s="6">
        <v>-1.0867618792942089</v>
      </c>
      <c r="F588" s="6">
        <v>30.87671232876712</v>
      </c>
      <c r="G588" s="6">
        <v>3140</v>
      </c>
    </row>
    <row r="589" spans="1:7" x14ac:dyDescent="0.25">
      <c r="A589" s="6">
        <v>565</v>
      </c>
      <c r="B589" s="6">
        <v>3248.5763927230719</v>
      </c>
      <c r="C589" s="6">
        <v>-278.57639272307188</v>
      </c>
      <c r="D589" s="6">
        <v>-0.46091580759103146</v>
      </c>
      <c r="F589" s="6">
        <v>30.931506849315067</v>
      </c>
      <c r="G589" s="6">
        <v>3140</v>
      </c>
    </row>
    <row r="590" spans="1:7" x14ac:dyDescent="0.25">
      <c r="A590" s="6">
        <v>566</v>
      </c>
      <c r="B590" s="6">
        <v>3337.8410044022044</v>
      </c>
      <c r="C590" s="6">
        <v>-337.84100440220436</v>
      </c>
      <c r="D590" s="6">
        <v>-0.55897148304379896</v>
      </c>
      <c r="F590" s="6">
        <v>30.986301369863011</v>
      </c>
      <c r="G590" s="6">
        <v>3140</v>
      </c>
    </row>
    <row r="591" spans="1:7" x14ac:dyDescent="0.25">
      <c r="A591" s="6">
        <v>567</v>
      </c>
      <c r="B591" s="6">
        <v>3356.0956470288438</v>
      </c>
      <c r="C591" s="6">
        <v>-356.09564702884381</v>
      </c>
      <c r="D591" s="6">
        <v>-0.58917452094768641</v>
      </c>
      <c r="F591" s="6">
        <v>31.041095890410958</v>
      </c>
      <c r="G591" s="6">
        <v>3140</v>
      </c>
    </row>
    <row r="592" spans="1:7" x14ac:dyDescent="0.25">
      <c r="A592" s="6">
        <v>568</v>
      </c>
      <c r="B592" s="6">
        <v>3453.6900470910059</v>
      </c>
      <c r="C592" s="6">
        <v>-193.69004709100591</v>
      </c>
      <c r="D592" s="6">
        <v>-0.32046794634907377</v>
      </c>
      <c r="F592" s="6">
        <v>31.095890410958901</v>
      </c>
      <c r="G592" s="6">
        <v>3140</v>
      </c>
    </row>
    <row r="593" spans="1:7" x14ac:dyDescent="0.25">
      <c r="A593" s="6">
        <v>569</v>
      </c>
      <c r="B593" s="6">
        <v>3416.4718436774697</v>
      </c>
      <c r="C593" s="6">
        <v>-86.471843677469678</v>
      </c>
      <c r="D593" s="6">
        <v>-0.14307113130762228</v>
      </c>
      <c r="F593" s="6">
        <v>31.150684931506845</v>
      </c>
      <c r="G593" s="6">
        <v>3140</v>
      </c>
    </row>
    <row r="594" spans="1:7" x14ac:dyDescent="0.25">
      <c r="A594" s="6">
        <v>570</v>
      </c>
      <c r="B594" s="6">
        <v>3420.1345875054685</v>
      </c>
      <c r="C594" s="6">
        <v>79.865412494531483</v>
      </c>
      <c r="D594" s="6">
        <v>0.13214052611809524</v>
      </c>
      <c r="F594" s="6">
        <v>31.205479452054792</v>
      </c>
      <c r="G594" s="6">
        <v>3140</v>
      </c>
    </row>
    <row r="595" spans="1:7" x14ac:dyDescent="0.25">
      <c r="A595" s="6">
        <v>571</v>
      </c>
      <c r="B595" s="6">
        <v>3571.4886147205161</v>
      </c>
      <c r="C595" s="6">
        <v>-696.48861472051613</v>
      </c>
      <c r="D595" s="6">
        <v>-1.1523683295410774</v>
      </c>
      <c r="F595" s="6">
        <v>31.260273972602736</v>
      </c>
      <c r="G595" s="6">
        <v>3146</v>
      </c>
    </row>
    <row r="596" spans="1:7" x14ac:dyDescent="0.25">
      <c r="A596" s="6">
        <v>572</v>
      </c>
      <c r="B596" s="6">
        <v>3243.6139656012674</v>
      </c>
      <c r="C596" s="6">
        <v>316.38603439873259</v>
      </c>
      <c r="D596" s="6">
        <v>0.52347337522020465</v>
      </c>
      <c r="F596" s="6">
        <v>31.315068493150683</v>
      </c>
      <c r="G596" s="6">
        <v>3150</v>
      </c>
    </row>
    <row r="597" spans="1:7" x14ac:dyDescent="0.25">
      <c r="A597" s="6">
        <v>573</v>
      </c>
      <c r="B597" s="6">
        <v>3250.2305350970069</v>
      </c>
      <c r="C597" s="6">
        <v>529.76946490299315</v>
      </c>
      <c r="D597" s="6">
        <v>0.87652481377187641</v>
      </c>
      <c r="F597" s="6">
        <v>31.369863013698627</v>
      </c>
      <c r="G597" s="6">
        <v>3150</v>
      </c>
    </row>
    <row r="598" spans="1:7" x14ac:dyDescent="0.25">
      <c r="A598" s="6">
        <v>574</v>
      </c>
      <c r="B598" s="6">
        <v>3378.5447221036752</v>
      </c>
      <c r="C598" s="6">
        <v>1171.4552778963248</v>
      </c>
      <c r="D598" s="6">
        <v>1.9382197112628574</v>
      </c>
      <c r="F598" s="6">
        <v>31.424657534246574</v>
      </c>
      <c r="G598" s="6">
        <v>3150</v>
      </c>
    </row>
    <row r="599" spans="1:7" x14ac:dyDescent="0.25">
      <c r="A599" s="6">
        <v>575</v>
      </c>
      <c r="B599" s="6">
        <v>3395.6178344632181</v>
      </c>
      <c r="C599" s="6">
        <v>-535.61783446321806</v>
      </c>
      <c r="D599" s="6">
        <v>-0.88620117562218415</v>
      </c>
      <c r="F599" s="6">
        <v>31.479452054794518</v>
      </c>
      <c r="G599" s="6">
        <v>3150</v>
      </c>
    </row>
    <row r="600" spans="1:7" x14ac:dyDescent="0.25">
      <c r="A600" s="6">
        <v>576</v>
      </c>
      <c r="B600" s="6">
        <v>3271.5571564180968</v>
      </c>
      <c r="C600" s="6">
        <v>288.44284358190316</v>
      </c>
      <c r="D600" s="6">
        <v>0.47724024600163339</v>
      </c>
      <c r="F600" s="6">
        <v>31.534246575342465</v>
      </c>
      <c r="G600" s="6">
        <v>3150</v>
      </c>
    </row>
    <row r="601" spans="1:7" x14ac:dyDescent="0.25">
      <c r="A601" s="6">
        <v>577</v>
      </c>
      <c r="B601" s="6">
        <v>3357.8088659161335</v>
      </c>
      <c r="C601" s="6">
        <v>277.19113408386647</v>
      </c>
      <c r="D601" s="6">
        <v>0.45862384164886882</v>
      </c>
      <c r="F601" s="6">
        <v>31.589041095890408</v>
      </c>
      <c r="G601" s="6">
        <v>3150</v>
      </c>
    </row>
    <row r="602" spans="1:7" x14ac:dyDescent="0.25">
      <c r="A602" s="6">
        <v>578</v>
      </c>
      <c r="B602" s="6">
        <v>3551.9933653134258</v>
      </c>
      <c r="C602" s="6">
        <v>-581.99336531342578</v>
      </c>
      <c r="D602" s="6">
        <v>-0.96293135022651621</v>
      </c>
      <c r="F602" s="6">
        <v>31.643835616438352</v>
      </c>
      <c r="G602" s="6">
        <v>3150</v>
      </c>
    </row>
    <row r="603" spans="1:7" x14ac:dyDescent="0.25">
      <c r="A603" s="6">
        <v>579</v>
      </c>
      <c r="B603" s="6">
        <v>3428.5234524018529</v>
      </c>
      <c r="C603" s="6">
        <v>-308.52345240185286</v>
      </c>
      <c r="D603" s="6">
        <v>-0.51046441816028221</v>
      </c>
      <c r="F603" s="6">
        <v>31.698630136986299</v>
      </c>
      <c r="G603" s="6">
        <v>3160</v>
      </c>
    </row>
    <row r="604" spans="1:7" x14ac:dyDescent="0.25">
      <c r="A604" s="6">
        <v>580</v>
      </c>
      <c r="B604" s="6">
        <v>3343.8077322510412</v>
      </c>
      <c r="C604" s="6">
        <v>-223.80773225104122</v>
      </c>
      <c r="D604" s="6">
        <v>-0.37029886361602854</v>
      </c>
      <c r="F604" s="6">
        <v>31.753424657534243</v>
      </c>
      <c r="G604" s="6">
        <v>3160</v>
      </c>
    </row>
    <row r="605" spans="1:7" x14ac:dyDescent="0.25">
      <c r="A605" s="6">
        <v>581</v>
      </c>
      <c r="B605" s="6">
        <v>3410.5641923419876</v>
      </c>
      <c r="C605" s="6">
        <v>154.43580765801244</v>
      </c>
      <c r="D605" s="6">
        <v>0.25552023382838024</v>
      </c>
      <c r="F605" s="6">
        <v>31.80821917808219</v>
      </c>
      <c r="G605" s="6">
        <v>3160</v>
      </c>
    </row>
    <row r="606" spans="1:7" x14ac:dyDescent="0.25">
      <c r="A606" s="6">
        <v>582</v>
      </c>
      <c r="B606" s="6">
        <v>3376.4179676229019</v>
      </c>
      <c r="C606" s="6">
        <v>363.58203237709813</v>
      </c>
      <c r="D606" s="6">
        <v>0.60156104557383616</v>
      </c>
      <c r="F606" s="6">
        <v>31.863013698630134</v>
      </c>
      <c r="G606" s="6">
        <v>3160</v>
      </c>
    </row>
    <row r="607" spans="1:7" x14ac:dyDescent="0.25">
      <c r="A607" s="6">
        <v>583</v>
      </c>
      <c r="B607" s="6">
        <v>3239.8330687465586</v>
      </c>
      <c r="C607" s="6">
        <v>580.16693125344136</v>
      </c>
      <c r="D607" s="6">
        <v>0.95990944186758953</v>
      </c>
      <c r="F607" s="6">
        <v>31.917808219178081</v>
      </c>
      <c r="G607" s="6">
        <v>3160</v>
      </c>
    </row>
    <row r="608" spans="1:7" x14ac:dyDescent="0.25">
      <c r="A608" s="6">
        <v>584</v>
      </c>
      <c r="B608" s="6">
        <v>3213.1304847101801</v>
      </c>
      <c r="C608" s="6">
        <v>-813.1304847101801</v>
      </c>
      <c r="D608" s="6">
        <v>-1.3453569786498265</v>
      </c>
      <c r="F608" s="6">
        <v>31.972602739726025</v>
      </c>
      <c r="G608" s="6">
        <v>3160</v>
      </c>
    </row>
    <row r="609" spans="1:7" x14ac:dyDescent="0.25">
      <c r="A609" s="6">
        <v>585</v>
      </c>
      <c r="B609" s="6">
        <v>3320.8860450693714</v>
      </c>
      <c r="C609" s="6">
        <v>-280.88604506937145</v>
      </c>
      <c r="D609" s="6">
        <v>-0.46473721997290346</v>
      </c>
      <c r="F609" s="6">
        <v>32.027397260273972</v>
      </c>
      <c r="G609" s="6">
        <v>3160</v>
      </c>
    </row>
    <row r="610" spans="1:7" x14ac:dyDescent="0.25">
      <c r="A610" s="6">
        <v>586</v>
      </c>
      <c r="B610" s="6">
        <v>3291.7022474720902</v>
      </c>
      <c r="C610" s="6">
        <v>228.29775252790978</v>
      </c>
      <c r="D610" s="6">
        <v>0.37772778213200009</v>
      </c>
      <c r="F610" s="6">
        <v>32.082191780821915</v>
      </c>
      <c r="G610" s="6">
        <v>3160</v>
      </c>
    </row>
    <row r="611" spans="1:7" x14ac:dyDescent="0.25">
      <c r="A611" s="6">
        <v>587</v>
      </c>
      <c r="B611" s="6">
        <v>3307.9482886446658</v>
      </c>
      <c r="C611" s="6">
        <v>322.05171135533419</v>
      </c>
      <c r="D611" s="6">
        <v>0.53284746483517742</v>
      </c>
      <c r="F611" s="6">
        <v>32.136986301369859</v>
      </c>
      <c r="G611" s="6">
        <v>3160</v>
      </c>
    </row>
    <row r="612" spans="1:7" x14ac:dyDescent="0.25">
      <c r="A612" s="6">
        <v>588</v>
      </c>
      <c r="B612" s="6">
        <v>3454.989730384812</v>
      </c>
      <c r="C612" s="6">
        <v>-214.98973038481199</v>
      </c>
      <c r="D612" s="6">
        <v>-0.35570912608736233</v>
      </c>
      <c r="F612" s="6">
        <v>32.191780821917803</v>
      </c>
      <c r="G612" s="6">
        <v>3160</v>
      </c>
    </row>
    <row r="613" spans="1:7" x14ac:dyDescent="0.25">
      <c r="A613" s="6">
        <v>589</v>
      </c>
      <c r="B613" s="6">
        <v>3436.3215521646889</v>
      </c>
      <c r="C613" s="6">
        <v>413.67844783531109</v>
      </c>
      <c r="D613" s="6">
        <v>0.684447572901698</v>
      </c>
      <c r="F613" s="6">
        <v>32.246575342465754</v>
      </c>
      <c r="G613" s="6">
        <v>3160</v>
      </c>
    </row>
    <row r="614" spans="1:7" x14ac:dyDescent="0.25">
      <c r="A614" s="6">
        <v>590</v>
      </c>
      <c r="B614" s="6">
        <v>3416.944455784308</v>
      </c>
      <c r="C614" s="6">
        <v>723.05554421569195</v>
      </c>
      <c r="D614" s="6">
        <v>1.1963243792400036</v>
      </c>
      <c r="F614" s="6">
        <v>32.301369863013697</v>
      </c>
      <c r="G614" s="6">
        <v>3160</v>
      </c>
    </row>
    <row r="615" spans="1:7" x14ac:dyDescent="0.25">
      <c r="A615" s="6">
        <v>591</v>
      </c>
      <c r="B615" s="6">
        <v>3286.9761264037047</v>
      </c>
      <c r="C615" s="6">
        <v>-2231.9761264037047</v>
      </c>
      <c r="D615" s="6">
        <v>-3.692893962655091</v>
      </c>
      <c r="F615" s="6">
        <v>32.356164383561641</v>
      </c>
      <c r="G615" s="6">
        <v>3160</v>
      </c>
    </row>
    <row r="616" spans="1:7" x14ac:dyDescent="0.25">
      <c r="A616" s="6">
        <v>592</v>
      </c>
      <c r="B616" s="6">
        <v>3356.9227182158111</v>
      </c>
      <c r="C616" s="6">
        <v>-646.92271821581107</v>
      </c>
      <c r="D616" s="6">
        <v>-1.0703595670859249</v>
      </c>
      <c r="F616" s="6">
        <v>32.410958904109584</v>
      </c>
      <c r="G616" s="6">
        <v>3170</v>
      </c>
    </row>
    <row r="617" spans="1:7" x14ac:dyDescent="0.25">
      <c r="A617" s="6">
        <v>593</v>
      </c>
      <c r="B617" s="6">
        <v>3418.0078330246947</v>
      </c>
      <c r="C617" s="6">
        <v>-438.00783302469472</v>
      </c>
      <c r="D617" s="6">
        <v>-0.72470151586198861</v>
      </c>
      <c r="F617" s="6">
        <v>32.465753424657535</v>
      </c>
      <c r="G617" s="6">
        <v>3170</v>
      </c>
    </row>
    <row r="618" spans="1:7" x14ac:dyDescent="0.25">
      <c r="A618" s="6">
        <v>594</v>
      </c>
      <c r="B618" s="6">
        <v>3239.7149157198492</v>
      </c>
      <c r="C618" s="6">
        <v>-159.71491571984916</v>
      </c>
      <c r="D618" s="6">
        <v>-0.26425472971260477</v>
      </c>
      <c r="F618" s="6">
        <v>32.520547945205479</v>
      </c>
      <c r="G618" s="6">
        <v>3170</v>
      </c>
    </row>
    <row r="619" spans="1:7" x14ac:dyDescent="0.25">
      <c r="A619" s="6">
        <v>595</v>
      </c>
      <c r="B619" s="6">
        <v>3400.8165676384424</v>
      </c>
      <c r="C619" s="6">
        <v>-180.81656763844239</v>
      </c>
      <c r="D619" s="6">
        <v>-0.2991682586031586</v>
      </c>
      <c r="F619" s="6">
        <v>32.575342465753423</v>
      </c>
      <c r="G619" s="6">
        <v>3170</v>
      </c>
    </row>
    <row r="620" spans="1:7" x14ac:dyDescent="0.25">
      <c r="A620" s="6">
        <v>596</v>
      </c>
      <c r="B620" s="6">
        <v>3414.2269361699864</v>
      </c>
      <c r="C620" s="6">
        <v>-64.226936169986402</v>
      </c>
      <c r="D620" s="6">
        <v>-0.1062660402215595</v>
      </c>
      <c r="F620" s="6">
        <v>32.630136986301366</v>
      </c>
      <c r="G620" s="6">
        <v>3170</v>
      </c>
    </row>
    <row r="621" spans="1:7" x14ac:dyDescent="0.25">
      <c r="A621" s="6">
        <v>597</v>
      </c>
      <c r="B621" s="6">
        <v>3405.188229626699</v>
      </c>
      <c r="C621" s="6">
        <v>-25.188229626699012</v>
      </c>
      <c r="D621" s="6">
        <v>-4.1674935505821131E-2</v>
      </c>
      <c r="F621" s="6">
        <v>32.68493150684931</v>
      </c>
      <c r="G621" s="6">
        <v>3170</v>
      </c>
    </row>
    <row r="622" spans="1:7" x14ac:dyDescent="0.25">
      <c r="A622" s="6">
        <v>598</v>
      </c>
      <c r="B622" s="6">
        <v>3321.1223511227904</v>
      </c>
      <c r="C622" s="6">
        <v>168.87764887720959</v>
      </c>
      <c r="D622" s="6">
        <v>0.27941483897988273</v>
      </c>
      <c r="F622" s="6">
        <v>32.739726027397261</v>
      </c>
      <c r="G622" s="6">
        <v>3170</v>
      </c>
    </row>
    <row r="623" spans="1:7" x14ac:dyDescent="0.25">
      <c r="A623" s="6">
        <v>599</v>
      </c>
      <c r="B623" s="6">
        <v>3441.2839792864938</v>
      </c>
      <c r="C623" s="6">
        <v>478.71602071350617</v>
      </c>
      <c r="D623" s="6">
        <v>0.79205484404873061</v>
      </c>
      <c r="F623" s="6">
        <v>32.794520547945204</v>
      </c>
      <c r="G623" s="6">
        <v>3170</v>
      </c>
    </row>
    <row r="624" spans="1:7" x14ac:dyDescent="0.25">
      <c r="A624" s="6">
        <v>600</v>
      </c>
      <c r="B624" s="6">
        <v>3398.276277564185</v>
      </c>
      <c r="C624" s="6">
        <v>-58.276277564184966</v>
      </c>
      <c r="D624" s="6">
        <v>-9.642043704542097E-2</v>
      </c>
      <c r="F624" s="6">
        <v>32.849315068493148</v>
      </c>
      <c r="G624" s="6">
        <v>3170</v>
      </c>
    </row>
    <row r="625" spans="1:7" x14ac:dyDescent="0.25">
      <c r="A625" s="6">
        <v>601</v>
      </c>
      <c r="B625" s="6">
        <v>3289.3982634512522</v>
      </c>
      <c r="C625" s="6">
        <v>1190.6017365487478</v>
      </c>
      <c r="D625" s="6">
        <v>1.9698982945269552</v>
      </c>
      <c r="F625" s="6">
        <v>32.904109589041092</v>
      </c>
      <c r="G625" s="6">
        <v>3170</v>
      </c>
    </row>
    <row r="626" spans="1:7" x14ac:dyDescent="0.25">
      <c r="A626" s="6">
        <v>602</v>
      </c>
      <c r="B626" s="6">
        <v>3292.6474716857674</v>
      </c>
      <c r="C626" s="6">
        <v>-252.64747168576741</v>
      </c>
      <c r="D626" s="6">
        <v>-0.41801536845815201</v>
      </c>
      <c r="F626" s="6">
        <v>32.958904109589035</v>
      </c>
      <c r="G626" s="6">
        <v>3180</v>
      </c>
    </row>
    <row r="627" spans="1:7" x14ac:dyDescent="0.25">
      <c r="A627" s="6">
        <v>603</v>
      </c>
      <c r="B627" s="6">
        <v>3381.6757773114805</v>
      </c>
      <c r="C627" s="6">
        <v>-181.67577731148049</v>
      </c>
      <c r="D627" s="6">
        <v>-0.30058985544583172</v>
      </c>
      <c r="F627" s="6">
        <v>33.013698630136986</v>
      </c>
      <c r="G627" s="6">
        <v>3180</v>
      </c>
    </row>
    <row r="628" spans="1:7" x14ac:dyDescent="0.25">
      <c r="A628" s="6">
        <v>604</v>
      </c>
      <c r="B628" s="6">
        <v>3521.2735783689195</v>
      </c>
      <c r="C628" s="6">
        <v>78.726421631080484</v>
      </c>
      <c r="D628" s="6">
        <v>0.13025602008176287</v>
      </c>
      <c r="F628" s="6">
        <v>33.06849315068493</v>
      </c>
      <c r="G628" s="6">
        <v>3180</v>
      </c>
    </row>
    <row r="629" spans="1:7" x14ac:dyDescent="0.25">
      <c r="A629" s="6">
        <v>605</v>
      </c>
      <c r="B629" s="6">
        <v>3458.8887802662302</v>
      </c>
      <c r="C629" s="6">
        <v>41.111219733769758</v>
      </c>
      <c r="D629" s="6">
        <v>6.802016085935729E-2</v>
      </c>
      <c r="F629" s="6">
        <v>33.123287671232873</v>
      </c>
      <c r="G629" s="6">
        <v>3180</v>
      </c>
    </row>
    <row r="630" spans="1:7" x14ac:dyDescent="0.25">
      <c r="A630" s="6">
        <v>606</v>
      </c>
      <c r="B630" s="6">
        <v>3260.5098484207456</v>
      </c>
      <c r="C630" s="6">
        <v>439.49015157925442</v>
      </c>
      <c r="D630" s="6">
        <v>0.72715407132443666</v>
      </c>
      <c r="F630" s="6">
        <v>33.178082191780817</v>
      </c>
      <c r="G630" s="6">
        <v>3180</v>
      </c>
    </row>
    <row r="631" spans="1:7" x14ac:dyDescent="0.25">
      <c r="A631" s="6">
        <v>607</v>
      </c>
      <c r="B631" s="6">
        <v>3473.5397555782256</v>
      </c>
      <c r="C631" s="6">
        <v>286.46024442177441</v>
      </c>
      <c r="D631" s="6">
        <v>0.47395995622514669</v>
      </c>
      <c r="F631" s="6">
        <v>33.232876712328768</v>
      </c>
      <c r="G631" s="6">
        <v>3180</v>
      </c>
    </row>
    <row r="632" spans="1:7" x14ac:dyDescent="0.25">
      <c r="A632" s="6">
        <v>608</v>
      </c>
      <c r="B632" s="6">
        <v>3429.055141022046</v>
      </c>
      <c r="C632" s="6">
        <v>550.94485897795403</v>
      </c>
      <c r="D632" s="6">
        <v>0.91156035201585561</v>
      </c>
      <c r="F632" s="6">
        <v>33.287671232876711</v>
      </c>
      <c r="G632" s="6">
        <v>3180</v>
      </c>
    </row>
    <row r="633" spans="1:7" x14ac:dyDescent="0.25">
      <c r="A633" s="6">
        <v>609</v>
      </c>
      <c r="B633" s="6">
        <v>3451.681445636942</v>
      </c>
      <c r="C633" s="6">
        <v>178.31855436305796</v>
      </c>
      <c r="D633" s="6">
        <v>0.29503519551427909</v>
      </c>
      <c r="F633" s="6">
        <v>33.342465753424655</v>
      </c>
      <c r="G633" s="6">
        <v>3180</v>
      </c>
    </row>
    <row r="634" spans="1:7" x14ac:dyDescent="0.25">
      <c r="A634" s="6">
        <v>610</v>
      </c>
      <c r="B634" s="6">
        <v>3367.7927966730981</v>
      </c>
      <c r="C634" s="6">
        <v>852.20720332690189</v>
      </c>
      <c r="D634" s="6">
        <v>1.4100109758646528</v>
      </c>
      <c r="F634" s="6">
        <v>33.397260273972599</v>
      </c>
      <c r="G634" s="6">
        <v>3180</v>
      </c>
    </row>
    <row r="635" spans="1:7" x14ac:dyDescent="0.25">
      <c r="A635" s="6">
        <v>611</v>
      </c>
      <c r="B635" s="6">
        <v>3356.272876568908</v>
      </c>
      <c r="C635" s="6">
        <v>-396.27287656890803</v>
      </c>
      <c r="D635" s="6">
        <v>-0.65564935759559184</v>
      </c>
      <c r="F635" s="6">
        <v>33.452054794520542</v>
      </c>
      <c r="G635" s="6">
        <v>3180</v>
      </c>
    </row>
    <row r="636" spans="1:7" x14ac:dyDescent="0.25">
      <c r="A636" s="6">
        <v>612</v>
      </c>
      <c r="B636" s="6">
        <v>3326.5573903514342</v>
      </c>
      <c r="C636" s="6">
        <v>-336.55739035143415</v>
      </c>
      <c r="D636" s="6">
        <v>-0.55684769214729579</v>
      </c>
      <c r="F636" s="6">
        <v>33.506849315068493</v>
      </c>
      <c r="G636" s="6">
        <v>3180</v>
      </c>
    </row>
    <row r="637" spans="1:7" x14ac:dyDescent="0.25">
      <c r="A637" s="6">
        <v>613</v>
      </c>
      <c r="B637" s="6">
        <v>3314.1513225469216</v>
      </c>
      <c r="C637" s="6">
        <v>-294.15132254692162</v>
      </c>
      <c r="D637" s="6">
        <v>-0.48668515325511147</v>
      </c>
      <c r="F637" s="6">
        <v>33.561643835616437</v>
      </c>
      <c r="G637" s="6">
        <v>3180</v>
      </c>
    </row>
    <row r="638" spans="1:7" x14ac:dyDescent="0.25">
      <c r="A638" s="6">
        <v>614</v>
      </c>
      <c r="B638" s="6">
        <v>3442.7018156070094</v>
      </c>
      <c r="C638" s="6">
        <v>-92.701815607009394</v>
      </c>
      <c r="D638" s="6">
        <v>-0.15337886957325397</v>
      </c>
      <c r="F638" s="6">
        <v>33.61643835616438</v>
      </c>
      <c r="G638" s="6">
        <v>3180</v>
      </c>
    </row>
    <row r="639" spans="1:7" x14ac:dyDescent="0.25">
      <c r="A639" s="6">
        <v>615</v>
      </c>
      <c r="B639" s="6">
        <v>3237.4109316990111</v>
      </c>
      <c r="C639" s="6">
        <v>272.58906830098886</v>
      </c>
      <c r="D639" s="6">
        <v>0.45100953935222482</v>
      </c>
      <c r="F639" s="6">
        <v>33.671232876712324</v>
      </c>
      <c r="G639" s="6">
        <v>3180</v>
      </c>
    </row>
    <row r="640" spans="1:7" x14ac:dyDescent="0.25">
      <c r="A640" s="6">
        <v>616</v>
      </c>
      <c r="B640" s="6">
        <v>3386.7563574599953</v>
      </c>
      <c r="C640" s="6">
        <v>673.24364254000466</v>
      </c>
      <c r="D640" s="6">
        <v>1.1139085913691422</v>
      </c>
      <c r="F640" s="6">
        <v>33.726027397260275</v>
      </c>
      <c r="G640" s="6">
        <v>3190</v>
      </c>
    </row>
    <row r="641" spans="1:7" x14ac:dyDescent="0.25">
      <c r="A641" s="6">
        <v>617</v>
      </c>
      <c r="B641" s="6">
        <v>3441.0476732330744</v>
      </c>
      <c r="C641" s="6">
        <v>668.95232676692558</v>
      </c>
      <c r="D641" s="6">
        <v>1.1068084374191156</v>
      </c>
      <c r="F641" s="6">
        <v>33.780821917808218</v>
      </c>
      <c r="G641" s="6">
        <v>3190</v>
      </c>
    </row>
    <row r="642" spans="1:7" x14ac:dyDescent="0.25">
      <c r="A642" s="6">
        <v>618</v>
      </c>
      <c r="B642" s="6">
        <v>3335.7733264347858</v>
      </c>
      <c r="C642" s="6">
        <v>964.22667356521424</v>
      </c>
      <c r="D642" s="6">
        <v>1.5953516793108968</v>
      </c>
      <c r="F642" s="6">
        <v>33.835616438356162</v>
      </c>
      <c r="G642" s="6">
        <v>3190</v>
      </c>
    </row>
    <row r="643" spans="1:7" x14ac:dyDescent="0.25">
      <c r="A643" s="6">
        <v>619</v>
      </c>
      <c r="B643" s="6">
        <v>3362.9485225780027</v>
      </c>
      <c r="C643" s="6">
        <v>-1142.9485225780027</v>
      </c>
      <c r="D643" s="6">
        <v>-1.8910541419879123</v>
      </c>
      <c r="F643" s="6">
        <v>33.890410958904106</v>
      </c>
      <c r="G643" s="6">
        <v>3190</v>
      </c>
    </row>
    <row r="644" spans="1:7" x14ac:dyDescent="0.25">
      <c r="A644" s="6">
        <v>620</v>
      </c>
      <c r="B644" s="6">
        <v>3462.5515240942286</v>
      </c>
      <c r="C644" s="6">
        <v>-622.55152409422863</v>
      </c>
      <c r="D644" s="6">
        <v>-1.0300364495715362</v>
      </c>
      <c r="F644" s="6">
        <v>33.945205479452049</v>
      </c>
      <c r="G644" s="6">
        <v>3190</v>
      </c>
    </row>
    <row r="645" spans="1:7" x14ac:dyDescent="0.25">
      <c r="A645" s="6">
        <v>621</v>
      </c>
      <c r="B645" s="6">
        <v>3272.7977631985482</v>
      </c>
      <c r="C645" s="6">
        <v>57.202236801451818</v>
      </c>
      <c r="D645" s="6">
        <v>9.464339355404032E-2</v>
      </c>
      <c r="F645" s="6">
        <v>34</v>
      </c>
      <c r="G645" s="6">
        <v>3190</v>
      </c>
    </row>
    <row r="646" spans="1:7" x14ac:dyDescent="0.25">
      <c r="A646" s="6">
        <v>622</v>
      </c>
      <c r="B646" s="6">
        <v>3342.4489724438804</v>
      </c>
      <c r="C646" s="6">
        <v>-2.4489724438803933</v>
      </c>
      <c r="D646" s="6">
        <v>-4.0519230675134946E-3</v>
      </c>
      <c r="F646" s="6">
        <v>34.054794520547944</v>
      </c>
      <c r="G646" s="6">
        <v>3190</v>
      </c>
    </row>
    <row r="647" spans="1:7" x14ac:dyDescent="0.25">
      <c r="A647" s="6">
        <v>623</v>
      </c>
      <c r="B647" s="6">
        <v>3395.972293543347</v>
      </c>
      <c r="C647" s="6">
        <v>444.02770645665305</v>
      </c>
      <c r="D647" s="6">
        <v>0.73466163774225535</v>
      </c>
      <c r="F647" s="6">
        <v>34.109589041095887</v>
      </c>
      <c r="G647" s="6">
        <v>3190</v>
      </c>
    </row>
    <row r="648" spans="1:7" x14ac:dyDescent="0.25">
      <c r="A648" s="6">
        <v>624</v>
      </c>
      <c r="B648" s="6">
        <v>3360.5263855304552</v>
      </c>
      <c r="C648" s="6">
        <v>-20.526385530455173</v>
      </c>
      <c r="D648" s="6">
        <v>-3.3961727593693002E-2</v>
      </c>
      <c r="F648" s="6">
        <v>34.164383561643831</v>
      </c>
      <c r="G648" s="6">
        <v>3190</v>
      </c>
    </row>
    <row r="649" spans="1:7" x14ac:dyDescent="0.25">
      <c r="A649" s="6">
        <v>625</v>
      </c>
      <c r="B649" s="6">
        <v>3365.6069656789696</v>
      </c>
      <c r="C649" s="6">
        <v>-15.606965678969573</v>
      </c>
      <c r="D649" s="6">
        <v>-2.5822350270429076E-2</v>
      </c>
      <c r="F649" s="6">
        <v>34.219178082191775</v>
      </c>
      <c r="G649" s="6">
        <v>3190</v>
      </c>
    </row>
    <row r="650" spans="1:7" x14ac:dyDescent="0.25">
      <c r="A650" s="6">
        <v>626</v>
      </c>
      <c r="B650" s="6">
        <v>3501.8964819885387</v>
      </c>
      <c r="C650" s="6">
        <v>268.10351801146135</v>
      </c>
      <c r="D650" s="6">
        <v>0.443588016609474</v>
      </c>
      <c r="F650" s="6">
        <v>34.273972602739725</v>
      </c>
      <c r="G650" s="6">
        <v>3190</v>
      </c>
    </row>
    <row r="651" spans="1:7" x14ac:dyDescent="0.25">
      <c r="A651" s="6">
        <v>627</v>
      </c>
      <c r="B651" s="6">
        <v>3413.7543240631476</v>
      </c>
      <c r="C651" s="6">
        <v>646.24567593685242</v>
      </c>
      <c r="D651" s="6">
        <v>1.0692393734983452</v>
      </c>
      <c r="F651" s="6">
        <v>34.328767123287669</v>
      </c>
      <c r="G651" s="6">
        <v>3195</v>
      </c>
    </row>
    <row r="652" spans="1:7" x14ac:dyDescent="0.25">
      <c r="A652" s="6">
        <v>628</v>
      </c>
      <c r="B652" s="6">
        <v>3420.7844291523716</v>
      </c>
      <c r="C652" s="6">
        <v>1119.2155708476284</v>
      </c>
      <c r="D652" s="6">
        <v>1.8517870220916526</v>
      </c>
      <c r="F652" s="6">
        <v>34.383561643835613</v>
      </c>
      <c r="G652" s="6">
        <v>3200</v>
      </c>
    </row>
    <row r="653" spans="1:7" x14ac:dyDescent="0.25">
      <c r="A653" s="6">
        <v>629</v>
      </c>
      <c r="B653" s="6">
        <v>3419.1302867784366</v>
      </c>
      <c r="C653" s="6">
        <v>-179.13028677843658</v>
      </c>
      <c r="D653" s="6">
        <v>-0.29637823933118279</v>
      </c>
      <c r="F653" s="6">
        <v>34.438356164383556</v>
      </c>
      <c r="G653" s="6">
        <v>3200</v>
      </c>
    </row>
    <row r="654" spans="1:7" x14ac:dyDescent="0.25">
      <c r="A654" s="6">
        <v>630</v>
      </c>
      <c r="B654" s="6">
        <v>3355.6230349220054</v>
      </c>
      <c r="C654" s="6">
        <v>-25.623034922005445</v>
      </c>
      <c r="D654" s="6">
        <v>-4.2394338294664928E-2</v>
      </c>
      <c r="F654" s="6">
        <v>34.493150684931507</v>
      </c>
      <c r="G654" s="6">
        <v>3200</v>
      </c>
    </row>
    <row r="655" spans="1:7" x14ac:dyDescent="0.25">
      <c r="A655" s="6">
        <v>631</v>
      </c>
      <c r="B655" s="6">
        <v>3323.4263351436284</v>
      </c>
      <c r="C655" s="6">
        <v>-273.42633514362842</v>
      </c>
      <c r="D655" s="6">
        <v>-0.45239483090249638</v>
      </c>
      <c r="F655" s="6">
        <v>34.547945205479451</v>
      </c>
      <c r="G655" s="6">
        <v>3200</v>
      </c>
    </row>
    <row r="656" spans="1:7" x14ac:dyDescent="0.25">
      <c r="A656" s="6">
        <v>632</v>
      </c>
      <c r="B656" s="6">
        <v>3286.9761264037047</v>
      </c>
      <c r="C656" s="6">
        <v>203.02387359629529</v>
      </c>
      <c r="D656" s="6">
        <v>0.33591113641822185</v>
      </c>
      <c r="F656" s="6">
        <v>34.602739726027394</v>
      </c>
      <c r="G656" s="6">
        <v>3200</v>
      </c>
    </row>
    <row r="657" spans="1:7" x14ac:dyDescent="0.25">
      <c r="A657" s="6">
        <v>633</v>
      </c>
      <c r="B657" s="6">
        <v>3258.0286348598434</v>
      </c>
      <c r="C657" s="6">
        <v>861.97136514015665</v>
      </c>
      <c r="D657" s="6">
        <v>1.4261661729494239</v>
      </c>
      <c r="F657" s="6">
        <v>34.657534246575338</v>
      </c>
      <c r="G657" s="6">
        <v>3200</v>
      </c>
    </row>
    <row r="658" spans="1:7" x14ac:dyDescent="0.25">
      <c r="A658" s="6">
        <v>634</v>
      </c>
      <c r="B658" s="6">
        <v>3407.6694431876012</v>
      </c>
      <c r="C658" s="6">
        <v>1542.3305568123988</v>
      </c>
      <c r="D658" s="6">
        <v>2.5518477255615495</v>
      </c>
      <c r="F658" s="6">
        <v>34.712328767123282</v>
      </c>
      <c r="G658" s="6">
        <v>3200</v>
      </c>
    </row>
    <row r="659" spans="1:7" x14ac:dyDescent="0.25">
      <c r="A659" s="6">
        <v>635</v>
      </c>
      <c r="B659" s="6">
        <v>3463.9693604147446</v>
      </c>
      <c r="C659" s="6">
        <v>-113.96936041474464</v>
      </c>
      <c r="D659" s="6">
        <v>-0.18856687489817139</v>
      </c>
      <c r="F659" s="6">
        <v>34.767123287671232</v>
      </c>
      <c r="G659" s="6">
        <v>3200</v>
      </c>
    </row>
    <row r="660" spans="1:7" x14ac:dyDescent="0.25">
      <c r="A660" s="6">
        <v>636</v>
      </c>
      <c r="B660" s="6">
        <v>3419.6619753986297</v>
      </c>
      <c r="C660" s="6">
        <v>280.33802460137031</v>
      </c>
      <c r="D660" s="6">
        <v>0.4638304981429735</v>
      </c>
      <c r="F660" s="6">
        <v>34.821917808219176</v>
      </c>
      <c r="G660" s="6">
        <v>3200</v>
      </c>
    </row>
    <row r="661" spans="1:7" x14ac:dyDescent="0.25">
      <c r="A661" s="6">
        <v>637</v>
      </c>
      <c r="B661" s="6">
        <v>3390.7735603681231</v>
      </c>
      <c r="C661" s="6">
        <v>-190.77356036812307</v>
      </c>
      <c r="D661" s="6">
        <v>-0.31564250216815798</v>
      </c>
      <c r="F661" s="6">
        <v>34.87671232876712</v>
      </c>
      <c r="G661" s="6">
        <v>3200</v>
      </c>
    </row>
    <row r="662" spans="1:7" x14ac:dyDescent="0.25">
      <c r="A662" s="6">
        <v>638</v>
      </c>
      <c r="B662" s="6">
        <v>3486.0639764094472</v>
      </c>
      <c r="C662" s="6">
        <v>-196.06397640944715</v>
      </c>
      <c r="D662" s="6">
        <v>-0.32439570755768804</v>
      </c>
      <c r="F662" s="6">
        <v>34.931506849315063</v>
      </c>
      <c r="G662" s="6">
        <v>3200</v>
      </c>
    </row>
    <row r="663" spans="1:7" x14ac:dyDescent="0.25">
      <c r="A663" s="6">
        <v>639</v>
      </c>
      <c r="B663" s="6">
        <v>3366.9066489727757</v>
      </c>
      <c r="C663" s="6">
        <v>33.093351027224344</v>
      </c>
      <c r="D663" s="6">
        <v>5.475427571412915E-2</v>
      </c>
      <c r="F663" s="6">
        <v>34.986301369863014</v>
      </c>
      <c r="G663" s="6">
        <v>3200</v>
      </c>
    </row>
    <row r="664" spans="1:7" x14ac:dyDescent="0.25">
      <c r="A664" s="6">
        <v>640</v>
      </c>
      <c r="B664" s="6">
        <v>3367.6746436463886</v>
      </c>
      <c r="C664" s="6">
        <v>-647.67464364638863</v>
      </c>
      <c r="D664" s="6">
        <v>-1.0716036578493064</v>
      </c>
      <c r="F664" s="6">
        <v>35.041095890410958</v>
      </c>
      <c r="G664" s="6">
        <v>3200</v>
      </c>
    </row>
    <row r="665" spans="1:7" x14ac:dyDescent="0.25">
      <c r="A665" s="6">
        <v>641</v>
      </c>
      <c r="B665" s="6">
        <v>3389.7692596410911</v>
      </c>
      <c r="C665" s="6">
        <v>-1.7692596410911392</v>
      </c>
      <c r="D665" s="6">
        <v>-2.9273109912166737E-3</v>
      </c>
      <c r="F665" s="6">
        <v>35.095890410958901</v>
      </c>
      <c r="G665" s="6">
        <v>3200</v>
      </c>
    </row>
    <row r="666" spans="1:7" x14ac:dyDescent="0.25">
      <c r="A666" s="6">
        <v>642</v>
      </c>
      <c r="B666" s="6">
        <v>3330.1019811527231</v>
      </c>
      <c r="C666" s="6">
        <v>109.89801884727694</v>
      </c>
      <c r="D666" s="6">
        <v>0.18183067708828105</v>
      </c>
      <c r="F666" s="6">
        <v>35.150684931506845</v>
      </c>
      <c r="G666" s="6">
        <v>3200</v>
      </c>
    </row>
    <row r="667" spans="1:7" x14ac:dyDescent="0.25">
      <c r="A667" s="6">
        <v>643</v>
      </c>
      <c r="B667" s="6">
        <v>3512.2939483389873</v>
      </c>
      <c r="C667" s="6">
        <v>87.70605166101268</v>
      </c>
      <c r="D667" s="6">
        <v>0.14511317788561612</v>
      </c>
      <c r="F667" s="6">
        <v>35.205479452054789</v>
      </c>
      <c r="G667" s="6">
        <v>3200</v>
      </c>
    </row>
    <row r="668" spans="1:7" x14ac:dyDescent="0.25">
      <c r="A668" s="6">
        <v>644</v>
      </c>
      <c r="B668" s="6">
        <v>3309.1298189117624</v>
      </c>
      <c r="C668" s="6">
        <v>-639.12981891176241</v>
      </c>
      <c r="D668" s="6">
        <v>-1.0574659028342963</v>
      </c>
      <c r="F668" s="6">
        <v>35.260273972602739</v>
      </c>
      <c r="G668" s="6">
        <v>3200</v>
      </c>
    </row>
    <row r="669" spans="1:7" x14ac:dyDescent="0.25">
      <c r="A669" s="6">
        <v>645</v>
      </c>
      <c r="B669" s="6">
        <v>3381.2031652046421</v>
      </c>
      <c r="C669" s="6">
        <v>318.79683479535788</v>
      </c>
      <c r="D669" s="6">
        <v>0.52746214110553191</v>
      </c>
      <c r="F669" s="6">
        <v>35.315068493150683</v>
      </c>
      <c r="G669" s="6">
        <v>3200</v>
      </c>
    </row>
    <row r="670" spans="1:7" x14ac:dyDescent="0.25">
      <c r="A670" s="6">
        <v>646</v>
      </c>
      <c r="B670" s="6">
        <v>3367.8518731864528</v>
      </c>
      <c r="C670" s="6">
        <v>-1187.8518731864528</v>
      </c>
      <c r="D670" s="6">
        <v>-1.9653485353746887</v>
      </c>
      <c r="F670" s="6">
        <v>35.369863013698627</v>
      </c>
      <c r="G670" s="6">
        <v>3200</v>
      </c>
    </row>
    <row r="671" spans="1:7" x14ac:dyDescent="0.25">
      <c r="A671" s="6">
        <v>647</v>
      </c>
      <c r="B671" s="6">
        <v>3339.3179172360751</v>
      </c>
      <c r="C671" s="6">
        <v>-539.31791723607512</v>
      </c>
      <c r="D671" s="6">
        <v>-0.89232311087568716</v>
      </c>
      <c r="F671" s="6">
        <v>35.42465753424657</v>
      </c>
      <c r="G671" s="6">
        <v>3200</v>
      </c>
    </row>
    <row r="672" spans="1:7" x14ac:dyDescent="0.25">
      <c r="A672" s="6">
        <v>648</v>
      </c>
      <c r="B672" s="6">
        <v>3379.253640263933</v>
      </c>
      <c r="C672" s="6">
        <v>-109.25364026393299</v>
      </c>
      <c r="D672" s="6">
        <v>-0.18076452689431402</v>
      </c>
      <c r="F672" s="6">
        <v>35.479452054794521</v>
      </c>
      <c r="G672" s="6">
        <v>3200</v>
      </c>
    </row>
    <row r="673" spans="1:7" x14ac:dyDescent="0.25">
      <c r="A673" s="6">
        <v>649</v>
      </c>
      <c r="B673" s="6">
        <v>3329.8656750993041</v>
      </c>
      <c r="C673" s="6">
        <v>50.134324900695901</v>
      </c>
      <c r="D673" s="6">
        <v>8.2949250019926812E-2</v>
      </c>
      <c r="F673" s="6">
        <v>35.534246575342465</v>
      </c>
      <c r="G673" s="6">
        <v>3200</v>
      </c>
    </row>
    <row r="674" spans="1:7" x14ac:dyDescent="0.25">
      <c r="A674" s="6">
        <v>650</v>
      </c>
      <c r="B674" s="6">
        <v>3278.1737259138367</v>
      </c>
      <c r="C674" s="6">
        <v>201.82627408616327</v>
      </c>
      <c r="D674" s="6">
        <v>0.33392966002681829</v>
      </c>
      <c r="F674" s="6">
        <v>35.589041095890408</v>
      </c>
      <c r="G674" s="6">
        <v>3200</v>
      </c>
    </row>
    <row r="675" spans="1:7" x14ac:dyDescent="0.25">
      <c r="A675" s="6">
        <v>651</v>
      </c>
      <c r="B675" s="6">
        <v>3437.5030824317855</v>
      </c>
      <c r="C675" s="6">
        <v>302.49691756821449</v>
      </c>
      <c r="D675" s="6">
        <v>0.50049327472393512</v>
      </c>
      <c r="F675" s="6">
        <v>35.643835616438352</v>
      </c>
      <c r="G675" s="6">
        <v>3200</v>
      </c>
    </row>
    <row r="676" spans="1:7" x14ac:dyDescent="0.25">
      <c r="A676" s="6">
        <v>652</v>
      </c>
      <c r="B676" s="6">
        <v>3395.0270693296698</v>
      </c>
      <c r="C676" s="6">
        <v>-355.02706932966976</v>
      </c>
      <c r="D676" s="6">
        <v>-0.58740651631393348</v>
      </c>
      <c r="F676" s="6">
        <v>35.698630136986296</v>
      </c>
      <c r="G676" s="6">
        <v>3200</v>
      </c>
    </row>
    <row r="677" spans="1:7" x14ac:dyDescent="0.25">
      <c r="A677" s="6">
        <v>653</v>
      </c>
      <c r="B677" s="6">
        <v>3414.1678596566317</v>
      </c>
      <c r="C677" s="6">
        <v>-244.16785965663166</v>
      </c>
      <c r="D677" s="6">
        <v>-0.40398551047821546</v>
      </c>
      <c r="F677" s="6">
        <v>35.753424657534246</v>
      </c>
      <c r="G677" s="6">
        <v>3205</v>
      </c>
    </row>
    <row r="678" spans="1:7" x14ac:dyDescent="0.25">
      <c r="A678" s="6">
        <v>654</v>
      </c>
      <c r="B678" s="6">
        <v>3306.3532227840856</v>
      </c>
      <c r="C678" s="6">
        <v>-86.353222784085574</v>
      </c>
      <c r="D678" s="6">
        <v>-0.14287486828498469</v>
      </c>
      <c r="F678" s="6">
        <v>35.80821917808219</v>
      </c>
      <c r="G678" s="6">
        <v>3210</v>
      </c>
    </row>
    <row r="679" spans="1:7" x14ac:dyDescent="0.25">
      <c r="A679" s="6">
        <v>655</v>
      </c>
      <c r="B679" s="6">
        <v>3396.62213519025</v>
      </c>
      <c r="C679" s="6">
        <v>-116.62213519024999</v>
      </c>
      <c r="D679" s="6">
        <v>-0.1929559970921135</v>
      </c>
      <c r="F679" s="6">
        <v>35.863013698630134</v>
      </c>
      <c r="G679" s="6">
        <v>3210</v>
      </c>
    </row>
    <row r="680" spans="1:7" x14ac:dyDescent="0.25">
      <c r="A680" s="6">
        <v>656</v>
      </c>
      <c r="B680" s="6">
        <v>3299.8548063150556</v>
      </c>
      <c r="C680" s="6">
        <v>-19.854806315055612</v>
      </c>
      <c r="D680" s="6">
        <v>-3.2850572863740886E-2</v>
      </c>
      <c r="F680" s="6">
        <v>35.917808219178077</v>
      </c>
      <c r="G680" s="6">
        <v>3210</v>
      </c>
    </row>
    <row r="681" spans="1:7" x14ac:dyDescent="0.25">
      <c r="A681" s="6">
        <v>657</v>
      </c>
      <c r="B681" s="6">
        <v>3408.6737439146332</v>
      </c>
      <c r="C681" s="6">
        <v>-268.67374391463318</v>
      </c>
      <c r="D681" s="6">
        <v>-0.44453147822192668</v>
      </c>
      <c r="F681" s="6">
        <v>35.972602739726028</v>
      </c>
      <c r="G681" s="6">
        <v>3210</v>
      </c>
    </row>
    <row r="682" spans="1:7" x14ac:dyDescent="0.25">
      <c r="A682" s="6">
        <v>658</v>
      </c>
      <c r="B682" s="6">
        <v>3249.4034639100396</v>
      </c>
      <c r="C682" s="6">
        <v>-119.40346391003959</v>
      </c>
      <c r="D682" s="6">
        <v>-0.19755781693954158</v>
      </c>
      <c r="F682" s="6">
        <v>36.027397260273972</v>
      </c>
      <c r="G682" s="6">
        <v>3210</v>
      </c>
    </row>
    <row r="683" spans="1:7" x14ac:dyDescent="0.25">
      <c r="A683" s="6">
        <v>659</v>
      </c>
      <c r="B683" s="6">
        <v>3460.7792286935842</v>
      </c>
      <c r="C683" s="6">
        <v>139.22077130641583</v>
      </c>
      <c r="D683" s="6">
        <v>0.23034634633930498</v>
      </c>
      <c r="F683" s="6">
        <v>36.082191780821915</v>
      </c>
      <c r="G683" s="6">
        <v>3210</v>
      </c>
    </row>
    <row r="684" spans="1:7" x14ac:dyDescent="0.25">
      <c r="A684" s="6">
        <v>660</v>
      </c>
      <c r="B684" s="6">
        <v>3237.9426203192043</v>
      </c>
      <c r="C684" s="6">
        <v>302.05737968079575</v>
      </c>
      <c r="D684" s="6">
        <v>0.49976604167175093</v>
      </c>
      <c r="F684" s="6">
        <v>36.136986301369859</v>
      </c>
      <c r="G684" s="6">
        <v>3210</v>
      </c>
    </row>
    <row r="685" spans="1:7" x14ac:dyDescent="0.25">
      <c r="A685" s="6">
        <v>661</v>
      </c>
      <c r="B685" s="6">
        <v>3427.9326872683046</v>
      </c>
      <c r="C685" s="6">
        <v>412.06731273169544</v>
      </c>
      <c r="D685" s="6">
        <v>0.68178188529564354</v>
      </c>
      <c r="F685" s="6">
        <v>36.191780821917803</v>
      </c>
      <c r="G685" s="6">
        <v>3220</v>
      </c>
    </row>
    <row r="686" spans="1:7" x14ac:dyDescent="0.25">
      <c r="A686" s="6">
        <v>662</v>
      </c>
      <c r="B686" s="6">
        <v>3275.8697418929987</v>
      </c>
      <c r="C686" s="6">
        <v>-1075.8697418929987</v>
      </c>
      <c r="D686" s="6">
        <v>-1.7800696107093232</v>
      </c>
      <c r="F686" s="6">
        <v>36.246575342465754</v>
      </c>
      <c r="G686" s="6">
        <v>3220</v>
      </c>
    </row>
    <row r="687" spans="1:7" x14ac:dyDescent="0.25">
      <c r="A687" s="6">
        <v>663</v>
      </c>
      <c r="B687" s="6">
        <v>3345.8754102184598</v>
      </c>
      <c r="C687" s="6">
        <v>-515.87541021845982</v>
      </c>
      <c r="D687" s="6">
        <v>-0.85353654339822083</v>
      </c>
      <c r="F687" s="6">
        <v>36.301369863013697</v>
      </c>
      <c r="G687" s="6">
        <v>3220</v>
      </c>
    </row>
    <row r="688" spans="1:7" x14ac:dyDescent="0.25">
      <c r="A688" s="6">
        <v>664</v>
      </c>
      <c r="B688" s="6">
        <v>3419.6619753986297</v>
      </c>
      <c r="C688" s="6">
        <v>820.33802460137031</v>
      </c>
      <c r="D688" s="6">
        <v>1.3572821422906485</v>
      </c>
      <c r="F688" s="6">
        <v>36.356164383561641</v>
      </c>
      <c r="G688" s="6">
        <v>3220</v>
      </c>
    </row>
    <row r="689" spans="1:7" x14ac:dyDescent="0.25">
      <c r="A689" s="6">
        <v>665</v>
      </c>
      <c r="B689" s="6">
        <v>3385.7520567329634</v>
      </c>
      <c r="C689" s="6">
        <v>44.24794326703659</v>
      </c>
      <c r="D689" s="6">
        <v>7.3209995670531283E-2</v>
      </c>
      <c r="F689" s="6">
        <v>36.410958904109584</v>
      </c>
      <c r="G689" s="6">
        <v>3220</v>
      </c>
    </row>
    <row r="690" spans="1:7" x14ac:dyDescent="0.25">
      <c r="A690" s="6">
        <v>666</v>
      </c>
      <c r="B690" s="6">
        <v>3188.7023465135803</v>
      </c>
      <c r="C690" s="6">
        <v>-378.70234651358032</v>
      </c>
      <c r="D690" s="6">
        <v>-0.62657821136137204</v>
      </c>
      <c r="F690" s="6">
        <v>36.465753424657528</v>
      </c>
      <c r="G690" s="6">
        <v>3220</v>
      </c>
    </row>
    <row r="691" spans="1:7" x14ac:dyDescent="0.25">
      <c r="A691" s="6">
        <v>667</v>
      </c>
      <c r="B691" s="6">
        <v>3393.5501564957995</v>
      </c>
      <c r="C691" s="6">
        <v>-293.55015649579946</v>
      </c>
      <c r="D691" s="6">
        <v>-0.48569049992773949</v>
      </c>
      <c r="F691" s="6">
        <v>36.520547945205479</v>
      </c>
      <c r="G691" s="6">
        <v>3220</v>
      </c>
    </row>
    <row r="692" spans="1:7" x14ac:dyDescent="0.25">
      <c r="A692" s="6">
        <v>668</v>
      </c>
      <c r="B692" s="6">
        <v>3382.5028484984482</v>
      </c>
      <c r="C692" s="6">
        <v>-182.5028484984482</v>
      </c>
      <c r="D692" s="6">
        <v>-0.30195827787513446</v>
      </c>
      <c r="F692" s="6">
        <v>36.575342465753423</v>
      </c>
      <c r="G692" s="6">
        <v>3220</v>
      </c>
    </row>
    <row r="693" spans="1:7" x14ac:dyDescent="0.25">
      <c r="A693" s="6">
        <v>669</v>
      </c>
      <c r="B693" s="6">
        <v>3226.7180827817888</v>
      </c>
      <c r="C693" s="6">
        <v>23.28191721821122</v>
      </c>
      <c r="D693" s="6">
        <v>3.8520865217631262E-2</v>
      </c>
      <c r="F693" s="6">
        <v>36.630136986301366</v>
      </c>
      <c r="G693" s="6">
        <v>3220</v>
      </c>
    </row>
    <row r="694" spans="1:7" x14ac:dyDescent="0.25">
      <c r="A694" s="6">
        <v>670</v>
      </c>
      <c r="B694" s="6">
        <v>3381.0850121779326</v>
      </c>
      <c r="C694" s="6">
        <v>218.91498782206736</v>
      </c>
      <c r="D694" s="6">
        <v>0.36220362184850807</v>
      </c>
      <c r="F694" s="6">
        <v>36.68493150684931</v>
      </c>
      <c r="G694" s="6">
        <v>3220</v>
      </c>
    </row>
    <row r="695" spans="1:7" x14ac:dyDescent="0.25">
      <c r="A695" s="6">
        <v>671</v>
      </c>
      <c r="B695" s="6">
        <v>3418.1850625647594</v>
      </c>
      <c r="C695" s="6">
        <v>-728.18506256475939</v>
      </c>
      <c r="D695" s="6">
        <v>-1.2048113729486332</v>
      </c>
      <c r="F695" s="6">
        <v>36.739726027397261</v>
      </c>
      <c r="G695" s="6">
        <v>3220</v>
      </c>
    </row>
    <row r="696" spans="1:7" x14ac:dyDescent="0.25">
      <c r="A696" s="6">
        <v>672</v>
      </c>
      <c r="B696" s="6">
        <v>3476.0209691391278</v>
      </c>
      <c r="C696" s="6">
        <v>-636.02096913912783</v>
      </c>
      <c r="D696" s="6">
        <v>-1.0523221862773176</v>
      </c>
      <c r="F696" s="6">
        <v>36.794520547945204</v>
      </c>
      <c r="G696" s="6">
        <v>3220</v>
      </c>
    </row>
    <row r="697" spans="1:7" x14ac:dyDescent="0.25">
      <c r="A697" s="6">
        <v>673</v>
      </c>
      <c r="B697" s="6">
        <v>3441.9928974467516</v>
      </c>
      <c r="C697" s="6">
        <v>868.00710255324839</v>
      </c>
      <c r="D697" s="6">
        <v>1.4361525424223323</v>
      </c>
      <c r="F697" s="6">
        <v>36.849315068493148</v>
      </c>
      <c r="G697" s="6">
        <v>3230</v>
      </c>
    </row>
    <row r="698" spans="1:7" x14ac:dyDescent="0.25">
      <c r="A698" s="6">
        <v>674</v>
      </c>
      <c r="B698" s="6">
        <v>3438.5664596721722</v>
      </c>
      <c r="C698" s="6">
        <v>1131.4335403278278</v>
      </c>
      <c r="D698" s="6">
        <v>1.8720021423143012</v>
      </c>
      <c r="F698" s="6">
        <v>36.904109589041092</v>
      </c>
      <c r="G698" s="6">
        <v>3230</v>
      </c>
    </row>
    <row r="699" spans="1:7" x14ac:dyDescent="0.25">
      <c r="A699" s="6">
        <v>675</v>
      </c>
      <c r="B699" s="6">
        <v>3408.9100499680526</v>
      </c>
      <c r="C699" s="6">
        <v>-178.91004996805259</v>
      </c>
      <c r="D699" s="6">
        <v>-0.29601384870092462</v>
      </c>
      <c r="F699" s="6">
        <v>36.958904109589035</v>
      </c>
      <c r="G699" s="6">
        <v>3230</v>
      </c>
    </row>
    <row r="700" spans="1:7" x14ac:dyDescent="0.25">
      <c r="A700" s="6">
        <v>676</v>
      </c>
      <c r="B700" s="6">
        <v>3429.1732940487559</v>
      </c>
      <c r="C700" s="6">
        <v>260.82670595124409</v>
      </c>
      <c r="D700" s="6">
        <v>0.43154823938844672</v>
      </c>
      <c r="F700" s="6">
        <v>37.013698630136986</v>
      </c>
      <c r="G700" s="6">
        <v>3230</v>
      </c>
    </row>
    <row r="701" spans="1:7" x14ac:dyDescent="0.25">
      <c r="A701" s="6">
        <v>677</v>
      </c>
      <c r="B701" s="6">
        <v>3444.3559579809444</v>
      </c>
      <c r="C701" s="6">
        <v>635.64404201905563</v>
      </c>
      <c r="D701" s="6">
        <v>1.0516985452492575</v>
      </c>
      <c r="F701" s="6">
        <v>37.06849315068493</v>
      </c>
      <c r="G701" s="6">
        <v>3230</v>
      </c>
    </row>
    <row r="702" spans="1:7" x14ac:dyDescent="0.25">
      <c r="A702" s="6">
        <v>678</v>
      </c>
      <c r="B702" s="6">
        <v>3554.2382728209091</v>
      </c>
      <c r="C702" s="6">
        <v>-714.23827282090906</v>
      </c>
      <c r="D702" s="6">
        <v>-1.1817358503056239</v>
      </c>
      <c r="F702" s="6">
        <v>37.123287671232873</v>
      </c>
      <c r="G702" s="6">
        <v>3230</v>
      </c>
    </row>
    <row r="703" spans="1:7" x14ac:dyDescent="0.25">
      <c r="A703" s="6">
        <v>679</v>
      </c>
      <c r="B703" s="6">
        <v>3399.8713434247652</v>
      </c>
      <c r="C703" s="6">
        <v>-439.8713434247652</v>
      </c>
      <c r="D703" s="6">
        <v>-0.7277847685116724</v>
      </c>
      <c r="F703" s="6">
        <v>37.178082191780817</v>
      </c>
      <c r="G703" s="6">
        <v>3240</v>
      </c>
    </row>
    <row r="704" spans="1:7" x14ac:dyDescent="0.25">
      <c r="A704" s="6">
        <v>680</v>
      </c>
      <c r="B704" s="6">
        <v>3339.2588407227204</v>
      </c>
      <c r="C704" s="6">
        <v>-739.25884072272038</v>
      </c>
      <c r="D704" s="6">
        <v>-1.2231333827674422</v>
      </c>
      <c r="F704" s="6">
        <v>37.232876712328768</v>
      </c>
      <c r="G704" s="6">
        <v>3240</v>
      </c>
    </row>
    <row r="705" spans="1:7" x14ac:dyDescent="0.25">
      <c r="A705" s="6">
        <v>681</v>
      </c>
      <c r="B705" s="6">
        <v>3408.0829787810853</v>
      </c>
      <c r="C705" s="6">
        <v>-388.08297878108533</v>
      </c>
      <c r="D705" s="6">
        <v>-0.64209884344016288</v>
      </c>
      <c r="F705" s="6">
        <v>37.287671232876711</v>
      </c>
      <c r="G705" s="6">
        <v>3240</v>
      </c>
    </row>
    <row r="706" spans="1:7" x14ac:dyDescent="0.25">
      <c r="A706" s="6">
        <v>682</v>
      </c>
      <c r="B706" s="6">
        <v>3351.0150668803294</v>
      </c>
      <c r="C706" s="6">
        <v>18.984933119670586</v>
      </c>
      <c r="D706" s="6">
        <v>3.1411332795932105E-2</v>
      </c>
      <c r="F706" s="6">
        <v>37.342465753424655</v>
      </c>
      <c r="G706" s="6">
        <v>3240</v>
      </c>
    </row>
    <row r="707" spans="1:7" x14ac:dyDescent="0.25">
      <c r="A707" s="6">
        <v>683</v>
      </c>
      <c r="B707" s="6">
        <v>3388.5877293739945</v>
      </c>
      <c r="C707" s="6">
        <v>301.41227062600547</v>
      </c>
      <c r="D707" s="6">
        <v>0.49869868288349734</v>
      </c>
      <c r="F707" s="6">
        <v>37.397260273972599</v>
      </c>
      <c r="G707" s="6">
        <v>3240</v>
      </c>
    </row>
    <row r="708" spans="1:7" x14ac:dyDescent="0.25">
      <c r="A708" s="6">
        <v>684</v>
      </c>
      <c r="B708" s="6">
        <v>3322.8946465234353</v>
      </c>
      <c r="C708" s="6">
        <v>-682.89464652343531</v>
      </c>
      <c r="D708" s="6">
        <v>-1.129876564288905</v>
      </c>
      <c r="F708" s="6">
        <v>37.452054794520542</v>
      </c>
      <c r="G708" s="6">
        <v>3240</v>
      </c>
    </row>
    <row r="709" spans="1:7" x14ac:dyDescent="0.25">
      <c r="A709" s="6">
        <v>685</v>
      </c>
      <c r="B709" s="6">
        <v>3361.1762271773582</v>
      </c>
      <c r="C709" s="6">
        <v>-211.17622717735821</v>
      </c>
      <c r="D709" s="6">
        <v>-0.34939953217872899</v>
      </c>
      <c r="F709" s="6">
        <v>37.506849315068493</v>
      </c>
      <c r="G709" s="6">
        <v>3240</v>
      </c>
    </row>
    <row r="710" spans="1:7" x14ac:dyDescent="0.25">
      <c r="A710" s="6">
        <v>686</v>
      </c>
      <c r="B710" s="6">
        <v>3548.4487745121369</v>
      </c>
      <c r="C710" s="6">
        <v>-108.44877451213688</v>
      </c>
      <c r="D710" s="6">
        <v>-0.1794328442475355</v>
      </c>
      <c r="F710" s="6">
        <v>37.561643835616437</v>
      </c>
      <c r="G710" s="6">
        <v>3240</v>
      </c>
    </row>
    <row r="711" spans="1:7" x14ac:dyDescent="0.25">
      <c r="A711" s="6">
        <v>687</v>
      </c>
      <c r="B711" s="6">
        <v>3370.5693928007745</v>
      </c>
      <c r="C711" s="6">
        <v>269.43060719922551</v>
      </c>
      <c r="D711" s="6">
        <v>0.4457837388626934</v>
      </c>
      <c r="F711" s="6">
        <v>37.61643835616438</v>
      </c>
      <c r="G711" s="6">
        <v>3240</v>
      </c>
    </row>
    <row r="712" spans="1:7" x14ac:dyDescent="0.25">
      <c r="A712" s="6">
        <v>688</v>
      </c>
      <c r="B712" s="6">
        <v>3426.4557744344338</v>
      </c>
      <c r="C712" s="6">
        <v>333.54422556556619</v>
      </c>
      <c r="D712" s="6">
        <v>0.55186229023614464</v>
      </c>
      <c r="F712" s="6">
        <v>37.671232876712324</v>
      </c>
      <c r="G712" s="6">
        <v>3240</v>
      </c>
    </row>
    <row r="713" spans="1:7" x14ac:dyDescent="0.25">
      <c r="A713" s="6">
        <v>689</v>
      </c>
      <c r="B713" s="6">
        <v>3460.1884635600363</v>
      </c>
      <c r="C713" s="6">
        <v>399.81153643996367</v>
      </c>
      <c r="D713" s="6">
        <v>0.66150421218795119</v>
      </c>
      <c r="F713" s="6">
        <v>37.726027397260268</v>
      </c>
      <c r="G713" s="6">
        <v>3240</v>
      </c>
    </row>
    <row r="714" spans="1:7" x14ac:dyDescent="0.25">
      <c r="A714" s="6">
        <v>690</v>
      </c>
      <c r="B714" s="6">
        <v>3403.9476228462477</v>
      </c>
      <c r="C714" s="6">
        <v>-783.94762284624767</v>
      </c>
      <c r="D714" s="6">
        <v>-1.2970727639956323</v>
      </c>
      <c r="F714" s="6">
        <v>37.780821917808218</v>
      </c>
      <c r="G714" s="6">
        <v>3250</v>
      </c>
    </row>
    <row r="715" spans="1:7" x14ac:dyDescent="0.25">
      <c r="A715" s="6">
        <v>691</v>
      </c>
      <c r="B715" s="6">
        <v>3356.272876568908</v>
      </c>
      <c r="C715" s="6">
        <v>63.727123431091968</v>
      </c>
      <c r="D715" s="6">
        <v>0.10543908001168693</v>
      </c>
      <c r="F715" s="6">
        <v>37.835616438356162</v>
      </c>
      <c r="G715" s="6">
        <v>3250</v>
      </c>
    </row>
    <row r="716" spans="1:7" x14ac:dyDescent="0.25">
      <c r="A716" s="6">
        <v>692</v>
      </c>
      <c r="B716" s="6">
        <v>3365.4297361389054</v>
      </c>
      <c r="C716" s="6">
        <v>404.57026386109465</v>
      </c>
      <c r="D716" s="6">
        <v>0.66937771744435881</v>
      </c>
      <c r="F716" s="6">
        <v>37.890410958904106</v>
      </c>
      <c r="G716" s="6">
        <v>3250</v>
      </c>
    </row>
    <row r="717" spans="1:7" x14ac:dyDescent="0.25">
      <c r="A717" s="6">
        <v>693</v>
      </c>
      <c r="B717" s="6">
        <v>3399.6941138847005</v>
      </c>
      <c r="C717" s="6">
        <v>700.30588611529947</v>
      </c>
      <c r="D717" s="6">
        <v>1.1586841580666829</v>
      </c>
      <c r="F717" s="6">
        <v>37.945205479452049</v>
      </c>
      <c r="G717" s="6">
        <v>3250</v>
      </c>
    </row>
    <row r="718" spans="1:7" x14ac:dyDescent="0.25">
      <c r="A718" s="6">
        <v>694</v>
      </c>
      <c r="B718" s="6">
        <v>3240.3056808533975</v>
      </c>
      <c r="C718" s="6">
        <v>239.69431914660254</v>
      </c>
      <c r="D718" s="6">
        <v>0.39658385839701776</v>
      </c>
      <c r="F718" s="6">
        <v>38</v>
      </c>
      <c r="G718" s="6">
        <v>3250</v>
      </c>
    </row>
    <row r="719" spans="1:7" x14ac:dyDescent="0.25">
      <c r="A719" s="6">
        <v>695</v>
      </c>
      <c r="B719" s="6">
        <v>3465.8598088420986</v>
      </c>
      <c r="C719" s="6">
        <v>354.14019115790143</v>
      </c>
      <c r="D719" s="6">
        <v>0.58593914083110921</v>
      </c>
      <c r="F719" s="6">
        <v>38.054794520547944</v>
      </c>
      <c r="G719" s="6">
        <v>3250</v>
      </c>
    </row>
    <row r="720" spans="1:7" x14ac:dyDescent="0.25">
      <c r="A720" s="6">
        <v>696</v>
      </c>
      <c r="B720" s="6">
        <v>3469.5225526700979</v>
      </c>
      <c r="C720" s="6">
        <v>-409.52255267009787</v>
      </c>
      <c r="D720" s="6">
        <v>-0.67757147777528115</v>
      </c>
      <c r="F720" s="6">
        <v>38.109589041095887</v>
      </c>
      <c r="G720" s="6">
        <v>3250</v>
      </c>
    </row>
    <row r="721" spans="1:7" x14ac:dyDescent="0.25">
      <c r="A721" s="6">
        <v>697</v>
      </c>
      <c r="B721" s="6">
        <v>3397.1538238104436</v>
      </c>
      <c r="C721" s="6">
        <v>-97.153823810443555</v>
      </c>
      <c r="D721" s="6">
        <v>-0.16074489559013766</v>
      </c>
      <c r="F721" s="6">
        <v>38.164383561643831</v>
      </c>
      <c r="G721" s="6">
        <v>3250</v>
      </c>
    </row>
    <row r="722" spans="1:7" x14ac:dyDescent="0.25">
      <c r="A722" s="6">
        <v>698</v>
      </c>
      <c r="B722" s="6">
        <v>3414.5813952501153</v>
      </c>
      <c r="C722" s="6">
        <v>175.41860474988471</v>
      </c>
      <c r="D722" s="6">
        <v>0.2902371126442142</v>
      </c>
      <c r="F722" s="6">
        <v>38.219178082191775</v>
      </c>
      <c r="G722" s="6">
        <v>3250</v>
      </c>
    </row>
    <row r="723" spans="1:7" x14ac:dyDescent="0.25">
      <c r="A723" s="6">
        <v>699</v>
      </c>
      <c r="B723" s="6">
        <v>3350.6015312868458</v>
      </c>
      <c r="C723" s="6">
        <v>-1270.6015312868458</v>
      </c>
      <c r="D723" s="6">
        <v>-2.1022611614533075</v>
      </c>
      <c r="F723" s="6">
        <v>38.273972602739725</v>
      </c>
      <c r="G723" s="6">
        <v>3250</v>
      </c>
    </row>
    <row r="724" spans="1:7" x14ac:dyDescent="0.25">
      <c r="A724" s="6">
        <v>700</v>
      </c>
      <c r="B724" s="6">
        <v>3302.4541729026678</v>
      </c>
      <c r="C724" s="6">
        <v>-322.45417290266778</v>
      </c>
      <c r="D724" s="6">
        <v>-0.53351335359660601</v>
      </c>
      <c r="F724" s="6">
        <v>38.328767123287669</v>
      </c>
      <c r="G724" s="6">
        <v>3250</v>
      </c>
    </row>
    <row r="725" spans="1:7" x14ac:dyDescent="0.25">
      <c r="A725" s="6">
        <v>701</v>
      </c>
      <c r="B725" s="6">
        <v>3369.8604746405167</v>
      </c>
      <c r="C725" s="6">
        <v>10.139525359483287</v>
      </c>
      <c r="D725" s="6">
        <v>1.6776251117235904E-2</v>
      </c>
      <c r="F725" s="6">
        <v>38.383561643835613</v>
      </c>
      <c r="G725" s="6">
        <v>3255</v>
      </c>
    </row>
    <row r="726" spans="1:7" x14ac:dyDescent="0.25">
      <c r="A726" s="6">
        <v>702</v>
      </c>
      <c r="B726" s="6">
        <v>3516.311151247115</v>
      </c>
      <c r="C726" s="6">
        <v>783.68884875288495</v>
      </c>
      <c r="D726" s="6">
        <v>1.296644611886044</v>
      </c>
      <c r="F726" s="6">
        <v>38.438356164383556</v>
      </c>
      <c r="G726" s="6">
        <v>3255</v>
      </c>
    </row>
    <row r="727" spans="1:7" x14ac:dyDescent="0.25">
      <c r="A727" s="6">
        <v>703</v>
      </c>
      <c r="B727" s="6">
        <v>3329.6884455592394</v>
      </c>
      <c r="C727" s="6">
        <v>-839.68844555923943</v>
      </c>
      <c r="D727" s="6">
        <v>-1.3892981893642742</v>
      </c>
      <c r="F727" s="6">
        <v>38.493150684931507</v>
      </c>
      <c r="G727" s="6">
        <v>3260</v>
      </c>
    </row>
    <row r="728" spans="1:7" x14ac:dyDescent="0.25">
      <c r="A728" s="6">
        <v>704</v>
      </c>
      <c r="B728" s="6">
        <v>3409.3235855615362</v>
      </c>
      <c r="C728" s="6">
        <v>-319.32358556153622</v>
      </c>
      <c r="D728" s="6">
        <v>-0.52833367136126907</v>
      </c>
      <c r="F728" s="6">
        <v>38.547945205479451</v>
      </c>
      <c r="G728" s="6">
        <v>3260</v>
      </c>
    </row>
    <row r="729" spans="1:7" x14ac:dyDescent="0.25">
      <c r="A729" s="6">
        <v>705</v>
      </c>
      <c r="B729" s="6">
        <v>3244.3819602748799</v>
      </c>
      <c r="C729" s="6">
        <v>-1364.3819602748799</v>
      </c>
      <c r="D729" s="6">
        <v>-2.2574246400981841</v>
      </c>
      <c r="F729" s="6">
        <v>38.602739726027394</v>
      </c>
      <c r="G729" s="6">
        <v>3260</v>
      </c>
    </row>
    <row r="730" spans="1:7" x14ac:dyDescent="0.25">
      <c r="A730" s="6">
        <v>706</v>
      </c>
      <c r="B730" s="6">
        <v>3380.1397879642554</v>
      </c>
      <c r="C730" s="6">
        <v>-920.13978796425545</v>
      </c>
      <c r="D730" s="6">
        <v>-1.5224081600043651</v>
      </c>
      <c r="F730" s="6">
        <v>38.657534246575338</v>
      </c>
      <c r="G730" s="6">
        <v>3260</v>
      </c>
    </row>
    <row r="731" spans="1:7" x14ac:dyDescent="0.25">
      <c r="A731" s="6">
        <v>707</v>
      </c>
      <c r="B731" s="6">
        <v>3397.390129863863</v>
      </c>
      <c r="C731" s="6">
        <v>-827.39012986386297</v>
      </c>
      <c r="D731" s="6">
        <v>-1.3689501331081977</v>
      </c>
      <c r="F731" s="6">
        <v>38.712328767123282</v>
      </c>
      <c r="G731" s="6">
        <v>3260</v>
      </c>
    </row>
    <row r="732" spans="1:7" x14ac:dyDescent="0.25">
      <c r="A732" s="6">
        <v>708</v>
      </c>
      <c r="B732" s="6">
        <v>3414.2269361699864</v>
      </c>
      <c r="C732" s="6">
        <v>-734.2269361699864</v>
      </c>
      <c r="D732" s="6">
        <v>-1.2148078949973786</v>
      </c>
      <c r="F732" s="6">
        <v>38.767123287671232</v>
      </c>
      <c r="G732" s="6">
        <v>3260</v>
      </c>
    </row>
    <row r="733" spans="1:7" x14ac:dyDescent="0.25">
      <c r="A733" s="6">
        <v>709</v>
      </c>
      <c r="B733" s="6">
        <v>3350.3061487200716</v>
      </c>
      <c r="C733" s="6">
        <v>-280.30614872007163</v>
      </c>
      <c r="D733" s="6">
        <v>-0.46377775821972356</v>
      </c>
      <c r="F733" s="6">
        <v>38.821917808219176</v>
      </c>
      <c r="G733" s="6">
        <v>3260</v>
      </c>
    </row>
    <row r="734" spans="1:7" x14ac:dyDescent="0.25">
      <c r="A734" s="6">
        <v>710</v>
      </c>
      <c r="B734" s="6">
        <v>3320.0589738824037</v>
      </c>
      <c r="C734" s="6">
        <v>599.94102611759627</v>
      </c>
      <c r="D734" s="6">
        <v>0.99262647440075857</v>
      </c>
      <c r="F734" s="6">
        <v>38.87671232876712</v>
      </c>
      <c r="G734" s="6">
        <v>3260</v>
      </c>
    </row>
    <row r="735" spans="1:7" x14ac:dyDescent="0.25">
      <c r="A735" s="6">
        <v>711</v>
      </c>
      <c r="B735" s="6">
        <v>3301.3317191489259</v>
      </c>
      <c r="C735" s="6">
        <v>-231.33171914892591</v>
      </c>
      <c r="D735" s="6">
        <v>-0.38274760151317788</v>
      </c>
      <c r="F735" s="6">
        <v>38.931506849315063</v>
      </c>
      <c r="G735" s="6">
        <v>3260</v>
      </c>
    </row>
    <row r="736" spans="1:7" x14ac:dyDescent="0.25">
      <c r="A736" s="6">
        <v>712</v>
      </c>
      <c r="B736" s="6">
        <v>3386.5791279199307</v>
      </c>
      <c r="C736" s="6">
        <v>-186.57912791993067</v>
      </c>
      <c r="D736" s="6">
        <v>-0.30870264556241006</v>
      </c>
      <c r="F736" s="6">
        <v>38.986301369863014</v>
      </c>
      <c r="G736" s="6">
        <v>3265</v>
      </c>
    </row>
    <row r="737" spans="1:7" x14ac:dyDescent="0.25">
      <c r="A737" s="6">
        <v>713</v>
      </c>
      <c r="B737" s="6">
        <v>3341.326518690139</v>
      </c>
      <c r="C737" s="6">
        <v>-91.326518690138982</v>
      </c>
      <c r="D737" s="6">
        <v>-0.15110338569997786</v>
      </c>
      <c r="F737" s="6">
        <v>39.041095890410958</v>
      </c>
      <c r="G737" s="6">
        <v>3270</v>
      </c>
    </row>
    <row r="738" spans="1:7" x14ac:dyDescent="0.25">
      <c r="A738" s="6">
        <v>714</v>
      </c>
      <c r="B738" s="6">
        <v>3326.7936964048531</v>
      </c>
      <c r="C738" s="6">
        <v>3.2063035951468919</v>
      </c>
      <c r="D738" s="6">
        <v>5.3049578124455413E-3</v>
      </c>
      <c r="F738" s="6">
        <v>39.095890410958901</v>
      </c>
      <c r="G738" s="6">
        <v>3270</v>
      </c>
    </row>
    <row r="739" spans="1:7" x14ac:dyDescent="0.25">
      <c r="A739" s="6">
        <v>715</v>
      </c>
      <c r="B739" s="6">
        <v>3365.4297361389054</v>
      </c>
      <c r="C739" s="6">
        <v>-15.429736138905355</v>
      </c>
      <c r="D739" s="6">
        <v>-2.5529116892721831E-2</v>
      </c>
      <c r="F739" s="6">
        <v>39.150684931506845</v>
      </c>
      <c r="G739" s="6">
        <v>3270</v>
      </c>
    </row>
    <row r="740" spans="1:7" x14ac:dyDescent="0.25">
      <c r="A740" s="6">
        <v>716</v>
      </c>
      <c r="B740" s="6">
        <v>3405.0110000866343</v>
      </c>
      <c r="C740" s="6">
        <v>-475.01100008663434</v>
      </c>
      <c r="D740" s="6">
        <v>-0.78592473891784231</v>
      </c>
      <c r="F740" s="6">
        <v>39.205479452054789</v>
      </c>
      <c r="G740" s="6">
        <v>3270</v>
      </c>
    </row>
    <row r="741" spans="1:7" x14ac:dyDescent="0.25">
      <c r="A741" s="6">
        <v>717</v>
      </c>
      <c r="B741" s="6">
        <v>3336.6594741351082</v>
      </c>
      <c r="C741" s="6">
        <v>408.34052586489179</v>
      </c>
      <c r="D741" s="6">
        <v>0.67561576704835891</v>
      </c>
      <c r="F741" s="6">
        <v>39.260273972602739</v>
      </c>
      <c r="G741" s="6">
        <v>3270</v>
      </c>
    </row>
    <row r="742" spans="1:7" x14ac:dyDescent="0.25">
      <c r="A742" s="6">
        <v>718</v>
      </c>
      <c r="B742" s="6">
        <v>3421.1979647458552</v>
      </c>
      <c r="C742" s="6">
        <v>528.80203525414481</v>
      </c>
      <c r="D742" s="6">
        <v>0.87492416264157868</v>
      </c>
      <c r="F742" s="6">
        <v>39.315068493150683</v>
      </c>
      <c r="G742" s="6">
        <v>3270</v>
      </c>
    </row>
    <row r="743" spans="1:7" x14ac:dyDescent="0.25">
      <c r="A743" s="6">
        <v>719</v>
      </c>
      <c r="B743" s="6">
        <v>3437.2667763783661</v>
      </c>
      <c r="C743" s="6">
        <v>302.7332236216339</v>
      </c>
      <c r="D743" s="6">
        <v>0.50088425256087887</v>
      </c>
      <c r="F743" s="6">
        <v>39.369863013698627</v>
      </c>
      <c r="G743" s="6">
        <v>3270</v>
      </c>
    </row>
    <row r="744" spans="1:7" x14ac:dyDescent="0.25">
      <c r="A744" s="6">
        <v>720</v>
      </c>
      <c r="B744" s="6">
        <v>3374.1730601154186</v>
      </c>
      <c r="C744" s="6">
        <v>-354.17306011541859</v>
      </c>
      <c r="D744" s="6">
        <v>-0.58599352383876691</v>
      </c>
      <c r="F744" s="6">
        <v>39.42465753424657</v>
      </c>
      <c r="G744" s="6">
        <v>3270</v>
      </c>
    </row>
    <row r="745" spans="1:7" x14ac:dyDescent="0.25">
      <c r="A745" s="6">
        <v>721</v>
      </c>
      <c r="B745" s="6">
        <v>3301.0363365821518</v>
      </c>
      <c r="C745" s="6">
        <v>-181.03633658215176</v>
      </c>
      <c r="D745" s="6">
        <v>-0.29953187512925072</v>
      </c>
      <c r="F745" s="6">
        <v>39.479452054794521</v>
      </c>
      <c r="G745" s="6">
        <v>3270</v>
      </c>
    </row>
    <row r="746" spans="1:7" x14ac:dyDescent="0.25">
      <c r="A746" s="6">
        <v>722</v>
      </c>
      <c r="B746" s="6">
        <v>3375.945355516063</v>
      </c>
      <c r="C746" s="6">
        <v>-25.945355516063046</v>
      </c>
      <c r="D746" s="6">
        <v>-4.2927630636708292E-2</v>
      </c>
      <c r="F746" s="6">
        <v>39.534246575342465</v>
      </c>
      <c r="G746" s="6">
        <v>3280</v>
      </c>
    </row>
    <row r="747" spans="1:7" x14ac:dyDescent="0.25">
      <c r="A747" s="6">
        <v>723</v>
      </c>
      <c r="B747" s="6">
        <v>3434.7855628174639</v>
      </c>
      <c r="C747" s="6">
        <v>570.21443718253613</v>
      </c>
      <c r="D747" s="6">
        <v>0.94344264151384827</v>
      </c>
      <c r="F747" s="6">
        <v>39.589041095890408</v>
      </c>
      <c r="G747" s="6">
        <v>3280</v>
      </c>
    </row>
    <row r="748" spans="1:7" x14ac:dyDescent="0.25">
      <c r="A748" s="6">
        <v>724</v>
      </c>
      <c r="B748" s="6">
        <v>3293.3563898460252</v>
      </c>
      <c r="C748" s="6">
        <v>-533.35638984602519</v>
      </c>
      <c r="D748" s="6">
        <v>-0.8824595248603696</v>
      </c>
      <c r="F748" s="6">
        <v>39.643835616438352</v>
      </c>
      <c r="G748" s="6">
        <v>3280</v>
      </c>
    </row>
    <row r="749" spans="1:7" x14ac:dyDescent="0.25">
      <c r="A749" s="6">
        <v>725</v>
      </c>
      <c r="B749" s="6">
        <v>3365.4297361389054</v>
      </c>
      <c r="C749" s="6">
        <v>134.57026386109465</v>
      </c>
      <c r="D749" s="6">
        <v>0.22265189537052124</v>
      </c>
      <c r="F749" s="6">
        <v>39.698630136986296</v>
      </c>
      <c r="G749" s="6">
        <v>3280</v>
      </c>
    </row>
    <row r="750" spans="1:7" x14ac:dyDescent="0.25">
      <c r="A750" s="6">
        <v>726</v>
      </c>
      <c r="B750" s="6">
        <v>3309.0116658850525</v>
      </c>
      <c r="C750" s="6">
        <v>970.98833411494752</v>
      </c>
      <c r="D750" s="6">
        <v>1.6065391177096517</v>
      </c>
      <c r="F750" s="6">
        <v>39.753424657534246</v>
      </c>
      <c r="G750" s="6">
        <v>3280</v>
      </c>
    </row>
    <row r="751" spans="1:7" x14ac:dyDescent="0.25">
      <c r="A751" s="6">
        <v>727</v>
      </c>
      <c r="B751" s="6">
        <v>3408.1420552944401</v>
      </c>
      <c r="C751" s="6">
        <v>91.85794470555993</v>
      </c>
      <c r="D751" s="6">
        <v>0.15198265134297914</v>
      </c>
      <c r="F751" s="6">
        <v>39.80821917808219</v>
      </c>
      <c r="G751" s="6">
        <v>3280</v>
      </c>
    </row>
    <row r="752" spans="1:7" x14ac:dyDescent="0.25">
      <c r="A752" s="6">
        <v>728</v>
      </c>
      <c r="B752" s="6">
        <v>3209.5268173955365</v>
      </c>
      <c r="C752" s="6">
        <v>120.47318260446355</v>
      </c>
      <c r="D752" s="6">
        <v>0.1993277093956686</v>
      </c>
      <c r="F752" s="6">
        <v>39.863013698630134</v>
      </c>
      <c r="G752" s="6">
        <v>3280</v>
      </c>
    </row>
    <row r="753" spans="1:7" x14ac:dyDescent="0.25">
      <c r="A753" s="6">
        <v>729</v>
      </c>
      <c r="B753" s="6">
        <v>3486.0639764094472</v>
      </c>
      <c r="C753" s="6">
        <v>133.93602359055285</v>
      </c>
      <c r="D753" s="6">
        <v>0.22160251942144674</v>
      </c>
      <c r="F753" s="6">
        <v>39.917808219178077</v>
      </c>
      <c r="G753" s="6">
        <v>3280</v>
      </c>
    </row>
    <row r="754" spans="1:7" x14ac:dyDescent="0.25">
      <c r="A754" s="6">
        <v>730</v>
      </c>
      <c r="B754" s="6">
        <v>3528.5990660249172</v>
      </c>
      <c r="C754" s="6">
        <v>-988.59906602491719</v>
      </c>
      <c r="D754" s="6">
        <v>-1.6356767795237375</v>
      </c>
      <c r="F754" s="6">
        <v>39.972602739726021</v>
      </c>
      <c r="G754" s="6">
        <v>3280</v>
      </c>
    </row>
    <row r="755" spans="1:7" x14ac:dyDescent="0.25">
      <c r="A755" s="6">
        <v>731</v>
      </c>
      <c r="B755" s="6">
        <v>3503.4324713357641</v>
      </c>
      <c r="C755" s="6">
        <v>446.56752866423585</v>
      </c>
      <c r="D755" s="6">
        <v>0.73886387538523246</v>
      </c>
      <c r="F755" s="6">
        <v>40.027397260273972</v>
      </c>
      <c r="G755" s="6">
        <v>3280</v>
      </c>
    </row>
    <row r="756" spans="1:7" x14ac:dyDescent="0.25">
      <c r="A756" s="6">
        <v>732</v>
      </c>
      <c r="B756" s="6">
        <v>3314.2103990602768</v>
      </c>
      <c r="C756" s="6">
        <v>-1194.2103990602768</v>
      </c>
      <c r="D756" s="6">
        <v>-1.9758689712938065</v>
      </c>
      <c r="F756" s="6">
        <v>40.082191780821915</v>
      </c>
      <c r="G756" s="6">
        <v>3280</v>
      </c>
    </row>
    <row r="757" spans="1:7" x14ac:dyDescent="0.25">
      <c r="A757" s="6">
        <v>733</v>
      </c>
      <c r="B757" s="6">
        <v>3383.979761332319</v>
      </c>
      <c r="C757" s="6">
        <v>-93.979761332318958</v>
      </c>
      <c r="D757" s="6">
        <v>-0.15549328199808607</v>
      </c>
      <c r="F757" s="6">
        <v>40.136986301369859</v>
      </c>
      <c r="G757" s="6">
        <v>3280</v>
      </c>
    </row>
    <row r="758" spans="1:7" x14ac:dyDescent="0.25">
      <c r="A758" s="6">
        <v>734</v>
      </c>
      <c r="B758" s="6">
        <v>3299.4412707215715</v>
      </c>
      <c r="C758" s="6">
        <v>10.558729278428473</v>
      </c>
      <c r="D758" s="6">
        <v>1.7469840803559469E-2</v>
      </c>
      <c r="F758" s="6">
        <v>40.191780821917803</v>
      </c>
      <c r="G758" s="6">
        <v>3280</v>
      </c>
    </row>
    <row r="759" spans="1:7" x14ac:dyDescent="0.25">
      <c r="A759" s="6">
        <v>735</v>
      </c>
      <c r="B759" s="6">
        <v>3465.6235027886796</v>
      </c>
      <c r="C759" s="6">
        <v>-35.623502788679616</v>
      </c>
      <c r="D759" s="6">
        <v>-5.8940513216379796E-2</v>
      </c>
      <c r="F759" s="6">
        <v>40.246575342465754</v>
      </c>
      <c r="G759" s="6">
        <v>3285</v>
      </c>
    </row>
    <row r="760" spans="1:7" x14ac:dyDescent="0.25">
      <c r="A760" s="6">
        <v>736</v>
      </c>
      <c r="B760" s="6">
        <v>3367.497414106324</v>
      </c>
      <c r="C760" s="6">
        <v>-367.49741410632396</v>
      </c>
      <c r="D760" s="6">
        <v>-0.60803920158021141</v>
      </c>
      <c r="F760" s="6">
        <v>40.301369863013697</v>
      </c>
      <c r="G760" s="6">
        <v>3290</v>
      </c>
    </row>
    <row r="761" spans="1:7" x14ac:dyDescent="0.25">
      <c r="A761" s="6">
        <v>737</v>
      </c>
      <c r="B761" s="6">
        <v>3335.7733264347858</v>
      </c>
      <c r="C761" s="6">
        <v>664.22667356521424</v>
      </c>
      <c r="D761" s="6">
        <v>1.0989896547844107</v>
      </c>
      <c r="F761" s="6">
        <v>40.356164383561641</v>
      </c>
      <c r="G761" s="6">
        <v>3290</v>
      </c>
    </row>
    <row r="762" spans="1:7" x14ac:dyDescent="0.25">
      <c r="A762" s="6">
        <v>738</v>
      </c>
      <c r="B762" s="6">
        <v>3428.4052993751429</v>
      </c>
      <c r="C762" s="6">
        <v>-1248.4052993751429</v>
      </c>
      <c r="D762" s="6">
        <v>-2.0655366060914666</v>
      </c>
      <c r="F762" s="6">
        <v>40.410958904109584</v>
      </c>
      <c r="G762" s="6">
        <v>3290</v>
      </c>
    </row>
    <row r="763" spans="1:7" x14ac:dyDescent="0.25">
      <c r="A763" s="6">
        <v>739</v>
      </c>
      <c r="B763" s="6">
        <v>3277.8783433470626</v>
      </c>
      <c r="C763" s="6">
        <v>-397.87834334706258</v>
      </c>
      <c r="D763" s="6">
        <v>-0.65830566672997448</v>
      </c>
      <c r="F763" s="6">
        <v>40.465753424657528</v>
      </c>
      <c r="G763" s="6">
        <v>3290</v>
      </c>
    </row>
    <row r="764" spans="1:7" x14ac:dyDescent="0.25">
      <c r="A764" s="6">
        <v>740</v>
      </c>
      <c r="B764" s="6">
        <v>3406.3697598937952</v>
      </c>
      <c r="C764" s="6">
        <v>-456.36975989379516</v>
      </c>
      <c r="D764" s="6">
        <v>-0.75508205984516852</v>
      </c>
      <c r="F764" s="6">
        <v>40.520547945205479</v>
      </c>
      <c r="G764" s="6">
        <v>3290</v>
      </c>
    </row>
    <row r="765" spans="1:7" x14ac:dyDescent="0.25">
      <c r="A765" s="6">
        <v>741</v>
      </c>
      <c r="B765" s="6">
        <v>3375.1182843290958</v>
      </c>
      <c r="C765" s="6">
        <v>184.88171567090421</v>
      </c>
      <c r="D765" s="6">
        <v>0.30589420896113401</v>
      </c>
      <c r="F765" s="6">
        <v>40.575342465753423</v>
      </c>
      <c r="G765" s="6">
        <v>3290</v>
      </c>
    </row>
    <row r="766" spans="1:7" x14ac:dyDescent="0.25">
      <c r="A766" s="6">
        <v>742</v>
      </c>
      <c r="B766" s="6">
        <v>3409.0282029947621</v>
      </c>
      <c r="C766" s="6">
        <v>-579.02820299476207</v>
      </c>
      <c r="D766" s="6">
        <v>-0.95802537032137758</v>
      </c>
      <c r="F766" s="6">
        <v>40.630136986301366</v>
      </c>
      <c r="G766" s="6">
        <v>3290</v>
      </c>
    </row>
    <row r="767" spans="1:7" x14ac:dyDescent="0.25">
      <c r="A767" s="6">
        <v>743</v>
      </c>
      <c r="B767" s="6">
        <v>3492.5623928784771</v>
      </c>
      <c r="C767" s="6">
        <v>-172.56239287847711</v>
      </c>
      <c r="D767" s="6">
        <v>-0.28551139562098599</v>
      </c>
      <c r="F767" s="6">
        <v>40.68493150684931</v>
      </c>
      <c r="G767" s="6">
        <v>3290</v>
      </c>
    </row>
    <row r="768" spans="1:7" x14ac:dyDescent="0.25">
      <c r="A768" s="6">
        <v>744</v>
      </c>
      <c r="B768" s="6">
        <v>3381.557624284771</v>
      </c>
      <c r="C768" s="6">
        <v>-51.557624284771009</v>
      </c>
      <c r="D768" s="6">
        <v>-8.5304155899216222E-2</v>
      </c>
      <c r="F768" s="6">
        <v>40.739726027397261</v>
      </c>
      <c r="G768" s="6">
        <v>3290</v>
      </c>
    </row>
    <row r="769" spans="1:7" x14ac:dyDescent="0.25">
      <c r="A769" s="6">
        <v>745</v>
      </c>
      <c r="B769" s="6">
        <v>3377.1859622965144</v>
      </c>
      <c r="C769" s="6">
        <v>242.81403770348561</v>
      </c>
      <c r="D769" s="6">
        <v>0.4017455577931755</v>
      </c>
      <c r="F769" s="6">
        <v>40.794520547945204</v>
      </c>
      <c r="G769" s="6">
        <v>3290</v>
      </c>
    </row>
    <row r="770" spans="1:7" x14ac:dyDescent="0.25">
      <c r="A770" s="6">
        <v>746</v>
      </c>
      <c r="B770" s="6">
        <v>3404.7156175198606</v>
      </c>
      <c r="C770" s="6">
        <v>-354.71561751986064</v>
      </c>
      <c r="D770" s="6">
        <v>-0.58689120681106921</v>
      </c>
      <c r="F770" s="6">
        <v>40.849315068493148</v>
      </c>
      <c r="G770" s="6">
        <v>3290</v>
      </c>
    </row>
    <row r="771" spans="1:7" x14ac:dyDescent="0.25">
      <c r="A771" s="6">
        <v>747</v>
      </c>
      <c r="B771" s="6">
        <v>3526.4723115441438</v>
      </c>
      <c r="C771" s="6">
        <v>-366.47231154414385</v>
      </c>
      <c r="D771" s="6">
        <v>-0.60634312830317472</v>
      </c>
      <c r="F771" s="6">
        <v>40.904109589041092</v>
      </c>
      <c r="G771" s="6">
        <v>3295</v>
      </c>
    </row>
    <row r="772" spans="1:7" x14ac:dyDescent="0.25">
      <c r="A772" s="6">
        <v>748</v>
      </c>
      <c r="B772" s="6">
        <v>3357.040871242521</v>
      </c>
      <c r="C772" s="6">
        <v>2.9591287574789931</v>
      </c>
      <c r="D772" s="6">
        <v>4.8959971363227283E-3</v>
      </c>
      <c r="F772" s="6">
        <v>40.958904109589035</v>
      </c>
      <c r="G772" s="6">
        <v>3295</v>
      </c>
    </row>
    <row r="773" spans="1:7" x14ac:dyDescent="0.25">
      <c r="A773" s="6">
        <v>749</v>
      </c>
      <c r="B773" s="6">
        <v>3314.3285520869863</v>
      </c>
      <c r="C773" s="6">
        <v>285.67144791301371</v>
      </c>
      <c r="D773" s="6">
        <v>0.47265486078505375</v>
      </c>
      <c r="F773" s="6">
        <v>41.013698630136986</v>
      </c>
      <c r="G773" s="6">
        <v>3300</v>
      </c>
    </row>
    <row r="774" spans="1:7" x14ac:dyDescent="0.25">
      <c r="A774" s="6">
        <v>750</v>
      </c>
      <c r="B774" s="6">
        <v>3315.9826944609213</v>
      </c>
      <c r="C774" s="6">
        <v>14.017305539078734</v>
      </c>
      <c r="D774" s="6">
        <v>2.3192193852611495E-2</v>
      </c>
      <c r="F774" s="6">
        <v>41.06849315068493</v>
      </c>
      <c r="G774" s="6">
        <v>3300</v>
      </c>
    </row>
    <row r="775" spans="1:7" x14ac:dyDescent="0.25">
      <c r="A775" s="6">
        <v>751</v>
      </c>
      <c r="B775" s="6">
        <v>3358.5177840763913</v>
      </c>
      <c r="C775" s="6">
        <v>1.4822159236086918</v>
      </c>
      <c r="D775" s="6">
        <v>2.4523856554260195E-3</v>
      </c>
      <c r="F775" s="6">
        <v>41.123287671232873</v>
      </c>
      <c r="G775" s="6">
        <v>3300</v>
      </c>
    </row>
    <row r="776" spans="1:7" x14ac:dyDescent="0.25">
      <c r="A776" s="6">
        <v>752</v>
      </c>
      <c r="B776" s="6">
        <v>3404.1839288996671</v>
      </c>
      <c r="C776" s="6">
        <v>205.81607110033292</v>
      </c>
      <c r="D776" s="6">
        <v>0.34053093910482823</v>
      </c>
      <c r="F776" s="6">
        <v>41.178082191780817</v>
      </c>
      <c r="G776" s="6">
        <v>3300</v>
      </c>
    </row>
    <row r="777" spans="1:7" x14ac:dyDescent="0.25">
      <c r="A777" s="6">
        <v>753</v>
      </c>
      <c r="B777" s="6">
        <v>3322.7764934967254</v>
      </c>
      <c r="C777" s="6">
        <v>537.22350650327462</v>
      </c>
      <c r="D777" s="6">
        <v>0.888857824370611</v>
      </c>
      <c r="F777" s="6">
        <v>41.232876712328761</v>
      </c>
      <c r="G777" s="6">
        <v>3300</v>
      </c>
    </row>
    <row r="778" spans="1:7" x14ac:dyDescent="0.25">
      <c r="A778" s="6">
        <v>754</v>
      </c>
      <c r="B778" s="6">
        <v>3397.1538238104436</v>
      </c>
      <c r="C778" s="6">
        <v>-307.15382381044355</v>
      </c>
      <c r="D778" s="6">
        <v>-0.50819831275867799</v>
      </c>
      <c r="F778" s="6">
        <v>41.287671232876711</v>
      </c>
      <c r="G778" s="6">
        <v>3300</v>
      </c>
    </row>
    <row r="779" spans="1:7" x14ac:dyDescent="0.25">
      <c r="A779" s="6">
        <v>755</v>
      </c>
      <c r="B779" s="6">
        <v>3305.7624576505373</v>
      </c>
      <c r="C779" s="6">
        <v>69.237542349462728</v>
      </c>
      <c r="D779" s="6">
        <v>0.11455628897939214</v>
      </c>
      <c r="F779" s="6">
        <v>41.342465753424655</v>
      </c>
      <c r="G779" s="6">
        <v>3300</v>
      </c>
    </row>
    <row r="780" spans="1:7" x14ac:dyDescent="0.25">
      <c r="A780" s="6">
        <v>756</v>
      </c>
      <c r="B780" s="6">
        <v>3403.0023986325705</v>
      </c>
      <c r="C780" s="6">
        <v>96.997601367429525</v>
      </c>
      <c r="D780" s="6">
        <v>0.16048641929650126</v>
      </c>
      <c r="F780" s="6">
        <v>41.397260273972599</v>
      </c>
      <c r="G780" s="6">
        <v>3300</v>
      </c>
    </row>
    <row r="781" spans="1:7" x14ac:dyDescent="0.25">
      <c r="A781" s="6">
        <v>757</v>
      </c>
      <c r="B781" s="6">
        <v>3265.7676581093247</v>
      </c>
      <c r="C781" s="6">
        <v>254.23234189067534</v>
      </c>
      <c r="D781" s="6">
        <v>0.42063759973655135</v>
      </c>
      <c r="F781" s="6">
        <v>41.452054794520542</v>
      </c>
      <c r="G781" s="6">
        <v>3300</v>
      </c>
    </row>
    <row r="782" spans="1:7" x14ac:dyDescent="0.25">
      <c r="A782" s="6">
        <v>758</v>
      </c>
      <c r="B782" s="6">
        <v>3414.6995482768248</v>
      </c>
      <c r="C782" s="6">
        <v>-414.69954827682477</v>
      </c>
      <c r="D782" s="6">
        <v>-0.68613702450968006</v>
      </c>
      <c r="F782" s="6">
        <v>41.506849315068493</v>
      </c>
      <c r="G782" s="6">
        <v>3300</v>
      </c>
    </row>
    <row r="783" spans="1:7" x14ac:dyDescent="0.25">
      <c r="A783" s="6">
        <v>759</v>
      </c>
      <c r="B783" s="6">
        <v>3394.7316867628961</v>
      </c>
      <c r="C783" s="6">
        <v>-94.731686762896061</v>
      </c>
      <c r="D783" s="6">
        <v>-0.15673737276146674</v>
      </c>
      <c r="F783" s="6">
        <v>41.561643835616437</v>
      </c>
      <c r="G783" s="6">
        <v>3300</v>
      </c>
    </row>
    <row r="784" spans="1:7" x14ac:dyDescent="0.25">
      <c r="A784" s="6">
        <v>760</v>
      </c>
      <c r="B784" s="6">
        <v>3454.6352713046831</v>
      </c>
      <c r="C784" s="6">
        <v>-1294.6352713046831</v>
      </c>
      <c r="D784" s="6">
        <v>-2.1420259476272974</v>
      </c>
      <c r="F784" s="6">
        <v>41.61643835616438</v>
      </c>
      <c r="G784" s="6">
        <v>3300</v>
      </c>
    </row>
    <row r="785" spans="1:7" x14ac:dyDescent="0.25">
      <c r="A785" s="6">
        <v>761</v>
      </c>
      <c r="B785" s="6">
        <v>3223.4688745472736</v>
      </c>
      <c r="C785" s="6">
        <v>-393.46887454727357</v>
      </c>
      <c r="D785" s="6">
        <v>-0.65101002386147566</v>
      </c>
      <c r="F785" s="6">
        <v>41.671232876712324</v>
      </c>
      <c r="G785" s="6">
        <v>3300</v>
      </c>
    </row>
    <row r="786" spans="1:7" x14ac:dyDescent="0.25">
      <c r="A786" s="6">
        <v>762</v>
      </c>
      <c r="B786" s="6">
        <v>3397.7445889439919</v>
      </c>
      <c r="C786" s="6">
        <v>452.25541105600814</v>
      </c>
      <c r="D786" s="6">
        <v>0.74827470478272795</v>
      </c>
      <c r="F786" s="6">
        <v>41.726027397260268</v>
      </c>
      <c r="G786" s="6">
        <v>3300</v>
      </c>
    </row>
    <row r="787" spans="1:7" x14ac:dyDescent="0.25">
      <c r="A787" s="6">
        <v>763</v>
      </c>
      <c r="B787" s="6">
        <v>3271.4980799047421</v>
      </c>
      <c r="C787" s="6">
        <v>-31.498079904742099</v>
      </c>
      <c r="D787" s="6">
        <v>-5.211483570071606E-2</v>
      </c>
      <c r="F787" s="6">
        <v>41.780821917808218</v>
      </c>
      <c r="G787" s="6">
        <v>3300</v>
      </c>
    </row>
    <row r="788" spans="1:7" x14ac:dyDescent="0.25">
      <c r="A788" s="6">
        <v>764</v>
      </c>
      <c r="B788" s="6">
        <v>3384.8068325192862</v>
      </c>
      <c r="C788" s="6">
        <v>25.193167480713782</v>
      </c>
      <c r="D788" s="6">
        <v>4.1683105383206423E-2</v>
      </c>
      <c r="F788" s="6">
        <v>41.835616438356162</v>
      </c>
      <c r="G788" s="6">
        <v>3305</v>
      </c>
    </row>
    <row r="789" spans="1:7" x14ac:dyDescent="0.25">
      <c r="A789" s="6">
        <v>765</v>
      </c>
      <c r="B789" s="6">
        <v>3360.9399211239388</v>
      </c>
      <c r="C789" s="6">
        <v>149.0600788760612</v>
      </c>
      <c r="D789" s="6">
        <v>0.24662587508999817</v>
      </c>
      <c r="F789" s="6">
        <v>41.890410958904106</v>
      </c>
      <c r="G789" s="6">
        <v>3310</v>
      </c>
    </row>
    <row r="790" spans="1:7" x14ac:dyDescent="0.25">
      <c r="A790" s="6">
        <v>766</v>
      </c>
      <c r="B790" s="6">
        <v>3370.1558572072909</v>
      </c>
      <c r="C790" s="6">
        <v>329.84414279270914</v>
      </c>
      <c r="D790" s="6">
        <v>0.54574035498264162</v>
      </c>
      <c r="F790" s="6">
        <v>41.945205479452049</v>
      </c>
      <c r="G790" s="6">
        <v>3310</v>
      </c>
    </row>
    <row r="791" spans="1:7" x14ac:dyDescent="0.25">
      <c r="A791" s="6">
        <v>767</v>
      </c>
      <c r="B791" s="6">
        <v>3350.2470722067164</v>
      </c>
      <c r="C791" s="6">
        <v>369.75292779328356</v>
      </c>
      <c r="D791" s="6">
        <v>0.61177103938023292</v>
      </c>
      <c r="F791" s="6">
        <v>42</v>
      </c>
      <c r="G791" s="6">
        <v>3310</v>
      </c>
    </row>
    <row r="792" spans="1:7" x14ac:dyDescent="0.25">
      <c r="A792" s="6">
        <v>768</v>
      </c>
      <c r="B792" s="6">
        <v>3606.5800636532795</v>
      </c>
      <c r="C792" s="6">
        <v>-1856.5800636532795</v>
      </c>
      <c r="D792" s="6">
        <v>-3.0717861303015144</v>
      </c>
      <c r="F792" s="6">
        <v>42.054794520547944</v>
      </c>
      <c r="G792" s="6">
        <v>3310</v>
      </c>
    </row>
    <row r="793" spans="1:7" x14ac:dyDescent="0.25">
      <c r="A793" s="6">
        <v>769</v>
      </c>
      <c r="B793" s="6">
        <v>3399.9894964514747</v>
      </c>
      <c r="C793" s="6">
        <v>-464.98949645147468</v>
      </c>
      <c r="D793" s="6">
        <v>-0.76934375947401767</v>
      </c>
      <c r="F793" s="6">
        <v>42.109589041095887</v>
      </c>
      <c r="G793" s="6">
        <v>3310</v>
      </c>
    </row>
    <row r="794" spans="1:7" x14ac:dyDescent="0.25">
      <c r="A794" s="6">
        <v>770</v>
      </c>
      <c r="B794" s="6">
        <v>3348.1203177259431</v>
      </c>
      <c r="C794" s="6">
        <v>351.8796822740569</v>
      </c>
      <c r="D794" s="6">
        <v>0.58219903827762531</v>
      </c>
      <c r="F794" s="6">
        <v>42.164383561643831</v>
      </c>
      <c r="G794" s="6">
        <v>3320</v>
      </c>
    </row>
    <row r="795" spans="1:7" x14ac:dyDescent="0.25">
      <c r="A795" s="6">
        <v>771</v>
      </c>
      <c r="B795" s="6">
        <v>3373.5822949818703</v>
      </c>
      <c r="C795" s="6">
        <v>-63.582294981870291</v>
      </c>
      <c r="D795" s="6">
        <v>-0.10519945553747126</v>
      </c>
      <c r="F795" s="6">
        <v>42.219178082191775</v>
      </c>
      <c r="G795" s="6">
        <v>3320</v>
      </c>
    </row>
    <row r="796" spans="1:7" x14ac:dyDescent="0.25">
      <c r="A796" s="6">
        <v>772</v>
      </c>
      <c r="B796" s="6">
        <v>3278.764491047385</v>
      </c>
      <c r="C796" s="6">
        <v>336.23550895261496</v>
      </c>
      <c r="D796" s="6">
        <v>0.55631512647137804</v>
      </c>
      <c r="F796" s="6">
        <v>42.273972602739725</v>
      </c>
      <c r="G796" s="6">
        <v>3320</v>
      </c>
    </row>
    <row r="797" spans="1:7" x14ac:dyDescent="0.25">
      <c r="A797" s="6">
        <v>773</v>
      </c>
      <c r="B797" s="6">
        <v>3230.7352856899165</v>
      </c>
      <c r="C797" s="6">
        <v>599.26471431008349</v>
      </c>
      <c r="D797" s="6">
        <v>0.99150748940746458</v>
      </c>
      <c r="F797" s="6">
        <v>42.328767123287669</v>
      </c>
      <c r="G797" s="6">
        <v>3320</v>
      </c>
    </row>
    <row r="798" spans="1:7" x14ac:dyDescent="0.25">
      <c r="A798" s="6">
        <v>774</v>
      </c>
      <c r="B798" s="6">
        <v>3388.7649589140592</v>
      </c>
      <c r="C798" s="6">
        <v>1361.2350410859408</v>
      </c>
      <c r="D798" s="6">
        <v>2.2522179361660406</v>
      </c>
      <c r="F798" s="6">
        <v>42.383561643835613</v>
      </c>
      <c r="G798" s="6">
        <v>3320</v>
      </c>
    </row>
    <row r="799" spans="1:7" x14ac:dyDescent="0.25">
      <c r="A799" s="6">
        <v>775</v>
      </c>
      <c r="B799" s="6">
        <v>3261.7504552011969</v>
      </c>
      <c r="C799" s="6">
        <v>-171.75045520119693</v>
      </c>
      <c r="D799" s="6">
        <v>-0.2841680121900389</v>
      </c>
      <c r="F799" s="6">
        <v>42.438356164383556</v>
      </c>
      <c r="G799" s="6">
        <v>3320</v>
      </c>
    </row>
    <row r="800" spans="1:7" x14ac:dyDescent="0.25">
      <c r="A800" s="6">
        <v>776</v>
      </c>
      <c r="B800" s="6">
        <v>3353.0236683343933</v>
      </c>
      <c r="C800" s="6">
        <v>-253.02366833439328</v>
      </c>
      <c r="D800" s="6">
        <v>-0.41863780089192537</v>
      </c>
      <c r="F800" s="6">
        <v>42.493150684931507</v>
      </c>
      <c r="G800" s="6">
        <v>3320</v>
      </c>
    </row>
    <row r="801" spans="1:7" x14ac:dyDescent="0.25">
      <c r="A801" s="6">
        <v>777</v>
      </c>
      <c r="B801" s="6">
        <v>3330.8108993129808</v>
      </c>
      <c r="C801" s="6">
        <v>209.18910068701916</v>
      </c>
      <c r="D801" s="6">
        <v>0.34611175175294595</v>
      </c>
      <c r="F801" s="6">
        <v>42.547945205479451</v>
      </c>
      <c r="G801" s="6">
        <v>3320</v>
      </c>
    </row>
    <row r="802" spans="1:7" x14ac:dyDescent="0.25">
      <c r="A802" s="6">
        <v>778</v>
      </c>
      <c r="B802" s="6">
        <v>3299.5003472349267</v>
      </c>
      <c r="C802" s="6">
        <v>-129.50034723492672</v>
      </c>
      <c r="D802" s="6">
        <v>-0.21426351510137057</v>
      </c>
      <c r="F802" s="6">
        <v>42.602739726027394</v>
      </c>
      <c r="G802" s="6">
        <v>3320</v>
      </c>
    </row>
    <row r="803" spans="1:7" x14ac:dyDescent="0.25">
      <c r="A803" s="6">
        <v>779</v>
      </c>
      <c r="B803" s="6">
        <v>3388.4104998339303</v>
      </c>
      <c r="C803" s="6">
        <v>491.58950016606968</v>
      </c>
      <c r="D803" s="6">
        <v>0.81335453179464579</v>
      </c>
      <c r="F803" s="6">
        <v>42.657534246575338</v>
      </c>
      <c r="G803" s="6">
        <v>3320</v>
      </c>
    </row>
    <row r="804" spans="1:7" x14ac:dyDescent="0.25">
      <c r="A804" s="6">
        <v>780</v>
      </c>
      <c r="B804" s="6">
        <v>3475.4302040055795</v>
      </c>
      <c r="C804" s="6">
        <v>-575.43020400557953</v>
      </c>
      <c r="D804" s="6">
        <v>-0.9520723367796613</v>
      </c>
      <c r="F804" s="6">
        <v>42.712328767123282</v>
      </c>
      <c r="G804" s="6">
        <v>3320</v>
      </c>
    </row>
    <row r="805" spans="1:7" x14ac:dyDescent="0.25">
      <c r="A805" s="6">
        <v>781</v>
      </c>
      <c r="B805" s="6">
        <v>3343.2169671174934</v>
      </c>
      <c r="C805" s="6">
        <v>366.78303288250663</v>
      </c>
      <c r="D805" s="6">
        <v>0.60685722921175245</v>
      </c>
      <c r="F805" s="6">
        <v>42.767123287671232</v>
      </c>
      <c r="G805" s="6">
        <v>3320</v>
      </c>
    </row>
    <row r="806" spans="1:7" x14ac:dyDescent="0.25">
      <c r="A806" s="6">
        <v>782</v>
      </c>
      <c r="B806" s="6">
        <v>3408.2011318077948</v>
      </c>
      <c r="C806" s="6">
        <v>861.79886819220519</v>
      </c>
      <c r="D806" s="6">
        <v>1.425880769835058</v>
      </c>
      <c r="F806" s="6">
        <v>42.821917808219176</v>
      </c>
      <c r="G806" s="6">
        <v>3320</v>
      </c>
    </row>
    <row r="807" spans="1:7" x14ac:dyDescent="0.25">
      <c r="A807" s="6">
        <v>783</v>
      </c>
      <c r="B807" s="6">
        <v>3354.3233516281994</v>
      </c>
      <c r="C807" s="6">
        <v>-234.32335162819936</v>
      </c>
      <c r="D807" s="6">
        <v>-0.38769737736001575</v>
      </c>
      <c r="F807" s="6">
        <v>42.87671232876712</v>
      </c>
      <c r="G807" s="6">
        <v>3320</v>
      </c>
    </row>
    <row r="808" spans="1:7" x14ac:dyDescent="0.25">
      <c r="A808" s="6">
        <v>784</v>
      </c>
      <c r="B808" s="6">
        <v>3390.5963308280584</v>
      </c>
      <c r="C808" s="6">
        <v>-60.596330828058399</v>
      </c>
      <c r="D808" s="6">
        <v>-0.10025905816230597</v>
      </c>
      <c r="F808" s="6">
        <v>42.931506849315063</v>
      </c>
      <c r="G808" s="6">
        <v>3320</v>
      </c>
    </row>
    <row r="809" spans="1:7" x14ac:dyDescent="0.25">
      <c r="A809" s="6">
        <v>785</v>
      </c>
      <c r="B809" s="6">
        <v>3318.0503724283399</v>
      </c>
      <c r="C809" s="6">
        <v>61.94962757166013</v>
      </c>
      <c r="D809" s="6">
        <v>0.10249814186710349</v>
      </c>
      <c r="F809" s="6">
        <v>42.986301369863014</v>
      </c>
      <c r="G809" s="6">
        <v>3320</v>
      </c>
    </row>
    <row r="810" spans="1:7" x14ac:dyDescent="0.25">
      <c r="A810" s="6">
        <v>786</v>
      </c>
      <c r="B810" s="6">
        <v>3393.1366209023158</v>
      </c>
      <c r="C810" s="6">
        <v>46.863379097684174</v>
      </c>
      <c r="D810" s="6">
        <v>7.7537339083595766E-2</v>
      </c>
      <c r="F810" s="6">
        <v>43.041095890410958</v>
      </c>
      <c r="G810" s="6">
        <v>3320</v>
      </c>
    </row>
    <row r="811" spans="1:7" x14ac:dyDescent="0.25">
      <c r="A811" s="6">
        <v>787</v>
      </c>
      <c r="B811" s="6">
        <v>3364.5435884385829</v>
      </c>
      <c r="C811" s="6">
        <v>-294.5435884385829</v>
      </c>
      <c r="D811" s="6">
        <v>-0.48733417289557041</v>
      </c>
      <c r="F811" s="6">
        <v>43.095890410958901</v>
      </c>
      <c r="G811" s="6">
        <v>3320</v>
      </c>
    </row>
    <row r="812" spans="1:7" x14ac:dyDescent="0.25">
      <c r="A812" s="6">
        <v>788</v>
      </c>
      <c r="B812" s="6">
        <v>3479.5655599404172</v>
      </c>
      <c r="C812" s="6">
        <v>-229.56555994041719</v>
      </c>
      <c r="D812" s="6">
        <v>-0.37982542031193961</v>
      </c>
      <c r="F812" s="6">
        <v>43.150684931506845</v>
      </c>
      <c r="G812" s="6">
        <v>3325</v>
      </c>
    </row>
    <row r="813" spans="1:7" x14ac:dyDescent="0.25">
      <c r="A813" s="6">
        <v>789</v>
      </c>
      <c r="B813" s="6">
        <v>3481.5741613944811</v>
      </c>
      <c r="C813" s="6">
        <v>-281.57416139448105</v>
      </c>
      <c r="D813" s="6">
        <v>-0.46587573601370724</v>
      </c>
      <c r="F813" s="6">
        <v>43.205479452054789</v>
      </c>
      <c r="G813" s="6">
        <v>3330</v>
      </c>
    </row>
    <row r="814" spans="1:7" x14ac:dyDescent="0.25">
      <c r="A814" s="6">
        <v>790</v>
      </c>
      <c r="B814" s="6">
        <v>3388.8831119407687</v>
      </c>
      <c r="C814" s="6">
        <v>-123.88311194076869</v>
      </c>
      <c r="D814" s="6">
        <v>-0.2049695741585375</v>
      </c>
      <c r="F814" s="6">
        <v>43.260273972602739</v>
      </c>
      <c r="G814" s="6">
        <v>3330</v>
      </c>
    </row>
    <row r="815" spans="1:7" x14ac:dyDescent="0.25">
      <c r="A815" s="6">
        <v>791</v>
      </c>
      <c r="B815" s="6">
        <v>3305.1716925169894</v>
      </c>
      <c r="C815" s="6">
        <v>354.82830748301058</v>
      </c>
      <c r="D815" s="6">
        <v>0.58707765687191227</v>
      </c>
      <c r="F815" s="6">
        <v>43.315068493150683</v>
      </c>
      <c r="G815" s="6">
        <v>3330</v>
      </c>
    </row>
    <row r="816" spans="1:7" x14ac:dyDescent="0.25">
      <c r="A816" s="6">
        <v>792</v>
      </c>
      <c r="B816" s="6">
        <v>3477.0843463795145</v>
      </c>
      <c r="C816" s="6">
        <v>-547.0843463795145</v>
      </c>
      <c r="D816" s="6">
        <v>-0.90517297918561734</v>
      </c>
      <c r="F816" s="6">
        <v>43.369863013698627</v>
      </c>
      <c r="G816" s="6">
        <v>3330</v>
      </c>
    </row>
    <row r="817" spans="1:7" x14ac:dyDescent="0.25">
      <c r="A817" s="6">
        <v>793</v>
      </c>
      <c r="B817" s="6">
        <v>3294.2425375463476</v>
      </c>
      <c r="C817" s="6">
        <v>-94.242537546347648</v>
      </c>
      <c r="D817" s="6">
        <v>-0.15592805577672833</v>
      </c>
      <c r="F817" s="6">
        <v>43.42465753424657</v>
      </c>
      <c r="G817" s="6">
        <v>3330</v>
      </c>
    </row>
    <row r="818" spans="1:7" x14ac:dyDescent="0.25">
      <c r="A818" s="6">
        <v>794</v>
      </c>
      <c r="B818" s="6">
        <v>3414.6995482768248</v>
      </c>
      <c r="C818" s="6">
        <v>-9.6995482768247712</v>
      </c>
      <c r="D818" s="6">
        <v>-1.6048291398923779E-2</v>
      </c>
      <c r="F818" s="6">
        <v>43.479452054794514</v>
      </c>
      <c r="G818" s="6">
        <v>3330</v>
      </c>
    </row>
    <row r="819" spans="1:7" x14ac:dyDescent="0.25">
      <c r="A819" s="6">
        <v>795</v>
      </c>
      <c r="B819" s="6">
        <v>3309.8978135853749</v>
      </c>
      <c r="C819" s="6">
        <v>530.10218641462507</v>
      </c>
      <c r="D819" s="6">
        <v>0.87707531484893353</v>
      </c>
      <c r="F819" s="6">
        <v>43.534246575342465</v>
      </c>
      <c r="G819" s="6">
        <v>3330</v>
      </c>
    </row>
    <row r="820" spans="1:7" x14ac:dyDescent="0.25">
      <c r="A820" s="6">
        <v>796</v>
      </c>
      <c r="B820" s="6">
        <v>3513.9480907129218</v>
      </c>
      <c r="C820" s="6">
        <v>-583.94809071292184</v>
      </c>
      <c r="D820" s="6">
        <v>-0.96616552174880688</v>
      </c>
      <c r="F820" s="6">
        <v>43.589041095890408</v>
      </c>
      <c r="G820" s="6">
        <v>3330</v>
      </c>
    </row>
    <row r="821" spans="1:7" x14ac:dyDescent="0.25">
      <c r="A821" s="6">
        <v>797</v>
      </c>
      <c r="B821" s="6">
        <v>3473.894214658354</v>
      </c>
      <c r="C821" s="6">
        <v>391.10578534164597</v>
      </c>
      <c r="D821" s="6">
        <v>0.64710019805400232</v>
      </c>
      <c r="F821" s="6">
        <v>43.643835616438352</v>
      </c>
      <c r="G821" s="6">
        <v>3330</v>
      </c>
    </row>
    <row r="822" spans="1:7" x14ac:dyDescent="0.25">
      <c r="A822" s="6">
        <v>798</v>
      </c>
      <c r="B822" s="6">
        <v>3431.7135841230129</v>
      </c>
      <c r="C822" s="6">
        <v>528.28641587698712</v>
      </c>
      <c r="D822" s="6">
        <v>0.87407104971514182</v>
      </c>
      <c r="F822" s="6">
        <v>43.698630136986296</v>
      </c>
      <c r="G822" s="6">
        <v>3330</v>
      </c>
    </row>
    <row r="823" spans="1:7" x14ac:dyDescent="0.25">
      <c r="A823" s="6">
        <v>799</v>
      </c>
      <c r="B823" s="6">
        <v>3573.1427570944516</v>
      </c>
      <c r="C823" s="6">
        <v>506.85724290554845</v>
      </c>
      <c r="D823" s="6">
        <v>0.83861562411503665</v>
      </c>
      <c r="F823" s="6">
        <v>43.753424657534246</v>
      </c>
      <c r="G823" s="6">
        <v>3330</v>
      </c>
    </row>
    <row r="824" spans="1:7" x14ac:dyDescent="0.25">
      <c r="A824" s="6">
        <v>800</v>
      </c>
      <c r="B824" s="6">
        <v>3376.6542736763213</v>
      </c>
      <c r="C824" s="6">
        <v>1803.3457263236787</v>
      </c>
      <c r="D824" s="6">
        <v>2.9837077854640262</v>
      </c>
      <c r="F824" s="6">
        <v>43.80821917808219</v>
      </c>
      <c r="G824" s="6">
        <v>3330</v>
      </c>
    </row>
    <row r="825" spans="1:7" x14ac:dyDescent="0.25">
      <c r="A825" s="6">
        <v>801</v>
      </c>
      <c r="B825" s="6">
        <v>3289.8117990447363</v>
      </c>
      <c r="C825" s="6">
        <v>-319.81179904473629</v>
      </c>
      <c r="D825" s="6">
        <v>-0.52914144013767683</v>
      </c>
      <c r="F825" s="6">
        <v>43.863013698630134</v>
      </c>
      <c r="G825" s="6">
        <v>3330</v>
      </c>
    </row>
    <row r="826" spans="1:7" x14ac:dyDescent="0.25">
      <c r="A826" s="6">
        <v>802</v>
      </c>
      <c r="B826" s="6">
        <v>3467.8684102961624</v>
      </c>
      <c r="C826" s="6">
        <v>222.13158970383756</v>
      </c>
      <c r="D826" s="6">
        <v>0.36752561858894528</v>
      </c>
      <c r="F826" s="6">
        <v>43.917808219178077</v>
      </c>
      <c r="G826" s="6">
        <v>3330</v>
      </c>
    </row>
    <row r="827" spans="1:7" x14ac:dyDescent="0.25">
      <c r="A827" s="6">
        <v>803</v>
      </c>
      <c r="B827" s="6">
        <v>3239.1241505863009</v>
      </c>
      <c r="C827" s="6">
        <v>680.87584941369914</v>
      </c>
      <c r="D827" s="6">
        <v>1.1265363835539155</v>
      </c>
      <c r="F827" s="6">
        <v>43.972602739726021</v>
      </c>
      <c r="G827" s="6">
        <v>3330</v>
      </c>
    </row>
    <row r="828" spans="1:7" x14ac:dyDescent="0.25">
      <c r="A828" s="6">
        <v>804</v>
      </c>
      <c r="B828" s="6">
        <v>3385.515750679544</v>
      </c>
      <c r="C828" s="6">
        <v>14.484249320456001</v>
      </c>
      <c r="D828" s="6">
        <v>2.3964771054826407E-2</v>
      </c>
      <c r="F828" s="6">
        <v>44.027397260273972</v>
      </c>
      <c r="G828" s="6">
        <v>3330</v>
      </c>
    </row>
    <row r="829" spans="1:7" x14ac:dyDescent="0.25">
      <c r="A829" s="6">
        <v>805</v>
      </c>
      <c r="B829" s="6">
        <v>3495.8706776263471</v>
      </c>
      <c r="C829" s="6">
        <v>-535.87067762634706</v>
      </c>
      <c r="D829" s="6">
        <v>-0.8866195147699788</v>
      </c>
      <c r="F829" s="6">
        <v>44.082191780821915</v>
      </c>
      <c r="G829" s="6">
        <v>3330</v>
      </c>
    </row>
    <row r="830" spans="1:7" x14ac:dyDescent="0.25">
      <c r="A830" s="6">
        <v>806</v>
      </c>
      <c r="B830" s="6">
        <v>3384.6296029792215</v>
      </c>
      <c r="C830" s="6">
        <v>655.37039702077846</v>
      </c>
      <c r="D830" s="6">
        <v>1.0843365902665354</v>
      </c>
      <c r="F830" s="6">
        <v>44.136986301369859</v>
      </c>
      <c r="G830" s="6">
        <v>3335</v>
      </c>
    </row>
    <row r="831" spans="1:7" x14ac:dyDescent="0.25">
      <c r="A831" s="6">
        <v>807</v>
      </c>
      <c r="B831" s="6">
        <v>3368.5017148333559</v>
      </c>
      <c r="C831" s="6">
        <v>-48.501714833355891</v>
      </c>
      <c r="D831" s="6">
        <v>-8.0248031225636118E-2</v>
      </c>
      <c r="F831" s="6">
        <v>44.191780821917803</v>
      </c>
      <c r="G831" s="6">
        <v>3335</v>
      </c>
    </row>
    <row r="832" spans="1:7" x14ac:dyDescent="0.25">
      <c r="A832" s="6">
        <v>808</v>
      </c>
      <c r="B832" s="6">
        <v>3395.6178344632181</v>
      </c>
      <c r="C832" s="6">
        <v>84.38216553678194</v>
      </c>
      <c r="D832" s="6">
        <v>0.13961367506588723</v>
      </c>
      <c r="F832" s="6">
        <v>44.246575342465754</v>
      </c>
      <c r="G832" s="6">
        <v>3339</v>
      </c>
    </row>
    <row r="833" spans="1:7" x14ac:dyDescent="0.25">
      <c r="A833" s="6">
        <v>809</v>
      </c>
      <c r="B833" s="6">
        <v>3581.0590098839971</v>
      </c>
      <c r="C833" s="6">
        <v>-1071.0590098839971</v>
      </c>
      <c r="D833" s="6">
        <v>-1.7721100617778485</v>
      </c>
      <c r="F833" s="6">
        <v>44.301369863013697</v>
      </c>
      <c r="G833" s="6">
        <v>3340</v>
      </c>
    </row>
    <row r="834" spans="1:7" x14ac:dyDescent="0.25">
      <c r="A834" s="6">
        <v>810</v>
      </c>
      <c r="B834" s="6">
        <v>3389.5329535876717</v>
      </c>
      <c r="C834" s="6">
        <v>-589.53295358767173</v>
      </c>
      <c r="D834" s="6">
        <v>-0.97540590122618576</v>
      </c>
      <c r="F834" s="6">
        <v>44.356164383561641</v>
      </c>
      <c r="G834" s="6">
        <v>3340</v>
      </c>
    </row>
    <row r="835" spans="1:7" x14ac:dyDescent="0.25">
      <c r="A835" s="6">
        <v>811</v>
      </c>
      <c r="B835" s="6">
        <v>3413.4589414963739</v>
      </c>
      <c r="C835" s="6">
        <v>586.54105850362612</v>
      </c>
      <c r="D835" s="6">
        <v>0.97045569088922667</v>
      </c>
      <c r="F835" s="6">
        <v>44.410958904109584</v>
      </c>
      <c r="G835" s="6">
        <v>3340</v>
      </c>
    </row>
    <row r="836" spans="1:7" x14ac:dyDescent="0.25">
      <c r="A836" s="6">
        <v>812</v>
      </c>
      <c r="B836" s="6">
        <v>3308.4799772648594</v>
      </c>
      <c r="C836" s="6">
        <v>-218.47997726485937</v>
      </c>
      <c r="D836" s="6">
        <v>-0.36148387944562088</v>
      </c>
      <c r="F836" s="6">
        <v>44.465753424657528</v>
      </c>
      <c r="G836" s="6">
        <v>3340</v>
      </c>
    </row>
    <row r="837" spans="1:7" x14ac:dyDescent="0.25">
      <c r="A837" s="6">
        <v>813</v>
      </c>
      <c r="B837" s="6">
        <v>3338.2545399956884</v>
      </c>
      <c r="C837" s="6">
        <v>-98.254539995688447</v>
      </c>
      <c r="D837" s="6">
        <v>-0.16256607463726175</v>
      </c>
      <c r="F837" s="6">
        <v>44.520547945205479</v>
      </c>
      <c r="G837" s="6">
        <v>3340</v>
      </c>
    </row>
    <row r="838" spans="1:7" x14ac:dyDescent="0.25">
      <c r="A838" s="6">
        <v>814</v>
      </c>
      <c r="B838" s="6">
        <v>3416.2355376240503</v>
      </c>
      <c r="C838" s="6">
        <v>-66.235537624050266</v>
      </c>
      <c r="D838" s="6">
        <v>-0.10958935183557945</v>
      </c>
      <c r="F838" s="6">
        <v>44.575342465753423</v>
      </c>
      <c r="G838" s="6">
        <v>3340</v>
      </c>
    </row>
    <row r="839" spans="1:7" x14ac:dyDescent="0.25">
      <c r="A839" s="6">
        <v>815</v>
      </c>
      <c r="B839" s="6">
        <v>3490.4356383977038</v>
      </c>
      <c r="C839" s="6">
        <v>29.564361602296231</v>
      </c>
      <c r="D839" s="6">
        <v>4.891542126249622E-2</v>
      </c>
      <c r="F839" s="6">
        <v>44.630136986301366</v>
      </c>
      <c r="G839" s="6">
        <v>3340</v>
      </c>
    </row>
    <row r="840" spans="1:7" x14ac:dyDescent="0.25">
      <c r="A840" s="6">
        <v>816</v>
      </c>
      <c r="B840" s="6">
        <v>3314.1513225469216</v>
      </c>
      <c r="C840" s="6">
        <v>-44.15132254692162</v>
      </c>
      <c r="D840" s="6">
        <v>-7.3050132816373028E-2</v>
      </c>
      <c r="F840" s="6">
        <v>44.68493150684931</v>
      </c>
      <c r="G840" s="6">
        <v>3340</v>
      </c>
    </row>
    <row r="841" spans="1:7" x14ac:dyDescent="0.25">
      <c r="A841" s="6">
        <v>817</v>
      </c>
      <c r="B841" s="6">
        <v>3490.4356383977038</v>
      </c>
      <c r="C841" s="6">
        <v>-185.43563839770377</v>
      </c>
      <c r="D841" s="6">
        <v>-0.30681069631481883</v>
      </c>
      <c r="F841" s="6">
        <v>44.739726027397253</v>
      </c>
      <c r="G841" s="6">
        <v>3340</v>
      </c>
    </row>
    <row r="842" spans="1:7" x14ac:dyDescent="0.25">
      <c r="A842" s="6">
        <v>818</v>
      </c>
      <c r="B842" s="6">
        <v>3283.0770765222869</v>
      </c>
      <c r="C842" s="6">
        <v>436.92292347771308</v>
      </c>
      <c r="D842" s="6">
        <v>0.72290648953142889</v>
      </c>
      <c r="F842" s="6">
        <v>44.794520547945204</v>
      </c>
      <c r="G842" s="6">
        <v>3340</v>
      </c>
    </row>
    <row r="843" spans="1:7" x14ac:dyDescent="0.25">
      <c r="A843" s="6">
        <v>819</v>
      </c>
      <c r="B843" s="6">
        <v>3374.7047487356122</v>
      </c>
      <c r="C843" s="6">
        <v>-1034.7047487356122</v>
      </c>
      <c r="D843" s="6">
        <v>-1.7119604795652588</v>
      </c>
      <c r="F843" s="6">
        <v>44.849315068493148</v>
      </c>
      <c r="G843" s="6">
        <v>3340</v>
      </c>
    </row>
    <row r="844" spans="1:7" x14ac:dyDescent="0.25">
      <c r="A844" s="6">
        <v>820</v>
      </c>
      <c r="B844" s="6">
        <v>3413.2226354429545</v>
      </c>
      <c r="C844" s="6">
        <v>286.77736455704553</v>
      </c>
      <c r="D844" s="6">
        <v>0.47448464419968434</v>
      </c>
      <c r="F844" s="6">
        <v>44.904109589041092</v>
      </c>
      <c r="G844" s="6">
        <v>3340</v>
      </c>
    </row>
    <row r="845" spans="1:7" x14ac:dyDescent="0.25">
      <c r="A845" s="6">
        <v>821</v>
      </c>
      <c r="B845" s="6">
        <v>3537.5786960548498</v>
      </c>
      <c r="C845" s="6">
        <v>662.42130394515016</v>
      </c>
      <c r="D845" s="6">
        <v>1.0960025983856319</v>
      </c>
      <c r="F845" s="6">
        <v>44.958904109589035</v>
      </c>
      <c r="G845" s="6">
        <v>3340</v>
      </c>
    </row>
    <row r="846" spans="1:7" x14ac:dyDescent="0.25">
      <c r="A846" s="6">
        <v>822</v>
      </c>
      <c r="B846" s="6">
        <v>3284.7312188962214</v>
      </c>
      <c r="C846" s="6">
        <v>-14.731218896221435</v>
      </c>
      <c r="D846" s="6">
        <v>-2.4373392116904334E-2</v>
      </c>
      <c r="F846" s="6">
        <v>45.013698630136986</v>
      </c>
      <c r="G846" s="6">
        <v>3340</v>
      </c>
    </row>
    <row r="847" spans="1:7" x14ac:dyDescent="0.25">
      <c r="A847" s="6">
        <v>823</v>
      </c>
      <c r="B847" s="6">
        <v>3489.2541081306072</v>
      </c>
      <c r="C847" s="6">
        <v>20.745891869392835</v>
      </c>
      <c r="D847" s="6">
        <v>3.4324909629664654E-2</v>
      </c>
      <c r="F847" s="6">
        <v>45.06849315068493</v>
      </c>
      <c r="G847" s="6">
        <v>3340</v>
      </c>
    </row>
    <row r="848" spans="1:7" x14ac:dyDescent="0.25">
      <c r="A848" s="6">
        <v>824</v>
      </c>
      <c r="B848" s="6">
        <v>3374.7047487356122</v>
      </c>
      <c r="C848" s="6">
        <v>-374.70474873561216</v>
      </c>
      <c r="D848" s="6">
        <v>-0.61996402560698916</v>
      </c>
      <c r="F848" s="6">
        <v>45.123287671232873</v>
      </c>
      <c r="G848" s="6">
        <v>3340</v>
      </c>
    </row>
    <row r="849" spans="1:7" x14ac:dyDescent="0.25">
      <c r="A849" s="6">
        <v>825</v>
      </c>
      <c r="B849" s="6">
        <v>3511.5850301787291</v>
      </c>
      <c r="C849" s="6">
        <v>-141.58503017872908</v>
      </c>
      <c r="D849" s="6">
        <v>-0.23425810740719202</v>
      </c>
      <c r="F849" s="6">
        <v>45.178082191780817</v>
      </c>
      <c r="G849" s="6">
        <v>3345</v>
      </c>
    </row>
    <row r="850" spans="1:7" x14ac:dyDescent="0.25">
      <c r="A850" s="6">
        <v>826</v>
      </c>
      <c r="B850" s="6">
        <v>3231.4442038501743</v>
      </c>
      <c r="C850" s="6">
        <v>148.55579614982571</v>
      </c>
      <c r="D850" s="6">
        <v>0.24579151910690489</v>
      </c>
      <c r="F850" s="6">
        <v>45.232876712328761</v>
      </c>
      <c r="G850" s="6">
        <v>3345</v>
      </c>
    </row>
    <row r="851" spans="1:7" x14ac:dyDescent="0.25">
      <c r="A851" s="6">
        <v>827</v>
      </c>
      <c r="B851" s="6">
        <v>3495.5162185462182</v>
      </c>
      <c r="C851" s="6">
        <v>114.48378145378183</v>
      </c>
      <c r="D851" s="6">
        <v>0.18941800512615645</v>
      </c>
      <c r="F851" s="6">
        <v>45.287671232876711</v>
      </c>
      <c r="G851" s="6">
        <v>3350</v>
      </c>
    </row>
    <row r="852" spans="1:7" x14ac:dyDescent="0.25">
      <c r="A852" s="6">
        <v>828</v>
      </c>
      <c r="B852" s="6">
        <v>3319.4682087488554</v>
      </c>
      <c r="C852" s="6">
        <v>420.53179125114457</v>
      </c>
      <c r="D852" s="6">
        <v>0.69578670427722589</v>
      </c>
      <c r="F852" s="6">
        <v>45.342465753424655</v>
      </c>
      <c r="G852" s="6">
        <v>3350</v>
      </c>
    </row>
    <row r="853" spans="1:7" x14ac:dyDescent="0.25">
      <c r="A853" s="6">
        <v>829</v>
      </c>
      <c r="B853" s="6">
        <v>3453.2174349841675</v>
      </c>
      <c r="C853" s="6">
        <v>-473.21743498416754</v>
      </c>
      <c r="D853" s="6">
        <v>-0.78295721356657411</v>
      </c>
      <c r="F853" s="6">
        <v>45.397260273972599</v>
      </c>
      <c r="G853" s="6">
        <v>3350</v>
      </c>
    </row>
    <row r="854" spans="1:7" x14ac:dyDescent="0.25">
      <c r="A854" s="6">
        <v>830</v>
      </c>
      <c r="B854" s="6">
        <v>3369.8604746405167</v>
      </c>
      <c r="C854" s="6">
        <v>100.13952535948329</v>
      </c>
      <c r="D854" s="6">
        <v>0.16568485847518175</v>
      </c>
      <c r="F854" s="6">
        <v>45.452054794520542</v>
      </c>
      <c r="G854" s="6">
        <v>3350</v>
      </c>
    </row>
    <row r="855" spans="1:7" x14ac:dyDescent="0.25">
      <c r="A855" s="6">
        <v>831</v>
      </c>
      <c r="B855" s="6">
        <v>3354.5596576816183</v>
      </c>
      <c r="C855" s="6">
        <v>25.440342318381681</v>
      </c>
      <c r="D855" s="6">
        <v>4.209206605932924E-2</v>
      </c>
      <c r="F855" s="6">
        <v>45.506849315068493</v>
      </c>
      <c r="G855" s="6">
        <v>3350</v>
      </c>
    </row>
    <row r="856" spans="1:7" x14ac:dyDescent="0.25">
      <c r="A856" s="6">
        <v>832</v>
      </c>
      <c r="B856" s="6">
        <v>3425.3923971940471</v>
      </c>
      <c r="C856" s="6">
        <v>474.60760280595287</v>
      </c>
      <c r="D856" s="6">
        <v>0.78525730194808385</v>
      </c>
      <c r="F856" s="6">
        <v>45.561643835616437</v>
      </c>
      <c r="G856" s="6">
        <v>3350</v>
      </c>
    </row>
    <row r="857" spans="1:7" x14ac:dyDescent="0.25">
      <c r="A857" s="6">
        <v>833</v>
      </c>
      <c r="B857" s="6">
        <v>3338.3136165090432</v>
      </c>
      <c r="C857" s="6">
        <v>581.68638349095681</v>
      </c>
      <c r="D857" s="6">
        <v>0.96242343649687112</v>
      </c>
      <c r="F857" s="6">
        <v>45.61643835616438</v>
      </c>
      <c r="G857" s="6">
        <v>3350</v>
      </c>
    </row>
    <row r="858" spans="1:7" x14ac:dyDescent="0.25">
      <c r="A858" s="6">
        <v>834</v>
      </c>
      <c r="B858" s="6">
        <v>3368.6198678600658</v>
      </c>
      <c r="C858" s="6">
        <v>-28.619867860065824</v>
      </c>
      <c r="D858" s="6">
        <v>-4.7352718509009281E-2</v>
      </c>
      <c r="F858" s="6">
        <v>45.671232876712324</v>
      </c>
      <c r="G858" s="6">
        <v>3350</v>
      </c>
    </row>
    <row r="859" spans="1:7" x14ac:dyDescent="0.25">
      <c r="A859" s="6">
        <v>835</v>
      </c>
      <c r="B859" s="6">
        <v>3384.9249855459957</v>
      </c>
      <c r="C859" s="6">
        <v>5.0750144540043038</v>
      </c>
      <c r="D859" s="6">
        <v>8.3968148296358538E-3</v>
      </c>
      <c r="F859" s="6">
        <v>45.726027397260268</v>
      </c>
      <c r="G859" s="6">
        <v>3350</v>
      </c>
    </row>
    <row r="860" spans="1:7" x14ac:dyDescent="0.25">
      <c r="A860" s="6">
        <v>836</v>
      </c>
      <c r="B860" s="6">
        <v>3434.7855628174639</v>
      </c>
      <c r="C860" s="6">
        <v>-34.78556281746387</v>
      </c>
      <c r="D860" s="6">
        <v>-5.7554107947898753E-2</v>
      </c>
      <c r="F860" s="6">
        <v>45.780821917808218</v>
      </c>
      <c r="G860" s="6">
        <v>3350</v>
      </c>
    </row>
    <row r="861" spans="1:7" x14ac:dyDescent="0.25">
      <c r="A861" s="6">
        <v>837</v>
      </c>
      <c r="B861" s="6">
        <v>3327.6207675918208</v>
      </c>
      <c r="C861" s="6">
        <v>402.37923240817918</v>
      </c>
      <c r="D861" s="6">
        <v>0.6657525680851244</v>
      </c>
      <c r="F861" s="6">
        <v>45.835616438356162</v>
      </c>
      <c r="G861" s="6">
        <v>3350</v>
      </c>
    </row>
    <row r="862" spans="1:7" x14ac:dyDescent="0.25">
      <c r="A862" s="6">
        <v>838</v>
      </c>
      <c r="B862" s="6">
        <v>3325.9666252178858</v>
      </c>
      <c r="C862" s="6">
        <v>-35.966625217885849</v>
      </c>
      <c r="D862" s="6">
        <v>-5.9508223028450637E-2</v>
      </c>
      <c r="F862" s="6">
        <v>45.890410958904106</v>
      </c>
      <c r="G862" s="6">
        <v>3350</v>
      </c>
    </row>
    <row r="863" spans="1:7" x14ac:dyDescent="0.25">
      <c r="A863" s="6">
        <v>839</v>
      </c>
      <c r="B863" s="6">
        <v>3427.8736107549498</v>
      </c>
      <c r="C863" s="6">
        <v>442.12638924505018</v>
      </c>
      <c r="D863" s="6">
        <v>0.73151583220752781</v>
      </c>
      <c r="F863" s="6">
        <v>45.945205479452049</v>
      </c>
      <c r="G863" s="6">
        <v>3350</v>
      </c>
    </row>
    <row r="864" spans="1:7" x14ac:dyDescent="0.25">
      <c r="A864" s="6">
        <v>840</v>
      </c>
      <c r="B864" s="6">
        <v>3323.0718760634995</v>
      </c>
      <c r="C864" s="6">
        <v>946.92812393650047</v>
      </c>
      <c r="D864" s="6">
        <v>1.5667305355939625</v>
      </c>
      <c r="F864" s="6">
        <v>46</v>
      </c>
      <c r="G864" s="6">
        <v>3350</v>
      </c>
    </row>
    <row r="865" spans="1:7" x14ac:dyDescent="0.25">
      <c r="A865" s="6">
        <v>841</v>
      </c>
      <c r="B865" s="6">
        <v>3597.0096684897985</v>
      </c>
      <c r="C865" s="6">
        <v>-497.00966848979851</v>
      </c>
      <c r="D865" s="6">
        <v>-0.82232241753611368</v>
      </c>
      <c r="F865" s="6">
        <v>46.054794520547944</v>
      </c>
      <c r="G865" s="6">
        <v>3350</v>
      </c>
    </row>
    <row r="866" spans="1:7" x14ac:dyDescent="0.25">
      <c r="A866" s="6">
        <v>842</v>
      </c>
      <c r="B866" s="6">
        <v>3336.7776271618177</v>
      </c>
      <c r="C866" s="6">
        <v>3.2223728381823094</v>
      </c>
      <c r="D866" s="6">
        <v>5.3315450191311004E-3</v>
      </c>
      <c r="F866" s="6">
        <v>46.109589041095887</v>
      </c>
      <c r="G866" s="6">
        <v>3350</v>
      </c>
    </row>
    <row r="867" spans="1:7" x14ac:dyDescent="0.25">
      <c r="A867" s="6">
        <v>843</v>
      </c>
      <c r="B867" s="6">
        <v>3409.5598916149556</v>
      </c>
      <c r="C867" s="6">
        <v>210.44010838504437</v>
      </c>
      <c r="D867" s="6">
        <v>0.34818159413191263</v>
      </c>
      <c r="F867" s="6">
        <v>46.164383561643831</v>
      </c>
      <c r="G867" s="6">
        <v>3350</v>
      </c>
    </row>
    <row r="868" spans="1:7" x14ac:dyDescent="0.25">
      <c r="A868" s="6">
        <v>844</v>
      </c>
      <c r="B868" s="6">
        <v>3389.473877074317</v>
      </c>
      <c r="C868" s="6">
        <v>-89.473877074316988</v>
      </c>
      <c r="D868" s="6">
        <v>-0.14803811588947313</v>
      </c>
      <c r="F868" s="6">
        <v>46.219178082191775</v>
      </c>
      <c r="G868" s="6">
        <v>3356</v>
      </c>
    </row>
    <row r="869" spans="1:7" x14ac:dyDescent="0.25">
      <c r="A869" s="6">
        <v>845</v>
      </c>
      <c r="B869" s="6">
        <v>3398.3944305908949</v>
      </c>
      <c r="C869" s="6">
        <v>446.6055694091051</v>
      </c>
      <c r="D869" s="6">
        <v>0.73892681532235849</v>
      </c>
      <c r="F869" s="6">
        <v>46.273972602739725</v>
      </c>
      <c r="G869" s="6">
        <v>3360</v>
      </c>
    </row>
    <row r="870" spans="1:7" x14ac:dyDescent="0.25">
      <c r="A870" s="6">
        <v>846</v>
      </c>
      <c r="B870" s="6">
        <v>3495.2799124927988</v>
      </c>
      <c r="C870" s="6">
        <v>824.72008750720124</v>
      </c>
      <c r="D870" s="6">
        <v>1.3645324410091175</v>
      </c>
      <c r="F870" s="6">
        <v>46.328767123287669</v>
      </c>
      <c r="G870" s="6">
        <v>3360</v>
      </c>
    </row>
    <row r="871" spans="1:7" x14ac:dyDescent="0.25">
      <c r="A871" s="6">
        <v>847</v>
      </c>
      <c r="B871" s="6">
        <v>3406.6651424605693</v>
      </c>
      <c r="C871" s="6">
        <v>-1626.6651424605693</v>
      </c>
      <c r="D871" s="6">
        <v>-2.6913826777946439</v>
      </c>
      <c r="F871" s="6">
        <v>46.383561643835613</v>
      </c>
      <c r="G871" s="6">
        <v>3360</v>
      </c>
    </row>
    <row r="872" spans="1:7" x14ac:dyDescent="0.25">
      <c r="A872" s="6">
        <v>848</v>
      </c>
      <c r="B872" s="6">
        <v>3293.829001952864</v>
      </c>
      <c r="C872" s="6">
        <v>-513.82900195286402</v>
      </c>
      <c r="D872" s="6">
        <v>-0.85015067889915796</v>
      </c>
      <c r="F872" s="6">
        <v>46.438356164383556</v>
      </c>
      <c r="G872" s="6">
        <v>3360</v>
      </c>
    </row>
    <row r="873" spans="1:7" x14ac:dyDescent="0.25">
      <c r="A873" s="6">
        <v>849</v>
      </c>
      <c r="B873" s="6">
        <v>3333.5874954406577</v>
      </c>
      <c r="C873" s="6">
        <v>-23.587495440657676</v>
      </c>
      <c r="D873" s="6">
        <v>-3.9026456634780354E-2</v>
      </c>
      <c r="F873" s="6">
        <v>46.493150684931507</v>
      </c>
      <c r="G873" s="6">
        <v>3360</v>
      </c>
    </row>
    <row r="874" spans="1:7" x14ac:dyDescent="0.25">
      <c r="A874" s="6">
        <v>850</v>
      </c>
      <c r="B874" s="6">
        <v>3358.1042484829077</v>
      </c>
      <c r="C874" s="6">
        <v>31.895751517092322</v>
      </c>
      <c r="D874" s="6">
        <v>5.2772799322725619E-2</v>
      </c>
      <c r="F874" s="6">
        <v>46.547945205479451</v>
      </c>
      <c r="G874" s="6">
        <v>3360</v>
      </c>
    </row>
    <row r="875" spans="1:7" x14ac:dyDescent="0.25">
      <c r="A875" s="6">
        <v>851</v>
      </c>
      <c r="B875" s="6">
        <v>3361.1762271773582</v>
      </c>
      <c r="C875" s="6">
        <v>198.82377282264179</v>
      </c>
      <c r="D875" s="6">
        <v>0.32896190134080211</v>
      </c>
      <c r="F875" s="6">
        <v>46.602739726027394</v>
      </c>
      <c r="G875" s="6">
        <v>3360</v>
      </c>
    </row>
    <row r="876" spans="1:7" x14ac:dyDescent="0.25">
      <c r="A876" s="6">
        <v>852</v>
      </c>
      <c r="B876" s="6">
        <v>3406.2516068670857</v>
      </c>
      <c r="C876" s="6">
        <v>-6.2516068670856839</v>
      </c>
      <c r="D876" s="6">
        <v>-1.0343534136967779E-2</v>
      </c>
      <c r="F876" s="6">
        <v>46.657534246575338</v>
      </c>
      <c r="G876" s="6">
        <v>3360</v>
      </c>
    </row>
    <row r="877" spans="1:7" x14ac:dyDescent="0.25">
      <c r="A877" s="6">
        <v>853</v>
      </c>
      <c r="B877" s="6">
        <v>3280.41863342132</v>
      </c>
      <c r="C877" s="6">
        <v>959.58136657867999</v>
      </c>
      <c r="D877" s="6">
        <v>1.5876658327096196</v>
      </c>
      <c r="F877" s="6">
        <v>46.712328767123282</v>
      </c>
      <c r="G877" s="6">
        <v>3360</v>
      </c>
    </row>
    <row r="878" spans="1:7" x14ac:dyDescent="0.25">
      <c r="A878" s="6">
        <v>854</v>
      </c>
      <c r="B878" s="6">
        <v>3341.4446717168485</v>
      </c>
      <c r="C878" s="6">
        <v>-151.44467171684846</v>
      </c>
      <c r="D878" s="6">
        <v>-0.25057127952374658</v>
      </c>
      <c r="F878" s="6">
        <v>46.767123287671232</v>
      </c>
      <c r="G878" s="6">
        <v>3360</v>
      </c>
    </row>
    <row r="879" spans="1:7" x14ac:dyDescent="0.25">
      <c r="A879" s="6">
        <v>855</v>
      </c>
      <c r="B879" s="6">
        <v>3364.4845119252282</v>
      </c>
      <c r="C879" s="6">
        <v>815.51548807477184</v>
      </c>
      <c r="D879" s="6">
        <v>1.349303062311664</v>
      </c>
      <c r="F879" s="6">
        <v>46.821917808219176</v>
      </c>
      <c r="G879" s="6">
        <v>3360</v>
      </c>
    </row>
    <row r="880" spans="1:7" x14ac:dyDescent="0.25">
      <c r="A880" s="6">
        <v>856</v>
      </c>
      <c r="B880" s="6">
        <v>3276.7558895933212</v>
      </c>
      <c r="C880" s="6">
        <v>1063.2441104066788</v>
      </c>
      <c r="D880" s="6">
        <v>1.7591799973577396</v>
      </c>
      <c r="F880" s="6">
        <v>46.87671232876712</v>
      </c>
      <c r="G880" s="6">
        <v>3370</v>
      </c>
    </row>
    <row r="881" spans="1:7" x14ac:dyDescent="0.25">
      <c r="A881" s="6">
        <v>857</v>
      </c>
      <c r="B881" s="6">
        <v>3471.5311541241617</v>
      </c>
      <c r="C881" s="6">
        <v>-131.53115412416173</v>
      </c>
      <c r="D881" s="6">
        <v>-0.21762356649791398</v>
      </c>
      <c r="F881" s="6">
        <v>46.931506849315063</v>
      </c>
      <c r="G881" s="6">
        <v>3370</v>
      </c>
    </row>
    <row r="882" spans="1:7" x14ac:dyDescent="0.25">
      <c r="A882" s="6">
        <v>858</v>
      </c>
      <c r="B882" s="6">
        <v>3357.2771772959404</v>
      </c>
      <c r="C882" s="6">
        <v>-727.27717729594042</v>
      </c>
      <c r="D882" s="6">
        <v>-1.2033092403817374</v>
      </c>
      <c r="F882" s="6">
        <v>46.986301369863007</v>
      </c>
      <c r="G882" s="6">
        <v>3370</v>
      </c>
    </row>
    <row r="883" spans="1:7" x14ac:dyDescent="0.25">
      <c r="A883" s="6">
        <v>859</v>
      </c>
      <c r="B883" s="6">
        <v>3514.0662437396318</v>
      </c>
      <c r="C883" s="6">
        <v>-314.06624373963177</v>
      </c>
      <c r="D883" s="6">
        <v>-0.5196351885934416</v>
      </c>
      <c r="F883" s="6">
        <v>47.041095890410958</v>
      </c>
      <c r="G883" s="6">
        <v>3370</v>
      </c>
    </row>
    <row r="884" spans="1:7" x14ac:dyDescent="0.25">
      <c r="A884" s="6">
        <v>860</v>
      </c>
      <c r="B884" s="6">
        <v>3330.1019811527231</v>
      </c>
      <c r="C884" s="6">
        <v>-585.10198115272306</v>
      </c>
      <c r="D884" s="6">
        <v>-0.96807467973141181</v>
      </c>
      <c r="F884" s="6">
        <v>47.095890410958901</v>
      </c>
      <c r="G884" s="6">
        <v>3370</v>
      </c>
    </row>
    <row r="885" spans="1:7" x14ac:dyDescent="0.25">
      <c r="A885" s="6">
        <v>861</v>
      </c>
      <c r="B885" s="6">
        <v>3444.7104170610733</v>
      </c>
      <c r="C885" s="6">
        <v>155.28958293892674</v>
      </c>
      <c r="D885" s="6">
        <v>0.25693283925146454</v>
      </c>
      <c r="F885" s="6">
        <v>47.150684931506845</v>
      </c>
      <c r="G885" s="6">
        <v>3370</v>
      </c>
    </row>
    <row r="886" spans="1:7" x14ac:dyDescent="0.25">
      <c r="A886" s="6">
        <v>862</v>
      </c>
      <c r="B886" s="6">
        <v>3335.714249921431</v>
      </c>
      <c r="C886" s="6">
        <v>324.28575007856898</v>
      </c>
      <c r="D886" s="6">
        <v>0.53654377144696208</v>
      </c>
      <c r="F886" s="6">
        <v>47.205479452054789</v>
      </c>
      <c r="G886" s="6">
        <v>3370</v>
      </c>
    </row>
    <row r="887" spans="1:7" x14ac:dyDescent="0.25">
      <c r="A887" s="6">
        <v>863</v>
      </c>
      <c r="B887" s="6">
        <v>3371.5736935278064</v>
      </c>
      <c r="C887" s="6">
        <v>-491.57369352780643</v>
      </c>
      <c r="D887" s="6">
        <v>-0.81332837907808142</v>
      </c>
      <c r="F887" s="6">
        <v>47.260273972602739</v>
      </c>
      <c r="G887" s="6">
        <v>3370</v>
      </c>
    </row>
    <row r="888" spans="1:7" x14ac:dyDescent="0.25">
      <c r="A888" s="6">
        <v>864</v>
      </c>
      <c r="B888" s="6">
        <v>3311.1384203658263</v>
      </c>
      <c r="C888" s="6">
        <v>78.861579634173722</v>
      </c>
      <c r="D888" s="6">
        <v>0.13047964441525059</v>
      </c>
      <c r="F888" s="6">
        <v>47.315068493150683</v>
      </c>
      <c r="G888" s="6">
        <v>3370</v>
      </c>
    </row>
    <row r="889" spans="1:7" x14ac:dyDescent="0.25">
      <c r="A889" s="6">
        <v>865</v>
      </c>
      <c r="B889" s="6">
        <v>3406.9605250273435</v>
      </c>
      <c r="C889" s="6">
        <v>-106.96052502734346</v>
      </c>
      <c r="D889" s="6">
        <v>-0.17697047582329364</v>
      </c>
      <c r="F889" s="6">
        <v>47.369863013698627</v>
      </c>
      <c r="G889" s="6">
        <v>3370</v>
      </c>
    </row>
    <row r="890" spans="1:7" x14ac:dyDescent="0.25">
      <c r="A890" s="6">
        <v>866</v>
      </c>
      <c r="B890" s="6">
        <v>3394.3772276827672</v>
      </c>
      <c r="C890" s="6">
        <v>45.62277231723283</v>
      </c>
      <c r="D890" s="6">
        <v>7.5484705439642044E-2</v>
      </c>
      <c r="F890" s="6">
        <v>47.42465753424657</v>
      </c>
      <c r="G890" s="6">
        <v>3375</v>
      </c>
    </row>
    <row r="891" spans="1:7" x14ac:dyDescent="0.25">
      <c r="A891" s="6">
        <v>867</v>
      </c>
      <c r="B891" s="6">
        <v>3397.390129863863</v>
      </c>
      <c r="C891" s="6">
        <v>2.6098701361370331</v>
      </c>
      <c r="D891" s="6">
        <v>4.3181347484139796E-3</v>
      </c>
      <c r="F891" s="6">
        <v>47.479452054794514</v>
      </c>
      <c r="G891" s="6">
        <v>3380</v>
      </c>
    </row>
    <row r="892" spans="1:7" x14ac:dyDescent="0.25">
      <c r="A892" s="6">
        <v>868</v>
      </c>
      <c r="B892" s="6">
        <v>3310.9021143124069</v>
      </c>
      <c r="C892" s="6">
        <v>-110.90211431240687</v>
      </c>
      <c r="D892" s="6">
        <v>-0.18349199328124688</v>
      </c>
      <c r="F892" s="6">
        <v>47.534246575342465</v>
      </c>
      <c r="G892" s="6">
        <v>3380</v>
      </c>
    </row>
    <row r="893" spans="1:7" x14ac:dyDescent="0.25">
      <c r="A893" s="6">
        <v>869</v>
      </c>
      <c r="B893" s="6">
        <v>3369.9195511538715</v>
      </c>
      <c r="C893" s="6">
        <v>750.08044884612855</v>
      </c>
      <c r="D893" s="6">
        <v>1.2410381671566659</v>
      </c>
      <c r="F893" s="6">
        <v>47.589041095890408</v>
      </c>
      <c r="G893" s="6">
        <v>3380</v>
      </c>
    </row>
    <row r="894" spans="1:7" x14ac:dyDescent="0.25">
      <c r="A894" s="6">
        <v>870</v>
      </c>
      <c r="B894" s="6">
        <v>3244.5591898149441</v>
      </c>
      <c r="C894" s="6">
        <v>-494.55918981494415</v>
      </c>
      <c r="D894" s="6">
        <v>-0.81826800234908137</v>
      </c>
      <c r="F894" s="6">
        <v>47.643835616438352</v>
      </c>
      <c r="G894" s="6">
        <v>3380</v>
      </c>
    </row>
    <row r="895" spans="1:7" x14ac:dyDescent="0.25">
      <c r="A895" s="6">
        <v>871</v>
      </c>
      <c r="B895" s="6">
        <v>3425.3923971940471</v>
      </c>
      <c r="C895" s="6">
        <v>-405.39239719404713</v>
      </c>
      <c r="D895" s="6">
        <v>-0.67073796999627544</v>
      </c>
      <c r="F895" s="6">
        <v>47.698630136986296</v>
      </c>
      <c r="G895" s="6">
        <v>3380</v>
      </c>
    </row>
    <row r="896" spans="1:7" x14ac:dyDescent="0.25">
      <c r="A896" s="6">
        <v>872</v>
      </c>
      <c r="B896" s="6">
        <v>3344.9301860047831</v>
      </c>
      <c r="C896" s="6">
        <v>875.06981399521692</v>
      </c>
      <c r="D896" s="6">
        <v>1.4478380815889385</v>
      </c>
      <c r="F896" s="6">
        <v>47.753424657534246</v>
      </c>
      <c r="G896" s="6">
        <v>3380</v>
      </c>
    </row>
    <row r="897" spans="1:7" x14ac:dyDescent="0.25">
      <c r="A897" s="6">
        <v>873</v>
      </c>
      <c r="B897" s="6">
        <v>3440.2206020461072</v>
      </c>
      <c r="C897" s="6">
        <v>-440.22060204610716</v>
      </c>
      <c r="D897" s="6">
        <v>-0.72836263089958109</v>
      </c>
      <c r="F897" s="6">
        <v>47.80821917808219</v>
      </c>
      <c r="G897" s="6">
        <v>3380</v>
      </c>
    </row>
    <row r="898" spans="1:7" x14ac:dyDescent="0.25">
      <c r="A898" s="6">
        <v>874</v>
      </c>
      <c r="B898" s="6">
        <v>3405.6017652201826</v>
      </c>
      <c r="C898" s="6">
        <v>444.39823477981736</v>
      </c>
      <c r="D898" s="6">
        <v>0.73527469170435622</v>
      </c>
      <c r="F898" s="6">
        <v>47.863013698630134</v>
      </c>
      <c r="G898" s="6">
        <v>3380</v>
      </c>
    </row>
    <row r="899" spans="1:7" x14ac:dyDescent="0.25">
      <c r="A899" s="6">
        <v>875</v>
      </c>
      <c r="B899" s="6">
        <v>3342.862508037364</v>
      </c>
      <c r="C899" s="6">
        <v>-412.86250803736402</v>
      </c>
      <c r="D899" s="6">
        <v>-0.6830975678016955</v>
      </c>
      <c r="F899" s="6">
        <v>47.917808219178077</v>
      </c>
      <c r="G899" s="6">
        <v>3380</v>
      </c>
    </row>
    <row r="900" spans="1:7" x14ac:dyDescent="0.25">
      <c r="A900" s="6">
        <v>876</v>
      </c>
      <c r="B900" s="6">
        <v>3570.5433905068394</v>
      </c>
      <c r="C900" s="6">
        <v>479.45660949316061</v>
      </c>
      <c r="D900" s="6">
        <v>0.79328017786876692</v>
      </c>
      <c r="F900" s="6">
        <v>47.972602739726021</v>
      </c>
      <c r="G900" s="6">
        <v>3380</v>
      </c>
    </row>
    <row r="901" spans="1:7" x14ac:dyDescent="0.25">
      <c r="A901" s="6">
        <v>877</v>
      </c>
      <c r="B901" s="6">
        <v>3314.6830111671152</v>
      </c>
      <c r="C901" s="6">
        <v>55.316988832884817</v>
      </c>
      <c r="D901" s="6">
        <v>9.1524175225999108E-2</v>
      </c>
      <c r="F901" s="6">
        <v>48.027397260273972</v>
      </c>
      <c r="G901" s="6">
        <v>3380</v>
      </c>
    </row>
    <row r="902" spans="1:7" x14ac:dyDescent="0.25">
      <c r="A902" s="6">
        <v>878</v>
      </c>
      <c r="B902" s="6">
        <v>3435.6126340044311</v>
      </c>
      <c r="C902" s="6">
        <v>-525.61263400443113</v>
      </c>
      <c r="D902" s="6">
        <v>-0.86964717043712814</v>
      </c>
      <c r="F902" s="6">
        <v>48.082191780821915</v>
      </c>
      <c r="G902" s="6">
        <v>3380</v>
      </c>
    </row>
    <row r="903" spans="1:7" x14ac:dyDescent="0.25">
      <c r="A903" s="6">
        <v>879</v>
      </c>
      <c r="B903" s="6">
        <v>3359.1676257232943</v>
      </c>
      <c r="C903" s="6">
        <v>-329.16762572329435</v>
      </c>
      <c r="D903" s="6">
        <v>-0.54462103037530352</v>
      </c>
      <c r="F903" s="6">
        <v>48.136986301369859</v>
      </c>
      <c r="G903" s="6">
        <v>3380</v>
      </c>
    </row>
    <row r="904" spans="1:7" x14ac:dyDescent="0.25">
      <c r="A904" s="6">
        <v>880</v>
      </c>
      <c r="B904" s="6">
        <v>3377.717650916708</v>
      </c>
      <c r="C904" s="6">
        <v>-47.717650916707953</v>
      </c>
      <c r="D904" s="6">
        <v>-7.8950766048884319E-2</v>
      </c>
      <c r="F904" s="6">
        <v>48.191780821917803</v>
      </c>
      <c r="G904" s="6">
        <v>3380</v>
      </c>
    </row>
    <row r="905" spans="1:7" x14ac:dyDescent="0.25">
      <c r="A905" s="6">
        <v>881</v>
      </c>
      <c r="B905" s="6">
        <v>3542.7774292300737</v>
      </c>
      <c r="C905" s="6">
        <v>19.222570769926278</v>
      </c>
      <c r="D905" s="6">
        <v>3.1804513813214211E-2</v>
      </c>
      <c r="F905" s="6">
        <v>48.246575342465746</v>
      </c>
      <c r="G905" s="6">
        <v>3380</v>
      </c>
    </row>
    <row r="906" spans="1:7" x14ac:dyDescent="0.25">
      <c r="A906" s="6">
        <v>882</v>
      </c>
      <c r="B906" s="6">
        <v>3296.6055980805404</v>
      </c>
      <c r="C906" s="6">
        <v>363.3944019194596</v>
      </c>
      <c r="D906" s="6">
        <v>0.60125060346111525</v>
      </c>
      <c r="F906" s="6">
        <v>48.301369863013697</v>
      </c>
      <c r="G906" s="6">
        <v>3380</v>
      </c>
    </row>
    <row r="907" spans="1:7" x14ac:dyDescent="0.25">
      <c r="A907" s="6">
        <v>883</v>
      </c>
      <c r="B907" s="6">
        <v>3356.5682591356822</v>
      </c>
      <c r="C907" s="6">
        <v>-76.568259135682183</v>
      </c>
      <c r="D907" s="6">
        <v>-0.12668525373018608</v>
      </c>
      <c r="F907" s="6">
        <v>48.356164383561641</v>
      </c>
      <c r="G907" s="6">
        <v>3380</v>
      </c>
    </row>
    <row r="908" spans="1:7" x14ac:dyDescent="0.25">
      <c r="A908" s="6">
        <v>884</v>
      </c>
      <c r="B908" s="6">
        <v>3368.4426383200012</v>
      </c>
      <c r="C908" s="6">
        <v>1321.5573616799988</v>
      </c>
      <c r="D908" s="6">
        <v>2.1865696252378863</v>
      </c>
      <c r="F908" s="6">
        <v>48.410958904109584</v>
      </c>
      <c r="G908" s="6">
        <v>3380</v>
      </c>
    </row>
    <row r="909" spans="1:7" x14ac:dyDescent="0.25">
      <c r="A909" s="6">
        <v>885</v>
      </c>
      <c r="B909" s="6">
        <v>3408.2011318077948</v>
      </c>
      <c r="C909" s="6">
        <v>-288.20113180779481</v>
      </c>
      <c r="D909" s="6">
        <v>-0.47684032418313904</v>
      </c>
      <c r="F909" s="6">
        <v>48.465753424657528</v>
      </c>
      <c r="G909" s="6">
        <v>3380</v>
      </c>
    </row>
    <row r="910" spans="1:7" x14ac:dyDescent="0.25">
      <c r="A910" s="6">
        <v>886</v>
      </c>
      <c r="B910" s="6">
        <v>3429.3505235888201</v>
      </c>
      <c r="C910" s="6">
        <v>130.64947641117988</v>
      </c>
      <c r="D910" s="6">
        <v>0.21616479538259548</v>
      </c>
      <c r="F910" s="6">
        <v>48.520547945205479</v>
      </c>
      <c r="G910" s="6">
        <v>3380</v>
      </c>
    </row>
    <row r="911" spans="1:7" x14ac:dyDescent="0.25">
      <c r="A911" s="6">
        <v>887</v>
      </c>
      <c r="B911" s="6">
        <v>3473.894214658354</v>
      </c>
      <c r="C911" s="6">
        <v>516.10578534164597</v>
      </c>
      <c r="D911" s="6">
        <v>0.85391770827337155</v>
      </c>
      <c r="F911" s="6">
        <v>48.575342465753423</v>
      </c>
      <c r="G911" s="6">
        <v>3380</v>
      </c>
    </row>
    <row r="912" spans="1:7" x14ac:dyDescent="0.25">
      <c r="A912" s="6">
        <v>888</v>
      </c>
      <c r="B912" s="6">
        <v>3368.79709740013</v>
      </c>
      <c r="C912" s="6">
        <v>691.20290259986996</v>
      </c>
      <c r="D912" s="6">
        <v>1.1436229069768502</v>
      </c>
      <c r="F912" s="6">
        <v>48.630136986301366</v>
      </c>
      <c r="G912" s="6">
        <v>3380</v>
      </c>
    </row>
    <row r="913" spans="1:7" x14ac:dyDescent="0.25">
      <c r="A913" s="6">
        <v>889</v>
      </c>
      <c r="B913" s="6">
        <v>3338.8453051292363</v>
      </c>
      <c r="C913" s="6">
        <v>641.15469487076371</v>
      </c>
      <c r="D913" s="6">
        <v>1.0608161412690458</v>
      </c>
      <c r="F913" s="6">
        <v>48.68493150684931</v>
      </c>
      <c r="G913" s="6">
        <v>3380</v>
      </c>
    </row>
    <row r="914" spans="1:7" x14ac:dyDescent="0.25">
      <c r="A914" s="6">
        <v>890</v>
      </c>
      <c r="B914" s="6">
        <v>3364.3663588985187</v>
      </c>
      <c r="C914" s="6">
        <v>395.63364110148132</v>
      </c>
      <c r="D914" s="6">
        <v>0.65459171689305495</v>
      </c>
      <c r="F914" s="6">
        <v>48.739726027397253</v>
      </c>
      <c r="G914" s="6">
        <v>3380</v>
      </c>
    </row>
    <row r="915" spans="1:7" x14ac:dyDescent="0.25">
      <c r="A915" s="6">
        <v>891</v>
      </c>
      <c r="B915" s="6">
        <v>3412.4546407693419</v>
      </c>
      <c r="C915" s="6">
        <v>787.54535923065805</v>
      </c>
      <c r="D915" s="6">
        <v>1.3030253630472275</v>
      </c>
      <c r="F915" s="6">
        <v>48.794520547945204</v>
      </c>
      <c r="G915" s="6">
        <v>3385</v>
      </c>
    </row>
    <row r="916" spans="1:7" x14ac:dyDescent="0.25">
      <c r="A916" s="6">
        <v>892</v>
      </c>
      <c r="B916" s="6">
        <v>3387.0517400267695</v>
      </c>
      <c r="C916" s="6">
        <v>-687.05174002676949</v>
      </c>
      <c r="D916" s="6">
        <v>-1.1367546421137744</v>
      </c>
      <c r="F916" s="6">
        <v>48.849315068493148</v>
      </c>
      <c r="G916" s="6">
        <v>3385</v>
      </c>
    </row>
    <row r="917" spans="1:7" x14ac:dyDescent="0.25">
      <c r="A917" s="6">
        <v>893</v>
      </c>
      <c r="B917" s="6">
        <v>3436.0852461112695</v>
      </c>
      <c r="C917" s="6">
        <v>463.9147538887305</v>
      </c>
      <c r="D917" s="6">
        <v>0.76756555482638944</v>
      </c>
      <c r="F917" s="6">
        <v>48.904109589041092</v>
      </c>
      <c r="G917" s="6">
        <v>3388</v>
      </c>
    </row>
    <row r="918" spans="1:7" x14ac:dyDescent="0.25">
      <c r="A918" s="6">
        <v>894</v>
      </c>
      <c r="B918" s="6">
        <v>3297.3735927541529</v>
      </c>
      <c r="C918" s="6">
        <v>942.62640724584708</v>
      </c>
      <c r="D918" s="6">
        <v>1.5596131729089222</v>
      </c>
      <c r="F918" s="6">
        <v>48.958904109589035</v>
      </c>
      <c r="G918" s="6">
        <v>3390</v>
      </c>
    </row>
    <row r="919" spans="1:7" x14ac:dyDescent="0.25">
      <c r="A919" s="6">
        <v>895</v>
      </c>
      <c r="B919" s="6">
        <v>3355.7411879487149</v>
      </c>
      <c r="C919" s="6">
        <v>-65.741187948714924</v>
      </c>
      <c r="D919" s="6">
        <v>-0.10877143048333457</v>
      </c>
      <c r="F919" s="6">
        <v>49.013698630136986</v>
      </c>
      <c r="G919" s="6">
        <v>3390</v>
      </c>
    </row>
    <row r="920" spans="1:7" x14ac:dyDescent="0.25">
      <c r="A920" s="6">
        <v>896</v>
      </c>
      <c r="B920" s="6">
        <v>3349.4200010197492</v>
      </c>
      <c r="C920" s="6">
        <v>490.57999898025082</v>
      </c>
      <c r="D920" s="6">
        <v>0.81168427162012935</v>
      </c>
      <c r="F920" s="6">
        <v>49.06849315068493</v>
      </c>
      <c r="G920" s="6">
        <v>3390</v>
      </c>
    </row>
    <row r="921" spans="1:7" x14ac:dyDescent="0.25">
      <c r="A921" s="6">
        <v>897</v>
      </c>
      <c r="B921" s="6">
        <v>3394.9089163029603</v>
      </c>
      <c r="C921" s="6">
        <v>-979.90891630296028</v>
      </c>
      <c r="D921" s="6">
        <v>-1.6212985784923082</v>
      </c>
      <c r="F921" s="6">
        <v>49.123287671232873</v>
      </c>
      <c r="G921" s="6">
        <v>3390</v>
      </c>
    </row>
    <row r="922" spans="1:7" x14ac:dyDescent="0.25">
      <c r="A922" s="6">
        <v>898</v>
      </c>
      <c r="B922" s="6">
        <v>3347.9430881858789</v>
      </c>
      <c r="C922" s="6">
        <v>202.05691181412112</v>
      </c>
      <c r="D922" s="6">
        <v>0.33431125939208944</v>
      </c>
      <c r="F922" s="6">
        <v>49.178082191780817</v>
      </c>
      <c r="G922" s="6">
        <v>3390</v>
      </c>
    </row>
    <row r="923" spans="1:7" x14ac:dyDescent="0.25">
      <c r="A923" s="6">
        <v>899</v>
      </c>
      <c r="B923" s="6">
        <v>3291.9385535255096</v>
      </c>
      <c r="C923" s="6">
        <v>308.06144647449037</v>
      </c>
      <c r="D923" s="6">
        <v>0.50970001083545258</v>
      </c>
      <c r="F923" s="6">
        <v>49.232876712328761</v>
      </c>
      <c r="G923" s="6">
        <v>3390</v>
      </c>
    </row>
    <row r="924" spans="1:7" x14ac:dyDescent="0.25">
      <c r="A924" s="6">
        <v>900</v>
      </c>
      <c r="B924" s="6">
        <v>3304.5218508700864</v>
      </c>
      <c r="C924" s="6">
        <v>395.47814912991362</v>
      </c>
      <c r="D924" s="6">
        <v>0.65433444919370509</v>
      </c>
      <c r="F924" s="6">
        <v>49.287671232876711</v>
      </c>
      <c r="G924" s="6">
        <v>3390</v>
      </c>
    </row>
    <row r="925" spans="1:7" x14ac:dyDescent="0.25">
      <c r="A925" s="6">
        <v>901</v>
      </c>
      <c r="B925" s="6">
        <v>3500.2423396146037</v>
      </c>
      <c r="C925" s="6">
        <v>219.75766038539632</v>
      </c>
      <c r="D925" s="6">
        <v>0.36359785738033101</v>
      </c>
      <c r="F925" s="6">
        <v>49.342465753424655</v>
      </c>
      <c r="G925" s="6">
        <v>3390</v>
      </c>
    </row>
    <row r="926" spans="1:7" x14ac:dyDescent="0.25">
      <c r="A926" s="6">
        <v>902</v>
      </c>
      <c r="B926" s="6">
        <v>3427.1056160813368</v>
      </c>
      <c r="C926" s="6">
        <v>452.89438391866315</v>
      </c>
      <c r="D926" s="6">
        <v>0.7493319109951444</v>
      </c>
      <c r="F926" s="6">
        <v>49.397260273972599</v>
      </c>
      <c r="G926" s="6">
        <v>3390</v>
      </c>
    </row>
    <row r="927" spans="1:7" x14ac:dyDescent="0.25">
      <c r="A927" s="6">
        <v>903</v>
      </c>
      <c r="B927" s="6">
        <v>3394.7316867628961</v>
      </c>
      <c r="C927" s="6">
        <v>655.26831323710394</v>
      </c>
      <c r="D927" s="6">
        <v>1.0841676885547487</v>
      </c>
      <c r="F927" s="6">
        <v>49.452054794520542</v>
      </c>
      <c r="G927" s="6">
        <v>3395</v>
      </c>
    </row>
    <row r="928" spans="1:7" x14ac:dyDescent="0.25">
      <c r="A928" s="6">
        <v>904</v>
      </c>
      <c r="B928" s="6">
        <v>3204.032701653538</v>
      </c>
      <c r="C928" s="6">
        <v>-1224.032701653538</v>
      </c>
      <c r="D928" s="6">
        <v>-2.0252111662645818</v>
      </c>
      <c r="F928" s="6">
        <v>49.506849315068493</v>
      </c>
      <c r="G928" s="6">
        <v>3395</v>
      </c>
    </row>
    <row r="929" spans="1:7" x14ac:dyDescent="0.25">
      <c r="A929" s="6">
        <v>905</v>
      </c>
      <c r="B929" s="6">
        <v>3455.9349545984892</v>
      </c>
      <c r="C929" s="6">
        <v>-1155.9349545984892</v>
      </c>
      <c r="D929" s="6">
        <v>-1.9125407142847932</v>
      </c>
      <c r="F929" s="6">
        <v>49.561643835616437</v>
      </c>
      <c r="G929" s="6">
        <v>3395</v>
      </c>
    </row>
    <row r="930" spans="1:7" x14ac:dyDescent="0.25">
      <c r="A930" s="6">
        <v>906</v>
      </c>
      <c r="B930" s="6">
        <v>3351.3695259604583</v>
      </c>
      <c r="C930" s="6">
        <v>-361.3695259604583</v>
      </c>
      <c r="D930" s="6">
        <v>-0.59790036502636557</v>
      </c>
      <c r="F930" s="6">
        <v>49.61643835616438</v>
      </c>
      <c r="G930" s="6">
        <v>3400</v>
      </c>
    </row>
    <row r="931" spans="1:7" x14ac:dyDescent="0.25">
      <c r="A931" s="6">
        <v>907</v>
      </c>
      <c r="B931" s="6">
        <v>3290.875176285123</v>
      </c>
      <c r="C931" s="6">
        <v>-30.875176285122961</v>
      </c>
      <c r="D931" s="6">
        <v>-5.1084216694985959E-2</v>
      </c>
      <c r="F931" s="6">
        <v>49.671232876712324</v>
      </c>
      <c r="G931" s="6">
        <v>3400</v>
      </c>
    </row>
    <row r="932" spans="1:7" x14ac:dyDescent="0.25">
      <c r="A932" s="6">
        <v>908</v>
      </c>
      <c r="B932" s="6">
        <v>3381.3213182313521</v>
      </c>
      <c r="C932" s="6">
        <v>108.67868176864795</v>
      </c>
      <c r="D932" s="6">
        <v>0.1798132350185194</v>
      </c>
      <c r="F932" s="6">
        <v>49.726027397260268</v>
      </c>
      <c r="G932" s="6">
        <v>3400</v>
      </c>
    </row>
    <row r="933" spans="1:7" x14ac:dyDescent="0.25">
      <c r="A933" s="6">
        <v>909</v>
      </c>
      <c r="B933" s="6">
        <v>3392.4867792554128</v>
      </c>
      <c r="C933" s="6">
        <v>-142.48677925541278</v>
      </c>
      <c r="D933" s="6">
        <v>-0.23575008739825074</v>
      </c>
      <c r="F933" s="6">
        <v>49.780821917808218</v>
      </c>
      <c r="G933" s="6">
        <v>3400</v>
      </c>
    </row>
    <row r="934" spans="1:7" x14ac:dyDescent="0.25">
      <c r="A934" s="6">
        <v>910</v>
      </c>
      <c r="B934" s="6">
        <v>3325.5530896244022</v>
      </c>
      <c r="C934" s="6">
        <v>174.44691037559778</v>
      </c>
      <c r="D934" s="6">
        <v>0.28862940535474063</v>
      </c>
      <c r="F934" s="6">
        <v>49.835616438356162</v>
      </c>
      <c r="G934" s="6">
        <v>3400</v>
      </c>
    </row>
    <row r="935" spans="1:7" x14ac:dyDescent="0.25">
      <c r="A935" s="6">
        <v>911</v>
      </c>
      <c r="B935" s="6">
        <v>3366.9657254861304</v>
      </c>
      <c r="C935" s="6">
        <v>133.0342745138696</v>
      </c>
      <c r="D935" s="6">
        <v>0.22011053943038877</v>
      </c>
      <c r="F935" s="6">
        <v>49.890410958904106</v>
      </c>
      <c r="G935" s="6">
        <v>3400</v>
      </c>
    </row>
    <row r="936" spans="1:7" x14ac:dyDescent="0.25">
      <c r="A936" s="6">
        <v>912</v>
      </c>
      <c r="B936" s="6">
        <v>3436.2033991379794</v>
      </c>
      <c r="C936" s="6">
        <v>173.79660086202057</v>
      </c>
      <c r="D936" s="6">
        <v>0.2875534421989806</v>
      </c>
      <c r="F936" s="6">
        <v>49.945205479452049</v>
      </c>
      <c r="G936" s="6">
        <v>3400</v>
      </c>
    </row>
    <row r="937" spans="1:7" x14ac:dyDescent="0.25">
      <c r="A937" s="6">
        <v>913</v>
      </c>
      <c r="B937" s="6">
        <v>3372.3416882014194</v>
      </c>
      <c r="C937" s="6">
        <v>267.6583117985806</v>
      </c>
      <c r="D937" s="6">
        <v>0.44285140508561649</v>
      </c>
      <c r="F937" s="6">
        <v>50</v>
      </c>
      <c r="G937" s="6">
        <v>3400</v>
      </c>
    </row>
    <row r="938" spans="1:7" x14ac:dyDescent="0.25">
      <c r="A938" s="6">
        <v>914</v>
      </c>
      <c r="B938" s="6">
        <v>3266.5947292962919</v>
      </c>
      <c r="C938" s="6">
        <v>653.40527070370808</v>
      </c>
      <c r="D938" s="6">
        <v>1.081085210009231</v>
      </c>
      <c r="F938" s="6">
        <v>50.054794520547944</v>
      </c>
      <c r="G938" s="6">
        <v>3400</v>
      </c>
    </row>
    <row r="939" spans="1:7" x14ac:dyDescent="0.25">
      <c r="A939" s="6">
        <v>915</v>
      </c>
      <c r="B939" s="6">
        <v>3385.7520567329634</v>
      </c>
      <c r="C939" s="6">
        <v>-5.7520567329634105</v>
      </c>
      <c r="D939" s="6">
        <v>-9.5170084172164146E-3</v>
      </c>
      <c r="F939" s="6">
        <v>50.109589041095887</v>
      </c>
      <c r="G939" s="6">
        <v>3400</v>
      </c>
    </row>
    <row r="940" spans="1:7" x14ac:dyDescent="0.25">
      <c r="A940" s="6">
        <v>916</v>
      </c>
      <c r="B940" s="6">
        <v>3440.8113671796555</v>
      </c>
      <c r="C940" s="6">
        <v>69.188632820344537</v>
      </c>
      <c r="D940" s="6">
        <v>0.11447536620308633</v>
      </c>
      <c r="F940" s="6">
        <v>50.164383561643831</v>
      </c>
      <c r="G940" s="6">
        <v>3400</v>
      </c>
    </row>
    <row r="941" spans="1:7" x14ac:dyDescent="0.25">
      <c r="A941" s="6">
        <v>917</v>
      </c>
      <c r="B941" s="6">
        <v>3344.8711094914279</v>
      </c>
      <c r="C941" s="6">
        <v>175.12889050857211</v>
      </c>
      <c r="D941" s="6">
        <v>0.28975776881970727</v>
      </c>
      <c r="F941" s="6">
        <v>50.219178082191775</v>
      </c>
      <c r="G941" s="6">
        <v>3400</v>
      </c>
    </row>
    <row r="942" spans="1:7" x14ac:dyDescent="0.25">
      <c r="A942" s="6">
        <v>918</v>
      </c>
      <c r="B942" s="6">
        <v>3355.7411879487149</v>
      </c>
      <c r="C942" s="6">
        <v>474.25881205128508</v>
      </c>
      <c r="D942" s="6">
        <v>0.78468021366434049</v>
      </c>
      <c r="F942" s="6">
        <v>50.273972602739725</v>
      </c>
      <c r="G942" s="6">
        <v>3400</v>
      </c>
    </row>
    <row r="943" spans="1:7" x14ac:dyDescent="0.25">
      <c r="A943" s="6">
        <v>919</v>
      </c>
      <c r="B943" s="6">
        <v>3428.4052993751429</v>
      </c>
      <c r="C943" s="6">
        <v>506.59470062485707</v>
      </c>
      <c r="D943" s="6">
        <v>0.83818123738847738</v>
      </c>
      <c r="F943" s="6">
        <v>50.328767123287669</v>
      </c>
      <c r="G943" s="6">
        <v>3400</v>
      </c>
    </row>
    <row r="944" spans="1:7" x14ac:dyDescent="0.25">
      <c r="A944" s="6">
        <v>920</v>
      </c>
      <c r="B944" s="6">
        <v>3212.8941786567611</v>
      </c>
      <c r="C944" s="6">
        <v>967.10582134323886</v>
      </c>
      <c r="D944" s="6">
        <v>1.6001153447109342</v>
      </c>
      <c r="F944" s="6">
        <v>50.383561643835613</v>
      </c>
      <c r="G944" s="6">
        <v>3400</v>
      </c>
    </row>
    <row r="945" spans="1:7" x14ac:dyDescent="0.25">
      <c r="A945" s="6">
        <v>921</v>
      </c>
      <c r="B945" s="6">
        <v>3434.9037158441733</v>
      </c>
      <c r="C945" s="6">
        <v>305.09628415582665</v>
      </c>
      <c r="D945" s="6">
        <v>0.50479403093031405</v>
      </c>
      <c r="F945" s="6">
        <v>50.438356164383556</v>
      </c>
      <c r="G945" s="6">
        <v>3400</v>
      </c>
    </row>
    <row r="946" spans="1:7" x14ac:dyDescent="0.25">
      <c r="A946" s="6">
        <v>922</v>
      </c>
      <c r="B946" s="6">
        <v>3342.3898959305257</v>
      </c>
      <c r="C946" s="6">
        <v>497.61010406947435</v>
      </c>
      <c r="D946" s="6">
        <v>0.82331586226919917</v>
      </c>
      <c r="F946" s="6">
        <v>50.4931506849315</v>
      </c>
      <c r="G946" s="6">
        <v>3400</v>
      </c>
    </row>
    <row r="947" spans="1:7" x14ac:dyDescent="0.25">
      <c r="A947" s="6">
        <v>923</v>
      </c>
      <c r="B947" s="6">
        <v>3376.713350189676</v>
      </c>
      <c r="C947" s="6">
        <v>483.28664981032398</v>
      </c>
      <c r="D947" s="6">
        <v>0.79961713308825122</v>
      </c>
      <c r="F947" s="6">
        <v>50.547945205479451</v>
      </c>
      <c r="G947" s="6">
        <v>3400</v>
      </c>
    </row>
    <row r="948" spans="1:7" x14ac:dyDescent="0.25">
      <c r="A948" s="6">
        <v>924</v>
      </c>
      <c r="B948" s="6">
        <v>3326.911849431563</v>
      </c>
      <c r="C948" s="6">
        <v>43.088150568436959</v>
      </c>
      <c r="D948" s="6">
        <v>7.1291072164171451E-2</v>
      </c>
      <c r="F948" s="6">
        <v>50.602739726027394</v>
      </c>
      <c r="G948" s="6">
        <v>3400</v>
      </c>
    </row>
    <row r="949" spans="1:7" x14ac:dyDescent="0.25">
      <c r="A949" s="6">
        <v>925</v>
      </c>
      <c r="B949" s="6">
        <v>3391.4234020150261</v>
      </c>
      <c r="C949" s="6">
        <v>128.57659798497389</v>
      </c>
      <c r="D949" s="6">
        <v>0.21273513494183252</v>
      </c>
      <c r="F949" s="6">
        <v>50.657534246575338</v>
      </c>
      <c r="G949" s="6">
        <v>3405</v>
      </c>
    </row>
    <row r="950" spans="1:7" x14ac:dyDescent="0.25">
      <c r="A950" s="6">
        <v>926</v>
      </c>
      <c r="B950" s="6">
        <v>3437.5030824317855</v>
      </c>
      <c r="C950" s="6">
        <v>182.49691756821449</v>
      </c>
      <c r="D950" s="6">
        <v>0.30194846491334065</v>
      </c>
      <c r="F950" s="6">
        <v>50.712328767123282</v>
      </c>
      <c r="G950" s="6">
        <v>3410</v>
      </c>
    </row>
    <row r="951" spans="1:7" x14ac:dyDescent="0.25">
      <c r="A951" s="6">
        <v>927</v>
      </c>
      <c r="B951" s="6">
        <v>3397.0356707837336</v>
      </c>
      <c r="C951" s="6">
        <v>882.96432921626638</v>
      </c>
      <c r="D951" s="6">
        <v>1.4608998734481893</v>
      </c>
      <c r="F951" s="6">
        <v>50.767123287671232</v>
      </c>
      <c r="G951" s="6">
        <v>3410</v>
      </c>
    </row>
    <row r="952" spans="1:7" x14ac:dyDescent="0.25">
      <c r="A952" s="6">
        <v>928</v>
      </c>
      <c r="B952" s="6">
        <v>3389.473877074317</v>
      </c>
      <c r="C952" s="6">
        <v>145.52612292568301</v>
      </c>
      <c r="D952" s="6">
        <v>0.24077880332294102</v>
      </c>
      <c r="F952" s="6">
        <v>50.821917808219176</v>
      </c>
      <c r="G952" s="6">
        <v>3410</v>
      </c>
    </row>
    <row r="953" spans="1:7" x14ac:dyDescent="0.25">
      <c r="A953" s="6">
        <v>929</v>
      </c>
      <c r="B953" s="6">
        <v>3406.2516068670857</v>
      </c>
      <c r="C953" s="6">
        <v>1363.7483931329143</v>
      </c>
      <c r="D953" s="6">
        <v>2.2563763778673191</v>
      </c>
      <c r="F953" s="6">
        <v>50.87671232876712</v>
      </c>
      <c r="G953" s="6">
        <v>3410</v>
      </c>
    </row>
    <row r="954" spans="1:7" x14ac:dyDescent="0.25">
      <c r="A954" s="6">
        <v>930</v>
      </c>
      <c r="B954" s="6">
        <v>3234.6343355713348</v>
      </c>
      <c r="C954" s="6">
        <v>205.36566442866524</v>
      </c>
      <c r="D954" s="6">
        <v>0.33978572321346417</v>
      </c>
      <c r="F954" s="6">
        <v>50.931506849315063</v>
      </c>
      <c r="G954" s="6">
        <v>3410</v>
      </c>
    </row>
    <row r="955" spans="1:7" x14ac:dyDescent="0.25">
      <c r="A955" s="6">
        <v>931</v>
      </c>
      <c r="B955" s="6">
        <v>3537.1060839480115</v>
      </c>
      <c r="C955" s="6">
        <v>-1032.1060839480115</v>
      </c>
      <c r="D955" s="6">
        <v>-1.7076608845151282</v>
      </c>
      <c r="F955" s="6">
        <v>50.986301369863007</v>
      </c>
      <c r="G955" s="6">
        <v>3410</v>
      </c>
    </row>
    <row r="956" spans="1:7" x14ac:dyDescent="0.25">
      <c r="A956" s="6">
        <v>932</v>
      </c>
      <c r="B956" s="6">
        <v>3414.3450891966959</v>
      </c>
      <c r="C956" s="6">
        <v>-774.34508919669588</v>
      </c>
      <c r="D956" s="6">
        <v>-1.2811849871860481</v>
      </c>
      <c r="F956" s="6">
        <v>51.041095890410958</v>
      </c>
      <c r="G956" s="6">
        <v>3410</v>
      </c>
    </row>
    <row r="957" spans="1:7" x14ac:dyDescent="0.25">
      <c r="A957" s="6">
        <v>933</v>
      </c>
      <c r="B957" s="6">
        <v>3503.5506243624736</v>
      </c>
      <c r="C957" s="6">
        <v>-783.55062436247363</v>
      </c>
      <c r="D957" s="6">
        <v>-1.2964159140918323</v>
      </c>
      <c r="F957" s="6">
        <v>51.095890410958901</v>
      </c>
      <c r="G957" s="6">
        <v>3410</v>
      </c>
    </row>
    <row r="958" spans="1:7" x14ac:dyDescent="0.25">
      <c r="A958" s="6">
        <v>934</v>
      </c>
      <c r="B958" s="6">
        <v>3364.6617414652928</v>
      </c>
      <c r="C958" s="6">
        <v>-194.66174146529283</v>
      </c>
      <c r="D958" s="6">
        <v>-0.32207565363854729</v>
      </c>
      <c r="F958" s="6">
        <v>51.150684931506845</v>
      </c>
      <c r="G958" s="6">
        <v>3410</v>
      </c>
    </row>
    <row r="959" spans="1:7" x14ac:dyDescent="0.25">
      <c r="A959" s="6">
        <v>935</v>
      </c>
      <c r="B959" s="6">
        <v>3374.1730601154186</v>
      </c>
      <c r="C959" s="6">
        <v>145.82693988458141</v>
      </c>
      <c r="D959" s="6">
        <v>0.24127651703871006</v>
      </c>
      <c r="F959" s="6">
        <v>51.205479452054789</v>
      </c>
      <c r="G959" s="6">
        <v>3410</v>
      </c>
    </row>
    <row r="960" spans="1:7" x14ac:dyDescent="0.25">
      <c r="A960" s="6">
        <v>936</v>
      </c>
      <c r="B960" s="6">
        <v>3289.3982634512522</v>
      </c>
      <c r="C960" s="6">
        <v>690.60173654874779</v>
      </c>
      <c r="D960" s="6">
        <v>1.1426282536494783</v>
      </c>
      <c r="F960" s="6">
        <v>51.260273972602739</v>
      </c>
      <c r="G960" s="6">
        <v>3415</v>
      </c>
    </row>
    <row r="961" spans="1:7" x14ac:dyDescent="0.25">
      <c r="A961" s="6">
        <v>937</v>
      </c>
      <c r="B961" s="6">
        <v>3318.2866784817593</v>
      </c>
      <c r="C961" s="6">
        <v>761.71332151824072</v>
      </c>
      <c r="D961" s="6">
        <v>1.2602852212586275</v>
      </c>
      <c r="F961" s="6">
        <v>51.315068493150683</v>
      </c>
      <c r="G961" s="6">
        <v>3415</v>
      </c>
    </row>
    <row r="962" spans="1:7" x14ac:dyDescent="0.25">
      <c r="A962" s="6">
        <v>938</v>
      </c>
      <c r="B962" s="6">
        <v>3378.1311865101916</v>
      </c>
      <c r="C962" s="6">
        <v>-228.13118651019158</v>
      </c>
      <c r="D962" s="6">
        <v>-0.37745219197942698</v>
      </c>
      <c r="F962" s="6">
        <v>51.369863013698627</v>
      </c>
      <c r="G962" s="6">
        <v>3420</v>
      </c>
    </row>
    <row r="963" spans="1:7" x14ac:dyDescent="0.25">
      <c r="A963" s="6">
        <v>939</v>
      </c>
      <c r="B963" s="6">
        <v>3365.0752770587765</v>
      </c>
      <c r="C963" s="6">
        <v>534.92472294122354</v>
      </c>
      <c r="D963" s="6">
        <v>0.88505439482791803</v>
      </c>
      <c r="F963" s="6">
        <v>51.42465753424657</v>
      </c>
      <c r="G963" s="6">
        <v>3420</v>
      </c>
    </row>
    <row r="964" spans="1:7" x14ac:dyDescent="0.25">
      <c r="A964" s="6">
        <v>940</v>
      </c>
      <c r="B964" s="6">
        <v>3532.379962879626</v>
      </c>
      <c r="C964" s="6">
        <v>427.62003712037404</v>
      </c>
      <c r="D964" s="6">
        <v>0.7075144911772</v>
      </c>
      <c r="F964" s="6">
        <v>51.479452054794514</v>
      </c>
      <c r="G964" s="6">
        <v>3420</v>
      </c>
    </row>
    <row r="965" spans="1:7" x14ac:dyDescent="0.25">
      <c r="A965" s="6">
        <v>941</v>
      </c>
      <c r="B965" s="6">
        <v>3262.8729089549383</v>
      </c>
      <c r="C965" s="6">
        <v>1372.1270910450617</v>
      </c>
      <c r="D965" s="6">
        <v>2.2702392693958835</v>
      </c>
      <c r="F965" s="6">
        <v>51.534246575342465</v>
      </c>
      <c r="G965" s="6">
        <v>3420</v>
      </c>
    </row>
    <row r="966" spans="1:7" x14ac:dyDescent="0.25">
      <c r="A966" s="6">
        <v>942</v>
      </c>
      <c r="B966" s="6">
        <v>3355.4458053819408</v>
      </c>
      <c r="C966" s="6">
        <v>-785.44580538194077</v>
      </c>
      <c r="D966" s="6">
        <v>-1.2995515670507218</v>
      </c>
      <c r="F966" s="6">
        <v>51.589041095890408</v>
      </c>
      <c r="G966" s="6">
        <v>3420</v>
      </c>
    </row>
    <row r="967" spans="1:7" x14ac:dyDescent="0.25">
      <c r="A967" s="6">
        <v>943</v>
      </c>
      <c r="B967" s="6">
        <v>3390.9507899081873</v>
      </c>
      <c r="C967" s="6">
        <v>189.04921009181271</v>
      </c>
      <c r="D967" s="6">
        <v>0.31278949552101726</v>
      </c>
      <c r="F967" s="6">
        <v>51.643835616438352</v>
      </c>
      <c r="G967" s="6">
        <v>3420</v>
      </c>
    </row>
    <row r="968" spans="1:7" x14ac:dyDescent="0.25">
      <c r="A968" s="6">
        <v>944</v>
      </c>
      <c r="B968" s="6">
        <v>3550.5755289929102</v>
      </c>
      <c r="C968" s="6">
        <v>299.42447100708978</v>
      </c>
      <c r="D968" s="6">
        <v>0.49540978873950414</v>
      </c>
      <c r="F968" s="6">
        <v>51.698630136986296</v>
      </c>
      <c r="G968" s="6">
        <v>3420</v>
      </c>
    </row>
    <row r="969" spans="1:7" x14ac:dyDescent="0.25">
      <c r="A969" s="6">
        <v>945</v>
      </c>
      <c r="B969" s="6">
        <v>3347.2932465389758</v>
      </c>
      <c r="C969" s="6">
        <v>902.70675346102416</v>
      </c>
      <c r="D969" s="6">
        <v>1.4935645056721518</v>
      </c>
      <c r="F969" s="6">
        <v>51.753424657534239</v>
      </c>
      <c r="G969" s="6">
        <v>3420</v>
      </c>
    </row>
    <row r="970" spans="1:7" x14ac:dyDescent="0.25">
      <c r="A970" s="6">
        <v>946</v>
      </c>
      <c r="B970" s="6">
        <v>3342.980661064074</v>
      </c>
      <c r="C970" s="6">
        <v>1097.019338935926</v>
      </c>
      <c r="D970" s="6">
        <v>1.8150624667298125</v>
      </c>
      <c r="F970" s="6">
        <v>51.80821917808219</v>
      </c>
      <c r="G970" s="6">
        <v>3420</v>
      </c>
    </row>
    <row r="971" spans="1:7" x14ac:dyDescent="0.25">
      <c r="A971" s="6">
        <v>947</v>
      </c>
      <c r="B971" s="6">
        <v>3258.9147825601653</v>
      </c>
      <c r="C971" s="6">
        <v>-398.91478256016535</v>
      </c>
      <c r="D971" s="6">
        <v>-0.66002049695035558</v>
      </c>
      <c r="F971" s="6">
        <v>51.863013698630134</v>
      </c>
      <c r="G971" s="6">
        <v>3420</v>
      </c>
    </row>
    <row r="972" spans="1:7" x14ac:dyDescent="0.25">
      <c r="A972" s="6">
        <v>948</v>
      </c>
      <c r="B972" s="6">
        <v>3275.1017472193862</v>
      </c>
      <c r="C972" s="6">
        <v>-115.1017472193862</v>
      </c>
      <c r="D972" s="6">
        <v>-0.19044045425450126</v>
      </c>
      <c r="F972" s="6">
        <v>51.917808219178077</v>
      </c>
      <c r="G972" s="6">
        <v>3420</v>
      </c>
    </row>
    <row r="973" spans="1:7" x14ac:dyDescent="0.25">
      <c r="A973" s="6">
        <v>949</v>
      </c>
      <c r="B973" s="6">
        <v>3393.3729269557352</v>
      </c>
      <c r="C973" s="6">
        <v>546.62707304426476</v>
      </c>
      <c r="D973" s="6">
        <v>0.90441640212412888</v>
      </c>
      <c r="F973" s="6">
        <v>51.972602739726021</v>
      </c>
      <c r="G973" s="6">
        <v>3420</v>
      </c>
    </row>
    <row r="974" spans="1:7" x14ac:dyDescent="0.25">
      <c r="A974" s="6">
        <v>950</v>
      </c>
      <c r="B974" s="6">
        <v>3592.8743125549609</v>
      </c>
      <c r="C974" s="6">
        <v>347.12568744503915</v>
      </c>
      <c r="D974" s="6">
        <v>0.57433336328455964</v>
      </c>
      <c r="F974" s="6">
        <v>52.027397260273972</v>
      </c>
      <c r="G974" s="6">
        <v>3420</v>
      </c>
    </row>
    <row r="975" spans="1:7" x14ac:dyDescent="0.25">
      <c r="A975" s="6">
        <v>951</v>
      </c>
      <c r="B975" s="6">
        <v>3476.4935812459662</v>
      </c>
      <c r="C975" s="6">
        <v>-246.4935812459662</v>
      </c>
      <c r="D975" s="6">
        <v>-0.40783351006677226</v>
      </c>
      <c r="F975" s="6">
        <v>52.082191780821915</v>
      </c>
      <c r="G975" s="6">
        <v>3430</v>
      </c>
    </row>
    <row r="976" spans="1:7" x14ac:dyDescent="0.25">
      <c r="A976" s="6">
        <v>952</v>
      </c>
      <c r="B976" s="6">
        <v>3438.2120005920433</v>
      </c>
      <c r="C976" s="6">
        <v>341.7879994079567</v>
      </c>
      <c r="D976" s="6">
        <v>0.56550194448330282</v>
      </c>
      <c r="F976" s="6">
        <v>52.136986301369859</v>
      </c>
      <c r="G976" s="6">
        <v>3430</v>
      </c>
    </row>
    <row r="977" spans="1:7" x14ac:dyDescent="0.25">
      <c r="A977" s="6">
        <v>953</v>
      </c>
      <c r="B977" s="6">
        <v>3518.6742117813073</v>
      </c>
      <c r="C977" s="6">
        <v>291.32578821869265</v>
      </c>
      <c r="D977" s="6">
        <v>0.48201019345668211</v>
      </c>
      <c r="F977" s="6">
        <v>52.191780821917803</v>
      </c>
      <c r="G977" s="6">
        <v>3430</v>
      </c>
    </row>
    <row r="978" spans="1:7" x14ac:dyDescent="0.25">
      <c r="A978" s="6">
        <v>954</v>
      </c>
      <c r="B978" s="6">
        <v>3383.1526901453512</v>
      </c>
      <c r="C978" s="6">
        <v>456.84730985464876</v>
      </c>
      <c r="D978" s="6">
        <v>0.7558721853964413</v>
      </c>
      <c r="F978" s="6">
        <v>52.246575342465746</v>
      </c>
      <c r="G978" s="6">
        <v>3430</v>
      </c>
    </row>
    <row r="979" spans="1:7" x14ac:dyDescent="0.25">
      <c r="A979" s="6">
        <v>955</v>
      </c>
      <c r="B979" s="6">
        <v>3433.9584916304962</v>
      </c>
      <c r="C979" s="6">
        <v>-793.95849163049616</v>
      </c>
      <c r="D979" s="6">
        <v>-1.313636147652361</v>
      </c>
      <c r="F979" s="6">
        <v>52.301369863013697</v>
      </c>
      <c r="G979" s="6">
        <v>3430</v>
      </c>
    </row>
    <row r="980" spans="1:7" x14ac:dyDescent="0.25">
      <c r="A980" s="6">
        <v>956</v>
      </c>
      <c r="B980" s="6">
        <v>3375.2955138691605</v>
      </c>
      <c r="C980" s="6">
        <v>304.70448613083954</v>
      </c>
      <c r="D980" s="6">
        <v>0.50414578539402044</v>
      </c>
      <c r="F980" s="6">
        <v>52.356164383561641</v>
      </c>
      <c r="G980" s="6">
        <v>3430</v>
      </c>
    </row>
    <row r="981" spans="1:7" x14ac:dyDescent="0.25">
      <c r="A981" s="6">
        <v>957</v>
      </c>
      <c r="B981" s="6">
        <v>3280.4777099346747</v>
      </c>
      <c r="C981" s="6">
        <v>1859.5222900653253</v>
      </c>
      <c r="D981" s="6">
        <v>3.0766541618298424</v>
      </c>
      <c r="F981" s="6">
        <v>52.410958904109584</v>
      </c>
      <c r="G981" s="6">
        <v>3440</v>
      </c>
    </row>
    <row r="982" spans="1:7" x14ac:dyDescent="0.25">
      <c r="A982" s="6">
        <v>958</v>
      </c>
      <c r="B982" s="6">
        <v>3487.0092006231243</v>
      </c>
      <c r="C982" s="6">
        <v>-192.00920062312434</v>
      </c>
      <c r="D982" s="6">
        <v>-0.31768691849668751</v>
      </c>
      <c r="F982" s="6">
        <v>52.465753424657528</v>
      </c>
      <c r="G982" s="6">
        <v>3440</v>
      </c>
    </row>
    <row r="983" spans="1:7" x14ac:dyDescent="0.25">
      <c r="A983" s="6">
        <v>959</v>
      </c>
      <c r="B983" s="6">
        <v>3440.6932141529455</v>
      </c>
      <c r="C983" s="6">
        <v>-90.693214152945529</v>
      </c>
      <c r="D983" s="6">
        <v>-0.15005555795923403</v>
      </c>
      <c r="F983" s="6">
        <v>52.520547945205479</v>
      </c>
      <c r="G983" s="6">
        <v>3440</v>
      </c>
    </row>
    <row r="984" spans="1:7" x14ac:dyDescent="0.25">
      <c r="A984" s="6">
        <v>960</v>
      </c>
      <c r="B984" s="6">
        <v>3375.8272024893536</v>
      </c>
      <c r="C984" s="6">
        <v>-25.827202489353567</v>
      </c>
      <c r="D984" s="6">
        <v>-4.2732141718236798E-2</v>
      </c>
      <c r="F984" s="6">
        <v>52.575342465753423</v>
      </c>
      <c r="G984" s="6">
        <v>3440</v>
      </c>
    </row>
    <row r="985" spans="1:7" x14ac:dyDescent="0.25">
      <c r="A985" s="6">
        <v>961</v>
      </c>
      <c r="B985" s="6">
        <v>3372.5189177414836</v>
      </c>
      <c r="C985" s="6">
        <v>527.48108225851638</v>
      </c>
      <c r="D985" s="6">
        <v>0.8727385929641972</v>
      </c>
      <c r="F985" s="6">
        <v>52.630136986301366</v>
      </c>
      <c r="G985" s="6">
        <v>3440</v>
      </c>
    </row>
    <row r="986" spans="1:7" x14ac:dyDescent="0.25">
      <c r="A986" s="6">
        <v>962</v>
      </c>
      <c r="B986" s="6">
        <v>3404.7156175198606</v>
      </c>
      <c r="C986" s="6">
        <v>-84.715617519860643</v>
      </c>
      <c r="D986" s="6">
        <v>-0.14016538473723164</v>
      </c>
      <c r="F986" s="6">
        <v>52.68493150684931</v>
      </c>
      <c r="G986" s="6">
        <v>3440</v>
      </c>
    </row>
    <row r="987" spans="1:7" x14ac:dyDescent="0.25">
      <c r="A987" s="6">
        <v>963</v>
      </c>
      <c r="B987" s="6">
        <v>3465.1508906818408</v>
      </c>
      <c r="C987" s="6">
        <v>154.84910931815921</v>
      </c>
      <c r="D987" s="6">
        <v>0.25620405799094892</v>
      </c>
      <c r="F987" s="6">
        <v>52.739726027397253</v>
      </c>
      <c r="G987" s="6">
        <v>3440</v>
      </c>
    </row>
    <row r="988" spans="1:7" x14ac:dyDescent="0.25">
      <c r="A988" s="6">
        <v>964</v>
      </c>
      <c r="B988" s="6">
        <v>3275.2789767594504</v>
      </c>
      <c r="C988" s="6">
        <v>424.72102324054958</v>
      </c>
      <c r="D988" s="6">
        <v>0.70271795651546654</v>
      </c>
      <c r="F988" s="6">
        <v>52.794520547945204</v>
      </c>
      <c r="G988" s="6">
        <v>3440</v>
      </c>
    </row>
    <row r="989" spans="1:7" x14ac:dyDescent="0.25">
      <c r="A989" s="6">
        <v>965</v>
      </c>
      <c r="B989" s="6">
        <v>3388.7058824007045</v>
      </c>
      <c r="C989" s="6">
        <v>521.29411759929553</v>
      </c>
      <c r="D989" s="6">
        <v>0.86250201195111498</v>
      </c>
      <c r="F989" s="6">
        <v>52.849315068493148</v>
      </c>
      <c r="G989" s="6">
        <v>3440</v>
      </c>
    </row>
    <row r="990" spans="1:7" x14ac:dyDescent="0.25">
      <c r="A990" s="6">
        <v>966</v>
      </c>
      <c r="B990" s="6">
        <v>3479.9200190205456</v>
      </c>
      <c r="C990" s="6">
        <v>530.07998097945438</v>
      </c>
      <c r="D990" s="6">
        <v>0.87703857506641081</v>
      </c>
      <c r="F990" s="6">
        <v>52.904109589041092</v>
      </c>
      <c r="G990" s="6">
        <v>3440</v>
      </c>
    </row>
    <row r="991" spans="1:7" x14ac:dyDescent="0.25">
      <c r="A991" s="6">
        <v>967</v>
      </c>
      <c r="B991" s="6">
        <v>3364.0709763317445</v>
      </c>
      <c r="C991" s="6">
        <v>465.92902366825547</v>
      </c>
      <c r="D991" s="6">
        <v>0.77089824491208125</v>
      </c>
      <c r="F991" s="6">
        <v>52.958904109589035</v>
      </c>
      <c r="G991" s="6">
        <v>3440</v>
      </c>
    </row>
    <row r="992" spans="1:7" x14ac:dyDescent="0.25">
      <c r="A992" s="6">
        <v>968</v>
      </c>
      <c r="B992" s="6">
        <v>3431.8908136630776</v>
      </c>
      <c r="C992" s="6">
        <v>638.10918633692245</v>
      </c>
      <c r="D992" s="6">
        <v>1.0557772253304787</v>
      </c>
      <c r="F992" s="6">
        <v>53.013698630136986</v>
      </c>
      <c r="G992" s="6">
        <v>3440</v>
      </c>
    </row>
    <row r="993" spans="1:7" x14ac:dyDescent="0.25">
      <c r="A993" s="6">
        <v>969</v>
      </c>
      <c r="B993" s="6">
        <v>3259.2692416402942</v>
      </c>
      <c r="C993" s="6">
        <v>-319.26924164029424</v>
      </c>
      <c r="D993" s="6">
        <v>-0.52824375716537453</v>
      </c>
      <c r="F993" s="6">
        <v>53.06849315068493</v>
      </c>
      <c r="G993" s="6">
        <v>3440</v>
      </c>
    </row>
    <row r="994" spans="1:7" x14ac:dyDescent="0.25">
      <c r="A994" s="6">
        <v>970</v>
      </c>
      <c r="B994" s="6">
        <v>3387.5834286469626</v>
      </c>
      <c r="C994" s="6">
        <v>-2097.5834286469626</v>
      </c>
      <c r="D994" s="6">
        <v>-3.4705358575213818</v>
      </c>
      <c r="F994" s="6">
        <v>53.123287671232873</v>
      </c>
      <c r="G994" s="6">
        <v>3445</v>
      </c>
    </row>
    <row r="995" spans="1:7" x14ac:dyDescent="0.25">
      <c r="A995" s="6">
        <v>971</v>
      </c>
      <c r="B995" s="6">
        <v>3424.3880964670152</v>
      </c>
      <c r="C995" s="6">
        <v>-394.3880964670152</v>
      </c>
      <c r="D995" s="6">
        <v>-0.65253091337171598</v>
      </c>
      <c r="F995" s="6">
        <v>53.178082191780817</v>
      </c>
      <c r="G995" s="6">
        <v>3450</v>
      </c>
    </row>
    <row r="996" spans="1:7" x14ac:dyDescent="0.25">
      <c r="A996" s="6">
        <v>972</v>
      </c>
      <c r="B996" s="6">
        <v>3457.1164848655853</v>
      </c>
      <c r="C996" s="6">
        <v>262.88351513441467</v>
      </c>
      <c r="D996" s="6">
        <v>0.43495131262252407</v>
      </c>
      <c r="F996" s="6">
        <v>53.232876712328761</v>
      </c>
      <c r="G996" s="6">
        <v>3450</v>
      </c>
    </row>
    <row r="997" spans="1:7" x14ac:dyDescent="0.25">
      <c r="A997" s="6">
        <v>973</v>
      </c>
      <c r="B997" s="6">
        <v>3396.4449056501858</v>
      </c>
      <c r="C997" s="6">
        <v>-396.44490565018577</v>
      </c>
      <c r="D997" s="6">
        <v>-0.65593398660579327</v>
      </c>
      <c r="F997" s="6">
        <v>53.287671232876711</v>
      </c>
      <c r="G997" s="6">
        <v>3450</v>
      </c>
    </row>
    <row r="998" spans="1:7" x14ac:dyDescent="0.25">
      <c r="A998" s="6">
        <v>974</v>
      </c>
      <c r="B998" s="6">
        <v>3384.8068325192862</v>
      </c>
      <c r="C998" s="6">
        <v>325.19316748071378</v>
      </c>
      <c r="D998" s="6">
        <v>0.53804512990969255</v>
      </c>
      <c r="F998" s="6">
        <v>53.342465753424655</v>
      </c>
      <c r="G998" s="6">
        <v>3450</v>
      </c>
    </row>
    <row r="999" spans="1:7" x14ac:dyDescent="0.25">
      <c r="A999" s="6">
        <v>975</v>
      </c>
      <c r="B999" s="6">
        <v>3423.0293366598544</v>
      </c>
      <c r="C999" s="6">
        <v>-423.02933665985438</v>
      </c>
      <c r="D999" s="6">
        <v>-0.6999189932619394</v>
      </c>
      <c r="F999" s="6">
        <v>53.397260273972599</v>
      </c>
      <c r="G999" s="6">
        <v>3450</v>
      </c>
    </row>
    <row r="1000" spans="1:7" x14ac:dyDescent="0.25">
      <c r="A1000" s="6">
        <v>976</v>
      </c>
      <c r="B1000" s="6">
        <v>3296.8419041339598</v>
      </c>
      <c r="C1000" s="6">
        <v>33.158095866040185</v>
      </c>
      <c r="D1000" s="6">
        <v>5.4861398645036724E-2</v>
      </c>
      <c r="F1000" s="6">
        <v>53.452054794520542</v>
      </c>
      <c r="G1000" s="6">
        <v>3450</v>
      </c>
    </row>
    <row r="1001" spans="1:7" x14ac:dyDescent="0.25">
      <c r="A1001" s="6">
        <v>977</v>
      </c>
      <c r="B1001" s="6">
        <v>3401.5254857987002</v>
      </c>
      <c r="C1001" s="6">
        <v>428.47451420129983</v>
      </c>
      <c r="D1001" s="6">
        <v>0.70892825775653279</v>
      </c>
      <c r="F1001" s="6">
        <v>53.506849315068493</v>
      </c>
      <c r="G1001" s="6">
        <v>3450</v>
      </c>
    </row>
    <row r="1002" spans="1:7" x14ac:dyDescent="0.25">
      <c r="A1002" s="6">
        <v>978</v>
      </c>
      <c r="B1002" s="6">
        <v>3360.349155990391</v>
      </c>
      <c r="C1002" s="6">
        <v>689.65084400960905</v>
      </c>
      <c r="D1002" s="6">
        <v>1.1410549638300314</v>
      </c>
      <c r="F1002" s="6">
        <v>53.561643835616437</v>
      </c>
      <c r="G1002" s="6">
        <v>3450</v>
      </c>
    </row>
    <row r="1003" spans="1:7" x14ac:dyDescent="0.25">
      <c r="A1003" s="6">
        <v>979</v>
      </c>
      <c r="B1003" s="6">
        <v>3307.3575235111175</v>
      </c>
      <c r="C1003" s="6">
        <v>837.64247648888249</v>
      </c>
      <c r="D1003" s="6">
        <v>1.3859130515313376</v>
      </c>
      <c r="F1003" s="6">
        <v>53.61643835616438</v>
      </c>
      <c r="G1003" s="6">
        <v>3450</v>
      </c>
    </row>
    <row r="1004" spans="1:7" x14ac:dyDescent="0.25">
      <c r="A1004" s="6">
        <v>980</v>
      </c>
      <c r="B1004" s="6">
        <v>3497.7611260537014</v>
      </c>
      <c r="C1004" s="6">
        <v>32.238873946298554</v>
      </c>
      <c r="D1004" s="6">
        <v>5.334050913479646E-2</v>
      </c>
      <c r="F1004" s="6">
        <v>53.671232876712324</v>
      </c>
      <c r="G1004" s="6">
        <v>3450</v>
      </c>
    </row>
    <row r="1005" spans="1:7" x14ac:dyDescent="0.25">
      <c r="A1005" s="6">
        <v>981</v>
      </c>
      <c r="B1005" s="6">
        <v>3496.8159018400243</v>
      </c>
      <c r="C1005" s="6">
        <v>-796.81590184002425</v>
      </c>
      <c r="D1005" s="6">
        <v>-1.3183638473740409</v>
      </c>
      <c r="F1005" s="6">
        <v>53.726027397260268</v>
      </c>
      <c r="G1005" s="6">
        <v>3450</v>
      </c>
    </row>
    <row r="1006" spans="1:7" x14ac:dyDescent="0.25">
      <c r="A1006" s="6">
        <v>982</v>
      </c>
      <c r="B1006" s="6">
        <v>3332.2287356334969</v>
      </c>
      <c r="C1006" s="6">
        <v>6.7712643665031464</v>
      </c>
      <c r="D1006" s="6">
        <v>1.1203328298538522E-2</v>
      </c>
      <c r="F1006" s="6">
        <v>53.780821917808218</v>
      </c>
      <c r="G1006" s="6">
        <v>3450</v>
      </c>
    </row>
    <row r="1007" spans="1:7" x14ac:dyDescent="0.25">
      <c r="A1007" s="6">
        <v>983</v>
      </c>
      <c r="B1007" s="6">
        <v>3496.9340548667342</v>
      </c>
      <c r="C1007" s="6">
        <v>-106.93405486673419</v>
      </c>
      <c r="D1007" s="6">
        <v>-0.17692667988159511</v>
      </c>
      <c r="F1007" s="6">
        <v>53.835616438356162</v>
      </c>
      <c r="G1007" s="6">
        <v>3460</v>
      </c>
    </row>
    <row r="1008" spans="1:7" x14ac:dyDescent="0.25">
      <c r="A1008" s="6">
        <v>984</v>
      </c>
      <c r="B1008" s="6">
        <v>3560.854842316649</v>
      </c>
      <c r="C1008" s="6">
        <v>-120.85484231664896</v>
      </c>
      <c r="D1008" s="6">
        <v>-0.19995918068707041</v>
      </c>
      <c r="F1008" s="6">
        <v>53.890410958904106</v>
      </c>
      <c r="G1008" s="6">
        <v>3460</v>
      </c>
    </row>
    <row r="1009" spans="1:7" x14ac:dyDescent="0.25">
      <c r="A1009" s="6">
        <v>985</v>
      </c>
      <c r="B1009" s="6">
        <v>3293.3563898460252</v>
      </c>
      <c r="C1009" s="6">
        <v>326.64361015397481</v>
      </c>
      <c r="D1009" s="6">
        <v>0.54044494544889077</v>
      </c>
      <c r="F1009" s="6">
        <v>53.945205479452049</v>
      </c>
      <c r="G1009" s="6">
        <v>3460</v>
      </c>
    </row>
    <row r="1010" spans="1:7" x14ac:dyDescent="0.25">
      <c r="A1010" s="6">
        <v>986</v>
      </c>
      <c r="B1010" s="6">
        <v>3384.3342204124474</v>
      </c>
      <c r="C1010" s="6">
        <v>315.66577958755261</v>
      </c>
      <c r="D1010" s="6">
        <v>0.52228168476603054</v>
      </c>
      <c r="F1010" s="6">
        <v>53.999999999999993</v>
      </c>
      <c r="G1010" s="6">
        <v>3460</v>
      </c>
    </row>
    <row r="1011" spans="1:7" x14ac:dyDescent="0.25">
      <c r="A1011" s="6">
        <v>987</v>
      </c>
      <c r="B1011" s="6">
        <v>3316.5143830811148</v>
      </c>
      <c r="C1011" s="6">
        <v>408.48561691888517</v>
      </c>
      <c r="D1011" s="6">
        <v>0.675855826012695</v>
      </c>
      <c r="F1011" s="6">
        <v>54.054794520547944</v>
      </c>
      <c r="G1011" s="6">
        <v>3460</v>
      </c>
    </row>
    <row r="1012" spans="1:7" x14ac:dyDescent="0.25">
      <c r="A1012" s="6">
        <v>988</v>
      </c>
      <c r="B1012" s="6">
        <v>3274.7472881392573</v>
      </c>
      <c r="C1012" s="6">
        <v>685.25271186074269</v>
      </c>
      <c r="D1012" s="6">
        <v>1.1337780779048769</v>
      </c>
      <c r="F1012" s="6">
        <v>54.109589041095887</v>
      </c>
      <c r="G1012" s="6">
        <v>3460</v>
      </c>
    </row>
    <row r="1013" spans="1:7" x14ac:dyDescent="0.25">
      <c r="A1013" s="6">
        <v>989</v>
      </c>
      <c r="B1013" s="6">
        <v>3334.5327196543349</v>
      </c>
      <c r="C1013" s="6">
        <v>725.46728034566513</v>
      </c>
      <c r="D1013" s="6">
        <v>1.2003146933336608</v>
      </c>
      <c r="F1013" s="6">
        <v>54.164383561643831</v>
      </c>
      <c r="G1013" s="6">
        <v>3460</v>
      </c>
    </row>
    <row r="1014" spans="1:7" x14ac:dyDescent="0.25">
      <c r="A1014" s="6">
        <v>990</v>
      </c>
      <c r="B1014" s="6">
        <v>3325.0214010042087</v>
      </c>
      <c r="C1014" s="6">
        <v>-1155.0214010042087</v>
      </c>
      <c r="D1014" s="6">
        <v>-1.9110292032462246</v>
      </c>
      <c r="F1014" s="6">
        <v>54.219178082191775</v>
      </c>
      <c r="G1014" s="6">
        <v>3465</v>
      </c>
    </row>
    <row r="1015" spans="1:7" x14ac:dyDescent="0.25">
      <c r="A1015" s="6">
        <v>991</v>
      </c>
      <c r="B1015" s="6">
        <v>3304.2264683033122</v>
      </c>
      <c r="C1015" s="6">
        <v>-4.226468303312231</v>
      </c>
      <c r="D1015" s="6">
        <v>-6.9928612120969394E-3</v>
      </c>
      <c r="F1015" s="6">
        <v>54.273972602739725</v>
      </c>
      <c r="G1015" s="6">
        <v>3470</v>
      </c>
    </row>
    <row r="1016" spans="1:7" x14ac:dyDescent="0.25">
      <c r="A1016" s="6">
        <v>992</v>
      </c>
      <c r="B1016" s="6">
        <v>3507.6859802973113</v>
      </c>
      <c r="C1016" s="6">
        <v>12.314019702688711</v>
      </c>
      <c r="D1016" s="6">
        <v>2.0374039165618692E-2</v>
      </c>
      <c r="F1016" s="6">
        <v>54.328767123287669</v>
      </c>
      <c r="G1016" s="6">
        <v>3470</v>
      </c>
    </row>
    <row r="1017" spans="1:7" x14ac:dyDescent="0.25">
      <c r="A1017" s="6">
        <v>993</v>
      </c>
      <c r="B1017" s="6">
        <v>3308.4799772648594</v>
      </c>
      <c r="C1017" s="6">
        <v>751.52002273514063</v>
      </c>
      <c r="D1017" s="6">
        <v>1.2434199998566844</v>
      </c>
      <c r="F1017" s="6">
        <v>54.383561643835613</v>
      </c>
      <c r="G1017" s="6">
        <v>3470</v>
      </c>
    </row>
    <row r="1018" spans="1:7" x14ac:dyDescent="0.25">
      <c r="A1018" s="6">
        <v>994</v>
      </c>
      <c r="B1018" s="6">
        <v>3475.4302040055795</v>
      </c>
      <c r="C1018" s="6">
        <v>904.56979599442047</v>
      </c>
      <c r="D1018" s="6">
        <v>1.4966469842176704</v>
      </c>
      <c r="F1018" s="6">
        <v>54.438356164383556</v>
      </c>
      <c r="G1018" s="6">
        <v>3470</v>
      </c>
    </row>
    <row r="1019" spans="1:7" x14ac:dyDescent="0.25">
      <c r="A1019" s="6">
        <v>995</v>
      </c>
      <c r="B1019" s="6">
        <v>3421.3751942859194</v>
      </c>
      <c r="C1019" s="6">
        <v>-1651.3751942859194</v>
      </c>
      <c r="D1019" s="6">
        <v>-2.7322664489619277</v>
      </c>
      <c r="F1019" s="6">
        <v>54.4931506849315</v>
      </c>
      <c r="G1019" s="6">
        <v>3470</v>
      </c>
    </row>
    <row r="1020" spans="1:7" x14ac:dyDescent="0.25">
      <c r="A1020" s="6">
        <v>996</v>
      </c>
      <c r="B1020" s="6">
        <v>3392.6640087954775</v>
      </c>
      <c r="C1020" s="6">
        <v>-882.66400879547746</v>
      </c>
      <c r="D1020" s="6">
        <v>-1.4604029812746246</v>
      </c>
      <c r="F1020" s="6">
        <v>54.547945205479451</v>
      </c>
      <c r="G1020" s="6">
        <v>3470</v>
      </c>
    </row>
    <row r="1021" spans="1:7" x14ac:dyDescent="0.25">
      <c r="A1021" s="6">
        <v>997</v>
      </c>
      <c r="B1021" s="6">
        <v>3348.2384707526526</v>
      </c>
      <c r="C1021" s="6">
        <v>171.76152924734743</v>
      </c>
      <c r="D1021" s="6">
        <v>0.2841863346432621</v>
      </c>
      <c r="F1021" s="6">
        <v>54.602739726027394</v>
      </c>
      <c r="G1021" s="6">
        <v>3470</v>
      </c>
    </row>
    <row r="1022" spans="1:7" x14ac:dyDescent="0.25">
      <c r="A1022" s="6">
        <v>998</v>
      </c>
      <c r="B1022" s="6">
        <v>3415.8220020305666</v>
      </c>
      <c r="C1022" s="6">
        <v>-570.82200203056664</v>
      </c>
      <c r="D1022" s="6">
        <v>-0.9444478819071801</v>
      </c>
      <c r="F1022" s="6">
        <v>54.657534246575338</v>
      </c>
      <c r="G1022" s="6">
        <v>3470</v>
      </c>
    </row>
    <row r="1023" spans="1:7" x14ac:dyDescent="0.25">
      <c r="A1023" s="6">
        <v>999</v>
      </c>
      <c r="B1023" s="6">
        <v>3317.695913348211</v>
      </c>
      <c r="C1023" s="6">
        <v>-287.69591334821098</v>
      </c>
      <c r="D1023" s="6">
        <v>-0.47600441999171511</v>
      </c>
      <c r="F1023" s="6">
        <v>54.712328767123282</v>
      </c>
      <c r="G1023" s="6">
        <v>3470</v>
      </c>
    </row>
    <row r="1024" spans="1:7" x14ac:dyDescent="0.25">
      <c r="A1024" s="6">
        <v>1000</v>
      </c>
      <c r="B1024" s="6">
        <v>3422.3204184995966</v>
      </c>
      <c r="C1024" s="6">
        <v>-92.320418499596599</v>
      </c>
      <c r="D1024" s="6">
        <v>-0.1527478327719741</v>
      </c>
      <c r="F1024" s="6">
        <v>54.767123287671232</v>
      </c>
      <c r="G1024" s="6">
        <v>3470</v>
      </c>
    </row>
    <row r="1025" spans="1:7" x14ac:dyDescent="0.25">
      <c r="A1025" s="6">
        <v>1001</v>
      </c>
      <c r="B1025" s="6">
        <v>3457.7072499991336</v>
      </c>
      <c r="C1025" s="6">
        <v>272.29275000086636</v>
      </c>
      <c r="D1025" s="6">
        <v>0.45051926884771465</v>
      </c>
      <c r="F1025" s="6">
        <v>54.821917808219176</v>
      </c>
      <c r="G1025" s="6">
        <v>3470</v>
      </c>
    </row>
    <row r="1026" spans="1:7" x14ac:dyDescent="0.25">
      <c r="A1026" s="6">
        <v>1002</v>
      </c>
      <c r="B1026" s="6">
        <v>3393.1366209023158</v>
      </c>
      <c r="C1026" s="6">
        <v>346.86337909768417</v>
      </c>
      <c r="D1026" s="6">
        <v>0.57389936361008187</v>
      </c>
      <c r="F1026" s="6">
        <v>54.87671232876712</v>
      </c>
      <c r="G1026" s="6">
        <v>3480</v>
      </c>
    </row>
    <row r="1027" spans="1:7" x14ac:dyDescent="0.25">
      <c r="A1027" s="6">
        <v>1003</v>
      </c>
      <c r="B1027" s="6">
        <v>3448.727619969201</v>
      </c>
      <c r="C1027" s="6">
        <v>1091.272380030799</v>
      </c>
      <c r="D1027" s="6">
        <v>1.8055538928730812</v>
      </c>
      <c r="F1027" s="6">
        <v>54.931506849315063</v>
      </c>
      <c r="G1027" s="6">
        <v>3480</v>
      </c>
    </row>
    <row r="1028" spans="1:7" x14ac:dyDescent="0.25">
      <c r="A1028" s="6">
        <v>1004</v>
      </c>
      <c r="B1028" s="6">
        <v>3279.1780266408687</v>
      </c>
      <c r="C1028" s="6">
        <v>-229.17802664086867</v>
      </c>
      <c r="D1028" s="6">
        <v>-0.37918423093482184</v>
      </c>
      <c r="F1028" s="6">
        <v>54.986301369863007</v>
      </c>
      <c r="G1028" s="6">
        <v>3480</v>
      </c>
    </row>
    <row r="1029" spans="1:7" x14ac:dyDescent="0.25">
      <c r="A1029" s="6">
        <v>1005</v>
      </c>
      <c r="B1029" s="6">
        <v>3227.2497714019819</v>
      </c>
      <c r="C1029" s="6">
        <v>-127.24977140198189</v>
      </c>
      <c r="D1029" s="6">
        <v>-0.21053984717873431</v>
      </c>
      <c r="F1029" s="6">
        <v>55.041095890410958</v>
      </c>
      <c r="G1029" s="6">
        <v>3480</v>
      </c>
    </row>
    <row r="1030" spans="1:7" x14ac:dyDescent="0.25">
      <c r="A1030" s="6">
        <v>1006</v>
      </c>
      <c r="B1030" s="6">
        <v>3416.4718436774697</v>
      </c>
      <c r="C1030" s="6">
        <v>83.528156322530322</v>
      </c>
      <c r="D1030" s="6">
        <v>0.13820068259071988</v>
      </c>
      <c r="F1030" s="6">
        <v>55.095890410958901</v>
      </c>
      <c r="G1030" s="6">
        <v>3480</v>
      </c>
    </row>
    <row r="1031" spans="1:7" x14ac:dyDescent="0.25">
      <c r="A1031" s="6">
        <v>1007</v>
      </c>
      <c r="B1031" s="6">
        <v>3304.6990804101506</v>
      </c>
      <c r="C1031" s="6">
        <v>205.3009195898494</v>
      </c>
      <c r="D1031" s="6">
        <v>0.33967860028255664</v>
      </c>
      <c r="F1031" s="6">
        <v>55.150684931506845</v>
      </c>
      <c r="G1031" s="6">
        <v>3480</v>
      </c>
    </row>
    <row r="1032" spans="1:7" x14ac:dyDescent="0.25">
      <c r="A1032" s="6">
        <v>1008</v>
      </c>
      <c r="B1032" s="6">
        <v>3480.7470902075133</v>
      </c>
      <c r="C1032" s="6">
        <v>54.252909792486662</v>
      </c>
      <c r="D1032" s="6">
        <v>8.9763613803505019E-2</v>
      </c>
      <c r="F1032" s="6">
        <v>55.205479452054789</v>
      </c>
      <c r="G1032" s="6">
        <v>3480</v>
      </c>
    </row>
    <row r="1033" spans="1:7" x14ac:dyDescent="0.25">
      <c r="A1033" s="6">
        <v>1009</v>
      </c>
      <c r="B1033" s="6">
        <v>3395.8541405166375</v>
      </c>
      <c r="C1033" s="6">
        <v>354.14585948336253</v>
      </c>
      <c r="D1033" s="6">
        <v>0.58594851930278102</v>
      </c>
      <c r="F1033" s="6">
        <v>55.260273972602732</v>
      </c>
      <c r="G1033" s="6">
        <v>3480</v>
      </c>
    </row>
    <row r="1034" spans="1:7" x14ac:dyDescent="0.25">
      <c r="A1034" s="6">
        <v>1010</v>
      </c>
      <c r="B1034" s="6">
        <v>3443.4107337672672</v>
      </c>
      <c r="C1034" s="6">
        <v>426.58926623273283</v>
      </c>
      <c r="D1034" s="6">
        <v>0.70580903942849149</v>
      </c>
      <c r="F1034" s="6">
        <v>55.315068493150683</v>
      </c>
      <c r="G1034" s="6">
        <v>3480</v>
      </c>
    </row>
    <row r="1035" spans="1:7" x14ac:dyDescent="0.25">
      <c r="A1035" s="6">
        <v>1011</v>
      </c>
      <c r="B1035" s="6">
        <v>3402.1753274456032</v>
      </c>
      <c r="C1035" s="6">
        <v>617.82467255439678</v>
      </c>
      <c r="D1035" s="6">
        <v>1.0222156842383792</v>
      </c>
      <c r="F1035" s="6">
        <v>55.369863013698627</v>
      </c>
      <c r="G1035" s="6">
        <v>3480</v>
      </c>
    </row>
    <row r="1036" spans="1:7" x14ac:dyDescent="0.25">
      <c r="A1036" s="6">
        <v>1012</v>
      </c>
      <c r="B1036" s="6">
        <v>3472.2400722844195</v>
      </c>
      <c r="C1036" s="6">
        <v>627.75992771558049</v>
      </c>
      <c r="D1036" s="6">
        <v>1.0386539621250204</v>
      </c>
      <c r="F1036" s="6">
        <v>55.42465753424657</v>
      </c>
      <c r="G1036" s="6">
        <v>3485</v>
      </c>
    </row>
    <row r="1037" spans="1:7" x14ac:dyDescent="0.25">
      <c r="A1037" s="6">
        <v>1013</v>
      </c>
      <c r="B1037" s="6">
        <v>3479.0929478335784</v>
      </c>
      <c r="C1037" s="6">
        <v>780.90705216642164</v>
      </c>
      <c r="D1037" s="6">
        <v>1.2920420179344512</v>
      </c>
      <c r="F1037" s="6">
        <v>55.479452054794514</v>
      </c>
      <c r="G1037" s="6">
        <v>3490</v>
      </c>
    </row>
    <row r="1038" spans="1:7" x14ac:dyDescent="0.25">
      <c r="A1038" s="6">
        <v>1014</v>
      </c>
      <c r="B1038" s="6">
        <v>3419.4256693452107</v>
      </c>
      <c r="C1038" s="6">
        <v>-1979.4256693452107</v>
      </c>
      <c r="D1038" s="6">
        <v>-3.2750391087862791</v>
      </c>
      <c r="F1038" s="6">
        <v>55.534246575342465</v>
      </c>
      <c r="G1038" s="6">
        <v>3490</v>
      </c>
    </row>
    <row r="1039" spans="1:7" x14ac:dyDescent="0.25">
      <c r="A1039" s="6">
        <v>1015</v>
      </c>
      <c r="B1039" s="6">
        <v>3342.1535898771062</v>
      </c>
      <c r="C1039" s="6">
        <v>-242.15358987710624</v>
      </c>
      <c r="D1039" s="6">
        <v>-0.40065282039252292</v>
      </c>
      <c r="F1039" s="6">
        <v>55.589041095890408</v>
      </c>
      <c r="G1039" s="6">
        <v>3490</v>
      </c>
    </row>
    <row r="1040" spans="1:7" x14ac:dyDescent="0.25">
      <c r="A1040" s="6">
        <v>1016</v>
      </c>
      <c r="B1040" s="6">
        <v>3346.5252518653629</v>
      </c>
      <c r="C1040" s="6">
        <v>443.47474813463714</v>
      </c>
      <c r="D1040" s="6">
        <v>0.73374674603494006</v>
      </c>
      <c r="F1040" s="6">
        <v>55.643835616438352</v>
      </c>
      <c r="G1040" s="6">
        <v>3490</v>
      </c>
    </row>
    <row r="1041" spans="1:7" x14ac:dyDescent="0.25">
      <c r="A1041" s="6">
        <v>1017</v>
      </c>
      <c r="B1041" s="6">
        <v>3410.5641923419876</v>
      </c>
      <c r="C1041" s="6">
        <v>-530.56419234198756</v>
      </c>
      <c r="D1041" s="6">
        <v>-0.87783972217376316</v>
      </c>
      <c r="F1041" s="6">
        <v>55.698630136986296</v>
      </c>
      <c r="G1041" s="6">
        <v>3490</v>
      </c>
    </row>
    <row r="1042" spans="1:7" x14ac:dyDescent="0.25">
      <c r="A1042" s="6">
        <v>1018</v>
      </c>
      <c r="B1042" s="6">
        <v>3344.3984973845895</v>
      </c>
      <c r="C1042" s="6">
        <v>45.601502615410482</v>
      </c>
      <c r="D1042" s="6">
        <v>7.5449513865449999E-2</v>
      </c>
      <c r="F1042" s="6">
        <v>55.753424657534239</v>
      </c>
      <c r="G1042" s="6">
        <v>3490</v>
      </c>
    </row>
    <row r="1043" spans="1:7" x14ac:dyDescent="0.25">
      <c r="A1043" s="6">
        <v>1019</v>
      </c>
      <c r="B1043" s="6">
        <v>3440.4569080995261</v>
      </c>
      <c r="C1043" s="6">
        <v>39.543091900473883</v>
      </c>
      <c r="D1043" s="6">
        <v>6.5425630505853705E-2</v>
      </c>
      <c r="F1043" s="6">
        <v>55.80821917808219</v>
      </c>
      <c r="G1043" s="6">
        <v>3490</v>
      </c>
    </row>
    <row r="1044" spans="1:7" x14ac:dyDescent="0.25">
      <c r="A1044" s="6">
        <v>1020</v>
      </c>
      <c r="B1044" s="6">
        <v>3443.0562746871383</v>
      </c>
      <c r="C1044" s="6">
        <v>56.943725312861716</v>
      </c>
      <c r="D1044" s="6">
        <v>9.4215675934573861E-2</v>
      </c>
      <c r="F1044" s="6">
        <v>55.863013698630134</v>
      </c>
      <c r="G1044" s="6">
        <v>3490</v>
      </c>
    </row>
    <row r="1045" spans="1:7" x14ac:dyDescent="0.25">
      <c r="A1045" s="6">
        <v>1021</v>
      </c>
      <c r="B1045" s="6">
        <v>3391.0689429348972</v>
      </c>
      <c r="C1045" s="6">
        <v>218.93105706510278</v>
      </c>
      <c r="D1045" s="6">
        <v>0.3622302090551936</v>
      </c>
      <c r="F1045" s="6">
        <v>55.917808219178077</v>
      </c>
      <c r="G1045" s="6">
        <v>3500</v>
      </c>
    </row>
    <row r="1046" spans="1:7" x14ac:dyDescent="0.25">
      <c r="A1046" s="6">
        <v>1022</v>
      </c>
      <c r="B1046" s="6">
        <v>3325.0804775175634</v>
      </c>
      <c r="C1046" s="6">
        <v>514.91952248243661</v>
      </c>
      <c r="D1046" s="6">
        <v>0.8519549888253124</v>
      </c>
      <c r="F1046" s="6">
        <v>55.972602739726021</v>
      </c>
      <c r="G1046" s="6">
        <v>3500</v>
      </c>
    </row>
    <row r="1047" spans="1:7" x14ac:dyDescent="0.25">
      <c r="A1047" s="6">
        <v>1023</v>
      </c>
      <c r="B1047" s="6">
        <v>3445.1830291679121</v>
      </c>
      <c r="C1047" s="6">
        <v>974.81697083208792</v>
      </c>
      <c r="D1047" s="6">
        <v>1.6128737506166393</v>
      </c>
      <c r="F1047" s="6">
        <v>56.027397260273972</v>
      </c>
      <c r="G1047" s="6">
        <v>3500</v>
      </c>
    </row>
    <row r="1048" spans="1:7" x14ac:dyDescent="0.25">
      <c r="A1048" s="6">
        <v>1024</v>
      </c>
      <c r="B1048" s="6">
        <v>3329.45213950582</v>
      </c>
      <c r="C1048" s="6">
        <v>220.54786049417999</v>
      </c>
      <c r="D1048" s="6">
        <v>0.3649052751329207</v>
      </c>
      <c r="F1048" s="6">
        <v>56.082191780821915</v>
      </c>
      <c r="G1048" s="6">
        <v>3500</v>
      </c>
    </row>
    <row r="1049" spans="1:7" x14ac:dyDescent="0.25">
      <c r="A1049" s="6">
        <v>1025</v>
      </c>
      <c r="B1049" s="6">
        <v>3375.2364373558053</v>
      </c>
      <c r="C1049" s="6">
        <v>-295.23643735580526</v>
      </c>
      <c r="D1049" s="6">
        <v>-0.48848051919971536</v>
      </c>
      <c r="F1049" s="6">
        <v>56.136986301369859</v>
      </c>
      <c r="G1049" s="6">
        <v>3500</v>
      </c>
    </row>
    <row r="1050" spans="1:7" x14ac:dyDescent="0.25">
      <c r="A1050" s="6">
        <v>1026</v>
      </c>
      <c r="B1050" s="6">
        <v>3476.4935812459662</v>
      </c>
      <c r="C1050" s="6">
        <v>8.5064187540338025</v>
      </c>
      <c r="D1050" s="6">
        <v>1.407421078074096E-2</v>
      </c>
      <c r="F1050" s="6">
        <v>56.191780821917803</v>
      </c>
      <c r="G1050" s="6">
        <v>3500</v>
      </c>
    </row>
    <row r="1051" spans="1:7" x14ac:dyDescent="0.25">
      <c r="A1051" s="6">
        <v>1027</v>
      </c>
      <c r="B1051" s="6">
        <v>3341.976360337042</v>
      </c>
      <c r="C1051" s="6">
        <v>598.02363966295798</v>
      </c>
      <c r="D1051" s="6">
        <v>0.98945408165934556</v>
      </c>
      <c r="F1051" s="6">
        <v>56.246575342465746</v>
      </c>
      <c r="G1051" s="6">
        <v>3500</v>
      </c>
    </row>
    <row r="1052" spans="1:7" x14ac:dyDescent="0.25">
      <c r="A1052" s="6">
        <v>1028</v>
      </c>
      <c r="B1052" s="6">
        <v>3378.3084160502558</v>
      </c>
      <c r="C1052" s="6">
        <v>-158.3084160502558</v>
      </c>
      <c r="D1052" s="6">
        <v>-0.26192761963428746</v>
      </c>
      <c r="F1052" s="6">
        <v>56.301369863013697</v>
      </c>
      <c r="G1052" s="6">
        <v>3500</v>
      </c>
    </row>
    <row r="1053" spans="1:7" x14ac:dyDescent="0.25">
      <c r="A1053" s="6">
        <v>1029</v>
      </c>
      <c r="B1053" s="6">
        <v>3505.441072789828</v>
      </c>
      <c r="C1053" s="6">
        <v>34.558927210171987</v>
      </c>
      <c r="D1053" s="6">
        <v>5.7179130251681455E-2</v>
      </c>
      <c r="F1053" s="6">
        <v>56.356164383561641</v>
      </c>
      <c r="G1053" s="6">
        <v>3500</v>
      </c>
    </row>
    <row r="1054" spans="1:7" x14ac:dyDescent="0.25">
      <c r="A1054" s="6">
        <v>1030</v>
      </c>
      <c r="B1054" s="6">
        <v>3317.1051482146627</v>
      </c>
      <c r="C1054" s="6">
        <v>242.89485178533732</v>
      </c>
      <c r="D1054" s="6">
        <v>0.40187926793076939</v>
      </c>
      <c r="F1054" s="6">
        <v>56.410958904109584</v>
      </c>
      <c r="G1054" s="6">
        <v>3500</v>
      </c>
    </row>
    <row r="1055" spans="1:7" x14ac:dyDescent="0.25">
      <c r="A1055" s="6">
        <v>1031</v>
      </c>
      <c r="B1055" s="6">
        <v>3415.8810785439214</v>
      </c>
      <c r="C1055" s="6">
        <v>494.11892145607862</v>
      </c>
      <c r="D1055" s="6">
        <v>0.81753956070260991</v>
      </c>
      <c r="F1055" s="6">
        <v>56.465753424657528</v>
      </c>
      <c r="G1055" s="6">
        <v>3500</v>
      </c>
    </row>
    <row r="1056" spans="1:7" x14ac:dyDescent="0.25">
      <c r="A1056" s="6">
        <v>1032</v>
      </c>
      <c r="B1056" s="6">
        <v>3353.6735099812963</v>
      </c>
      <c r="C1056" s="6">
        <v>2.3264900187036801</v>
      </c>
      <c r="D1056" s="6">
        <v>3.849270985748071E-3</v>
      </c>
      <c r="F1056" s="6">
        <v>56.520547945205479</v>
      </c>
      <c r="G1056" s="6">
        <v>3500</v>
      </c>
    </row>
    <row r="1057" spans="1:7" x14ac:dyDescent="0.25">
      <c r="A1057" s="6">
        <v>1033</v>
      </c>
      <c r="B1057" s="6">
        <v>3460.6610756668747</v>
      </c>
      <c r="C1057" s="6">
        <v>59.338924333125306</v>
      </c>
      <c r="D1057" s="6">
        <v>9.8178628717380159E-2</v>
      </c>
      <c r="F1057" s="6">
        <v>56.575342465753423</v>
      </c>
      <c r="G1057" s="6">
        <v>3500</v>
      </c>
    </row>
    <row r="1058" spans="1:7" x14ac:dyDescent="0.25">
      <c r="A1058" s="6">
        <v>1034</v>
      </c>
      <c r="B1058" s="6">
        <v>3481.1015492876422</v>
      </c>
      <c r="C1058" s="6">
        <v>168.89845071235777</v>
      </c>
      <c r="D1058" s="6">
        <v>0.27944925644990948</v>
      </c>
      <c r="F1058" s="6">
        <v>56.630136986301366</v>
      </c>
      <c r="G1058" s="6">
        <v>3500</v>
      </c>
    </row>
    <row r="1059" spans="1:7" x14ac:dyDescent="0.25">
      <c r="A1059" s="6">
        <v>1035</v>
      </c>
      <c r="B1059" s="6">
        <v>3219.3925951257911</v>
      </c>
      <c r="C1059" s="6">
        <v>440.6074048742089</v>
      </c>
      <c r="D1059" s="6">
        <v>0.72900261168241165</v>
      </c>
      <c r="F1059" s="6">
        <v>56.68493150684931</v>
      </c>
      <c r="G1059" s="6">
        <v>3500</v>
      </c>
    </row>
    <row r="1060" spans="1:7" x14ac:dyDescent="0.25">
      <c r="A1060" s="6">
        <v>1036</v>
      </c>
      <c r="B1060" s="6">
        <v>3423.6791783067574</v>
      </c>
      <c r="C1060" s="6">
        <v>366.32082169324258</v>
      </c>
      <c r="D1060" s="6">
        <v>0.60609248227287948</v>
      </c>
      <c r="F1060" s="6">
        <v>56.739726027397253</v>
      </c>
      <c r="G1060" s="6">
        <v>3500</v>
      </c>
    </row>
    <row r="1061" spans="1:7" x14ac:dyDescent="0.25">
      <c r="A1061" s="6">
        <v>1037</v>
      </c>
      <c r="B1061" s="6">
        <v>3310.1931961521491</v>
      </c>
      <c r="C1061" s="6">
        <v>1634.8068038478509</v>
      </c>
      <c r="D1061" s="6">
        <v>2.7048533828919781</v>
      </c>
      <c r="F1061" s="6">
        <v>56.794520547945204</v>
      </c>
      <c r="G1061" s="6">
        <v>3500</v>
      </c>
    </row>
    <row r="1062" spans="1:7" x14ac:dyDescent="0.25">
      <c r="A1062" s="6">
        <v>1038</v>
      </c>
      <c r="B1062" s="6">
        <v>3388.4104998339303</v>
      </c>
      <c r="C1062" s="6">
        <v>-368.41049983393032</v>
      </c>
      <c r="D1062" s="6">
        <v>-0.60954993851461448</v>
      </c>
      <c r="F1062" s="6">
        <v>56.849315068493148</v>
      </c>
      <c r="G1062" s="6">
        <v>3500</v>
      </c>
    </row>
    <row r="1063" spans="1:7" x14ac:dyDescent="0.25">
      <c r="A1063" s="6">
        <v>1039</v>
      </c>
      <c r="B1063" s="6">
        <v>3429.6459061555943</v>
      </c>
      <c r="C1063" s="6">
        <v>-384.64590615559428</v>
      </c>
      <c r="D1063" s="6">
        <v>-0.63641206901738523</v>
      </c>
      <c r="F1063" s="6">
        <v>56.904109589041092</v>
      </c>
      <c r="G1063" s="6">
        <v>3500</v>
      </c>
    </row>
    <row r="1064" spans="1:7" x14ac:dyDescent="0.25">
      <c r="A1064" s="6">
        <v>1040</v>
      </c>
      <c r="B1064" s="6">
        <v>3357.3362538092952</v>
      </c>
      <c r="C1064" s="6">
        <v>-167.33625380929516</v>
      </c>
      <c r="D1064" s="6">
        <v>-0.27686453905819891</v>
      </c>
      <c r="F1064" s="6">
        <v>56.958904109589035</v>
      </c>
      <c r="G1064" s="6">
        <v>3500</v>
      </c>
    </row>
    <row r="1065" spans="1:7" x14ac:dyDescent="0.25">
      <c r="A1065" s="6">
        <v>1041</v>
      </c>
      <c r="B1065" s="6">
        <v>3350.4243017467811</v>
      </c>
      <c r="C1065" s="6">
        <v>129.57569825321889</v>
      </c>
      <c r="D1065" s="6">
        <v>0.214388186381336</v>
      </c>
      <c r="F1065" s="6">
        <v>57.013698630136986</v>
      </c>
      <c r="G1065" s="6">
        <v>3500</v>
      </c>
    </row>
    <row r="1066" spans="1:7" x14ac:dyDescent="0.25">
      <c r="A1066" s="6">
        <v>1042</v>
      </c>
      <c r="B1066" s="6">
        <v>3371.1601579343228</v>
      </c>
      <c r="C1066" s="6">
        <v>218.8398420656772</v>
      </c>
      <c r="D1066" s="6">
        <v>0.36207929018258672</v>
      </c>
      <c r="F1066" s="6">
        <v>57.06849315068493</v>
      </c>
      <c r="G1066" s="6">
        <v>3500</v>
      </c>
    </row>
    <row r="1067" spans="1:7" x14ac:dyDescent="0.25">
      <c r="A1067" s="6">
        <v>1043</v>
      </c>
      <c r="B1067" s="6">
        <v>3576.8055009224499</v>
      </c>
      <c r="C1067" s="6">
        <v>43.194499077550063</v>
      </c>
      <c r="D1067" s="6">
        <v>7.1467030035133952E-2</v>
      </c>
      <c r="F1067" s="6">
        <v>57.123287671232873</v>
      </c>
      <c r="G1067" s="6">
        <v>3500</v>
      </c>
    </row>
    <row r="1068" spans="1:7" x14ac:dyDescent="0.25">
      <c r="A1068" s="6">
        <v>1044</v>
      </c>
      <c r="B1068" s="6">
        <v>3370.1558572072909</v>
      </c>
      <c r="C1068" s="6">
        <v>299.84414279270914</v>
      </c>
      <c r="D1068" s="6">
        <v>0.49610415252999301</v>
      </c>
      <c r="F1068" s="6">
        <v>57.178082191780817</v>
      </c>
      <c r="G1068" s="6">
        <v>3500</v>
      </c>
    </row>
    <row r="1069" spans="1:7" x14ac:dyDescent="0.25">
      <c r="A1069" s="6">
        <v>1045</v>
      </c>
      <c r="B1069" s="6">
        <v>3375.5908964359342</v>
      </c>
      <c r="C1069" s="6">
        <v>554.40910356406584</v>
      </c>
      <c r="D1069" s="6">
        <v>0.91729208353658021</v>
      </c>
      <c r="F1069" s="6">
        <v>57.232876712328761</v>
      </c>
      <c r="G1069" s="6">
        <v>3500</v>
      </c>
    </row>
    <row r="1070" spans="1:7" x14ac:dyDescent="0.25">
      <c r="A1070" s="6">
        <v>1046</v>
      </c>
      <c r="B1070" s="6">
        <v>3401.5254857987002</v>
      </c>
      <c r="C1070" s="6">
        <v>-651.52548579870017</v>
      </c>
      <c r="D1070" s="6">
        <v>-1.0779750305388174</v>
      </c>
      <c r="F1070" s="6">
        <v>57.287671232876711</v>
      </c>
      <c r="G1070" s="6">
        <v>3510</v>
      </c>
    </row>
    <row r="1071" spans="1:7" x14ac:dyDescent="0.25">
      <c r="A1071" s="6">
        <v>1047</v>
      </c>
      <c r="B1071" s="6">
        <v>3434.9037158441733</v>
      </c>
      <c r="C1071" s="6">
        <v>-234.90371584417335</v>
      </c>
      <c r="D1071" s="6">
        <v>-0.38865761321736103</v>
      </c>
      <c r="F1071" s="6">
        <v>57.342465753424655</v>
      </c>
      <c r="G1071" s="6">
        <v>3510</v>
      </c>
    </row>
    <row r="1072" spans="1:7" x14ac:dyDescent="0.25">
      <c r="A1072" s="6">
        <v>1048</v>
      </c>
      <c r="B1072" s="6">
        <v>3293.6517724127993</v>
      </c>
      <c r="C1072" s="6">
        <v>236.34822758720065</v>
      </c>
      <c r="D1072" s="6">
        <v>0.39104761579476538</v>
      </c>
      <c r="F1072" s="6">
        <v>57.397260273972599</v>
      </c>
      <c r="G1072" s="6">
        <v>3510</v>
      </c>
    </row>
    <row r="1073" spans="1:7" x14ac:dyDescent="0.25">
      <c r="A1073" s="6">
        <v>1049</v>
      </c>
      <c r="B1073" s="6">
        <v>3281.4820106617067</v>
      </c>
      <c r="C1073" s="6">
        <v>338.51798933829332</v>
      </c>
      <c r="D1073" s="6">
        <v>0.56009158175530238</v>
      </c>
      <c r="F1073" s="6">
        <v>57.452054794520542</v>
      </c>
      <c r="G1073" s="6">
        <v>3510</v>
      </c>
    </row>
    <row r="1074" spans="1:7" x14ac:dyDescent="0.25">
      <c r="A1074" s="6">
        <v>1050</v>
      </c>
      <c r="B1074" s="6">
        <v>3365.2525065988407</v>
      </c>
      <c r="C1074" s="6">
        <v>264.74749340115932</v>
      </c>
      <c r="D1074" s="6">
        <v>0.43803533937637323</v>
      </c>
      <c r="F1074" s="6">
        <v>57.506849315068486</v>
      </c>
      <c r="G1074" s="6">
        <v>3510</v>
      </c>
    </row>
    <row r="1075" spans="1:7" x14ac:dyDescent="0.25">
      <c r="A1075" s="6">
        <v>1051</v>
      </c>
      <c r="B1075" s="6">
        <v>3271.9706920115805</v>
      </c>
      <c r="C1075" s="6">
        <v>488.02930798841953</v>
      </c>
      <c r="D1075" s="6">
        <v>0.80746405113797315</v>
      </c>
      <c r="F1075" s="6">
        <v>57.561643835616437</v>
      </c>
      <c r="G1075" s="6">
        <v>3510</v>
      </c>
    </row>
    <row r="1076" spans="1:7" x14ac:dyDescent="0.25">
      <c r="A1076" s="6">
        <v>1052</v>
      </c>
      <c r="B1076" s="6">
        <v>3425.3333206806924</v>
      </c>
      <c r="C1076" s="6">
        <v>394.6666793193076</v>
      </c>
      <c r="D1076" s="6">
        <v>0.65299183986692333</v>
      </c>
      <c r="F1076" s="6">
        <v>57.61643835616438</v>
      </c>
      <c r="G1076" s="6">
        <v>3510</v>
      </c>
    </row>
    <row r="1077" spans="1:7" x14ac:dyDescent="0.25">
      <c r="A1077" s="6">
        <v>1053</v>
      </c>
      <c r="B1077" s="6">
        <v>3385.3385211394798</v>
      </c>
      <c r="C1077" s="6">
        <v>474.66147886052022</v>
      </c>
      <c r="D1077" s="6">
        <v>0.78534644203981241</v>
      </c>
      <c r="F1077" s="6">
        <v>57.671232876712324</v>
      </c>
      <c r="G1077" s="6">
        <v>3510</v>
      </c>
    </row>
    <row r="1078" spans="1:7" x14ac:dyDescent="0.25">
      <c r="A1078" s="6">
        <v>1054</v>
      </c>
      <c r="B1078" s="6">
        <v>3208.1680575883752</v>
      </c>
      <c r="C1078" s="6">
        <v>721.83194241162482</v>
      </c>
      <c r="D1078" s="6">
        <v>1.1942998810110668</v>
      </c>
      <c r="F1078" s="6">
        <v>57.726027397260268</v>
      </c>
      <c r="G1078" s="6">
        <v>3510</v>
      </c>
    </row>
    <row r="1079" spans="1:7" x14ac:dyDescent="0.25">
      <c r="A1079" s="6">
        <v>1055</v>
      </c>
      <c r="B1079" s="6">
        <v>3354.8550402483925</v>
      </c>
      <c r="C1079" s="6">
        <v>935.14495975160753</v>
      </c>
      <c r="D1079" s="6">
        <v>1.5472348181601576</v>
      </c>
      <c r="F1079" s="6">
        <v>57.780821917808218</v>
      </c>
      <c r="G1079" s="6">
        <v>3510</v>
      </c>
    </row>
    <row r="1080" spans="1:7" x14ac:dyDescent="0.25">
      <c r="A1080" s="6">
        <v>1056</v>
      </c>
      <c r="B1080" s="6">
        <v>3424.0927139002415</v>
      </c>
      <c r="C1080" s="6">
        <v>915.90728609975849</v>
      </c>
      <c r="D1080" s="6">
        <v>1.5154053160234524</v>
      </c>
      <c r="F1080" s="6">
        <v>57.835616438356162</v>
      </c>
      <c r="G1080" s="6">
        <v>3510</v>
      </c>
    </row>
    <row r="1081" spans="1:7" x14ac:dyDescent="0.25">
      <c r="A1081" s="6">
        <v>1057</v>
      </c>
      <c r="B1081" s="6">
        <v>3340.6766770432359</v>
      </c>
      <c r="C1081" s="6">
        <v>-870.67667704323594</v>
      </c>
      <c r="D1081" s="6">
        <v>-1.4405694604172472</v>
      </c>
      <c r="F1081" s="6">
        <v>57.890410958904106</v>
      </c>
      <c r="G1081" s="6">
        <v>3510</v>
      </c>
    </row>
    <row r="1082" spans="1:7" x14ac:dyDescent="0.25">
      <c r="A1082" s="6">
        <v>1058</v>
      </c>
      <c r="B1082" s="6">
        <v>3495.2799124927988</v>
      </c>
      <c r="C1082" s="6">
        <v>-155.27991249279876</v>
      </c>
      <c r="D1082" s="6">
        <v>-0.25691683911073732</v>
      </c>
      <c r="F1082" s="6">
        <v>57.945205479452049</v>
      </c>
      <c r="G1082" s="6">
        <v>3510</v>
      </c>
    </row>
    <row r="1083" spans="1:7" x14ac:dyDescent="0.25">
      <c r="A1083" s="6">
        <v>1059</v>
      </c>
      <c r="B1083" s="6">
        <v>3421.6115003393388</v>
      </c>
      <c r="C1083" s="6">
        <v>-21.611500339338818</v>
      </c>
      <c r="D1083" s="6">
        <v>-3.5757093538296862E-2</v>
      </c>
      <c r="F1083" s="6">
        <v>57.999999999999993</v>
      </c>
      <c r="G1083" s="6">
        <v>3510</v>
      </c>
    </row>
    <row r="1084" spans="1:7" x14ac:dyDescent="0.25">
      <c r="A1084" s="6">
        <v>1060</v>
      </c>
      <c r="B1084" s="6">
        <v>3438.9209187523011</v>
      </c>
      <c r="C1084" s="6">
        <v>91.079081247698923</v>
      </c>
      <c r="D1084" s="6">
        <v>0.15069399053373386</v>
      </c>
      <c r="F1084" s="6">
        <v>58.054794520547944</v>
      </c>
      <c r="G1084" s="6">
        <v>3510</v>
      </c>
    </row>
    <row r="1085" spans="1:7" x14ac:dyDescent="0.25">
      <c r="A1085" s="6">
        <v>1061</v>
      </c>
      <c r="B1085" s="6">
        <v>3368.4426383200012</v>
      </c>
      <c r="C1085" s="6">
        <v>521.55736167999885</v>
      </c>
      <c r="D1085" s="6">
        <v>0.86293755983392328</v>
      </c>
      <c r="F1085" s="6">
        <v>58.109589041095887</v>
      </c>
      <c r="G1085" s="6">
        <v>3520</v>
      </c>
    </row>
    <row r="1086" spans="1:7" x14ac:dyDescent="0.25">
      <c r="A1086" s="6">
        <v>1062</v>
      </c>
      <c r="B1086" s="6">
        <v>3507.4496742438919</v>
      </c>
      <c r="C1086" s="6">
        <v>732.55032575610812</v>
      </c>
      <c r="D1086" s="6">
        <v>1.2120338758661291</v>
      </c>
      <c r="F1086" s="6">
        <v>58.164383561643831</v>
      </c>
      <c r="G1086" s="6">
        <v>3520</v>
      </c>
    </row>
    <row r="1087" spans="1:7" x14ac:dyDescent="0.25">
      <c r="A1087" s="6">
        <v>1063</v>
      </c>
      <c r="B1087" s="6">
        <v>3261.4550726344228</v>
      </c>
      <c r="C1087" s="6">
        <v>-1361.4550726344228</v>
      </c>
      <c r="D1087" s="6">
        <v>-2.2525819871822543</v>
      </c>
      <c r="F1087" s="6">
        <v>58.219178082191775</v>
      </c>
      <c r="G1087" s="6">
        <v>3520</v>
      </c>
    </row>
    <row r="1088" spans="1:7" x14ac:dyDescent="0.25">
      <c r="A1088" s="6">
        <v>1064</v>
      </c>
      <c r="B1088" s="6">
        <v>3298.673276047959</v>
      </c>
      <c r="C1088" s="6">
        <v>-743.67327604795901</v>
      </c>
      <c r="D1088" s="6">
        <v>-1.2304372429513644</v>
      </c>
      <c r="F1088" s="6">
        <v>58.273972602739725</v>
      </c>
      <c r="G1088" s="6">
        <v>3520</v>
      </c>
    </row>
    <row r="1089" spans="1:7" x14ac:dyDescent="0.25">
      <c r="A1089" s="6">
        <v>1065</v>
      </c>
      <c r="B1089" s="6">
        <v>3390.5372543147037</v>
      </c>
      <c r="C1089" s="6">
        <v>-30.537254314703659</v>
      </c>
      <c r="D1089" s="6">
        <v>-5.0525111250421612E-2</v>
      </c>
      <c r="F1089" s="6">
        <v>58.328767123287669</v>
      </c>
      <c r="G1089" s="6">
        <v>3520</v>
      </c>
    </row>
    <row r="1090" spans="1:7" x14ac:dyDescent="0.25">
      <c r="A1090" s="6">
        <v>1066</v>
      </c>
      <c r="B1090" s="6">
        <v>3441.5202853399132</v>
      </c>
      <c r="C1090" s="6">
        <v>258.47971466008676</v>
      </c>
      <c r="D1090" s="6">
        <v>0.42766504822569706</v>
      </c>
      <c r="F1090" s="6">
        <v>58.383561643835613</v>
      </c>
      <c r="G1090" s="6">
        <v>3520</v>
      </c>
    </row>
    <row r="1091" spans="1:7" x14ac:dyDescent="0.25">
      <c r="A1091" s="6">
        <v>1067</v>
      </c>
      <c r="B1091" s="6">
        <v>3399.3396548045716</v>
      </c>
      <c r="C1091" s="6">
        <v>330.66034519542836</v>
      </c>
      <c r="D1091" s="6">
        <v>0.54709079457276533</v>
      </c>
      <c r="F1091" s="6">
        <v>58.438356164383556</v>
      </c>
      <c r="G1091" s="6">
        <v>3520</v>
      </c>
    </row>
    <row r="1092" spans="1:7" x14ac:dyDescent="0.25">
      <c r="A1092" s="6">
        <v>1068</v>
      </c>
      <c r="B1092" s="6">
        <v>3384.3932969258026</v>
      </c>
      <c r="C1092" s="6">
        <v>365.60670307419741</v>
      </c>
      <c r="D1092" s="6">
        <v>0.60491094439454174</v>
      </c>
      <c r="F1092" s="6">
        <v>58.4931506849315</v>
      </c>
      <c r="G1092" s="6">
        <v>3520</v>
      </c>
    </row>
    <row r="1093" spans="1:7" x14ac:dyDescent="0.25">
      <c r="A1093" s="6">
        <v>1069</v>
      </c>
      <c r="B1093" s="6">
        <v>3321.3586571762098</v>
      </c>
      <c r="C1093" s="6">
        <v>348.64134282379018</v>
      </c>
      <c r="D1093" s="6">
        <v>0.57684107585883071</v>
      </c>
      <c r="F1093" s="6">
        <v>58.547945205479451</v>
      </c>
      <c r="G1093" s="6">
        <v>3520</v>
      </c>
    </row>
    <row r="1094" spans="1:7" x14ac:dyDescent="0.25">
      <c r="A1094" s="6">
        <v>1070</v>
      </c>
      <c r="B1094" s="6">
        <v>3494.8073003859604</v>
      </c>
      <c r="C1094" s="6">
        <v>-994.80730038596039</v>
      </c>
      <c r="D1094" s="6">
        <v>-1.6459485521110118</v>
      </c>
      <c r="F1094" s="6">
        <v>58.602739726027394</v>
      </c>
      <c r="G1094" s="6">
        <v>3520</v>
      </c>
    </row>
    <row r="1095" spans="1:7" x14ac:dyDescent="0.25">
      <c r="A1095" s="6">
        <v>1071</v>
      </c>
      <c r="B1095" s="6">
        <v>3404.3611584397313</v>
      </c>
      <c r="C1095" s="6">
        <v>-484.3611584397313</v>
      </c>
      <c r="D1095" s="6">
        <v>-0.80139495068379718</v>
      </c>
      <c r="F1095" s="6">
        <v>58.657534246575338</v>
      </c>
      <c r="G1095" s="6">
        <v>3520</v>
      </c>
    </row>
    <row r="1096" spans="1:7" x14ac:dyDescent="0.25">
      <c r="A1096" s="6">
        <v>1072</v>
      </c>
      <c r="B1096" s="6">
        <v>3359.9946969102621</v>
      </c>
      <c r="C1096" s="6">
        <v>-359.99469691026206</v>
      </c>
      <c r="D1096" s="6">
        <v>-0.59562565525725486</v>
      </c>
      <c r="F1096" s="6">
        <v>58.712328767123282</v>
      </c>
      <c r="G1096" s="6">
        <v>3520</v>
      </c>
    </row>
    <row r="1097" spans="1:7" x14ac:dyDescent="0.25">
      <c r="A1097" s="6">
        <v>1073</v>
      </c>
      <c r="B1097" s="6">
        <v>3388.8240354274139</v>
      </c>
      <c r="C1097" s="6">
        <v>-198.82403542741395</v>
      </c>
      <c r="D1097" s="6">
        <v>-0.32896233583092332</v>
      </c>
      <c r="F1097" s="6">
        <v>58.767123287671225</v>
      </c>
      <c r="G1097" s="6">
        <v>3520</v>
      </c>
    </row>
    <row r="1098" spans="1:7" x14ac:dyDescent="0.25">
      <c r="A1098" s="6">
        <v>1074</v>
      </c>
      <c r="B1098" s="6">
        <v>3385.9292862730276</v>
      </c>
      <c r="C1098" s="6">
        <v>-5.9292862730276283</v>
      </c>
      <c r="D1098" s="6">
        <v>-9.8102417949236572E-3</v>
      </c>
      <c r="F1098" s="6">
        <v>58.821917808219176</v>
      </c>
      <c r="G1098" s="6">
        <v>3520</v>
      </c>
    </row>
    <row r="1099" spans="1:7" x14ac:dyDescent="0.25">
      <c r="A1099" s="6">
        <v>1075</v>
      </c>
      <c r="B1099" s="6">
        <v>3243.4367360612027</v>
      </c>
      <c r="C1099" s="6">
        <v>-103.43673606120274</v>
      </c>
      <c r="D1099" s="6">
        <v>-0.17114022573916796</v>
      </c>
      <c r="F1099" s="6">
        <v>58.87671232876712</v>
      </c>
      <c r="G1099" s="6">
        <v>3520</v>
      </c>
    </row>
    <row r="1100" spans="1:7" x14ac:dyDescent="0.25">
      <c r="A1100" s="6">
        <v>1076</v>
      </c>
      <c r="B1100" s="6">
        <v>3325.4349365976923</v>
      </c>
      <c r="C1100" s="6">
        <v>-35.434936597692285</v>
      </c>
      <c r="D1100" s="6">
        <v>-5.8628522895327398E-2</v>
      </c>
      <c r="F1100" s="6">
        <v>58.931506849315063</v>
      </c>
      <c r="G1100" s="6">
        <v>3520</v>
      </c>
    </row>
    <row r="1101" spans="1:7" x14ac:dyDescent="0.25">
      <c r="A1101" s="6">
        <v>1077</v>
      </c>
      <c r="B1101" s="6">
        <v>3405.0110000866343</v>
      </c>
      <c r="C1101" s="6">
        <v>-455.01100008663434</v>
      </c>
      <c r="D1101" s="6">
        <v>-0.75283393728274328</v>
      </c>
      <c r="F1101" s="6">
        <v>58.986301369863007</v>
      </c>
      <c r="G1101" s="6">
        <v>3520</v>
      </c>
    </row>
    <row r="1102" spans="1:7" x14ac:dyDescent="0.25">
      <c r="A1102" s="6">
        <v>1078</v>
      </c>
      <c r="B1102" s="6">
        <v>3306.2941462707308</v>
      </c>
      <c r="C1102" s="6">
        <v>323.70585372926917</v>
      </c>
      <c r="D1102" s="6">
        <v>0.53558430969378212</v>
      </c>
      <c r="F1102" s="6">
        <v>59.041095890410958</v>
      </c>
      <c r="G1102" s="6">
        <v>3520</v>
      </c>
    </row>
    <row r="1103" spans="1:7" x14ac:dyDescent="0.25">
      <c r="A1103" s="6">
        <v>1079</v>
      </c>
      <c r="B1103" s="6">
        <v>3427.6373047015304</v>
      </c>
      <c r="C1103" s="6">
        <v>372.36269529846959</v>
      </c>
      <c r="D1103" s="6">
        <v>0.61608900432162483</v>
      </c>
      <c r="F1103" s="6">
        <v>59.095890410958901</v>
      </c>
      <c r="G1103" s="6">
        <v>3520</v>
      </c>
    </row>
    <row r="1104" spans="1:7" x14ac:dyDescent="0.25">
      <c r="A1104" s="6">
        <v>1080</v>
      </c>
      <c r="B1104" s="6">
        <v>3401.7027153387644</v>
      </c>
      <c r="C1104" s="6">
        <v>-11.702715338764392</v>
      </c>
      <c r="D1104" s="6">
        <v>-1.936261159335419E-2</v>
      </c>
      <c r="F1104" s="6">
        <v>59.150684931506845</v>
      </c>
      <c r="G1104" s="6">
        <v>3520</v>
      </c>
    </row>
    <row r="1105" spans="1:7" x14ac:dyDescent="0.25">
      <c r="A1105" s="6">
        <v>1081</v>
      </c>
      <c r="B1105" s="6">
        <v>3279.0598736141592</v>
      </c>
      <c r="C1105" s="6">
        <v>440.94012638584081</v>
      </c>
      <c r="D1105" s="6">
        <v>0.72955311275946877</v>
      </c>
      <c r="F1105" s="6">
        <v>59.205479452054789</v>
      </c>
      <c r="G1105" s="6">
        <v>3520</v>
      </c>
    </row>
    <row r="1106" spans="1:7" x14ac:dyDescent="0.25">
      <c r="A1106" s="6">
        <v>1082</v>
      </c>
      <c r="B1106" s="6">
        <v>3465.0327376551313</v>
      </c>
      <c r="C1106" s="6">
        <v>304.96726234486869</v>
      </c>
      <c r="D1106" s="6">
        <v>0.50458055917266353</v>
      </c>
      <c r="F1106" s="6">
        <v>59.260273972602732</v>
      </c>
      <c r="G1106" s="6">
        <v>3520</v>
      </c>
    </row>
    <row r="1107" spans="1:7" x14ac:dyDescent="0.25">
      <c r="A1107" s="6">
        <v>1083</v>
      </c>
      <c r="B1107" s="6">
        <v>3388.4695763472851</v>
      </c>
      <c r="C1107" s="6">
        <v>611.53042365271494</v>
      </c>
      <c r="D1107" s="6">
        <v>1.0118015971460046</v>
      </c>
      <c r="F1107" s="6">
        <v>59.315068493150683</v>
      </c>
      <c r="G1107" s="6">
        <v>3525</v>
      </c>
    </row>
    <row r="1108" spans="1:7" x14ac:dyDescent="0.25">
      <c r="A1108" s="6">
        <v>1084</v>
      </c>
      <c r="B1108" s="6">
        <v>3504.2595425227314</v>
      </c>
      <c r="C1108" s="6">
        <v>535.74045747726859</v>
      </c>
      <c r="D1108" s="6">
        <v>0.88640406031387631</v>
      </c>
      <c r="F1108" s="6">
        <v>59.369863013698627</v>
      </c>
      <c r="G1108" s="6">
        <v>3525</v>
      </c>
    </row>
    <row r="1109" spans="1:7" x14ac:dyDescent="0.25">
      <c r="A1109" s="6">
        <v>1085</v>
      </c>
      <c r="B1109" s="6">
        <v>3408.6146674012784</v>
      </c>
      <c r="C1109" s="6">
        <v>-628.61466740127844</v>
      </c>
      <c r="D1109" s="6">
        <v>-1.0400681631944744</v>
      </c>
      <c r="F1109" s="6">
        <v>59.42465753424657</v>
      </c>
      <c r="G1109" s="6">
        <v>3530</v>
      </c>
    </row>
    <row r="1110" spans="1:7" x14ac:dyDescent="0.25">
      <c r="A1110" s="6">
        <v>1086</v>
      </c>
      <c r="B1110" s="6">
        <v>3388.8831119407687</v>
      </c>
      <c r="C1110" s="6">
        <v>-228.88311194076869</v>
      </c>
      <c r="D1110" s="6">
        <v>-0.37869628274280764</v>
      </c>
      <c r="F1110" s="6">
        <v>59.479452054794514</v>
      </c>
      <c r="G1110" s="6">
        <v>3530</v>
      </c>
    </row>
    <row r="1111" spans="1:7" x14ac:dyDescent="0.25">
      <c r="A1111" s="6">
        <v>1087</v>
      </c>
      <c r="B1111" s="6">
        <v>3455.4623424916504</v>
      </c>
      <c r="C1111" s="6">
        <v>-135.46234249165036</v>
      </c>
      <c r="D1111" s="6">
        <v>-0.22412787522085276</v>
      </c>
      <c r="F1111" s="6">
        <v>59.534246575342465</v>
      </c>
      <c r="G1111" s="6">
        <v>3530</v>
      </c>
    </row>
    <row r="1112" spans="1:7" x14ac:dyDescent="0.25">
      <c r="A1112" s="6">
        <v>1088</v>
      </c>
      <c r="B1112" s="6">
        <v>3437.1486233516562</v>
      </c>
      <c r="C1112" s="6">
        <v>312.85137664834383</v>
      </c>
      <c r="D1112" s="6">
        <v>0.5176251422969006</v>
      </c>
      <c r="F1112" s="6">
        <v>59.589041095890408</v>
      </c>
      <c r="G1112" s="6">
        <v>3530</v>
      </c>
    </row>
    <row r="1113" spans="1:7" x14ac:dyDescent="0.25">
      <c r="A1113" s="6">
        <v>1089</v>
      </c>
      <c r="B1113" s="6">
        <v>3636.8272384909469</v>
      </c>
      <c r="C1113" s="6">
        <v>243.17276150905309</v>
      </c>
      <c r="D1113" s="6">
        <v>0.40233908070776658</v>
      </c>
      <c r="F1113" s="6">
        <v>59.643835616438352</v>
      </c>
      <c r="G1113" s="6">
        <v>3530</v>
      </c>
    </row>
    <row r="1114" spans="1:7" x14ac:dyDescent="0.25">
      <c r="A1114" s="6">
        <v>1090</v>
      </c>
      <c r="B1114" s="6">
        <v>3388.1151172671562</v>
      </c>
      <c r="C1114" s="6">
        <v>981.88488273284383</v>
      </c>
      <c r="D1114" s="6">
        <v>1.6245678941507526</v>
      </c>
      <c r="F1114" s="6">
        <v>59.698630136986296</v>
      </c>
      <c r="G1114" s="6">
        <v>3530</v>
      </c>
    </row>
    <row r="1115" spans="1:7" x14ac:dyDescent="0.25">
      <c r="A1115" s="6">
        <v>1091</v>
      </c>
      <c r="B1115" s="6">
        <v>3287.0352029170595</v>
      </c>
      <c r="C1115" s="6">
        <v>-1027.0352029170595</v>
      </c>
      <c r="D1115" s="6">
        <v>-1.6992709085996072</v>
      </c>
      <c r="F1115" s="6">
        <v>59.753424657534239</v>
      </c>
      <c r="G1115" s="6">
        <v>3530</v>
      </c>
    </row>
    <row r="1116" spans="1:7" x14ac:dyDescent="0.25">
      <c r="A1116" s="6">
        <v>1092</v>
      </c>
      <c r="B1116" s="6">
        <v>3497.8792790804109</v>
      </c>
      <c r="C1116" s="6">
        <v>-87.879279080410925</v>
      </c>
      <c r="D1116" s="6">
        <v>-0.1453997895942695</v>
      </c>
      <c r="F1116" s="6">
        <v>59.80821917808219</v>
      </c>
      <c r="G1116" s="6">
        <v>3530</v>
      </c>
    </row>
    <row r="1117" spans="1:7" x14ac:dyDescent="0.25">
      <c r="A1117" s="6">
        <v>1093</v>
      </c>
      <c r="B1117" s="6">
        <v>3403.8885463328929</v>
      </c>
      <c r="C1117" s="6">
        <v>106.11145366710707</v>
      </c>
      <c r="D1117" s="6">
        <v>0.17556565322551232</v>
      </c>
      <c r="F1117" s="6">
        <v>59.863013698630134</v>
      </c>
      <c r="G1117" s="6">
        <v>3530</v>
      </c>
    </row>
    <row r="1118" spans="1:7" x14ac:dyDescent="0.25">
      <c r="A1118" s="6">
        <v>1094</v>
      </c>
      <c r="B1118" s="6">
        <v>3299.5003472349267</v>
      </c>
      <c r="C1118" s="6">
        <v>440.49965276507328</v>
      </c>
      <c r="D1118" s="6">
        <v>0.72882433149895309</v>
      </c>
      <c r="F1118" s="6">
        <v>59.917808219178077</v>
      </c>
      <c r="G1118" s="6">
        <v>3530</v>
      </c>
    </row>
    <row r="1119" spans="1:7" x14ac:dyDescent="0.25">
      <c r="A1119" s="6">
        <v>1095</v>
      </c>
      <c r="B1119" s="6">
        <v>3474.7212858453217</v>
      </c>
      <c r="C1119" s="6">
        <v>475.27871415467825</v>
      </c>
      <c r="D1119" s="6">
        <v>0.78636768257387069</v>
      </c>
      <c r="F1119" s="6">
        <v>59.972602739726021</v>
      </c>
      <c r="G1119" s="6">
        <v>3530</v>
      </c>
    </row>
    <row r="1120" spans="1:7" x14ac:dyDescent="0.25">
      <c r="A1120" s="6">
        <v>1096</v>
      </c>
      <c r="B1120" s="6">
        <v>3354.2051986014894</v>
      </c>
      <c r="C1120" s="6">
        <v>745.79480139851057</v>
      </c>
      <c r="D1120" s="6">
        <v>1.2339473916783112</v>
      </c>
      <c r="F1120" s="6">
        <v>60.027397260273972</v>
      </c>
      <c r="G1120" s="6">
        <v>3530</v>
      </c>
    </row>
    <row r="1121" spans="1:7" x14ac:dyDescent="0.25">
      <c r="A1121" s="6">
        <v>1097</v>
      </c>
      <c r="B1121" s="6">
        <v>3421.1388882325004</v>
      </c>
      <c r="C1121" s="6">
        <v>-41.138888232500449</v>
      </c>
      <c r="D1121" s="6">
        <v>-6.8065939499509204E-2</v>
      </c>
      <c r="F1121" s="6">
        <v>60.082191780821915</v>
      </c>
      <c r="G1121" s="6">
        <v>3530</v>
      </c>
    </row>
    <row r="1122" spans="1:7" x14ac:dyDescent="0.25">
      <c r="A1122" s="6">
        <v>1098</v>
      </c>
      <c r="B1122" s="6">
        <v>3530.8439735324005</v>
      </c>
      <c r="C1122" s="6">
        <v>-130.84397353240047</v>
      </c>
      <c r="D1122" s="6">
        <v>-0.2164865986654409</v>
      </c>
      <c r="F1122" s="6">
        <v>60.136986301369859</v>
      </c>
      <c r="G1122" s="6">
        <v>3535</v>
      </c>
    </row>
    <row r="1123" spans="1:7" x14ac:dyDescent="0.25">
      <c r="A1123" s="6">
        <v>1099</v>
      </c>
      <c r="B1123" s="6">
        <v>3371.8099995812258</v>
      </c>
      <c r="C1123" s="6">
        <v>1578.1900004187742</v>
      </c>
      <c r="D1123" s="6">
        <v>2.6111786123177292</v>
      </c>
      <c r="F1123" s="6">
        <v>60.191780821917803</v>
      </c>
      <c r="G1123" s="6">
        <v>3535</v>
      </c>
    </row>
    <row r="1124" spans="1:7" x14ac:dyDescent="0.25">
      <c r="A1124" s="6">
        <v>1100</v>
      </c>
      <c r="B1124" s="6">
        <v>3363.4802111981962</v>
      </c>
      <c r="C1124" s="6">
        <v>-603.48021119819623</v>
      </c>
      <c r="D1124" s="6">
        <v>-0.99848219797336035</v>
      </c>
      <c r="F1124" s="6">
        <v>60.246575342465746</v>
      </c>
      <c r="G1124" s="6">
        <v>3540</v>
      </c>
    </row>
    <row r="1125" spans="1:7" x14ac:dyDescent="0.25">
      <c r="A1125" s="6">
        <v>1101</v>
      </c>
      <c r="B1125" s="6">
        <v>3396.7993647303147</v>
      </c>
      <c r="C1125" s="6">
        <v>-206.79936473031466</v>
      </c>
      <c r="D1125" s="6">
        <v>-0.34215783782776732</v>
      </c>
      <c r="F1125" s="6">
        <v>60.301369863013697</v>
      </c>
      <c r="G1125" s="6">
        <v>3540</v>
      </c>
    </row>
    <row r="1126" spans="1:7" x14ac:dyDescent="0.25">
      <c r="A1126" s="6">
        <v>1102</v>
      </c>
      <c r="B1126" s="6">
        <v>3463.2604422544869</v>
      </c>
      <c r="C1126" s="6">
        <v>-103.26044225448686</v>
      </c>
      <c r="D1126" s="6">
        <v>-0.17084854056979137</v>
      </c>
      <c r="F1126" s="6">
        <v>60.356164383561641</v>
      </c>
      <c r="G1126" s="6">
        <v>3540</v>
      </c>
    </row>
    <row r="1127" spans="1:7" x14ac:dyDescent="0.25">
      <c r="A1127" s="6">
        <v>1103</v>
      </c>
      <c r="B1127" s="6">
        <v>3447.9005487822337</v>
      </c>
      <c r="C1127" s="6">
        <v>732.09945121776627</v>
      </c>
      <c r="D1127" s="6">
        <v>1.2112878858705998</v>
      </c>
      <c r="F1127" s="6">
        <v>60.410958904109584</v>
      </c>
      <c r="G1127" s="6">
        <v>3540</v>
      </c>
    </row>
    <row r="1128" spans="1:7" x14ac:dyDescent="0.25">
      <c r="A1128" s="6">
        <v>1104</v>
      </c>
      <c r="B1128" s="6">
        <v>3453.2174349841675</v>
      </c>
      <c r="C1128" s="6">
        <v>746.78256501583246</v>
      </c>
      <c r="D1128" s="6">
        <v>1.2355816861744695</v>
      </c>
      <c r="F1128" s="6">
        <v>60.465753424657528</v>
      </c>
      <c r="G1128" s="6">
        <v>3540</v>
      </c>
    </row>
    <row r="1129" spans="1:7" x14ac:dyDescent="0.25">
      <c r="A1129" s="6">
        <v>1105</v>
      </c>
      <c r="B1129" s="6">
        <v>3248.221933642943</v>
      </c>
      <c r="C1129" s="6">
        <v>1181.778066357057</v>
      </c>
      <c r="D1129" s="6">
        <v>1.9552991785266163</v>
      </c>
      <c r="F1129" s="6">
        <v>60.520547945205479</v>
      </c>
      <c r="G1129" s="6">
        <v>3545</v>
      </c>
    </row>
    <row r="1130" spans="1:7" x14ac:dyDescent="0.25">
      <c r="A1130" s="6">
        <v>1106</v>
      </c>
      <c r="B1130" s="6">
        <v>3287.5078150238983</v>
      </c>
      <c r="C1130" s="6">
        <v>602.49218497610173</v>
      </c>
      <c r="D1130" s="6">
        <v>0.9968474689870801</v>
      </c>
      <c r="F1130" s="6">
        <v>60.575342465753423</v>
      </c>
      <c r="G1130" s="6">
        <v>3550</v>
      </c>
    </row>
    <row r="1131" spans="1:7" x14ac:dyDescent="0.25">
      <c r="A1131" s="6">
        <v>1107</v>
      </c>
      <c r="B1131" s="6">
        <v>3458.6524742128108</v>
      </c>
      <c r="C1131" s="6">
        <v>471.34752578718917</v>
      </c>
      <c r="D1131" s="6">
        <v>0.77986337385093119</v>
      </c>
      <c r="F1131" s="6">
        <v>60.630136986301366</v>
      </c>
      <c r="G1131" s="6">
        <v>3550</v>
      </c>
    </row>
    <row r="1132" spans="1:7" x14ac:dyDescent="0.25">
      <c r="A1132" s="6">
        <v>1108</v>
      </c>
      <c r="B1132" s="6">
        <v>3378.8991811838041</v>
      </c>
      <c r="C1132" s="6">
        <v>621.1008188161959</v>
      </c>
      <c r="D1132" s="6">
        <v>1.0276361995422176</v>
      </c>
      <c r="F1132" s="6">
        <v>60.68493150684931</v>
      </c>
      <c r="G1132" s="6">
        <v>3550</v>
      </c>
    </row>
    <row r="1133" spans="1:7" x14ac:dyDescent="0.25">
      <c r="A1133" s="6">
        <v>1109</v>
      </c>
      <c r="B1133" s="6">
        <v>3369.7423216138072</v>
      </c>
      <c r="C1133" s="6">
        <v>740.25767838619277</v>
      </c>
      <c r="D1133" s="6">
        <v>1.2247859997168238</v>
      </c>
      <c r="F1133" s="6">
        <v>60.739726027397253</v>
      </c>
      <c r="G1133" s="6">
        <v>3550</v>
      </c>
    </row>
    <row r="1134" spans="1:7" x14ac:dyDescent="0.25">
      <c r="A1134" s="6">
        <v>1110</v>
      </c>
      <c r="B1134" s="6">
        <v>3320.7088155293068</v>
      </c>
      <c r="C1134" s="6">
        <v>-815.70881552930678</v>
      </c>
      <c r="D1134" s="6">
        <v>-1.3496229303340959</v>
      </c>
      <c r="F1134" s="6">
        <v>60.794520547945204</v>
      </c>
      <c r="G1134" s="6">
        <v>3550</v>
      </c>
    </row>
    <row r="1135" spans="1:7" x14ac:dyDescent="0.25">
      <c r="A1135" s="6">
        <v>1111</v>
      </c>
      <c r="B1135" s="6">
        <v>3486.8910475964149</v>
      </c>
      <c r="C1135" s="6">
        <v>-746.89104759641486</v>
      </c>
      <c r="D1135" s="6">
        <v>-1.2357611749522153</v>
      </c>
      <c r="F1135" s="6">
        <v>60.849315068493148</v>
      </c>
      <c r="G1135" s="6">
        <v>3550</v>
      </c>
    </row>
    <row r="1136" spans="1:7" x14ac:dyDescent="0.25">
      <c r="A1136" s="6">
        <v>1112</v>
      </c>
      <c r="B1136" s="6">
        <v>3355.0913463018119</v>
      </c>
      <c r="C1136" s="6">
        <v>-395.09134630181188</v>
      </c>
      <c r="D1136" s="6">
        <v>-0.65369446841087464</v>
      </c>
      <c r="F1136" s="6">
        <v>60.904109589041092</v>
      </c>
      <c r="G1136" s="6">
        <v>3550</v>
      </c>
    </row>
    <row r="1137" spans="1:7" x14ac:dyDescent="0.25">
      <c r="A1137" s="6">
        <v>1113</v>
      </c>
      <c r="B1137" s="6">
        <v>3365.1934300854859</v>
      </c>
      <c r="C1137" s="6">
        <v>274.80656991451406</v>
      </c>
      <c r="D1137" s="6">
        <v>0.45467848465315852</v>
      </c>
      <c r="F1137" s="6">
        <v>60.958904109589035</v>
      </c>
      <c r="G1137" s="6">
        <v>3550</v>
      </c>
    </row>
    <row r="1138" spans="1:7" x14ac:dyDescent="0.25">
      <c r="A1138" s="6">
        <v>1114</v>
      </c>
      <c r="B1138" s="6">
        <v>3482.8738446882867</v>
      </c>
      <c r="C1138" s="6">
        <v>477.12615531171332</v>
      </c>
      <c r="D1138" s="6">
        <v>0.789424348016869</v>
      </c>
      <c r="F1138" s="6">
        <v>61.013698630136979</v>
      </c>
      <c r="G1138" s="6">
        <v>3550</v>
      </c>
    </row>
    <row r="1139" spans="1:7" x14ac:dyDescent="0.25">
      <c r="A1139" s="6">
        <v>1115</v>
      </c>
      <c r="B1139" s="6">
        <v>3417.1807618377275</v>
      </c>
      <c r="C1139" s="6">
        <v>762.81923816227254</v>
      </c>
      <c r="D1139" s="6">
        <v>1.2621150046732581</v>
      </c>
      <c r="F1139" s="6">
        <v>61.06849315068493</v>
      </c>
      <c r="G1139" s="6">
        <v>3555</v>
      </c>
    </row>
    <row r="1140" spans="1:7" x14ac:dyDescent="0.25">
      <c r="A1140" s="6">
        <v>1116</v>
      </c>
      <c r="B1140" s="6">
        <v>3475.4302040055795</v>
      </c>
      <c r="C1140" s="6">
        <v>884.56979599442047</v>
      </c>
      <c r="D1140" s="6">
        <v>1.4635561825825714</v>
      </c>
      <c r="F1140" s="6">
        <v>61.123287671232873</v>
      </c>
      <c r="G1140" s="6">
        <v>3560</v>
      </c>
    </row>
    <row r="1141" spans="1:7" x14ac:dyDescent="0.25">
      <c r="A1141" s="6">
        <v>1117</v>
      </c>
      <c r="B1141" s="6">
        <v>3291.7022474720902</v>
      </c>
      <c r="C1141" s="6">
        <v>-861.70224747209022</v>
      </c>
      <c r="D1141" s="6">
        <v>-1.4257209069808996</v>
      </c>
      <c r="F1141" s="6">
        <v>61.178082191780817</v>
      </c>
      <c r="G1141" s="6">
        <v>3560</v>
      </c>
    </row>
    <row r="1142" spans="1:7" x14ac:dyDescent="0.25">
      <c r="A1142" s="6">
        <v>1118</v>
      </c>
      <c r="B1142" s="6">
        <v>3412.6318703094062</v>
      </c>
      <c r="C1142" s="6">
        <v>2.3681296905938325</v>
      </c>
      <c r="D1142" s="6">
        <v>3.9181654918814535E-3</v>
      </c>
      <c r="F1142" s="6">
        <v>61.232876712328761</v>
      </c>
      <c r="G1142" s="6">
        <v>3560</v>
      </c>
    </row>
    <row r="1143" spans="1:7" x14ac:dyDescent="0.25">
      <c r="A1143" s="6">
        <v>1119</v>
      </c>
      <c r="B1143" s="6">
        <v>3338.018233942269</v>
      </c>
      <c r="C1143" s="6">
        <v>461.98176605773097</v>
      </c>
      <c r="D1143" s="6">
        <v>0.76436734898245617</v>
      </c>
      <c r="F1143" s="6">
        <v>61.287671232876711</v>
      </c>
      <c r="G1143" s="6">
        <v>3560</v>
      </c>
    </row>
    <row r="1144" spans="1:7" x14ac:dyDescent="0.25">
      <c r="A1144" s="6">
        <v>1120</v>
      </c>
      <c r="B1144" s="6">
        <v>3423.9154843601768</v>
      </c>
      <c r="C1144" s="6">
        <v>836.08451563982317</v>
      </c>
      <c r="D1144" s="6">
        <v>1.383335342860764</v>
      </c>
      <c r="F1144" s="6">
        <v>61.342465753424655</v>
      </c>
      <c r="G1144" s="6">
        <v>3560</v>
      </c>
    </row>
    <row r="1145" spans="1:7" x14ac:dyDescent="0.25">
      <c r="A1145" s="6">
        <v>1121</v>
      </c>
      <c r="B1145" s="6">
        <v>3382.3256189583835</v>
      </c>
      <c r="C1145" s="6">
        <v>157.67438104161647</v>
      </c>
      <c r="D1145" s="6">
        <v>0.26087858329925784</v>
      </c>
      <c r="F1145" s="6">
        <v>61.397260273972599</v>
      </c>
      <c r="G1145" s="6">
        <v>3560</v>
      </c>
    </row>
    <row r="1146" spans="1:7" x14ac:dyDescent="0.25">
      <c r="A1146" s="6">
        <v>1122</v>
      </c>
      <c r="B1146" s="6">
        <v>3251.4711418774582</v>
      </c>
      <c r="C1146" s="6">
        <v>388.52885812254181</v>
      </c>
      <c r="D1146" s="6">
        <v>0.64283656868222916</v>
      </c>
      <c r="F1146" s="6">
        <v>61.452054794520542</v>
      </c>
      <c r="G1146" s="6">
        <v>3560</v>
      </c>
    </row>
    <row r="1147" spans="1:7" x14ac:dyDescent="0.25">
      <c r="A1147" s="6">
        <v>1123</v>
      </c>
      <c r="B1147" s="6">
        <v>3371.3964639877422</v>
      </c>
      <c r="C1147" s="6">
        <v>278.60353601225779</v>
      </c>
      <c r="D1147" s="6">
        <v>0.46096071725094023</v>
      </c>
      <c r="F1147" s="6">
        <v>61.506849315068486</v>
      </c>
      <c r="G1147" s="6">
        <v>3560</v>
      </c>
    </row>
    <row r="1148" spans="1:7" x14ac:dyDescent="0.25">
      <c r="A1148" s="6">
        <v>1124</v>
      </c>
      <c r="B1148" s="6">
        <v>3351.7830615539419</v>
      </c>
      <c r="C1148" s="6">
        <v>1128.2169384460581</v>
      </c>
      <c r="D1148" s="6">
        <v>1.8666801455738646</v>
      </c>
      <c r="F1148" s="6">
        <v>61.561643835616437</v>
      </c>
      <c r="G1148" s="6">
        <v>3560</v>
      </c>
    </row>
    <row r="1149" spans="1:7" x14ac:dyDescent="0.25">
      <c r="A1149" s="6">
        <v>1125</v>
      </c>
      <c r="B1149" s="6">
        <v>3463.6149013346158</v>
      </c>
      <c r="C1149" s="6">
        <v>-983.61490133461575</v>
      </c>
      <c r="D1149" s="6">
        <v>-1.6274302792695661</v>
      </c>
      <c r="F1149" s="6">
        <v>61.61643835616438</v>
      </c>
      <c r="G1149" s="6">
        <v>3560</v>
      </c>
    </row>
    <row r="1150" spans="1:7" x14ac:dyDescent="0.25">
      <c r="A1150" s="6">
        <v>1126</v>
      </c>
      <c r="B1150" s="6">
        <v>3469.049940563259</v>
      </c>
      <c r="C1150" s="6">
        <v>-139.04994056325904</v>
      </c>
      <c r="D1150" s="6">
        <v>-0.23006370002755608</v>
      </c>
      <c r="F1150" s="6">
        <v>61.671232876712324</v>
      </c>
      <c r="G1150" s="6">
        <v>3560</v>
      </c>
    </row>
    <row r="1151" spans="1:7" x14ac:dyDescent="0.25">
      <c r="A1151" s="6">
        <v>1127</v>
      </c>
      <c r="B1151" s="6">
        <v>3324.7850949507892</v>
      </c>
      <c r="C1151" s="6">
        <v>15.214905049210756</v>
      </c>
      <c r="D1151" s="6">
        <v>2.5173670244015026E-2</v>
      </c>
      <c r="F1151" s="6">
        <v>61.726027397260268</v>
      </c>
      <c r="G1151" s="6">
        <v>3560</v>
      </c>
    </row>
    <row r="1152" spans="1:7" x14ac:dyDescent="0.25">
      <c r="A1152" s="6">
        <v>1128</v>
      </c>
      <c r="B1152" s="6">
        <v>3296.7828276206046</v>
      </c>
      <c r="C1152" s="6">
        <v>63.217172379395379</v>
      </c>
      <c r="D1152" s="6">
        <v>0.10459534555692183</v>
      </c>
      <c r="F1152" s="6">
        <v>61.780821917808218</v>
      </c>
      <c r="G1152" s="6">
        <v>3560</v>
      </c>
    </row>
    <row r="1153" spans="1:7" x14ac:dyDescent="0.25">
      <c r="A1153" s="6">
        <v>1129</v>
      </c>
      <c r="B1153" s="6">
        <v>3351.3695259604583</v>
      </c>
      <c r="C1153" s="6">
        <v>28.630474039541696</v>
      </c>
      <c r="D1153" s="6">
        <v>4.7370266858066397E-2</v>
      </c>
      <c r="F1153" s="6">
        <v>61.835616438356162</v>
      </c>
      <c r="G1153" s="6">
        <v>3562</v>
      </c>
    </row>
    <row r="1154" spans="1:7" x14ac:dyDescent="0.25">
      <c r="A1154" s="6">
        <v>1130</v>
      </c>
      <c r="B1154" s="6">
        <v>3471.1766950440324</v>
      </c>
      <c r="C1154" s="6">
        <v>118.82330495596761</v>
      </c>
      <c r="D1154" s="6">
        <v>0.19659792069624046</v>
      </c>
      <c r="F1154" s="6">
        <v>61.890410958904106</v>
      </c>
      <c r="G1154" s="6">
        <v>3565</v>
      </c>
    </row>
    <row r="1155" spans="1:7" x14ac:dyDescent="0.25">
      <c r="A1155" s="6">
        <v>1131</v>
      </c>
      <c r="B1155" s="6">
        <v>3381.9120833648999</v>
      </c>
      <c r="C1155" s="6">
        <v>268.0879166351001</v>
      </c>
      <c r="D1155" s="6">
        <v>0.44356220350695374</v>
      </c>
      <c r="F1155" s="6">
        <v>61.945205479452049</v>
      </c>
      <c r="G1155" s="6">
        <v>3565</v>
      </c>
    </row>
    <row r="1156" spans="1:7" x14ac:dyDescent="0.25">
      <c r="A1156" s="6">
        <v>1132</v>
      </c>
      <c r="B1156" s="6">
        <v>3420.3708935588875</v>
      </c>
      <c r="C1156" s="6">
        <v>259.62910644111253</v>
      </c>
      <c r="D1156" s="6">
        <v>0.42956676299704394</v>
      </c>
      <c r="F1156" s="6">
        <v>61.999999999999993</v>
      </c>
      <c r="G1156" s="6">
        <v>3570</v>
      </c>
    </row>
    <row r="1157" spans="1:7" x14ac:dyDescent="0.25">
      <c r="A1157" s="6">
        <v>1133</v>
      </c>
      <c r="B1157" s="6">
        <v>3240.1284513133328</v>
      </c>
      <c r="C1157" s="6">
        <v>-340.12845131333279</v>
      </c>
      <c r="D1157" s="6">
        <v>-0.56275615564314752</v>
      </c>
      <c r="F1157" s="6">
        <v>62.054794520547944</v>
      </c>
      <c r="G1157" s="6">
        <v>3570</v>
      </c>
    </row>
    <row r="1158" spans="1:7" x14ac:dyDescent="0.25">
      <c r="A1158" s="6">
        <v>1134</v>
      </c>
      <c r="B1158" s="6">
        <v>3342.980661064074</v>
      </c>
      <c r="C1158" s="6">
        <v>-312.98066106407396</v>
      </c>
      <c r="D1158" s="6">
        <v>-0.51783904854467244</v>
      </c>
      <c r="F1158" s="6">
        <v>62.109589041095887</v>
      </c>
      <c r="G1158" s="6">
        <v>3570</v>
      </c>
    </row>
    <row r="1159" spans="1:7" x14ac:dyDescent="0.25">
      <c r="A1159" s="6">
        <v>1135</v>
      </c>
      <c r="B1159" s="6">
        <v>3428.7006819419171</v>
      </c>
      <c r="C1159" s="6">
        <v>-338.70068194191708</v>
      </c>
      <c r="D1159" s="6">
        <v>-0.56039385399063812</v>
      </c>
      <c r="F1159" s="6">
        <v>62.164383561643831</v>
      </c>
      <c r="G1159" s="6">
        <v>3570</v>
      </c>
    </row>
    <row r="1160" spans="1:7" x14ac:dyDescent="0.25">
      <c r="A1160" s="6">
        <v>1136</v>
      </c>
      <c r="B1160" s="6">
        <v>3434.7855628174639</v>
      </c>
      <c r="C1160" s="6">
        <v>-314.78556281746387</v>
      </c>
      <c r="D1160" s="6">
        <v>-0.52082533083928584</v>
      </c>
      <c r="F1160" s="6">
        <v>62.219178082191775</v>
      </c>
      <c r="G1160" s="6">
        <v>3570</v>
      </c>
    </row>
    <row r="1161" spans="1:7" x14ac:dyDescent="0.25">
      <c r="A1161" s="6">
        <v>1137</v>
      </c>
      <c r="B1161" s="6">
        <v>3380.3760940176749</v>
      </c>
      <c r="C1161" s="6">
        <v>-200.37609401767486</v>
      </c>
      <c r="D1161" s="6">
        <v>-0.33153027897774207</v>
      </c>
      <c r="F1161" s="6">
        <v>62.273972602739718</v>
      </c>
      <c r="G1161" s="6">
        <v>3570</v>
      </c>
    </row>
    <row r="1162" spans="1:7" x14ac:dyDescent="0.25">
      <c r="A1162" s="6">
        <v>1138</v>
      </c>
      <c r="B1162" s="6">
        <v>3366.5521898926468</v>
      </c>
      <c r="C1162" s="6">
        <v>343.44781010735323</v>
      </c>
      <c r="D1162" s="6">
        <v>0.56824816781358012</v>
      </c>
      <c r="F1162" s="6">
        <v>62.328767123287669</v>
      </c>
      <c r="G1162" s="6">
        <v>3575</v>
      </c>
    </row>
    <row r="1163" spans="1:7" x14ac:dyDescent="0.25">
      <c r="A1163" s="6">
        <v>1139</v>
      </c>
      <c r="B1163" s="6">
        <v>3412.2183347159225</v>
      </c>
      <c r="C1163" s="6">
        <v>507.78166528407746</v>
      </c>
      <c r="D1163" s="6">
        <v>0.84014511799278413</v>
      </c>
      <c r="F1163" s="6">
        <v>62.383561643835613</v>
      </c>
      <c r="G1163" s="6">
        <v>3580</v>
      </c>
    </row>
    <row r="1164" spans="1:7" x14ac:dyDescent="0.25">
      <c r="A1164" s="6">
        <v>1140</v>
      </c>
      <c r="B1164" s="6">
        <v>3459.9521575066169</v>
      </c>
      <c r="C1164" s="6">
        <v>470.04784249338309</v>
      </c>
      <c r="D1164" s="6">
        <v>0.77771299574774166</v>
      </c>
      <c r="F1164" s="6">
        <v>62.438356164383556</v>
      </c>
      <c r="G1164" s="6">
        <v>3580</v>
      </c>
    </row>
    <row r="1165" spans="1:7" x14ac:dyDescent="0.25">
      <c r="A1165" s="6">
        <v>1141</v>
      </c>
      <c r="B1165" s="6">
        <v>3303.4584736296993</v>
      </c>
      <c r="C1165" s="6">
        <v>696.54152637030074</v>
      </c>
      <c r="D1165" s="6">
        <v>1.1524558739864377</v>
      </c>
      <c r="F1165" s="6">
        <v>62.4931506849315</v>
      </c>
      <c r="G1165" s="6">
        <v>3580</v>
      </c>
    </row>
    <row r="1166" spans="1:7" x14ac:dyDescent="0.25">
      <c r="A1166" s="6">
        <v>1142</v>
      </c>
      <c r="B1166" s="6">
        <v>3340.7357535565907</v>
      </c>
      <c r="C1166" s="6">
        <v>739.26424644340932</v>
      </c>
      <c r="D1166" s="6">
        <v>1.2231423267489927</v>
      </c>
      <c r="F1166" s="6">
        <v>62.547945205479451</v>
      </c>
      <c r="G1166" s="6">
        <v>3580</v>
      </c>
    </row>
    <row r="1167" spans="1:7" x14ac:dyDescent="0.25">
      <c r="A1167" s="6">
        <v>1143</v>
      </c>
      <c r="B1167" s="6">
        <v>3361.7079157975518</v>
      </c>
      <c r="C1167" s="6">
        <v>-11.707915797551777</v>
      </c>
      <c r="D1167" s="6">
        <v>-1.9371215960861433E-2</v>
      </c>
      <c r="F1167" s="6">
        <v>62.602739726027394</v>
      </c>
      <c r="G1167" s="6">
        <v>3580</v>
      </c>
    </row>
    <row r="1168" spans="1:7" x14ac:dyDescent="0.25">
      <c r="A1168" s="6">
        <v>1144</v>
      </c>
      <c r="B1168" s="6">
        <v>3467.1594921359047</v>
      </c>
      <c r="C1168" s="6">
        <v>772.84050786409534</v>
      </c>
      <c r="D1168" s="6">
        <v>1.2786955970650002</v>
      </c>
      <c r="F1168" s="6">
        <v>62.657534246575338</v>
      </c>
      <c r="G1168" s="6">
        <v>3590</v>
      </c>
    </row>
    <row r="1169" spans="1:7" x14ac:dyDescent="0.25">
      <c r="A1169" s="6">
        <v>1145</v>
      </c>
      <c r="B1169" s="6">
        <v>3417.1807618377275</v>
      </c>
      <c r="C1169" s="6">
        <v>-1082.1807618377275</v>
      </c>
      <c r="D1169" s="6">
        <v>-1.7905114461646319</v>
      </c>
      <c r="F1169" s="6">
        <v>62.712328767123282</v>
      </c>
      <c r="G1169" s="6">
        <v>3590</v>
      </c>
    </row>
    <row r="1170" spans="1:7" x14ac:dyDescent="0.25">
      <c r="A1170" s="6">
        <v>1146</v>
      </c>
      <c r="B1170" s="6">
        <v>3365.1343535721312</v>
      </c>
      <c r="C1170" s="6">
        <v>-925.1343535721312</v>
      </c>
      <c r="D1170" s="6">
        <v>-1.5306718689935503</v>
      </c>
      <c r="F1170" s="6">
        <v>62.767123287671225</v>
      </c>
      <c r="G1170" s="6">
        <v>3590</v>
      </c>
    </row>
    <row r="1171" spans="1:7" x14ac:dyDescent="0.25">
      <c r="A1171" s="6">
        <v>1147</v>
      </c>
      <c r="B1171" s="6">
        <v>3286.1490552167375</v>
      </c>
      <c r="C1171" s="6">
        <v>93.850944783262548</v>
      </c>
      <c r="D1171" s="6">
        <v>0.15528014985447888</v>
      </c>
      <c r="F1171" s="6">
        <v>62.821917808219176</v>
      </c>
      <c r="G1171" s="6">
        <v>3590</v>
      </c>
    </row>
    <row r="1172" spans="1:7" x14ac:dyDescent="0.25">
      <c r="A1172" s="6">
        <v>1148</v>
      </c>
      <c r="B1172" s="6">
        <v>3445.7737943014599</v>
      </c>
      <c r="C1172" s="6">
        <v>684.22620569854007</v>
      </c>
      <c r="D1172" s="6">
        <v>1.1320796823153443</v>
      </c>
      <c r="F1172" s="6">
        <v>62.87671232876712</v>
      </c>
      <c r="G1172" s="6">
        <v>3590</v>
      </c>
    </row>
    <row r="1173" spans="1:7" x14ac:dyDescent="0.25">
      <c r="A1173" s="6">
        <v>1149</v>
      </c>
      <c r="B1173" s="6">
        <v>3359.9946969102621</v>
      </c>
      <c r="C1173" s="6">
        <v>790.00530308973794</v>
      </c>
      <c r="D1173" s="6">
        <v>1.3070954387609421</v>
      </c>
      <c r="F1173" s="6">
        <v>62.931506849315063</v>
      </c>
      <c r="G1173" s="6">
        <v>3590</v>
      </c>
    </row>
    <row r="1174" spans="1:7" x14ac:dyDescent="0.25">
      <c r="A1174" s="6">
        <v>1150</v>
      </c>
      <c r="B1174" s="6">
        <v>3451.9177516903615</v>
      </c>
      <c r="C1174" s="6">
        <v>58.082248309638544</v>
      </c>
      <c r="D1174" s="6">
        <v>9.6099407866740885E-2</v>
      </c>
      <c r="F1174" s="6">
        <v>62.986301369863007</v>
      </c>
      <c r="G1174" s="6">
        <v>3590</v>
      </c>
    </row>
    <row r="1175" spans="1:7" x14ac:dyDescent="0.25">
      <c r="A1175" s="6">
        <v>1151</v>
      </c>
      <c r="B1175" s="6">
        <v>3279.7097152610622</v>
      </c>
      <c r="C1175" s="6">
        <v>-479.70971526106223</v>
      </c>
      <c r="D1175" s="6">
        <v>-0.79369895150668357</v>
      </c>
      <c r="F1175" s="6">
        <v>63.041095890410958</v>
      </c>
      <c r="G1175" s="6">
        <v>3590</v>
      </c>
    </row>
    <row r="1176" spans="1:7" x14ac:dyDescent="0.25">
      <c r="A1176" s="6">
        <v>1152</v>
      </c>
      <c r="B1176" s="6">
        <v>3438.6846126988817</v>
      </c>
      <c r="C1176" s="6">
        <v>-248.68461269888166</v>
      </c>
      <c r="D1176" s="6">
        <v>-0.41145865942600668</v>
      </c>
      <c r="F1176" s="6">
        <v>63.095890410958901</v>
      </c>
      <c r="G1176" s="6">
        <v>3590</v>
      </c>
    </row>
    <row r="1177" spans="1:7" x14ac:dyDescent="0.25">
      <c r="A1177" s="6">
        <v>1153</v>
      </c>
      <c r="B1177" s="6">
        <v>3376.3588911095471</v>
      </c>
      <c r="C1177" s="6">
        <v>83.64110889045287</v>
      </c>
      <c r="D1177" s="6">
        <v>0.13838756714168488</v>
      </c>
      <c r="F1177" s="6">
        <v>63.150684931506845</v>
      </c>
      <c r="G1177" s="6">
        <v>3590</v>
      </c>
    </row>
    <row r="1178" spans="1:7" x14ac:dyDescent="0.25">
      <c r="A1178" s="6">
        <v>1154</v>
      </c>
      <c r="B1178" s="6">
        <v>3391.3052489883162</v>
      </c>
      <c r="C1178" s="6">
        <v>88.69475101168382</v>
      </c>
      <c r="D1178" s="6">
        <v>0.14674902059010661</v>
      </c>
      <c r="F1178" s="6">
        <v>63.205479452054789</v>
      </c>
      <c r="G1178" s="6">
        <v>3590</v>
      </c>
    </row>
    <row r="1179" spans="1:7" x14ac:dyDescent="0.25">
      <c r="A1179" s="6">
        <v>1155</v>
      </c>
      <c r="B1179" s="6">
        <v>3508.1585924041497</v>
      </c>
      <c r="C1179" s="6">
        <v>-8.1585924041496583</v>
      </c>
      <c r="D1179" s="6">
        <v>-1.349871814336712E-2</v>
      </c>
      <c r="F1179" s="6">
        <v>63.260273972602732</v>
      </c>
      <c r="G1179" s="6">
        <v>3600</v>
      </c>
    </row>
    <row r="1180" spans="1:7" x14ac:dyDescent="0.25">
      <c r="A1180" s="6">
        <v>1156</v>
      </c>
      <c r="B1180" s="6">
        <v>3418.8349042116624</v>
      </c>
      <c r="C1180" s="6">
        <v>221.16509578833757</v>
      </c>
      <c r="D1180" s="6">
        <v>0.36592651566697826</v>
      </c>
      <c r="F1180" s="6">
        <v>63.315068493150683</v>
      </c>
      <c r="G1180" s="6">
        <v>3600</v>
      </c>
    </row>
    <row r="1181" spans="1:7" x14ac:dyDescent="0.25">
      <c r="A1181" s="6">
        <v>1157</v>
      </c>
      <c r="B1181" s="6">
        <v>3321.7131162563387</v>
      </c>
      <c r="C1181" s="6">
        <v>338.28688374366129</v>
      </c>
      <c r="D1181" s="6">
        <v>0.5597092082858659</v>
      </c>
      <c r="F1181" s="6">
        <v>63.369863013698627</v>
      </c>
      <c r="G1181" s="6">
        <v>3600</v>
      </c>
    </row>
    <row r="1182" spans="1:7" x14ac:dyDescent="0.25">
      <c r="A1182" s="6">
        <v>1158</v>
      </c>
      <c r="B1182" s="6">
        <v>3351.3104494471036</v>
      </c>
      <c r="C1182" s="6">
        <v>438.68955055289643</v>
      </c>
      <c r="D1182" s="6">
        <v>0.7258294448368332</v>
      </c>
      <c r="F1182" s="6">
        <v>63.42465753424657</v>
      </c>
      <c r="G1182" s="6">
        <v>3600</v>
      </c>
    </row>
    <row r="1183" spans="1:7" x14ac:dyDescent="0.25">
      <c r="A1183" s="6">
        <v>1159</v>
      </c>
      <c r="B1183" s="6">
        <v>3383.0936136319965</v>
      </c>
      <c r="C1183" s="6">
        <v>-673.0936136319965</v>
      </c>
      <c r="D1183" s="6">
        <v>-1.1136603625274208</v>
      </c>
      <c r="F1183" s="6">
        <v>63.479452054794514</v>
      </c>
      <c r="G1183" s="6">
        <v>3600</v>
      </c>
    </row>
    <row r="1184" spans="1:7" x14ac:dyDescent="0.25">
      <c r="A1184" s="6">
        <v>1160</v>
      </c>
      <c r="B1184" s="6">
        <v>3321.2995806628551</v>
      </c>
      <c r="C1184" s="6">
        <v>-21.299580662855078</v>
      </c>
      <c r="D1184" s="6">
        <v>-3.5241009931266477E-2</v>
      </c>
      <c r="F1184" s="6">
        <v>63.534246575342465</v>
      </c>
      <c r="G1184" s="6">
        <v>3600</v>
      </c>
    </row>
    <row r="1185" spans="1:7" x14ac:dyDescent="0.25">
      <c r="A1185" s="6">
        <v>1161</v>
      </c>
      <c r="B1185" s="6">
        <v>3337.2502392686565</v>
      </c>
      <c r="C1185" s="6">
        <v>152.74976073134349</v>
      </c>
      <c r="D1185" s="6">
        <v>0.2527306016084867</v>
      </c>
      <c r="F1185" s="6">
        <v>63.589041095890408</v>
      </c>
      <c r="G1185" s="6">
        <v>3600</v>
      </c>
    </row>
    <row r="1186" spans="1:7" x14ac:dyDescent="0.25">
      <c r="A1186" s="6">
        <v>1162</v>
      </c>
      <c r="B1186" s="6">
        <v>3300.4455714486039</v>
      </c>
      <c r="C1186" s="6">
        <v>1029.5544285513961</v>
      </c>
      <c r="D1186" s="6">
        <v>1.7034390683866016</v>
      </c>
      <c r="F1186" s="6">
        <v>63.643835616438352</v>
      </c>
      <c r="G1186" s="6">
        <v>3600</v>
      </c>
    </row>
    <row r="1187" spans="1:7" x14ac:dyDescent="0.25">
      <c r="A1187" s="6">
        <v>1163</v>
      </c>
      <c r="B1187" s="6">
        <v>3373.5822949818703</v>
      </c>
      <c r="C1187" s="6">
        <v>446.41770501812971</v>
      </c>
      <c r="D1187" s="6">
        <v>0.73861598615755519</v>
      </c>
      <c r="F1187" s="6">
        <v>63.698630136986296</v>
      </c>
      <c r="G1187" s="6">
        <v>3600</v>
      </c>
    </row>
    <row r="1188" spans="1:7" x14ac:dyDescent="0.25">
      <c r="A1188" s="6">
        <v>1164</v>
      </c>
      <c r="B1188" s="6">
        <v>3364.7798944920023</v>
      </c>
      <c r="C1188" s="6">
        <v>605.22010550799769</v>
      </c>
      <c r="D1188" s="6">
        <v>1.0013609228469442</v>
      </c>
      <c r="F1188" s="6">
        <v>63.753424657534239</v>
      </c>
      <c r="G1188" s="6">
        <v>3600</v>
      </c>
    </row>
    <row r="1189" spans="1:7" x14ac:dyDescent="0.25">
      <c r="A1189" s="6">
        <v>1165</v>
      </c>
      <c r="B1189" s="6">
        <v>3282.6635409288028</v>
      </c>
      <c r="C1189" s="6">
        <v>917.33645907119717</v>
      </c>
      <c r="D1189" s="6">
        <v>1.5177699399884583</v>
      </c>
      <c r="F1189" s="6">
        <v>63.80821917808219</v>
      </c>
      <c r="G1189" s="6">
        <v>3600</v>
      </c>
    </row>
    <row r="1190" spans="1:7" x14ac:dyDescent="0.25">
      <c r="A1190" s="6">
        <v>1166</v>
      </c>
      <c r="B1190" s="6">
        <v>3482.8738446882867</v>
      </c>
      <c r="C1190" s="6">
        <v>-712.87384468828668</v>
      </c>
      <c r="D1190" s="6">
        <v>-1.1794783492715262</v>
      </c>
      <c r="F1190" s="6">
        <v>63.863013698630134</v>
      </c>
      <c r="G1190" s="6">
        <v>3600</v>
      </c>
    </row>
    <row r="1191" spans="1:7" x14ac:dyDescent="0.25">
      <c r="A1191" s="6">
        <v>1167</v>
      </c>
      <c r="B1191" s="6">
        <v>3327.2663085116919</v>
      </c>
      <c r="C1191" s="6">
        <v>-97.266308511691932</v>
      </c>
      <c r="D1191" s="6">
        <v>-0.16093100603693733</v>
      </c>
      <c r="F1191" s="6">
        <v>63.917808219178077</v>
      </c>
      <c r="G1191" s="6">
        <v>3600</v>
      </c>
    </row>
    <row r="1192" spans="1:7" x14ac:dyDescent="0.25">
      <c r="A1192" s="6">
        <v>1168</v>
      </c>
      <c r="B1192" s="6">
        <v>3329.9838281260136</v>
      </c>
      <c r="C1192" s="6">
        <v>20.016171873986423</v>
      </c>
      <c r="D1192" s="6">
        <v>3.3117558648806701E-2</v>
      </c>
      <c r="F1192" s="6">
        <v>63.972602739726021</v>
      </c>
      <c r="G1192" s="6">
        <v>3600</v>
      </c>
    </row>
    <row r="1193" spans="1:7" x14ac:dyDescent="0.25">
      <c r="A1193" s="6">
        <v>1169</v>
      </c>
      <c r="B1193" s="6">
        <v>3443.4107337672672</v>
      </c>
      <c r="C1193" s="6">
        <v>436.58926623273283</v>
      </c>
      <c r="D1193" s="6">
        <v>0.72235444024604112</v>
      </c>
      <c r="F1193" s="6">
        <v>64.027397260273972</v>
      </c>
      <c r="G1193" s="6">
        <v>3600</v>
      </c>
    </row>
    <row r="1194" spans="1:7" x14ac:dyDescent="0.25">
      <c r="A1194" s="6">
        <v>1170</v>
      </c>
      <c r="B1194" s="6">
        <v>3394.6726102495413</v>
      </c>
      <c r="C1194" s="6">
        <v>665.32738975045868</v>
      </c>
      <c r="D1194" s="6">
        <v>1.1008108338315339</v>
      </c>
      <c r="F1194" s="6">
        <v>64.082191780821915</v>
      </c>
      <c r="G1194" s="6">
        <v>3600</v>
      </c>
    </row>
    <row r="1195" spans="1:7" x14ac:dyDescent="0.25">
      <c r="A1195" s="6">
        <v>1171</v>
      </c>
      <c r="B1195" s="6">
        <v>3332.6422712269805</v>
      </c>
      <c r="C1195" s="6">
        <v>762.35772877301952</v>
      </c>
      <c r="D1195" s="6">
        <v>1.2613514188906325</v>
      </c>
      <c r="F1195" s="6">
        <v>64.136986301369859</v>
      </c>
      <c r="G1195" s="6">
        <v>3600</v>
      </c>
    </row>
    <row r="1196" spans="1:7" x14ac:dyDescent="0.25">
      <c r="A1196" s="6">
        <v>1172</v>
      </c>
      <c r="B1196" s="6">
        <v>3386.4018983798665</v>
      </c>
      <c r="C1196" s="6">
        <v>-986.40189837986645</v>
      </c>
      <c r="D1196" s="6">
        <v>-1.6320414775886658</v>
      </c>
      <c r="F1196" s="6">
        <v>64.191780821917803</v>
      </c>
      <c r="G1196" s="6">
        <v>3600</v>
      </c>
    </row>
    <row r="1197" spans="1:7" x14ac:dyDescent="0.25">
      <c r="A1197" s="6">
        <v>1173</v>
      </c>
      <c r="B1197" s="6">
        <v>3333.6465719540124</v>
      </c>
      <c r="C1197" s="6">
        <v>211.35342804598758</v>
      </c>
      <c r="D1197" s="6">
        <v>0.34969271811839803</v>
      </c>
      <c r="F1197" s="6">
        <v>64.246575342465746</v>
      </c>
      <c r="G1197" s="6">
        <v>3607</v>
      </c>
    </row>
    <row r="1198" spans="1:7" x14ac:dyDescent="0.25">
      <c r="A1198" s="6">
        <v>1174</v>
      </c>
      <c r="B1198" s="6">
        <v>3513.9480907129218</v>
      </c>
      <c r="C1198" s="6">
        <v>86.051909287078161</v>
      </c>
      <c r="D1198" s="6">
        <v>0.14237633302701216</v>
      </c>
      <c r="F1198" s="6">
        <v>64.30136986301369</v>
      </c>
      <c r="G1198" s="6">
        <v>3610</v>
      </c>
    </row>
    <row r="1199" spans="1:7" x14ac:dyDescent="0.25">
      <c r="A1199" s="6">
        <v>1175</v>
      </c>
      <c r="B1199" s="6">
        <v>3333.6465719540124</v>
      </c>
      <c r="C1199" s="6">
        <v>6.3534280459875845</v>
      </c>
      <c r="D1199" s="6">
        <v>1.0512001358632514E-2</v>
      </c>
      <c r="F1199" s="6">
        <v>64.356164383561634</v>
      </c>
      <c r="G1199" s="6">
        <v>3610</v>
      </c>
    </row>
    <row r="1200" spans="1:7" x14ac:dyDescent="0.25">
      <c r="A1200" s="6">
        <v>1176</v>
      </c>
      <c r="B1200" s="6">
        <v>3443.7651928473961</v>
      </c>
      <c r="C1200" s="6">
        <v>-183.76519284739607</v>
      </c>
      <c r="D1200" s="6">
        <v>-0.30404687719744555</v>
      </c>
      <c r="F1200" s="6">
        <v>64.410958904109592</v>
      </c>
      <c r="G1200" s="6">
        <v>3610</v>
      </c>
    </row>
    <row r="1201" spans="1:7" x14ac:dyDescent="0.25">
      <c r="A1201" s="6">
        <v>1177</v>
      </c>
      <c r="B1201" s="6">
        <v>3417.8306034846305</v>
      </c>
      <c r="C1201" s="6">
        <v>897.1693965153695</v>
      </c>
      <c r="D1201" s="6">
        <v>1.484402726658582</v>
      </c>
      <c r="F1201" s="6">
        <v>64.465753424657535</v>
      </c>
      <c r="G1201" s="6">
        <v>3610</v>
      </c>
    </row>
    <row r="1202" spans="1:7" x14ac:dyDescent="0.25">
      <c r="A1202" s="6">
        <v>1178</v>
      </c>
      <c r="B1202" s="6">
        <v>3387.9378877270915</v>
      </c>
      <c r="C1202" s="6">
        <v>452.06211227290851</v>
      </c>
      <c r="D1202" s="6">
        <v>0.74795488419833511</v>
      </c>
      <c r="F1202" s="6">
        <v>64.520547945205479</v>
      </c>
      <c r="G1202" s="6">
        <v>3610</v>
      </c>
    </row>
    <row r="1203" spans="1:7" x14ac:dyDescent="0.25">
      <c r="A1203" s="6">
        <v>1179</v>
      </c>
      <c r="B1203" s="6">
        <v>3371.3964639877422</v>
      </c>
      <c r="C1203" s="6">
        <v>988.60353601225779</v>
      </c>
      <c r="D1203" s="6">
        <v>1.6356841752969575</v>
      </c>
      <c r="F1203" s="6">
        <v>64.575342465753423</v>
      </c>
      <c r="G1203" s="6">
        <v>3610</v>
      </c>
    </row>
    <row r="1204" spans="1:7" x14ac:dyDescent="0.25">
      <c r="A1204" s="6">
        <v>1180</v>
      </c>
      <c r="B1204" s="6">
        <v>3265.0587399490669</v>
      </c>
      <c r="C1204" s="6">
        <v>714.94126005093312</v>
      </c>
      <c r="D1204" s="6">
        <v>1.1828989708546607</v>
      </c>
      <c r="F1204" s="6">
        <v>64.630136986301366</v>
      </c>
      <c r="G1204" s="6">
        <v>3615</v>
      </c>
    </row>
    <row r="1205" spans="1:7" x14ac:dyDescent="0.25">
      <c r="A1205" s="6">
        <v>1181</v>
      </c>
      <c r="B1205" s="6">
        <v>3422.3204184995966</v>
      </c>
      <c r="C1205" s="6">
        <v>617.6795815004034</v>
      </c>
      <c r="D1205" s="6">
        <v>1.0219756252740431</v>
      </c>
      <c r="F1205" s="6">
        <v>64.68493150684931</v>
      </c>
      <c r="G1205" s="6">
        <v>3615</v>
      </c>
    </row>
    <row r="1206" spans="1:7" x14ac:dyDescent="0.25">
      <c r="A1206" s="6">
        <v>1182</v>
      </c>
      <c r="B1206" s="6">
        <v>3458.4161681593914</v>
      </c>
      <c r="C1206" s="6">
        <v>661.58383184060858</v>
      </c>
      <c r="D1206" s="6">
        <v>1.0946169672213162</v>
      </c>
      <c r="F1206" s="6">
        <v>64.739726027397253</v>
      </c>
      <c r="G1206" s="6">
        <v>3620</v>
      </c>
    </row>
    <row r="1207" spans="1:7" x14ac:dyDescent="0.25">
      <c r="A1207" s="6">
        <v>1183</v>
      </c>
      <c r="B1207" s="6">
        <v>3340.3222179631071</v>
      </c>
      <c r="C1207" s="6">
        <v>1064.6777820368929</v>
      </c>
      <c r="D1207" s="6">
        <v>1.7615520645340037</v>
      </c>
      <c r="F1207" s="6">
        <v>64.794520547945197</v>
      </c>
      <c r="G1207" s="6">
        <v>3620</v>
      </c>
    </row>
    <row r="1208" spans="1:7" x14ac:dyDescent="0.25">
      <c r="A1208" s="6">
        <v>1184</v>
      </c>
      <c r="B1208" s="6">
        <v>3299.1458881547978</v>
      </c>
      <c r="C1208" s="6">
        <v>-379.14588815479783</v>
      </c>
      <c r="D1208" s="6">
        <v>-0.62731206878469381</v>
      </c>
      <c r="F1208" s="6">
        <v>64.849315068493141</v>
      </c>
      <c r="G1208" s="6">
        <v>3620</v>
      </c>
    </row>
    <row r="1209" spans="1:7" x14ac:dyDescent="0.25">
      <c r="A1209" s="6">
        <v>1185</v>
      </c>
      <c r="B1209" s="6">
        <v>3571.3704616938066</v>
      </c>
      <c r="C1209" s="6">
        <v>-131.37046169380665</v>
      </c>
      <c r="D1209" s="6">
        <v>-0.21735769443105687</v>
      </c>
      <c r="F1209" s="6">
        <v>64.904109589041099</v>
      </c>
      <c r="G1209" s="6">
        <v>3620</v>
      </c>
    </row>
    <row r="1210" spans="1:7" x14ac:dyDescent="0.25">
      <c r="A1210" s="6">
        <v>1186</v>
      </c>
      <c r="B1210" s="6">
        <v>3424.3880964670152</v>
      </c>
      <c r="C1210" s="6">
        <v>515.6119035329848</v>
      </c>
      <c r="D1210" s="6">
        <v>0.85310056102529208</v>
      </c>
      <c r="F1210" s="6">
        <v>64.958904109589042</v>
      </c>
      <c r="G1210" s="6">
        <v>3620</v>
      </c>
    </row>
    <row r="1211" spans="1:7" x14ac:dyDescent="0.25">
      <c r="A1211" s="6">
        <v>1187</v>
      </c>
      <c r="B1211" s="6">
        <v>3374.1730601154186</v>
      </c>
      <c r="C1211" s="6">
        <v>990.82693988458141</v>
      </c>
      <c r="D1211" s="6">
        <v>1.639362886121646</v>
      </c>
      <c r="F1211" s="6">
        <v>65.013698630136986</v>
      </c>
      <c r="G1211" s="6">
        <v>3620</v>
      </c>
    </row>
    <row r="1212" spans="1:7" x14ac:dyDescent="0.25">
      <c r="A1212" s="6">
        <v>1188</v>
      </c>
      <c r="B1212" s="6">
        <v>3437.8575415119144</v>
      </c>
      <c r="C1212" s="6">
        <v>-92.857541511914405</v>
      </c>
      <c r="D1212" s="6">
        <v>-0.15363652432468689</v>
      </c>
      <c r="F1212" s="6">
        <v>65.06849315068493</v>
      </c>
      <c r="G1212" s="6">
        <v>3620</v>
      </c>
    </row>
    <row r="1213" spans="1:7" x14ac:dyDescent="0.25">
      <c r="A1213" s="6">
        <v>1189</v>
      </c>
      <c r="B1213" s="6">
        <v>3311.4338029326</v>
      </c>
      <c r="C1213" s="6">
        <v>568.56619706740003</v>
      </c>
      <c r="D1213" s="6">
        <v>0.94071556217899921</v>
      </c>
      <c r="F1213" s="6">
        <v>65.123287671232873</v>
      </c>
      <c r="G1213" s="6">
        <v>3620</v>
      </c>
    </row>
    <row r="1214" spans="1:7" x14ac:dyDescent="0.25">
      <c r="A1214" s="6">
        <v>1190</v>
      </c>
      <c r="B1214" s="6">
        <v>3323.4854116569832</v>
      </c>
      <c r="C1214" s="6">
        <v>546.51458834301684</v>
      </c>
      <c r="D1214" s="6">
        <v>0.90423029167733004</v>
      </c>
      <c r="F1214" s="6">
        <v>65.178082191780817</v>
      </c>
      <c r="G1214" s="6">
        <v>3620</v>
      </c>
    </row>
    <row r="1215" spans="1:7" x14ac:dyDescent="0.25">
      <c r="A1215" s="6">
        <v>1191</v>
      </c>
      <c r="B1215" s="6">
        <v>3415.644772490502</v>
      </c>
      <c r="C1215" s="6">
        <v>-415.64477249050196</v>
      </c>
      <c r="D1215" s="6">
        <v>-0.68770093585745429</v>
      </c>
      <c r="F1215" s="6">
        <v>65.232876712328761</v>
      </c>
      <c r="G1215" s="6">
        <v>3620</v>
      </c>
    </row>
    <row r="1216" spans="1:7" x14ac:dyDescent="0.25">
      <c r="A1216" s="6">
        <v>1192</v>
      </c>
      <c r="B1216" s="6">
        <v>3338.1363869689785</v>
      </c>
      <c r="C1216" s="6">
        <v>-628.13638696897851</v>
      </c>
      <c r="D1216" s="6">
        <v>-1.0392768290489149</v>
      </c>
      <c r="F1216" s="6">
        <v>65.287671232876704</v>
      </c>
      <c r="G1216" s="6">
        <v>3620</v>
      </c>
    </row>
    <row r="1217" spans="1:7" x14ac:dyDescent="0.25">
      <c r="A1217" s="6">
        <v>1193</v>
      </c>
      <c r="B1217" s="6">
        <v>3383.7434552788995</v>
      </c>
      <c r="C1217" s="6">
        <v>-33.743455278899546</v>
      </c>
      <c r="D1217" s="6">
        <v>-5.5829899255845084E-2</v>
      </c>
      <c r="F1217" s="6">
        <v>65.342465753424648</v>
      </c>
      <c r="G1217" s="6">
        <v>3620</v>
      </c>
    </row>
    <row r="1218" spans="1:7" x14ac:dyDescent="0.25">
      <c r="A1218" s="6">
        <v>1194</v>
      </c>
      <c r="B1218" s="6">
        <v>3405.1291531133443</v>
      </c>
      <c r="C1218" s="6">
        <v>404.87084688665573</v>
      </c>
      <c r="D1218" s="6">
        <v>0.66987504410804477</v>
      </c>
      <c r="F1218" s="6">
        <v>65.397260273972591</v>
      </c>
      <c r="G1218" s="6">
        <v>3620</v>
      </c>
    </row>
    <row r="1219" spans="1:7" x14ac:dyDescent="0.25">
      <c r="A1219" s="6">
        <v>1195</v>
      </c>
      <c r="B1219" s="6">
        <v>3460.4247696134553</v>
      </c>
      <c r="C1219" s="6">
        <v>1039.5752303865447</v>
      </c>
      <c r="D1219" s="6">
        <v>1.7200188866741786</v>
      </c>
      <c r="F1219" s="6">
        <v>65.452054794520549</v>
      </c>
      <c r="G1219" s="6">
        <v>3620</v>
      </c>
    </row>
    <row r="1220" spans="1:7" x14ac:dyDescent="0.25">
      <c r="A1220" s="6">
        <v>1196</v>
      </c>
      <c r="B1220" s="6">
        <v>3313.0879453065349</v>
      </c>
      <c r="C1220" s="6">
        <v>556.91205469346505</v>
      </c>
      <c r="D1220" s="6">
        <v>0.92143331650284499</v>
      </c>
      <c r="F1220" s="6">
        <v>65.506849315068493</v>
      </c>
      <c r="G1220" s="6">
        <v>3620</v>
      </c>
    </row>
    <row r="1221" spans="1:7" x14ac:dyDescent="0.25">
      <c r="A1221" s="6">
        <v>1197</v>
      </c>
      <c r="B1221" s="6">
        <v>3423.4428722533385</v>
      </c>
      <c r="C1221" s="6">
        <v>-743.44287225333846</v>
      </c>
      <c r="D1221" s="6">
        <v>-1.2300560306381763</v>
      </c>
      <c r="F1221" s="6">
        <v>65.561643835616437</v>
      </c>
      <c r="G1221" s="6">
        <v>3620</v>
      </c>
    </row>
    <row r="1222" spans="1:7" x14ac:dyDescent="0.25">
      <c r="A1222" s="6">
        <v>1198</v>
      </c>
      <c r="B1222" s="6">
        <v>3302.2769433626031</v>
      </c>
      <c r="C1222" s="6">
        <v>-182.27694336260311</v>
      </c>
      <c r="D1222" s="6">
        <v>-0.30158450877320442</v>
      </c>
      <c r="F1222" s="6">
        <v>65.61643835616438</v>
      </c>
      <c r="G1222" s="6">
        <v>3620</v>
      </c>
    </row>
    <row r="1223" spans="1:7" x14ac:dyDescent="0.25">
      <c r="A1223" s="6">
        <v>1199</v>
      </c>
      <c r="B1223" s="6">
        <v>3410.6232688553423</v>
      </c>
      <c r="C1223" s="6">
        <v>329.3767311446577</v>
      </c>
      <c r="D1223" s="6">
        <v>0.54496700367626139</v>
      </c>
      <c r="F1223" s="6">
        <v>65.671232876712324</v>
      </c>
      <c r="G1223" s="6">
        <v>3620</v>
      </c>
    </row>
    <row r="1224" spans="1:7" x14ac:dyDescent="0.25">
      <c r="A1224" s="6">
        <v>1200</v>
      </c>
      <c r="B1224" s="6">
        <v>3413.5770945230834</v>
      </c>
      <c r="C1224" s="6">
        <v>646.42290547691664</v>
      </c>
      <c r="D1224" s="6">
        <v>1.0695326068760524</v>
      </c>
      <c r="F1224" s="6">
        <v>65.726027397260268</v>
      </c>
      <c r="G1224" s="6">
        <v>3625</v>
      </c>
    </row>
    <row r="1225" spans="1:7" x14ac:dyDescent="0.25">
      <c r="A1225" s="6">
        <v>1201</v>
      </c>
      <c r="B1225" s="6">
        <v>3457.2346378922953</v>
      </c>
      <c r="C1225" s="6">
        <v>632.76536210770473</v>
      </c>
      <c r="D1225" s="6">
        <v>1.0469356539533847</v>
      </c>
      <c r="F1225" s="6">
        <v>65.780821917808211</v>
      </c>
      <c r="G1225" s="6">
        <v>3625</v>
      </c>
    </row>
    <row r="1226" spans="1:7" x14ac:dyDescent="0.25">
      <c r="A1226" s="6">
        <v>1202</v>
      </c>
      <c r="B1226" s="6">
        <v>3332.8785772803994</v>
      </c>
      <c r="C1226" s="6">
        <v>897.12142271960056</v>
      </c>
      <c r="D1226" s="6">
        <v>1.4843233520906085</v>
      </c>
      <c r="F1226" s="6">
        <v>65.835616438356155</v>
      </c>
      <c r="G1226" s="6">
        <v>3630</v>
      </c>
    </row>
    <row r="1227" spans="1:7" x14ac:dyDescent="0.25">
      <c r="A1227" s="6">
        <v>1203</v>
      </c>
      <c r="B1227" s="6">
        <v>3467.6321042427435</v>
      </c>
      <c r="C1227" s="6">
        <v>827.36789575725652</v>
      </c>
      <c r="D1227" s="6">
        <v>1.3689133458876352</v>
      </c>
      <c r="F1227" s="6">
        <v>65.890410958904098</v>
      </c>
      <c r="G1227" s="6">
        <v>3630</v>
      </c>
    </row>
    <row r="1228" spans="1:7" x14ac:dyDescent="0.25">
      <c r="A1228" s="6">
        <v>1204</v>
      </c>
      <c r="B1228" s="6">
        <v>3370.7466223408392</v>
      </c>
      <c r="C1228" s="6">
        <v>-480.74662234083917</v>
      </c>
      <c r="D1228" s="6">
        <v>-0.79541455583123</v>
      </c>
      <c r="F1228" s="6">
        <v>65.945205479452056</v>
      </c>
      <c r="G1228" s="6">
        <v>3630</v>
      </c>
    </row>
    <row r="1229" spans="1:7" x14ac:dyDescent="0.25">
      <c r="A1229" s="6">
        <v>1205</v>
      </c>
      <c r="B1229" s="6">
        <v>3323.3672586302737</v>
      </c>
      <c r="C1229" s="6">
        <v>-363.36725863027368</v>
      </c>
      <c r="D1229" s="6">
        <v>-0.60120569380120648</v>
      </c>
      <c r="F1229" s="6">
        <v>66</v>
      </c>
      <c r="G1229" s="6">
        <v>3630</v>
      </c>
    </row>
    <row r="1230" spans="1:7" x14ac:dyDescent="0.25">
      <c r="A1230" s="6">
        <v>1206</v>
      </c>
      <c r="B1230" s="6">
        <v>3425.2151676539829</v>
      </c>
      <c r="C1230" s="6">
        <v>-265.21516765398292</v>
      </c>
      <c r="D1230" s="6">
        <v>-0.43880912517287468</v>
      </c>
      <c r="F1230" s="6">
        <v>66.054794520547944</v>
      </c>
      <c r="G1230" s="6">
        <v>3630</v>
      </c>
    </row>
    <row r="1231" spans="1:7" x14ac:dyDescent="0.25">
      <c r="A1231" s="6">
        <v>1207</v>
      </c>
      <c r="B1231" s="6">
        <v>3408.5555908879237</v>
      </c>
      <c r="C1231" s="6">
        <v>171.4444091120763</v>
      </c>
      <c r="D1231" s="6">
        <v>0.28366164666872445</v>
      </c>
      <c r="F1231" s="6">
        <v>66.109589041095887</v>
      </c>
      <c r="G1231" s="6">
        <v>3630</v>
      </c>
    </row>
    <row r="1232" spans="1:7" x14ac:dyDescent="0.25">
      <c r="A1232" s="6">
        <v>1208</v>
      </c>
      <c r="B1232" s="6">
        <v>3444.4741110076538</v>
      </c>
      <c r="C1232" s="6">
        <v>-104.47411100765385</v>
      </c>
      <c r="D1232" s="6">
        <v>-0.17285660416787971</v>
      </c>
      <c r="F1232" s="6">
        <v>66.164383561643831</v>
      </c>
      <c r="G1232" s="6">
        <v>3630</v>
      </c>
    </row>
    <row r="1233" spans="1:7" x14ac:dyDescent="0.25">
      <c r="A1233" s="6">
        <v>1209</v>
      </c>
      <c r="B1233" s="6">
        <v>3232.271275037142</v>
      </c>
      <c r="C1233" s="6">
        <v>297.728724962858</v>
      </c>
      <c r="D1233" s="6">
        <v>0.49260410894084522</v>
      </c>
      <c r="F1233" s="6">
        <v>66.219178082191775</v>
      </c>
      <c r="G1233" s="6">
        <v>3630</v>
      </c>
    </row>
    <row r="1234" spans="1:7" x14ac:dyDescent="0.25">
      <c r="A1234" s="6">
        <v>1210</v>
      </c>
      <c r="B1234" s="6">
        <v>3319.1728261820817</v>
      </c>
      <c r="C1234" s="6">
        <v>490.82717381791826</v>
      </c>
      <c r="D1234" s="6">
        <v>0.81209323229625141</v>
      </c>
      <c r="F1234" s="6">
        <v>66.273972602739718</v>
      </c>
      <c r="G1234" s="6">
        <v>3630</v>
      </c>
    </row>
    <row r="1235" spans="1:7" x14ac:dyDescent="0.25">
      <c r="A1235" s="6">
        <v>1211</v>
      </c>
      <c r="B1235" s="6">
        <v>3261.0415370409391</v>
      </c>
      <c r="C1235" s="6">
        <v>-441.04153704093915</v>
      </c>
      <c r="D1235" s="6">
        <v>-0.72972090075304596</v>
      </c>
      <c r="F1235" s="6">
        <v>66.328767123287662</v>
      </c>
      <c r="G1235" s="6">
        <v>3630</v>
      </c>
    </row>
    <row r="1236" spans="1:7" x14ac:dyDescent="0.25">
      <c r="A1236" s="6">
        <v>1212</v>
      </c>
      <c r="B1236" s="6">
        <v>3373.4641419551608</v>
      </c>
      <c r="C1236" s="6">
        <v>-123.46414195516081</v>
      </c>
      <c r="D1236" s="6">
        <v>-0.20427637152429701</v>
      </c>
      <c r="F1236" s="6">
        <v>66.383561643835606</v>
      </c>
      <c r="G1236" s="6">
        <v>3630</v>
      </c>
    </row>
    <row r="1237" spans="1:7" x14ac:dyDescent="0.25">
      <c r="A1237" s="6">
        <v>1213</v>
      </c>
      <c r="B1237" s="6">
        <v>3414.9358543302442</v>
      </c>
      <c r="C1237" s="6">
        <v>-69.935854330244183</v>
      </c>
      <c r="D1237" s="6">
        <v>-0.11571167414116475</v>
      </c>
      <c r="F1237" s="6">
        <v>66.438356164383563</v>
      </c>
      <c r="G1237" s="6">
        <v>3630</v>
      </c>
    </row>
    <row r="1238" spans="1:7" x14ac:dyDescent="0.25">
      <c r="A1238" s="6">
        <v>1214</v>
      </c>
      <c r="B1238" s="6">
        <v>3310.9021143124069</v>
      </c>
      <c r="C1238" s="6">
        <v>499.09788568759313</v>
      </c>
      <c r="D1238" s="6">
        <v>0.82577745658927493</v>
      </c>
      <c r="F1238" s="6">
        <v>66.493150684931507</v>
      </c>
      <c r="G1238" s="6">
        <v>3630</v>
      </c>
    </row>
    <row r="1239" spans="1:7" x14ac:dyDescent="0.25">
      <c r="A1239" s="6">
        <v>1215</v>
      </c>
      <c r="B1239" s="6">
        <v>3379.4308698039977</v>
      </c>
      <c r="C1239" s="6">
        <v>15.569130196002334</v>
      </c>
      <c r="D1239" s="6">
        <v>2.575974994734722E-2</v>
      </c>
      <c r="F1239" s="6">
        <v>66.547945205479451</v>
      </c>
      <c r="G1239" s="6">
        <v>3635</v>
      </c>
    </row>
    <row r="1240" spans="1:7" x14ac:dyDescent="0.25">
      <c r="A1240" s="6">
        <v>1216</v>
      </c>
      <c r="B1240" s="6">
        <v>3430.4139008292068</v>
      </c>
      <c r="C1240" s="6">
        <v>9.5860991707932044</v>
      </c>
      <c r="D1240" s="6">
        <v>1.5860585305755282E-2</v>
      </c>
      <c r="F1240" s="6">
        <v>66.602739726027394</v>
      </c>
      <c r="G1240" s="6">
        <v>3635</v>
      </c>
    </row>
    <row r="1241" spans="1:7" x14ac:dyDescent="0.25">
      <c r="A1241" s="6">
        <v>1217</v>
      </c>
      <c r="B1241" s="6">
        <v>3427.0465395679821</v>
      </c>
      <c r="C1241" s="6">
        <v>472.95346043201789</v>
      </c>
      <c r="D1241" s="6">
        <v>0.78252045708947915</v>
      </c>
      <c r="F1241" s="6">
        <v>66.657534246575338</v>
      </c>
      <c r="G1241" s="6">
        <v>3635</v>
      </c>
    </row>
    <row r="1242" spans="1:7" x14ac:dyDescent="0.25">
      <c r="A1242" s="6">
        <v>1218</v>
      </c>
      <c r="B1242" s="6">
        <v>3285.5582900831891</v>
      </c>
      <c r="C1242" s="6">
        <v>624.44170991681085</v>
      </c>
      <c r="D1242" s="6">
        <v>1.0331638377769634</v>
      </c>
      <c r="F1242" s="6">
        <v>66.712328767123282</v>
      </c>
      <c r="G1242" s="6">
        <v>3640</v>
      </c>
    </row>
    <row r="1243" spans="1:7" x14ac:dyDescent="0.25">
      <c r="A1243" s="6">
        <v>1219</v>
      </c>
      <c r="B1243" s="6">
        <v>3355.8593409754244</v>
      </c>
      <c r="C1243" s="6">
        <v>1834.1406590245756</v>
      </c>
      <c r="D1243" s="6">
        <v>3.0346592359326063</v>
      </c>
      <c r="F1243" s="6">
        <v>66.767123287671225</v>
      </c>
      <c r="G1243" s="6">
        <v>3640</v>
      </c>
    </row>
    <row r="1244" spans="1:7" x14ac:dyDescent="0.25">
      <c r="A1244" s="6">
        <v>1220</v>
      </c>
      <c r="B1244" s="6">
        <v>3454.1626591978447</v>
      </c>
      <c r="C1244" s="6">
        <v>-114.16265919784473</v>
      </c>
      <c r="D1244" s="6">
        <v>-0.18888669548256495</v>
      </c>
      <c r="F1244" s="6">
        <v>66.821917808219169</v>
      </c>
      <c r="G1244" s="6">
        <v>3640</v>
      </c>
    </row>
    <row r="1245" spans="1:7" x14ac:dyDescent="0.25">
      <c r="A1245" s="6">
        <v>1221</v>
      </c>
      <c r="B1245" s="6">
        <v>3437.2667763783661</v>
      </c>
      <c r="C1245" s="6">
        <v>342.7332236216339</v>
      </c>
      <c r="D1245" s="6">
        <v>0.56706585583107705</v>
      </c>
      <c r="F1245" s="6">
        <v>66.876712328767113</v>
      </c>
      <c r="G1245" s="6">
        <v>3640</v>
      </c>
    </row>
    <row r="1246" spans="1:7" x14ac:dyDescent="0.25">
      <c r="A1246" s="6">
        <v>1222</v>
      </c>
      <c r="B1246" s="6">
        <v>3333.1148833338189</v>
      </c>
      <c r="C1246" s="6">
        <v>536.88511666618115</v>
      </c>
      <c r="D1246" s="6">
        <v>0.88829794482188129</v>
      </c>
      <c r="F1246" s="6">
        <v>66.93150684931507</v>
      </c>
      <c r="G1246" s="6">
        <v>3640</v>
      </c>
    </row>
    <row r="1247" spans="1:7" x14ac:dyDescent="0.25">
      <c r="A1247" s="6">
        <v>1223</v>
      </c>
      <c r="B1247" s="6">
        <v>3385.1022150860604</v>
      </c>
      <c r="C1247" s="6">
        <v>714.89778491393963</v>
      </c>
      <c r="D1247" s="6">
        <v>1.182827039497945</v>
      </c>
      <c r="F1247" s="6">
        <v>66.986301369863014</v>
      </c>
      <c r="G1247" s="6">
        <v>3640</v>
      </c>
    </row>
    <row r="1248" spans="1:7" x14ac:dyDescent="0.25">
      <c r="A1248" s="6">
        <v>1224</v>
      </c>
      <c r="B1248" s="6">
        <v>3281.9546227685451</v>
      </c>
      <c r="C1248" s="6">
        <v>-411.95462276854505</v>
      </c>
      <c r="D1248" s="6">
        <v>-0.68159543523479971</v>
      </c>
      <c r="F1248" s="6">
        <v>67.041095890410958</v>
      </c>
      <c r="G1248" s="6">
        <v>3640</v>
      </c>
    </row>
    <row r="1249" spans="1:7" x14ac:dyDescent="0.25">
      <c r="A1249" s="6">
        <v>1225</v>
      </c>
      <c r="B1249" s="6">
        <v>3412.2183347159225</v>
      </c>
      <c r="C1249" s="6">
        <v>-472.21833471592254</v>
      </c>
      <c r="D1249" s="6">
        <v>-0.78130416212707066</v>
      </c>
      <c r="F1249" s="6">
        <v>67.095890410958901</v>
      </c>
      <c r="G1249" s="6">
        <v>3640</v>
      </c>
    </row>
    <row r="1250" spans="1:7" x14ac:dyDescent="0.25">
      <c r="A1250" s="6">
        <v>1226</v>
      </c>
      <c r="B1250" s="6">
        <v>3377.717650916708</v>
      </c>
      <c r="C1250" s="6">
        <v>382.28234908329205</v>
      </c>
      <c r="D1250" s="6">
        <v>0.63250146910574578</v>
      </c>
      <c r="F1250" s="6">
        <v>67.150684931506845</v>
      </c>
      <c r="G1250" s="6">
        <v>3640</v>
      </c>
    </row>
    <row r="1251" spans="1:7" x14ac:dyDescent="0.25">
      <c r="A1251" s="6">
        <v>1227</v>
      </c>
      <c r="B1251" s="6">
        <v>3449.4365381294588</v>
      </c>
      <c r="C1251" s="6">
        <v>980.56346187054123</v>
      </c>
      <c r="D1251" s="6">
        <v>1.6223815503692058</v>
      </c>
      <c r="F1251" s="6">
        <v>67.205479452054789</v>
      </c>
      <c r="G1251" s="6">
        <v>3640</v>
      </c>
    </row>
    <row r="1252" spans="1:7" x14ac:dyDescent="0.25">
      <c r="A1252" s="6">
        <v>1228</v>
      </c>
      <c r="B1252" s="6">
        <v>3464.7964316017119</v>
      </c>
      <c r="C1252" s="6">
        <v>-304.7964316017119</v>
      </c>
      <c r="D1252" s="6">
        <v>-0.50429791286091463</v>
      </c>
      <c r="F1252" s="6">
        <v>67.260273972602732</v>
      </c>
      <c r="G1252" s="6">
        <v>3640</v>
      </c>
    </row>
    <row r="1253" spans="1:7" x14ac:dyDescent="0.25">
      <c r="A1253" s="6">
        <v>1229</v>
      </c>
      <c r="B1253" s="6">
        <v>3379.9625584241908</v>
      </c>
      <c r="C1253" s="6">
        <v>590.03744157580923</v>
      </c>
      <c r="D1253" s="6">
        <v>0.9762405968233232</v>
      </c>
      <c r="F1253" s="6">
        <v>67.315068493150676</v>
      </c>
      <c r="G1253" s="6">
        <v>3640</v>
      </c>
    </row>
    <row r="1254" spans="1:7" x14ac:dyDescent="0.25">
      <c r="A1254" s="6">
        <v>1230</v>
      </c>
      <c r="B1254" s="6">
        <v>3374.8229017623216</v>
      </c>
      <c r="C1254" s="6">
        <v>445.17709823767836</v>
      </c>
      <c r="D1254" s="6">
        <v>0.7365633525136015</v>
      </c>
      <c r="F1254" s="6">
        <v>67.36986301369862</v>
      </c>
      <c r="G1254" s="6">
        <v>3640</v>
      </c>
    </row>
    <row r="1255" spans="1:7" x14ac:dyDescent="0.25">
      <c r="A1255" s="6">
        <v>1231</v>
      </c>
      <c r="B1255" s="6">
        <v>3516.1929982204051</v>
      </c>
      <c r="C1255" s="6">
        <v>-96.192998220405116</v>
      </c>
      <c r="D1255" s="6">
        <v>-0.1591551711398432</v>
      </c>
      <c r="F1255" s="6">
        <v>67.424657534246577</v>
      </c>
      <c r="G1255" s="6">
        <v>3640</v>
      </c>
    </row>
    <row r="1256" spans="1:7" x14ac:dyDescent="0.25">
      <c r="A1256" s="6">
        <v>1232</v>
      </c>
      <c r="B1256" s="6">
        <v>3513.9480907129218</v>
      </c>
      <c r="C1256" s="6">
        <v>106.05190928707816</v>
      </c>
      <c r="D1256" s="6">
        <v>0.17546713466211125</v>
      </c>
      <c r="F1256" s="6">
        <v>67.479452054794521</v>
      </c>
      <c r="G1256" s="6">
        <v>3640</v>
      </c>
    </row>
    <row r="1257" spans="1:7" x14ac:dyDescent="0.25">
      <c r="A1257" s="6">
        <v>1233</v>
      </c>
      <c r="B1257" s="6">
        <v>3237.76539077914</v>
      </c>
      <c r="C1257" s="6">
        <v>412.23460922085997</v>
      </c>
      <c r="D1257" s="6">
        <v>0.68205868404250314</v>
      </c>
      <c r="F1257" s="6">
        <v>67.534246575342465</v>
      </c>
      <c r="G1257" s="6">
        <v>3650</v>
      </c>
    </row>
    <row r="1258" spans="1:7" x14ac:dyDescent="0.25">
      <c r="A1258" s="6">
        <v>1234</v>
      </c>
      <c r="B1258" s="6">
        <v>3341.3855952034937</v>
      </c>
      <c r="C1258" s="6">
        <v>738.61440479650628</v>
      </c>
      <c r="D1258" s="6">
        <v>1.2220671376973982</v>
      </c>
      <c r="F1258" s="6">
        <v>67.589041095890408</v>
      </c>
      <c r="G1258" s="6">
        <v>3650</v>
      </c>
    </row>
    <row r="1259" spans="1:7" x14ac:dyDescent="0.25">
      <c r="A1259" s="6">
        <v>1235</v>
      </c>
      <c r="B1259" s="6">
        <v>3432.127119716497</v>
      </c>
      <c r="C1259" s="6">
        <v>672.87288028350304</v>
      </c>
      <c r="D1259" s="6">
        <v>1.1132951503549584</v>
      </c>
      <c r="F1259" s="6">
        <v>67.643835616438352</v>
      </c>
      <c r="G1259" s="6">
        <v>3650</v>
      </c>
    </row>
    <row r="1260" spans="1:7" x14ac:dyDescent="0.25">
      <c r="A1260" s="6">
        <v>1236</v>
      </c>
      <c r="B1260" s="6">
        <v>3523.4003328496933</v>
      </c>
      <c r="C1260" s="6">
        <v>-1193.4003328496933</v>
      </c>
      <c r="D1260" s="6">
        <v>-1.9745286842795207</v>
      </c>
      <c r="F1260" s="6">
        <v>67.698630136986296</v>
      </c>
      <c r="G1260" s="6">
        <v>3650</v>
      </c>
    </row>
    <row r="1261" spans="1:7" x14ac:dyDescent="0.25">
      <c r="A1261" s="6">
        <v>1237</v>
      </c>
      <c r="B1261" s="6">
        <v>3408.3192848345043</v>
      </c>
      <c r="C1261" s="6">
        <v>-418.31928483450429</v>
      </c>
      <c r="D1261" s="6">
        <v>-0.69212602372975451</v>
      </c>
      <c r="F1261" s="6">
        <v>67.753424657534239</v>
      </c>
      <c r="G1261" s="6">
        <v>3650</v>
      </c>
    </row>
    <row r="1262" spans="1:7" x14ac:dyDescent="0.25">
      <c r="A1262" s="6">
        <v>1238</v>
      </c>
      <c r="B1262" s="6">
        <v>3555.3016500612957</v>
      </c>
      <c r="C1262" s="6">
        <v>124.69834993870427</v>
      </c>
      <c r="D1262" s="6">
        <v>0.2063184181022916</v>
      </c>
      <c r="F1262" s="6">
        <v>67.808219178082183</v>
      </c>
      <c r="G1262" s="6">
        <v>3650</v>
      </c>
    </row>
    <row r="1263" spans="1:7" x14ac:dyDescent="0.25">
      <c r="A1263" s="6">
        <v>1239</v>
      </c>
      <c r="B1263" s="6">
        <v>3404.6565410065054</v>
      </c>
      <c r="C1263" s="6">
        <v>665.34345899349455</v>
      </c>
      <c r="D1263" s="6">
        <v>1.1008374210382201</v>
      </c>
      <c r="F1263" s="6">
        <v>67.863013698630127</v>
      </c>
      <c r="G1263" s="6">
        <v>3650</v>
      </c>
    </row>
    <row r="1264" spans="1:7" x14ac:dyDescent="0.25">
      <c r="A1264" s="6">
        <v>1240</v>
      </c>
      <c r="B1264" s="6">
        <v>3407.9057492410207</v>
      </c>
      <c r="C1264" s="6">
        <v>692.09425075897934</v>
      </c>
      <c r="D1264" s="6">
        <v>1.1450976782328952</v>
      </c>
      <c r="F1264" s="6">
        <v>67.917808219178085</v>
      </c>
      <c r="G1264" s="6">
        <v>3650</v>
      </c>
    </row>
    <row r="1265" spans="1:7" x14ac:dyDescent="0.25">
      <c r="A1265" s="6">
        <v>1241</v>
      </c>
      <c r="B1265" s="6">
        <v>3506.0318379233763</v>
      </c>
      <c r="C1265" s="6">
        <v>-46.031837923376315</v>
      </c>
      <c r="D1265" s="6">
        <v>-7.6161520881073835E-2</v>
      </c>
      <c r="F1265" s="6">
        <v>67.972602739726028</v>
      </c>
      <c r="G1265" s="6">
        <v>3650</v>
      </c>
    </row>
    <row r="1266" spans="1:7" x14ac:dyDescent="0.25">
      <c r="A1266" s="6">
        <v>1242</v>
      </c>
      <c r="B1266" s="6">
        <v>3408.4374378612142</v>
      </c>
      <c r="C1266" s="6">
        <v>291.56256213878578</v>
      </c>
      <c r="D1266" s="6">
        <v>0.48240194539779041</v>
      </c>
      <c r="F1266" s="6">
        <v>68.027397260273972</v>
      </c>
      <c r="G1266" s="6">
        <v>3650</v>
      </c>
    </row>
    <row r="1267" spans="1:7" x14ac:dyDescent="0.25">
      <c r="A1267" s="6">
        <v>1243</v>
      </c>
      <c r="B1267" s="6">
        <v>3425.5696267341118</v>
      </c>
      <c r="C1267" s="6">
        <v>854.43037326588819</v>
      </c>
      <c r="D1267" s="6">
        <v>1.4136892996372583</v>
      </c>
      <c r="F1267" s="6">
        <v>68.082191780821915</v>
      </c>
      <c r="G1267" s="6">
        <v>3660</v>
      </c>
    </row>
    <row r="1268" spans="1:7" x14ac:dyDescent="0.25">
      <c r="A1268" s="6">
        <v>1244</v>
      </c>
      <c r="B1268" s="6">
        <v>3500.0060335611847</v>
      </c>
      <c r="C1268" s="6">
        <v>-200.00603356118472</v>
      </c>
      <c r="D1268" s="6">
        <v>-0.33091799911980663</v>
      </c>
      <c r="F1268" s="6">
        <v>68.136986301369859</v>
      </c>
      <c r="G1268" s="6">
        <v>3660</v>
      </c>
    </row>
    <row r="1269" spans="1:7" x14ac:dyDescent="0.25">
      <c r="A1269" s="6">
        <v>1245</v>
      </c>
      <c r="B1269" s="6">
        <v>3435.3763279510117</v>
      </c>
      <c r="C1269" s="6">
        <v>-35.376327951011717</v>
      </c>
      <c r="D1269" s="6">
        <v>-5.8531552540256986E-2</v>
      </c>
      <c r="F1269" s="6">
        <v>68.191780821917803</v>
      </c>
      <c r="G1269" s="6">
        <v>3660</v>
      </c>
    </row>
    <row r="1270" spans="1:7" x14ac:dyDescent="0.25">
      <c r="A1270" s="6">
        <v>1246</v>
      </c>
      <c r="B1270" s="6">
        <v>3371.2192344476775</v>
      </c>
      <c r="C1270" s="6">
        <v>528.78076555232246</v>
      </c>
      <c r="D1270" s="6">
        <v>0.87488897106738672</v>
      </c>
      <c r="F1270" s="6">
        <v>68.246575342465746</v>
      </c>
      <c r="G1270" s="6">
        <v>3660</v>
      </c>
    </row>
    <row r="1271" spans="1:7" x14ac:dyDescent="0.25">
      <c r="A1271" s="6">
        <v>1247</v>
      </c>
      <c r="B1271" s="6">
        <v>3346.7615579187823</v>
      </c>
      <c r="C1271" s="6">
        <v>653.23844208121773</v>
      </c>
      <c r="D1271" s="6">
        <v>1.0808091853665367</v>
      </c>
      <c r="F1271" s="6">
        <v>68.30136986301369</v>
      </c>
      <c r="G1271" s="6">
        <v>3660</v>
      </c>
    </row>
    <row r="1272" spans="1:7" x14ac:dyDescent="0.25">
      <c r="A1272" s="6">
        <v>1248</v>
      </c>
      <c r="B1272" s="6">
        <v>3230.6171326632066</v>
      </c>
      <c r="C1272" s="6">
        <v>1109.3828673367934</v>
      </c>
      <c r="D1272" s="6">
        <v>1.8355184200209633</v>
      </c>
      <c r="F1272" s="6">
        <v>68.356164383561634</v>
      </c>
      <c r="G1272" s="6">
        <v>3660</v>
      </c>
    </row>
    <row r="1273" spans="1:7" x14ac:dyDescent="0.25">
      <c r="A1273" s="6">
        <v>1249</v>
      </c>
      <c r="B1273" s="6">
        <v>3344.5757269246542</v>
      </c>
      <c r="C1273" s="6">
        <v>-144.57572692465419</v>
      </c>
      <c r="D1273" s="6">
        <v>-0.23920633504569921</v>
      </c>
      <c r="F1273" s="6">
        <v>68.410958904109577</v>
      </c>
      <c r="G1273" s="6">
        <v>3660</v>
      </c>
    </row>
    <row r="1274" spans="1:7" x14ac:dyDescent="0.25">
      <c r="A1274" s="6">
        <v>1250</v>
      </c>
      <c r="B1274" s="6">
        <v>3349.5381540464587</v>
      </c>
      <c r="C1274" s="6">
        <v>-144.53815404645866</v>
      </c>
      <c r="D1274" s="6">
        <v>-0.23914416921273782</v>
      </c>
      <c r="F1274" s="6">
        <v>68.465753424657535</v>
      </c>
      <c r="G1274" s="6">
        <v>3660</v>
      </c>
    </row>
    <row r="1275" spans="1:7" x14ac:dyDescent="0.25">
      <c r="A1275" s="6">
        <v>1251</v>
      </c>
      <c r="B1275" s="6">
        <v>3421.906882906113</v>
      </c>
      <c r="C1275" s="6">
        <v>348.09311709388703</v>
      </c>
      <c r="D1275" s="6">
        <v>0.57593401441485659</v>
      </c>
      <c r="F1275" s="6">
        <v>68.520547945205479</v>
      </c>
      <c r="G1275" s="6">
        <v>3660</v>
      </c>
    </row>
    <row r="1276" spans="1:7" x14ac:dyDescent="0.25">
      <c r="A1276" s="6">
        <v>1252</v>
      </c>
      <c r="B1276" s="6">
        <v>3311.2565733925358</v>
      </c>
      <c r="C1276" s="6">
        <v>-181.25657339253576</v>
      </c>
      <c r="D1276" s="6">
        <v>-0.2998962657595089</v>
      </c>
      <c r="F1276" s="6">
        <v>68.575342465753423</v>
      </c>
      <c r="G1276" s="6">
        <v>3660</v>
      </c>
    </row>
    <row r="1277" spans="1:7" x14ac:dyDescent="0.25">
      <c r="A1277" s="6">
        <v>1253</v>
      </c>
      <c r="B1277" s="6">
        <v>3495.9888306530565</v>
      </c>
      <c r="C1277" s="6">
        <v>284.01116934694346</v>
      </c>
      <c r="D1277" s="6">
        <v>0.46990786335061185</v>
      </c>
      <c r="F1277" s="6">
        <v>68.630136986301366</v>
      </c>
      <c r="G1277" s="6">
        <v>3660</v>
      </c>
    </row>
    <row r="1278" spans="1:7" x14ac:dyDescent="0.25">
      <c r="A1278" s="6">
        <v>1254</v>
      </c>
      <c r="B1278" s="6">
        <v>3348.0021646992336</v>
      </c>
      <c r="C1278" s="6">
        <v>211.99783530076638</v>
      </c>
      <c r="D1278" s="6">
        <v>0.35075891575040324</v>
      </c>
      <c r="F1278" s="6">
        <v>68.68493150684931</v>
      </c>
      <c r="G1278" s="6">
        <v>3660</v>
      </c>
    </row>
    <row r="1279" spans="1:7" x14ac:dyDescent="0.25">
      <c r="A1279" s="6">
        <v>1255</v>
      </c>
      <c r="B1279" s="6">
        <v>3361.2943802040681</v>
      </c>
      <c r="C1279" s="6">
        <v>-1331.2943802040681</v>
      </c>
      <c r="D1279" s="6">
        <v>-2.2026799126627497</v>
      </c>
      <c r="F1279" s="6">
        <v>68.739726027397253</v>
      </c>
      <c r="G1279" s="6">
        <v>3670</v>
      </c>
    </row>
    <row r="1280" spans="1:7" x14ac:dyDescent="0.25">
      <c r="A1280" s="6">
        <v>1256</v>
      </c>
      <c r="B1280" s="6">
        <v>3310.4885787189232</v>
      </c>
      <c r="C1280" s="6">
        <v>-750.48857871892324</v>
      </c>
      <c r="D1280" s="6">
        <v>-1.2417134343897664</v>
      </c>
      <c r="F1280" s="6">
        <v>68.794520547945197</v>
      </c>
      <c r="G1280" s="6">
        <v>3670</v>
      </c>
    </row>
    <row r="1281" spans="1:7" x14ac:dyDescent="0.25">
      <c r="A1281" s="6">
        <v>1257</v>
      </c>
      <c r="B1281" s="6">
        <v>3229.9082145029488</v>
      </c>
      <c r="C1281" s="6">
        <v>-169.90821450294879</v>
      </c>
      <c r="D1281" s="6">
        <v>-0.28111995111454713</v>
      </c>
      <c r="F1281" s="6">
        <v>68.849315068493141</v>
      </c>
      <c r="G1281" s="6">
        <v>3670</v>
      </c>
    </row>
    <row r="1282" spans="1:7" x14ac:dyDescent="0.25">
      <c r="A1282" s="6">
        <v>1258</v>
      </c>
      <c r="B1282" s="6">
        <v>3372.105382148</v>
      </c>
      <c r="C1282" s="6">
        <v>-472.10538214799999</v>
      </c>
      <c r="D1282" s="6">
        <v>-0.78111727757610561</v>
      </c>
      <c r="F1282" s="6">
        <v>68.904109589041084</v>
      </c>
      <c r="G1282" s="6">
        <v>3670</v>
      </c>
    </row>
    <row r="1283" spans="1:7" x14ac:dyDescent="0.25">
      <c r="A1283" s="6">
        <v>1259</v>
      </c>
      <c r="B1283" s="6">
        <v>3284.1404537626736</v>
      </c>
      <c r="C1283" s="6">
        <v>-214.14045376267359</v>
      </c>
      <c r="D1283" s="6">
        <v>-0.35430396387553686</v>
      </c>
      <c r="F1283" s="6">
        <v>68.958904109589042</v>
      </c>
      <c r="G1283" s="6">
        <v>3670</v>
      </c>
    </row>
    <row r="1284" spans="1:7" x14ac:dyDescent="0.25">
      <c r="A1284" s="6">
        <v>1260</v>
      </c>
      <c r="B1284" s="6">
        <v>3353.8507395213605</v>
      </c>
      <c r="C1284" s="6">
        <v>-243.85073952136054</v>
      </c>
      <c r="D1284" s="6">
        <v>-0.40346082250367782</v>
      </c>
      <c r="F1284" s="6">
        <v>69.013698630136986</v>
      </c>
      <c r="G1284" s="6">
        <v>3670</v>
      </c>
    </row>
    <row r="1285" spans="1:7" x14ac:dyDescent="0.25">
      <c r="A1285" s="6">
        <v>1261</v>
      </c>
      <c r="B1285" s="6">
        <v>3257.437869726295</v>
      </c>
      <c r="C1285" s="6">
        <v>-1168.437869726295</v>
      </c>
      <c r="D1285" s="6">
        <v>-1.9332272885025283</v>
      </c>
      <c r="F1285" s="6">
        <v>69.06849315068493</v>
      </c>
      <c r="G1285" s="6">
        <v>3670</v>
      </c>
    </row>
    <row r="1286" spans="1:7" x14ac:dyDescent="0.25">
      <c r="A1286" s="6">
        <v>1262</v>
      </c>
      <c r="B1286" s="6">
        <v>3318.1094489416946</v>
      </c>
      <c r="C1286" s="6">
        <v>-888.10944894169461</v>
      </c>
      <c r="D1286" s="6">
        <v>-1.4694126802593384</v>
      </c>
      <c r="F1286" s="6">
        <v>69.123287671232873</v>
      </c>
      <c r="G1286" s="6">
        <v>3670</v>
      </c>
    </row>
    <row r="1287" spans="1:7" x14ac:dyDescent="0.25">
      <c r="A1287" s="6">
        <v>1263</v>
      </c>
      <c r="B1287" s="6">
        <v>3398.926119211088</v>
      </c>
      <c r="C1287" s="6">
        <v>-338.92611921108801</v>
      </c>
      <c r="D1287" s="6">
        <v>-0.56076684898840279</v>
      </c>
      <c r="F1287" s="6">
        <v>69.178082191780817</v>
      </c>
      <c r="G1287" s="6">
        <v>3670</v>
      </c>
    </row>
    <row r="1288" spans="1:7" x14ac:dyDescent="0.25">
      <c r="A1288" s="6">
        <v>1264</v>
      </c>
      <c r="B1288" s="6">
        <v>3310.1341196387939</v>
      </c>
      <c r="C1288" s="6">
        <v>369.86588036120611</v>
      </c>
      <c r="D1288" s="6">
        <v>0.61195792393119797</v>
      </c>
      <c r="F1288" s="6">
        <v>69.232876712328761</v>
      </c>
      <c r="G1288" s="6">
        <v>3670</v>
      </c>
    </row>
    <row r="1289" spans="1:7" x14ac:dyDescent="0.25">
      <c r="A1289" s="6">
        <v>1265</v>
      </c>
      <c r="B1289" s="6">
        <v>3345.6981806783956</v>
      </c>
      <c r="C1289" s="6">
        <v>354.3018193216044</v>
      </c>
      <c r="D1289" s="6">
        <v>0.58620656110629621</v>
      </c>
      <c r="F1289" s="6">
        <v>69.287671232876704</v>
      </c>
      <c r="G1289" s="6">
        <v>3670</v>
      </c>
    </row>
    <row r="1290" spans="1:7" x14ac:dyDescent="0.25">
      <c r="A1290" s="6">
        <v>1266</v>
      </c>
      <c r="B1290" s="6">
        <v>3276.1060479464181</v>
      </c>
      <c r="C1290" s="6">
        <v>963.89395205358187</v>
      </c>
      <c r="D1290" s="6">
        <v>1.5948011782338389</v>
      </c>
      <c r="F1290" s="6">
        <v>69.342465753424648</v>
      </c>
      <c r="G1290" s="6">
        <v>3670</v>
      </c>
    </row>
    <row r="1291" spans="1:7" x14ac:dyDescent="0.25">
      <c r="A1291" s="6">
        <v>1267</v>
      </c>
      <c r="B1291" s="6">
        <v>3390.8917133948325</v>
      </c>
      <c r="C1291" s="6">
        <v>-1430.8917133948325</v>
      </c>
      <c r="D1291" s="6">
        <v>-2.367467692462772</v>
      </c>
      <c r="F1291" s="6">
        <v>69.397260273972591</v>
      </c>
      <c r="G1291" s="6">
        <v>3670</v>
      </c>
    </row>
    <row r="1292" spans="1:7" x14ac:dyDescent="0.25">
      <c r="A1292" s="6">
        <v>1268</v>
      </c>
      <c r="B1292" s="6">
        <v>3352.432903200845</v>
      </c>
      <c r="C1292" s="6">
        <v>-302.43290320084498</v>
      </c>
      <c r="D1292" s="6">
        <v>-0.50038736038731413</v>
      </c>
      <c r="F1292" s="6">
        <v>69.452054794520549</v>
      </c>
      <c r="G1292" s="6">
        <v>3670</v>
      </c>
    </row>
    <row r="1293" spans="1:7" x14ac:dyDescent="0.25">
      <c r="A1293" s="6">
        <v>1269</v>
      </c>
      <c r="B1293" s="6">
        <v>3419.6619753986297</v>
      </c>
      <c r="C1293" s="6">
        <v>-239.66197539862969</v>
      </c>
      <c r="D1293" s="6">
        <v>-0.39653034436960249</v>
      </c>
      <c r="F1293" s="6">
        <v>69.506849315068493</v>
      </c>
      <c r="G1293" s="6">
        <v>3670</v>
      </c>
    </row>
    <row r="1294" spans="1:7" x14ac:dyDescent="0.25">
      <c r="A1294" s="6">
        <v>1270</v>
      </c>
      <c r="B1294" s="6">
        <v>3325.5530896244022</v>
      </c>
      <c r="C1294" s="6">
        <v>-125.55308962440222</v>
      </c>
      <c r="D1294" s="6">
        <v>-0.20773261917174549</v>
      </c>
      <c r="F1294" s="6">
        <v>69.561643835616437</v>
      </c>
      <c r="G1294" s="6">
        <v>3670</v>
      </c>
    </row>
    <row r="1295" spans="1:7" x14ac:dyDescent="0.25">
      <c r="A1295" s="6">
        <v>1271</v>
      </c>
      <c r="B1295" s="6">
        <v>3336.5413211083987</v>
      </c>
      <c r="C1295" s="6">
        <v>473.45867889160127</v>
      </c>
      <c r="D1295" s="6">
        <v>0.78335636128090236</v>
      </c>
      <c r="F1295" s="6">
        <v>69.61643835616438</v>
      </c>
      <c r="G1295" s="6">
        <v>3675</v>
      </c>
    </row>
    <row r="1296" spans="1:7" x14ac:dyDescent="0.25">
      <c r="A1296" s="6">
        <v>1272</v>
      </c>
      <c r="B1296" s="6">
        <v>3397.6855124306367</v>
      </c>
      <c r="C1296" s="6">
        <v>-1107.6855124306367</v>
      </c>
      <c r="D1296" s="6">
        <v>-1.8327100782957635</v>
      </c>
      <c r="F1296" s="6">
        <v>69.671232876712324</v>
      </c>
      <c r="G1296" s="6">
        <v>3675</v>
      </c>
    </row>
    <row r="1297" spans="1:7" x14ac:dyDescent="0.25">
      <c r="A1297" s="6">
        <v>1273</v>
      </c>
      <c r="B1297" s="6">
        <v>3354.3233516281994</v>
      </c>
      <c r="C1297" s="6">
        <v>-224.32335162819936</v>
      </c>
      <c r="D1297" s="6">
        <v>-0.37115197654246623</v>
      </c>
      <c r="F1297" s="6">
        <v>69.726027397260268</v>
      </c>
      <c r="G1297" s="6">
        <v>3680</v>
      </c>
    </row>
    <row r="1298" spans="1:7" x14ac:dyDescent="0.25">
      <c r="A1298" s="6">
        <v>1274</v>
      </c>
      <c r="B1298" s="6">
        <v>3311.9064150394388</v>
      </c>
      <c r="C1298" s="6">
        <v>98.093584960561202</v>
      </c>
      <c r="D1298" s="6">
        <v>0.16229976808028343</v>
      </c>
      <c r="F1298" s="6">
        <v>69.780821917808211</v>
      </c>
      <c r="G1298" s="6">
        <v>3680</v>
      </c>
    </row>
    <row r="1299" spans="1:7" x14ac:dyDescent="0.25">
      <c r="A1299" s="6">
        <v>1275</v>
      </c>
      <c r="B1299" s="6">
        <v>3314.6239346537604</v>
      </c>
      <c r="C1299" s="6">
        <v>275.37606534623956</v>
      </c>
      <c r="D1299" s="6">
        <v>0.45562073767132472</v>
      </c>
      <c r="F1299" s="6">
        <v>69.835616438356155</v>
      </c>
      <c r="G1299" s="6">
        <v>3680</v>
      </c>
    </row>
    <row r="1300" spans="1:7" x14ac:dyDescent="0.25">
      <c r="A1300" s="6">
        <v>1276</v>
      </c>
      <c r="B1300" s="6">
        <v>3342.980661064074</v>
      </c>
      <c r="C1300" s="6">
        <v>397.01933893592604</v>
      </c>
      <c r="D1300" s="6">
        <v>0.65688440950134475</v>
      </c>
      <c r="F1300" s="6">
        <v>69.890410958904098</v>
      </c>
      <c r="G1300" s="6">
        <v>3680</v>
      </c>
    </row>
    <row r="1301" spans="1:7" x14ac:dyDescent="0.25">
      <c r="A1301" s="6">
        <v>1277</v>
      </c>
      <c r="B1301" s="6">
        <v>3419.8392049386944</v>
      </c>
      <c r="C1301" s="6">
        <v>400.16079506130563</v>
      </c>
      <c r="D1301" s="6">
        <v>0.66208207457585999</v>
      </c>
      <c r="F1301" s="6">
        <v>69.945205479452056</v>
      </c>
      <c r="G1301" s="6">
        <v>3680</v>
      </c>
    </row>
    <row r="1302" spans="1:7" x14ac:dyDescent="0.25">
      <c r="A1302" s="6">
        <v>1278</v>
      </c>
      <c r="B1302" s="6">
        <v>3422.2613419862419</v>
      </c>
      <c r="C1302" s="6">
        <v>897.73865801375814</v>
      </c>
      <c r="D1302" s="6">
        <v>1.485344592624666</v>
      </c>
      <c r="F1302" s="6">
        <v>70</v>
      </c>
      <c r="G1302" s="6">
        <v>3680</v>
      </c>
    </row>
    <row r="1303" spans="1:7" x14ac:dyDescent="0.25">
      <c r="A1303" s="6">
        <v>1279</v>
      </c>
      <c r="B1303" s="6">
        <v>3257.9695583464882</v>
      </c>
      <c r="C1303" s="6">
        <v>602.03044165351184</v>
      </c>
      <c r="D1303" s="6">
        <v>0.99608349615237246</v>
      </c>
      <c r="F1303" s="6">
        <v>70.054794520547944</v>
      </c>
      <c r="G1303" s="6">
        <v>3680</v>
      </c>
    </row>
    <row r="1304" spans="1:7" x14ac:dyDescent="0.25">
      <c r="A1304" s="6">
        <v>1280</v>
      </c>
      <c r="B1304" s="6">
        <v>3489.3722611573171</v>
      </c>
      <c r="C1304" s="6">
        <v>840.6277388426829</v>
      </c>
      <c r="D1304" s="6">
        <v>1.3908522877502545</v>
      </c>
      <c r="F1304" s="6">
        <v>70.109589041095887</v>
      </c>
      <c r="G1304" s="6">
        <v>3680</v>
      </c>
    </row>
    <row r="1305" spans="1:7" x14ac:dyDescent="0.25">
      <c r="A1305" s="6">
        <v>1281</v>
      </c>
      <c r="B1305" s="6">
        <v>3424.5062494937251</v>
      </c>
      <c r="C1305" s="6">
        <v>1115.4937505062749</v>
      </c>
      <c r="D1305" s="6">
        <v>1.8456291211597922</v>
      </c>
      <c r="F1305" s="6">
        <v>70.164383561643831</v>
      </c>
      <c r="G1305" s="6">
        <v>3680</v>
      </c>
    </row>
    <row r="1306" spans="1:7" x14ac:dyDescent="0.25">
      <c r="A1306" s="6">
        <v>1282</v>
      </c>
      <c r="B1306" s="6">
        <v>3402.5297865257321</v>
      </c>
      <c r="C1306" s="6">
        <v>237.47021347426789</v>
      </c>
      <c r="D1306" s="6">
        <v>0.39290398641608154</v>
      </c>
      <c r="F1306" s="6">
        <v>70.219178082191775</v>
      </c>
      <c r="G1306" s="6">
        <v>3680</v>
      </c>
    </row>
    <row r="1307" spans="1:7" x14ac:dyDescent="0.25">
      <c r="A1307" s="6">
        <v>1283</v>
      </c>
      <c r="B1307" s="6">
        <v>3309.0707423984072</v>
      </c>
      <c r="C1307" s="6">
        <v>-559.07074239840722</v>
      </c>
      <c r="D1307" s="6">
        <v>-0.92500495183466336</v>
      </c>
      <c r="F1307" s="6">
        <v>70.273972602739718</v>
      </c>
      <c r="G1307" s="6">
        <v>3680</v>
      </c>
    </row>
    <row r="1308" spans="1:7" x14ac:dyDescent="0.25">
      <c r="A1308" s="6">
        <v>1284</v>
      </c>
      <c r="B1308" s="6">
        <v>3449.3183851027493</v>
      </c>
      <c r="C1308" s="6">
        <v>-29.318385102749289</v>
      </c>
      <c r="D1308" s="6">
        <v>-4.8508443284826029E-2</v>
      </c>
      <c r="F1308" s="6">
        <v>70.328767123287662</v>
      </c>
      <c r="G1308" s="6">
        <v>3680</v>
      </c>
    </row>
    <row r="1309" spans="1:7" x14ac:dyDescent="0.25">
      <c r="A1309" s="6">
        <v>1285</v>
      </c>
      <c r="B1309" s="6">
        <v>3560.1459241563907</v>
      </c>
      <c r="C1309" s="6">
        <v>-90.14592415639072</v>
      </c>
      <c r="D1309" s="6">
        <v>-0.14915004472359056</v>
      </c>
      <c r="F1309" s="6">
        <v>70.383561643835606</v>
      </c>
      <c r="G1309" s="6">
        <v>3680</v>
      </c>
    </row>
    <row r="1310" spans="1:7" x14ac:dyDescent="0.25">
      <c r="A1310" s="6">
        <v>1286</v>
      </c>
      <c r="B1310" s="6">
        <v>3240.4829103934617</v>
      </c>
      <c r="C1310" s="6">
        <v>759.51708960653832</v>
      </c>
      <c r="D1310" s="6">
        <v>1.2566514675318865</v>
      </c>
      <c r="F1310" s="6">
        <v>70.438356164383563</v>
      </c>
      <c r="G1310" s="6">
        <v>3680</v>
      </c>
    </row>
    <row r="1311" spans="1:7" x14ac:dyDescent="0.25">
      <c r="A1311" s="6">
        <v>1287</v>
      </c>
      <c r="B1311" s="6">
        <v>3352.8464387943286</v>
      </c>
      <c r="C1311" s="6">
        <v>-272.84643879432861</v>
      </c>
      <c r="D1311" s="6">
        <v>-0.45143536914931648</v>
      </c>
      <c r="F1311" s="6">
        <v>70.493150684931507</v>
      </c>
      <c r="G1311" s="6">
        <v>3690</v>
      </c>
    </row>
    <row r="1312" spans="1:7" x14ac:dyDescent="0.25">
      <c r="A1312" s="6">
        <v>1288</v>
      </c>
      <c r="B1312" s="6">
        <v>3318.345754995114</v>
      </c>
      <c r="C1312" s="6">
        <v>21.654245004885979</v>
      </c>
      <c r="D1312" s="6">
        <v>3.5827816300725845E-2</v>
      </c>
      <c r="F1312" s="6">
        <v>70.547945205479451</v>
      </c>
      <c r="G1312" s="6">
        <v>3690</v>
      </c>
    </row>
    <row r="1313" spans="1:7" x14ac:dyDescent="0.25">
      <c r="A1313" s="6">
        <v>1289</v>
      </c>
      <c r="B1313" s="6">
        <v>3419.602898885275</v>
      </c>
      <c r="C1313" s="6">
        <v>340.39710111472505</v>
      </c>
      <c r="D1313" s="6">
        <v>0.56320064750750642</v>
      </c>
      <c r="F1313" s="6">
        <v>70.602739726027394</v>
      </c>
      <c r="G1313" s="6">
        <v>3690</v>
      </c>
    </row>
    <row r="1314" spans="1:7" x14ac:dyDescent="0.25">
      <c r="A1314" s="6">
        <v>1290</v>
      </c>
      <c r="B1314" s="6">
        <v>3450.9725274766843</v>
      </c>
      <c r="C1314" s="6">
        <v>-390.97252747668426</v>
      </c>
      <c r="D1314" s="6">
        <v>-0.64687971757521412</v>
      </c>
      <c r="F1314" s="6">
        <v>70.657534246575338</v>
      </c>
      <c r="G1314" s="6">
        <v>3690</v>
      </c>
    </row>
    <row r="1315" spans="1:7" x14ac:dyDescent="0.25">
      <c r="A1315" s="6">
        <v>1291</v>
      </c>
      <c r="B1315" s="6">
        <v>3514.5388558464701</v>
      </c>
      <c r="C1315" s="6">
        <v>885.46114415352986</v>
      </c>
      <c r="D1315" s="6">
        <v>1.4650309538386161</v>
      </c>
      <c r="F1315" s="6">
        <v>70.712328767123282</v>
      </c>
      <c r="G1315" s="6">
        <v>3690</v>
      </c>
    </row>
    <row r="1316" spans="1:7" x14ac:dyDescent="0.25">
      <c r="A1316" s="6">
        <v>1292</v>
      </c>
      <c r="B1316" s="6">
        <v>3308.12551818473</v>
      </c>
      <c r="C1316" s="6">
        <v>1131.87448181527</v>
      </c>
      <c r="D1316" s="6">
        <v>1.8727316976789827</v>
      </c>
      <c r="F1316" s="6">
        <v>70.767123287671225</v>
      </c>
      <c r="G1316" s="6">
        <v>3690</v>
      </c>
    </row>
    <row r="1317" spans="1:7" x14ac:dyDescent="0.25">
      <c r="A1317" s="6">
        <v>1293</v>
      </c>
      <c r="B1317" s="6">
        <v>3476.8480403260951</v>
      </c>
      <c r="C1317" s="6">
        <v>-416.84804032609509</v>
      </c>
      <c r="D1317" s="6">
        <v>-0.68969179072052966</v>
      </c>
      <c r="F1317" s="6">
        <v>70.821917808219169</v>
      </c>
      <c r="G1317" s="6">
        <v>3690</v>
      </c>
    </row>
    <row r="1318" spans="1:7" x14ac:dyDescent="0.25">
      <c r="A1318" s="6">
        <v>1294</v>
      </c>
      <c r="B1318" s="6">
        <v>3407.5512901608918</v>
      </c>
      <c r="C1318" s="6">
        <v>792.44870983910823</v>
      </c>
      <c r="D1318" s="6">
        <v>1.3111381531638058</v>
      </c>
      <c r="F1318" s="6">
        <v>70.876712328767113</v>
      </c>
      <c r="G1318" s="6">
        <v>3690</v>
      </c>
    </row>
    <row r="1319" spans="1:7" x14ac:dyDescent="0.25">
      <c r="A1319" s="6">
        <v>1295</v>
      </c>
      <c r="B1319" s="6">
        <v>3462.905983174358</v>
      </c>
      <c r="C1319" s="6">
        <v>-372.90598317435797</v>
      </c>
      <c r="D1319" s="6">
        <v>-0.61698789588821368</v>
      </c>
      <c r="F1319" s="6">
        <v>70.93150684931507</v>
      </c>
      <c r="G1319" s="6">
        <v>3700</v>
      </c>
    </row>
    <row r="1320" spans="1:7" x14ac:dyDescent="0.25">
      <c r="A1320" s="6">
        <v>1296</v>
      </c>
      <c r="B1320" s="6">
        <v>3449.6728441828782</v>
      </c>
      <c r="C1320" s="6">
        <v>-189.67284418287818</v>
      </c>
      <c r="D1320" s="6">
        <v>-0.31382132312103389</v>
      </c>
      <c r="F1320" s="6">
        <v>70.986301369863014</v>
      </c>
      <c r="G1320" s="6">
        <v>3700</v>
      </c>
    </row>
    <row r="1321" spans="1:7" x14ac:dyDescent="0.25">
      <c r="A1321" s="6">
        <v>1297</v>
      </c>
      <c r="B1321" s="6">
        <v>3475.4302040055795</v>
      </c>
      <c r="C1321" s="6">
        <v>-95.430204005579526</v>
      </c>
      <c r="D1321" s="6">
        <v>-0.15789309753728348</v>
      </c>
      <c r="F1321" s="6">
        <v>71.041095890410958</v>
      </c>
      <c r="G1321" s="6">
        <v>3700</v>
      </c>
    </row>
    <row r="1322" spans="1:7" x14ac:dyDescent="0.25">
      <c r="A1322" s="6">
        <v>1298</v>
      </c>
      <c r="B1322" s="6">
        <v>3421.7887298794035</v>
      </c>
      <c r="C1322" s="6">
        <v>228.21127012059651</v>
      </c>
      <c r="D1322" s="6">
        <v>0.37758469352273361</v>
      </c>
      <c r="F1322" s="6">
        <v>71.095890410958901</v>
      </c>
      <c r="G1322" s="6">
        <v>3700</v>
      </c>
    </row>
    <row r="1323" spans="1:7" x14ac:dyDescent="0.25">
      <c r="A1323" s="6">
        <v>1299</v>
      </c>
      <c r="B1323" s="6">
        <v>3327.5026145651109</v>
      </c>
      <c r="C1323" s="6">
        <v>-327.50261456511089</v>
      </c>
      <c r="D1323" s="6">
        <v>-0.54186620267751973</v>
      </c>
      <c r="F1323" s="6">
        <v>71.150684931506845</v>
      </c>
      <c r="G1323" s="6">
        <v>3700</v>
      </c>
    </row>
    <row r="1324" spans="1:7" x14ac:dyDescent="0.25">
      <c r="A1324" s="6">
        <v>1300</v>
      </c>
      <c r="B1324" s="6">
        <v>3404.9519235732796</v>
      </c>
      <c r="C1324" s="6">
        <v>35.048076426720399</v>
      </c>
      <c r="D1324" s="6">
        <v>5.7988447236419841E-2</v>
      </c>
      <c r="F1324" s="6">
        <v>71.205479452054789</v>
      </c>
      <c r="G1324" s="6">
        <v>3700</v>
      </c>
    </row>
    <row r="1325" spans="1:7" x14ac:dyDescent="0.25">
      <c r="A1325" s="6">
        <v>1301</v>
      </c>
      <c r="B1325" s="6">
        <v>3361.2943802040681</v>
      </c>
      <c r="C1325" s="6">
        <v>678.70561979593185</v>
      </c>
      <c r="D1325" s="6">
        <v>1.1229456516647076</v>
      </c>
      <c r="F1325" s="6">
        <v>71.260273972602732</v>
      </c>
      <c r="G1325" s="6">
        <v>3700</v>
      </c>
    </row>
    <row r="1326" spans="1:7" x14ac:dyDescent="0.25">
      <c r="A1326" s="6">
        <v>1302</v>
      </c>
      <c r="B1326" s="6">
        <v>3451.7995986636515</v>
      </c>
      <c r="C1326" s="6">
        <v>614.20040133634848</v>
      </c>
      <c r="D1326" s="6">
        <v>1.0162191822409674</v>
      </c>
      <c r="F1326" s="6">
        <v>71.315068493150676</v>
      </c>
      <c r="G1326" s="6">
        <v>3700</v>
      </c>
    </row>
    <row r="1327" spans="1:7" x14ac:dyDescent="0.25">
      <c r="A1327" s="6">
        <v>1303</v>
      </c>
      <c r="B1327" s="6">
        <v>3359.8765438835521</v>
      </c>
      <c r="C1327" s="6">
        <v>-409.87654388355213</v>
      </c>
      <c r="D1327" s="6">
        <v>-0.67815717042653023</v>
      </c>
      <c r="F1327" s="6">
        <v>71.36986301369862</v>
      </c>
      <c r="G1327" s="6">
        <v>3700</v>
      </c>
    </row>
    <row r="1328" spans="1:7" x14ac:dyDescent="0.25">
      <c r="A1328" s="6">
        <v>1304</v>
      </c>
      <c r="B1328" s="6">
        <v>3334.1191840608508</v>
      </c>
      <c r="C1328" s="6">
        <v>375.88081593914922</v>
      </c>
      <c r="D1328" s="6">
        <v>0.62190987593407865</v>
      </c>
      <c r="F1328" s="6">
        <v>71.424657534246577</v>
      </c>
      <c r="G1328" s="6">
        <v>3700</v>
      </c>
    </row>
    <row r="1329" spans="1:7" x14ac:dyDescent="0.25">
      <c r="A1329" s="6">
        <v>1305</v>
      </c>
      <c r="B1329" s="6">
        <v>3350.7196843135553</v>
      </c>
      <c r="C1329" s="6">
        <v>-610.71968431355526</v>
      </c>
      <c r="D1329" s="6">
        <v>-1.0104601964135094</v>
      </c>
      <c r="F1329" s="6">
        <v>71.479452054794521</v>
      </c>
      <c r="G1329" s="6">
        <v>3700</v>
      </c>
    </row>
    <row r="1330" spans="1:7" x14ac:dyDescent="0.25">
      <c r="A1330" s="6">
        <v>1306</v>
      </c>
      <c r="B1330" s="6">
        <v>3348.5338533194267</v>
      </c>
      <c r="C1330" s="6">
        <v>341.46614668057327</v>
      </c>
      <c r="D1330" s="6">
        <v>0.56496942624542479</v>
      </c>
      <c r="F1330" s="6">
        <v>71.534246575342465</v>
      </c>
      <c r="G1330" s="6">
        <v>3700</v>
      </c>
    </row>
    <row r="1331" spans="1:7" x14ac:dyDescent="0.25">
      <c r="A1331" s="6">
        <v>1307</v>
      </c>
      <c r="B1331" s="6">
        <v>3465.9779618688085</v>
      </c>
      <c r="C1331" s="6">
        <v>34.022038131191493</v>
      </c>
      <c r="D1331" s="6">
        <v>5.629082575105173E-2</v>
      </c>
      <c r="F1331" s="6">
        <v>71.589041095890408</v>
      </c>
      <c r="G1331" s="6">
        <v>3700</v>
      </c>
    </row>
    <row r="1332" spans="1:7" x14ac:dyDescent="0.25">
      <c r="A1332" s="6">
        <v>1308</v>
      </c>
      <c r="B1332" s="6">
        <v>3448.0187018089432</v>
      </c>
      <c r="C1332" s="6">
        <v>111.98129819105679</v>
      </c>
      <c r="D1332" s="6">
        <v>0.18527754626405696</v>
      </c>
      <c r="F1332" s="6">
        <v>71.643835616438352</v>
      </c>
      <c r="G1332" s="6">
        <v>3700</v>
      </c>
    </row>
    <row r="1333" spans="1:7" x14ac:dyDescent="0.25">
      <c r="A1333" s="6">
        <v>1309</v>
      </c>
      <c r="B1333" s="6">
        <v>3433.013267416819</v>
      </c>
      <c r="C1333" s="6">
        <v>126.98673258318104</v>
      </c>
      <c r="D1333" s="6">
        <v>0.2101046389099708</v>
      </c>
      <c r="F1333" s="6">
        <v>71.698630136986296</v>
      </c>
      <c r="G1333" s="6">
        <v>3700</v>
      </c>
    </row>
    <row r="1334" spans="1:7" x14ac:dyDescent="0.25">
      <c r="A1334" s="6">
        <v>1310</v>
      </c>
      <c r="B1334" s="6">
        <v>3365.0162005454217</v>
      </c>
      <c r="C1334" s="6">
        <v>-95.016200545421725</v>
      </c>
      <c r="D1334" s="6">
        <v>-0.15720811221846714</v>
      </c>
      <c r="F1334" s="6">
        <v>71.753424657534239</v>
      </c>
      <c r="G1334" s="6">
        <v>3700</v>
      </c>
    </row>
    <row r="1335" spans="1:7" x14ac:dyDescent="0.25">
      <c r="A1335" s="6">
        <v>1311</v>
      </c>
      <c r="B1335" s="6">
        <v>3431.0637424761098</v>
      </c>
      <c r="C1335" s="6">
        <v>-411.06374247610984</v>
      </c>
      <c r="D1335" s="6">
        <v>-0.68012143808292003</v>
      </c>
      <c r="F1335" s="6">
        <v>71.808219178082183</v>
      </c>
      <c r="G1335" s="6">
        <v>3700</v>
      </c>
    </row>
    <row r="1336" spans="1:7" x14ac:dyDescent="0.25">
      <c r="A1336" s="6">
        <v>1312</v>
      </c>
      <c r="B1336" s="6">
        <v>3405.3654591667637</v>
      </c>
      <c r="C1336" s="6">
        <v>-255.36545916676369</v>
      </c>
      <c r="D1336" s="6">
        <v>-0.42251238768716853</v>
      </c>
      <c r="F1336" s="6">
        <v>71.863013698630127</v>
      </c>
      <c r="G1336" s="6">
        <v>3700</v>
      </c>
    </row>
    <row r="1337" spans="1:7" x14ac:dyDescent="0.25">
      <c r="A1337" s="6">
        <v>1313</v>
      </c>
      <c r="B1337" s="6">
        <v>3491.262709584671</v>
      </c>
      <c r="C1337" s="6">
        <v>138.73729041532897</v>
      </c>
      <c r="D1337" s="6">
        <v>0.22954640782623917</v>
      </c>
      <c r="F1337" s="6">
        <v>71.917808219178085</v>
      </c>
      <c r="G1337" s="6">
        <v>3700</v>
      </c>
    </row>
    <row r="1338" spans="1:7" x14ac:dyDescent="0.25">
      <c r="A1338" s="6">
        <v>1314</v>
      </c>
      <c r="B1338" s="6">
        <v>3350.6015312868458</v>
      </c>
      <c r="C1338" s="6">
        <v>519.39846871315422</v>
      </c>
      <c r="D1338" s="6">
        <v>0.85936558488806003</v>
      </c>
      <c r="F1338" s="6">
        <v>71.972602739726028</v>
      </c>
      <c r="G1338" s="6">
        <v>3705</v>
      </c>
    </row>
    <row r="1339" spans="1:7" x14ac:dyDescent="0.25">
      <c r="A1339" s="6">
        <v>1315</v>
      </c>
      <c r="B1339" s="6">
        <v>3430.472977342562</v>
      </c>
      <c r="C1339" s="6">
        <v>-1303.472977342562</v>
      </c>
      <c r="D1339" s="6">
        <v>-2.1566482864977354</v>
      </c>
      <c r="F1339" s="6">
        <v>72.027397260273972</v>
      </c>
      <c r="G1339" s="6">
        <v>3710</v>
      </c>
    </row>
    <row r="1340" spans="1:7" x14ac:dyDescent="0.25">
      <c r="A1340" s="6">
        <v>1316</v>
      </c>
      <c r="B1340" s="6">
        <v>3377.4813448632885</v>
      </c>
      <c r="C1340" s="6">
        <v>-1957.4813448632885</v>
      </c>
      <c r="D1340" s="6">
        <v>-3.2387313443639023</v>
      </c>
      <c r="F1340" s="6">
        <v>72.082191780821915</v>
      </c>
      <c r="G1340" s="6">
        <v>3710</v>
      </c>
    </row>
    <row r="1341" spans="1:7" x14ac:dyDescent="0.25">
      <c r="A1341" s="6">
        <v>1317</v>
      </c>
      <c r="B1341" s="6">
        <v>3317.9912959149851</v>
      </c>
      <c r="C1341" s="6">
        <v>-147.99129591498513</v>
      </c>
      <c r="D1341" s="6">
        <v>-0.24485753084220105</v>
      </c>
      <c r="F1341" s="6">
        <v>72.136986301369859</v>
      </c>
      <c r="G1341" s="6">
        <v>3710</v>
      </c>
    </row>
    <row r="1342" spans="1:7" x14ac:dyDescent="0.25">
      <c r="A1342" s="6">
        <v>1318</v>
      </c>
      <c r="B1342" s="6">
        <v>3346.2298692985887</v>
      </c>
      <c r="C1342" s="6">
        <v>123.77013070141129</v>
      </c>
      <c r="D1342" s="6">
        <v>0.20478264216953435</v>
      </c>
      <c r="F1342" s="6">
        <v>72.191780821917803</v>
      </c>
      <c r="G1342" s="6">
        <v>3710</v>
      </c>
    </row>
    <row r="1343" spans="1:7" x14ac:dyDescent="0.25">
      <c r="A1343" s="6">
        <v>1319</v>
      </c>
      <c r="B1343" s="6">
        <v>3382.6800780385129</v>
      </c>
      <c r="C1343" s="6">
        <v>637.31992196148713</v>
      </c>
      <c r="D1343" s="6">
        <v>1.0544713557862198</v>
      </c>
      <c r="F1343" s="6">
        <v>72.246575342465746</v>
      </c>
      <c r="G1343" s="6">
        <v>3710</v>
      </c>
    </row>
    <row r="1344" spans="1:7" x14ac:dyDescent="0.25">
      <c r="A1344" s="6">
        <v>1320</v>
      </c>
      <c r="B1344" s="6">
        <v>3384.3932969258026</v>
      </c>
      <c r="C1344" s="6">
        <v>675.60670307419741</v>
      </c>
      <c r="D1344" s="6">
        <v>1.1178183697385775</v>
      </c>
      <c r="F1344" s="6">
        <v>72.30136986301369</v>
      </c>
      <c r="G1344" s="6">
        <v>3710</v>
      </c>
    </row>
    <row r="1345" spans="1:7" x14ac:dyDescent="0.25">
      <c r="A1345" s="6">
        <v>1321</v>
      </c>
      <c r="B1345" s="6">
        <v>3369.8604746405167</v>
      </c>
      <c r="C1345" s="6">
        <v>850.13952535948329</v>
      </c>
      <c r="D1345" s="6">
        <v>1.4065899197913971</v>
      </c>
      <c r="F1345" s="6">
        <v>72.356164383561634</v>
      </c>
      <c r="G1345" s="6">
        <v>3710</v>
      </c>
    </row>
    <row r="1346" spans="1:7" x14ac:dyDescent="0.25">
      <c r="A1346" s="6">
        <v>1322</v>
      </c>
      <c r="B1346" s="6">
        <v>3497.8792790804109</v>
      </c>
      <c r="C1346" s="6">
        <v>402.12072091958908</v>
      </c>
      <c r="D1346" s="6">
        <v>0.66532485046565792</v>
      </c>
      <c r="F1346" s="6">
        <v>72.410958904109577</v>
      </c>
      <c r="G1346" s="6">
        <v>3710</v>
      </c>
    </row>
    <row r="1347" spans="1:7" x14ac:dyDescent="0.25">
      <c r="A1347" s="6">
        <v>1323</v>
      </c>
      <c r="B1347" s="6">
        <v>3272.3842276050646</v>
      </c>
      <c r="C1347" s="6">
        <v>567.61577239493545</v>
      </c>
      <c r="D1347" s="6">
        <v>0.93914304646371771</v>
      </c>
      <c r="F1347" s="6">
        <v>72.465753424657535</v>
      </c>
      <c r="G1347" s="6">
        <v>3710</v>
      </c>
    </row>
    <row r="1348" spans="1:7" x14ac:dyDescent="0.25">
      <c r="A1348" s="6">
        <v>1324</v>
      </c>
      <c r="B1348" s="6">
        <v>3352.8464387943286</v>
      </c>
      <c r="C1348" s="6">
        <v>-32.846438794328606</v>
      </c>
      <c r="D1348" s="6">
        <v>-5.434574952812754E-2</v>
      </c>
      <c r="F1348" s="6">
        <v>72.520547945205479</v>
      </c>
      <c r="G1348" s="6">
        <v>3720</v>
      </c>
    </row>
    <row r="1349" spans="1:7" x14ac:dyDescent="0.25">
      <c r="A1349" s="6">
        <v>1325</v>
      </c>
      <c r="B1349" s="6">
        <v>3404.8337705465701</v>
      </c>
      <c r="C1349" s="6">
        <v>-74.833770546570122</v>
      </c>
      <c r="D1349" s="6">
        <v>-0.12381547283815358</v>
      </c>
      <c r="F1349" s="6">
        <v>72.575342465753423</v>
      </c>
      <c r="G1349" s="6">
        <v>3720</v>
      </c>
    </row>
    <row r="1350" spans="1:7" x14ac:dyDescent="0.25">
      <c r="A1350" s="6">
        <v>1326</v>
      </c>
      <c r="B1350" s="6">
        <v>3428.818834968627</v>
      </c>
      <c r="C1350" s="6">
        <v>71.181165031372984</v>
      </c>
      <c r="D1350" s="6">
        <v>0.11777209061042072</v>
      </c>
      <c r="F1350" s="6">
        <v>72.630136986301366</v>
      </c>
      <c r="G1350" s="6">
        <v>3720</v>
      </c>
    </row>
    <row r="1351" spans="1:7" x14ac:dyDescent="0.25">
      <c r="A1351" s="6">
        <v>1327</v>
      </c>
      <c r="B1351" s="6">
        <v>3369.3287860203236</v>
      </c>
      <c r="C1351" s="6">
        <v>450.67121397967639</v>
      </c>
      <c r="D1351" s="6">
        <v>0.74565358722253805</v>
      </c>
      <c r="F1351" s="6">
        <v>72.68493150684931</v>
      </c>
      <c r="G1351" s="6">
        <v>3720</v>
      </c>
    </row>
    <row r="1352" spans="1:7" x14ac:dyDescent="0.25">
      <c r="A1352" s="6">
        <v>1328</v>
      </c>
      <c r="B1352" s="6">
        <v>3369.1515564802589</v>
      </c>
      <c r="C1352" s="6">
        <v>500.84844351974107</v>
      </c>
      <c r="D1352" s="6">
        <v>0.82867382468799378</v>
      </c>
      <c r="F1352" s="6">
        <v>72.739726027397253</v>
      </c>
      <c r="G1352" s="6">
        <v>3720</v>
      </c>
    </row>
    <row r="1353" spans="1:7" x14ac:dyDescent="0.25">
      <c r="A1353" s="6">
        <v>1329</v>
      </c>
      <c r="B1353" s="6">
        <v>3413.990630116567</v>
      </c>
      <c r="C1353" s="6">
        <v>-463.99063011656699</v>
      </c>
      <c r="D1353" s="6">
        <v>-0.76769109508659727</v>
      </c>
      <c r="F1353" s="6">
        <v>72.794520547945197</v>
      </c>
      <c r="G1353" s="6">
        <v>3720</v>
      </c>
    </row>
    <row r="1354" spans="1:7" x14ac:dyDescent="0.25">
      <c r="A1354" s="6">
        <v>1330</v>
      </c>
      <c r="B1354" s="6">
        <v>3369.0924799669042</v>
      </c>
      <c r="C1354" s="6">
        <v>-39.092479966904193</v>
      </c>
      <c r="D1354" s="6">
        <v>-6.4680075000445564E-2</v>
      </c>
      <c r="F1354" s="6">
        <v>72.849315068493141</v>
      </c>
      <c r="G1354" s="6">
        <v>3720</v>
      </c>
    </row>
    <row r="1355" spans="1:7" x14ac:dyDescent="0.25">
      <c r="A1355" s="6">
        <v>1331</v>
      </c>
      <c r="B1355" s="6">
        <v>3416.1764611106955</v>
      </c>
      <c r="C1355" s="6">
        <v>-26.176461110695527</v>
      </c>
      <c r="D1355" s="6">
        <v>-4.331000410614555E-2</v>
      </c>
      <c r="F1355" s="6">
        <v>72.904109589041084</v>
      </c>
      <c r="G1355" s="6">
        <v>3720</v>
      </c>
    </row>
    <row r="1356" spans="1:7" x14ac:dyDescent="0.25">
      <c r="A1356" s="6">
        <v>1332</v>
      </c>
      <c r="B1356" s="6">
        <v>3252.3572895777806</v>
      </c>
      <c r="C1356" s="6">
        <v>147.64271042221935</v>
      </c>
      <c r="D1356" s="6">
        <v>0.24428078217250179</v>
      </c>
      <c r="F1356" s="6">
        <v>72.958904109589042</v>
      </c>
      <c r="G1356" s="6">
        <v>3720</v>
      </c>
    </row>
    <row r="1357" spans="1:7" x14ac:dyDescent="0.25">
      <c r="A1357" s="6">
        <v>1333</v>
      </c>
      <c r="B1357" s="6">
        <v>3318.7592905885977</v>
      </c>
      <c r="C1357" s="6">
        <v>241.24070941140235</v>
      </c>
      <c r="D1357" s="6">
        <v>0.39914242307216469</v>
      </c>
      <c r="F1357" s="6">
        <v>73.013698630136986</v>
      </c>
      <c r="G1357" s="6">
        <v>3720</v>
      </c>
    </row>
    <row r="1358" spans="1:7" x14ac:dyDescent="0.25">
      <c r="A1358" s="6">
        <v>1334</v>
      </c>
      <c r="B1358" s="6">
        <v>3347.6477056191047</v>
      </c>
      <c r="C1358" s="6">
        <v>242.35229438089527</v>
      </c>
      <c r="D1358" s="6">
        <v>0.40098158495846709</v>
      </c>
      <c r="F1358" s="6">
        <v>73.06849315068493</v>
      </c>
      <c r="G1358" s="6">
        <v>3720</v>
      </c>
    </row>
    <row r="1359" spans="1:7" x14ac:dyDescent="0.25">
      <c r="A1359" s="6">
        <v>1335</v>
      </c>
      <c r="B1359" s="6">
        <v>3399.6941138847005</v>
      </c>
      <c r="C1359" s="6">
        <v>-189.69411388470053</v>
      </c>
      <c r="D1359" s="6">
        <v>-0.31385651469522591</v>
      </c>
      <c r="F1359" s="6">
        <v>73.123287671232873</v>
      </c>
      <c r="G1359" s="6">
        <v>3720</v>
      </c>
    </row>
    <row r="1360" spans="1:7" x14ac:dyDescent="0.25">
      <c r="A1360" s="6">
        <v>1336</v>
      </c>
      <c r="B1360" s="6">
        <v>3324.607865410725</v>
      </c>
      <c r="C1360" s="6">
        <v>-74.607865410725026</v>
      </c>
      <c r="D1360" s="6">
        <v>-0.12344170373622358</v>
      </c>
      <c r="F1360" s="6">
        <v>73.178082191780817</v>
      </c>
      <c r="G1360" s="6">
        <v>3725</v>
      </c>
    </row>
    <row r="1361" spans="1:7" x14ac:dyDescent="0.25">
      <c r="A1361" s="6">
        <v>1337</v>
      </c>
      <c r="B1361" s="6">
        <v>3358.8722431565202</v>
      </c>
      <c r="C1361" s="6">
        <v>-68.872243156520199</v>
      </c>
      <c r="D1361" s="6">
        <v>-0.11395188682283598</v>
      </c>
      <c r="F1361" s="6">
        <v>73.232876712328761</v>
      </c>
      <c r="G1361" s="6">
        <v>3725</v>
      </c>
    </row>
    <row r="1362" spans="1:7" x14ac:dyDescent="0.25">
      <c r="A1362" s="6">
        <v>1338</v>
      </c>
      <c r="B1362" s="6">
        <v>3377.3041153232243</v>
      </c>
      <c r="C1362" s="6">
        <v>-27.304115323224323</v>
      </c>
      <c r="D1362" s="6">
        <v>-4.5175753199134257E-2</v>
      </c>
      <c r="F1362" s="6">
        <v>73.287671232876704</v>
      </c>
      <c r="G1362" s="6">
        <v>3730</v>
      </c>
    </row>
    <row r="1363" spans="1:7" x14ac:dyDescent="0.25">
      <c r="A1363" s="6">
        <v>1339</v>
      </c>
      <c r="B1363" s="6">
        <v>3297.4326692675077</v>
      </c>
      <c r="C1363" s="6">
        <v>-107.43266926750766</v>
      </c>
      <c r="D1363" s="6">
        <v>-0.17775165739301504</v>
      </c>
      <c r="F1363" s="6">
        <v>73.342465753424648</v>
      </c>
      <c r="G1363" s="6">
        <v>3730</v>
      </c>
    </row>
    <row r="1364" spans="1:7" x14ac:dyDescent="0.25">
      <c r="A1364" s="6">
        <v>1340</v>
      </c>
      <c r="B1364" s="6">
        <v>3504.0232364693125</v>
      </c>
      <c r="C1364" s="6">
        <v>5.9767635306875491</v>
      </c>
      <c r="D1364" s="6">
        <v>9.8887948206938039E-3</v>
      </c>
      <c r="F1364" s="6">
        <v>73.397260273972591</v>
      </c>
      <c r="G1364" s="6">
        <v>3730</v>
      </c>
    </row>
    <row r="1365" spans="1:7" x14ac:dyDescent="0.25">
      <c r="A1365" s="6">
        <v>1341</v>
      </c>
      <c r="B1365" s="6">
        <v>3327.3253850250467</v>
      </c>
      <c r="C1365" s="6">
        <v>52.674614974953329</v>
      </c>
      <c r="D1365" s="6">
        <v>8.7152261767069999E-2</v>
      </c>
      <c r="F1365" s="6">
        <v>73.452054794520549</v>
      </c>
      <c r="G1365" s="6">
        <v>3730</v>
      </c>
    </row>
    <row r="1366" spans="1:7" x14ac:dyDescent="0.25">
      <c r="A1366" s="6">
        <v>1342</v>
      </c>
      <c r="B1366" s="6">
        <v>3488.3088839169304</v>
      </c>
      <c r="C1366" s="6">
        <v>171.69111608306957</v>
      </c>
      <c r="D1366" s="6">
        <v>0.28406983324068119</v>
      </c>
      <c r="F1366" s="6">
        <v>73.506849315068493</v>
      </c>
      <c r="G1366" s="6">
        <v>3730</v>
      </c>
    </row>
    <row r="1367" spans="1:7" x14ac:dyDescent="0.25">
      <c r="A1367" s="6">
        <v>1343</v>
      </c>
      <c r="B1367" s="6">
        <v>3334.8871787344633</v>
      </c>
      <c r="C1367" s="6">
        <v>175.1128212655367</v>
      </c>
      <c r="D1367" s="6">
        <v>0.28973118161302169</v>
      </c>
      <c r="F1367" s="6">
        <v>73.561643835616437</v>
      </c>
      <c r="G1367" s="6">
        <v>3730</v>
      </c>
    </row>
    <row r="1368" spans="1:7" x14ac:dyDescent="0.25">
      <c r="A1368" s="6">
        <v>1344</v>
      </c>
      <c r="B1368" s="6">
        <v>3319.7635913156296</v>
      </c>
      <c r="C1368" s="6">
        <v>735.23640868437042</v>
      </c>
      <c r="D1368" s="6">
        <v>1.2164781077338569</v>
      </c>
      <c r="F1368" s="6">
        <v>73.61643835616438</v>
      </c>
      <c r="G1368" s="6">
        <v>3730</v>
      </c>
    </row>
    <row r="1369" spans="1:7" x14ac:dyDescent="0.25">
      <c r="A1369" s="6">
        <v>1345</v>
      </c>
      <c r="B1369" s="6">
        <v>3286.91704989035</v>
      </c>
      <c r="C1369" s="6">
        <v>1023.08295010965</v>
      </c>
      <c r="D1369" s="6">
        <v>1.6927317479165198</v>
      </c>
      <c r="F1369" s="6">
        <v>73.671232876712324</v>
      </c>
      <c r="G1369" s="6">
        <v>3730</v>
      </c>
    </row>
    <row r="1370" spans="1:7" x14ac:dyDescent="0.25">
      <c r="A1370" s="6">
        <v>1346</v>
      </c>
      <c r="B1370" s="6">
        <v>3433.7812620904315</v>
      </c>
      <c r="C1370" s="6">
        <v>-743.78126209043148</v>
      </c>
      <c r="D1370" s="6">
        <v>-1.2306159101869052</v>
      </c>
      <c r="F1370" s="6">
        <v>73.726027397260268</v>
      </c>
      <c r="G1370" s="6">
        <v>3730</v>
      </c>
    </row>
    <row r="1371" spans="1:7" x14ac:dyDescent="0.25">
      <c r="A1371" s="6">
        <v>1347</v>
      </c>
      <c r="B1371" s="6">
        <v>3452.3903637971998</v>
      </c>
      <c r="C1371" s="6">
        <v>-452.39036379719983</v>
      </c>
      <c r="D1371" s="6">
        <v>-0.74849798950217228</v>
      </c>
      <c r="F1371" s="6">
        <v>73.780821917808211</v>
      </c>
      <c r="G1371" s="6">
        <v>3740</v>
      </c>
    </row>
    <row r="1372" spans="1:7" x14ac:dyDescent="0.25">
      <c r="A1372" s="6">
        <v>1348</v>
      </c>
      <c r="B1372" s="6">
        <v>3414.5223187367606</v>
      </c>
      <c r="C1372" s="6">
        <v>-314.52231873676055</v>
      </c>
      <c r="D1372" s="6">
        <v>-0.52038978295647742</v>
      </c>
      <c r="F1372" s="6">
        <v>73.835616438356155</v>
      </c>
      <c r="G1372" s="6">
        <v>3740</v>
      </c>
    </row>
    <row r="1373" spans="1:7" x14ac:dyDescent="0.25">
      <c r="A1373" s="6">
        <v>1349</v>
      </c>
      <c r="B1373" s="6">
        <v>3234.0435704377865</v>
      </c>
      <c r="C1373" s="6">
        <v>-74.043570437786457</v>
      </c>
      <c r="D1373" s="6">
        <v>-0.12250805508556388</v>
      </c>
      <c r="F1373" s="6">
        <v>73.890410958904098</v>
      </c>
      <c r="G1373" s="6">
        <v>3740</v>
      </c>
    </row>
    <row r="1374" spans="1:7" x14ac:dyDescent="0.25">
      <c r="A1374" s="6">
        <v>1350</v>
      </c>
      <c r="B1374" s="6">
        <v>3348.6520063461367</v>
      </c>
      <c r="C1374" s="6">
        <v>-28.652006346136659</v>
      </c>
      <c r="D1374" s="6">
        <v>-4.7405892922380406E-2</v>
      </c>
      <c r="F1374" s="6">
        <v>73.945205479452056</v>
      </c>
      <c r="G1374" s="6">
        <v>3740</v>
      </c>
    </row>
    <row r="1375" spans="1:7" x14ac:dyDescent="0.25">
      <c r="A1375" s="6">
        <v>1351</v>
      </c>
      <c r="B1375" s="6">
        <v>3540.7688277760099</v>
      </c>
      <c r="C1375" s="6">
        <v>-10.768827776009857</v>
      </c>
      <c r="D1375" s="6">
        <v>-1.7817457188924368E-2</v>
      </c>
      <c r="F1375" s="6">
        <v>74</v>
      </c>
      <c r="G1375" s="6">
        <v>3740</v>
      </c>
    </row>
    <row r="1376" spans="1:7" x14ac:dyDescent="0.25">
      <c r="A1376" s="6">
        <v>1352</v>
      </c>
      <c r="B1376" s="6">
        <v>3334.060107547496</v>
      </c>
      <c r="C1376" s="6">
        <v>725.93989245250395</v>
      </c>
      <c r="D1376" s="6">
        <v>1.2010966490075483</v>
      </c>
      <c r="F1376" s="6">
        <v>74.054794520547944</v>
      </c>
      <c r="G1376" s="6">
        <v>3740</v>
      </c>
    </row>
    <row r="1377" spans="1:7" x14ac:dyDescent="0.25">
      <c r="A1377" s="6">
        <v>1353</v>
      </c>
      <c r="B1377" s="6">
        <v>3375.5318199225794</v>
      </c>
      <c r="C1377" s="6">
        <v>-55.531819922579416</v>
      </c>
      <c r="D1377" s="6">
        <v>-9.1879621874705927E-2</v>
      </c>
      <c r="F1377" s="6">
        <v>74.109589041095887</v>
      </c>
      <c r="G1377" s="6">
        <v>3740</v>
      </c>
    </row>
    <row r="1378" spans="1:7" x14ac:dyDescent="0.25">
      <c r="A1378" s="6">
        <v>1354</v>
      </c>
      <c r="B1378" s="6">
        <v>3467.6321042427435</v>
      </c>
      <c r="C1378" s="6">
        <v>-107.63210424274348</v>
      </c>
      <c r="D1378" s="6">
        <v>-0.17808163055324652</v>
      </c>
      <c r="F1378" s="6">
        <v>74.164383561643831</v>
      </c>
      <c r="G1378" s="6">
        <v>3740</v>
      </c>
    </row>
    <row r="1379" spans="1:7" x14ac:dyDescent="0.25">
      <c r="A1379" s="6">
        <v>1355</v>
      </c>
      <c r="B1379" s="6">
        <v>3291.5840944453807</v>
      </c>
      <c r="C1379" s="6">
        <v>428.41590555461926</v>
      </c>
      <c r="D1379" s="6">
        <v>0.70883128740146228</v>
      </c>
      <c r="F1379" s="6">
        <v>74.219178082191775</v>
      </c>
      <c r="G1379" s="6">
        <v>3740</v>
      </c>
    </row>
    <row r="1380" spans="1:7" x14ac:dyDescent="0.25">
      <c r="A1380" s="6">
        <v>1356</v>
      </c>
      <c r="B1380" s="6">
        <v>3203.7963956001186</v>
      </c>
      <c r="C1380" s="6">
        <v>-228.79639560011856</v>
      </c>
      <c r="D1380" s="6">
        <v>-0.37855280708145894</v>
      </c>
      <c r="F1380" s="6">
        <v>74.273972602739718</v>
      </c>
      <c r="G1380" s="6">
        <v>3740</v>
      </c>
    </row>
    <row r="1381" spans="1:7" x14ac:dyDescent="0.25">
      <c r="A1381" s="6">
        <v>1357</v>
      </c>
      <c r="B1381" s="6">
        <v>3369.2697095069684</v>
      </c>
      <c r="C1381" s="6">
        <v>170.73029049303159</v>
      </c>
      <c r="D1381" s="6">
        <v>0.28248010879038749</v>
      </c>
      <c r="F1381" s="6">
        <v>74.328767123287662</v>
      </c>
      <c r="G1381" s="6">
        <v>3740</v>
      </c>
    </row>
    <row r="1382" spans="1:7" x14ac:dyDescent="0.25">
      <c r="A1382" s="6">
        <v>1358</v>
      </c>
      <c r="B1382" s="6">
        <v>3273.3294518187413</v>
      </c>
      <c r="C1382" s="6">
        <v>396.67054818125871</v>
      </c>
      <c r="D1382" s="6">
        <v>0.65630732121760216</v>
      </c>
      <c r="F1382" s="6">
        <v>74.383561643835606</v>
      </c>
      <c r="G1382" s="6">
        <v>3740</v>
      </c>
    </row>
    <row r="1383" spans="1:7" x14ac:dyDescent="0.25">
      <c r="A1383" s="6">
        <v>1359</v>
      </c>
      <c r="B1383" s="6">
        <v>3334.9462552478185</v>
      </c>
      <c r="C1383" s="6">
        <v>465.0537447521815</v>
      </c>
      <c r="D1383" s="6">
        <v>0.76945006086272183</v>
      </c>
      <c r="F1383" s="6">
        <v>74.438356164383563</v>
      </c>
      <c r="G1383" s="6">
        <v>3740</v>
      </c>
    </row>
    <row r="1384" spans="1:7" x14ac:dyDescent="0.25">
      <c r="A1384" s="6">
        <v>1360</v>
      </c>
      <c r="B1384" s="6">
        <v>3287.7441210773177</v>
      </c>
      <c r="C1384" s="6">
        <v>512.25587892268231</v>
      </c>
      <c r="D1384" s="6">
        <v>0.84754788379219048</v>
      </c>
      <c r="F1384" s="6">
        <v>74.493150684931507</v>
      </c>
      <c r="G1384" s="6">
        <v>3740</v>
      </c>
    </row>
    <row r="1385" spans="1:7" x14ac:dyDescent="0.25">
      <c r="A1385" s="6">
        <v>1361</v>
      </c>
      <c r="B1385" s="6">
        <v>3327.2072319983372</v>
      </c>
      <c r="C1385" s="6">
        <v>772.79276800166281</v>
      </c>
      <c r="D1385" s="6">
        <v>1.2786166095491083</v>
      </c>
      <c r="F1385" s="6">
        <v>74.547945205479451</v>
      </c>
      <c r="G1385" s="6">
        <v>3745</v>
      </c>
    </row>
    <row r="1386" spans="1:7" x14ac:dyDescent="0.25">
      <c r="A1386" s="6">
        <v>1362</v>
      </c>
      <c r="B1386" s="6">
        <v>3486.0639764094472</v>
      </c>
      <c r="C1386" s="6">
        <v>133.93602359055285</v>
      </c>
      <c r="D1386" s="6">
        <v>0.22160251942144674</v>
      </c>
      <c r="F1386" s="6">
        <v>74.602739726027394</v>
      </c>
      <c r="G1386" s="6">
        <v>3750</v>
      </c>
    </row>
    <row r="1387" spans="1:7" x14ac:dyDescent="0.25">
      <c r="A1387" s="6">
        <v>1363</v>
      </c>
      <c r="B1387" s="6">
        <v>3384.6886794925767</v>
      </c>
      <c r="C1387" s="6">
        <v>-244.68867949257674</v>
      </c>
      <c r="D1387" s="6">
        <v>-0.40484722777215959</v>
      </c>
      <c r="F1387" s="6">
        <v>74.657534246575338</v>
      </c>
      <c r="G1387" s="6">
        <v>3750</v>
      </c>
    </row>
    <row r="1388" spans="1:7" x14ac:dyDescent="0.25">
      <c r="A1388" s="6">
        <v>1364</v>
      </c>
      <c r="B1388" s="6">
        <v>3332.5831947136257</v>
      </c>
      <c r="C1388" s="6">
        <v>137.41680528637426</v>
      </c>
      <c r="D1388" s="6">
        <v>0.22736161225302223</v>
      </c>
      <c r="F1388" s="6">
        <v>74.712328767123282</v>
      </c>
      <c r="G1388" s="6">
        <v>3750</v>
      </c>
    </row>
    <row r="1389" spans="1:7" x14ac:dyDescent="0.25">
      <c r="A1389" s="6">
        <v>1365</v>
      </c>
      <c r="B1389" s="6">
        <v>3544.6678776574281</v>
      </c>
      <c r="C1389" s="6">
        <v>775.33212234257189</v>
      </c>
      <c r="D1389" s="6">
        <v>1.2828180730879208</v>
      </c>
      <c r="F1389" s="6">
        <v>74.767123287671225</v>
      </c>
      <c r="G1389" s="6">
        <v>3750</v>
      </c>
    </row>
    <row r="1390" spans="1:7" x14ac:dyDescent="0.25">
      <c r="A1390" s="6">
        <v>1366</v>
      </c>
      <c r="B1390" s="6">
        <v>3418.3622921048236</v>
      </c>
      <c r="C1390" s="6">
        <v>261.63770789517639</v>
      </c>
      <c r="D1390" s="6">
        <v>0.43289007461106388</v>
      </c>
      <c r="F1390" s="6">
        <v>74.821917808219169</v>
      </c>
      <c r="G1390" s="6">
        <v>3750</v>
      </c>
    </row>
    <row r="1391" spans="1:7" x14ac:dyDescent="0.25">
      <c r="A1391" s="6">
        <v>1367</v>
      </c>
      <c r="B1391" s="6">
        <v>3461.0155347470036</v>
      </c>
      <c r="C1391" s="6">
        <v>-11.015534747003585</v>
      </c>
      <c r="D1391" s="6">
        <v>-1.8225643760881847E-2</v>
      </c>
      <c r="F1391" s="6">
        <v>74.876712328767113</v>
      </c>
      <c r="G1391" s="6">
        <v>3750</v>
      </c>
    </row>
    <row r="1392" spans="1:7" x14ac:dyDescent="0.25">
      <c r="A1392" s="6">
        <v>1368</v>
      </c>
      <c r="B1392" s="6">
        <v>3345.8754102184598</v>
      </c>
      <c r="C1392" s="6">
        <v>-260.87541021845982</v>
      </c>
      <c r="D1392" s="6">
        <v>-0.43162882255070761</v>
      </c>
      <c r="F1392" s="6">
        <v>74.93150684931507</v>
      </c>
      <c r="G1392" s="6">
        <v>3750</v>
      </c>
    </row>
    <row r="1393" spans="1:7" x14ac:dyDescent="0.25">
      <c r="A1393" s="6">
        <v>1369</v>
      </c>
      <c r="B1393" s="6">
        <v>3381.3213182313521</v>
      </c>
      <c r="C1393" s="6">
        <v>28.678681768647948</v>
      </c>
      <c r="D1393" s="6">
        <v>4.7450028478123081E-2</v>
      </c>
      <c r="F1393" s="6">
        <v>74.986301369863014</v>
      </c>
      <c r="G1393" s="6">
        <v>3750</v>
      </c>
    </row>
    <row r="1394" spans="1:7" x14ac:dyDescent="0.25">
      <c r="A1394" s="6">
        <v>1370</v>
      </c>
      <c r="B1394" s="6">
        <v>3343.630502710977</v>
      </c>
      <c r="C1394" s="6">
        <v>336.369497289023</v>
      </c>
      <c r="D1394" s="6">
        <v>0.55653681554445289</v>
      </c>
      <c r="F1394" s="6">
        <v>75.041095890410958</v>
      </c>
      <c r="G1394" s="6">
        <v>3750</v>
      </c>
    </row>
    <row r="1395" spans="1:7" x14ac:dyDescent="0.25">
      <c r="A1395" s="6">
        <v>1371</v>
      </c>
      <c r="B1395" s="6">
        <v>3428.2871463484335</v>
      </c>
      <c r="C1395" s="6">
        <v>271.71285365156655</v>
      </c>
      <c r="D1395" s="6">
        <v>0.44955980709453475</v>
      </c>
      <c r="F1395" s="6">
        <v>75.095890410958901</v>
      </c>
      <c r="G1395" s="6">
        <v>3750</v>
      </c>
    </row>
    <row r="1396" spans="1:7" x14ac:dyDescent="0.25">
      <c r="A1396" s="6">
        <v>1372</v>
      </c>
      <c r="B1396" s="6">
        <v>3260.8052309875197</v>
      </c>
      <c r="C1396" s="6">
        <v>19.194769012480265</v>
      </c>
      <c r="D1396" s="6">
        <v>3.1758514691176555E-2</v>
      </c>
      <c r="F1396" s="6">
        <v>75.150684931506845</v>
      </c>
      <c r="G1396" s="6">
        <v>3755</v>
      </c>
    </row>
    <row r="1397" spans="1:7" x14ac:dyDescent="0.25">
      <c r="A1397" s="6">
        <v>1373</v>
      </c>
      <c r="B1397" s="6">
        <v>3426.2194683810148</v>
      </c>
      <c r="C1397" s="6">
        <v>-86.219468381014849</v>
      </c>
      <c r="D1397" s="6">
        <v>-0.14265356626399298</v>
      </c>
      <c r="F1397" s="6">
        <v>75.205479452054789</v>
      </c>
      <c r="G1397" s="6">
        <v>3760</v>
      </c>
    </row>
    <row r="1398" spans="1:7" x14ac:dyDescent="0.25">
      <c r="A1398" s="6">
        <v>1374</v>
      </c>
      <c r="B1398" s="6">
        <v>3392.427702742058</v>
      </c>
      <c r="C1398" s="6">
        <v>-292.42770274205805</v>
      </c>
      <c r="D1398" s="6">
        <v>-0.48383335520225806</v>
      </c>
      <c r="F1398" s="6">
        <v>75.260273972602732</v>
      </c>
      <c r="G1398" s="6">
        <v>3760</v>
      </c>
    </row>
    <row r="1399" spans="1:7" x14ac:dyDescent="0.25">
      <c r="A1399" s="6">
        <v>1375</v>
      </c>
      <c r="B1399" s="6">
        <v>3261.5732256611323</v>
      </c>
      <c r="C1399" s="6">
        <v>548.42677433886774</v>
      </c>
      <c r="D1399" s="6">
        <v>0.9073940800512359</v>
      </c>
      <c r="F1399" s="6">
        <v>75.315068493150676</v>
      </c>
      <c r="G1399" s="6">
        <v>3760</v>
      </c>
    </row>
    <row r="1400" spans="1:7" x14ac:dyDescent="0.25">
      <c r="A1400" s="6">
        <v>1376</v>
      </c>
      <c r="B1400" s="6">
        <v>3554.592731901038</v>
      </c>
      <c r="C1400" s="6">
        <v>-604.59273190103795</v>
      </c>
      <c r="D1400" s="6">
        <v>-1.0003229080679943</v>
      </c>
      <c r="F1400" s="6">
        <v>75.36986301369862</v>
      </c>
      <c r="G1400" s="6">
        <v>3760</v>
      </c>
    </row>
    <row r="1401" spans="1:7" x14ac:dyDescent="0.25">
      <c r="A1401" s="6">
        <v>1377</v>
      </c>
      <c r="B1401" s="6">
        <v>3457.7072499991336</v>
      </c>
      <c r="C1401" s="6">
        <v>572.29275000086636</v>
      </c>
      <c r="D1401" s="6">
        <v>0.94688129337420079</v>
      </c>
      <c r="F1401" s="6">
        <v>75.424657534246563</v>
      </c>
      <c r="G1401" s="6">
        <v>3760</v>
      </c>
    </row>
    <row r="1402" spans="1:7" x14ac:dyDescent="0.25">
      <c r="A1402" s="6">
        <v>1378</v>
      </c>
      <c r="B1402" s="6">
        <v>3269.3713254239683</v>
      </c>
      <c r="C1402" s="6">
        <v>-1919.3713254239683</v>
      </c>
      <c r="D1402" s="6">
        <v>-3.1756767896850864</v>
      </c>
      <c r="F1402" s="6">
        <v>75.479452054794521</v>
      </c>
      <c r="G1402" s="6">
        <v>3760</v>
      </c>
    </row>
    <row r="1403" spans="1:7" x14ac:dyDescent="0.25">
      <c r="A1403" s="6">
        <v>1379</v>
      </c>
      <c r="B1403" s="6">
        <v>3287.3305854838336</v>
      </c>
      <c r="C1403" s="6">
        <v>312.6694145161664</v>
      </c>
      <c r="D1403" s="6">
        <v>0.5173240786558515</v>
      </c>
      <c r="F1403" s="6">
        <v>75.534246575342465</v>
      </c>
      <c r="G1403" s="6">
        <v>3760</v>
      </c>
    </row>
    <row r="1404" spans="1:7" x14ac:dyDescent="0.25">
      <c r="A1404" s="6">
        <v>1380</v>
      </c>
      <c r="B1404" s="6">
        <v>3463.1422892277769</v>
      </c>
      <c r="C1404" s="6">
        <v>46.857710772223072</v>
      </c>
      <c r="D1404" s="6">
        <v>7.7527960611923949E-2</v>
      </c>
      <c r="F1404" s="6">
        <v>75.589041095890408</v>
      </c>
      <c r="G1404" s="6">
        <v>3760</v>
      </c>
    </row>
    <row r="1405" spans="1:7" x14ac:dyDescent="0.25">
      <c r="A1405" s="6">
        <v>1381</v>
      </c>
      <c r="B1405" s="6">
        <v>3436.3215521646889</v>
      </c>
      <c r="C1405" s="6">
        <v>633.67844783531109</v>
      </c>
      <c r="D1405" s="6">
        <v>1.0484463908877879</v>
      </c>
      <c r="F1405" s="6">
        <v>75.643835616438352</v>
      </c>
      <c r="G1405" s="6">
        <v>3760</v>
      </c>
    </row>
    <row r="1406" spans="1:7" x14ac:dyDescent="0.25">
      <c r="A1406" s="6">
        <v>1382</v>
      </c>
      <c r="B1406" s="6">
        <v>3308.8344363449883</v>
      </c>
      <c r="C1406" s="6">
        <v>-848.83443634498826</v>
      </c>
      <c r="D1406" s="6">
        <v>-1.4044305977066571</v>
      </c>
      <c r="F1406" s="6">
        <v>75.698630136986296</v>
      </c>
      <c r="G1406" s="6">
        <v>3760</v>
      </c>
    </row>
    <row r="1407" spans="1:7" x14ac:dyDescent="0.25">
      <c r="A1407" s="6">
        <v>1383</v>
      </c>
      <c r="B1407" s="6">
        <v>3492.680545905187</v>
      </c>
      <c r="C1407" s="6">
        <v>-302.68054590518705</v>
      </c>
      <c r="D1407" s="6">
        <v>-0.50079709516760218</v>
      </c>
      <c r="F1407" s="6">
        <v>75.753424657534239</v>
      </c>
      <c r="G1407" s="6">
        <v>3760</v>
      </c>
    </row>
    <row r="1408" spans="1:7" x14ac:dyDescent="0.25">
      <c r="A1408" s="6">
        <v>1384</v>
      </c>
      <c r="B1408" s="6">
        <v>3341.2083656634295</v>
      </c>
      <c r="C1408" s="6">
        <v>458.7916343365705</v>
      </c>
      <c r="D1408" s="6">
        <v>0.7590891481837182</v>
      </c>
      <c r="F1408" s="6">
        <v>75.808219178082183</v>
      </c>
      <c r="G1408" s="6">
        <v>3765</v>
      </c>
    </row>
    <row r="1409" spans="1:7" x14ac:dyDescent="0.25">
      <c r="A1409" s="6">
        <v>1385</v>
      </c>
      <c r="B1409" s="6">
        <v>3434.6674097907539</v>
      </c>
      <c r="C1409" s="6">
        <v>15.332590209246064</v>
      </c>
      <c r="D1409" s="6">
        <v>2.5368385058321188E-2</v>
      </c>
      <c r="F1409" s="6">
        <v>75.863013698630127</v>
      </c>
      <c r="G1409" s="6">
        <v>3770</v>
      </c>
    </row>
    <row r="1410" spans="1:7" x14ac:dyDescent="0.25">
      <c r="A1410" s="6">
        <v>1386</v>
      </c>
      <c r="B1410" s="6">
        <v>3427.7554577282399</v>
      </c>
      <c r="C1410" s="6">
        <v>-357.75545772823989</v>
      </c>
      <c r="D1410" s="6">
        <v>-0.59192074427796293</v>
      </c>
      <c r="F1410" s="6">
        <v>75.91780821917807</v>
      </c>
      <c r="G1410" s="6">
        <v>3770</v>
      </c>
    </row>
    <row r="1411" spans="1:7" x14ac:dyDescent="0.25">
      <c r="A1411" s="6">
        <v>1387</v>
      </c>
      <c r="B1411" s="6">
        <v>3353.6144334679416</v>
      </c>
      <c r="C1411" s="6">
        <v>56.385566532058419</v>
      </c>
      <c r="D1411" s="6">
        <v>9.3292179859751329E-2</v>
      </c>
      <c r="F1411" s="6">
        <v>75.972602739726028</v>
      </c>
      <c r="G1411" s="6">
        <v>3770</v>
      </c>
    </row>
    <row r="1412" spans="1:7" x14ac:dyDescent="0.25">
      <c r="A1412" s="6">
        <v>1388</v>
      </c>
      <c r="B1412" s="6">
        <v>3350.6606078002005</v>
      </c>
      <c r="C1412" s="6">
        <v>709.33939219979948</v>
      </c>
      <c r="D1412" s="6">
        <v>1.1736304559622655</v>
      </c>
      <c r="F1412" s="6">
        <v>76.027397260273972</v>
      </c>
      <c r="G1412" s="6">
        <v>3770</v>
      </c>
    </row>
    <row r="1413" spans="1:7" x14ac:dyDescent="0.25">
      <c r="A1413" s="6">
        <v>1389</v>
      </c>
      <c r="B1413" s="6">
        <v>3460.8973817202941</v>
      </c>
      <c r="C1413" s="6">
        <v>159.10261827970589</v>
      </c>
      <c r="D1413" s="6">
        <v>0.26324165905593178</v>
      </c>
      <c r="F1413" s="6">
        <v>76.082191780821915</v>
      </c>
      <c r="G1413" s="6">
        <v>3770</v>
      </c>
    </row>
    <row r="1414" spans="1:7" x14ac:dyDescent="0.25">
      <c r="A1414" s="6">
        <v>1390</v>
      </c>
      <c r="B1414" s="6">
        <v>3440.9295202063649</v>
      </c>
      <c r="C1414" s="6">
        <v>234.07047979363506</v>
      </c>
      <c r="D1414" s="6">
        <v>0.38727899077418221</v>
      </c>
      <c r="F1414" s="6">
        <v>76.136986301369859</v>
      </c>
      <c r="G1414" s="6">
        <v>3770</v>
      </c>
    </row>
    <row r="1415" spans="1:7" x14ac:dyDescent="0.25">
      <c r="A1415" s="6">
        <v>1391</v>
      </c>
      <c r="B1415" s="6">
        <v>3219.4516716391458</v>
      </c>
      <c r="C1415" s="6">
        <v>-429.45167163914584</v>
      </c>
      <c r="D1415" s="6">
        <v>-0.71054500390363395</v>
      </c>
      <c r="F1415" s="6">
        <v>76.191780821917803</v>
      </c>
      <c r="G1415" s="6">
        <v>3770</v>
      </c>
    </row>
    <row r="1416" spans="1:7" x14ac:dyDescent="0.25">
      <c r="A1416" s="6">
        <v>1392</v>
      </c>
      <c r="B1416" s="6">
        <v>3222.5236503335964</v>
      </c>
      <c r="C1416" s="6">
        <v>227.47634966640362</v>
      </c>
      <c r="D1416" s="6">
        <v>0.37636873817436989</v>
      </c>
      <c r="F1416" s="6">
        <v>76.246575342465746</v>
      </c>
      <c r="G1416" s="6">
        <v>3770</v>
      </c>
    </row>
    <row r="1417" spans="1:7" x14ac:dyDescent="0.25">
      <c r="A1417" s="6">
        <v>1393</v>
      </c>
      <c r="B1417" s="6">
        <v>3408.6737439146332</v>
      </c>
      <c r="C1417" s="6">
        <v>1131.3262560853668</v>
      </c>
      <c r="D1417" s="6">
        <v>1.8718246362350086</v>
      </c>
      <c r="F1417" s="6">
        <v>76.30136986301369</v>
      </c>
      <c r="G1417" s="6">
        <v>3770</v>
      </c>
    </row>
    <row r="1418" spans="1:7" x14ac:dyDescent="0.25">
      <c r="A1418" s="6">
        <v>1394</v>
      </c>
      <c r="B1418" s="6">
        <v>3251.1166827973293</v>
      </c>
      <c r="C1418" s="6">
        <v>-1391.1166827973293</v>
      </c>
      <c r="D1418" s="6">
        <v>-2.3016583100861734</v>
      </c>
      <c r="F1418" s="6">
        <v>76.356164383561634</v>
      </c>
      <c r="G1418" s="6">
        <v>3780</v>
      </c>
    </row>
    <row r="1419" spans="1:7" x14ac:dyDescent="0.25">
      <c r="A1419" s="6">
        <v>1395</v>
      </c>
      <c r="B1419" s="6">
        <v>3487.5999657566726</v>
      </c>
      <c r="C1419" s="6">
        <v>1272.4000342433274</v>
      </c>
      <c r="D1419" s="6">
        <v>2.105236856681961</v>
      </c>
      <c r="F1419" s="6">
        <v>76.410958904109577</v>
      </c>
      <c r="G1419" s="6">
        <v>3780</v>
      </c>
    </row>
    <row r="1420" spans="1:7" x14ac:dyDescent="0.25">
      <c r="A1420" s="6">
        <v>1396</v>
      </c>
      <c r="B1420" s="6">
        <v>3449.2002320760398</v>
      </c>
      <c r="C1420" s="6">
        <v>900.79976792396019</v>
      </c>
      <c r="D1420" s="6">
        <v>1.4904093216657526</v>
      </c>
      <c r="F1420" s="6">
        <v>76.465753424657535</v>
      </c>
      <c r="G1420" s="6">
        <v>3780</v>
      </c>
    </row>
    <row r="1421" spans="1:7" x14ac:dyDescent="0.25">
      <c r="A1421" s="6">
        <v>1397</v>
      </c>
      <c r="B1421" s="6">
        <v>3252.8889781979738</v>
      </c>
      <c r="C1421" s="6">
        <v>1077.1110218020262</v>
      </c>
      <c r="D1421" s="6">
        <v>1.7821233580714864</v>
      </c>
      <c r="F1421" s="6">
        <v>76.520547945205479</v>
      </c>
      <c r="G1421" s="6">
        <v>3780</v>
      </c>
    </row>
    <row r="1422" spans="1:7" x14ac:dyDescent="0.25">
      <c r="A1422" s="6">
        <v>1398</v>
      </c>
      <c r="B1422" s="6">
        <v>3487.3636597032532</v>
      </c>
      <c r="C1422" s="6">
        <v>-27.363659703253234</v>
      </c>
      <c r="D1422" s="6">
        <v>-4.5274271762535338E-2</v>
      </c>
      <c r="F1422" s="6">
        <v>76.575342465753423</v>
      </c>
      <c r="G1422" s="6">
        <v>3780</v>
      </c>
    </row>
    <row r="1423" spans="1:7" x14ac:dyDescent="0.25">
      <c r="A1423" s="6">
        <v>1399</v>
      </c>
      <c r="B1423" s="6">
        <v>3381.4985477714163</v>
      </c>
      <c r="C1423" s="6">
        <v>478.50145222858373</v>
      </c>
      <c r="D1423" s="6">
        <v>0.79169983189014503</v>
      </c>
      <c r="F1423" s="6">
        <v>76.630136986301366</v>
      </c>
      <c r="G1423" s="6">
        <v>3780</v>
      </c>
    </row>
    <row r="1424" spans="1:7" x14ac:dyDescent="0.25">
      <c r="A1424" s="6">
        <v>1400</v>
      </c>
      <c r="B1424" s="6">
        <v>3476.966193352805</v>
      </c>
      <c r="C1424" s="6">
        <v>-1131.966193352805</v>
      </c>
      <c r="D1424" s="6">
        <v>-1.872883438093794</v>
      </c>
      <c r="F1424" s="6">
        <v>76.68493150684931</v>
      </c>
      <c r="G1424" s="6">
        <v>3780</v>
      </c>
    </row>
    <row r="1425" spans="1:7" x14ac:dyDescent="0.25">
      <c r="A1425" s="6">
        <v>1401</v>
      </c>
      <c r="B1425" s="6">
        <v>3259.7418537471331</v>
      </c>
      <c r="C1425" s="6">
        <v>135.25814625286694</v>
      </c>
      <c r="D1425" s="6">
        <v>0.22379002435924197</v>
      </c>
      <c r="F1425" s="6">
        <v>76.739726027397253</v>
      </c>
      <c r="G1425" s="6">
        <v>3780</v>
      </c>
    </row>
    <row r="1426" spans="1:7" x14ac:dyDescent="0.25">
      <c r="A1426" s="6">
        <v>1402</v>
      </c>
      <c r="B1426" s="6">
        <v>3445.419335221331</v>
      </c>
      <c r="C1426" s="6">
        <v>294.58066477866896</v>
      </c>
      <c r="D1426" s="6">
        <v>0.48739551718632756</v>
      </c>
      <c r="F1426" s="6">
        <v>76.794520547945197</v>
      </c>
      <c r="G1426" s="6">
        <v>3785</v>
      </c>
    </row>
    <row r="1427" spans="1:7" x14ac:dyDescent="0.25">
      <c r="A1427" s="6">
        <v>1403</v>
      </c>
      <c r="B1427" s="6">
        <v>3398.8079661843785</v>
      </c>
      <c r="C1427" s="6">
        <v>-118.80796618437853</v>
      </c>
      <c r="D1427" s="6">
        <v>-0.19657254208384145</v>
      </c>
      <c r="F1427" s="6">
        <v>76.849315068493141</v>
      </c>
      <c r="G1427" s="6">
        <v>3790</v>
      </c>
    </row>
    <row r="1428" spans="1:7" x14ac:dyDescent="0.25">
      <c r="A1428" s="6">
        <v>1404</v>
      </c>
      <c r="B1428" s="6">
        <v>3470.2314708303556</v>
      </c>
      <c r="C1428" s="6">
        <v>-0.23147083035564719</v>
      </c>
      <c r="D1428" s="6">
        <v>-3.8297776658051955E-4</v>
      </c>
      <c r="F1428" s="6">
        <v>76.904109589041084</v>
      </c>
      <c r="G1428" s="6">
        <v>3790</v>
      </c>
    </row>
    <row r="1429" spans="1:7" x14ac:dyDescent="0.25">
      <c r="A1429" s="6">
        <v>1405</v>
      </c>
      <c r="B1429" s="6">
        <v>3357.7497894027788</v>
      </c>
      <c r="C1429" s="6">
        <v>312.25021059722121</v>
      </c>
      <c r="D1429" s="6">
        <v>0.5166304889695279</v>
      </c>
      <c r="F1429" s="6">
        <v>76.958904109589042</v>
      </c>
      <c r="G1429" s="6">
        <v>3790</v>
      </c>
    </row>
    <row r="1430" spans="1:7" x14ac:dyDescent="0.25">
      <c r="A1430" s="6">
        <v>1406</v>
      </c>
      <c r="B1430" s="6">
        <v>3415.0540073569537</v>
      </c>
      <c r="C1430" s="6">
        <v>-835.05400735695366</v>
      </c>
      <c r="D1430" s="6">
        <v>-1.381630325602176</v>
      </c>
      <c r="F1430" s="6">
        <v>77.013698630136986</v>
      </c>
      <c r="G1430" s="6">
        <v>3790</v>
      </c>
    </row>
    <row r="1431" spans="1:7" x14ac:dyDescent="0.25">
      <c r="A1431" s="6">
        <v>1407</v>
      </c>
      <c r="B1431" s="6">
        <v>3336.1277855149146</v>
      </c>
      <c r="C1431" s="6">
        <v>673.87221448508535</v>
      </c>
      <c r="D1431" s="6">
        <v>1.1149485888465449</v>
      </c>
      <c r="F1431" s="6">
        <v>77.06849315068493</v>
      </c>
      <c r="G1431" s="6">
        <v>3800</v>
      </c>
    </row>
    <row r="1432" spans="1:7" x14ac:dyDescent="0.25">
      <c r="A1432" s="6">
        <v>1408</v>
      </c>
      <c r="B1432" s="6">
        <v>3486.0639764094472</v>
      </c>
      <c r="C1432" s="6">
        <v>803.93602359055285</v>
      </c>
      <c r="D1432" s="6">
        <v>1.3301443741972658</v>
      </c>
      <c r="F1432" s="6">
        <v>77.123287671232873</v>
      </c>
      <c r="G1432" s="6">
        <v>3800</v>
      </c>
    </row>
    <row r="1433" spans="1:7" x14ac:dyDescent="0.25">
      <c r="A1433" s="6">
        <v>1409</v>
      </c>
      <c r="B1433" s="6">
        <v>3320.8269685560163</v>
      </c>
      <c r="C1433" s="6">
        <v>359.17303144398375</v>
      </c>
      <c r="D1433" s="6">
        <v>0.59426617680950344</v>
      </c>
      <c r="F1433" s="6">
        <v>77.178082191780817</v>
      </c>
      <c r="G1433" s="6">
        <v>3800</v>
      </c>
    </row>
    <row r="1434" spans="1:7" x14ac:dyDescent="0.25">
      <c r="A1434" s="6">
        <v>1410</v>
      </c>
      <c r="B1434" s="6">
        <v>3396.9175177570241</v>
      </c>
      <c r="C1434" s="6">
        <v>643.08248224297586</v>
      </c>
      <c r="D1434" s="6">
        <v>1.0640057427454719</v>
      </c>
      <c r="F1434" s="6">
        <v>77.232876712328761</v>
      </c>
      <c r="G1434" s="6">
        <v>3800</v>
      </c>
    </row>
    <row r="1435" spans="1:7" x14ac:dyDescent="0.25">
      <c r="A1435" s="6">
        <v>1411</v>
      </c>
      <c r="B1435" s="6">
        <v>3476.0209691391278</v>
      </c>
      <c r="C1435" s="6">
        <v>543.97903086087217</v>
      </c>
      <c r="D1435" s="6">
        <v>0.900035110193528</v>
      </c>
      <c r="F1435" s="6">
        <v>77.287671232876704</v>
      </c>
      <c r="G1435" s="6">
        <v>3800</v>
      </c>
    </row>
    <row r="1436" spans="1:7" x14ac:dyDescent="0.25">
      <c r="A1436" s="6">
        <v>1412</v>
      </c>
      <c r="B1436" s="6">
        <v>3433.7812620904315</v>
      </c>
      <c r="C1436" s="6">
        <v>596.21873790956852</v>
      </c>
      <c r="D1436" s="6">
        <v>0.98646779936473283</v>
      </c>
      <c r="F1436" s="6">
        <v>77.342465753424648</v>
      </c>
      <c r="G1436" s="6">
        <v>3800</v>
      </c>
    </row>
    <row r="1437" spans="1:7" x14ac:dyDescent="0.25">
      <c r="A1437" s="6">
        <v>1413</v>
      </c>
      <c r="B1437" s="6">
        <v>3238.3561559126883</v>
      </c>
      <c r="C1437" s="6">
        <v>11.643844087311663</v>
      </c>
      <c r="D1437" s="6">
        <v>1.9265206748162574E-2</v>
      </c>
      <c r="F1437" s="6">
        <v>77.397260273972591</v>
      </c>
      <c r="G1437" s="6">
        <v>3800</v>
      </c>
    </row>
    <row r="1438" spans="1:7" x14ac:dyDescent="0.25">
      <c r="A1438" s="6">
        <v>1414</v>
      </c>
      <c r="B1438" s="6">
        <v>3296.2511390004115</v>
      </c>
      <c r="C1438" s="6">
        <v>373.74886099958849</v>
      </c>
      <c r="D1438" s="6">
        <v>0.61838247103408006</v>
      </c>
      <c r="F1438" s="6">
        <v>77.452054794520549</v>
      </c>
      <c r="G1438" s="6">
        <v>3800</v>
      </c>
    </row>
    <row r="1439" spans="1:7" x14ac:dyDescent="0.25">
      <c r="A1439" s="6">
        <v>1415</v>
      </c>
      <c r="B1439" s="6">
        <v>3395.4406049231538</v>
      </c>
      <c r="C1439" s="6">
        <v>634.55939507684616</v>
      </c>
      <c r="D1439" s="6">
        <v>1.049903953408819</v>
      </c>
      <c r="F1439" s="6">
        <v>77.506849315068493</v>
      </c>
      <c r="G1439" s="6">
        <v>3800</v>
      </c>
    </row>
    <row r="1440" spans="1:7" x14ac:dyDescent="0.25">
      <c r="A1440" s="6">
        <v>1416</v>
      </c>
      <c r="B1440" s="6">
        <v>3311.7882620127289</v>
      </c>
      <c r="C1440" s="6">
        <v>398.21173798727114</v>
      </c>
      <c r="D1440" s="6">
        <v>0.65885728152524181</v>
      </c>
      <c r="F1440" s="6">
        <v>77.561643835616437</v>
      </c>
      <c r="G1440" s="6">
        <v>3800</v>
      </c>
    </row>
    <row r="1441" spans="1:7" x14ac:dyDescent="0.25">
      <c r="A1441" s="6">
        <v>1417</v>
      </c>
      <c r="B1441" s="6">
        <v>3317.7549898615657</v>
      </c>
      <c r="C1441" s="6">
        <v>742.24501013843428</v>
      </c>
      <c r="D1441" s="6">
        <v>1.2280741197566516</v>
      </c>
      <c r="F1441" s="6">
        <v>77.61643835616438</v>
      </c>
      <c r="G1441" s="6">
        <v>3810</v>
      </c>
    </row>
    <row r="1442" spans="1:7" x14ac:dyDescent="0.25">
      <c r="A1442" s="6">
        <v>1418</v>
      </c>
      <c r="B1442" s="6">
        <v>3327.0890789716273</v>
      </c>
      <c r="C1442" s="6">
        <v>-727.08907897162726</v>
      </c>
      <c r="D1442" s="6">
        <v>-1.2029980241648501</v>
      </c>
      <c r="F1442" s="6">
        <v>77.671232876712324</v>
      </c>
      <c r="G1442" s="6">
        <v>3810</v>
      </c>
    </row>
    <row r="1443" spans="1:7" x14ac:dyDescent="0.25">
      <c r="A1443" s="6">
        <v>1419</v>
      </c>
      <c r="B1443" s="6">
        <v>3463.7330543613252</v>
      </c>
      <c r="C1443" s="6">
        <v>196.26694563867477</v>
      </c>
      <c r="D1443" s="6">
        <v>0.32473152828280805</v>
      </c>
      <c r="F1443" s="6">
        <v>77.726027397260268</v>
      </c>
      <c r="G1443" s="6">
        <v>3810</v>
      </c>
    </row>
    <row r="1444" spans="1:7" x14ac:dyDescent="0.25">
      <c r="A1444" s="6">
        <v>1420</v>
      </c>
      <c r="B1444" s="6">
        <v>3511.1124180718907</v>
      </c>
      <c r="C1444" s="6">
        <v>428.88758192810928</v>
      </c>
      <c r="D1444" s="6">
        <v>0.70961169486701836</v>
      </c>
      <c r="F1444" s="6">
        <v>77.780821917808211</v>
      </c>
      <c r="G1444" s="6">
        <v>3810</v>
      </c>
    </row>
    <row r="1445" spans="1:7" x14ac:dyDescent="0.25">
      <c r="A1445" s="6">
        <v>1421</v>
      </c>
      <c r="B1445" s="6">
        <v>3271.2026973379679</v>
      </c>
      <c r="C1445" s="6">
        <v>1118.7973026620321</v>
      </c>
      <c r="D1445" s="6">
        <v>1.8510949806136603</v>
      </c>
      <c r="F1445" s="6">
        <v>77.835616438356155</v>
      </c>
      <c r="G1445" s="6">
        <v>3810</v>
      </c>
    </row>
    <row r="1446" spans="1:7" x14ac:dyDescent="0.25">
      <c r="A1446" s="6">
        <v>1422</v>
      </c>
      <c r="B1446" s="6">
        <v>3389.0603414808334</v>
      </c>
      <c r="C1446" s="6">
        <v>-179.06034148083336</v>
      </c>
      <c r="D1446" s="6">
        <v>-0.29626251203276799</v>
      </c>
      <c r="F1446" s="6">
        <v>77.890410958904098</v>
      </c>
      <c r="G1446" s="6">
        <v>3810</v>
      </c>
    </row>
    <row r="1447" spans="1:7" x14ac:dyDescent="0.25">
      <c r="A1447" s="6">
        <v>1423</v>
      </c>
      <c r="B1447" s="6">
        <v>3377.9539569701269</v>
      </c>
      <c r="C1447" s="6">
        <v>-1177.9539569701269</v>
      </c>
      <c r="D1447" s="6">
        <v>-1.9489720362689251</v>
      </c>
      <c r="F1447" s="6">
        <v>77.945205479452056</v>
      </c>
      <c r="G1447" s="6">
        <v>3810</v>
      </c>
    </row>
    <row r="1448" spans="1:7" x14ac:dyDescent="0.25">
      <c r="A1448" s="6">
        <v>1424</v>
      </c>
      <c r="B1448" s="6">
        <v>3370.2149337206456</v>
      </c>
      <c r="C1448" s="6">
        <v>-630.2149337206456</v>
      </c>
      <c r="D1448" s="6">
        <v>-1.0427158679613497</v>
      </c>
      <c r="F1448" s="6">
        <v>78</v>
      </c>
      <c r="G1448" s="6">
        <v>3810</v>
      </c>
    </row>
    <row r="1449" spans="1:7" x14ac:dyDescent="0.25">
      <c r="A1449" s="6">
        <v>1425</v>
      </c>
      <c r="B1449" s="6">
        <v>3484.4098340355122</v>
      </c>
      <c r="C1449" s="6">
        <v>-284.40983403551218</v>
      </c>
      <c r="D1449" s="6">
        <v>-0.47056747005702915</v>
      </c>
      <c r="F1449" s="6">
        <v>78.054794520547944</v>
      </c>
      <c r="G1449" s="6">
        <v>3810</v>
      </c>
    </row>
    <row r="1450" spans="1:7" x14ac:dyDescent="0.25">
      <c r="A1450" s="6">
        <v>1426</v>
      </c>
      <c r="B1450" s="6">
        <v>3413.6952475497928</v>
      </c>
      <c r="C1450" s="6">
        <v>516.30475245020716</v>
      </c>
      <c r="D1450" s="6">
        <v>0.85424690732943698</v>
      </c>
      <c r="F1450" s="6">
        <v>78.109589041095887</v>
      </c>
      <c r="G1450" s="6">
        <v>3810</v>
      </c>
    </row>
    <row r="1451" spans="1:7" x14ac:dyDescent="0.25">
      <c r="A1451" s="6">
        <v>1427</v>
      </c>
      <c r="B1451" s="6">
        <v>3328.5069152921433</v>
      </c>
      <c r="C1451" s="6">
        <v>191.49308470785672</v>
      </c>
      <c r="D1451" s="6">
        <v>0.31683298402804555</v>
      </c>
      <c r="F1451" s="6">
        <v>78.164383561643831</v>
      </c>
      <c r="G1451" s="6">
        <v>3820</v>
      </c>
    </row>
    <row r="1452" spans="1:7" x14ac:dyDescent="0.25">
      <c r="A1452" s="6">
        <v>1428</v>
      </c>
      <c r="B1452" s="6">
        <v>3432.2452727432064</v>
      </c>
      <c r="C1452" s="6">
        <v>287.75472725679356</v>
      </c>
      <c r="D1452" s="6">
        <v>0.47610172996082967</v>
      </c>
      <c r="F1452" s="6">
        <v>78.219178082191775</v>
      </c>
      <c r="G1452" s="6">
        <v>3820</v>
      </c>
    </row>
    <row r="1453" spans="1:7" x14ac:dyDescent="0.25">
      <c r="A1453" s="6">
        <v>1429</v>
      </c>
      <c r="B1453" s="6">
        <v>3568.5347890527755</v>
      </c>
      <c r="C1453" s="6">
        <v>-518.53478905277552</v>
      </c>
      <c r="D1453" s="6">
        <v>-0.8579365922721669</v>
      </c>
      <c r="F1453" s="6">
        <v>78.273972602739718</v>
      </c>
      <c r="G1453" s="6">
        <v>3820</v>
      </c>
    </row>
    <row r="1454" spans="1:7" x14ac:dyDescent="0.25">
      <c r="A1454" s="6">
        <v>1430</v>
      </c>
      <c r="B1454" s="6">
        <v>3442.3473565268805</v>
      </c>
      <c r="C1454" s="6">
        <v>67.652643473119497</v>
      </c>
      <c r="D1454" s="6">
        <v>0.11193401026295388</v>
      </c>
      <c r="F1454" s="6">
        <v>78.328767123287662</v>
      </c>
      <c r="G1454" s="6">
        <v>3820</v>
      </c>
    </row>
    <row r="1455" spans="1:7" x14ac:dyDescent="0.25">
      <c r="A1455" s="6">
        <v>1431</v>
      </c>
      <c r="B1455" s="6">
        <v>3458.1798621059725</v>
      </c>
      <c r="C1455" s="6">
        <v>-738.17986210597246</v>
      </c>
      <c r="D1455" s="6">
        <v>-1.2213481693986763</v>
      </c>
      <c r="F1455" s="6">
        <v>78.383561643835606</v>
      </c>
      <c r="G1455" s="6">
        <v>3820</v>
      </c>
    </row>
    <row r="1456" spans="1:7" x14ac:dyDescent="0.25">
      <c r="A1456" s="6">
        <v>1432</v>
      </c>
      <c r="B1456" s="6">
        <v>3329.2749099657558</v>
      </c>
      <c r="C1456" s="6">
        <v>400.7250900342442</v>
      </c>
      <c r="D1456" s="6">
        <v>0.66301572322651958</v>
      </c>
      <c r="F1456" s="6">
        <v>78.438356164383563</v>
      </c>
      <c r="G1456" s="6">
        <v>3820</v>
      </c>
    </row>
    <row r="1457" spans="1:7" x14ac:dyDescent="0.25">
      <c r="A1457" s="6">
        <v>1433</v>
      </c>
      <c r="B1457" s="6">
        <v>3549.5121517525236</v>
      </c>
      <c r="C1457" s="6">
        <v>500.48784824747645</v>
      </c>
      <c r="D1457" s="6">
        <v>0.82807720535674056</v>
      </c>
      <c r="F1457" s="6">
        <v>78.493150684931507</v>
      </c>
      <c r="G1457" s="6">
        <v>3820</v>
      </c>
    </row>
    <row r="1458" spans="1:7" x14ac:dyDescent="0.25">
      <c r="A1458" s="6">
        <v>1434</v>
      </c>
      <c r="B1458" s="6">
        <v>3341.2083656634295</v>
      </c>
      <c r="C1458" s="6">
        <v>178.7916343365705</v>
      </c>
      <c r="D1458" s="6">
        <v>0.29581792529233114</v>
      </c>
      <c r="F1458" s="6">
        <v>78.547945205479451</v>
      </c>
      <c r="G1458" s="6">
        <v>3820</v>
      </c>
    </row>
    <row r="1459" spans="1:7" x14ac:dyDescent="0.25">
      <c r="A1459" s="6">
        <v>1435</v>
      </c>
      <c r="B1459" s="6">
        <v>3260.8643075008745</v>
      </c>
      <c r="C1459" s="6">
        <v>739.13569249912553</v>
      </c>
      <c r="D1459" s="6">
        <v>1.2229296290955076</v>
      </c>
      <c r="F1459" s="6">
        <v>78.602739726027394</v>
      </c>
      <c r="G1459" s="6">
        <v>3820</v>
      </c>
    </row>
    <row r="1460" spans="1:7" x14ac:dyDescent="0.25">
      <c r="A1460" s="6">
        <v>1436</v>
      </c>
      <c r="B1460" s="6">
        <v>3293.4745428727351</v>
      </c>
      <c r="C1460" s="6">
        <v>-513.47454287273513</v>
      </c>
      <c r="D1460" s="6">
        <v>-0.84956421214374267</v>
      </c>
      <c r="F1460" s="6">
        <v>78.657534246575338</v>
      </c>
      <c r="G1460" s="6">
        <v>3820</v>
      </c>
    </row>
    <row r="1461" spans="1:7" x14ac:dyDescent="0.25">
      <c r="A1461" s="6">
        <v>1437</v>
      </c>
      <c r="B1461" s="6">
        <v>3400.7574911250877</v>
      </c>
      <c r="C1461" s="6">
        <v>559.24250887491235</v>
      </c>
      <c r="D1461" s="6">
        <v>0.92528914635474291</v>
      </c>
      <c r="F1461" s="6">
        <v>78.712328767123282</v>
      </c>
      <c r="G1461" s="6">
        <v>3830</v>
      </c>
    </row>
    <row r="1462" spans="1:7" x14ac:dyDescent="0.25">
      <c r="A1462" s="6">
        <v>1438</v>
      </c>
      <c r="B1462" s="6">
        <v>3338.4908460491074</v>
      </c>
      <c r="C1462" s="6">
        <v>-58.490846049107404</v>
      </c>
      <c r="D1462" s="6">
        <v>-9.6775449204006575E-2</v>
      </c>
      <c r="F1462" s="6">
        <v>78.767123287671225</v>
      </c>
      <c r="G1462" s="6">
        <v>3830</v>
      </c>
    </row>
    <row r="1463" spans="1:7" x14ac:dyDescent="0.25">
      <c r="A1463" s="6">
        <v>1439</v>
      </c>
      <c r="B1463" s="6">
        <v>3374.2912131421281</v>
      </c>
      <c r="C1463" s="6">
        <v>225.70878685787193</v>
      </c>
      <c r="D1463" s="6">
        <v>0.37344423466063487</v>
      </c>
      <c r="F1463" s="6">
        <v>78.821917808219169</v>
      </c>
      <c r="G1463" s="6">
        <v>3830</v>
      </c>
    </row>
    <row r="1464" spans="1:7" x14ac:dyDescent="0.25">
      <c r="A1464" s="6">
        <v>1440</v>
      </c>
      <c r="B1464" s="6">
        <v>3295.9557564336374</v>
      </c>
      <c r="C1464" s="6">
        <v>134.04424356636264</v>
      </c>
      <c r="D1464" s="6">
        <v>0.22178157370907059</v>
      </c>
      <c r="F1464" s="6">
        <v>78.876712328767113</v>
      </c>
      <c r="G1464" s="6">
        <v>3830</v>
      </c>
    </row>
    <row r="1465" spans="1:7" x14ac:dyDescent="0.25">
      <c r="A1465" s="6">
        <v>1441</v>
      </c>
      <c r="B1465" s="6">
        <v>3217.5021466984367</v>
      </c>
      <c r="C1465" s="6">
        <v>-97.502146698436718</v>
      </c>
      <c r="D1465" s="6">
        <v>-0.16132120976971498</v>
      </c>
      <c r="F1465" s="6">
        <v>78.93150684931507</v>
      </c>
      <c r="G1465" s="6">
        <v>3830</v>
      </c>
    </row>
    <row r="1466" spans="1:7" x14ac:dyDescent="0.25">
      <c r="A1466" s="6">
        <v>1442</v>
      </c>
      <c r="B1466" s="6">
        <v>3284.4358363294477</v>
      </c>
      <c r="C1466" s="6">
        <v>-44.435836329447739</v>
      </c>
      <c r="D1466" s="6">
        <v>-7.3520872273374213E-2</v>
      </c>
      <c r="F1466" s="6">
        <v>78.986301369863014</v>
      </c>
      <c r="G1466" s="6">
        <v>3830</v>
      </c>
    </row>
    <row r="1467" spans="1:7" x14ac:dyDescent="0.25">
      <c r="A1467" s="6">
        <v>1443</v>
      </c>
      <c r="B1467" s="6">
        <v>3243.0232004677191</v>
      </c>
      <c r="C1467" s="6">
        <v>806.97679953228089</v>
      </c>
      <c r="D1467" s="6">
        <v>1.335175459872491</v>
      </c>
      <c r="F1467" s="6">
        <v>79.041095890410958</v>
      </c>
      <c r="G1467" s="6">
        <v>3830</v>
      </c>
    </row>
    <row r="1468" spans="1:7" x14ac:dyDescent="0.25">
      <c r="A1468" s="6">
        <v>1444</v>
      </c>
      <c r="B1468" s="6">
        <v>3294.715149653186</v>
      </c>
      <c r="C1468" s="6">
        <v>-234.71514965318602</v>
      </c>
      <c r="D1468" s="6">
        <v>-0.38834562289630864</v>
      </c>
      <c r="F1468" s="6">
        <v>79.095890410958901</v>
      </c>
      <c r="G1468" s="6">
        <v>3840</v>
      </c>
    </row>
    <row r="1469" spans="1:7" x14ac:dyDescent="0.25">
      <c r="A1469" s="6">
        <v>1445</v>
      </c>
      <c r="B1469" s="6">
        <v>3263.5227506018414</v>
      </c>
      <c r="C1469" s="6">
        <v>-253.52275060184138</v>
      </c>
      <c r="D1469" s="6">
        <v>-0.41946355250751138</v>
      </c>
      <c r="F1469" s="6">
        <v>79.150684931506845</v>
      </c>
      <c r="G1469" s="6">
        <v>3840</v>
      </c>
    </row>
    <row r="1470" spans="1:7" x14ac:dyDescent="0.25">
      <c r="A1470" s="6">
        <v>1446</v>
      </c>
      <c r="B1470" s="6">
        <v>3279.2961796675781</v>
      </c>
      <c r="C1470" s="6">
        <v>770.70382033242186</v>
      </c>
      <c r="D1470" s="6">
        <v>1.2751603619016605</v>
      </c>
      <c r="F1470" s="6">
        <v>79.205479452054789</v>
      </c>
      <c r="G1470" s="6">
        <v>3840</v>
      </c>
    </row>
    <row r="1471" spans="1:7" x14ac:dyDescent="0.25">
      <c r="A1471" s="6">
        <v>1447</v>
      </c>
      <c r="B1471" s="6">
        <v>3456.8801788121664</v>
      </c>
      <c r="C1471" s="6">
        <v>-296.88017881216638</v>
      </c>
      <c r="D1471" s="6">
        <v>-0.49120015532330707</v>
      </c>
      <c r="F1471" s="6">
        <v>79.260273972602732</v>
      </c>
      <c r="G1471" s="6">
        <v>3840</v>
      </c>
    </row>
    <row r="1472" spans="1:7" x14ac:dyDescent="0.25">
      <c r="A1472" s="6">
        <v>1448</v>
      </c>
      <c r="B1472" s="6">
        <v>3431.4772780695939</v>
      </c>
      <c r="C1472" s="6">
        <v>-241.47727806959392</v>
      </c>
      <c r="D1472" s="6">
        <v>-0.39953383539922965</v>
      </c>
      <c r="F1472" s="6">
        <v>79.315068493150676</v>
      </c>
      <c r="G1472" s="6">
        <v>3840</v>
      </c>
    </row>
    <row r="1473" spans="1:7" x14ac:dyDescent="0.25">
      <c r="A1473" s="6">
        <v>1449</v>
      </c>
      <c r="B1473" s="6">
        <v>3318.4639080218235</v>
      </c>
      <c r="C1473" s="6">
        <v>-428.4639080218235</v>
      </c>
      <c r="D1473" s="6">
        <v>-0.70891070940747491</v>
      </c>
      <c r="F1473" s="6">
        <v>79.36986301369862</v>
      </c>
      <c r="G1473" s="6">
        <v>3840</v>
      </c>
    </row>
    <row r="1474" spans="1:7" x14ac:dyDescent="0.25">
      <c r="A1474" s="6">
        <v>1450</v>
      </c>
      <c r="B1474" s="6">
        <v>3373.8186010352897</v>
      </c>
      <c r="C1474" s="6">
        <v>-373.8186010352897</v>
      </c>
      <c r="D1474" s="6">
        <v>-0.61849785871845064</v>
      </c>
      <c r="F1474" s="6">
        <v>79.424657534246563</v>
      </c>
      <c r="G1474" s="6">
        <v>3840</v>
      </c>
    </row>
    <row r="1475" spans="1:7" x14ac:dyDescent="0.25">
      <c r="A1475" s="6">
        <v>1451</v>
      </c>
      <c r="B1475" s="6">
        <v>3414.1087831432769</v>
      </c>
      <c r="C1475" s="6">
        <v>5.8912168567230765</v>
      </c>
      <c r="D1475" s="6">
        <v>9.7472544197587611E-3</v>
      </c>
      <c r="F1475" s="6">
        <v>79.479452054794521</v>
      </c>
      <c r="G1475" s="6">
        <v>3840</v>
      </c>
    </row>
    <row r="1476" spans="1:7" x14ac:dyDescent="0.25">
      <c r="A1476" s="6">
        <v>1452</v>
      </c>
      <c r="B1476" s="6">
        <v>3220.6922784195972</v>
      </c>
      <c r="C1476" s="6">
        <v>-600.69227841959719</v>
      </c>
      <c r="D1476" s="6">
        <v>-0.99386945144592986</v>
      </c>
      <c r="F1476" s="6">
        <v>79.534246575342465</v>
      </c>
      <c r="G1476" s="6">
        <v>3840</v>
      </c>
    </row>
    <row r="1477" spans="1:7" x14ac:dyDescent="0.25">
      <c r="A1477" s="6">
        <v>1453</v>
      </c>
      <c r="B1477" s="6">
        <v>3292.1157830655743</v>
      </c>
      <c r="C1477" s="6">
        <v>627.88421693442569</v>
      </c>
      <c r="D1477" s="6">
        <v>1.0388596036193298</v>
      </c>
      <c r="F1477" s="6">
        <v>79.589041095890408</v>
      </c>
      <c r="G1477" s="6">
        <v>3840</v>
      </c>
    </row>
    <row r="1478" spans="1:7" x14ac:dyDescent="0.25">
      <c r="A1478" s="6">
        <v>1454</v>
      </c>
      <c r="B1478" s="6">
        <v>3440.3387550728166</v>
      </c>
      <c r="C1478" s="6">
        <v>739.66124492718336</v>
      </c>
      <c r="D1478" s="6">
        <v>1.2237991766527929</v>
      </c>
      <c r="F1478" s="6">
        <v>79.643835616438352</v>
      </c>
      <c r="G1478" s="6">
        <v>3840</v>
      </c>
    </row>
    <row r="1479" spans="1:7" x14ac:dyDescent="0.25">
      <c r="A1479" s="6">
        <v>1455</v>
      </c>
      <c r="B1479" s="6">
        <v>3263.6999801419061</v>
      </c>
      <c r="C1479" s="6">
        <v>-1093.6999801419061</v>
      </c>
      <c r="D1479" s="6">
        <v>-1.8095704545593807</v>
      </c>
      <c r="F1479" s="6">
        <v>79.698630136986296</v>
      </c>
      <c r="G1479" s="6">
        <v>3840</v>
      </c>
    </row>
    <row r="1480" spans="1:7" x14ac:dyDescent="0.25">
      <c r="A1480" s="6">
        <v>1456</v>
      </c>
      <c r="B1480" s="6">
        <v>3349.892613126588</v>
      </c>
      <c r="C1480" s="6">
        <v>30.107386873411997</v>
      </c>
      <c r="D1480" s="6">
        <v>4.9813878338963107E-2</v>
      </c>
      <c r="F1480" s="6">
        <v>79.753424657534239</v>
      </c>
      <c r="G1480" s="6">
        <v>3845</v>
      </c>
    </row>
    <row r="1481" spans="1:7" x14ac:dyDescent="0.25">
      <c r="A1481" s="6">
        <v>1457</v>
      </c>
      <c r="B1481" s="6">
        <v>3397.7445889439919</v>
      </c>
      <c r="C1481" s="6">
        <v>232.25541105600814</v>
      </c>
      <c r="D1481" s="6">
        <v>0.3842758867966381</v>
      </c>
      <c r="F1481" s="6">
        <v>79.808219178082183</v>
      </c>
      <c r="G1481" s="6">
        <v>3850</v>
      </c>
    </row>
    <row r="1482" spans="1:7" x14ac:dyDescent="0.25">
      <c r="A1482" s="6">
        <v>1458</v>
      </c>
      <c r="B1482" s="6">
        <v>3275.2199002460957</v>
      </c>
      <c r="C1482" s="6">
        <v>474.78009975390432</v>
      </c>
      <c r="D1482" s="6">
        <v>0.78554270506244994</v>
      </c>
      <c r="F1482" s="6">
        <v>79.863013698630127</v>
      </c>
      <c r="G1482" s="6">
        <v>3850</v>
      </c>
    </row>
    <row r="1483" spans="1:7" x14ac:dyDescent="0.25">
      <c r="A1483" s="6">
        <v>1459</v>
      </c>
      <c r="B1483" s="6">
        <v>3274.6291351125474</v>
      </c>
      <c r="C1483" s="6">
        <v>-184.62913511254737</v>
      </c>
      <c r="D1483" s="6">
        <v>-0.30547630430346057</v>
      </c>
      <c r="F1483" s="6">
        <v>79.91780821917807</v>
      </c>
      <c r="G1483" s="6">
        <v>3850</v>
      </c>
    </row>
    <row r="1484" spans="1:7" x14ac:dyDescent="0.25">
      <c r="A1484" s="6">
        <v>1460</v>
      </c>
      <c r="B1484" s="6">
        <v>3249.3443873966849</v>
      </c>
      <c r="C1484" s="6">
        <v>-199.34438739668485</v>
      </c>
      <c r="D1484" s="6">
        <v>-0.32982327902070213</v>
      </c>
      <c r="F1484" s="6">
        <v>79.972602739726028</v>
      </c>
      <c r="G1484" s="6">
        <v>3850</v>
      </c>
    </row>
    <row r="1485" spans="1:7" x14ac:dyDescent="0.25">
      <c r="A1485" s="6">
        <v>1461</v>
      </c>
      <c r="B1485" s="6">
        <v>3394.7907632762508</v>
      </c>
      <c r="C1485" s="6">
        <v>-714.7907632762508</v>
      </c>
      <c r="D1485" s="6">
        <v>-1.1826499679087739</v>
      </c>
      <c r="F1485" s="6">
        <v>80.027397260273972</v>
      </c>
      <c r="G1485" s="6">
        <v>3850</v>
      </c>
    </row>
    <row r="1486" spans="1:7" x14ac:dyDescent="0.25">
      <c r="A1486" s="6">
        <v>1462</v>
      </c>
      <c r="B1486" s="6">
        <v>3351.8421380672967</v>
      </c>
      <c r="C1486" s="6">
        <v>-61.842138067296673</v>
      </c>
      <c r="D1486" s="6">
        <v>-0.10232029617376619</v>
      </c>
      <c r="F1486" s="6">
        <v>80.082191780821915</v>
      </c>
      <c r="G1486" s="6">
        <v>3850</v>
      </c>
    </row>
    <row r="1487" spans="1:7" x14ac:dyDescent="0.25">
      <c r="A1487" s="6">
        <v>1463</v>
      </c>
      <c r="B1487" s="6">
        <v>3303.281244089635</v>
      </c>
      <c r="C1487" s="6">
        <v>96.718755910364962</v>
      </c>
      <c r="D1487" s="6">
        <v>0.16002505831117267</v>
      </c>
      <c r="F1487" s="6">
        <v>80.136986301369859</v>
      </c>
      <c r="G1487" s="6">
        <v>3860</v>
      </c>
    </row>
    <row r="1488" spans="1:7" x14ac:dyDescent="0.25">
      <c r="A1488" s="6">
        <v>1464</v>
      </c>
      <c r="B1488" s="6">
        <v>3503.786930415893</v>
      </c>
      <c r="C1488" s="6">
        <v>-323.78693041589304</v>
      </c>
      <c r="D1488" s="6">
        <v>-0.53571845432149723</v>
      </c>
      <c r="F1488" s="6">
        <v>80.191780821917803</v>
      </c>
      <c r="G1488" s="6">
        <v>3860</v>
      </c>
    </row>
    <row r="1489" spans="1:7" x14ac:dyDescent="0.25">
      <c r="A1489" s="6">
        <v>1465</v>
      </c>
      <c r="B1489" s="6">
        <v>3238.4743089393978</v>
      </c>
      <c r="C1489" s="6">
        <v>-516.47430893939782</v>
      </c>
      <c r="D1489" s="6">
        <v>-0.85452744533692448</v>
      </c>
      <c r="F1489" s="6">
        <v>80.246575342465746</v>
      </c>
      <c r="G1489" s="6">
        <v>3860</v>
      </c>
    </row>
    <row r="1490" spans="1:7" x14ac:dyDescent="0.25">
      <c r="A1490" s="6">
        <v>1466</v>
      </c>
      <c r="B1490" s="6">
        <v>3239.0059975595914</v>
      </c>
      <c r="C1490" s="6">
        <v>-569.00599755959138</v>
      </c>
      <c r="D1490" s="6">
        <v>-0.94144322972130534</v>
      </c>
      <c r="F1490" s="6">
        <v>80.30136986301369</v>
      </c>
      <c r="G1490" s="6">
        <v>3860</v>
      </c>
    </row>
    <row r="1491" spans="1:7" x14ac:dyDescent="0.25">
      <c r="A1491" s="6">
        <v>1467</v>
      </c>
      <c r="B1491" s="6">
        <v>3399.3987313179268</v>
      </c>
      <c r="C1491" s="6">
        <v>20.601268682073169</v>
      </c>
      <c r="D1491" s="6">
        <v>3.408562476949311E-2</v>
      </c>
      <c r="F1491" s="6">
        <v>80.356164383561634</v>
      </c>
      <c r="G1491" s="6">
        <v>3860</v>
      </c>
    </row>
    <row r="1492" spans="1:7" x14ac:dyDescent="0.25">
      <c r="A1492" s="6">
        <v>1468</v>
      </c>
      <c r="B1492" s="6">
        <v>3255.133885705457</v>
      </c>
      <c r="C1492" s="6">
        <v>-465.13388570545703</v>
      </c>
      <c r="D1492" s="6">
        <v>-0.76958265728210618</v>
      </c>
      <c r="F1492" s="6">
        <v>80.410958904109577</v>
      </c>
      <c r="G1492" s="6">
        <v>3860</v>
      </c>
    </row>
    <row r="1493" spans="1:7" x14ac:dyDescent="0.25">
      <c r="A1493" s="6">
        <v>1469</v>
      </c>
      <c r="B1493" s="6">
        <v>3210.294812069149</v>
      </c>
      <c r="C1493" s="6">
        <v>684.70518793085103</v>
      </c>
      <c r="D1493" s="6">
        <v>1.1328721776171513</v>
      </c>
      <c r="F1493" s="6">
        <v>80.465753424657535</v>
      </c>
      <c r="G1493" s="6">
        <v>3860</v>
      </c>
    </row>
    <row r="1494" spans="1:7" x14ac:dyDescent="0.25">
      <c r="A1494" s="6">
        <v>1470</v>
      </c>
      <c r="B1494" s="6">
        <v>3233.157422737464</v>
      </c>
      <c r="C1494" s="6">
        <v>521.842577262536</v>
      </c>
      <c r="D1494" s="6">
        <v>0.86340946044717215</v>
      </c>
      <c r="F1494" s="6">
        <v>80.520547945205479</v>
      </c>
      <c r="G1494" s="6">
        <v>3860</v>
      </c>
    </row>
    <row r="1495" spans="1:7" x14ac:dyDescent="0.25">
      <c r="A1495" s="6">
        <v>1471</v>
      </c>
      <c r="B1495" s="6">
        <v>3232.3894280638515</v>
      </c>
      <c r="C1495" s="6">
        <v>87.610571936148517</v>
      </c>
      <c r="D1495" s="6">
        <v>0.14495520285383343</v>
      </c>
      <c r="F1495" s="6">
        <v>80.575342465753423</v>
      </c>
      <c r="G1495" s="6">
        <v>3860</v>
      </c>
    </row>
    <row r="1496" spans="1:7" x14ac:dyDescent="0.25">
      <c r="A1496" s="6">
        <v>1472</v>
      </c>
      <c r="B1496" s="6">
        <v>3380.4942470443843</v>
      </c>
      <c r="C1496" s="6">
        <v>619.50575295561566</v>
      </c>
      <c r="D1496" s="6">
        <v>1.0249970991428485</v>
      </c>
      <c r="F1496" s="6">
        <v>80.630136986301366</v>
      </c>
      <c r="G1496" s="6">
        <v>3860</v>
      </c>
    </row>
    <row r="1497" spans="1:7" x14ac:dyDescent="0.25">
      <c r="A1497" s="6">
        <v>1473</v>
      </c>
      <c r="B1497" s="6">
        <v>3241.723517173913</v>
      </c>
      <c r="C1497" s="6">
        <v>-781.72351717391302</v>
      </c>
      <c r="D1497" s="6">
        <v>-1.2933928920146962</v>
      </c>
      <c r="F1497" s="6">
        <v>80.68493150684931</v>
      </c>
      <c r="G1497" s="6">
        <v>3865</v>
      </c>
    </row>
    <row r="1498" spans="1:7" x14ac:dyDescent="0.25">
      <c r="A1498" s="6">
        <v>1474</v>
      </c>
      <c r="B1498" s="6">
        <v>3434.2538741972703</v>
      </c>
      <c r="C1498" s="6">
        <v>-774.25387419727031</v>
      </c>
      <c r="D1498" s="6">
        <v>-1.2810340683134414</v>
      </c>
      <c r="F1498" s="6">
        <v>80.739726027397253</v>
      </c>
      <c r="G1498" s="6">
        <v>3870</v>
      </c>
    </row>
    <row r="1499" spans="1:7" x14ac:dyDescent="0.25">
      <c r="A1499" s="6">
        <v>1475</v>
      </c>
      <c r="B1499" s="6">
        <v>3425.1560911406282</v>
      </c>
      <c r="C1499" s="6">
        <v>-145.15609114062818</v>
      </c>
      <c r="D1499" s="6">
        <v>-0.24016657090304447</v>
      </c>
      <c r="F1499" s="6">
        <v>80.794520547945197</v>
      </c>
      <c r="G1499" s="6">
        <v>3870</v>
      </c>
    </row>
    <row r="1500" spans="1:7" x14ac:dyDescent="0.25">
      <c r="A1500" s="6">
        <v>1476</v>
      </c>
      <c r="B1500" s="6">
        <v>3389.2966475342523</v>
      </c>
      <c r="C1500" s="6">
        <v>-1199.2966475342523</v>
      </c>
      <c r="D1500" s="6">
        <v>-1.9842843732597639</v>
      </c>
      <c r="F1500" s="6">
        <v>80.849315068493141</v>
      </c>
      <c r="G1500" s="6">
        <v>3870</v>
      </c>
    </row>
    <row r="1501" spans="1:7" x14ac:dyDescent="0.25">
      <c r="A1501" s="6">
        <v>1477</v>
      </c>
      <c r="B1501" s="6">
        <v>3401.3482562586355</v>
      </c>
      <c r="C1501" s="6">
        <v>348.6517437413645</v>
      </c>
      <c r="D1501" s="6">
        <v>0.57685828459384447</v>
      </c>
      <c r="F1501" s="6">
        <v>80.904109589041084</v>
      </c>
      <c r="G1501" s="6">
        <v>3870</v>
      </c>
    </row>
    <row r="1502" spans="1:7" x14ac:dyDescent="0.25">
      <c r="A1502" s="6">
        <v>1478</v>
      </c>
      <c r="B1502" s="6">
        <v>3272.3842276050646</v>
      </c>
      <c r="C1502" s="6">
        <v>847.61577239493545</v>
      </c>
      <c r="D1502" s="6">
        <v>1.4024142693551049</v>
      </c>
      <c r="F1502" s="6">
        <v>80.958904109589042</v>
      </c>
      <c r="G1502" s="6">
        <v>3870</v>
      </c>
    </row>
    <row r="1503" spans="1:7" x14ac:dyDescent="0.25">
      <c r="A1503" s="6">
        <v>1479</v>
      </c>
      <c r="B1503" s="6">
        <v>3330.9881288530455</v>
      </c>
      <c r="C1503" s="6">
        <v>129.01187114695449</v>
      </c>
      <c r="D1503" s="6">
        <v>0.21345531183484165</v>
      </c>
      <c r="F1503" s="6">
        <v>81.013698630136986</v>
      </c>
      <c r="G1503" s="6">
        <v>3870</v>
      </c>
    </row>
    <row r="1504" spans="1:7" x14ac:dyDescent="0.25">
      <c r="A1504" s="6">
        <v>1480</v>
      </c>
      <c r="B1504" s="6">
        <v>3279.2371031542234</v>
      </c>
      <c r="C1504" s="6">
        <v>-229.2371031542234</v>
      </c>
      <c r="D1504" s="6">
        <v>-0.37928197539405756</v>
      </c>
      <c r="F1504" s="6">
        <v>81.06849315068493</v>
      </c>
      <c r="G1504" s="6">
        <v>3870</v>
      </c>
    </row>
    <row r="1505" spans="1:7" x14ac:dyDescent="0.25">
      <c r="A1505" s="6">
        <v>1481</v>
      </c>
      <c r="B1505" s="6">
        <v>3273.0931457653223</v>
      </c>
      <c r="C1505" s="6">
        <v>106.90685423467767</v>
      </c>
      <c r="D1505" s="6">
        <v>0.17688167534560853</v>
      </c>
      <c r="F1505" s="6">
        <v>81.123287671232873</v>
      </c>
      <c r="G1505" s="6">
        <v>3870</v>
      </c>
    </row>
    <row r="1506" spans="1:7" x14ac:dyDescent="0.25">
      <c r="A1506" s="6">
        <v>1482</v>
      </c>
      <c r="B1506" s="6">
        <v>3296.1920624870568</v>
      </c>
      <c r="C1506" s="6">
        <v>-496.19206248705677</v>
      </c>
      <c r="D1506" s="6">
        <v>-0.82096965563349411</v>
      </c>
      <c r="F1506" s="6">
        <v>81.178082191780817</v>
      </c>
      <c r="G1506" s="6">
        <v>3870</v>
      </c>
    </row>
    <row r="1507" spans="1:7" x14ac:dyDescent="0.25">
      <c r="A1507" s="6">
        <v>1483</v>
      </c>
      <c r="B1507" s="6">
        <v>3346.3480223252986</v>
      </c>
      <c r="C1507" s="6">
        <v>33.651977674701357</v>
      </c>
      <c r="D1507" s="6">
        <v>5.5678545893116264E-2</v>
      </c>
      <c r="F1507" s="6">
        <v>81.232876712328761</v>
      </c>
      <c r="G1507" s="6">
        <v>3870</v>
      </c>
    </row>
    <row r="1508" spans="1:7" x14ac:dyDescent="0.25">
      <c r="A1508" s="6">
        <v>1484</v>
      </c>
      <c r="B1508" s="6">
        <v>3454.989730384812</v>
      </c>
      <c r="C1508" s="6">
        <v>-414.98973038481199</v>
      </c>
      <c r="D1508" s="6">
        <v>-0.68661714243835303</v>
      </c>
      <c r="F1508" s="6">
        <v>81.287671232876704</v>
      </c>
      <c r="G1508" s="6">
        <v>3870</v>
      </c>
    </row>
    <row r="1509" spans="1:7" x14ac:dyDescent="0.25">
      <c r="A1509" s="6">
        <v>1485</v>
      </c>
      <c r="B1509" s="6">
        <v>3263.8772096819703</v>
      </c>
      <c r="C1509" s="6">
        <v>-493.87720968197027</v>
      </c>
      <c r="D1509" s="6">
        <v>-0.81713963888411556</v>
      </c>
      <c r="F1509" s="6">
        <v>81.342465753424648</v>
      </c>
      <c r="G1509" s="6">
        <v>3870</v>
      </c>
    </row>
    <row r="1510" spans="1:7" x14ac:dyDescent="0.25">
      <c r="A1510" s="6">
        <v>1486</v>
      </c>
      <c r="B1510" s="6">
        <v>3252.7117486579095</v>
      </c>
      <c r="C1510" s="6">
        <v>417.28825134209046</v>
      </c>
      <c r="D1510" s="6">
        <v>0.69042013749092412</v>
      </c>
      <c r="F1510" s="6">
        <v>81.397260273972591</v>
      </c>
      <c r="G1510" s="6">
        <v>3875</v>
      </c>
    </row>
    <row r="1511" spans="1:7" x14ac:dyDescent="0.25">
      <c r="A1511" s="6">
        <v>1487</v>
      </c>
      <c r="B1511" s="6">
        <v>3275.4562062995151</v>
      </c>
      <c r="C1511" s="6">
        <v>404.54379370048491</v>
      </c>
      <c r="D1511" s="6">
        <v>0.66933392150265947</v>
      </c>
      <c r="F1511" s="6">
        <v>81.452054794520549</v>
      </c>
      <c r="G1511" s="6">
        <v>3880</v>
      </c>
    </row>
    <row r="1512" spans="1:7" x14ac:dyDescent="0.25">
      <c r="A1512" s="6">
        <v>1488</v>
      </c>
      <c r="B1512" s="6">
        <v>3330.6927462862714</v>
      </c>
      <c r="C1512" s="6">
        <v>-400.69274628627136</v>
      </c>
      <c r="D1512" s="6">
        <v>-0.66296220919910442</v>
      </c>
      <c r="F1512" s="6">
        <v>81.506849315068493</v>
      </c>
      <c r="G1512" s="6">
        <v>3880</v>
      </c>
    </row>
    <row r="1513" spans="1:7" x14ac:dyDescent="0.25">
      <c r="A1513" s="6">
        <v>1489</v>
      </c>
      <c r="B1513" s="6">
        <v>3353.2008978744575</v>
      </c>
      <c r="C1513" s="6">
        <v>146.7991021255425</v>
      </c>
      <c r="D1513" s="6">
        <v>0.2428849984323489</v>
      </c>
      <c r="F1513" s="6">
        <v>81.561643835616437</v>
      </c>
      <c r="G1513" s="6">
        <v>3880</v>
      </c>
    </row>
    <row r="1514" spans="1:7" x14ac:dyDescent="0.25">
      <c r="A1514" s="6">
        <v>1490</v>
      </c>
      <c r="B1514" s="6">
        <v>3285.7945961366086</v>
      </c>
      <c r="C1514" s="6">
        <v>224.20540386339144</v>
      </c>
      <c r="D1514" s="6">
        <v>0.37095682723803813</v>
      </c>
      <c r="F1514" s="6">
        <v>81.61643835616438</v>
      </c>
      <c r="G1514" s="6">
        <v>3880</v>
      </c>
    </row>
    <row r="1515" spans="1:7" x14ac:dyDescent="0.25">
      <c r="A1515" s="6">
        <v>1491</v>
      </c>
      <c r="B1515" s="6">
        <v>3480.5107841540939</v>
      </c>
      <c r="C1515" s="6">
        <v>-1180.5107841540939</v>
      </c>
      <c r="D1515" s="6">
        <v>-1.9532024093269191</v>
      </c>
      <c r="F1515" s="6">
        <v>81.671232876712324</v>
      </c>
      <c r="G1515" s="6">
        <v>3880</v>
      </c>
    </row>
    <row r="1516" spans="1:7" x14ac:dyDescent="0.25">
      <c r="A1516" s="6">
        <v>1492</v>
      </c>
      <c r="B1516" s="6">
        <v>3216.2024634046306</v>
      </c>
      <c r="C1516" s="6">
        <v>-36.202463404630635</v>
      </c>
      <c r="D1516" s="6">
        <v>-5.9898426761228293E-2</v>
      </c>
      <c r="F1516" s="6">
        <v>81.726027397260268</v>
      </c>
      <c r="G1516" s="6">
        <v>3880</v>
      </c>
    </row>
    <row r="1517" spans="1:7" x14ac:dyDescent="0.25">
      <c r="A1517" s="6">
        <v>1493</v>
      </c>
      <c r="B1517" s="6">
        <v>3359.8765438835521</v>
      </c>
      <c r="C1517" s="6">
        <v>90.123456116447869</v>
      </c>
      <c r="D1517" s="6">
        <v>0.14911287045094665</v>
      </c>
      <c r="F1517" s="6">
        <v>81.780821917808211</v>
      </c>
      <c r="G1517" s="6">
        <v>3880</v>
      </c>
    </row>
    <row r="1518" spans="1:7" x14ac:dyDescent="0.25">
      <c r="A1518" s="6">
        <v>1494</v>
      </c>
      <c r="B1518" s="6">
        <v>3256.138186432489</v>
      </c>
      <c r="C1518" s="6">
        <v>-141.13818643248896</v>
      </c>
      <c r="D1518" s="6">
        <v>-0.23351878651875621</v>
      </c>
      <c r="F1518" s="6">
        <v>81.835616438356155</v>
      </c>
      <c r="G1518" s="6">
        <v>3890</v>
      </c>
    </row>
    <row r="1519" spans="1:7" x14ac:dyDescent="0.25">
      <c r="A1519" s="6">
        <v>1495</v>
      </c>
      <c r="B1519" s="6">
        <v>3329.6884455592394</v>
      </c>
      <c r="C1519" s="6">
        <v>390.31155444076057</v>
      </c>
      <c r="D1519" s="6">
        <v>0.64578611119431906</v>
      </c>
      <c r="F1519" s="6">
        <v>81.890410958904098</v>
      </c>
      <c r="G1519" s="6">
        <v>3890</v>
      </c>
    </row>
    <row r="1520" spans="1:7" x14ac:dyDescent="0.25">
      <c r="A1520" s="6">
        <v>1496</v>
      </c>
      <c r="B1520" s="6">
        <v>3297.4917457808629</v>
      </c>
      <c r="C1520" s="6">
        <v>112.50825421913714</v>
      </c>
      <c r="D1520" s="6">
        <v>0.18614941613383829</v>
      </c>
      <c r="F1520" s="6">
        <v>81.945205479452056</v>
      </c>
      <c r="G1520" s="6">
        <v>3890</v>
      </c>
    </row>
    <row r="1521" spans="1:7" x14ac:dyDescent="0.25">
      <c r="A1521" s="6">
        <v>1497</v>
      </c>
      <c r="B1521" s="6">
        <v>3322.303881389887</v>
      </c>
      <c r="C1521" s="6">
        <v>-322.30388138988701</v>
      </c>
      <c r="D1521" s="6">
        <v>-0.53326469026476264</v>
      </c>
      <c r="F1521" s="6">
        <v>82</v>
      </c>
      <c r="G1521" s="6">
        <v>3890</v>
      </c>
    </row>
    <row r="1522" spans="1:7" x14ac:dyDescent="0.25">
      <c r="A1522" s="6">
        <v>1498</v>
      </c>
      <c r="B1522" s="6">
        <v>3439.15722480572</v>
      </c>
      <c r="C1522" s="6">
        <v>-219.15722480572003</v>
      </c>
      <c r="D1522" s="6">
        <v>-0.3626044126472448</v>
      </c>
      <c r="F1522" s="6">
        <v>82.054794520547944</v>
      </c>
      <c r="G1522" s="6">
        <v>3890</v>
      </c>
    </row>
    <row r="1523" spans="1:7" x14ac:dyDescent="0.25">
      <c r="A1523" s="6">
        <v>1499</v>
      </c>
      <c r="B1523" s="6">
        <v>3253.3025137914574</v>
      </c>
      <c r="C1523" s="6">
        <v>416.69748620854261</v>
      </c>
      <c r="D1523" s="6">
        <v>0.68944269289856586</v>
      </c>
      <c r="F1523" s="6">
        <v>82.109589041095887</v>
      </c>
      <c r="G1523" s="6">
        <v>3890</v>
      </c>
    </row>
    <row r="1524" spans="1:7" x14ac:dyDescent="0.25">
      <c r="A1524" s="6">
        <v>1500</v>
      </c>
      <c r="B1524" s="6">
        <v>3268.2488716702269</v>
      </c>
      <c r="C1524" s="6">
        <v>501.75112832977311</v>
      </c>
      <c r="D1524" s="6">
        <v>0.83016735288738308</v>
      </c>
      <c r="F1524" s="6">
        <v>82.164383561643831</v>
      </c>
      <c r="G1524" s="6">
        <v>3890</v>
      </c>
    </row>
    <row r="1525" spans="1:7" x14ac:dyDescent="0.25">
      <c r="A1525" s="6">
        <v>1501</v>
      </c>
      <c r="B1525" s="6">
        <v>3276.9331191333854</v>
      </c>
      <c r="C1525" s="6">
        <v>-466.93311913338539</v>
      </c>
      <c r="D1525" s="6">
        <v>-0.77255956110504709</v>
      </c>
      <c r="F1525" s="6">
        <v>82.219178082191775</v>
      </c>
      <c r="G1525" s="6">
        <v>3895</v>
      </c>
    </row>
    <row r="1526" spans="1:7" x14ac:dyDescent="0.25">
      <c r="A1526" s="6">
        <v>1502</v>
      </c>
      <c r="B1526" s="6">
        <v>3254.6612735986182</v>
      </c>
      <c r="C1526" s="6">
        <v>-219.66127359861821</v>
      </c>
      <c r="D1526" s="6">
        <v>-0.36343838157825503</v>
      </c>
      <c r="F1526" s="6">
        <v>82.273972602739718</v>
      </c>
      <c r="G1526" s="6">
        <v>3895</v>
      </c>
    </row>
    <row r="1527" spans="1:7" x14ac:dyDescent="0.25">
      <c r="A1527" s="6">
        <v>1503</v>
      </c>
      <c r="B1527" s="6">
        <v>3319.1137496687265</v>
      </c>
      <c r="C1527" s="6">
        <v>-299.11374966872654</v>
      </c>
      <c r="D1527" s="6">
        <v>-0.49489568783092558</v>
      </c>
      <c r="F1527" s="6">
        <v>82.328767123287662</v>
      </c>
      <c r="G1527" s="6">
        <v>3895</v>
      </c>
    </row>
    <row r="1528" spans="1:7" x14ac:dyDescent="0.25">
      <c r="A1528" s="6">
        <v>1504</v>
      </c>
      <c r="B1528" s="6">
        <v>3294.833302679896</v>
      </c>
      <c r="C1528" s="6">
        <v>-34.833302679895951</v>
      </c>
      <c r="D1528" s="6">
        <v>-5.7633095463790099E-2</v>
      </c>
      <c r="F1528" s="6">
        <v>82.383561643835606</v>
      </c>
      <c r="G1528" s="6">
        <v>3900</v>
      </c>
    </row>
    <row r="1529" spans="1:7" x14ac:dyDescent="0.25">
      <c r="A1529" s="6">
        <v>1505</v>
      </c>
      <c r="B1529" s="6">
        <v>3358.8131666431655</v>
      </c>
      <c r="C1529" s="6">
        <v>-448.81316664316546</v>
      </c>
      <c r="D1529" s="6">
        <v>-0.74257937343048275</v>
      </c>
      <c r="F1529" s="6">
        <v>82.438356164383549</v>
      </c>
      <c r="G1529" s="6">
        <v>3900</v>
      </c>
    </row>
    <row r="1530" spans="1:7" x14ac:dyDescent="0.25">
      <c r="A1530" s="6">
        <v>1506</v>
      </c>
      <c r="B1530" s="6">
        <v>3334.060107547496</v>
      </c>
      <c r="C1530" s="6">
        <v>-514.06010754749605</v>
      </c>
      <c r="D1530" s="6">
        <v>-0.85053305236859444</v>
      </c>
      <c r="F1530" s="6">
        <v>82.493150684931507</v>
      </c>
      <c r="G1530" s="6">
        <v>3900</v>
      </c>
    </row>
    <row r="1531" spans="1:7" x14ac:dyDescent="0.25">
      <c r="A1531" s="6">
        <v>1507</v>
      </c>
      <c r="B1531" s="6">
        <v>3336.4231680816888</v>
      </c>
      <c r="C1531" s="6">
        <v>-156.4231680816888</v>
      </c>
      <c r="D1531" s="6">
        <v>-0.25880840130624627</v>
      </c>
      <c r="F1531" s="6">
        <v>82.547945205479451</v>
      </c>
      <c r="G1531" s="6">
        <v>3900</v>
      </c>
    </row>
    <row r="1532" spans="1:7" x14ac:dyDescent="0.25">
      <c r="A1532" s="6">
        <v>1508</v>
      </c>
      <c r="B1532" s="6">
        <v>3301.1544896088617</v>
      </c>
      <c r="C1532" s="6">
        <v>228.8455103911383</v>
      </c>
      <c r="D1532" s="6">
        <v>0.37863406947180811</v>
      </c>
      <c r="F1532" s="6">
        <v>82.602739726027394</v>
      </c>
      <c r="G1532" s="6">
        <v>3900</v>
      </c>
    </row>
    <row r="1533" spans="1:7" x14ac:dyDescent="0.25">
      <c r="A1533" s="6">
        <v>1509</v>
      </c>
      <c r="B1533" s="6">
        <v>3473.5397555782256</v>
      </c>
      <c r="C1533" s="6">
        <v>-803.53975557822559</v>
      </c>
      <c r="D1533" s="6">
        <v>-1.3294887328877529</v>
      </c>
      <c r="F1533" s="6">
        <v>82.657534246575338</v>
      </c>
      <c r="G1533" s="6">
        <v>3900</v>
      </c>
    </row>
    <row r="1534" spans="1:7" x14ac:dyDescent="0.25">
      <c r="A1534" s="6">
        <v>1510</v>
      </c>
      <c r="B1534" s="6">
        <v>3341.326518690139</v>
      </c>
      <c r="C1534" s="6">
        <v>-2395.326518690139</v>
      </c>
      <c r="D1534" s="6">
        <v>-3.9631637340633916</v>
      </c>
      <c r="F1534" s="6">
        <v>82.712328767123282</v>
      </c>
      <c r="G1534" s="6">
        <v>3900</v>
      </c>
    </row>
    <row r="1535" spans="1:7" x14ac:dyDescent="0.25">
      <c r="A1535" s="6">
        <v>1511</v>
      </c>
      <c r="B1535" s="6">
        <v>3374.1730601154186</v>
      </c>
      <c r="C1535" s="6">
        <v>-184.17306011541859</v>
      </c>
      <c r="D1535" s="6">
        <v>-0.30472170994042469</v>
      </c>
      <c r="F1535" s="6">
        <v>82.767123287671225</v>
      </c>
      <c r="G1535" s="6">
        <v>3900</v>
      </c>
    </row>
    <row r="1536" spans="1:7" x14ac:dyDescent="0.25">
      <c r="A1536" s="6">
        <v>1512</v>
      </c>
      <c r="B1536" s="6">
        <v>3306.5304523241502</v>
      </c>
      <c r="C1536" s="6">
        <v>753.46954767584975</v>
      </c>
      <c r="D1536" s="6">
        <v>1.2466455670114684</v>
      </c>
      <c r="F1536" s="6">
        <v>82.821917808219169</v>
      </c>
      <c r="G1536" s="6">
        <v>3900</v>
      </c>
    </row>
    <row r="1537" spans="1:7" x14ac:dyDescent="0.25">
      <c r="A1537" s="6">
        <v>1513</v>
      </c>
      <c r="B1537" s="6">
        <v>3308.12551818473</v>
      </c>
      <c r="C1537" s="6">
        <v>-368.12551818473003</v>
      </c>
      <c r="D1537" s="6">
        <v>-0.60907842495344799</v>
      </c>
      <c r="F1537" s="6">
        <v>82.876712328767113</v>
      </c>
      <c r="G1537" s="6">
        <v>3900</v>
      </c>
    </row>
    <row r="1538" spans="1:7" x14ac:dyDescent="0.25">
      <c r="A1538" s="6">
        <v>1514</v>
      </c>
      <c r="B1538" s="6">
        <v>3396.9765942703789</v>
      </c>
      <c r="C1538" s="6">
        <v>263.02340572962112</v>
      </c>
      <c r="D1538" s="6">
        <v>0.43518276721935373</v>
      </c>
      <c r="F1538" s="6">
        <v>82.931506849315056</v>
      </c>
      <c r="G1538" s="6">
        <v>3900</v>
      </c>
    </row>
    <row r="1539" spans="1:7" x14ac:dyDescent="0.25">
      <c r="A1539" s="6">
        <v>1515</v>
      </c>
      <c r="B1539" s="6">
        <v>3383.6843787655448</v>
      </c>
      <c r="C1539" s="6">
        <v>-313.68437876554481</v>
      </c>
      <c r="D1539" s="6">
        <v>-0.51900337768799643</v>
      </c>
      <c r="F1539" s="6">
        <v>82.986301369863014</v>
      </c>
      <c r="G1539" s="6">
        <v>3900</v>
      </c>
    </row>
    <row r="1540" spans="1:7" x14ac:dyDescent="0.25">
      <c r="A1540" s="6">
        <v>1516</v>
      </c>
      <c r="B1540" s="6">
        <v>3317.4005307814368</v>
      </c>
      <c r="C1540" s="6">
        <v>132.59946921856317</v>
      </c>
      <c r="D1540" s="6">
        <v>0.219391136641545</v>
      </c>
      <c r="F1540" s="6">
        <v>83.041095890410958</v>
      </c>
      <c r="G1540" s="6">
        <v>3900</v>
      </c>
    </row>
    <row r="1541" spans="1:7" x14ac:dyDescent="0.25">
      <c r="A1541" s="6">
        <v>1517</v>
      </c>
      <c r="B1541" s="6">
        <v>3346.170792785234</v>
      </c>
      <c r="C1541" s="6">
        <v>293.82920721476603</v>
      </c>
      <c r="D1541" s="6">
        <v>0.48615220052711228</v>
      </c>
      <c r="F1541" s="6">
        <v>83.095890410958901</v>
      </c>
      <c r="G1541" s="6">
        <v>3900</v>
      </c>
    </row>
    <row r="1542" spans="1:7" x14ac:dyDescent="0.25">
      <c r="A1542" s="6">
        <v>1518</v>
      </c>
      <c r="B1542" s="6">
        <v>3242.4324353341708</v>
      </c>
      <c r="C1542" s="6">
        <v>-362.4324353341708</v>
      </c>
      <c r="D1542" s="6">
        <v>-0.59965899118844601</v>
      </c>
      <c r="F1542" s="6">
        <v>83.150684931506845</v>
      </c>
      <c r="G1542" s="6">
        <v>3910</v>
      </c>
    </row>
    <row r="1543" spans="1:7" x14ac:dyDescent="0.25">
      <c r="A1543" s="6">
        <v>1519</v>
      </c>
      <c r="B1543" s="6">
        <v>3539.9417565890426</v>
      </c>
      <c r="C1543" s="6">
        <v>-269.9417565890426</v>
      </c>
      <c r="D1543" s="6">
        <v>-0.44662945601591036</v>
      </c>
      <c r="F1543" s="6">
        <v>83.205479452054789</v>
      </c>
      <c r="G1543" s="6">
        <v>3910</v>
      </c>
    </row>
    <row r="1544" spans="1:7" x14ac:dyDescent="0.25">
      <c r="A1544" s="6">
        <v>1520</v>
      </c>
      <c r="B1544" s="6">
        <v>3343.5123496842671</v>
      </c>
      <c r="C1544" s="6">
        <v>396.48765031573294</v>
      </c>
      <c r="D1544" s="6">
        <v>0.65600470936822231</v>
      </c>
      <c r="F1544" s="6">
        <v>83.260273972602732</v>
      </c>
      <c r="G1544" s="6">
        <v>3910</v>
      </c>
    </row>
    <row r="1545" spans="1:7" x14ac:dyDescent="0.25">
      <c r="A1545" s="6">
        <v>1521</v>
      </c>
      <c r="B1545" s="6">
        <v>3335.8324029481405</v>
      </c>
      <c r="C1545" s="6">
        <v>384.1675970518595</v>
      </c>
      <c r="D1545" s="6">
        <v>0.63562068743378775</v>
      </c>
      <c r="F1545" s="6">
        <v>83.315068493150676</v>
      </c>
      <c r="G1545" s="6">
        <v>3910</v>
      </c>
    </row>
    <row r="1546" spans="1:7" x14ac:dyDescent="0.25">
      <c r="A1546" s="6">
        <v>1522</v>
      </c>
      <c r="B1546" s="6">
        <v>3228.549454695788</v>
      </c>
      <c r="C1546" s="6">
        <v>-298.54945469578797</v>
      </c>
      <c r="D1546" s="6">
        <v>-0.49396203918026593</v>
      </c>
      <c r="F1546" s="6">
        <v>83.36986301369862</v>
      </c>
      <c r="G1546" s="6">
        <v>3910</v>
      </c>
    </row>
    <row r="1547" spans="1:7" x14ac:dyDescent="0.25">
      <c r="A1547" s="6">
        <v>1523</v>
      </c>
      <c r="B1547" s="6">
        <v>3320.5906625025973</v>
      </c>
      <c r="C1547" s="6">
        <v>-1205.5906625025973</v>
      </c>
      <c r="D1547" s="6">
        <v>-1.9946980733000563</v>
      </c>
      <c r="F1547" s="6">
        <v>83.424657534246563</v>
      </c>
      <c r="G1547" s="6">
        <v>3920</v>
      </c>
    </row>
    <row r="1548" spans="1:7" x14ac:dyDescent="0.25">
      <c r="A1548" s="6">
        <v>1524</v>
      </c>
      <c r="B1548" s="6">
        <v>3299.5594237482815</v>
      </c>
      <c r="C1548" s="6">
        <v>-189.55942374828146</v>
      </c>
      <c r="D1548" s="6">
        <v>-0.31363366446590352</v>
      </c>
      <c r="F1548" s="6">
        <v>83.479452054794521</v>
      </c>
      <c r="G1548" s="6">
        <v>3920</v>
      </c>
    </row>
    <row r="1549" spans="1:7" x14ac:dyDescent="0.25">
      <c r="A1549" s="6">
        <v>1525</v>
      </c>
      <c r="B1549" s="6">
        <v>3299.2049646681526</v>
      </c>
      <c r="C1549" s="6">
        <v>-99.20496466815257</v>
      </c>
      <c r="D1549" s="6">
        <v>-0.16413859035254247</v>
      </c>
      <c r="F1549" s="6">
        <v>83.534246575342465</v>
      </c>
      <c r="G1549" s="6">
        <v>3920</v>
      </c>
    </row>
    <row r="1550" spans="1:7" x14ac:dyDescent="0.25">
      <c r="A1550" s="6">
        <v>1526</v>
      </c>
      <c r="B1550" s="6">
        <v>3421.3161177725647</v>
      </c>
      <c r="C1550" s="6">
        <v>138.68388222743533</v>
      </c>
      <c r="D1550" s="6">
        <v>0.22945804183867524</v>
      </c>
      <c r="F1550" s="6">
        <v>83.589041095890408</v>
      </c>
      <c r="G1550" s="6">
        <v>3920</v>
      </c>
    </row>
    <row r="1551" spans="1:7" x14ac:dyDescent="0.25">
      <c r="A1551" s="6">
        <v>1527</v>
      </c>
      <c r="B1551" s="6">
        <v>3320.2362034224684</v>
      </c>
      <c r="C1551" s="6">
        <v>-570.23620342246841</v>
      </c>
      <c r="D1551" s="6">
        <v>-0.94347865463024538</v>
      </c>
      <c r="F1551" s="6">
        <v>83.643835616438352</v>
      </c>
      <c r="G1551" s="6">
        <v>3920</v>
      </c>
    </row>
    <row r="1552" spans="1:7" x14ac:dyDescent="0.25">
      <c r="A1552" s="6">
        <v>1528</v>
      </c>
      <c r="B1552" s="6">
        <v>3270.7891617444843</v>
      </c>
      <c r="C1552" s="6">
        <v>-1190.7891617444843</v>
      </c>
      <c r="D1552" s="6">
        <v>-1.9702083970256321</v>
      </c>
      <c r="F1552" s="6">
        <v>83.698630136986296</v>
      </c>
      <c r="G1552" s="6">
        <v>3920</v>
      </c>
    </row>
    <row r="1553" spans="1:7" x14ac:dyDescent="0.25">
      <c r="A1553" s="6">
        <v>1529</v>
      </c>
      <c r="B1553" s="6">
        <v>3284.5539893561572</v>
      </c>
      <c r="C1553" s="6">
        <v>415.44601064384278</v>
      </c>
      <c r="D1553" s="6">
        <v>0.68737207641543308</v>
      </c>
      <c r="F1553" s="6">
        <v>83.753424657534239</v>
      </c>
      <c r="G1553" s="6">
        <v>3920</v>
      </c>
    </row>
    <row r="1554" spans="1:7" x14ac:dyDescent="0.25">
      <c r="A1554" s="6">
        <v>1530</v>
      </c>
      <c r="B1554" s="6">
        <v>3243.8502716546864</v>
      </c>
      <c r="C1554" s="6">
        <v>286.14972834531363</v>
      </c>
      <c r="D1554" s="6">
        <v>0.47344619493061307</v>
      </c>
      <c r="F1554" s="6">
        <v>83.808219178082183</v>
      </c>
      <c r="G1554" s="6">
        <v>3920</v>
      </c>
    </row>
    <row r="1555" spans="1:7" x14ac:dyDescent="0.25">
      <c r="A1555" s="6">
        <v>1531</v>
      </c>
      <c r="B1555" s="6">
        <v>3368.3244852932917</v>
      </c>
      <c r="C1555" s="6">
        <v>-438.32448529329167</v>
      </c>
      <c r="D1555" s="6">
        <v>-0.72522542973236082</v>
      </c>
      <c r="F1555" s="6">
        <v>83.863013698630127</v>
      </c>
      <c r="G1555" s="6">
        <v>3920</v>
      </c>
    </row>
    <row r="1556" spans="1:7" x14ac:dyDescent="0.25">
      <c r="A1556" s="6">
        <v>1532</v>
      </c>
      <c r="B1556" s="6">
        <v>3299.3821942082168</v>
      </c>
      <c r="C1556" s="6">
        <v>-349.38219420821679</v>
      </c>
      <c r="D1556" s="6">
        <v>-0.57806684416898813</v>
      </c>
      <c r="F1556" s="6">
        <v>83.91780821917807</v>
      </c>
      <c r="G1556" s="6">
        <v>3920</v>
      </c>
    </row>
    <row r="1557" spans="1:7" x14ac:dyDescent="0.25">
      <c r="A1557" s="6">
        <v>1533</v>
      </c>
      <c r="B1557" s="6">
        <v>3247.0404033758468</v>
      </c>
      <c r="C1557" s="6">
        <v>-157.04040337584684</v>
      </c>
      <c r="D1557" s="6">
        <v>-0.25982964184030455</v>
      </c>
      <c r="F1557" s="6">
        <v>83.972602739726028</v>
      </c>
      <c r="G1557" s="6">
        <v>3920</v>
      </c>
    </row>
    <row r="1558" spans="1:7" x14ac:dyDescent="0.25">
      <c r="A1558" s="6">
        <v>1534</v>
      </c>
      <c r="B1558" s="6">
        <v>3301.8634077691195</v>
      </c>
      <c r="C1558" s="6">
        <v>-671.86340776911948</v>
      </c>
      <c r="D1558" s="6">
        <v>-1.1116249376184808</v>
      </c>
      <c r="F1558" s="6">
        <v>84.027397260273972</v>
      </c>
      <c r="G1558" s="6">
        <v>3920</v>
      </c>
    </row>
    <row r="1559" spans="1:7" x14ac:dyDescent="0.25">
      <c r="A1559" s="6">
        <v>1535</v>
      </c>
      <c r="B1559" s="6">
        <v>3360.4082325037457</v>
      </c>
      <c r="C1559" s="6">
        <v>964.59176749625431</v>
      </c>
      <c r="D1559" s="6">
        <v>1.595955741853408</v>
      </c>
      <c r="F1559" s="6">
        <v>84.082191780821915</v>
      </c>
      <c r="G1559" s="6">
        <v>3920</v>
      </c>
    </row>
    <row r="1560" spans="1:7" x14ac:dyDescent="0.25">
      <c r="A1560" s="6">
        <v>1536</v>
      </c>
      <c r="B1560" s="6">
        <v>3384.8068325192862</v>
      </c>
      <c r="C1560" s="6">
        <v>135.19316748071378</v>
      </c>
      <c r="D1560" s="6">
        <v>0.22368251437625133</v>
      </c>
      <c r="F1560" s="6">
        <v>84.136986301369859</v>
      </c>
      <c r="G1560" s="6">
        <v>3920</v>
      </c>
    </row>
    <row r="1561" spans="1:7" x14ac:dyDescent="0.25">
      <c r="A1561" s="6">
        <v>1537</v>
      </c>
      <c r="B1561" s="6">
        <v>3381.3213182313521</v>
      </c>
      <c r="C1561" s="6">
        <v>-221.32131823135205</v>
      </c>
      <c r="D1561" s="6">
        <v>-0.36618499196061538</v>
      </c>
      <c r="F1561" s="6">
        <v>84.191780821917803</v>
      </c>
      <c r="G1561" s="6">
        <v>3930</v>
      </c>
    </row>
    <row r="1562" spans="1:7" x14ac:dyDescent="0.25">
      <c r="A1562" s="6">
        <v>1538</v>
      </c>
      <c r="B1562" s="6">
        <v>3270.5528556910649</v>
      </c>
      <c r="C1562" s="6">
        <v>809.44714430893509</v>
      </c>
      <c r="D1562" s="6">
        <v>1.3392627443212193</v>
      </c>
      <c r="F1562" s="6">
        <v>84.246575342465746</v>
      </c>
      <c r="G1562" s="6">
        <v>3930</v>
      </c>
    </row>
    <row r="1563" spans="1:7" x14ac:dyDescent="0.25">
      <c r="A1563" s="6">
        <v>1539</v>
      </c>
      <c r="B1563" s="6">
        <v>3323.1900290902095</v>
      </c>
      <c r="C1563" s="6">
        <v>-383.19002909020946</v>
      </c>
      <c r="D1563" s="6">
        <v>-0.63400326205859825</v>
      </c>
      <c r="F1563" s="6">
        <v>84.30136986301369</v>
      </c>
      <c r="G1563" s="6">
        <v>3930</v>
      </c>
    </row>
    <row r="1564" spans="1:7" x14ac:dyDescent="0.25">
      <c r="A1564" s="6">
        <v>1540</v>
      </c>
      <c r="B1564" s="6">
        <v>3293.8880784662188</v>
      </c>
      <c r="C1564" s="6">
        <v>1276.1119215337812</v>
      </c>
      <c r="D1564" s="6">
        <v>2.1113783229829735</v>
      </c>
      <c r="F1564" s="6">
        <v>84.356164383561634</v>
      </c>
      <c r="G1564" s="6">
        <v>3930</v>
      </c>
    </row>
    <row r="1565" spans="1:7" x14ac:dyDescent="0.25">
      <c r="A1565" s="6">
        <v>1541</v>
      </c>
      <c r="B1565" s="6">
        <v>3222.8190329003705</v>
      </c>
      <c r="C1565" s="6">
        <v>577.18096709962947</v>
      </c>
      <c r="D1565" s="6">
        <v>0.95496904449242426</v>
      </c>
      <c r="F1565" s="6">
        <v>84.410958904109577</v>
      </c>
      <c r="G1565" s="6">
        <v>3930</v>
      </c>
    </row>
    <row r="1566" spans="1:7" x14ac:dyDescent="0.25">
      <c r="A1566" s="6">
        <v>1542</v>
      </c>
      <c r="B1566" s="6">
        <v>3391.9550906352192</v>
      </c>
      <c r="C1566" s="6">
        <v>1378.0449093647808</v>
      </c>
      <c r="D1566" s="6">
        <v>2.2800305370024021</v>
      </c>
      <c r="F1566" s="6">
        <v>84.465753424657535</v>
      </c>
      <c r="G1566" s="6">
        <v>3930</v>
      </c>
    </row>
    <row r="1567" spans="1:7" x14ac:dyDescent="0.25">
      <c r="A1567" s="6">
        <v>1543</v>
      </c>
      <c r="B1567" s="6">
        <v>3236.9973961055275</v>
      </c>
      <c r="C1567" s="6">
        <v>58.002603894472486</v>
      </c>
      <c r="D1567" s="6">
        <v>9.5967632989560708E-2</v>
      </c>
      <c r="F1567" s="6">
        <v>84.520547945205479</v>
      </c>
      <c r="G1567" s="6">
        <v>3930</v>
      </c>
    </row>
    <row r="1568" spans="1:7" x14ac:dyDescent="0.25">
      <c r="A1568" s="6">
        <v>1544</v>
      </c>
      <c r="B1568" s="6">
        <v>3222.3464207935322</v>
      </c>
      <c r="C1568" s="6">
        <v>127.65357920646784</v>
      </c>
      <c r="D1568" s="6">
        <v>0.21120796337658176</v>
      </c>
      <c r="F1568" s="6">
        <v>84.575342465753423</v>
      </c>
      <c r="G1568" s="6">
        <v>3930</v>
      </c>
    </row>
    <row r="1569" spans="1:7" x14ac:dyDescent="0.25">
      <c r="A1569" s="6">
        <v>1545</v>
      </c>
      <c r="B1569" s="6">
        <v>3290.9933293118324</v>
      </c>
      <c r="C1569" s="6">
        <v>39.00667068816756</v>
      </c>
      <c r="D1569" s="6">
        <v>6.4538100109389318E-2</v>
      </c>
      <c r="F1569" s="6">
        <v>84.630136986301366</v>
      </c>
      <c r="G1569" s="6">
        <v>3930</v>
      </c>
    </row>
    <row r="1570" spans="1:7" x14ac:dyDescent="0.25">
      <c r="A1570" s="6">
        <v>1546</v>
      </c>
      <c r="B1570" s="6">
        <v>3344.9301860047831</v>
      </c>
      <c r="C1570" s="6">
        <v>-634.93018600478308</v>
      </c>
      <c r="D1570" s="6">
        <v>-1.0505174418610419</v>
      </c>
      <c r="F1570" s="6">
        <v>84.68493150684931</v>
      </c>
      <c r="G1570" s="6">
        <v>3935</v>
      </c>
    </row>
    <row r="1571" spans="1:7" x14ac:dyDescent="0.25">
      <c r="A1571" s="6">
        <v>1547</v>
      </c>
      <c r="B1571" s="6">
        <v>3433.8994151171414</v>
      </c>
      <c r="C1571" s="6">
        <v>-963.89941511714142</v>
      </c>
      <c r="D1571" s="6">
        <v>-1.5948102170914673</v>
      </c>
      <c r="F1571" s="6">
        <v>84.739726027397253</v>
      </c>
      <c r="G1571" s="6">
        <v>3940</v>
      </c>
    </row>
    <row r="1572" spans="1:7" x14ac:dyDescent="0.25">
      <c r="A1572" s="6">
        <v>1548</v>
      </c>
      <c r="B1572" s="6">
        <v>3316.5734595944696</v>
      </c>
      <c r="C1572" s="6">
        <v>443.42654040553043</v>
      </c>
      <c r="D1572" s="6">
        <v>0.73366698441488265</v>
      </c>
      <c r="F1572" s="6">
        <v>84.794520547945197</v>
      </c>
      <c r="G1572" s="6">
        <v>3940</v>
      </c>
    </row>
    <row r="1573" spans="1:7" x14ac:dyDescent="0.25">
      <c r="A1573" s="6">
        <v>1549</v>
      </c>
      <c r="B1573" s="6">
        <v>3223.4097980339188</v>
      </c>
      <c r="C1573" s="6">
        <v>-23.409798033918833</v>
      </c>
      <c r="D1573" s="6">
        <v>-3.8732449152907023E-2</v>
      </c>
      <c r="F1573" s="6">
        <v>84.849315068493141</v>
      </c>
      <c r="G1573" s="6">
        <v>3940</v>
      </c>
    </row>
    <row r="1574" spans="1:7" x14ac:dyDescent="0.25">
      <c r="A1574" s="6">
        <v>1550</v>
      </c>
      <c r="B1574" s="6">
        <v>3443.0562746871383</v>
      </c>
      <c r="C1574" s="6">
        <v>746.94372531286172</v>
      </c>
      <c r="D1574" s="6">
        <v>1.2358483323454921</v>
      </c>
      <c r="F1574" s="6">
        <v>84.904109589041084</v>
      </c>
      <c r="G1574" s="6">
        <v>3940</v>
      </c>
    </row>
    <row r="1575" spans="1:7" x14ac:dyDescent="0.25">
      <c r="A1575" s="6">
        <v>1551</v>
      </c>
      <c r="B1575" s="6">
        <v>3491.7353216915099</v>
      </c>
      <c r="C1575" s="6">
        <v>-341.73532169150985</v>
      </c>
      <c r="D1575" s="6">
        <v>-0.56541478709002613</v>
      </c>
      <c r="F1575" s="6">
        <v>84.958904109589042</v>
      </c>
      <c r="G1575" s="6">
        <v>3940</v>
      </c>
    </row>
    <row r="1576" spans="1:7" x14ac:dyDescent="0.25">
      <c r="A1576" s="6">
        <v>1552</v>
      </c>
      <c r="B1576" s="6">
        <v>3393.8455390625736</v>
      </c>
      <c r="C1576" s="6">
        <v>16.154460937426393</v>
      </c>
      <c r="D1576" s="6">
        <v>2.6728203120116673E-2</v>
      </c>
      <c r="F1576" s="6">
        <v>85.013698630136986</v>
      </c>
      <c r="G1576" s="6">
        <v>3940</v>
      </c>
    </row>
    <row r="1577" spans="1:7" x14ac:dyDescent="0.25">
      <c r="A1577" s="6">
        <v>1553</v>
      </c>
      <c r="B1577" s="6">
        <v>3319.4682087488554</v>
      </c>
      <c r="C1577" s="6">
        <v>-319.46820874885543</v>
      </c>
      <c r="D1577" s="6">
        <v>-0.52857295622143996</v>
      </c>
      <c r="F1577" s="6">
        <v>85.06849315068493</v>
      </c>
      <c r="G1577" s="6">
        <v>3940</v>
      </c>
    </row>
    <row r="1578" spans="1:7" x14ac:dyDescent="0.25">
      <c r="A1578" s="6">
        <v>1554</v>
      </c>
      <c r="B1578" s="6">
        <v>3495.1617594660893</v>
      </c>
      <c r="C1578" s="6">
        <v>594.83824053391072</v>
      </c>
      <c r="D1578" s="6">
        <v>0.98418371112394953</v>
      </c>
      <c r="F1578" s="6">
        <v>85.123287671232873</v>
      </c>
      <c r="G1578" s="6">
        <v>3940</v>
      </c>
    </row>
    <row r="1579" spans="1:7" x14ac:dyDescent="0.25">
      <c r="A1579" s="6">
        <v>1555</v>
      </c>
      <c r="B1579" s="6">
        <v>3347.6477056191047</v>
      </c>
      <c r="C1579" s="6">
        <v>802.35229438089527</v>
      </c>
      <c r="D1579" s="6">
        <v>1.3275240307412413</v>
      </c>
      <c r="F1579" s="6">
        <v>85.178082191780817</v>
      </c>
      <c r="G1579" s="6">
        <v>3940</v>
      </c>
    </row>
    <row r="1580" spans="1:7" x14ac:dyDescent="0.25">
      <c r="A1580" s="6">
        <v>1556</v>
      </c>
      <c r="B1580" s="6">
        <v>3284.8493719229314</v>
      </c>
      <c r="C1580" s="6">
        <v>315.15062807706863</v>
      </c>
      <c r="D1580" s="6">
        <v>0.52142934594375823</v>
      </c>
      <c r="F1580" s="6">
        <v>85.232876712328761</v>
      </c>
      <c r="G1580" s="6">
        <v>3950</v>
      </c>
    </row>
    <row r="1581" spans="1:7" x14ac:dyDescent="0.25">
      <c r="A1581" s="6">
        <v>1557</v>
      </c>
      <c r="B1581" s="6">
        <v>3314.7420876804699</v>
      </c>
      <c r="C1581" s="6">
        <v>-1464.7420876804699</v>
      </c>
      <c r="D1581" s="6">
        <v>-2.4234744935007666</v>
      </c>
      <c r="F1581" s="6">
        <v>85.287671232876704</v>
      </c>
      <c r="G1581" s="6">
        <v>3950</v>
      </c>
    </row>
    <row r="1582" spans="1:7" x14ac:dyDescent="0.25">
      <c r="A1582" s="6">
        <v>1558</v>
      </c>
      <c r="B1582" s="6">
        <v>3363.1848286314221</v>
      </c>
      <c r="C1582" s="6">
        <v>406.81517136857792</v>
      </c>
      <c r="D1582" s="6">
        <v>0.67309200689532245</v>
      </c>
      <c r="F1582" s="6">
        <v>85.342465753424648</v>
      </c>
      <c r="G1582" s="6">
        <v>3950</v>
      </c>
    </row>
    <row r="1583" spans="1:7" x14ac:dyDescent="0.25">
      <c r="A1583" s="6">
        <v>1559</v>
      </c>
      <c r="B1583" s="6">
        <v>3286.6807438369306</v>
      </c>
      <c r="C1583" s="6">
        <v>-276.68074383693056</v>
      </c>
      <c r="D1583" s="6">
        <v>-0.45777938052797651</v>
      </c>
      <c r="F1583" s="6">
        <v>85.397260273972591</v>
      </c>
      <c r="G1583" s="6">
        <v>3950</v>
      </c>
    </row>
    <row r="1584" spans="1:7" x14ac:dyDescent="0.25">
      <c r="A1584" s="6">
        <v>1560</v>
      </c>
      <c r="B1584" s="6">
        <v>3429.5868296422395</v>
      </c>
      <c r="C1584" s="6">
        <v>70.413170357760464</v>
      </c>
      <c r="D1584" s="6">
        <v>0.11650141264035449</v>
      </c>
      <c r="F1584" s="6">
        <v>85.452054794520549</v>
      </c>
      <c r="G1584" s="6">
        <v>3950</v>
      </c>
    </row>
    <row r="1585" spans="1:7" x14ac:dyDescent="0.25">
      <c r="A1585" s="6">
        <v>1561</v>
      </c>
      <c r="B1585" s="6">
        <v>3384.3932969258026</v>
      </c>
      <c r="C1585" s="6">
        <v>-264.39329692580259</v>
      </c>
      <c r="D1585" s="6">
        <v>-0.43744930711107921</v>
      </c>
      <c r="F1585" s="6">
        <v>85.506849315068493</v>
      </c>
      <c r="G1585" s="6">
        <v>3950</v>
      </c>
    </row>
    <row r="1586" spans="1:7" x14ac:dyDescent="0.25">
      <c r="A1586" s="6">
        <v>1562</v>
      </c>
      <c r="B1586" s="6">
        <v>3388.4695763472851</v>
      </c>
      <c r="C1586" s="6">
        <v>291.53042365271494</v>
      </c>
      <c r="D1586" s="6">
        <v>0.48234877098441931</v>
      </c>
      <c r="F1586" s="6">
        <v>85.561643835616437</v>
      </c>
      <c r="G1586" s="6">
        <v>3950</v>
      </c>
    </row>
    <row r="1587" spans="1:7" x14ac:dyDescent="0.25">
      <c r="A1587" s="6">
        <v>1563</v>
      </c>
      <c r="B1587" s="6">
        <v>3421.1979647458552</v>
      </c>
      <c r="C1587" s="6">
        <v>198.80203525414481</v>
      </c>
      <c r="D1587" s="6">
        <v>0.32892593566244399</v>
      </c>
      <c r="F1587" s="6">
        <v>85.61643835616438</v>
      </c>
      <c r="G1587" s="6">
        <v>3950</v>
      </c>
    </row>
    <row r="1588" spans="1:7" x14ac:dyDescent="0.25">
      <c r="A1588" s="6">
        <v>1564</v>
      </c>
      <c r="B1588" s="6">
        <v>3312.9107157664707</v>
      </c>
      <c r="C1588" s="6">
        <v>357.08928423352927</v>
      </c>
      <c r="D1588" s="6">
        <v>0.59081853352956148</v>
      </c>
      <c r="F1588" s="6">
        <v>85.671232876712324</v>
      </c>
      <c r="G1588" s="6">
        <v>3950</v>
      </c>
    </row>
    <row r="1589" spans="1:7" x14ac:dyDescent="0.25">
      <c r="A1589" s="6">
        <v>1565</v>
      </c>
      <c r="B1589" s="6">
        <v>3206.9274508079243</v>
      </c>
      <c r="C1589" s="6">
        <v>403.07254919207571</v>
      </c>
      <c r="D1589" s="6">
        <v>0.66689968849343462</v>
      </c>
      <c r="F1589" s="6">
        <v>85.726027397260268</v>
      </c>
      <c r="G1589" s="6">
        <v>3950</v>
      </c>
    </row>
    <row r="1590" spans="1:7" x14ac:dyDescent="0.25">
      <c r="A1590" s="6">
        <v>1566</v>
      </c>
      <c r="B1590" s="6">
        <v>3253.9523554383604</v>
      </c>
      <c r="C1590" s="6">
        <v>336.04764456163957</v>
      </c>
      <c r="D1590" s="6">
        <v>0.55600429730657486</v>
      </c>
      <c r="F1590" s="6">
        <v>85.780821917808211</v>
      </c>
      <c r="G1590" s="6">
        <v>3960</v>
      </c>
    </row>
    <row r="1591" spans="1:7" x14ac:dyDescent="0.25">
      <c r="A1591" s="6">
        <v>1567</v>
      </c>
      <c r="B1591" s="6">
        <v>3383.2708431720607</v>
      </c>
      <c r="C1591" s="6">
        <v>326.72915682793928</v>
      </c>
      <c r="D1591" s="6">
        <v>0.54058648584982583</v>
      </c>
      <c r="F1591" s="6">
        <v>85.835616438356155</v>
      </c>
      <c r="G1591" s="6">
        <v>3960</v>
      </c>
    </row>
    <row r="1592" spans="1:7" x14ac:dyDescent="0.25">
      <c r="A1592" s="6">
        <v>1568</v>
      </c>
      <c r="B1592" s="6">
        <v>3348.0021646992336</v>
      </c>
      <c r="C1592" s="6">
        <v>41.997835300766383</v>
      </c>
      <c r="D1592" s="6">
        <v>6.9487101852061098E-2</v>
      </c>
      <c r="F1592" s="6">
        <v>85.890410958904098</v>
      </c>
      <c r="G1592" s="6">
        <v>3960</v>
      </c>
    </row>
    <row r="1593" spans="1:7" x14ac:dyDescent="0.25">
      <c r="A1593" s="6">
        <v>1569</v>
      </c>
      <c r="B1593" s="6">
        <v>3370.6875458274844</v>
      </c>
      <c r="C1593" s="6">
        <v>-130.68754582748443</v>
      </c>
      <c r="D1593" s="6">
        <v>-0.21622778275776036</v>
      </c>
      <c r="F1593" s="6">
        <v>85.945205479452056</v>
      </c>
      <c r="G1593" s="6">
        <v>3960</v>
      </c>
    </row>
    <row r="1594" spans="1:7" x14ac:dyDescent="0.25">
      <c r="A1594" s="6">
        <v>1570</v>
      </c>
      <c r="B1594" s="6">
        <v>3284.3767598160925</v>
      </c>
      <c r="C1594" s="6">
        <v>-604.37675981609254</v>
      </c>
      <c r="D1594" s="6">
        <v>-0.99996557359691185</v>
      </c>
      <c r="F1594" s="6">
        <v>86</v>
      </c>
      <c r="G1594" s="6">
        <v>3960</v>
      </c>
    </row>
    <row r="1595" spans="1:7" x14ac:dyDescent="0.25">
      <c r="A1595" s="6">
        <v>1571</v>
      </c>
      <c r="B1595" s="6">
        <v>3193.3989292496703</v>
      </c>
      <c r="C1595" s="6">
        <v>6.6010707503296544</v>
      </c>
      <c r="D1595" s="6">
        <v>1.0921736138920661E-2</v>
      </c>
      <c r="F1595" s="6">
        <v>86.054794520547944</v>
      </c>
      <c r="G1595" s="6">
        <v>3960</v>
      </c>
    </row>
    <row r="1596" spans="1:7" x14ac:dyDescent="0.25">
      <c r="A1596" s="6">
        <v>1572</v>
      </c>
      <c r="B1596" s="6">
        <v>3340.7357535565907</v>
      </c>
      <c r="C1596" s="6">
        <v>669.26424644340932</v>
      </c>
      <c r="D1596" s="6">
        <v>1.107324521026146</v>
      </c>
      <c r="F1596" s="6">
        <v>86.109589041095887</v>
      </c>
      <c r="G1596" s="6">
        <v>3960</v>
      </c>
    </row>
    <row r="1597" spans="1:7" x14ac:dyDescent="0.25">
      <c r="A1597" s="6">
        <v>1573</v>
      </c>
      <c r="B1597" s="6">
        <v>3300.0320358551198</v>
      </c>
      <c r="C1597" s="6">
        <v>-1090.0320358551198</v>
      </c>
      <c r="D1597" s="6">
        <v>-1.8035016937192487</v>
      </c>
      <c r="F1597" s="6">
        <v>86.164383561643831</v>
      </c>
      <c r="G1597" s="6">
        <v>3970</v>
      </c>
    </row>
    <row r="1598" spans="1:7" x14ac:dyDescent="0.25">
      <c r="A1598" s="6">
        <v>1574</v>
      </c>
      <c r="B1598" s="6">
        <v>3331.9333530667227</v>
      </c>
      <c r="C1598" s="6">
        <v>68.066646933277298</v>
      </c>
      <c r="D1598" s="6">
        <v>0.1126189955817702</v>
      </c>
      <c r="F1598" s="6">
        <v>86.219178082191775</v>
      </c>
      <c r="G1598" s="6">
        <v>3970</v>
      </c>
    </row>
    <row r="1599" spans="1:7" x14ac:dyDescent="0.25">
      <c r="A1599" s="6">
        <v>1575</v>
      </c>
      <c r="B1599" s="6">
        <v>3239.1832270996556</v>
      </c>
      <c r="C1599" s="6">
        <v>-494.1832270996556</v>
      </c>
      <c r="D1599" s="6">
        <v>-0.81764595696739106</v>
      </c>
      <c r="F1599" s="6">
        <v>86.273972602739718</v>
      </c>
      <c r="G1599" s="6">
        <v>3970</v>
      </c>
    </row>
    <row r="1600" spans="1:7" x14ac:dyDescent="0.25">
      <c r="A1600" s="6">
        <v>1576</v>
      </c>
      <c r="B1600" s="6">
        <v>3336.3050150549793</v>
      </c>
      <c r="C1600" s="6">
        <v>253.69498494502068</v>
      </c>
      <c r="D1600" s="6">
        <v>0.41974852113175631</v>
      </c>
      <c r="F1600" s="6">
        <v>86.328767123287662</v>
      </c>
      <c r="G1600" s="6">
        <v>3970</v>
      </c>
    </row>
    <row r="1601" spans="1:7" x14ac:dyDescent="0.25">
      <c r="A1601" s="6">
        <v>1577</v>
      </c>
      <c r="B1601" s="6">
        <v>3207.0456038346338</v>
      </c>
      <c r="C1601" s="6">
        <v>-487.04560383463377</v>
      </c>
      <c r="D1601" s="6">
        <v>-0.80583647318694585</v>
      </c>
      <c r="F1601" s="6">
        <v>86.383561643835606</v>
      </c>
      <c r="G1601" s="6">
        <v>3970</v>
      </c>
    </row>
    <row r="1602" spans="1:7" x14ac:dyDescent="0.25">
      <c r="A1602" s="6">
        <v>1578</v>
      </c>
      <c r="B1602" s="6">
        <v>3359.7583908568427</v>
      </c>
      <c r="C1602" s="6">
        <v>790.24160914315735</v>
      </c>
      <c r="D1602" s="6">
        <v>1.3074864165978859</v>
      </c>
      <c r="F1602" s="6">
        <v>86.438356164383549</v>
      </c>
      <c r="G1602" s="6">
        <v>3970</v>
      </c>
    </row>
    <row r="1603" spans="1:7" x14ac:dyDescent="0.25">
      <c r="A1603" s="6">
        <v>1579</v>
      </c>
      <c r="B1603" s="6">
        <v>3223.5870275739835</v>
      </c>
      <c r="C1603" s="6">
        <v>31.412972426016495</v>
      </c>
      <c r="D1603" s="6">
        <v>5.197402196590744E-2</v>
      </c>
      <c r="F1603" s="6">
        <v>86.493150684931507</v>
      </c>
      <c r="G1603" s="6">
        <v>3980</v>
      </c>
    </row>
    <row r="1604" spans="1:7" x14ac:dyDescent="0.25">
      <c r="A1604" s="6">
        <v>1580</v>
      </c>
      <c r="B1604" s="6">
        <v>3391.6597080684451</v>
      </c>
      <c r="C1604" s="6">
        <v>118.34029193155493</v>
      </c>
      <c r="D1604" s="6">
        <v>0.19579875628734</v>
      </c>
      <c r="F1604" s="6">
        <v>86.547945205479451</v>
      </c>
      <c r="G1604" s="6">
        <v>3980</v>
      </c>
    </row>
    <row r="1605" spans="1:7" x14ac:dyDescent="0.25">
      <c r="A1605" s="6">
        <v>1581</v>
      </c>
      <c r="B1605" s="6">
        <v>3285.0266014629956</v>
      </c>
      <c r="C1605" s="6">
        <v>94.973398537004414</v>
      </c>
      <c r="D1605" s="6">
        <v>0.15713729457996109</v>
      </c>
      <c r="F1605" s="6">
        <v>86.602739726027394</v>
      </c>
      <c r="G1605" s="6">
        <v>3980</v>
      </c>
    </row>
    <row r="1606" spans="1:7" x14ac:dyDescent="0.25">
      <c r="A1606" s="6">
        <v>1582</v>
      </c>
      <c r="B1606" s="6">
        <v>3401.230103231926</v>
      </c>
      <c r="C1606" s="6">
        <v>-1121.230103231926</v>
      </c>
      <c r="D1606" s="6">
        <v>-1.8551201466674663</v>
      </c>
      <c r="F1606" s="6">
        <v>86.657534246575338</v>
      </c>
      <c r="G1606" s="6">
        <v>3980</v>
      </c>
    </row>
    <row r="1607" spans="1:7" x14ac:dyDescent="0.25">
      <c r="A1607" s="6">
        <v>1583</v>
      </c>
      <c r="B1607" s="6">
        <v>3217.3249171583725</v>
      </c>
      <c r="C1607" s="6">
        <v>562.6750828416275</v>
      </c>
      <c r="D1607" s="6">
        <v>0.93096847756626178</v>
      </c>
      <c r="F1607" s="6">
        <v>86.712328767123282</v>
      </c>
      <c r="G1607" s="6">
        <v>3990</v>
      </c>
    </row>
    <row r="1608" spans="1:7" x14ac:dyDescent="0.25">
      <c r="A1608" s="6">
        <v>1584</v>
      </c>
      <c r="B1608" s="6">
        <v>3218.6836769655333</v>
      </c>
      <c r="C1608" s="6">
        <v>21.316323034466677</v>
      </c>
      <c r="D1608" s="6">
        <v>3.5268710856161505E-2</v>
      </c>
      <c r="F1608" s="6">
        <v>86.767123287671225</v>
      </c>
      <c r="G1608" s="6">
        <v>3990</v>
      </c>
    </row>
    <row r="1609" spans="1:7" x14ac:dyDescent="0.25">
      <c r="A1609" s="6">
        <v>1585</v>
      </c>
      <c r="B1609" s="6">
        <v>3294.5969966264765</v>
      </c>
      <c r="C1609" s="6">
        <v>25.403003373523461</v>
      </c>
      <c r="D1609" s="6">
        <v>4.2030287278450873E-2</v>
      </c>
      <c r="F1609" s="6">
        <v>86.821917808219169</v>
      </c>
      <c r="G1609" s="6">
        <v>4000</v>
      </c>
    </row>
    <row r="1610" spans="1:7" x14ac:dyDescent="0.25">
      <c r="A1610" s="6">
        <v>1586</v>
      </c>
      <c r="B1610" s="6">
        <v>3300.5046479619587</v>
      </c>
      <c r="C1610" s="6">
        <v>519.49535203804135</v>
      </c>
      <c r="D1610" s="6">
        <v>0.8595258822323395</v>
      </c>
      <c r="F1610" s="6">
        <v>86.876712328767113</v>
      </c>
      <c r="G1610" s="6">
        <v>4000</v>
      </c>
    </row>
    <row r="1611" spans="1:7" x14ac:dyDescent="0.25">
      <c r="A1611" s="6">
        <v>1587</v>
      </c>
      <c r="B1611" s="6">
        <v>3280.1232508545459</v>
      </c>
      <c r="C1611" s="6">
        <v>1829.8767491454541</v>
      </c>
      <c r="D1611" s="6">
        <v>3.0276044261326089</v>
      </c>
      <c r="F1611" s="6">
        <v>86.931506849315056</v>
      </c>
      <c r="G1611" s="6">
        <v>4000</v>
      </c>
    </row>
    <row r="1612" spans="1:7" x14ac:dyDescent="0.25">
      <c r="A1612" s="6">
        <v>1588</v>
      </c>
      <c r="B1612" s="6">
        <v>3298.5551230212495</v>
      </c>
      <c r="C1612" s="6">
        <v>171.44487697875047</v>
      </c>
      <c r="D1612" s="6">
        <v>0.28366242077288983</v>
      </c>
      <c r="F1612" s="6">
        <v>86.986301369863014</v>
      </c>
      <c r="G1612" s="6">
        <v>4000</v>
      </c>
    </row>
    <row r="1613" spans="1:7" x14ac:dyDescent="0.25">
      <c r="A1613" s="6">
        <v>1589</v>
      </c>
      <c r="B1613" s="6">
        <v>3408.496514374569</v>
      </c>
      <c r="C1613" s="6">
        <v>-348.49651437456896</v>
      </c>
      <c r="D1613" s="6">
        <v>-0.57660145138461572</v>
      </c>
      <c r="F1613" s="6">
        <v>87.041095890410958</v>
      </c>
      <c r="G1613" s="6">
        <v>4000</v>
      </c>
    </row>
    <row r="1614" spans="1:7" x14ac:dyDescent="0.25">
      <c r="A1614" s="6">
        <v>1590</v>
      </c>
      <c r="B1614" s="6">
        <v>3438.0938475653334</v>
      </c>
      <c r="C1614" s="6">
        <v>61.906152434666637</v>
      </c>
      <c r="D1614" s="6">
        <v>0.10242621051038797</v>
      </c>
      <c r="F1614" s="6">
        <v>87.095890410958901</v>
      </c>
      <c r="G1614" s="6">
        <v>4000</v>
      </c>
    </row>
    <row r="1615" spans="1:7" x14ac:dyDescent="0.25">
      <c r="A1615" s="6">
        <v>1591</v>
      </c>
      <c r="B1615" s="6">
        <v>3272.4433041184193</v>
      </c>
      <c r="C1615" s="6">
        <v>-372.44330411841929</v>
      </c>
      <c r="D1615" s="6">
        <v>-0.61622237484517461</v>
      </c>
      <c r="F1615" s="6">
        <v>87.150684931506845</v>
      </c>
      <c r="G1615" s="6">
        <v>4000</v>
      </c>
    </row>
    <row r="1616" spans="1:7" x14ac:dyDescent="0.25">
      <c r="A1616" s="6">
        <v>1592</v>
      </c>
      <c r="B1616" s="6">
        <v>3325.8484721911764</v>
      </c>
      <c r="C1616" s="6">
        <v>-235.84847219117637</v>
      </c>
      <c r="D1616" s="6">
        <v>-0.39022075046096988</v>
      </c>
      <c r="F1616" s="6">
        <v>87.205479452054789</v>
      </c>
      <c r="G1616" s="6">
        <v>4000</v>
      </c>
    </row>
    <row r="1617" spans="1:7" x14ac:dyDescent="0.25">
      <c r="A1617" s="6">
        <v>1593</v>
      </c>
      <c r="B1617" s="6">
        <v>3232.5666576039157</v>
      </c>
      <c r="C1617" s="6">
        <v>342.4333423960843</v>
      </c>
      <c r="D1617" s="6">
        <v>0.56656969032363946</v>
      </c>
      <c r="F1617" s="6">
        <v>87.260273972602732</v>
      </c>
      <c r="G1617" s="6">
        <v>4000</v>
      </c>
    </row>
    <row r="1618" spans="1:7" x14ac:dyDescent="0.25">
      <c r="A1618" s="6">
        <v>1594</v>
      </c>
      <c r="B1618" s="6">
        <v>3379.4899463173524</v>
      </c>
      <c r="C1618" s="6">
        <v>-209.48994631735241</v>
      </c>
      <c r="D1618" s="6">
        <v>-0.34660951290675313</v>
      </c>
      <c r="F1618" s="6">
        <v>87.315068493150676</v>
      </c>
      <c r="G1618" s="6">
        <v>4000</v>
      </c>
    </row>
    <row r="1619" spans="1:7" x14ac:dyDescent="0.25">
      <c r="A1619" s="6">
        <v>1595</v>
      </c>
      <c r="B1619" s="6">
        <v>3234.4571060312701</v>
      </c>
      <c r="C1619" s="6">
        <v>1185.5428939687299</v>
      </c>
      <c r="D1619" s="6">
        <v>1.9615282367110269</v>
      </c>
      <c r="F1619" s="6">
        <v>87.36986301369862</v>
      </c>
      <c r="G1619" s="6">
        <v>4000</v>
      </c>
    </row>
    <row r="1620" spans="1:7" x14ac:dyDescent="0.25">
      <c r="A1620" s="6">
        <v>1596</v>
      </c>
      <c r="B1620" s="6">
        <v>3305.0535394902795</v>
      </c>
      <c r="C1620" s="6">
        <v>634.94646050972051</v>
      </c>
      <c r="D1620" s="6">
        <v>1.0505443686817715</v>
      </c>
      <c r="F1620" s="6">
        <v>87.424657534246563</v>
      </c>
      <c r="G1620" s="6">
        <v>4000</v>
      </c>
    </row>
    <row r="1621" spans="1:7" x14ac:dyDescent="0.25">
      <c r="A1621" s="6">
        <v>1597</v>
      </c>
      <c r="B1621" s="6">
        <v>3263.4045975751319</v>
      </c>
      <c r="C1621" s="6">
        <v>636.5954024248681</v>
      </c>
      <c r="D1621" s="6">
        <v>1.053272609172869</v>
      </c>
      <c r="F1621" s="6">
        <v>87.479452054794521</v>
      </c>
      <c r="G1621" s="6">
        <v>4000</v>
      </c>
    </row>
    <row r="1622" spans="1:7" x14ac:dyDescent="0.25">
      <c r="A1622" s="6">
        <v>1598</v>
      </c>
      <c r="B1622" s="6">
        <v>3392.6640087954775</v>
      </c>
      <c r="C1622" s="6">
        <v>1177.3359912045225</v>
      </c>
      <c r="D1622" s="6">
        <v>1.9479495871405803</v>
      </c>
      <c r="F1622" s="6">
        <v>87.534246575342465</v>
      </c>
      <c r="G1622" s="6">
        <v>4005</v>
      </c>
    </row>
    <row r="1623" spans="1:7" x14ac:dyDescent="0.25">
      <c r="A1623" s="6">
        <v>1599</v>
      </c>
      <c r="B1623" s="6">
        <v>3229.4946789094652</v>
      </c>
      <c r="C1623" s="6">
        <v>10.505321090534835</v>
      </c>
      <c r="D1623" s="6">
        <v>1.7381474815995546E-2</v>
      </c>
      <c r="F1623" s="6">
        <v>87.589041095890408</v>
      </c>
      <c r="G1623" s="6">
        <v>4010</v>
      </c>
    </row>
    <row r="1624" spans="1:7" x14ac:dyDescent="0.25">
      <c r="A1624" s="6">
        <v>1600</v>
      </c>
      <c r="B1624" s="6">
        <v>3405.4245356801184</v>
      </c>
      <c r="C1624" s="6">
        <v>-625.42453568011842</v>
      </c>
      <c r="D1624" s="6">
        <v>-1.0347899623957373</v>
      </c>
      <c r="F1624" s="6">
        <v>87.643835616438352</v>
      </c>
      <c r="G1624" s="6">
        <v>4010</v>
      </c>
    </row>
    <row r="1625" spans="1:7" x14ac:dyDescent="0.25">
      <c r="A1625" s="6">
        <v>1601</v>
      </c>
      <c r="B1625" s="6">
        <v>3353.9098160347157</v>
      </c>
      <c r="C1625" s="6">
        <v>276.09018396528427</v>
      </c>
      <c r="D1625" s="6">
        <v>0.45680227554966168</v>
      </c>
      <c r="F1625" s="6">
        <v>87.698630136986296</v>
      </c>
      <c r="G1625" s="6">
        <v>4010</v>
      </c>
    </row>
    <row r="1626" spans="1:7" x14ac:dyDescent="0.25">
      <c r="A1626" s="6">
        <v>1602</v>
      </c>
      <c r="B1626" s="6">
        <v>3367.5564906196787</v>
      </c>
      <c r="C1626" s="6">
        <v>-377.5564906196787</v>
      </c>
      <c r="D1626" s="6">
        <v>-0.62468234685699664</v>
      </c>
      <c r="F1626" s="6">
        <v>87.753424657534239</v>
      </c>
      <c r="G1626" s="6">
        <v>4010</v>
      </c>
    </row>
    <row r="1627" spans="1:7" x14ac:dyDescent="0.25">
      <c r="A1627" s="6">
        <v>1603</v>
      </c>
      <c r="B1627" s="6">
        <v>3427.2828456214015</v>
      </c>
      <c r="C1627" s="6">
        <v>-57.28284562140152</v>
      </c>
      <c r="D1627" s="6">
        <v>-9.4776764077590073E-2</v>
      </c>
      <c r="F1627" s="6">
        <v>87.808219178082183</v>
      </c>
      <c r="G1627" s="6">
        <v>4020</v>
      </c>
    </row>
    <row r="1628" spans="1:7" x14ac:dyDescent="0.25">
      <c r="A1628" s="6">
        <v>1604</v>
      </c>
      <c r="B1628" s="6">
        <v>3258.5603234800365</v>
      </c>
      <c r="C1628" s="6">
        <v>491.43967651996354</v>
      </c>
      <c r="D1628" s="6">
        <v>0.81310664256696852</v>
      </c>
      <c r="F1628" s="6">
        <v>87.863013698630127</v>
      </c>
      <c r="G1628" s="6">
        <v>4020</v>
      </c>
    </row>
    <row r="1629" spans="1:7" x14ac:dyDescent="0.25">
      <c r="A1629" s="6">
        <v>1605</v>
      </c>
      <c r="B1629" s="6">
        <v>3435.0218688708828</v>
      </c>
      <c r="C1629" s="6">
        <v>-365.02186887088283</v>
      </c>
      <c r="D1629" s="6">
        <v>-0.6039433127639765</v>
      </c>
      <c r="F1629" s="6">
        <v>87.91780821917807</v>
      </c>
      <c r="G1629" s="6">
        <v>4020</v>
      </c>
    </row>
    <row r="1630" spans="1:7" x14ac:dyDescent="0.25">
      <c r="A1630" s="6">
        <v>1606</v>
      </c>
      <c r="B1630" s="6">
        <v>3233.5709583309476</v>
      </c>
      <c r="C1630" s="6">
        <v>56.429041669052367</v>
      </c>
      <c r="D1630" s="6">
        <v>9.3364111216467593E-2</v>
      </c>
      <c r="F1630" s="6">
        <v>87.972602739726028</v>
      </c>
      <c r="G1630" s="6">
        <v>4020</v>
      </c>
    </row>
    <row r="1631" spans="1:7" x14ac:dyDescent="0.25">
      <c r="A1631" s="6">
        <v>1607</v>
      </c>
      <c r="B1631" s="6">
        <v>3260.746154474165</v>
      </c>
      <c r="C1631" s="6">
        <v>-90.746154474164996</v>
      </c>
      <c r="D1631" s="6">
        <v>-0.15014314984263263</v>
      </c>
      <c r="F1631" s="6">
        <v>88.027397260273972</v>
      </c>
      <c r="G1631" s="6">
        <v>4020</v>
      </c>
    </row>
    <row r="1632" spans="1:7" x14ac:dyDescent="0.25">
      <c r="A1632" s="6">
        <v>1608</v>
      </c>
      <c r="B1632" s="6">
        <v>3454.1626591978447</v>
      </c>
      <c r="C1632" s="6">
        <v>475.83734080215527</v>
      </c>
      <c r="D1632" s="6">
        <v>0.78729195275285779</v>
      </c>
      <c r="F1632" s="6">
        <v>88.082191780821915</v>
      </c>
      <c r="G1632" s="6">
        <v>4020</v>
      </c>
    </row>
    <row r="1633" spans="1:7" x14ac:dyDescent="0.25">
      <c r="A1633" s="6">
        <v>1609</v>
      </c>
      <c r="B1633" s="6">
        <v>3342.212666390461</v>
      </c>
      <c r="C1633" s="6">
        <v>-82.212666390460981</v>
      </c>
      <c r="D1633" s="6">
        <v>-0.13602415177096605</v>
      </c>
      <c r="F1633" s="6">
        <v>88.136986301369859</v>
      </c>
      <c r="G1633" s="6">
        <v>4030</v>
      </c>
    </row>
    <row r="1634" spans="1:7" x14ac:dyDescent="0.25">
      <c r="A1634" s="6">
        <v>1610</v>
      </c>
      <c r="B1634" s="6">
        <v>3341.9172838236873</v>
      </c>
      <c r="C1634" s="6">
        <v>838.08271617631272</v>
      </c>
      <c r="D1634" s="6">
        <v>1.3866414457397702</v>
      </c>
      <c r="F1634" s="6">
        <v>88.191780821917803</v>
      </c>
      <c r="G1634" s="6">
        <v>4030</v>
      </c>
    </row>
    <row r="1635" spans="1:7" x14ac:dyDescent="0.25">
      <c r="A1635" s="6">
        <v>1611</v>
      </c>
      <c r="B1635" s="6">
        <v>3271.0254677979037</v>
      </c>
      <c r="C1635" s="6">
        <v>-61.02546779790373</v>
      </c>
      <c r="D1635" s="6">
        <v>-0.10096908247947795</v>
      </c>
      <c r="F1635" s="6">
        <v>88.246575342465746</v>
      </c>
      <c r="G1635" s="6">
        <v>4030</v>
      </c>
    </row>
    <row r="1636" spans="1:7" x14ac:dyDescent="0.25">
      <c r="A1636" s="6">
        <v>1612</v>
      </c>
      <c r="B1636" s="6">
        <v>3285.3810605431245</v>
      </c>
      <c r="C1636" s="6">
        <v>284.61893945687552</v>
      </c>
      <c r="D1636" s="6">
        <v>0.47091344335798707</v>
      </c>
      <c r="F1636" s="6">
        <v>88.30136986301369</v>
      </c>
      <c r="G1636" s="6">
        <v>4030</v>
      </c>
    </row>
    <row r="1637" spans="1:7" x14ac:dyDescent="0.25">
      <c r="A1637" s="6">
        <v>1613</v>
      </c>
      <c r="B1637" s="6">
        <v>3530.7258205056905</v>
      </c>
      <c r="C1637" s="6">
        <v>309.27417949430946</v>
      </c>
      <c r="D1637" s="6">
        <v>0.51170652622521107</v>
      </c>
      <c r="F1637" s="6">
        <v>88.356164383561634</v>
      </c>
      <c r="G1637" s="6">
        <v>4030</v>
      </c>
    </row>
    <row r="1638" spans="1:7" x14ac:dyDescent="0.25">
      <c r="A1638" s="6">
        <v>1614</v>
      </c>
      <c r="B1638" s="6">
        <v>3276.0469714330629</v>
      </c>
      <c r="C1638" s="6">
        <v>-626.04697143306294</v>
      </c>
      <c r="D1638" s="6">
        <v>-1.0358198072973013</v>
      </c>
      <c r="F1638" s="6">
        <v>88.410958904109577</v>
      </c>
      <c r="G1638" s="6">
        <v>4030</v>
      </c>
    </row>
    <row r="1639" spans="1:7" x14ac:dyDescent="0.25">
      <c r="A1639" s="6">
        <v>1615</v>
      </c>
      <c r="B1639" s="6">
        <v>3348.1793942392978</v>
      </c>
      <c r="C1639" s="6">
        <v>481.82060576070216</v>
      </c>
      <c r="D1639" s="6">
        <v>0.79719150444653353</v>
      </c>
      <c r="F1639" s="6">
        <v>88.465753424657535</v>
      </c>
      <c r="G1639" s="6">
        <v>4031</v>
      </c>
    </row>
    <row r="1640" spans="1:7" x14ac:dyDescent="0.25">
      <c r="A1640" s="6">
        <v>1616</v>
      </c>
      <c r="B1640" s="6">
        <v>3359.7583908568427</v>
      </c>
      <c r="C1640" s="6">
        <v>240.24160914315735</v>
      </c>
      <c r="D1640" s="6">
        <v>0.39748937163266124</v>
      </c>
      <c r="F1640" s="6">
        <v>88.520547945205479</v>
      </c>
      <c r="G1640" s="6">
        <v>4040</v>
      </c>
    </row>
    <row r="1641" spans="1:7" x14ac:dyDescent="0.25">
      <c r="A1641" s="6">
        <v>1617</v>
      </c>
      <c r="B1641" s="6">
        <v>3447.073477595266</v>
      </c>
      <c r="C1641" s="6">
        <v>242.92652240473399</v>
      </c>
      <c r="D1641" s="6">
        <v>0.40193166823997517</v>
      </c>
      <c r="F1641" s="6">
        <v>88.575342465753423</v>
      </c>
      <c r="G1641" s="6">
        <v>4040</v>
      </c>
    </row>
    <row r="1642" spans="1:7" x14ac:dyDescent="0.25">
      <c r="A1642" s="6">
        <v>1618</v>
      </c>
      <c r="B1642" s="6">
        <v>3378.0130334834821</v>
      </c>
      <c r="C1642" s="6">
        <v>-28.013033483482104</v>
      </c>
      <c r="D1642" s="6">
        <v>-4.634868670996474E-2</v>
      </c>
      <c r="F1642" s="6">
        <v>88.630136986301366</v>
      </c>
      <c r="G1642" s="6">
        <v>4040</v>
      </c>
    </row>
    <row r="1643" spans="1:7" x14ac:dyDescent="0.25">
      <c r="A1643" s="6">
        <v>1619</v>
      </c>
      <c r="B1643" s="6">
        <v>3410.9777279354712</v>
      </c>
      <c r="C1643" s="6">
        <v>479.02227206452881</v>
      </c>
      <c r="D1643" s="6">
        <v>0.79256154918408928</v>
      </c>
      <c r="F1643" s="6">
        <v>88.68493150684931</v>
      </c>
      <c r="G1643" s="6">
        <v>4040</v>
      </c>
    </row>
    <row r="1644" spans="1:7" x14ac:dyDescent="0.25">
      <c r="A1644" s="6">
        <v>1620</v>
      </c>
      <c r="B1644" s="6">
        <v>3288.3348862108655</v>
      </c>
      <c r="C1644" s="6">
        <v>351.66511378913447</v>
      </c>
      <c r="D1644" s="6">
        <v>0.58184402611903963</v>
      </c>
      <c r="F1644" s="6">
        <v>88.739726027397253</v>
      </c>
      <c r="G1644" s="6">
        <v>4040</v>
      </c>
    </row>
    <row r="1645" spans="1:7" x14ac:dyDescent="0.25">
      <c r="A1645" s="6">
        <v>1621</v>
      </c>
      <c r="B1645" s="6">
        <v>3223.705180600693</v>
      </c>
      <c r="C1645" s="6">
        <v>-123.70518060069298</v>
      </c>
      <c r="D1645" s="6">
        <v>-0.2046751796245819</v>
      </c>
      <c r="F1645" s="6">
        <v>88.794520547945197</v>
      </c>
      <c r="G1645" s="6">
        <v>4040</v>
      </c>
    </row>
    <row r="1646" spans="1:7" x14ac:dyDescent="0.25">
      <c r="A1646" s="6">
        <v>1622</v>
      </c>
      <c r="B1646" s="6">
        <v>3200.8425699323775</v>
      </c>
      <c r="C1646" s="6">
        <v>-70.842569932377501</v>
      </c>
      <c r="D1646" s="6">
        <v>-0.1172118714476469</v>
      </c>
      <c r="F1646" s="6">
        <v>88.849315068493141</v>
      </c>
      <c r="G1646" s="6">
        <v>4045</v>
      </c>
    </row>
    <row r="1647" spans="1:7" x14ac:dyDescent="0.25">
      <c r="A1647" s="6">
        <v>1623</v>
      </c>
      <c r="B1647" s="6">
        <v>3332.9376537937546</v>
      </c>
      <c r="C1647" s="6">
        <v>-132.93765379375463</v>
      </c>
      <c r="D1647" s="6">
        <v>-0.21995067657623055</v>
      </c>
      <c r="F1647" s="6">
        <v>88.904109589041084</v>
      </c>
      <c r="G1647" s="6">
        <v>4050</v>
      </c>
    </row>
    <row r="1648" spans="1:7" x14ac:dyDescent="0.25">
      <c r="A1648" s="6">
        <v>1624</v>
      </c>
      <c r="B1648" s="6">
        <v>3428.5234524018529</v>
      </c>
      <c r="C1648" s="6">
        <v>261.47654759814714</v>
      </c>
      <c r="D1648" s="6">
        <v>0.43262342844004142</v>
      </c>
      <c r="F1648" s="6">
        <v>88.958904109589042</v>
      </c>
      <c r="G1648" s="6">
        <v>4050</v>
      </c>
    </row>
    <row r="1649" spans="1:7" x14ac:dyDescent="0.25">
      <c r="A1649" s="6">
        <v>1625</v>
      </c>
      <c r="B1649" s="6">
        <v>3449.4365381294588</v>
      </c>
      <c r="C1649" s="6">
        <v>300.56346187054123</v>
      </c>
      <c r="D1649" s="6">
        <v>0.49729429477583725</v>
      </c>
      <c r="F1649" s="6">
        <v>89.013698630136986</v>
      </c>
      <c r="G1649" s="6">
        <v>4050</v>
      </c>
    </row>
    <row r="1650" spans="1:7" x14ac:dyDescent="0.25">
      <c r="A1650" s="6">
        <v>1626</v>
      </c>
      <c r="B1650" s="6">
        <v>3274.9245176793215</v>
      </c>
      <c r="C1650" s="6">
        <v>-624.92451767932153</v>
      </c>
      <c r="D1650" s="6">
        <v>-1.0339626625718197</v>
      </c>
      <c r="F1650" s="6">
        <v>89.06849315068493</v>
      </c>
      <c r="G1650" s="6">
        <v>4050</v>
      </c>
    </row>
    <row r="1651" spans="1:7" x14ac:dyDescent="0.25">
      <c r="A1651" s="6">
        <v>1627</v>
      </c>
      <c r="B1651" s="6">
        <v>3389.2375710208976</v>
      </c>
      <c r="C1651" s="6">
        <v>-529.23757102089758</v>
      </c>
      <c r="D1651" s="6">
        <v>-0.87564477402470908</v>
      </c>
      <c r="F1651" s="6">
        <v>89.123287671232873</v>
      </c>
      <c r="G1651" s="6">
        <v>4050</v>
      </c>
    </row>
    <row r="1652" spans="1:7" x14ac:dyDescent="0.25">
      <c r="A1652" s="6">
        <v>1628</v>
      </c>
      <c r="B1652" s="6">
        <v>3371.8099995812258</v>
      </c>
      <c r="C1652" s="6">
        <v>128.19000041877416</v>
      </c>
      <c r="D1652" s="6">
        <v>0.21209549377304618</v>
      </c>
      <c r="F1652" s="6">
        <v>89.178082191780817</v>
      </c>
      <c r="G1652" s="6">
        <v>4050</v>
      </c>
    </row>
    <row r="1653" spans="1:7" x14ac:dyDescent="0.25">
      <c r="A1653" s="6">
        <v>1629</v>
      </c>
      <c r="B1653" s="6">
        <v>3277.464807753579</v>
      </c>
      <c r="C1653" s="6">
        <v>442.53519224642105</v>
      </c>
      <c r="D1653" s="6">
        <v>0.73219221315883765</v>
      </c>
      <c r="F1653" s="6">
        <v>89.232876712328761</v>
      </c>
      <c r="G1653" s="6">
        <v>4050</v>
      </c>
    </row>
    <row r="1654" spans="1:7" x14ac:dyDescent="0.25">
      <c r="A1654" s="6">
        <v>1630</v>
      </c>
      <c r="B1654" s="6">
        <v>3338.2545399956884</v>
      </c>
      <c r="C1654" s="6">
        <v>-588.25453999568845</v>
      </c>
      <c r="D1654" s="6">
        <v>-0.97329071469718909</v>
      </c>
      <c r="F1654" s="6">
        <v>89.287671232876704</v>
      </c>
      <c r="G1654" s="6">
        <v>4055</v>
      </c>
    </row>
    <row r="1655" spans="1:7" x14ac:dyDescent="0.25">
      <c r="A1655" s="6">
        <v>1631</v>
      </c>
      <c r="B1655" s="6">
        <v>3404.7156175198606</v>
      </c>
      <c r="C1655" s="6">
        <v>-604.71561751986064</v>
      </c>
      <c r="D1655" s="6">
        <v>-1.0005262272498077</v>
      </c>
      <c r="F1655" s="6">
        <v>89.342465753424648</v>
      </c>
      <c r="G1655" s="6">
        <v>4060</v>
      </c>
    </row>
    <row r="1656" spans="1:7" x14ac:dyDescent="0.25">
      <c r="A1656" s="6">
        <v>1632</v>
      </c>
      <c r="B1656" s="6">
        <v>3305.4670750837631</v>
      </c>
      <c r="C1656" s="6">
        <v>-50.46707508376312</v>
      </c>
      <c r="D1656" s="6">
        <v>-8.3499798535022832E-2</v>
      </c>
      <c r="F1656" s="6">
        <v>89.397260273972591</v>
      </c>
      <c r="G1656" s="6">
        <v>4060</v>
      </c>
    </row>
    <row r="1657" spans="1:7" x14ac:dyDescent="0.25">
      <c r="A1657" s="6">
        <v>1633</v>
      </c>
      <c r="B1657" s="6">
        <v>3244.7364193550088</v>
      </c>
      <c r="C1657" s="6">
        <v>755.26358064499118</v>
      </c>
      <c r="D1657" s="6">
        <v>1.249613866466903</v>
      </c>
      <c r="F1657" s="6">
        <v>89.452054794520535</v>
      </c>
      <c r="G1657" s="6">
        <v>4060</v>
      </c>
    </row>
    <row r="1658" spans="1:7" x14ac:dyDescent="0.25">
      <c r="A1658" s="6">
        <v>1634</v>
      </c>
      <c r="B1658" s="6">
        <v>3346.7615579187823</v>
      </c>
      <c r="C1658" s="6">
        <v>1153.2384420812177</v>
      </c>
      <c r="D1658" s="6">
        <v>1.9080792262440136</v>
      </c>
      <c r="F1658" s="6">
        <v>89.506849315068493</v>
      </c>
      <c r="G1658" s="6">
        <v>4060</v>
      </c>
    </row>
    <row r="1659" spans="1:7" x14ac:dyDescent="0.25">
      <c r="A1659" s="6">
        <v>1635</v>
      </c>
      <c r="B1659" s="6">
        <v>3318.4048315084688</v>
      </c>
      <c r="C1659" s="6">
        <v>81.59516849153124</v>
      </c>
      <c r="D1659" s="6">
        <v>0.13500247674678734</v>
      </c>
      <c r="F1659" s="6">
        <v>89.561643835616437</v>
      </c>
      <c r="G1659" s="6">
        <v>4060</v>
      </c>
    </row>
    <row r="1660" spans="1:7" x14ac:dyDescent="0.25">
      <c r="A1660" s="6">
        <v>1636</v>
      </c>
      <c r="B1660" s="6">
        <v>3220.2787428261136</v>
      </c>
      <c r="C1660" s="6">
        <v>-100.27874282611356</v>
      </c>
      <c r="D1660" s="6">
        <v>-0.16591519935380192</v>
      </c>
      <c r="F1660" s="6">
        <v>89.61643835616438</v>
      </c>
      <c r="G1660" s="6">
        <v>4060</v>
      </c>
    </row>
    <row r="1661" spans="1:7" x14ac:dyDescent="0.25">
      <c r="A1661" s="6">
        <v>1637</v>
      </c>
      <c r="B1661" s="6">
        <v>3210.3538885825037</v>
      </c>
      <c r="C1661" s="6">
        <v>379.64611141749629</v>
      </c>
      <c r="D1661" s="6">
        <v>0.62813970822265464</v>
      </c>
      <c r="F1661" s="6">
        <v>89.671232876712324</v>
      </c>
      <c r="G1661" s="6">
        <v>4060</v>
      </c>
    </row>
    <row r="1662" spans="1:7" x14ac:dyDescent="0.25">
      <c r="A1662" s="6">
        <v>1638</v>
      </c>
      <c r="B1662" s="6">
        <v>3379.3717932906429</v>
      </c>
      <c r="C1662" s="6">
        <v>280.62820670935707</v>
      </c>
      <c r="D1662" s="6">
        <v>0.46431061607164575</v>
      </c>
      <c r="F1662" s="6">
        <v>89.726027397260268</v>
      </c>
      <c r="G1662" s="6">
        <v>4060</v>
      </c>
    </row>
    <row r="1663" spans="1:7" x14ac:dyDescent="0.25">
      <c r="A1663" s="6">
        <v>1639</v>
      </c>
      <c r="B1663" s="6">
        <v>3370.6875458274844</v>
      </c>
      <c r="C1663" s="6">
        <v>639.31245417251557</v>
      </c>
      <c r="D1663" s="6">
        <v>1.0577680801935541</v>
      </c>
      <c r="F1663" s="6">
        <v>89.780821917808211</v>
      </c>
      <c r="G1663" s="6">
        <v>4060</v>
      </c>
    </row>
    <row r="1664" spans="1:7" x14ac:dyDescent="0.25">
      <c r="A1664" s="6">
        <v>1640</v>
      </c>
      <c r="B1664" s="6">
        <v>3425.9831623275954</v>
      </c>
      <c r="C1664" s="6">
        <v>124.01683767240456</v>
      </c>
      <c r="D1664" s="6">
        <v>0.20519082874149108</v>
      </c>
      <c r="F1664" s="6">
        <v>89.835616438356155</v>
      </c>
      <c r="G1664" s="6">
        <v>4060</v>
      </c>
    </row>
    <row r="1665" spans="1:7" x14ac:dyDescent="0.25">
      <c r="A1665" s="6">
        <v>1641</v>
      </c>
      <c r="B1665" s="6">
        <v>3286.8579733769952</v>
      </c>
      <c r="C1665" s="6">
        <v>1033.1420266230048</v>
      </c>
      <c r="D1665" s="6">
        <v>1.709374893193305</v>
      </c>
      <c r="F1665" s="6">
        <v>89.890410958904098</v>
      </c>
      <c r="G1665" s="6">
        <v>4060</v>
      </c>
    </row>
    <row r="1666" spans="1:7" x14ac:dyDescent="0.25">
      <c r="A1666" s="6">
        <v>1642</v>
      </c>
      <c r="B1666" s="6">
        <v>3281.8364697418356</v>
      </c>
      <c r="C1666" s="6">
        <v>58.163530258164428</v>
      </c>
      <c r="D1666" s="6">
        <v>9.6233892108500099E-2</v>
      </c>
      <c r="F1666" s="6">
        <v>89.945205479452042</v>
      </c>
      <c r="G1666" s="6">
        <v>4060</v>
      </c>
    </row>
    <row r="1667" spans="1:7" x14ac:dyDescent="0.25">
      <c r="A1667" s="6">
        <v>1643</v>
      </c>
      <c r="B1667" s="6">
        <v>3236.5838605120434</v>
      </c>
      <c r="C1667" s="6">
        <v>313.41613948795657</v>
      </c>
      <c r="D1667" s="6">
        <v>0.51855956505172562</v>
      </c>
      <c r="F1667" s="6">
        <v>90</v>
      </c>
      <c r="G1667" s="6">
        <v>4060</v>
      </c>
    </row>
    <row r="1668" spans="1:7" x14ac:dyDescent="0.25">
      <c r="A1668" s="6">
        <v>1644</v>
      </c>
      <c r="B1668" s="6">
        <v>3311.1384203658263</v>
      </c>
      <c r="C1668" s="6">
        <v>-1271.1384203658263</v>
      </c>
      <c r="D1668" s="6">
        <v>-2.1031494659539369</v>
      </c>
      <c r="F1668" s="6">
        <v>90.054794520547944</v>
      </c>
      <c r="G1668" s="6">
        <v>4060</v>
      </c>
    </row>
    <row r="1669" spans="1:7" x14ac:dyDescent="0.25">
      <c r="A1669" s="6">
        <v>1645</v>
      </c>
      <c r="B1669" s="6">
        <v>3303.5766266564092</v>
      </c>
      <c r="C1669" s="6">
        <v>-1053.5766266564092</v>
      </c>
      <c r="D1669" s="6">
        <v>-1.7431847580032038</v>
      </c>
      <c r="F1669" s="6">
        <v>90.109589041095887</v>
      </c>
      <c r="G1669" s="6">
        <v>4066</v>
      </c>
    </row>
    <row r="1670" spans="1:7" x14ac:dyDescent="0.25">
      <c r="A1670" s="6">
        <v>1646</v>
      </c>
      <c r="B1670" s="6">
        <v>3335.6551734080763</v>
      </c>
      <c r="C1670" s="6">
        <v>-215.65517340807628</v>
      </c>
      <c r="D1670" s="6">
        <v>-0.35681012824147729</v>
      </c>
      <c r="F1670" s="6">
        <v>90.164383561643831</v>
      </c>
      <c r="G1670" s="6">
        <v>4070</v>
      </c>
    </row>
    <row r="1671" spans="1:7" x14ac:dyDescent="0.25">
      <c r="A1671" s="6">
        <v>1647</v>
      </c>
      <c r="B1671" s="6">
        <v>3260.982460527584</v>
      </c>
      <c r="C1671" s="6">
        <v>879.01753947241605</v>
      </c>
      <c r="D1671" s="6">
        <v>1.4543697516227296</v>
      </c>
      <c r="F1671" s="6">
        <v>90.219178082191775</v>
      </c>
      <c r="G1671" s="6">
        <v>4070</v>
      </c>
    </row>
    <row r="1672" spans="1:7" x14ac:dyDescent="0.25">
      <c r="A1672" s="6">
        <v>1648</v>
      </c>
      <c r="B1672" s="6">
        <v>3250.0533055569426</v>
      </c>
      <c r="C1672" s="6">
        <v>169.94669444305737</v>
      </c>
      <c r="D1672" s="6">
        <v>0.28118361771780032</v>
      </c>
      <c r="F1672" s="6">
        <v>90.273972602739718</v>
      </c>
      <c r="G1672" s="6">
        <v>4070</v>
      </c>
    </row>
    <row r="1673" spans="1:7" x14ac:dyDescent="0.25">
      <c r="A1673" s="6">
        <v>1649</v>
      </c>
      <c r="B1673" s="6">
        <v>3308.893512858343</v>
      </c>
      <c r="C1673" s="6">
        <v>401.106487141657</v>
      </c>
      <c r="D1673" s="6">
        <v>0.66364676002779954</v>
      </c>
      <c r="F1673" s="6">
        <v>90.328767123287662</v>
      </c>
      <c r="G1673" s="6">
        <v>4070</v>
      </c>
    </row>
    <row r="1674" spans="1:7" x14ac:dyDescent="0.25">
      <c r="A1674" s="6">
        <v>1650</v>
      </c>
      <c r="B1674" s="6">
        <v>3287.9213506173819</v>
      </c>
      <c r="C1674" s="6">
        <v>127.0786493826181</v>
      </c>
      <c r="D1674" s="6">
        <v>0.21025671893882605</v>
      </c>
      <c r="F1674" s="6">
        <v>90.383561643835606</v>
      </c>
      <c r="G1674" s="6">
        <v>4070</v>
      </c>
    </row>
    <row r="1675" spans="1:7" x14ac:dyDescent="0.25">
      <c r="A1675" s="6">
        <v>1651</v>
      </c>
      <c r="B1675" s="6">
        <v>3396.9175177570241</v>
      </c>
      <c r="C1675" s="6">
        <v>383.08248224297586</v>
      </c>
      <c r="D1675" s="6">
        <v>0.63382532148918391</v>
      </c>
      <c r="F1675" s="6">
        <v>90.438356164383549</v>
      </c>
      <c r="G1675" s="6">
        <v>4070</v>
      </c>
    </row>
    <row r="1676" spans="1:7" x14ac:dyDescent="0.25">
      <c r="A1676" s="6">
        <v>1652</v>
      </c>
      <c r="B1676" s="6">
        <v>3253.0662077380384</v>
      </c>
      <c r="C1676" s="6">
        <v>-3.0662077380384289</v>
      </c>
      <c r="D1676" s="6">
        <v>-5.0731636015717745E-3</v>
      </c>
      <c r="F1676" s="6">
        <v>90.493150684931507</v>
      </c>
      <c r="G1676" s="6">
        <v>4080</v>
      </c>
    </row>
    <row r="1677" spans="1:7" x14ac:dyDescent="0.25">
      <c r="A1677" s="6">
        <v>1653</v>
      </c>
      <c r="B1677" s="6">
        <v>3439.27537783243</v>
      </c>
      <c r="C1677" s="6">
        <v>-629.27537783242997</v>
      </c>
      <c r="D1677" s="6">
        <v>-1.0411613350852482</v>
      </c>
      <c r="F1677" s="6">
        <v>90.547945205479451</v>
      </c>
      <c r="G1677" s="6">
        <v>4080</v>
      </c>
    </row>
    <row r="1678" spans="1:7" x14ac:dyDescent="0.25">
      <c r="A1678" s="6">
        <v>1654</v>
      </c>
      <c r="B1678" s="6">
        <v>3390.5963308280584</v>
      </c>
      <c r="C1678" s="6">
        <v>129.4036691719416</v>
      </c>
      <c r="D1678" s="6">
        <v>0.21410355737113526</v>
      </c>
      <c r="F1678" s="6">
        <v>90.602739726027394</v>
      </c>
      <c r="G1678" s="6">
        <v>4080</v>
      </c>
    </row>
    <row r="1679" spans="1:7" x14ac:dyDescent="0.25">
      <c r="A1679" s="6">
        <v>1655</v>
      </c>
      <c r="B1679" s="6">
        <v>3335.9505559748504</v>
      </c>
      <c r="C1679" s="6">
        <v>724.04944402514957</v>
      </c>
      <c r="D1679" s="6">
        <v>1.1979688263119999</v>
      </c>
      <c r="F1679" s="6">
        <v>90.657534246575338</v>
      </c>
      <c r="G1679" s="6">
        <v>4080</v>
      </c>
    </row>
    <row r="1680" spans="1:7" x14ac:dyDescent="0.25">
      <c r="A1680" s="6">
        <v>1656</v>
      </c>
      <c r="B1680" s="6">
        <v>3290.6979467450583</v>
      </c>
      <c r="C1680" s="6">
        <v>169.30205325494171</v>
      </c>
      <c r="D1680" s="6">
        <v>0.28011703303371283</v>
      </c>
      <c r="F1680" s="6">
        <v>90.712328767123282</v>
      </c>
      <c r="G1680" s="6">
        <v>4080</v>
      </c>
    </row>
    <row r="1681" spans="1:7" x14ac:dyDescent="0.25">
      <c r="A1681" s="6">
        <v>1657</v>
      </c>
      <c r="B1681" s="6">
        <v>3303.3993971163445</v>
      </c>
      <c r="C1681" s="6">
        <v>336.60060288365548</v>
      </c>
      <c r="D1681" s="6">
        <v>0.55691918901389004</v>
      </c>
      <c r="F1681" s="6">
        <v>90.767123287671225</v>
      </c>
      <c r="G1681" s="6">
        <v>4080</v>
      </c>
    </row>
    <row r="1682" spans="1:7" x14ac:dyDescent="0.25">
      <c r="A1682" s="6">
        <v>1658</v>
      </c>
      <c r="B1682" s="6">
        <v>3233.6300348443028</v>
      </c>
      <c r="C1682" s="6">
        <v>186.36996515569717</v>
      </c>
      <c r="D1682" s="6">
        <v>0.30835657738537509</v>
      </c>
      <c r="F1682" s="6">
        <v>90.821917808219169</v>
      </c>
      <c r="G1682" s="6">
        <v>4080</v>
      </c>
    </row>
    <row r="1683" spans="1:7" x14ac:dyDescent="0.25">
      <c r="A1683" s="6">
        <v>1659</v>
      </c>
      <c r="B1683" s="6">
        <v>3501.7783289618292</v>
      </c>
      <c r="C1683" s="6">
        <v>358.22167103817083</v>
      </c>
      <c r="D1683" s="6">
        <v>0.5926921128858913</v>
      </c>
      <c r="F1683" s="6">
        <v>90.876712328767113</v>
      </c>
      <c r="G1683" s="6">
        <v>4085</v>
      </c>
    </row>
    <row r="1684" spans="1:7" x14ac:dyDescent="0.25">
      <c r="A1684" s="6">
        <v>1660</v>
      </c>
      <c r="B1684" s="6">
        <v>3303.5175501430545</v>
      </c>
      <c r="C1684" s="6">
        <v>96.48244985694555</v>
      </c>
      <c r="D1684" s="6">
        <v>0.15963408047422892</v>
      </c>
      <c r="F1684" s="6">
        <v>90.931506849315056</v>
      </c>
      <c r="G1684" s="6">
        <v>4090</v>
      </c>
    </row>
    <row r="1685" spans="1:7" x14ac:dyDescent="0.25">
      <c r="A1685" s="6">
        <v>1661</v>
      </c>
      <c r="B1685" s="6">
        <v>3414.6995482768248</v>
      </c>
      <c r="C1685" s="6">
        <v>-364.69954827682477</v>
      </c>
      <c r="D1685" s="6">
        <v>-0.60341002042193237</v>
      </c>
      <c r="F1685" s="6">
        <v>90.986301369863014</v>
      </c>
      <c r="G1685" s="6">
        <v>4090</v>
      </c>
    </row>
    <row r="1686" spans="1:7" x14ac:dyDescent="0.25">
      <c r="A1686" s="6">
        <v>1662</v>
      </c>
      <c r="B1686" s="6">
        <v>3379.017334210514</v>
      </c>
      <c r="C1686" s="6">
        <v>580.98266578948596</v>
      </c>
      <c r="D1686" s="6">
        <v>0.96125910735354714</v>
      </c>
      <c r="F1686" s="6">
        <v>91.041095890410958</v>
      </c>
      <c r="G1686" s="6">
        <v>4095</v>
      </c>
    </row>
    <row r="1687" spans="1:7" x14ac:dyDescent="0.25">
      <c r="A1687" s="6">
        <v>1663</v>
      </c>
      <c r="B1687" s="6">
        <v>3261.6913786878422</v>
      </c>
      <c r="C1687" s="6">
        <v>-481.69137868784219</v>
      </c>
      <c r="D1687" s="6">
        <v>-0.79697769307483879</v>
      </c>
      <c r="F1687" s="6">
        <v>91.095890410958901</v>
      </c>
      <c r="G1687" s="6">
        <v>4095</v>
      </c>
    </row>
    <row r="1688" spans="1:7" x14ac:dyDescent="0.25">
      <c r="A1688" s="6">
        <v>1664</v>
      </c>
      <c r="B1688" s="6">
        <v>3344.9892625181378</v>
      </c>
      <c r="C1688" s="6">
        <v>-164.98926251813782</v>
      </c>
      <c r="D1688" s="6">
        <v>-0.27298134789544931</v>
      </c>
      <c r="F1688" s="6">
        <v>91.150684931506845</v>
      </c>
      <c r="G1688" s="6">
        <v>4100</v>
      </c>
    </row>
    <row r="1689" spans="1:7" x14ac:dyDescent="0.25">
      <c r="A1689" s="6">
        <v>1665</v>
      </c>
      <c r="B1689" s="6">
        <v>3283.3133825757059</v>
      </c>
      <c r="C1689" s="6">
        <v>6.686617424294127</v>
      </c>
      <c r="D1689" s="6">
        <v>1.1063276539855704E-2</v>
      </c>
      <c r="F1689" s="6">
        <v>91.205479452054789</v>
      </c>
      <c r="G1689" s="6">
        <v>4100</v>
      </c>
    </row>
    <row r="1690" spans="1:7" x14ac:dyDescent="0.25">
      <c r="A1690" s="6">
        <v>1666</v>
      </c>
      <c r="B1690" s="6">
        <v>3349.7744600998781</v>
      </c>
      <c r="C1690" s="6">
        <v>1140.2255399001219</v>
      </c>
      <c r="D1690" s="6">
        <v>1.8865488580054341</v>
      </c>
      <c r="F1690" s="6">
        <v>91.260273972602732</v>
      </c>
      <c r="G1690" s="6">
        <v>4100</v>
      </c>
    </row>
    <row r="1691" spans="1:7" x14ac:dyDescent="0.25">
      <c r="A1691" s="6">
        <v>1667</v>
      </c>
      <c r="B1691" s="6">
        <v>3370.2740102340003</v>
      </c>
      <c r="C1691" s="6">
        <v>119.72598976599966</v>
      </c>
      <c r="D1691" s="6">
        <v>0.19809144889562982</v>
      </c>
      <c r="F1691" s="6">
        <v>91.315068493150676</v>
      </c>
      <c r="G1691" s="6">
        <v>4100</v>
      </c>
    </row>
    <row r="1692" spans="1:7" x14ac:dyDescent="0.25">
      <c r="A1692" s="6">
        <v>1668</v>
      </c>
      <c r="B1692" s="6">
        <v>3522.2188025825967</v>
      </c>
      <c r="C1692" s="6">
        <v>-222.21880258259671</v>
      </c>
      <c r="D1692" s="6">
        <v>-0.36766991579249753</v>
      </c>
      <c r="F1692" s="6">
        <v>91.36986301369862</v>
      </c>
      <c r="G1692" s="6">
        <v>4100</v>
      </c>
    </row>
    <row r="1693" spans="1:7" x14ac:dyDescent="0.25">
      <c r="A1693" s="6">
        <v>1669</v>
      </c>
      <c r="B1693" s="6">
        <v>3355.9774940021343</v>
      </c>
      <c r="C1693" s="6">
        <v>-85.977494002134335</v>
      </c>
      <c r="D1693" s="6">
        <v>-0.14225320995537741</v>
      </c>
      <c r="F1693" s="6">
        <v>91.424657534246563</v>
      </c>
      <c r="G1693" s="6">
        <v>4100</v>
      </c>
    </row>
    <row r="1694" spans="1:7" x14ac:dyDescent="0.25">
      <c r="A1694" s="6">
        <v>1670</v>
      </c>
      <c r="B1694" s="6">
        <v>3271.9706920115805</v>
      </c>
      <c r="C1694" s="6">
        <v>478.02930798841953</v>
      </c>
      <c r="D1694" s="6">
        <v>0.79091865032042363</v>
      </c>
      <c r="F1694" s="6">
        <v>91.479452054794521</v>
      </c>
      <c r="G1694" s="6">
        <v>4100</v>
      </c>
    </row>
    <row r="1695" spans="1:7" x14ac:dyDescent="0.25">
      <c r="A1695" s="6">
        <v>1671</v>
      </c>
      <c r="B1695" s="6">
        <v>3385.2794446261246</v>
      </c>
      <c r="C1695" s="6">
        <v>564.72055537387541</v>
      </c>
      <c r="D1695" s="6">
        <v>0.93435279385699477</v>
      </c>
      <c r="F1695" s="6">
        <v>91.534246575342465</v>
      </c>
      <c r="G1695" s="6">
        <v>4100</v>
      </c>
    </row>
    <row r="1696" spans="1:7" x14ac:dyDescent="0.25">
      <c r="A1696" s="6">
        <v>1672</v>
      </c>
      <c r="B1696" s="6">
        <v>3365.1343535721312</v>
      </c>
      <c r="C1696" s="6">
        <v>244.8656464278688</v>
      </c>
      <c r="D1696" s="6">
        <v>0.40514002665974563</v>
      </c>
      <c r="F1696" s="6">
        <v>91.589041095890408</v>
      </c>
      <c r="G1696" s="6">
        <v>4100</v>
      </c>
    </row>
    <row r="1697" spans="1:7" x14ac:dyDescent="0.25">
      <c r="A1697" s="6">
        <v>1673</v>
      </c>
      <c r="B1697" s="6">
        <v>3397.0947472970888</v>
      </c>
      <c r="C1697" s="6">
        <v>-187.09474729708882</v>
      </c>
      <c r="D1697" s="6">
        <v>-0.30955575848884775</v>
      </c>
      <c r="F1697" s="6">
        <v>91.643835616438352</v>
      </c>
      <c r="G1697" s="6">
        <v>4105</v>
      </c>
    </row>
    <row r="1698" spans="1:7" x14ac:dyDescent="0.25">
      <c r="A1698" s="6">
        <v>1674</v>
      </c>
      <c r="B1698" s="6">
        <v>3445.7737943014599</v>
      </c>
      <c r="C1698" s="6">
        <v>-75.77379430145993</v>
      </c>
      <c r="D1698" s="6">
        <v>-0.12537077981842057</v>
      </c>
      <c r="F1698" s="6">
        <v>91.698630136986296</v>
      </c>
      <c r="G1698" s="6">
        <v>4110</v>
      </c>
    </row>
    <row r="1699" spans="1:7" x14ac:dyDescent="0.25">
      <c r="A1699" s="6">
        <v>1675</v>
      </c>
      <c r="B1699" s="6">
        <v>3342.980661064074</v>
      </c>
      <c r="C1699" s="6">
        <v>-22.980661064073956</v>
      </c>
      <c r="D1699" s="6">
        <v>-3.8022424835735806E-2</v>
      </c>
      <c r="F1699" s="6">
        <v>91.753424657534239</v>
      </c>
      <c r="G1699" s="6">
        <v>4110</v>
      </c>
    </row>
    <row r="1700" spans="1:7" x14ac:dyDescent="0.25">
      <c r="A1700" s="6">
        <v>1676</v>
      </c>
      <c r="B1700" s="6">
        <v>3299.6775767749909</v>
      </c>
      <c r="C1700" s="6">
        <v>190.32242322500906</v>
      </c>
      <c r="D1700" s="6">
        <v>0.31489607768250744</v>
      </c>
      <c r="F1700" s="6">
        <v>91.808219178082183</v>
      </c>
      <c r="G1700" s="6">
        <v>4120</v>
      </c>
    </row>
    <row r="1701" spans="1:7" x14ac:dyDescent="0.25">
      <c r="A1701" s="6">
        <v>1677</v>
      </c>
      <c r="B1701" s="6">
        <v>3386.5791279199307</v>
      </c>
      <c r="C1701" s="6">
        <v>-406.57912791993067</v>
      </c>
      <c r="D1701" s="6">
        <v>-0.67270146354849991</v>
      </c>
      <c r="F1701" s="6">
        <v>91.863013698630127</v>
      </c>
      <c r="G1701" s="6">
        <v>4120</v>
      </c>
    </row>
    <row r="1702" spans="1:7" x14ac:dyDescent="0.25">
      <c r="A1702" s="6">
        <v>1678</v>
      </c>
      <c r="B1702" s="6">
        <v>3370.0967806939361</v>
      </c>
      <c r="C1702" s="6">
        <v>-200.09678069393613</v>
      </c>
      <c r="D1702" s="6">
        <v>-0.33106814388824812</v>
      </c>
      <c r="F1702" s="6">
        <v>91.91780821917807</v>
      </c>
      <c r="G1702" s="6">
        <v>4120</v>
      </c>
    </row>
    <row r="1703" spans="1:7" x14ac:dyDescent="0.25">
      <c r="A1703" s="6">
        <v>1679</v>
      </c>
      <c r="B1703" s="6">
        <v>3254.6021970852635</v>
      </c>
      <c r="C1703" s="6">
        <v>425.39780291473653</v>
      </c>
      <c r="D1703" s="6">
        <v>0.70383771561292596</v>
      </c>
      <c r="F1703" s="6">
        <v>91.972602739726028</v>
      </c>
      <c r="G1703" s="6">
        <v>4120</v>
      </c>
    </row>
    <row r="1704" spans="1:7" x14ac:dyDescent="0.25">
      <c r="A1704" s="6">
        <v>1680</v>
      </c>
      <c r="B1704" s="6">
        <v>3446.0101003548793</v>
      </c>
      <c r="C1704" s="6">
        <v>473.98989964512066</v>
      </c>
      <c r="D1704" s="6">
        <v>0.78423528730986025</v>
      </c>
      <c r="F1704" s="6">
        <v>92.027397260273972</v>
      </c>
      <c r="G1704" s="6">
        <v>4120</v>
      </c>
    </row>
    <row r="1705" spans="1:7" x14ac:dyDescent="0.25">
      <c r="A1705" s="6">
        <v>1681</v>
      </c>
      <c r="B1705" s="6">
        <v>3345.5209511383309</v>
      </c>
      <c r="C1705" s="6">
        <v>-75.520951138330929</v>
      </c>
      <c r="D1705" s="6">
        <v>-0.12495244067062593</v>
      </c>
      <c r="F1705" s="6">
        <v>92.082191780821915</v>
      </c>
      <c r="G1705" s="6">
        <v>4125</v>
      </c>
    </row>
    <row r="1706" spans="1:7" x14ac:dyDescent="0.25">
      <c r="A1706" s="6">
        <v>1682</v>
      </c>
      <c r="B1706" s="6">
        <v>3245.7997965953955</v>
      </c>
      <c r="C1706" s="6">
        <v>684.20020340460451</v>
      </c>
      <c r="D1706" s="6">
        <v>1.1320366604778105</v>
      </c>
      <c r="F1706" s="6">
        <v>92.136986301369859</v>
      </c>
      <c r="G1706" s="6">
        <v>4130</v>
      </c>
    </row>
    <row r="1707" spans="1:7" x14ac:dyDescent="0.25">
      <c r="A1707" s="6">
        <v>1683</v>
      </c>
      <c r="B1707" s="6">
        <v>3273.2112987920318</v>
      </c>
      <c r="C1707" s="6">
        <v>396.78870120796819</v>
      </c>
      <c r="D1707" s="6">
        <v>0.65650281013607359</v>
      </c>
      <c r="F1707" s="6">
        <v>92.191780821917803</v>
      </c>
      <c r="G1707" s="6">
        <v>4135</v>
      </c>
    </row>
    <row r="1708" spans="1:7" x14ac:dyDescent="0.25">
      <c r="A1708" s="6">
        <v>1684</v>
      </c>
      <c r="B1708" s="6">
        <v>3330.8699758263356</v>
      </c>
      <c r="C1708" s="6">
        <v>639.13002417366442</v>
      </c>
      <c r="D1708" s="6">
        <v>1.0574662424483403</v>
      </c>
      <c r="F1708" s="6">
        <v>92.246575342465746</v>
      </c>
      <c r="G1708" s="6">
        <v>4140</v>
      </c>
    </row>
    <row r="1709" spans="1:7" x14ac:dyDescent="0.25">
      <c r="A1709" s="6">
        <v>1685</v>
      </c>
      <c r="B1709" s="6">
        <v>3396.6812117036052</v>
      </c>
      <c r="C1709" s="6">
        <v>-166.68121170360519</v>
      </c>
      <c r="D1709" s="6">
        <v>-0.27578074563909771</v>
      </c>
      <c r="F1709" s="6">
        <v>92.30136986301369</v>
      </c>
      <c r="G1709" s="6">
        <v>4140</v>
      </c>
    </row>
    <row r="1710" spans="1:7" x14ac:dyDescent="0.25">
      <c r="A1710" s="6">
        <v>1686</v>
      </c>
      <c r="B1710" s="6">
        <v>3308.24367121144</v>
      </c>
      <c r="C1710" s="6">
        <v>271.75632878856004</v>
      </c>
      <c r="D1710" s="6">
        <v>0.44963173845125026</v>
      </c>
      <c r="F1710" s="6">
        <v>92.356164383561634</v>
      </c>
      <c r="G1710" s="6">
        <v>4140</v>
      </c>
    </row>
    <row r="1711" spans="1:7" x14ac:dyDescent="0.25">
      <c r="A1711" s="6">
        <v>1687</v>
      </c>
      <c r="B1711" s="6">
        <v>3301.981560795829</v>
      </c>
      <c r="C1711" s="6">
        <v>-621.98156079582895</v>
      </c>
      <c r="D1711" s="6">
        <v>-1.0290934224492045</v>
      </c>
      <c r="F1711" s="6">
        <v>92.410958904109577</v>
      </c>
      <c r="G1711" s="6">
        <v>4140</v>
      </c>
    </row>
    <row r="1712" spans="1:7" x14ac:dyDescent="0.25">
      <c r="A1712" s="6">
        <v>1688</v>
      </c>
      <c r="B1712" s="6">
        <v>3345.3437215982667</v>
      </c>
      <c r="C1712" s="6">
        <v>324.65627840173329</v>
      </c>
      <c r="D1712" s="6">
        <v>0.53715682540906284</v>
      </c>
      <c r="F1712" s="6">
        <v>92.465753424657535</v>
      </c>
      <c r="G1712" s="6">
        <v>4140</v>
      </c>
    </row>
    <row r="1713" spans="1:7" x14ac:dyDescent="0.25">
      <c r="A1713" s="6">
        <v>1689</v>
      </c>
      <c r="B1713" s="6">
        <v>3281.2457046082873</v>
      </c>
      <c r="C1713" s="6">
        <v>613.75429539171273</v>
      </c>
      <c r="D1713" s="6">
        <v>1.0154810820748585</v>
      </c>
      <c r="F1713" s="6">
        <v>92.520547945205479</v>
      </c>
      <c r="G1713" s="6">
        <v>4140</v>
      </c>
    </row>
    <row r="1714" spans="1:7" x14ac:dyDescent="0.25">
      <c r="A1714" s="6">
        <v>1690</v>
      </c>
      <c r="B1714" s="6">
        <v>3349.242771479685</v>
      </c>
      <c r="C1714" s="6">
        <v>600.75722852031504</v>
      </c>
      <c r="D1714" s="6">
        <v>0.99397691399088151</v>
      </c>
      <c r="F1714" s="6">
        <v>92.575342465753423</v>
      </c>
      <c r="G1714" s="6">
        <v>4145</v>
      </c>
    </row>
    <row r="1715" spans="1:7" x14ac:dyDescent="0.25">
      <c r="A1715" s="6">
        <v>1691</v>
      </c>
      <c r="B1715" s="6">
        <v>3446.7190185151371</v>
      </c>
      <c r="C1715" s="6">
        <v>-1.7190185151371224</v>
      </c>
      <c r="D1715" s="6">
        <v>-2.8441850345732539E-3</v>
      </c>
      <c r="F1715" s="6">
        <v>92.630136986301366</v>
      </c>
      <c r="G1715" s="6">
        <v>4150</v>
      </c>
    </row>
    <row r="1716" spans="1:7" x14ac:dyDescent="0.25">
      <c r="A1716" s="6">
        <v>1692</v>
      </c>
      <c r="B1716" s="6">
        <v>3282.4863113887386</v>
      </c>
      <c r="C1716" s="6">
        <v>117.51368861126139</v>
      </c>
      <c r="D1716" s="6">
        <v>0.19443110796220259</v>
      </c>
      <c r="F1716" s="6">
        <v>92.68493150684931</v>
      </c>
      <c r="G1716" s="6">
        <v>4150</v>
      </c>
    </row>
    <row r="1717" spans="1:7" x14ac:dyDescent="0.25">
      <c r="A1717" s="6">
        <v>1693</v>
      </c>
      <c r="B1717" s="6">
        <v>3466.9231860824857</v>
      </c>
      <c r="C1717" s="6">
        <v>793.0768139175143</v>
      </c>
      <c r="D1717" s="6">
        <v>1.3121773765370424</v>
      </c>
      <c r="F1717" s="6">
        <v>92.739726027397253</v>
      </c>
      <c r="G1717" s="6">
        <v>4150</v>
      </c>
    </row>
    <row r="1718" spans="1:7" x14ac:dyDescent="0.25">
      <c r="A1718" s="6">
        <v>1694</v>
      </c>
      <c r="B1718" s="6">
        <v>3279.2961796675781</v>
      </c>
      <c r="C1718" s="6">
        <v>490.70382033242186</v>
      </c>
      <c r="D1718" s="6">
        <v>0.81188913901027338</v>
      </c>
      <c r="F1718" s="6">
        <v>92.794520547945197</v>
      </c>
      <c r="G1718" s="6">
        <v>4150</v>
      </c>
    </row>
    <row r="1719" spans="1:7" x14ac:dyDescent="0.25">
      <c r="A1719" s="6">
        <v>1695</v>
      </c>
      <c r="B1719" s="6">
        <v>3397.271976837153</v>
      </c>
      <c r="C1719" s="6">
        <v>-327.27197683715303</v>
      </c>
      <c r="D1719" s="6">
        <v>-0.54148460331224857</v>
      </c>
      <c r="F1719" s="6">
        <v>92.849315068493141</v>
      </c>
      <c r="G1719" s="6">
        <v>4150</v>
      </c>
    </row>
    <row r="1720" spans="1:7" x14ac:dyDescent="0.25">
      <c r="A1720" s="6">
        <v>1696</v>
      </c>
      <c r="B1720" s="6">
        <v>3406.6060659472146</v>
      </c>
      <c r="C1720" s="6">
        <v>-56.606065947214574</v>
      </c>
      <c r="D1720" s="6">
        <v>-9.3657004980130715E-2</v>
      </c>
      <c r="F1720" s="6">
        <v>92.904109589041084</v>
      </c>
      <c r="G1720" s="6">
        <v>4150</v>
      </c>
    </row>
    <row r="1721" spans="1:7" x14ac:dyDescent="0.25">
      <c r="A1721" s="6">
        <v>1697</v>
      </c>
      <c r="B1721" s="6">
        <v>3454.1626591978447</v>
      </c>
      <c r="C1721" s="6">
        <v>-704.16265919784473</v>
      </c>
      <c r="D1721" s="6">
        <v>-1.1650653437179876</v>
      </c>
      <c r="F1721" s="6">
        <v>92.958904109589042</v>
      </c>
      <c r="G1721" s="6">
        <v>4160</v>
      </c>
    </row>
    <row r="1722" spans="1:7" x14ac:dyDescent="0.25">
      <c r="A1722" s="6">
        <v>1698</v>
      </c>
      <c r="B1722" s="6">
        <v>3357.3953303226499</v>
      </c>
      <c r="C1722" s="6">
        <v>62.604669677350103</v>
      </c>
      <c r="D1722" s="6">
        <v>0.10358193528620471</v>
      </c>
      <c r="F1722" s="6">
        <v>93.013698630136986</v>
      </c>
      <c r="G1722" s="6">
        <v>4160</v>
      </c>
    </row>
    <row r="1723" spans="1:7" x14ac:dyDescent="0.25">
      <c r="A1723" s="6">
        <v>1699</v>
      </c>
      <c r="B1723" s="6">
        <v>3409.3826620748914</v>
      </c>
      <c r="C1723" s="6">
        <v>295.61733792510859</v>
      </c>
      <c r="D1723" s="6">
        <v>0.489110734458791</v>
      </c>
      <c r="F1723" s="6">
        <v>93.06849315068493</v>
      </c>
      <c r="G1723" s="6">
        <v>4160</v>
      </c>
    </row>
    <row r="1724" spans="1:7" x14ac:dyDescent="0.25">
      <c r="A1724" s="6">
        <v>1700</v>
      </c>
      <c r="B1724" s="6">
        <v>3425.097014627273</v>
      </c>
      <c r="C1724" s="6">
        <v>-415.09701462727298</v>
      </c>
      <c r="D1724" s="6">
        <v>-0.68679464851764549</v>
      </c>
      <c r="F1724" s="6">
        <v>93.123287671232873</v>
      </c>
      <c r="G1724" s="6">
        <v>4180</v>
      </c>
    </row>
    <row r="1725" spans="1:7" x14ac:dyDescent="0.25">
      <c r="A1725" s="6">
        <v>1701</v>
      </c>
      <c r="B1725" s="6">
        <v>3319.5863617755654</v>
      </c>
      <c r="C1725" s="6">
        <v>720.41363822443464</v>
      </c>
      <c r="D1725" s="6">
        <v>1.1919532398852397</v>
      </c>
      <c r="F1725" s="6">
        <v>93.178082191780817</v>
      </c>
      <c r="G1725" s="6">
        <v>4180</v>
      </c>
    </row>
    <row r="1726" spans="1:7" x14ac:dyDescent="0.25">
      <c r="A1726" s="6">
        <v>1702</v>
      </c>
      <c r="B1726" s="6">
        <v>3392.0732436619292</v>
      </c>
      <c r="C1726" s="6">
        <v>497.92675633807085</v>
      </c>
      <c r="D1726" s="6">
        <v>0.82383977613957071</v>
      </c>
      <c r="F1726" s="6">
        <v>93.232876712328761</v>
      </c>
      <c r="G1726" s="6">
        <v>4180</v>
      </c>
    </row>
    <row r="1727" spans="1:7" x14ac:dyDescent="0.25">
      <c r="A1727" s="6">
        <v>1703</v>
      </c>
      <c r="B1727" s="6">
        <v>3508.749357537698</v>
      </c>
      <c r="C1727" s="6">
        <v>671.25064246230204</v>
      </c>
      <c r="D1727" s="6">
        <v>1.1106110928576425</v>
      </c>
      <c r="F1727" s="6">
        <v>93.287671232876704</v>
      </c>
      <c r="G1727" s="6">
        <v>4180</v>
      </c>
    </row>
    <row r="1728" spans="1:7" x14ac:dyDescent="0.25">
      <c r="A1728" s="6">
        <v>1704</v>
      </c>
      <c r="B1728" s="6">
        <v>3279.3552561809329</v>
      </c>
      <c r="C1728" s="6">
        <v>-369.35525618093288</v>
      </c>
      <c r="D1728" s="6">
        <v>-0.6111130757582226</v>
      </c>
      <c r="F1728" s="6">
        <v>93.342465753424648</v>
      </c>
      <c r="G1728" s="6">
        <v>4180</v>
      </c>
    </row>
    <row r="1729" spans="1:7" x14ac:dyDescent="0.25">
      <c r="A1729" s="6">
        <v>1705</v>
      </c>
      <c r="B1729" s="6">
        <v>3340.7357535565907</v>
      </c>
      <c r="C1729" s="6">
        <v>554.26424644340932</v>
      </c>
      <c r="D1729" s="6">
        <v>0.91705241162432638</v>
      </c>
      <c r="F1729" s="6">
        <v>93.397260273972591</v>
      </c>
      <c r="G1729" s="6">
        <v>4180</v>
      </c>
    </row>
    <row r="1730" spans="1:7" x14ac:dyDescent="0.25">
      <c r="A1730" s="6">
        <v>1706</v>
      </c>
      <c r="B1730" s="6">
        <v>3223.0553389537899</v>
      </c>
      <c r="C1730" s="6">
        <v>1076.9446610462101</v>
      </c>
      <c r="D1730" s="6">
        <v>1.7818481075329575</v>
      </c>
      <c r="F1730" s="6">
        <v>93.452054794520535</v>
      </c>
      <c r="G1730" s="6">
        <v>4180</v>
      </c>
    </row>
    <row r="1731" spans="1:7" x14ac:dyDescent="0.25">
      <c r="A1731" s="6">
        <v>1707</v>
      </c>
      <c r="B1731" s="6">
        <v>3245.4453375152666</v>
      </c>
      <c r="C1731" s="6">
        <v>224.5546624847334</v>
      </c>
      <c r="D1731" s="6">
        <v>0.37153468962594688</v>
      </c>
      <c r="F1731" s="6">
        <v>93.506849315068493</v>
      </c>
      <c r="G1731" s="6">
        <v>4180</v>
      </c>
    </row>
    <row r="1732" spans="1:7" x14ac:dyDescent="0.25">
      <c r="A1732" s="6">
        <v>1708</v>
      </c>
      <c r="B1732" s="6">
        <v>3453.8082001177154</v>
      </c>
      <c r="C1732" s="6">
        <v>406.19179988228461</v>
      </c>
      <c r="D1732" s="6">
        <v>0.67206061378542703</v>
      </c>
      <c r="F1732" s="6">
        <v>93.561643835616437</v>
      </c>
      <c r="G1732" s="6">
        <v>4190</v>
      </c>
    </row>
    <row r="1733" spans="1:7" x14ac:dyDescent="0.25">
      <c r="A1733" s="6">
        <v>1709</v>
      </c>
      <c r="B1733" s="6">
        <v>3358.0451719695529</v>
      </c>
      <c r="C1733" s="6">
        <v>-872.04517196955294</v>
      </c>
      <c r="D1733" s="6">
        <v>-1.4428336901245169</v>
      </c>
      <c r="F1733" s="6">
        <v>93.61643835616438</v>
      </c>
      <c r="G1733" s="6">
        <v>4190</v>
      </c>
    </row>
    <row r="1734" spans="1:7" x14ac:dyDescent="0.25">
      <c r="A1734" s="6">
        <v>1710</v>
      </c>
      <c r="B1734" s="6">
        <v>3266.2993467295178</v>
      </c>
      <c r="C1734" s="6">
        <v>13.700653270482235</v>
      </c>
      <c r="D1734" s="6">
        <v>2.2668279982239952E-2</v>
      </c>
      <c r="F1734" s="6">
        <v>93.671232876712324</v>
      </c>
      <c r="G1734" s="6">
        <v>4200</v>
      </c>
    </row>
    <row r="1735" spans="1:7" x14ac:dyDescent="0.25">
      <c r="A1735" s="6">
        <v>1711</v>
      </c>
      <c r="B1735" s="6">
        <v>3341.7991307969774</v>
      </c>
      <c r="C1735" s="6">
        <v>298.20086920302265</v>
      </c>
      <c r="D1735" s="6">
        <v>0.4933852905105674</v>
      </c>
      <c r="F1735" s="6">
        <v>93.726027397260268</v>
      </c>
      <c r="G1735" s="6">
        <v>4200</v>
      </c>
    </row>
    <row r="1736" spans="1:7" x14ac:dyDescent="0.25">
      <c r="A1736" s="6">
        <v>1712</v>
      </c>
      <c r="B1736" s="6">
        <v>3374.3502896554833</v>
      </c>
      <c r="C1736" s="6">
        <v>-884.35028965548327</v>
      </c>
      <c r="D1736" s="6">
        <v>-1.4631930005466003</v>
      </c>
      <c r="F1736" s="6">
        <v>93.780821917808211</v>
      </c>
      <c r="G1736" s="6">
        <v>4200</v>
      </c>
    </row>
    <row r="1737" spans="1:7" x14ac:dyDescent="0.25">
      <c r="A1737" s="6">
        <v>1713</v>
      </c>
      <c r="B1737" s="6">
        <v>3333.7647249807219</v>
      </c>
      <c r="C1737" s="6">
        <v>136.23527501927811</v>
      </c>
      <c r="D1737" s="6">
        <v>0.225406723068305</v>
      </c>
      <c r="F1737" s="6">
        <v>93.835616438356155</v>
      </c>
      <c r="G1737" s="6">
        <v>4200</v>
      </c>
    </row>
    <row r="1738" spans="1:7" x14ac:dyDescent="0.25">
      <c r="A1738" s="6">
        <v>1714</v>
      </c>
      <c r="B1738" s="6">
        <v>3317.2233012413726</v>
      </c>
      <c r="C1738" s="6">
        <v>172.77669875862739</v>
      </c>
      <c r="D1738" s="6">
        <v>0.2858659732894504</v>
      </c>
      <c r="F1738" s="6">
        <v>93.890410958904098</v>
      </c>
      <c r="G1738" s="6">
        <v>4200</v>
      </c>
    </row>
    <row r="1739" spans="1:7" x14ac:dyDescent="0.25">
      <c r="A1739" s="6">
        <v>1715</v>
      </c>
      <c r="B1739" s="6">
        <v>3313.8559399801479</v>
      </c>
      <c r="C1739" s="6">
        <v>1466.1440600198521</v>
      </c>
      <c r="D1739" s="6">
        <v>2.4257941129297862</v>
      </c>
      <c r="F1739" s="6">
        <v>93.945205479452042</v>
      </c>
      <c r="G1739" s="6">
        <v>4200</v>
      </c>
    </row>
    <row r="1740" spans="1:7" x14ac:dyDescent="0.25">
      <c r="A1740" s="6">
        <v>1716</v>
      </c>
      <c r="B1740" s="6">
        <v>3363.9528233050351</v>
      </c>
      <c r="C1740" s="6">
        <v>786.04717669496495</v>
      </c>
      <c r="D1740" s="6">
        <v>1.300546559992138</v>
      </c>
      <c r="F1740" s="6">
        <v>94</v>
      </c>
      <c r="G1740" s="6">
        <v>4220</v>
      </c>
    </row>
    <row r="1741" spans="1:7" x14ac:dyDescent="0.25">
      <c r="A1741" s="6">
        <v>1717</v>
      </c>
      <c r="B1741" s="6">
        <v>3394.6726102495413</v>
      </c>
      <c r="C1741" s="6">
        <v>-374.67261024954132</v>
      </c>
      <c r="D1741" s="6">
        <v>-0.619910851193618</v>
      </c>
      <c r="F1741" s="6">
        <v>94.054794520547944</v>
      </c>
      <c r="G1741" s="6">
        <v>4220</v>
      </c>
    </row>
    <row r="1742" spans="1:7" x14ac:dyDescent="0.25">
      <c r="A1742" s="6">
        <v>1718</v>
      </c>
      <c r="B1742" s="6">
        <v>3471.4130010974518</v>
      </c>
      <c r="C1742" s="6">
        <v>-921.4130010974518</v>
      </c>
      <c r="D1742" s="6">
        <v>-1.5245147421658554</v>
      </c>
      <c r="F1742" s="6">
        <v>94.109589041095887</v>
      </c>
      <c r="G1742" s="6">
        <v>4220</v>
      </c>
    </row>
    <row r="1743" spans="1:7" x14ac:dyDescent="0.25">
      <c r="A1743" s="6">
        <v>1719</v>
      </c>
      <c r="B1743" s="6">
        <v>3356.3319530822632</v>
      </c>
      <c r="C1743" s="6">
        <v>563.66804691773677</v>
      </c>
      <c r="D1743" s="6">
        <v>0.93261137642992731</v>
      </c>
      <c r="F1743" s="6">
        <v>94.164383561643831</v>
      </c>
      <c r="G1743" s="6">
        <v>4220</v>
      </c>
    </row>
    <row r="1744" spans="1:7" x14ac:dyDescent="0.25">
      <c r="A1744" s="6">
        <v>1720</v>
      </c>
      <c r="B1744" s="6">
        <v>3484.1735279820928</v>
      </c>
      <c r="C1744" s="6">
        <v>775.82647201790724</v>
      </c>
      <c r="D1744" s="6">
        <v>1.2836359944401656</v>
      </c>
      <c r="F1744" s="6">
        <v>94.219178082191775</v>
      </c>
      <c r="G1744" s="6">
        <v>4220</v>
      </c>
    </row>
    <row r="1745" spans="1:7" x14ac:dyDescent="0.25">
      <c r="A1745" s="6">
        <v>1721</v>
      </c>
      <c r="B1745" s="6">
        <v>3543.0137352834931</v>
      </c>
      <c r="C1745" s="6">
        <v>-587.01373528349313</v>
      </c>
      <c r="D1745" s="6">
        <v>-0.97123775356723152</v>
      </c>
      <c r="F1745" s="6">
        <v>94.273972602739718</v>
      </c>
      <c r="G1745" s="6">
        <v>4225</v>
      </c>
    </row>
    <row r="1746" spans="1:7" x14ac:dyDescent="0.25">
      <c r="A1746" s="6">
        <v>1722</v>
      </c>
      <c r="B1746" s="6">
        <v>3571.0160026136778</v>
      </c>
      <c r="C1746" s="6">
        <v>288.98399738632224</v>
      </c>
      <c r="D1746" s="6">
        <v>0.47813560666143895</v>
      </c>
      <c r="F1746" s="6">
        <v>94.328767123287662</v>
      </c>
      <c r="G1746" s="6">
        <v>4230</v>
      </c>
    </row>
    <row r="1747" spans="1:7" x14ac:dyDescent="0.25">
      <c r="A1747" s="6">
        <v>1723</v>
      </c>
      <c r="B1747" s="6">
        <v>3429.9412887223684</v>
      </c>
      <c r="C1747" s="6">
        <v>-709.94128872236843</v>
      </c>
      <c r="D1747" s="6">
        <v>-1.1746263178839247</v>
      </c>
      <c r="F1747" s="6">
        <v>94.383561643835606</v>
      </c>
      <c r="G1747" s="6">
        <v>4230</v>
      </c>
    </row>
    <row r="1748" spans="1:7" x14ac:dyDescent="0.25">
      <c r="A1748" s="6">
        <v>1724</v>
      </c>
      <c r="B1748" s="6">
        <v>3347.5295525923948</v>
      </c>
      <c r="C1748" s="6">
        <v>-417.52955259239479</v>
      </c>
      <c r="D1748" s="6">
        <v>-0.69081938008133015</v>
      </c>
      <c r="F1748" s="6">
        <v>94.438356164383549</v>
      </c>
      <c r="G1748" s="6">
        <v>4235</v>
      </c>
    </row>
    <row r="1749" spans="1:7" x14ac:dyDescent="0.25">
      <c r="A1749" s="6">
        <v>1725</v>
      </c>
      <c r="B1749" s="6">
        <v>3488.5451899703494</v>
      </c>
      <c r="C1749" s="6">
        <v>651.45481002965062</v>
      </c>
      <c r="D1749" s="6">
        <v>1.077858094646116</v>
      </c>
      <c r="F1749" s="6">
        <v>94.493150684931507</v>
      </c>
      <c r="G1749" s="6">
        <v>4240</v>
      </c>
    </row>
    <row r="1750" spans="1:7" x14ac:dyDescent="0.25">
      <c r="A1750" s="6">
        <v>1726</v>
      </c>
      <c r="B1750" s="6">
        <v>3379.1354872372235</v>
      </c>
      <c r="C1750" s="6">
        <v>-279.13548723722351</v>
      </c>
      <c r="D1750" s="6">
        <v>-0.46184085187418467</v>
      </c>
      <c r="F1750" s="6">
        <v>94.547945205479451</v>
      </c>
      <c r="G1750" s="6">
        <v>4240</v>
      </c>
    </row>
    <row r="1751" spans="1:7" x14ac:dyDescent="0.25">
      <c r="A1751" s="6">
        <v>1727</v>
      </c>
      <c r="B1751" s="6">
        <v>3342.1535898771062</v>
      </c>
      <c r="C1751" s="6">
        <v>37.846410122893758</v>
      </c>
      <c r="D1751" s="6">
        <v>6.2618402498864148E-2</v>
      </c>
      <c r="F1751" s="6">
        <v>94.602739726027394</v>
      </c>
      <c r="G1751" s="6">
        <v>4240</v>
      </c>
    </row>
    <row r="1752" spans="1:7" x14ac:dyDescent="0.25">
      <c r="A1752" s="6">
        <v>1728</v>
      </c>
      <c r="B1752" s="6">
        <v>3245.681643568686</v>
      </c>
      <c r="C1752" s="6">
        <v>164.31835643131399</v>
      </c>
      <c r="D1752" s="6">
        <v>0.27187130688370587</v>
      </c>
      <c r="F1752" s="6">
        <v>94.657534246575338</v>
      </c>
      <c r="G1752" s="6">
        <v>4240</v>
      </c>
    </row>
    <row r="1753" spans="1:7" x14ac:dyDescent="0.25">
      <c r="A1753" s="6">
        <v>1729</v>
      </c>
      <c r="B1753" s="6">
        <v>3328.0933796986592</v>
      </c>
      <c r="C1753" s="6">
        <v>946.90662030134081</v>
      </c>
      <c r="D1753" s="6">
        <v>1.5666949569676873</v>
      </c>
      <c r="F1753" s="6">
        <v>94.712328767123282</v>
      </c>
      <c r="G1753" s="6">
        <v>4240</v>
      </c>
    </row>
    <row r="1754" spans="1:7" x14ac:dyDescent="0.25">
      <c r="A1754" s="6">
        <v>1730</v>
      </c>
      <c r="B1754" s="6">
        <v>3267.8353360767433</v>
      </c>
      <c r="C1754" s="6">
        <v>392.16466392325674</v>
      </c>
      <c r="D1754" s="6">
        <v>0.64885215510898919</v>
      </c>
      <c r="F1754" s="6">
        <v>94.767123287671225</v>
      </c>
      <c r="G1754" s="6">
        <v>4240</v>
      </c>
    </row>
    <row r="1755" spans="1:7" x14ac:dyDescent="0.25">
      <c r="A1755" s="6">
        <v>1731</v>
      </c>
      <c r="B1755" s="6">
        <v>3446.3645594350082</v>
      </c>
      <c r="C1755" s="6">
        <v>63.635440564991768</v>
      </c>
      <c r="D1755" s="6">
        <v>0.10528738703491398</v>
      </c>
      <c r="F1755" s="6">
        <v>94.821917808219169</v>
      </c>
      <c r="G1755" s="6">
        <v>4240</v>
      </c>
    </row>
    <row r="1756" spans="1:7" x14ac:dyDescent="0.25">
      <c r="A1756" s="6">
        <v>1732</v>
      </c>
      <c r="B1756" s="6">
        <v>3295.7194503802179</v>
      </c>
      <c r="C1756" s="6">
        <v>-2010.7194503802179</v>
      </c>
      <c r="D1756" s="6">
        <v>-3.3268159238183617</v>
      </c>
      <c r="F1756" s="6">
        <v>94.876712328767113</v>
      </c>
      <c r="G1756" s="6">
        <v>4240</v>
      </c>
    </row>
    <row r="1757" spans="1:7" x14ac:dyDescent="0.25">
      <c r="A1757" s="6">
        <v>1733</v>
      </c>
      <c r="B1757" s="6">
        <v>3345.166492058202</v>
      </c>
      <c r="C1757" s="6">
        <v>-135.16649205820204</v>
      </c>
      <c r="D1757" s="6">
        <v>-0.22363837882050791</v>
      </c>
      <c r="F1757" s="6">
        <v>94.931506849315056</v>
      </c>
      <c r="G1757" s="6">
        <v>4250</v>
      </c>
    </row>
    <row r="1758" spans="1:7" x14ac:dyDescent="0.25">
      <c r="A1758" s="6">
        <v>1734</v>
      </c>
      <c r="B1758" s="6">
        <v>3407.728519700956</v>
      </c>
      <c r="C1758" s="6">
        <v>182.27148029904401</v>
      </c>
      <c r="D1758" s="6">
        <v>0.30157546991557677</v>
      </c>
      <c r="F1758" s="6">
        <v>94.986301369863014</v>
      </c>
      <c r="G1758" s="6">
        <v>4260</v>
      </c>
    </row>
    <row r="1759" spans="1:7" x14ac:dyDescent="0.25">
      <c r="A1759" s="6">
        <v>1735</v>
      </c>
      <c r="B1759" s="6">
        <v>3314.9193172205346</v>
      </c>
      <c r="C1759" s="6">
        <v>235.08068277946541</v>
      </c>
      <c r="D1759" s="6">
        <v>0.38895041210494707</v>
      </c>
      <c r="F1759" s="6">
        <v>95.041095890410958</v>
      </c>
      <c r="G1759" s="6">
        <v>4260</v>
      </c>
    </row>
    <row r="1760" spans="1:7" x14ac:dyDescent="0.25">
      <c r="A1760" s="6">
        <v>1736</v>
      </c>
      <c r="B1760" s="6">
        <v>3392.8412383355417</v>
      </c>
      <c r="C1760" s="6">
        <v>-792.84123833554168</v>
      </c>
      <c r="D1760" s="6">
        <v>-1.3117876072943859</v>
      </c>
      <c r="F1760" s="6">
        <v>95.095890410958901</v>
      </c>
      <c r="G1760" s="6">
        <v>4260</v>
      </c>
    </row>
    <row r="1761" spans="1:7" x14ac:dyDescent="0.25">
      <c r="A1761" s="6">
        <v>1737</v>
      </c>
      <c r="B1761" s="6">
        <v>3302.2178668492484</v>
      </c>
      <c r="C1761" s="6">
        <v>462.78213315075163</v>
      </c>
      <c r="D1761" s="6">
        <v>0.76569158841797658</v>
      </c>
      <c r="F1761" s="6">
        <v>95.150684931506845</v>
      </c>
      <c r="G1761" s="6">
        <v>4260</v>
      </c>
    </row>
    <row r="1762" spans="1:7" x14ac:dyDescent="0.25">
      <c r="A1762" s="6">
        <v>1738</v>
      </c>
      <c r="B1762" s="6">
        <v>3408.0829787810853</v>
      </c>
      <c r="C1762" s="6">
        <v>-238.08297878108533</v>
      </c>
      <c r="D1762" s="6">
        <v>-0.39391783117691986</v>
      </c>
      <c r="F1762" s="6">
        <v>95.205479452054789</v>
      </c>
      <c r="G1762" s="6">
        <v>4260</v>
      </c>
    </row>
    <row r="1763" spans="1:7" x14ac:dyDescent="0.25">
      <c r="A1763" s="6">
        <v>1739</v>
      </c>
      <c r="B1763" s="6">
        <v>3479.5655599404172</v>
      </c>
      <c r="C1763" s="6">
        <v>-149.56555994041719</v>
      </c>
      <c r="D1763" s="6">
        <v>-0.24746221377154329</v>
      </c>
      <c r="F1763" s="6">
        <v>95.260273972602732</v>
      </c>
      <c r="G1763" s="6">
        <v>4260</v>
      </c>
    </row>
    <row r="1764" spans="1:7" x14ac:dyDescent="0.25">
      <c r="A1764" s="6">
        <v>1740</v>
      </c>
      <c r="B1764" s="6">
        <v>3479.4474069137073</v>
      </c>
      <c r="C1764" s="6">
        <v>120.55259308629275</v>
      </c>
      <c r="D1764" s="6">
        <v>0.19945909722076649</v>
      </c>
      <c r="F1764" s="6">
        <v>95.315068493150676</v>
      </c>
      <c r="G1764" s="6">
        <v>4270</v>
      </c>
    </row>
    <row r="1765" spans="1:7" x14ac:dyDescent="0.25">
      <c r="A1765" s="6">
        <v>1741</v>
      </c>
      <c r="B1765" s="6">
        <v>3433.1904969568836</v>
      </c>
      <c r="C1765" s="6">
        <v>296.80950304311637</v>
      </c>
      <c r="D1765" s="6">
        <v>0.49108321943060496</v>
      </c>
      <c r="F1765" s="6">
        <v>95.36986301369862</v>
      </c>
      <c r="G1765" s="6">
        <v>4270</v>
      </c>
    </row>
    <row r="1766" spans="1:7" x14ac:dyDescent="0.25">
      <c r="A1766" s="6">
        <v>1742</v>
      </c>
      <c r="B1766" s="6">
        <v>3349.242771479685</v>
      </c>
      <c r="C1766" s="6">
        <v>785.75722852031504</v>
      </c>
      <c r="D1766" s="6">
        <v>1.3000668291155479</v>
      </c>
      <c r="F1766" s="6">
        <v>95.424657534246563</v>
      </c>
      <c r="G1766" s="6">
        <v>4275</v>
      </c>
    </row>
    <row r="1767" spans="1:7" x14ac:dyDescent="0.25">
      <c r="A1767" s="6">
        <v>1743</v>
      </c>
      <c r="B1767" s="6">
        <v>3500.5967986947326</v>
      </c>
      <c r="C1767" s="6">
        <v>659.40320130526743</v>
      </c>
      <c r="D1767" s="6">
        <v>1.0910090265970955</v>
      </c>
      <c r="F1767" s="6">
        <v>95.479452054794521</v>
      </c>
      <c r="G1767" s="6">
        <v>4280</v>
      </c>
    </row>
    <row r="1768" spans="1:7" x14ac:dyDescent="0.25">
      <c r="A1768" s="6">
        <v>1744</v>
      </c>
      <c r="B1768" s="6">
        <v>3219.5107481525006</v>
      </c>
      <c r="C1768" s="6">
        <v>40.489251847499418</v>
      </c>
      <c r="D1768" s="6">
        <v>6.6991090061958608E-2</v>
      </c>
      <c r="F1768" s="6">
        <v>95.534246575342465</v>
      </c>
      <c r="G1768" s="6">
        <v>4280</v>
      </c>
    </row>
    <row r="1769" spans="1:7" x14ac:dyDescent="0.25">
      <c r="A1769" s="6">
        <v>1745</v>
      </c>
      <c r="B1769" s="6">
        <v>3265.2950460024858</v>
      </c>
      <c r="C1769" s="6">
        <v>-225.29504600248583</v>
      </c>
      <c r="D1769" s="6">
        <v>-0.37275968383193897</v>
      </c>
      <c r="F1769" s="6">
        <v>95.589041095890408</v>
      </c>
      <c r="G1769" s="6">
        <v>4280</v>
      </c>
    </row>
    <row r="1770" spans="1:7" x14ac:dyDescent="0.25">
      <c r="A1770" s="6">
        <v>1746</v>
      </c>
      <c r="B1770" s="6">
        <v>3262.4002968481</v>
      </c>
      <c r="C1770" s="6">
        <v>307.59970315190003</v>
      </c>
      <c r="D1770" s="6">
        <v>0.50893603800074416</v>
      </c>
      <c r="F1770" s="6">
        <v>95.643835616438352</v>
      </c>
      <c r="G1770" s="6">
        <v>4290</v>
      </c>
    </row>
    <row r="1771" spans="1:7" x14ac:dyDescent="0.25">
      <c r="A1771" s="6">
        <v>1747</v>
      </c>
      <c r="B1771" s="6">
        <v>3463.7330543613252</v>
      </c>
      <c r="C1771" s="6">
        <v>-163.73305436132523</v>
      </c>
      <c r="D1771" s="6">
        <v>-0.27090290114897536</v>
      </c>
      <c r="F1771" s="6">
        <v>95.698630136986296</v>
      </c>
      <c r="G1771" s="6">
        <v>4290</v>
      </c>
    </row>
    <row r="1772" spans="1:7" x14ac:dyDescent="0.25">
      <c r="A1772" s="6">
        <v>1748</v>
      </c>
      <c r="B1772" s="6">
        <v>3306.8849114042791</v>
      </c>
      <c r="C1772" s="6">
        <v>333.11508859572086</v>
      </c>
      <c r="D1772" s="6">
        <v>0.55115226591897271</v>
      </c>
      <c r="F1772" s="6">
        <v>95.753424657534239</v>
      </c>
      <c r="G1772" s="6">
        <v>4295</v>
      </c>
    </row>
    <row r="1773" spans="1:7" x14ac:dyDescent="0.25">
      <c r="A1773" s="6">
        <v>1749</v>
      </c>
      <c r="B1773" s="6">
        <v>3247.0404033758468</v>
      </c>
      <c r="C1773" s="6">
        <v>252.95959662415316</v>
      </c>
      <c r="D1773" s="6">
        <v>0.41853179167922649</v>
      </c>
      <c r="F1773" s="6">
        <v>95.808219178082183</v>
      </c>
      <c r="G1773" s="6">
        <v>4300</v>
      </c>
    </row>
    <row r="1774" spans="1:7" x14ac:dyDescent="0.25">
      <c r="A1774" s="6">
        <v>1750</v>
      </c>
      <c r="B1774" s="6">
        <v>3470.9403889906134</v>
      </c>
      <c r="C1774" s="6">
        <v>429.05961100938657</v>
      </c>
      <c r="D1774" s="6">
        <v>0.70989632387721913</v>
      </c>
      <c r="F1774" s="6">
        <v>95.863013698630127</v>
      </c>
      <c r="G1774" s="6">
        <v>4300</v>
      </c>
    </row>
    <row r="1775" spans="1:7" x14ac:dyDescent="0.25">
      <c r="A1775" s="6">
        <v>1751</v>
      </c>
      <c r="B1775" s="6">
        <v>3394.5544572228314</v>
      </c>
      <c r="C1775" s="6">
        <v>-254.55445722283139</v>
      </c>
      <c r="D1775" s="6">
        <v>-0.42117055246455132</v>
      </c>
      <c r="F1775" s="6">
        <v>95.91780821917807</v>
      </c>
      <c r="G1775" s="6">
        <v>4300</v>
      </c>
    </row>
    <row r="1776" spans="1:7" x14ac:dyDescent="0.25">
      <c r="A1776" s="6">
        <v>1752</v>
      </c>
      <c r="B1776" s="6">
        <v>3270.198396610936</v>
      </c>
      <c r="C1776" s="6">
        <v>1079.801603389064</v>
      </c>
      <c r="D1776" s="6">
        <v>1.7865750331504722</v>
      </c>
      <c r="F1776" s="6">
        <v>95.972602739726028</v>
      </c>
      <c r="G1776" s="6">
        <v>4310</v>
      </c>
    </row>
    <row r="1777" spans="1:7" x14ac:dyDescent="0.25">
      <c r="A1777" s="6">
        <v>1753</v>
      </c>
      <c r="B1777" s="6">
        <v>3264.9405869223569</v>
      </c>
      <c r="C1777" s="6">
        <v>235.05941307764306</v>
      </c>
      <c r="D1777" s="6">
        <v>0.388915220530755</v>
      </c>
      <c r="F1777" s="6">
        <v>96.027397260273972</v>
      </c>
      <c r="G1777" s="6">
        <v>4310</v>
      </c>
    </row>
    <row r="1778" spans="1:7" x14ac:dyDescent="0.25">
      <c r="A1778" s="6">
        <v>1754</v>
      </c>
      <c r="B1778" s="6">
        <v>3243.3185830344928</v>
      </c>
      <c r="C1778" s="6">
        <v>-1938.3185830344928</v>
      </c>
      <c r="D1778" s="6">
        <v>-3.2070257868410361</v>
      </c>
      <c r="F1778" s="6">
        <v>96.082191780821915</v>
      </c>
      <c r="G1778" s="6">
        <v>4315</v>
      </c>
    </row>
    <row r="1779" spans="1:7" x14ac:dyDescent="0.25">
      <c r="A1779" s="6">
        <v>1755</v>
      </c>
      <c r="B1779" s="6">
        <v>3401.5845623120549</v>
      </c>
      <c r="C1779" s="6">
        <v>198.41543768794509</v>
      </c>
      <c r="D1779" s="6">
        <v>0.32828629449365759</v>
      </c>
      <c r="F1779" s="6">
        <v>96.136986301369859</v>
      </c>
      <c r="G1779" s="6">
        <v>4320</v>
      </c>
    </row>
    <row r="1780" spans="1:7" x14ac:dyDescent="0.25">
      <c r="A1780" s="6">
        <v>1756</v>
      </c>
      <c r="B1780" s="6">
        <v>3244.7364193550088</v>
      </c>
      <c r="C1780" s="6">
        <v>55.26358064499118</v>
      </c>
      <c r="D1780" s="6">
        <v>9.1435809238435195E-2</v>
      </c>
      <c r="F1780" s="6">
        <v>96.191780821917803</v>
      </c>
      <c r="G1780" s="6">
        <v>4320</v>
      </c>
    </row>
    <row r="1781" spans="1:7" x14ac:dyDescent="0.25">
      <c r="A1781" s="6">
        <v>1757</v>
      </c>
      <c r="B1781" s="6">
        <v>3303.0449380362156</v>
      </c>
      <c r="C1781" s="6">
        <v>-553.04493803621563</v>
      </c>
      <c r="D1781" s="6">
        <v>-0.91503501699260359</v>
      </c>
      <c r="F1781" s="6">
        <v>96.246575342465746</v>
      </c>
      <c r="G1781" s="6">
        <v>4320</v>
      </c>
    </row>
    <row r="1782" spans="1:7" x14ac:dyDescent="0.25">
      <c r="A1782" s="6">
        <v>1758</v>
      </c>
      <c r="B1782" s="6">
        <v>3390.4191012879942</v>
      </c>
      <c r="C1782" s="6">
        <v>-2100.4191012879942</v>
      </c>
      <c r="D1782" s="6">
        <v>-3.4752275915647046</v>
      </c>
      <c r="F1782" s="6">
        <v>96.30136986301369</v>
      </c>
      <c r="G1782" s="6">
        <v>4320</v>
      </c>
    </row>
    <row r="1783" spans="1:7" x14ac:dyDescent="0.25">
      <c r="A1783" s="6">
        <v>1759</v>
      </c>
      <c r="B1783" s="6">
        <v>3355.8593409754244</v>
      </c>
      <c r="C1783" s="6">
        <v>-275.8593409754244</v>
      </c>
      <c r="D1783" s="6">
        <v>-0.45642033657034636</v>
      </c>
      <c r="F1783" s="6">
        <v>96.356164383561634</v>
      </c>
      <c r="G1783" s="6">
        <v>4320</v>
      </c>
    </row>
    <row r="1784" spans="1:7" x14ac:dyDescent="0.25">
      <c r="A1784" s="6">
        <v>1760</v>
      </c>
      <c r="B1784" s="6">
        <v>3255.3111152455213</v>
      </c>
      <c r="C1784" s="6">
        <v>-195.31111524552125</v>
      </c>
      <c r="D1784" s="6">
        <v>-0.32315006858597595</v>
      </c>
      <c r="F1784" s="6">
        <v>96.410958904109577</v>
      </c>
      <c r="G1784" s="6">
        <v>4320</v>
      </c>
    </row>
    <row r="1785" spans="1:7" x14ac:dyDescent="0.25">
      <c r="A1785" s="6">
        <v>1761</v>
      </c>
      <c r="B1785" s="6">
        <v>3533.7977992001415</v>
      </c>
      <c r="C1785" s="6">
        <v>-53.797799200141526</v>
      </c>
      <c r="D1785" s="6">
        <v>-8.9010615086838746E-2</v>
      </c>
      <c r="F1785" s="6">
        <v>96.465753424657521</v>
      </c>
      <c r="G1785" s="6">
        <v>4325</v>
      </c>
    </row>
    <row r="1786" spans="1:7" x14ac:dyDescent="0.25">
      <c r="A1786" s="6">
        <v>1762</v>
      </c>
      <c r="B1786" s="6">
        <v>3531.0802795858199</v>
      </c>
      <c r="C1786" s="6">
        <v>1408.9197204141801</v>
      </c>
      <c r="D1786" s="6">
        <v>2.3311141494002441</v>
      </c>
      <c r="F1786" s="6">
        <v>96.520547945205479</v>
      </c>
      <c r="G1786" s="6">
        <v>4330</v>
      </c>
    </row>
    <row r="1787" spans="1:7" x14ac:dyDescent="0.25">
      <c r="A1787" s="6">
        <v>1763</v>
      </c>
      <c r="B1787" s="6">
        <v>3607.5252878669562</v>
      </c>
      <c r="C1787" s="6">
        <v>-797.52528786695621</v>
      </c>
      <c r="D1787" s="6">
        <v>-1.3195375549890369</v>
      </c>
      <c r="F1787" s="6">
        <v>96.575342465753423</v>
      </c>
      <c r="G1787" s="6">
        <v>4330</v>
      </c>
    </row>
    <row r="1788" spans="1:7" x14ac:dyDescent="0.25">
      <c r="A1788" s="6">
        <v>1764</v>
      </c>
      <c r="B1788" s="6">
        <v>3341.7400542836226</v>
      </c>
      <c r="C1788" s="6">
        <v>238.25994571637739</v>
      </c>
      <c r="D1788" s="6">
        <v>0.39421063006450591</v>
      </c>
      <c r="F1788" s="6">
        <v>96.630136986301366</v>
      </c>
      <c r="G1788" s="6">
        <v>4330</v>
      </c>
    </row>
    <row r="1789" spans="1:7" x14ac:dyDescent="0.25">
      <c r="A1789" s="6">
        <v>1765</v>
      </c>
      <c r="B1789" s="6">
        <v>3196.7072139975403</v>
      </c>
      <c r="C1789" s="6">
        <v>88.292786002459707</v>
      </c>
      <c r="D1789" s="6">
        <v>0.14608395337088231</v>
      </c>
      <c r="F1789" s="6">
        <v>96.68493150684931</v>
      </c>
      <c r="G1789" s="6">
        <v>4340</v>
      </c>
    </row>
    <row r="1790" spans="1:7" x14ac:dyDescent="0.25">
      <c r="A1790" s="6">
        <v>1766</v>
      </c>
      <c r="B1790" s="6">
        <v>3552.2296713668452</v>
      </c>
      <c r="C1790" s="6">
        <v>1307.7703286331548</v>
      </c>
      <c r="D1790" s="6">
        <v>2.1637584264534029</v>
      </c>
      <c r="F1790" s="6">
        <v>96.739726027397253</v>
      </c>
      <c r="G1790" s="6">
        <v>4340</v>
      </c>
    </row>
    <row r="1791" spans="1:7" x14ac:dyDescent="0.25">
      <c r="A1791" s="6">
        <v>1767</v>
      </c>
      <c r="B1791" s="6">
        <v>3484.1735279820928</v>
      </c>
      <c r="C1791" s="6">
        <v>285.82647201790724</v>
      </c>
      <c r="D1791" s="6">
        <v>0.47291135438023824</v>
      </c>
      <c r="F1791" s="6">
        <v>96.794520547945197</v>
      </c>
      <c r="G1791" s="6">
        <v>4340</v>
      </c>
    </row>
    <row r="1792" spans="1:7" x14ac:dyDescent="0.25">
      <c r="A1792" s="6">
        <v>1768</v>
      </c>
      <c r="B1792" s="6">
        <v>3414.2860126833411</v>
      </c>
      <c r="C1792" s="6">
        <v>85.713987316658859</v>
      </c>
      <c r="D1792" s="6">
        <v>0.14181722758244783</v>
      </c>
      <c r="F1792" s="6">
        <v>96.849315068493141</v>
      </c>
      <c r="G1792" s="6">
        <v>4350</v>
      </c>
    </row>
    <row r="1793" spans="1:7" x14ac:dyDescent="0.25">
      <c r="A1793" s="6">
        <v>1769</v>
      </c>
      <c r="B1793" s="6">
        <v>3375.945355516063</v>
      </c>
      <c r="C1793" s="6">
        <v>494.05464448393695</v>
      </c>
      <c r="D1793" s="6">
        <v>0.8174332118758677</v>
      </c>
      <c r="F1793" s="6">
        <v>96.904109589041084</v>
      </c>
      <c r="G1793" s="6">
        <v>4350</v>
      </c>
    </row>
    <row r="1794" spans="1:7" x14ac:dyDescent="0.25">
      <c r="A1794" s="6">
        <v>1770</v>
      </c>
      <c r="B1794" s="6">
        <v>3326.9709259449178</v>
      </c>
      <c r="C1794" s="6">
        <v>458.02907405508222</v>
      </c>
      <c r="D1794" s="6">
        <v>0.75782746163324155</v>
      </c>
      <c r="F1794" s="6">
        <v>96.958904109589028</v>
      </c>
      <c r="G1794" s="6">
        <v>4360</v>
      </c>
    </row>
    <row r="1795" spans="1:7" x14ac:dyDescent="0.25">
      <c r="A1795" s="6">
        <v>1771</v>
      </c>
      <c r="B1795" s="6">
        <v>3424.5062494937251</v>
      </c>
      <c r="C1795" s="6">
        <v>835.49375050627486</v>
      </c>
      <c r="D1795" s="6">
        <v>1.382357898268405</v>
      </c>
      <c r="F1795" s="6">
        <v>97.013698630136986</v>
      </c>
      <c r="G1795" s="6">
        <v>4360</v>
      </c>
    </row>
    <row r="1796" spans="1:7" x14ac:dyDescent="0.25">
      <c r="A1796" s="6">
        <v>1772</v>
      </c>
      <c r="B1796" s="6">
        <v>3361.4125332307776</v>
      </c>
      <c r="C1796" s="6">
        <v>723.58746676922237</v>
      </c>
      <c r="D1796" s="6">
        <v>1.1972044664252091</v>
      </c>
      <c r="F1796" s="6">
        <v>97.06849315068493</v>
      </c>
      <c r="G1796" s="6">
        <v>4365</v>
      </c>
    </row>
    <row r="1797" spans="1:7" x14ac:dyDescent="0.25">
      <c r="A1797" s="6">
        <v>1773</v>
      </c>
      <c r="B1797" s="6">
        <v>3360.2900794770362</v>
      </c>
      <c r="C1797" s="6">
        <v>1279.7099205229638</v>
      </c>
      <c r="D1797" s="6">
        <v>2.1173313565246898</v>
      </c>
      <c r="F1797" s="6">
        <v>97.123287671232873</v>
      </c>
      <c r="G1797" s="6">
        <v>4370</v>
      </c>
    </row>
    <row r="1798" spans="1:7" x14ac:dyDescent="0.25">
      <c r="A1798" s="6">
        <v>1774</v>
      </c>
      <c r="B1798" s="6">
        <v>3287.9213506173819</v>
      </c>
      <c r="C1798" s="6">
        <v>-407.9213506173819</v>
      </c>
      <c r="D1798" s="6">
        <v>-0.67492222480007424</v>
      </c>
      <c r="F1798" s="6">
        <v>97.178082191780817</v>
      </c>
      <c r="G1798" s="6">
        <v>4380</v>
      </c>
    </row>
    <row r="1799" spans="1:7" x14ac:dyDescent="0.25">
      <c r="A1799" s="6">
        <v>1775</v>
      </c>
      <c r="B1799" s="6">
        <v>3346.6434048920728</v>
      </c>
      <c r="C1799" s="6">
        <v>913.35659510792721</v>
      </c>
      <c r="D1799" s="6">
        <v>1.5111850955412962</v>
      </c>
      <c r="F1799" s="6">
        <v>97.232876712328761</v>
      </c>
      <c r="G1799" s="6">
        <v>4390</v>
      </c>
    </row>
    <row r="1800" spans="1:7" x14ac:dyDescent="0.25">
      <c r="A1800" s="6">
        <v>1776</v>
      </c>
      <c r="B1800" s="6">
        <v>3379.1354872372235</v>
      </c>
      <c r="C1800" s="6">
        <v>30.864512762776485</v>
      </c>
      <c r="D1800" s="6">
        <v>5.1066573469851023E-2</v>
      </c>
      <c r="F1800" s="6">
        <v>97.287671232876704</v>
      </c>
      <c r="G1800" s="6">
        <v>4400</v>
      </c>
    </row>
    <row r="1801" spans="1:7" x14ac:dyDescent="0.25">
      <c r="A1801" s="6">
        <v>1777</v>
      </c>
      <c r="B1801" s="6">
        <v>3267.7171830500338</v>
      </c>
      <c r="C1801" s="6">
        <v>-437.71718305003378</v>
      </c>
      <c r="D1801" s="6">
        <v>-0.72422062382915098</v>
      </c>
      <c r="F1801" s="6">
        <v>97.342465753424648</v>
      </c>
      <c r="G1801" s="6">
        <v>4405</v>
      </c>
    </row>
    <row r="1802" spans="1:7" x14ac:dyDescent="0.25">
      <c r="A1802" s="6">
        <v>1778</v>
      </c>
      <c r="B1802" s="6">
        <v>3286.5035142968663</v>
      </c>
      <c r="C1802" s="6">
        <v>633.49648570313366</v>
      </c>
      <c r="D1802" s="6">
        <v>1.0481453272467387</v>
      </c>
      <c r="F1802" s="6">
        <v>97.397260273972591</v>
      </c>
      <c r="G1802" s="6">
        <v>4420</v>
      </c>
    </row>
    <row r="1803" spans="1:7" x14ac:dyDescent="0.25">
      <c r="A1803" s="6">
        <v>1779</v>
      </c>
      <c r="B1803" s="6">
        <v>3337.1911627553018</v>
      </c>
      <c r="C1803" s="6">
        <v>-487.19116275530178</v>
      </c>
      <c r="D1803" s="6">
        <v>-0.80607730625544805</v>
      </c>
      <c r="F1803" s="6">
        <v>97.452054794520535</v>
      </c>
      <c r="G1803" s="6">
        <v>4420</v>
      </c>
    </row>
    <row r="1804" spans="1:7" x14ac:dyDescent="0.25">
      <c r="A1804" s="6">
        <v>1780</v>
      </c>
      <c r="B1804" s="6">
        <v>3466.2142679222279</v>
      </c>
      <c r="C1804" s="6">
        <v>658.78573207777208</v>
      </c>
      <c r="D1804" s="6">
        <v>1.0899873990109541</v>
      </c>
      <c r="F1804" s="6">
        <v>97.506849315068493</v>
      </c>
      <c r="G1804" s="6">
        <v>4430</v>
      </c>
    </row>
    <row r="1805" spans="1:7" x14ac:dyDescent="0.25">
      <c r="A1805" s="6">
        <v>1781</v>
      </c>
      <c r="B1805" s="6">
        <v>3355.0322697884571</v>
      </c>
      <c r="C1805" s="6">
        <v>-405.03226978845714</v>
      </c>
      <c r="D1805" s="6">
        <v>-0.67014212476918844</v>
      </c>
      <c r="F1805" s="6">
        <v>97.561643835616437</v>
      </c>
      <c r="G1805" s="6">
        <v>4430</v>
      </c>
    </row>
    <row r="1806" spans="1:7" x14ac:dyDescent="0.25">
      <c r="A1806" s="6">
        <v>1782</v>
      </c>
      <c r="B1806" s="6">
        <v>3347.7067821324595</v>
      </c>
      <c r="C1806" s="6">
        <v>322.29321786754053</v>
      </c>
      <c r="D1806" s="6">
        <v>0.53324704703962766</v>
      </c>
      <c r="F1806" s="6">
        <v>97.61643835616438</v>
      </c>
      <c r="G1806" s="6">
        <v>4440</v>
      </c>
    </row>
    <row r="1807" spans="1:7" x14ac:dyDescent="0.25">
      <c r="A1807" s="6">
        <v>1783</v>
      </c>
      <c r="B1807" s="6">
        <v>3345.5209511383309</v>
      </c>
      <c r="C1807" s="6">
        <v>154.47904886166907</v>
      </c>
      <c r="D1807" s="6">
        <v>0.25559177813301343</v>
      </c>
      <c r="F1807" s="6">
        <v>97.671232876712324</v>
      </c>
      <c r="G1807" s="6">
        <v>4440</v>
      </c>
    </row>
    <row r="1808" spans="1:7" x14ac:dyDescent="0.25">
      <c r="A1808" s="6">
        <v>1784</v>
      </c>
      <c r="B1808" s="6">
        <v>3286.5625908102211</v>
      </c>
      <c r="C1808" s="6">
        <v>1033.4374091897789</v>
      </c>
      <c r="D1808" s="6">
        <v>1.7098636154894844</v>
      </c>
      <c r="F1808" s="6">
        <v>97.726027397260268</v>
      </c>
      <c r="G1808" s="6">
        <v>4440</v>
      </c>
    </row>
    <row r="1809" spans="1:7" x14ac:dyDescent="0.25">
      <c r="A1809" s="6">
        <v>1785</v>
      </c>
      <c r="B1809" s="6">
        <v>3366.5521898926468</v>
      </c>
      <c r="C1809" s="6">
        <v>593.44781010735323</v>
      </c>
      <c r="D1809" s="6">
        <v>0.98188318825231857</v>
      </c>
      <c r="F1809" s="6">
        <v>97.780821917808211</v>
      </c>
      <c r="G1809" s="6">
        <v>4440</v>
      </c>
    </row>
    <row r="1810" spans="1:7" x14ac:dyDescent="0.25">
      <c r="A1810" s="6">
        <v>1786</v>
      </c>
      <c r="B1810" s="6">
        <v>3386.3428218665113</v>
      </c>
      <c r="C1810" s="6">
        <v>363.65717813348874</v>
      </c>
      <c r="D1810" s="6">
        <v>0.60168537723975823</v>
      </c>
      <c r="F1810" s="6">
        <v>97.835616438356155</v>
      </c>
      <c r="G1810" s="6">
        <v>4470</v>
      </c>
    </row>
    <row r="1811" spans="1:7" x14ac:dyDescent="0.25">
      <c r="A1811" s="6">
        <v>1787</v>
      </c>
      <c r="B1811" s="6">
        <v>3257.9695583464882</v>
      </c>
      <c r="C1811" s="6">
        <v>662.03044165351184</v>
      </c>
      <c r="D1811" s="6">
        <v>1.0953559010576697</v>
      </c>
      <c r="F1811" s="6">
        <v>97.890410958904098</v>
      </c>
      <c r="G1811" s="6">
        <v>4470</v>
      </c>
    </row>
    <row r="1812" spans="1:7" x14ac:dyDescent="0.25">
      <c r="A1812" s="6">
        <v>1788</v>
      </c>
      <c r="B1812" s="6">
        <v>3322.7764934967254</v>
      </c>
      <c r="C1812" s="6">
        <v>-142.77649349672538</v>
      </c>
      <c r="D1812" s="6">
        <v>-0.23622943122275764</v>
      </c>
      <c r="F1812" s="6">
        <v>97.945205479452042</v>
      </c>
      <c r="G1812" s="6">
        <v>4480</v>
      </c>
    </row>
    <row r="1813" spans="1:7" x14ac:dyDescent="0.25">
      <c r="A1813" s="6">
        <v>1789</v>
      </c>
      <c r="B1813" s="6">
        <v>3309.1298189117624</v>
      </c>
      <c r="C1813" s="6">
        <v>280.87018108823759</v>
      </c>
      <c r="D1813" s="6">
        <v>0.46471097238026132</v>
      </c>
      <c r="F1813" s="6">
        <v>98</v>
      </c>
      <c r="G1813" s="6">
        <v>4480</v>
      </c>
    </row>
    <row r="1814" spans="1:7" x14ac:dyDescent="0.25">
      <c r="A1814" s="6">
        <v>1790</v>
      </c>
      <c r="B1814" s="6">
        <v>3377.4813448632885</v>
      </c>
      <c r="C1814" s="6">
        <v>-17.481344863288541</v>
      </c>
      <c r="D1814" s="6">
        <v>-2.8923585759291964E-2</v>
      </c>
      <c r="F1814" s="6">
        <v>98.054794520547944</v>
      </c>
      <c r="G1814" s="6">
        <v>4490</v>
      </c>
    </row>
    <row r="1815" spans="1:7" x14ac:dyDescent="0.25">
      <c r="A1815" s="6">
        <v>1791</v>
      </c>
      <c r="B1815" s="6">
        <v>3428.5825289152076</v>
      </c>
      <c r="C1815" s="6">
        <v>-248.5825289152076</v>
      </c>
      <c r="D1815" s="6">
        <v>-0.41128975771422077</v>
      </c>
      <c r="F1815" s="6">
        <v>98.109589041095887</v>
      </c>
      <c r="G1815" s="6">
        <v>4500</v>
      </c>
    </row>
    <row r="1816" spans="1:7" x14ac:dyDescent="0.25">
      <c r="A1816" s="6">
        <v>1792</v>
      </c>
      <c r="B1816" s="6">
        <v>3292.8837777391868</v>
      </c>
      <c r="C1816" s="6">
        <v>657.11622226081317</v>
      </c>
      <c r="D1816" s="6">
        <v>1.0872251281019123</v>
      </c>
      <c r="F1816" s="6">
        <v>98.164383561643831</v>
      </c>
      <c r="G1816" s="6">
        <v>4500</v>
      </c>
    </row>
    <row r="1817" spans="1:7" x14ac:dyDescent="0.25">
      <c r="A1817" s="6">
        <v>1793</v>
      </c>
      <c r="B1817" s="6">
        <v>3311.3156499058905</v>
      </c>
      <c r="C1817" s="6">
        <v>-281.3156499058905</v>
      </c>
      <c r="D1817" s="6">
        <v>-0.46544801839424005</v>
      </c>
      <c r="F1817" s="6">
        <v>98.219178082191775</v>
      </c>
      <c r="G1817" s="6">
        <v>4540</v>
      </c>
    </row>
    <row r="1818" spans="1:7" x14ac:dyDescent="0.25">
      <c r="A1818" s="6">
        <v>1794</v>
      </c>
      <c r="B1818" s="6">
        <v>3483.3464567951255</v>
      </c>
      <c r="C1818" s="6">
        <v>-243.3464567951255</v>
      </c>
      <c r="D1818" s="6">
        <v>-0.40262646652058531</v>
      </c>
      <c r="F1818" s="6">
        <v>98.273972602739718</v>
      </c>
      <c r="G1818" s="6">
        <v>4540</v>
      </c>
    </row>
    <row r="1819" spans="1:7" x14ac:dyDescent="0.25">
      <c r="A1819" s="6">
        <v>1795</v>
      </c>
      <c r="B1819" s="6">
        <v>3312.7334862264061</v>
      </c>
      <c r="C1819" s="6">
        <v>-52.733486226406058</v>
      </c>
      <c r="D1819" s="6">
        <v>-8.7249666612261606E-2</v>
      </c>
      <c r="F1819" s="6">
        <v>98.328767123287662</v>
      </c>
      <c r="G1819" s="6">
        <v>4540</v>
      </c>
    </row>
    <row r="1820" spans="1:7" x14ac:dyDescent="0.25">
      <c r="A1820" s="6">
        <v>1796</v>
      </c>
      <c r="B1820" s="6">
        <v>3323.4263351436284</v>
      </c>
      <c r="C1820" s="6">
        <v>-3.4263351436284211</v>
      </c>
      <c r="D1820" s="6">
        <v>-5.6690088286588391E-3</v>
      </c>
      <c r="F1820" s="6">
        <v>98.383561643835606</v>
      </c>
      <c r="G1820" s="6">
        <v>4540</v>
      </c>
    </row>
    <row r="1821" spans="1:7" x14ac:dyDescent="0.25">
      <c r="A1821" s="6">
        <v>1797</v>
      </c>
      <c r="B1821" s="6">
        <v>3289.0438043711233</v>
      </c>
      <c r="C1821" s="6">
        <v>590.95619562887669</v>
      </c>
      <c r="D1821" s="6">
        <v>0.97776071222939809</v>
      </c>
      <c r="F1821" s="6">
        <v>98.438356164383549</v>
      </c>
      <c r="G1821" s="6">
        <v>4550</v>
      </c>
    </row>
    <row r="1822" spans="1:7" x14ac:dyDescent="0.25">
      <c r="A1822" s="6">
        <v>1798</v>
      </c>
      <c r="B1822" s="6">
        <v>3517.1382224340823</v>
      </c>
      <c r="C1822" s="6">
        <v>-1177.1382224340823</v>
      </c>
      <c r="D1822" s="6">
        <v>-1.9476223707829676</v>
      </c>
      <c r="F1822" s="6">
        <v>98.493150684931507</v>
      </c>
      <c r="G1822" s="6">
        <v>4560</v>
      </c>
    </row>
    <row r="1823" spans="1:7" x14ac:dyDescent="0.25">
      <c r="A1823" s="6">
        <v>1799</v>
      </c>
      <c r="B1823" s="6">
        <v>3506.0318379233763</v>
      </c>
      <c r="C1823" s="6">
        <v>393.96816207662368</v>
      </c>
      <c r="D1823" s="6">
        <v>0.65183611509110584</v>
      </c>
      <c r="F1823" s="6">
        <v>98.547945205479451</v>
      </c>
      <c r="G1823" s="6">
        <v>4560</v>
      </c>
    </row>
    <row r="1824" spans="1:7" x14ac:dyDescent="0.25">
      <c r="A1824" s="6">
        <v>1800</v>
      </c>
      <c r="B1824" s="6">
        <v>3489.3722611573171</v>
      </c>
      <c r="C1824" s="6">
        <v>-909.3722611573171</v>
      </c>
      <c r="D1824" s="6">
        <v>-1.5045928553209147</v>
      </c>
      <c r="F1824" s="6">
        <v>98.602739726027394</v>
      </c>
      <c r="G1824" s="6">
        <v>4570</v>
      </c>
    </row>
    <row r="1825" spans="1:7" x14ac:dyDescent="0.25">
      <c r="A1825" s="6">
        <v>1801</v>
      </c>
      <c r="B1825" s="6">
        <v>3440.5750611262361</v>
      </c>
      <c r="C1825" s="6">
        <v>284.42493887376395</v>
      </c>
      <c r="D1825" s="6">
        <v>0.47059246161734514</v>
      </c>
      <c r="F1825" s="6">
        <v>98.657534246575338</v>
      </c>
      <c r="G1825" s="6">
        <v>4570</v>
      </c>
    </row>
    <row r="1826" spans="1:7" x14ac:dyDescent="0.25">
      <c r="A1826" s="6">
        <v>1802</v>
      </c>
      <c r="B1826" s="6">
        <v>3210.176659042439</v>
      </c>
      <c r="C1826" s="6">
        <v>549.82334095756096</v>
      </c>
      <c r="D1826" s="6">
        <v>0.90970475549870478</v>
      </c>
      <c r="F1826" s="6">
        <v>98.712328767123282</v>
      </c>
      <c r="G1826" s="6">
        <v>4570</v>
      </c>
    </row>
    <row r="1827" spans="1:7" x14ac:dyDescent="0.25">
      <c r="A1827" s="6">
        <v>1803</v>
      </c>
      <c r="B1827" s="6">
        <v>3366.6703429193567</v>
      </c>
      <c r="C1827" s="6">
        <v>823.3296570806433</v>
      </c>
      <c r="D1827" s="6">
        <v>1.3622319181374856</v>
      </c>
      <c r="F1827" s="6">
        <v>98.767123287671225</v>
      </c>
      <c r="G1827" s="6">
        <v>4635</v>
      </c>
    </row>
    <row r="1828" spans="1:7" x14ac:dyDescent="0.25">
      <c r="A1828" s="6">
        <v>1804</v>
      </c>
      <c r="B1828" s="6">
        <v>3316.5734595944696</v>
      </c>
      <c r="C1828" s="6">
        <v>-86.573459594469568</v>
      </c>
      <c r="D1828" s="6">
        <v>-0.14323925891524286</v>
      </c>
      <c r="F1828" s="6">
        <v>98.821917808219169</v>
      </c>
      <c r="G1828" s="6">
        <v>4640</v>
      </c>
    </row>
    <row r="1829" spans="1:7" x14ac:dyDescent="0.25">
      <c r="A1829" s="6">
        <v>1805</v>
      </c>
      <c r="B1829" s="6">
        <v>3393.0775443889611</v>
      </c>
      <c r="C1829" s="6">
        <v>1076.9224556110389</v>
      </c>
      <c r="D1829" s="6">
        <v>1.7818113677504339</v>
      </c>
      <c r="F1829" s="6">
        <v>98.876712328767113</v>
      </c>
      <c r="G1829" s="6">
        <v>4650</v>
      </c>
    </row>
    <row r="1830" spans="1:7" x14ac:dyDescent="0.25">
      <c r="A1830" s="6">
        <v>1806</v>
      </c>
      <c r="B1830" s="6">
        <v>3408.3192848345043</v>
      </c>
      <c r="C1830" s="6">
        <v>521.68071516549571</v>
      </c>
      <c r="D1830" s="6">
        <v>0.8631416531199021</v>
      </c>
      <c r="F1830" s="6">
        <v>98.931506849315056</v>
      </c>
      <c r="G1830" s="6">
        <v>4660</v>
      </c>
    </row>
    <row r="1831" spans="1:7" x14ac:dyDescent="0.25">
      <c r="A1831" s="6">
        <v>1807</v>
      </c>
      <c r="B1831" s="6">
        <v>3405.2473061400538</v>
      </c>
      <c r="C1831" s="6">
        <v>-95.247306140053752</v>
      </c>
      <c r="D1831" s="6">
        <v>-0.15759048568790365</v>
      </c>
      <c r="F1831" s="6">
        <v>98.986301369863014</v>
      </c>
      <c r="G1831" s="6">
        <v>4690</v>
      </c>
    </row>
    <row r="1832" spans="1:7" x14ac:dyDescent="0.25">
      <c r="A1832" s="6">
        <v>1808</v>
      </c>
      <c r="B1832" s="6">
        <v>3350.8969138536195</v>
      </c>
      <c r="C1832" s="6">
        <v>19.103086146380519</v>
      </c>
      <c r="D1832" s="6">
        <v>3.1606821714404348E-2</v>
      </c>
      <c r="F1832" s="6">
        <v>99.041095890410958</v>
      </c>
      <c r="G1832" s="6">
        <v>4740</v>
      </c>
    </row>
    <row r="1833" spans="1:7" x14ac:dyDescent="0.25">
      <c r="A1833" s="6">
        <v>1809</v>
      </c>
      <c r="B1833" s="6">
        <v>3405.5426887068279</v>
      </c>
      <c r="C1833" s="6">
        <v>744.4573112931721</v>
      </c>
      <c r="D1833" s="6">
        <v>1.231734460690078</v>
      </c>
      <c r="F1833" s="6">
        <v>99.095890410958901</v>
      </c>
      <c r="G1833" s="6">
        <v>4750</v>
      </c>
    </row>
    <row r="1834" spans="1:7" x14ac:dyDescent="0.25">
      <c r="A1834" s="6">
        <v>1810</v>
      </c>
      <c r="B1834" s="6">
        <v>3286.3853612701564</v>
      </c>
      <c r="C1834" s="6">
        <v>893.61463872984359</v>
      </c>
      <c r="D1834" s="6">
        <v>1.4785212374214989</v>
      </c>
      <c r="F1834" s="6">
        <v>99.150684931506845</v>
      </c>
      <c r="G1834" s="6">
        <v>4760</v>
      </c>
    </row>
    <row r="1835" spans="1:7" x14ac:dyDescent="0.25">
      <c r="A1835" s="6">
        <v>1811</v>
      </c>
      <c r="B1835" s="6">
        <v>3366.9066489727757</v>
      </c>
      <c r="C1835" s="6">
        <v>83.093351027224344</v>
      </c>
      <c r="D1835" s="6">
        <v>0.13748127980187685</v>
      </c>
      <c r="F1835" s="6">
        <v>99.205479452054789</v>
      </c>
      <c r="G1835" s="6">
        <v>4770</v>
      </c>
    </row>
    <row r="1836" spans="1:7" x14ac:dyDescent="0.25">
      <c r="A1836" s="6">
        <v>1812</v>
      </c>
      <c r="B1836" s="6">
        <v>3261.632302174487</v>
      </c>
      <c r="C1836" s="6">
        <v>1398.367697825513</v>
      </c>
      <c r="D1836" s="6">
        <v>2.3136554050837108</v>
      </c>
      <c r="F1836" s="6">
        <v>99.260273972602732</v>
      </c>
      <c r="G1836" s="6">
        <v>4770</v>
      </c>
    </row>
    <row r="1837" spans="1:7" x14ac:dyDescent="0.25">
      <c r="A1837" s="6">
        <v>1813</v>
      </c>
      <c r="B1837" s="6">
        <v>3391.3643255016714</v>
      </c>
      <c r="C1837" s="6">
        <v>-211.36432550167137</v>
      </c>
      <c r="D1837" s="6">
        <v>-0.349710748395616</v>
      </c>
      <c r="F1837" s="6">
        <v>99.315068493150676</v>
      </c>
      <c r="G1837" s="6">
        <v>4780</v>
      </c>
    </row>
    <row r="1838" spans="1:7" x14ac:dyDescent="0.25">
      <c r="A1838" s="6">
        <v>1814</v>
      </c>
      <c r="B1838" s="6">
        <v>3313.5605574133738</v>
      </c>
      <c r="C1838" s="6">
        <v>1626.4394425866262</v>
      </c>
      <c r="D1838" s="6">
        <v>2.691009248306758</v>
      </c>
      <c r="F1838" s="6">
        <v>99.36986301369862</v>
      </c>
      <c r="G1838" s="6">
        <v>4780</v>
      </c>
    </row>
    <row r="1839" spans="1:7" x14ac:dyDescent="0.25">
      <c r="A1839" s="6">
        <v>1815</v>
      </c>
      <c r="B1839" s="6">
        <v>3403.3568577126994</v>
      </c>
      <c r="C1839" s="6">
        <v>396.64314228730063</v>
      </c>
      <c r="D1839" s="6">
        <v>0.65626197706757217</v>
      </c>
      <c r="F1839" s="6">
        <v>99.424657534246563</v>
      </c>
      <c r="G1839" s="6">
        <v>4860</v>
      </c>
    </row>
    <row r="1840" spans="1:7" x14ac:dyDescent="0.25">
      <c r="A1840" s="6">
        <v>1816</v>
      </c>
      <c r="B1840" s="6">
        <v>3270.6710087177744</v>
      </c>
      <c r="C1840" s="6">
        <v>99.328991282225616</v>
      </c>
      <c r="D1840" s="6">
        <v>0.16434379735673066</v>
      </c>
      <c r="F1840" s="6">
        <v>99.479452054794521</v>
      </c>
      <c r="G1840" s="6">
        <v>4940</v>
      </c>
    </row>
    <row r="1841" spans="1:7" x14ac:dyDescent="0.25">
      <c r="A1841" s="6">
        <v>1817</v>
      </c>
      <c r="B1841" s="6">
        <v>3375.2364373558053</v>
      </c>
      <c r="C1841" s="6">
        <v>-575.23643735580526</v>
      </c>
      <c r="D1841" s="6">
        <v>-0.95175174209110247</v>
      </c>
      <c r="F1841" s="6">
        <v>99.534246575342465</v>
      </c>
      <c r="G1841" s="6">
        <v>4940</v>
      </c>
    </row>
    <row r="1842" spans="1:7" x14ac:dyDescent="0.25">
      <c r="A1842" s="6">
        <v>1818</v>
      </c>
      <c r="B1842" s="6">
        <v>3369.2697095069684</v>
      </c>
      <c r="C1842" s="6">
        <v>-169.26970950696841</v>
      </c>
      <c r="D1842" s="6">
        <v>-0.28006351900629678</v>
      </c>
      <c r="F1842" s="6">
        <v>99.589041095890408</v>
      </c>
      <c r="G1842" s="6">
        <v>4945</v>
      </c>
    </row>
    <row r="1843" spans="1:7" x14ac:dyDescent="0.25">
      <c r="A1843" s="6">
        <v>1819</v>
      </c>
      <c r="B1843" s="6">
        <v>3298.4960465078948</v>
      </c>
      <c r="C1843" s="6">
        <v>721.50395349210521</v>
      </c>
      <c r="D1843" s="6">
        <v>1.1937572101973501</v>
      </c>
      <c r="F1843" s="6">
        <v>99.643835616438352</v>
      </c>
      <c r="G1843" s="6">
        <v>4950</v>
      </c>
    </row>
    <row r="1844" spans="1:7" x14ac:dyDescent="0.25">
      <c r="A1844" s="6">
        <v>1820</v>
      </c>
      <c r="B1844" s="6">
        <v>3337.1320862419466</v>
      </c>
      <c r="C1844" s="6">
        <v>-417.13208624194658</v>
      </c>
      <c r="D1844" s="6">
        <v>-0.69016175607336472</v>
      </c>
      <c r="F1844" s="6">
        <v>99.698630136986296</v>
      </c>
      <c r="G1844" s="6">
        <v>4950</v>
      </c>
    </row>
    <row r="1845" spans="1:7" x14ac:dyDescent="0.25">
      <c r="A1845" s="6">
        <v>1821</v>
      </c>
      <c r="B1845" s="6">
        <v>3414.8767778168894</v>
      </c>
      <c r="C1845" s="6">
        <v>365.12322218311056</v>
      </c>
      <c r="D1845" s="6">
        <v>0.60411100588147593</v>
      </c>
      <c r="F1845" s="6">
        <v>99.753424657534239</v>
      </c>
      <c r="G1845" s="6">
        <v>5000</v>
      </c>
    </row>
    <row r="1846" spans="1:7" x14ac:dyDescent="0.25">
      <c r="A1846" s="6">
        <v>1822</v>
      </c>
      <c r="B1846" s="6">
        <v>3538.8783793486559</v>
      </c>
      <c r="C1846" s="6">
        <v>-58.878379348655926</v>
      </c>
      <c r="D1846" s="6">
        <v>-9.7416638581124357E-2</v>
      </c>
      <c r="F1846" s="6">
        <v>99.808219178082183</v>
      </c>
      <c r="G1846" s="6">
        <v>5110</v>
      </c>
    </row>
    <row r="1847" spans="1:7" x14ac:dyDescent="0.25">
      <c r="A1847" s="6">
        <v>1823</v>
      </c>
      <c r="B1847" s="6">
        <v>3297.0782101873788</v>
      </c>
      <c r="C1847" s="6">
        <v>62.921789812621228</v>
      </c>
      <c r="D1847" s="6">
        <v>0.10410662326074234</v>
      </c>
      <c r="F1847" s="6">
        <v>99.863013698630127</v>
      </c>
      <c r="G1847" s="6">
        <v>5140</v>
      </c>
    </row>
    <row r="1848" spans="1:7" x14ac:dyDescent="0.25">
      <c r="A1848" s="6">
        <v>1824</v>
      </c>
      <c r="B1848" s="6">
        <v>3297.7280518342818</v>
      </c>
      <c r="C1848" s="6">
        <v>1702.2719481657182</v>
      </c>
      <c r="D1848" s="6">
        <v>2.816477168287272</v>
      </c>
      <c r="F1848" s="6">
        <v>99.91780821917807</v>
      </c>
      <c r="G1848" s="6">
        <v>5180</v>
      </c>
    </row>
    <row r="1849" spans="1:7" ht="15.75" thickBot="1" x14ac:dyDescent="0.3">
      <c r="A1849" s="7">
        <v>1825</v>
      </c>
      <c r="B1849" s="7">
        <v>3344.0440383044606</v>
      </c>
      <c r="C1849" s="7">
        <v>295.95596169553937</v>
      </c>
      <c r="D1849" s="7">
        <v>0.48967100105960371</v>
      </c>
      <c r="F1849" s="7">
        <v>99.972602739726028</v>
      </c>
      <c r="G1849" s="7">
        <v>5190</v>
      </c>
    </row>
  </sheetData>
  <sortState ref="G25:G1849">
    <sortCondition ref="G25"/>
  </sortState>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8"/>
  <sheetViews>
    <sheetView workbookViewId="0">
      <selection activeCell="I3" sqref="I3:J14"/>
    </sheetView>
  </sheetViews>
  <sheetFormatPr defaultRowHeight="15" x14ac:dyDescent="0.25"/>
  <cols>
    <col min="1" max="1" width="22.85546875" customWidth="1"/>
    <col min="2" max="2" width="14.85546875" customWidth="1"/>
  </cols>
  <sheetData>
    <row r="1" spans="1:14" x14ac:dyDescent="0.25">
      <c r="A1" s="9" t="s">
        <v>5</v>
      </c>
      <c r="B1" s="9"/>
    </row>
    <row r="2" spans="1:14" ht="15.75" thickBot="1" x14ac:dyDescent="0.3">
      <c r="A2" s="6"/>
      <c r="B2" s="6"/>
      <c r="E2" t="s">
        <v>64</v>
      </c>
    </row>
    <row r="3" spans="1:14" x14ac:dyDescent="0.25">
      <c r="A3" s="6" t="s">
        <v>47</v>
      </c>
      <c r="B3" s="6">
        <v>3365.3141447368421</v>
      </c>
      <c r="E3">
        <v>800</v>
      </c>
      <c r="I3" s="8" t="s">
        <v>65</v>
      </c>
      <c r="J3" s="8" t="s">
        <v>67</v>
      </c>
      <c r="K3" s="8" t="s">
        <v>182</v>
      </c>
      <c r="L3" s="8" t="s">
        <v>65</v>
      </c>
      <c r="M3" s="8" t="s">
        <v>67</v>
      </c>
      <c r="N3" s="8" t="s">
        <v>182</v>
      </c>
    </row>
    <row r="4" spans="1:14" x14ac:dyDescent="0.25">
      <c r="A4" s="6" t="s">
        <v>48</v>
      </c>
      <c r="B4" s="6">
        <v>14.27408437813428</v>
      </c>
      <c r="E4">
        <v>1300</v>
      </c>
      <c r="I4" s="10">
        <v>800</v>
      </c>
      <c r="J4" s="6">
        <v>0</v>
      </c>
      <c r="K4" s="92">
        <v>0</v>
      </c>
      <c r="L4" s="10">
        <v>3800</v>
      </c>
      <c r="M4" s="6">
        <v>653</v>
      </c>
      <c r="N4" s="92">
        <v>0.3580043859649123</v>
      </c>
    </row>
    <row r="5" spans="1:14" x14ac:dyDescent="0.25">
      <c r="A5" s="6" t="s">
        <v>49</v>
      </c>
      <c r="B5" s="6">
        <v>3400</v>
      </c>
      <c r="E5">
        <v>1800</v>
      </c>
      <c r="I5" s="10">
        <v>1300</v>
      </c>
      <c r="J5" s="6">
        <v>16</v>
      </c>
      <c r="K5" s="92">
        <v>8.771929824561403E-3</v>
      </c>
      <c r="L5" s="10">
        <v>3300</v>
      </c>
      <c r="M5" s="6">
        <v>487</v>
      </c>
      <c r="N5" s="92">
        <v>0.625</v>
      </c>
    </row>
    <row r="6" spans="1:14" x14ac:dyDescent="0.25">
      <c r="A6" s="6" t="s">
        <v>50</v>
      </c>
      <c r="B6" s="6">
        <v>3500</v>
      </c>
      <c r="E6">
        <v>2300</v>
      </c>
      <c r="I6" s="10">
        <v>1800</v>
      </c>
      <c r="J6" s="6">
        <v>20</v>
      </c>
      <c r="K6" s="92">
        <v>1.9736842105263157E-2</v>
      </c>
      <c r="L6" s="10">
        <v>4300</v>
      </c>
      <c r="M6" s="6">
        <v>335</v>
      </c>
      <c r="N6" s="92">
        <v>0.80866228070175439</v>
      </c>
    </row>
    <row r="7" spans="1:14" x14ac:dyDescent="0.25">
      <c r="A7" s="6" t="s">
        <v>51</v>
      </c>
      <c r="B7" s="6">
        <v>609.62206352574958</v>
      </c>
      <c r="E7">
        <v>2800</v>
      </c>
      <c r="I7" s="10">
        <v>2300</v>
      </c>
      <c r="J7" s="6">
        <v>57</v>
      </c>
      <c r="K7" s="92">
        <v>5.0986842105263157E-2</v>
      </c>
      <c r="L7" s="10">
        <v>2800</v>
      </c>
      <c r="M7" s="6">
        <v>182</v>
      </c>
      <c r="N7" s="92">
        <v>0.9084429824561403</v>
      </c>
    </row>
    <row r="8" spans="1:14" x14ac:dyDescent="0.25">
      <c r="A8" s="6" t="s">
        <v>52</v>
      </c>
      <c r="B8" s="6">
        <v>371639.06033739308</v>
      </c>
      <c r="E8">
        <v>3300</v>
      </c>
      <c r="I8" s="10">
        <v>2800</v>
      </c>
      <c r="J8" s="6">
        <v>182</v>
      </c>
      <c r="K8" s="92">
        <v>0.15076754385964913</v>
      </c>
      <c r="L8" s="10">
        <v>4800</v>
      </c>
      <c r="M8" s="6">
        <v>63</v>
      </c>
      <c r="N8" s="92">
        <v>0.94298245614035092</v>
      </c>
    </row>
    <row r="9" spans="1:14" x14ac:dyDescent="0.25">
      <c r="A9" s="6" t="s">
        <v>53</v>
      </c>
      <c r="B9" s="6">
        <v>1.5556407481027739</v>
      </c>
      <c r="E9">
        <v>3800</v>
      </c>
      <c r="I9" s="10">
        <v>3300</v>
      </c>
      <c r="J9" s="6">
        <v>487</v>
      </c>
      <c r="K9" s="92">
        <v>0.41776315789473684</v>
      </c>
      <c r="L9" s="10">
        <v>2300</v>
      </c>
      <c r="M9" s="6">
        <v>57</v>
      </c>
      <c r="N9" s="92">
        <v>0.97423245614035092</v>
      </c>
    </row>
    <row r="10" spans="1:14" x14ac:dyDescent="0.25">
      <c r="A10" s="6" t="s">
        <v>54</v>
      </c>
      <c r="B10" s="6">
        <v>-0.66707439548955527</v>
      </c>
      <c r="E10">
        <v>4300</v>
      </c>
      <c r="I10" s="10">
        <v>3800</v>
      </c>
      <c r="J10" s="6">
        <v>653</v>
      </c>
      <c r="K10" s="92">
        <v>0.77576754385964908</v>
      </c>
      <c r="L10" s="10">
        <v>1800</v>
      </c>
      <c r="M10" s="6">
        <v>20</v>
      </c>
      <c r="N10" s="92">
        <v>0.98519736842105265</v>
      </c>
    </row>
    <row r="11" spans="1:14" x14ac:dyDescent="0.25">
      <c r="A11" s="6" t="s">
        <v>55</v>
      </c>
      <c r="B11" s="6">
        <v>4330</v>
      </c>
      <c r="E11">
        <v>4800</v>
      </c>
      <c r="I11" s="10">
        <v>4300</v>
      </c>
      <c r="J11" s="6">
        <v>335</v>
      </c>
      <c r="K11" s="92">
        <v>0.95942982456140347</v>
      </c>
      <c r="L11" s="10">
        <v>1300</v>
      </c>
      <c r="M11" s="6">
        <v>16</v>
      </c>
      <c r="N11" s="92">
        <v>0.99396929824561409</v>
      </c>
    </row>
    <row r="12" spans="1:14" x14ac:dyDescent="0.25">
      <c r="A12" s="6" t="s">
        <v>56</v>
      </c>
      <c r="B12" s="6">
        <v>860</v>
      </c>
      <c r="E12">
        <v>5300</v>
      </c>
      <c r="I12" s="10">
        <v>4800</v>
      </c>
      <c r="J12" s="6">
        <v>63</v>
      </c>
      <c r="K12" s="92">
        <v>0.99396929824561409</v>
      </c>
      <c r="L12" s="10">
        <v>5300</v>
      </c>
      <c r="M12" s="6">
        <v>11</v>
      </c>
      <c r="N12" s="92">
        <v>1</v>
      </c>
    </row>
    <row r="13" spans="1:14" x14ac:dyDescent="0.25">
      <c r="A13" s="6" t="s">
        <v>57</v>
      </c>
      <c r="B13" s="6">
        <v>5190</v>
      </c>
      <c r="I13" s="10">
        <v>5300</v>
      </c>
      <c r="J13" s="6">
        <v>11</v>
      </c>
      <c r="K13" s="92">
        <v>1</v>
      </c>
      <c r="L13" s="10">
        <v>800</v>
      </c>
      <c r="M13" s="6">
        <v>0</v>
      </c>
      <c r="N13" s="92">
        <v>1</v>
      </c>
    </row>
    <row r="14" spans="1:14" ht="15.75" thickBot="1" x14ac:dyDescent="0.3">
      <c r="A14" s="6" t="s">
        <v>58</v>
      </c>
      <c r="B14" s="6">
        <v>6138333</v>
      </c>
      <c r="I14" s="7" t="s">
        <v>66</v>
      </c>
      <c r="J14" s="7">
        <v>0</v>
      </c>
      <c r="K14" s="93">
        <v>1</v>
      </c>
      <c r="L14" s="94" t="s">
        <v>66</v>
      </c>
      <c r="M14" s="7">
        <v>0</v>
      </c>
      <c r="N14" s="93">
        <v>1</v>
      </c>
    </row>
    <row r="15" spans="1:14" x14ac:dyDescent="0.25">
      <c r="A15" s="6" t="s">
        <v>59</v>
      </c>
      <c r="B15" s="6">
        <v>1824</v>
      </c>
      <c r="J15">
        <f>SUM(J4:J14)</f>
        <v>1824</v>
      </c>
    </row>
    <row r="16" spans="1:14" x14ac:dyDescent="0.25">
      <c r="A16" s="6" t="s">
        <v>60</v>
      </c>
      <c r="B16" s="6">
        <v>5190</v>
      </c>
    </row>
    <row r="17" spans="1:2" x14ac:dyDescent="0.25">
      <c r="A17" s="6" t="s">
        <v>61</v>
      </c>
      <c r="B17" s="6">
        <v>860</v>
      </c>
    </row>
    <row r="18" spans="1:2" ht="15.75" thickBot="1" x14ac:dyDescent="0.3">
      <c r="A18" s="7" t="s">
        <v>62</v>
      </c>
      <c r="B18" s="7">
        <v>27.995278298829447</v>
      </c>
    </row>
  </sheetData>
  <sortState ref="I4:I13">
    <sortCondition ref="I4"/>
  </sortState>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A1:AN1833"/>
  <sheetViews>
    <sheetView topLeftCell="T1" zoomScaleNormal="100" workbookViewId="0">
      <selection activeCell="N8" sqref="N8"/>
    </sheetView>
  </sheetViews>
  <sheetFormatPr defaultRowHeight="15" x14ac:dyDescent="0.25"/>
  <cols>
    <col min="1" max="1" width="18.5703125" customWidth="1"/>
    <col min="2" max="2" width="12.7109375" customWidth="1"/>
    <col min="3" max="3" width="23.85546875" customWidth="1"/>
    <col min="4" max="5" width="18.5703125" customWidth="1"/>
    <col min="6" max="7" width="10" customWidth="1"/>
    <col min="8" max="8" width="10.140625" customWidth="1"/>
    <col min="9" max="9" width="13.140625" customWidth="1"/>
    <col min="10" max="10" width="18.5703125" customWidth="1"/>
    <col min="11" max="11" width="15.85546875" customWidth="1"/>
    <col min="12" max="12" width="15.42578125" customWidth="1"/>
    <col min="13" max="13" width="12.140625" customWidth="1"/>
    <col min="15" max="15" width="14.42578125" customWidth="1"/>
    <col min="16" max="16" width="16.42578125" customWidth="1"/>
    <col min="17" max="20" width="14.42578125" customWidth="1"/>
    <col min="21" max="21" width="19.28515625" customWidth="1"/>
    <col min="31" max="31" width="18.28515625" customWidth="1"/>
    <col min="32" max="32" width="21.42578125" customWidth="1"/>
    <col min="33" max="33" width="12.7109375" customWidth="1"/>
    <col min="34" max="34" width="24.42578125" customWidth="1"/>
    <col min="35" max="35" width="5.140625" customWidth="1"/>
    <col min="36" max="36" width="12" bestFit="1" customWidth="1"/>
    <col min="37" max="37" width="26.85546875" customWidth="1"/>
    <col min="38" max="39" width="12" customWidth="1"/>
  </cols>
  <sheetData>
    <row r="1" spans="1:40" ht="20.25" thickBot="1" x14ac:dyDescent="0.35">
      <c r="A1" s="2"/>
      <c r="B1" s="105" t="s">
        <v>170</v>
      </c>
      <c r="C1" s="105"/>
      <c r="D1" s="105"/>
      <c r="F1" s="79"/>
      <c r="G1" s="79" t="s">
        <v>157</v>
      </c>
      <c r="H1" s="79"/>
      <c r="I1" s="71"/>
      <c r="J1" s="71"/>
      <c r="L1" s="80" t="s">
        <v>156</v>
      </c>
      <c r="M1" s="80"/>
      <c r="N1" s="80"/>
      <c r="O1" s="77"/>
      <c r="R1" s="104" t="s">
        <v>165</v>
      </c>
      <c r="S1" s="104"/>
      <c r="T1" s="104"/>
      <c r="U1" s="104"/>
      <c r="X1" s="104" t="s">
        <v>152</v>
      </c>
      <c r="Y1" s="104"/>
    </row>
    <row r="2" spans="1:40" ht="18.75" thickTop="1" thickBot="1" x14ac:dyDescent="0.35">
      <c r="A2" s="78" t="s">
        <v>68</v>
      </c>
      <c r="B2" s="78" t="s">
        <v>11</v>
      </c>
      <c r="C2" s="78" t="s">
        <v>13</v>
      </c>
      <c r="D2" s="78" t="s">
        <v>151</v>
      </c>
      <c r="E2" s="2"/>
      <c r="F2" s="85" t="s">
        <v>150</v>
      </c>
      <c r="G2" s="86"/>
      <c r="H2" s="2"/>
      <c r="I2" s="2"/>
      <c r="J2" s="2"/>
      <c r="K2" s="2"/>
      <c r="L2" s="101" t="s">
        <v>150</v>
      </c>
      <c r="M2" s="102"/>
      <c r="R2" s="101" t="s">
        <v>150</v>
      </c>
      <c r="S2" s="102"/>
      <c r="X2" s="101" t="s">
        <v>150</v>
      </c>
      <c r="Y2" s="102"/>
    </row>
    <row r="3" spans="1:40" ht="15.75" thickTop="1" x14ac:dyDescent="0.25">
      <c r="A3" s="81">
        <v>0</v>
      </c>
      <c r="B3" s="81">
        <v>1.462280267582817</v>
      </c>
      <c r="C3" s="81">
        <v>0.605195533283861</v>
      </c>
      <c r="D3" s="81">
        <v>2.0098262679718473</v>
      </c>
      <c r="F3" s="89">
        <f>SUM(I9:I801)</f>
        <v>-528.48970226861809</v>
      </c>
      <c r="L3" s="89">
        <f>SUM(O9:O801)</f>
        <v>-517.86543124671482</v>
      </c>
      <c r="R3" s="89">
        <f>SUM(U9:U801)</f>
        <v>-521.84200840703272</v>
      </c>
      <c r="X3" s="74">
        <f>SUM(AA9:AA801)</f>
        <v>-549.66571418403487</v>
      </c>
    </row>
    <row r="4" spans="1:40" x14ac:dyDescent="0.25">
      <c r="F4" s="2" t="s">
        <v>158</v>
      </c>
      <c r="G4" s="2"/>
      <c r="H4" s="74">
        <v>4.315789748152369</v>
      </c>
      <c r="L4" s="2" t="s">
        <v>158</v>
      </c>
      <c r="O4" s="74">
        <v>2.7414916819480899</v>
      </c>
      <c r="R4" s="2" t="s">
        <v>158</v>
      </c>
      <c r="T4" s="74">
        <v>1</v>
      </c>
    </row>
    <row r="5" spans="1:40" x14ac:dyDescent="0.25">
      <c r="H5">
        <f>LN(H4)</f>
        <v>1.4622803316940913</v>
      </c>
      <c r="L5" s="2" t="s">
        <v>159</v>
      </c>
      <c r="O5" s="74">
        <v>1.8316103146534117</v>
      </c>
      <c r="R5" s="2" t="s">
        <v>159</v>
      </c>
      <c r="T5" s="74">
        <v>1.630086153653999</v>
      </c>
    </row>
    <row r="6" spans="1:40" x14ac:dyDescent="0.25">
      <c r="R6" s="2" t="s">
        <v>161</v>
      </c>
      <c r="T6" s="74">
        <v>7.4620208426851482</v>
      </c>
    </row>
    <row r="7" spans="1:40" ht="20.25" thickBot="1" x14ac:dyDescent="0.35">
      <c r="A7" s="104" t="s">
        <v>166</v>
      </c>
      <c r="B7" s="104"/>
      <c r="C7" s="104"/>
      <c r="R7" s="2" t="s">
        <v>151</v>
      </c>
      <c r="W7" s="2" t="s">
        <v>152</v>
      </c>
      <c r="AH7" s="103" t="s">
        <v>162</v>
      </c>
      <c r="AI7" s="103"/>
      <c r="AJ7" s="103"/>
      <c r="AK7" s="103" t="s">
        <v>163</v>
      </c>
      <c r="AL7" s="103"/>
      <c r="AM7" s="103"/>
    </row>
    <row r="8" spans="1:40" ht="21" thickTop="1" thickBot="1" x14ac:dyDescent="0.35">
      <c r="A8" s="77" t="s">
        <v>15</v>
      </c>
      <c r="B8" s="77" t="s">
        <v>11</v>
      </c>
      <c r="C8" s="77" t="s">
        <v>13</v>
      </c>
      <c r="D8" s="2"/>
      <c r="E8" s="78" t="s">
        <v>145</v>
      </c>
      <c r="F8" s="78" t="s">
        <v>146</v>
      </c>
      <c r="G8" s="78" t="s">
        <v>176</v>
      </c>
      <c r="H8" s="78" t="s">
        <v>177</v>
      </c>
      <c r="I8" s="78" t="s">
        <v>149</v>
      </c>
      <c r="J8" s="2"/>
      <c r="K8" s="78" t="s">
        <v>145</v>
      </c>
      <c r="L8" s="78" t="s">
        <v>146</v>
      </c>
      <c r="M8" s="78" t="s">
        <v>147</v>
      </c>
      <c r="N8" s="78" t="s">
        <v>148</v>
      </c>
      <c r="O8" s="78" t="s">
        <v>149</v>
      </c>
      <c r="P8" s="2"/>
      <c r="Q8" s="78" t="s">
        <v>145</v>
      </c>
      <c r="R8" s="78" t="s">
        <v>146</v>
      </c>
      <c r="S8" s="78" t="s">
        <v>147</v>
      </c>
      <c r="T8" s="78" t="s">
        <v>148</v>
      </c>
      <c r="U8" s="78" t="s">
        <v>149</v>
      </c>
      <c r="W8" s="78" t="s">
        <v>145</v>
      </c>
      <c r="X8" s="78" t="s">
        <v>146</v>
      </c>
      <c r="Y8" s="78" t="s">
        <v>147</v>
      </c>
      <c r="Z8" s="78" t="s">
        <v>148</v>
      </c>
      <c r="AA8" s="78" t="s">
        <v>149</v>
      </c>
      <c r="AF8" s="82" t="s">
        <v>172</v>
      </c>
      <c r="AG8" s="82" t="s">
        <v>171</v>
      </c>
      <c r="AH8" s="83" t="s">
        <v>167</v>
      </c>
      <c r="AI8" s="82" t="s">
        <v>79</v>
      </c>
      <c r="AJ8" s="83" t="s">
        <v>169</v>
      </c>
      <c r="AK8" s="83" t="s">
        <v>168</v>
      </c>
      <c r="AL8" s="82" t="s">
        <v>164</v>
      </c>
      <c r="AM8" s="83" t="s">
        <v>169</v>
      </c>
      <c r="AN8" s="83" t="s">
        <v>155</v>
      </c>
    </row>
    <row r="9" spans="1:40" ht="15.75" thickTop="1" x14ac:dyDescent="0.25">
      <c r="A9">
        <v>1</v>
      </c>
      <c r="B9">
        <v>0</v>
      </c>
      <c r="C9">
        <v>0</v>
      </c>
      <c r="E9" s="75">
        <f>$A$3+$B$3*$B9</f>
        <v>0</v>
      </c>
      <c r="F9" s="75">
        <f>EXP(E9)</f>
        <v>1</v>
      </c>
      <c r="G9" s="75">
        <f>F9/(F9+1)</f>
        <v>0.5</v>
      </c>
      <c r="H9" s="75">
        <f>IF($A9=1,G9,1-G9)</f>
        <v>0.5</v>
      </c>
      <c r="I9" s="75">
        <f>LN(H9)</f>
        <v>-0.69314718055994529</v>
      </c>
      <c r="K9">
        <f>$A$3+$B$3*$B9+$C$3*$C9</f>
        <v>0</v>
      </c>
      <c r="L9">
        <f>EXP(K9)</f>
        <v>1</v>
      </c>
      <c r="M9">
        <f>L9/(L9+1)</f>
        <v>0.5</v>
      </c>
      <c r="N9">
        <f>IF($A9=1,M9,1-M9)</f>
        <v>0.5</v>
      </c>
      <c r="O9">
        <f>LN(N9)</f>
        <v>-0.69314718055994529</v>
      </c>
      <c r="Q9">
        <f>$A$3+$B$3*$B9+$C$3*$C9+$D$3*$B9*$C9</f>
        <v>0</v>
      </c>
      <c r="R9">
        <f>EXP(Q9)</f>
        <v>1</v>
      </c>
      <c r="S9">
        <f>R9/(R9+1)</f>
        <v>0.5</v>
      </c>
      <c r="T9">
        <f>IF($A9=1,S9,1-S9)</f>
        <v>0.5</v>
      </c>
      <c r="U9">
        <f>LN(T9)</f>
        <v>-0.69314718055994529</v>
      </c>
      <c r="W9" s="75">
        <f>$A$3</f>
        <v>0</v>
      </c>
      <c r="X9" s="75">
        <f>EXP(W9)</f>
        <v>1</v>
      </c>
      <c r="Y9" s="75">
        <f>X9/(X9+1)</f>
        <v>0.5</v>
      </c>
      <c r="Z9" s="75">
        <f t="shared" ref="Z9:Z72" si="0">IF(A9=1,Y9,1-Y9)</f>
        <v>0.5</v>
      </c>
      <c r="AA9" s="75">
        <f>LN(Z9)</f>
        <v>-0.69314718055994529</v>
      </c>
      <c r="AD9" s="100" t="s">
        <v>152</v>
      </c>
      <c r="AE9" s="100"/>
      <c r="AF9" s="72">
        <v>-549.66571418403487</v>
      </c>
      <c r="AG9" s="72">
        <f>-2*AF9</f>
        <v>1099.3314283680697</v>
      </c>
      <c r="AH9" s="16" t="s">
        <v>154</v>
      </c>
      <c r="AJ9" s="16" t="s">
        <v>154</v>
      </c>
      <c r="AK9" s="16" t="s">
        <v>154</v>
      </c>
      <c r="AM9" s="16" t="s">
        <v>154</v>
      </c>
      <c r="AN9" s="16" t="s">
        <v>154</v>
      </c>
    </row>
    <row r="10" spans="1:40" x14ac:dyDescent="0.25">
      <c r="A10">
        <v>1</v>
      </c>
      <c r="B10">
        <v>0</v>
      </c>
      <c r="C10">
        <v>0</v>
      </c>
      <c r="E10" s="75">
        <f t="shared" ref="E10:E73" si="1">$A$3+$B$3*$B10</f>
        <v>0</v>
      </c>
      <c r="F10" s="75">
        <f t="shared" ref="F10:F73" si="2">EXP(E10)</f>
        <v>1</v>
      </c>
      <c r="G10" s="75">
        <f t="shared" ref="G10:G73" si="3">F10/(F10+1)</f>
        <v>0.5</v>
      </c>
      <c r="H10" s="75">
        <f t="shared" ref="H10:H73" si="4">IF($A10=1,G10,1-G10)</f>
        <v>0.5</v>
      </c>
      <c r="I10" s="75">
        <f t="shared" ref="I10:I73" si="5">LN(H10)</f>
        <v>-0.69314718055994529</v>
      </c>
      <c r="K10">
        <f t="shared" ref="K10:K73" si="6">$A$3+$B$3*$B10+$C$3*$C10</f>
        <v>0</v>
      </c>
      <c r="L10">
        <f t="shared" ref="L10:L73" si="7">EXP(K10)</f>
        <v>1</v>
      </c>
      <c r="M10">
        <f t="shared" ref="M10:M73" si="8">L10/(L10+1)</f>
        <v>0.5</v>
      </c>
      <c r="N10">
        <f t="shared" ref="N10:N73" si="9">IF($A10=1,M10,1-M10)</f>
        <v>0.5</v>
      </c>
      <c r="O10">
        <f t="shared" ref="O10:O73" si="10">LN(N10)</f>
        <v>-0.69314718055994529</v>
      </c>
      <c r="Q10">
        <f t="shared" ref="Q10:Q73" si="11">$A$3+$B$3*$B10+$C$3*$C10+$D$3*$B10*$C10</f>
        <v>0</v>
      </c>
      <c r="R10">
        <f t="shared" ref="R10:R73" si="12">EXP(Q10)</f>
        <v>1</v>
      </c>
      <c r="S10">
        <f t="shared" ref="S10:S73" si="13">R10/(R10+1)</f>
        <v>0.5</v>
      </c>
      <c r="T10">
        <f t="shared" ref="T10:T73" si="14">IF($A10=1,S10,1-S10)</f>
        <v>0.5</v>
      </c>
      <c r="U10">
        <f t="shared" ref="U10:U73" si="15">LN(T10)</f>
        <v>-0.69314718055994529</v>
      </c>
      <c r="W10" s="75">
        <f t="shared" ref="W10:W73" si="16">$A$3</f>
        <v>0</v>
      </c>
      <c r="X10" s="75">
        <f t="shared" ref="X10:X73" si="17">EXP(W10)</f>
        <v>1</v>
      </c>
      <c r="Y10" s="75">
        <f t="shared" ref="Y10:Y73" si="18">X10/(X10+1)</f>
        <v>0.5</v>
      </c>
      <c r="Z10" s="75">
        <f t="shared" si="0"/>
        <v>0.5</v>
      </c>
      <c r="AA10" s="75">
        <f t="shared" ref="AA10:AA73" si="19">LN(Z10)</f>
        <v>-0.69314718055994529</v>
      </c>
      <c r="AD10" s="88"/>
      <c r="AE10" s="88"/>
      <c r="AF10" s="72"/>
      <c r="AG10" s="72"/>
    </row>
    <row r="11" spans="1:40" x14ac:dyDescent="0.25">
      <c r="A11">
        <v>1</v>
      </c>
      <c r="B11">
        <v>0</v>
      </c>
      <c r="C11">
        <v>0</v>
      </c>
      <c r="E11" s="87">
        <f t="shared" si="1"/>
        <v>0</v>
      </c>
      <c r="F11" s="87">
        <f t="shared" si="2"/>
        <v>1</v>
      </c>
      <c r="G11" s="87">
        <f t="shared" si="3"/>
        <v>0.5</v>
      </c>
      <c r="H11" s="87">
        <f t="shared" si="4"/>
        <v>0.5</v>
      </c>
      <c r="I11" s="87">
        <f t="shared" si="5"/>
        <v>-0.69314718055994529</v>
      </c>
      <c r="K11" s="76">
        <f t="shared" si="6"/>
        <v>0</v>
      </c>
      <c r="L11" s="76">
        <f t="shared" si="7"/>
        <v>1</v>
      </c>
      <c r="M11" s="76">
        <f t="shared" si="8"/>
        <v>0.5</v>
      </c>
      <c r="N11" s="76">
        <f t="shared" si="9"/>
        <v>0.5</v>
      </c>
      <c r="O11" s="76">
        <f t="shared" si="10"/>
        <v>-0.69314718055994529</v>
      </c>
      <c r="Q11" s="76">
        <f t="shared" si="11"/>
        <v>0</v>
      </c>
      <c r="R11" s="76">
        <f t="shared" si="12"/>
        <v>1</v>
      </c>
      <c r="S11" s="76">
        <f t="shared" si="13"/>
        <v>0.5</v>
      </c>
      <c r="T11" s="76">
        <f t="shared" si="14"/>
        <v>0.5</v>
      </c>
      <c r="U11" s="76">
        <f t="shared" si="15"/>
        <v>-0.69314718055994529</v>
      </c>
      <c r="W11" s="76">
        <f t="shared" si="16"/>
        <v>0</v>
      </c>
      <c r="X11" s="76">
        <f t="shared" si="17"/>
        <v>1</v>
      </c>
      <c r="Y11" s="76">
        <f t="shared" si="18"/>
        <v>0.5</v>
      </c>
      <c r="Z11" s="76">
        <f t="shared" si="0"/>
        <v>0.5</v>
      </c>
      <c r="AA11" s="76">
        <f t="shared" si="19"/>
        <v>-0.69314718055994529</v>
      </c>
      <c r="AD11" s="100" t="s">
        <v>157</v>
      </c>
      <c r="AE11" s="100"/>
      <c r="AF11" s="72">
        <v>-528.48970226861832</v>
      </c>
      <c r="AG11" s="72">
        <f>-2*AF11</f>
        <v>1056.9794045372366</v>
      </c>
      <c r="AH11" s="72">
        <f>AG9-AG11</f>
        <v>42.352023830833105</v>
      </c>
      <c r="AI11" s="16">
        <v>1</v>
      </c>
      <c r="AJ11" s="73">
        <f>_xlfn.CHISQ.DIST.RT(AH11,AI11)</f>
        <v>7.6237403697823724E-11</v>
      </c>
      <c r="AK11" s="72">
        <f>AG9-AG11</f>
        <v>42.352023830833105</v>
      </c>
      <c r="AL11" s="16">
        <v>1</v>
      </c>
      <c r="AM11" s="73">
        <f>_xlfn.CHISQ.DIST.RT(AK11,AL11)</f>
        <v>7.6237403697823724E-11</v>
      </c>
      <c r="AN11" s="84">
        <f>1-AF11/$AF$9</f>
        <v>3.8525255203249897E-2</v>
      </c>
    </row>
    <row r="12" spans="1:40" x14ac:dyDescent="0.25">
      <c r="A12">
        <v>1</v>
      </c>
      <c r="B12">
        <v>0</v>
      </c>
      <c r="C12">
        <v>0</v>
      </c>
      <c r="E12" s="87">
        <f t="shared" si="1"/>
        <v>0</v>
      </c>
      <c r="F12" s="87">
        <f t="shared" si="2"/>
        <v>1</v>
      </c>
      <c r="G12" s="87">
        <f t="shared" si="3"/>
        <v>0.5</v>
      </c>
      <c r="H12" s="87">
        <f t="shared" si="4"/>
        <v>0.5</v>
      </c>
      <c r="I12" s="87">
        <f t="shared" si="5"/>
        <v>-0.69314718055994529</v>
      </c>
      <c r="K12" s="76">
        <f t="shared" si="6"/>
        <v>0</v>
      </c>
      <c r="L12" s="76">
        <f t="shared" si="7"/>
        <v>1</v>
      </c>
      <c r="M12" s="76">
        <f t="shared" si="8"/>
        <v>0.5</v>
      </c>
      <c r="N12" s="76">
        <f t="shared" si="9"/>
        <v>0.5</v>
      </c>
      <c r="O12" s="76">
        <f t="shared" si="10"/>
        <v>-0.69314718055994529</v>
      </c>
      <c r="Q12" s="76">
        <f t="shared" si="11"/>
        <v>0</v>
      </c>
      <c r="R12" s="76">
        <f t="shared" si="12"/>
        <v>1</v>
      </c>
      <c r="S12" s="76">
        <f t="shared" si="13"/>
        <v>0.5</v>
      </c>
      <c r="T12" s="76">
        <f t="shared" si="14"/>
        <v>0.5</v>
      </c>
      <c r="U12" s="76">
        <f t="shared" si="15"/>
        <v>-0.69314718055994529</v>
      </c>
      <c r="W12" s="76">
        <f t="shared" si="16"/>
        <v>0</v>
      </c>
      <c r="X12" s="76">
        <f t="shared" si="17"/>
        <v>1</v>
      </c>
      <c r="Y12" s="76">
        <f t="shared" si="18"/>
        <v>0.5</v>
      </c>
      <c r="Z12" s="76">
        <f t="shared" si="0"/>
        <v>0.5</v>
      </c>
      <c r="AA12" s="76">
        <f t="shared" si="19"/>
        <v>-0.69314718055994529</v>
      </c>
      <c r="AD12" s="88"/>
      <c r="AE12" s="88"/>
      <c r="AF12" s="72"/>
      <c r="AG12" s="72"/>
      <c r="AH12" s="72"/>
      <c r="AI12" s="16"/>
      <c r="AJ12" s="73"/>
      <c r="AK12" s="72"/>
      <c r="AL12" s="16"/>
      <c r="AM12" s="73"/>
      <c r="AN12" s="84"/>
    </row>
    <row r="13" spans="1:40" x14ac:dyDescent="0.25">
      <c r="A13">
        <v>1</v>
      </c>
      <c r="B13">
        <v>0</v>
      </c>
      <c r="C13">
        <v>0</v>
      </c>
      <c r="E13" s="87">
        <f t="shared" si="1"/>
        <v>0</v>
      </c>
      <c r="F13" s="87">
        <f t="shared" si="2"/>
        <v>1</v>
      </c>
      <c r="G13" s="87">
        <f t="shared" si="3"/>
        <v>0.5</v>
      </c>
      <c r="H13" s="87">
        <f t="shared" si="4"/>
        <v>0.5</v>
      </c>
      <c r="I13" s="87">
        <f t="shared" si="5"/>
        <v>-0.69314718055994529</v>
      </c>
      <c r="K13" s="76">
        <f t="shared" si="6"/>
        <v>0</v>
      </c>
      <c r="L13" s="76">
        <f t="shared" si="7"/>
        <v>1</v>
      </c>
      <c r="M13" s="76">
        <f t="shared" si="8"/>
        <v>0.5</v>
      </c>
      <c r="N13" s="76">
        <f t="shared" si="9"/>
        <v>0.5</v>
      </c>
      <c r="O13" s="76">
        <f t="shared" si="10"/>
        <v>-0.69314718055994529</v>
      </c>
      <c r="Q13" s="76">
        <f t="shared" si="11"/>
        <v>0</v>
      </c>
      <c r="R13" s="76">
        <f t="shared" si="12"/>
        <v>1</v>
      </c>
      <c r="S13" s="76">
        <f t="shared" si="13"/>
        <v>0.5</v>
      </c>
      <c r="T13" s="76">
        <f t="shared" si="14"/>
        <v>0.5</v>
      </c>
      <c r="U13" s="76">
        <f t="shared" si="15"/>
        <v>-0.69314718055994529</v>
      </c>
      <c r="W13" s="76">
        <f t="shared" si="16"/>
        <v>0</v>
      </c>
      <c r="X13" s="76">
        <f t="shared" si="17"/>
        <v>1</v>
      </c>
      <c r="Y13" s="76">
        <f t="shared" si="18"/>
        <v>0.5</v>
      </c>
      <c r="Z13" s="76">
        <f t="shared" si="0"/>
        <v>0.5</v>
      </c>
      <c r="AA13" s="76">
        <f t="shared" si="19"/>
        <v>-0.69314718055994529</v>
      </c>
      <c r="AD13" s="100" t="s">
        <v>160</v>
      </c>
      <c r="AE13" s="100"/>
      <c r="AF13" s="72">
        <v>-516.43739028784933</v>
      </c>
      <c r="AG13" s="72">
        <f>-2*AF13</f>
        <v>1032.8747805756987</v>
      </c>
      <c r="AH13" s="72">
        <f>AG9-$AG$13</f>
        <v>66.456647792371086</v>
      </c>
      <c r="AI13" s="16">
        <v>2</v>
      </c>
      <c r="AJ13" s="73">
        <f>_xlfn.CHISQ.DIST.RT(AH13,AI13)</f>
        <v>3.7078511305763436E-15</v>
      </c>
      <c r="AK13" s="72">
        <f>AG11-AG13</f>
        <v>24.104623961537982</v>
      </c>
      <c r="AL13" s="16">
        <v>1</v>
      </c>
      <c r="AM13" s="73">
        <f>_xlfn.CHISQ.DIST.RT(AK13,AL13)</f>
        <v>9.1240943340056247E-7</v>
      </c>
      <c r="AN13" s="84">
        <f>1-AF13/$AF$9</f>
        <v>6.0451876547388705E-2</v>
      </c>
    </row>
    <row r="14" spans="1:40" x14ac:dyDescent="0.25">
      <c r="A14">
        <v>1</v>
      </c>
      <c r="B14">
        <v>1</v>
      </c>
      <c r="C14">
        <v>0</v>
      </c>
      <c r="E14" s="87">
        <f t="shared" si="1"/>
        <v>1.462280267582817</v>
      </c>
      <c r="F14" s="87">
        <f t="shared" si="2"/>
        <v>4.3157894714615983</v>
      </c>
      <c r="G14" s="87">
        <f t="shared" si="3"/>
        <v>0.81188118804015652</v>
      </c>
      <c r="H14" s="87">
        <f t="shared" si="4"/>
        <v>0.81188118804015652</v>
      </c>
      <c r="I14" s="87">
        <f t="shared" si="5"/>
        <v>-0.20840126967388672</v>
      </c>
      <c r="K14" s="76">
        <f t="shared" si="6"/>
        <v>1.462280267582817</v>
      </c>
      <c r="L14" s="76">
        <f t="shared" si="7"/>
        <v>4.3157894714615983</v>
      </c>
      <c r="M14" s="76">
        <f t="shared" si="8"/>
        <v>0.81188118804015652</v>
      </c>
      <c r="N14" s="76">
        <f t="shared" si="9"/>
        <v>0.81188118804015652</v>
      </c>
      <c r="O14" s="76">
        <f t="shared" si="10"/>
        <v>-0.20840126967388672</v>
      </c>
      <c r="Q14" s="76">
        <f t="shared" si="11"/>
        <v>1.462280267582817</v>
      </c>
      <c r="R14" s="76">
        <f t="shared" si="12"/>
        <v>4.3157894714615983</v>
      </c>
      <c r="S14" s="76">
        <f t="shared" si="13"/>
        <v>0.81188118804015652</v>
      </c>
      <c r="T14" s="76">
        <f t="shared" si="14"/>
        <v>0.81188118804015652</v>
      </c>
      <c r="U14" s="76">
        <f t="shared" si="15"/>
        <v>-0.20840126967388672</v>
      </c>
      <c r="W14" s="76">
        <f t="shared" si="16"/>
        <v>0</v>
      </c>
      <c r="X14" s="76">
        <f t="shared" si="17"/>
        <v>1</v>
      </c>
      <c r="Y14" s="76">
        <f t="shared" si="18"/>
        <v>0.5</v>
      </c>
      <c r="Z14" s="76">
        <f t="shared" si="0"/>
        <v>0.5</v>
      </c>
      <c r="AA14" s="76">
        <f t="shared" si="19"/>
        <v>-0.69314718055994529</v>
      </c>
      <c r="AD14" s="88"/>
      <c r="AE14" s="88"/>
      <c r="AF14" s="72"/>
      <c r="AG14" s="72"/>
      <c r="AH14" s="72"/>
      <c r="AI14" s="16"/>
      <c r="AJ14" s="73"/>
      <c r="AK14" s="72"/>
      <c r="AL14" s="16"/>
      <c r="AM14" s="73"/>
      <c r="AN14" s="84"/>
    </row>
    <row r="15" spans="1:40" x14ac:dyDescent="0.25">
      <c r="A15">
        <v>1</v>
      </c>
      <c r="B15">
        <v>0</v>
      </c>
      <c r="C15">
        <v>1</v>
      </c>
      <c r="E15" s="87">
        <f t="shared" si="1"/>
        <v>0</v>
      </c>
      <c r="F15" s="87">
        <f t="shared" si="2"/>
        <v>1</v>
      </c>
      <c r="G15" s="87">
        <f t="shared" si="3"/>
        <v>0.5</v>
      </c>
      <c r="H15" s="87">
        <f t="shared" si="4"/>
        <v>0.5</v>
      </c>
      <c r="I15" s="87">
        <f t="shared" si="5"/>
        <v>-0.69314718055994529</v>
      </c>
      <c r="K15" s="76">
        <f t="shared" si="6"/>
        <v>0.605195533283861</v>
      </c>
      <c r="L15" s="76">
        <f t="shared" si="7"/>
        <v>1.8316103146534117</v>
      </c>
      <c r="M15" s="76">
        <f t="shared" si="8"/>
        <v>0.64684406084231982</v>
      </c>
      <c r="N15" s="76">
        <f t="shared" si="9"/>
        <v>0.64684406084231982</v>
      </c>
      <c r="O15" s="76">
        <f t="shared" si="10"/>
        <v>-0.4356500323217834</v>
      </c>
      <c r="Q15" s="76">
        <f t="shared" si="11"/>
        <v>0.605195533283861</v>
      </c>
      <c r="R15" s="76">
        <f t="shared" si="12"/>
        <v>1.8316103146534117</v>
      </c>
      <c r="S15" s="76">
        <f t="shared" si="13"/>
        <v>0.64684406084231982</v>
      </c>
      <c r="T15" s="76">
        <f t="shared" si="14"/>
        <v>0.64684406084231982</v>
      </c>
      <c r="U15" s="76">
        <f t="shared" si="15"/>
        <v>-0.4356500323217834</v>
      </c>
      <c r="W15" s="76">
        <f t="shared" si="16"/>
        <v>0</v>
      </c>
      <c r="X15" s="76">
        <f t="shared" si="17"/>
        <v>1</v>
      </c>
      <c r="Y15" s="76">
        <f t="shared" si="18"/>
        <v>0.5</v>
      </c>
      <c r="Z15" s="76">
        <f t="shared" si="0"/>
        <v>0.5</v>
      </c>
      <c r="AA15" s="76">
        <f t="shared" si="19"/>
        <v>-0.69314718055994529</v>
      </c>
      <c r="AD15" s="100" t="s">
        <v>153</v>
      </c>
      <c r="AE15" s="100"/>
      <c r="AF15" s="72">
        <v>-508.51987213803824</v>
      </c>
      <c r="AG15" s="72">
        <f>-2*AF15</f>
        <v>1017.0397442760765</v>
      </c>
      <c r="AH15" s="72">
        <f>AG11-$AG$13</f>
        <v>24.104623961537982</v>
      </c>
      <c r="AI15" s="16">
        <v>3</v>
      </c>
      <c r="AJ15" s="73">
        <f>_xlfn.CHISQ.DIST.RT(AH15,AI15)</f>
        <v>2.3754594951864314E-5</v>
      </c>
      <c r="AK15" s="72">
        <f>AG13-AG15</f>
        <v>15.835036299622175</v>
      </c>
      <c r="AL15" s="16">
        <v>1</v>
      </c>
      <c r="AM15" s="73">
        <f>_xlfn.CHISQ.DIST.RT(AK15,AL15)</f>
        <v>6.9110887493613709E-5</v>
      </c>
      <c r="AN15" s="84">
        <f>1-AF15/$AF$9</f>
        <v>7.4856118881412526E-2</v>
      </c>
    </row>
    <row r="16" spans="1:40" x14ac:dyDescent="0.25">
      <c r="A16">
        <v>1</v>
      </c>
      <c r="B16">
        <v>1</v>
      </c>
      <c r="C16">
        <v>1</v>
      </c>
      <c r="E16" s="87">
        <f t="shared" si="1"/>
        <v>1.462280267582817</v>
      </c>
      <c r="F16" s="87">
        <f t="shared" si="2"/>
        <v>4.3157894714615983</v>
      </c>
      <c r="G16" s="87">
        <f t="shared" si="3"/>
        <v>0.81188118804015652</v>
      </c>
      <c r="H16" s="87">
        <f t="shared" si="4"/>
        <v>0.81188118804015652</v>
      </c>
      <c r="I16" s="87">
        <f t="shared" si="5"/>
        <v>-0.20840126967388672</v>
      </c>
      <c r="K16" s="76">
        <f t="shared" si="6"/>
        <v>2.0674758008666778</v>
      </c>
      <c r="L16" s="76">
        <f t="shared" si="7"/>
        <v>7.9048445118016568</v>
      </c>
      <c r="M16" s="76">
        <f t="shared" si="8"/>
        <v>0.88770157652110693</v>
      </c>
      <c r="N16" s="76">
        <f t="shared" si="9"/>
        <v>0.88770157652110693</v>
      </c>
      <c r="O16" s="76">
        <f t="shared" si="10"/>
        <v>-0.11911965494784649</v>
      </c>
      <c r="Q16" s="76">
        <f t="shared" si="11"/>
        <v>4.0773020688385255</v>
      </c>
      <c r="R16" s="76">
        <f t="shared" si="12"/>
        <v>58.986114505249297</v>
      </c>
      <c r="S16" s="76">
        <f t="shared" si="13"/>
        <v>0.98332947535862669</v>
      </c>
      <c r="T16" s="76">
        <f t="shared" si="14"/>
        <v>0.98332947535862669</v>
      </c>
      <c r="U16" s="76">
        <f t="shared" si="15"/>
        <v>-1.6811041688186097E-2</v>
      </c>
      <c r="W16" s="76">
        <f t="shared" si="16"/>
        <v>0</v>
      </c>
      <c r="X16" s="76">
        <f t="shared" si="17"/>
        <v>1</v>
      </c>
      <c r="Y16" s="76">
        <f t="shared" si="18"/>
        <v>0.5</v>
      </c>
      <c r="Z16" s="76">
        <f t="shared" si="0"/>
        <v>0.5</v>
      </c>
      <c r="AA16" s="76">
        <f t="shared" si="19"/>
        <v>-0.69314718055994529</v>
      </c>
    </row>
    <row r="17" spans="1:30" x14ac:dyDescent="0.25">
      <c r="A17">
        <v>1</v>
      </c>
      <c r="B17">
        <v>0</v>
      </c>
      <c r="C17">
        <v>1</v>
      </c>
      <c r="E17" s="87">
        <f t="shared" si="1"/>
        <v>0</v>
      </c>
      <c r="F17" s="87">
        <f t="shared" si="2"/>
        <v>1</v>
      </c>
      <c r="G17" s="87">
        <f t="shared" si="3"/>
        <v>0.5</v>
      </c>
      <c r="H17" s="87">
        <f t="shared" si="4"/>
        <v>0.5</v>
      </c>
      <c r="I17" s="87">
        <f t="shared" si="5"/>
        <v>-0.69314718055994529</v>
      </c>
      <c r="K17" s="76">
        <f t="shared" si="6"/>
        <v>0.605195533283861</v>
      </c>
      <c r="L17" s="76">
        <f t="shared" si="7"/>
        <v>1.8316103146534117</v>
      </c>
      <c r="M17" s="76">
        <f t="shared" si="8"/>
        <v>0.64684406084231982</v>
      </c>
      <c r="N17" s="76">
        <f t="shared" si="9"/>
        <v>0.64684406084231982</v>
      </c>
      <c r="O17" s="76">
        <f t="shared" si="10"/>
        <v>-0.4356500323217834</v>
      </c>
      <c r="Q17" s="76">
        <f t="shared" si="11"/>
        <v>0.605195533283861</v>
      </c>
      <c r="R17" s="76">
        <f t="shared" si="12"/>
        <v>1.8316103146534117</v>
      </c>
      <c r="S17" s="76">
        <f t="shared" si="13"/>
        <v>0.64684406084231982</v>
      </c>
      <c r="T17" s="76">
        <f t="shared" si="14"/>
        <v>0.64684406084231982</v>
      </c>
      <c r="U17" s="76">
        <f t="shared" si="15"/>
        <v>-0.4356500323217834</v>
      </c>
      <c r="W17" s="76">
        <f t="shared" si="16"/>
        <v>0</v>
      </c>
      <c r="X17" s="76">
        <f t="shared" si="17"/>
        <v>1</v>
      </c>
      <c r="Y17" s="76">
        <f t="shared" si="18"/>
        <v>0.5</v>
      </c>
      <c r="Z17" s="76">
        <f t="shared" si="0"/>
        <v>0.5</v>
      </c>
      <c r="AA17" s="76">
        <f t="shared" si="19"/>
        <v>-0.69314718055994529</v>
      </c>
    </row>
    <row r="18" spans="1:30" x14ac:dyDescent="0.25">
      <c r="A18">
        <v>1</v>
      </c>
      <c r="B18">
        <v>0</v>
      </c>
      <c r="C18">
        <v>1</v>
      </c>
      <c r="E18" s="87">
        <f t="shared" si="1"/>
        <v>0</v>
      </c>
      <c r="F18" s="87">
        <f t="shared" si="2"/>
        <v>1</v>
      </c>
      <c r="G18" s="87">
        <f t="shared" si="3"/>
        <v>0.5</v>
      </c>
      <c r="H18" s="87">
        <f t="shared" si="4"/>
        <v>0.5</v>
      </c>
      <c r="I18" s="87">
        <f t="shared" si="5"/>
        <v>-0.69314718055994529</v>
      </c>
      <c r="K18" s="76">
        <f t="shared" si="6"/>
        <v>0.605195533283861</v>
      </c>
      <c r="L18" s="76">
        <f t="shared" si="7"/>
        <v>1.8316103146534117</v>
      </c>
      <c r="M18" s="76">
        <f t="shared" si="8"/>
        <v>0.64684406084231982</v>
      </c>
      <c r="N18" s="76">
        <f t="shared" si="9"/>
        <v>0.64684406084231982</v>
      </c>
      <c r="O18" s="76">
        <f t="shared" si="10"/>
        <v>-0.4356500323217834</v>
      </c>
      <c r="Q18" s="76">
        <f t="shared" si="11"/>
        <v>0.605195533283861</v>
      </c>
      <c r="R18" s="76">
        <f t="shared" si="12"/>
        <v>1.8316103146534117</v>
      </c>
      <c r="S18" s="76">
        <f t="shared" si="13"/>
        <v>0.64684406084231982</v>
      </c>
      <c r="T18" s="76">
        <f t="shared" si="14"/>
        <v>0.64684406084231982</v>
      </c>
      <c r="U18" s="76">
        <f t="shared" si="15"/>
        <v>-0.4356500323217834</v>
      </c>
      <c r="W18" s="76">
        <f t="shared" si="16"/>
        <v>0</v>
      </c>
      <c r="X18" s="76">
        <f t="shared" si="17"/>
        <v>1</v>
      </c>
      <c r="Y18" s="76">
        <f t="shared" si="18"/>
        <v>0.5</v>
      </c>
      <c r="Z18" s="76">
        <f t="shared" si="0"/>
        <v>0.5</v>
      </c>
      <c r="AA18" s="76">
        <f t="shared" si="19"/>
        <v>-0.69314718055994529</v>
      </c>
    </row>
    <row r="19" spans="1:30" x14ac:dyDescent="0.25">
      <c r="A19">
        <v>1</v>
      </c>
      <c r="B19">
        <v>0</v>
      </c>
      <c r="C19">
        <v>0</v>
      </c>
      <c r="E19" s="87">
        <f t="shared" si="1"/>
        <v>0</v>
      </c>
      <c r="F19" s="87">
        <f t="shared" si="2"/>
        <v>1</v>
      </c>
      <c r="G19" s="87">
        <f t="shared" si="3"/>
        <v>0.5</v>
      </c>
      <c r="H19" s="87">
        <f t="shared" si="4"/>
        <v>0.5</v>
      </c>
      <c r="I19" s="87">
        <f t="shared" si="5"/>
        <v>-0.69314718055994529</v>
      </c>
      <c r="K19" s="76">
        <f t="shared" si="6"/>
        <v>0</v>
      </c>
      <c r="L19" s="76">
        <f t="shared" si="7"/>
        <v>1</v>
      </c>
      <c r="M19" s="76">
        <f t="shared" si="8"/>
        <v>0.5</v>
      </c>
      <c r="N19" s="76">
        <f t="shared" si="9"/>
        <v>0.5</v>
      </c>
      <c r="O19" s="76">
        <f t="shared" si="10"/>
        <v>-0.69314718055994529</v>
      </c>
      <c r="Q19" s="76">
        <f t="shared" si="11"/>
        <v>0</v>
      </c>
      <c r="R19" s="76">
        <f t="shared" si="12"/>
        <v>1</v>
      </c>
      <c r="S19" s="76">
        <f t="shared" si="13"/>
        <v>0.5</v>
      </c>
      <c r="T19" s="76">
        <f t="shared" si="14"/>
        <v>0.5</v>
      </c>
      <c r="U19" s="76">
        <f t="shared" si="15"/>
        <v>-0.69314718055994529</v>
      </c>
      <c r="W19" s="76">
        <f t="shared" si="16"/>
        <v>0</v>
      </c>
      <c r="X19" s="76">
        <f t="shared" si="17"/>
        <v>1</v>
      </c>
      <c r="Y19" s="76">
        <f t="shared" si="18"/>
        <v>0.5</v>
      </c>
      <c r="Z19" s="76">
        <f t="shared" si="0"/>
        <v>0.5</v>
      </c>
      <c r="AA19" s="76">
        <f t="shared" si="19"/>
        <v>-0.69314718055994529</v>
      </c>
      <c r="AD19" s="2"/>
    </row>
    <row r="20" spans="1:30" x14ac:dyDescent="0.25">
      <c r="A20">
        <v>1</v>
      </c>
      <c r="B20">
        <v>0</v>
      </c>
      <c r="C20">
        <v>1</v>
      </c>
      <c r="E20" s="87">
        <f t="shared" si="1"/>
        <v>0</v>
      </c>
      <c r="F20" s="87">
        <f t="shared" si="2"/>
        <v>1</v>
      </c>
      <c r="G20" s="87">
        <f t="shared" si="3"/>
        <v>0.5</v>
      </c>
      <c r="H20" s="87">
        <f t="shared" si="4"/>
        <v>0.5</v>
      </c>
      <c r="I20" s="87">
        <f t="shared" si="5"/>
        <v>-0.69314718055994529</v>
      </c>
      <c r="K20" s="76">
        <f t="shared" si="6"/>
        <v>0.605195533283861</v>
      </c>
      <c r="L20" s="76">
        <f t="shared" si="7"/>
        <v>1.8316103146534117</v>
      </c>
      <c r="M20" s="76">
        <f t="shared" si="8"/>
        <v>0.64684406084231982</v>
      </c>
      <c r="N20" s="76">
        <f t="shared" si="9"/>
        <v>0.64684406084231982</v>
      </c>
      <c r="O20" s="76">
        <f t="shared" si="10"/>
        <v>-0.4356500323217834</v>
      </c>
      <c r="Q20" s="76">
        <f t="shared" si="11"/>
        <v>0.605195533283861</v>
      </c>
      <c r="R20" s="76">
        <f t="shared" si="12"/>
        <v>1.8316103146534117</v>
      </c>
      <c r="S20" s="76">
        <f t="shared" si="13"/>
        <v>0.64684406084231982</v>
      </c>
      <c r="T20" s="76">
        <f t="shared" si="14"/>
        <v>0.64684406084231982</v>
      </c>
      <c r="U20" s="76">
        <f t="shared" si="15"/>
        <v>-0.4356500323217834</v>
      </c>
      <c r="W20" s="76">
        <f t="shared" si="16"/>
        <v>0</v>
      </c>
      <c r="X20" s="76">
        <f t="shared" si="17"/>
        <v>1</v>
      </c>
      <c r="Y20" s="76">
        <f t="shared" si="18"/>
        <v>0.5</v>
      </c>
      <c r="Z20" s="76">
        <f t="shared" si="0"/>
        <v>0.5</v>
      </c>
      <c r="AA20" s="76">
        <f t="shared" si="19"/>
        <v>-0.69314718055994529</v>
      </c>
    </row>
    <row r="21" spans="1:30" x14ac:dyDescent="0.25">
      <c r="A21">
        <v>1</v>
      </c>
      <c r="B21">
        <v>0</v>
      </c>
      <c r="C21">
        <v>0</v>
      </c>
      <c r="E21" s="87">
        <f t="shared" si="1"/>
        <v>0</v>
      </c>
      <c r="F21" s="87">
        <f t="shared" si="2"/>
        <v>1</v>
      </c>
      <c r="G21" s="87">
        <f t="shared" si="3"/>
        <v>0.5</v>
      </c>
      <c r="H21" s="87">
        <f t="shared" si="4"/>
        <v>0.5</v>
      </c>
      <c r="I21" s="87">
        <f t="shared" si="5"/>
        <v>-0.69314718055994529</v>
      </c>
      <c r="K21" s="76">
        <f t="shared" si="6"/>
        <v>0</v>
      </c>
      <c r="L21" s="76">
        <f t="shared" si="7"/>
        <v>1</v>
      </c>
      <c r="M21" s="76">
        <f t="shared" si="8"/>
        <v>0.5</v>
      </c>
      <c r="N21" s="76">
        <f t="shared" si="9"/>
        <v>0.5</v>
      </c>
      <c r="O21" s="76">
        <f t="shared" si="10"/>
        <v>-0.69314718055994529</v>
      </c>
      <c r="Q21" s="76">
        <f t="shared" si="11"/>
        <v>0</v>
      </c>
      <c r="R21" s="76">
        <f t="shared" si="12"/>
        <v>1</v>
      </c>
      <c r="S21" s="76">
        <f t="shared" si="13"/>
        <v>0.5</v>
      </c>
      <c r="T21" s="76">
        <f t="shared" si="14"/>
        <v>0.5</v>
      </c>
      <c r="U21" s="76">
        <f t="shared" si="15"/>
        <v>-0.69314718055994529</v>
      </c>
      <c r="W21" s="76">
        <f t="shared" si="16"/>
        <v>0</v>
      </c>
      <c r="X21" s="76">
        <f t="shared" si="17"/>
        <v>1</v>
      </c>
      <c r="Y21" s="76">
        <f t="shared" si="18"/>
        <v>0.5</v>
      </c>
      <c r="Z21" s="76">
        <f t="shared" si="0"/>
        <v>0.5</v>
      </c>
      <c r="AA21" s="76">
        <f t="shared" si="19"/>
        <v>-0.69314718055994529</v>
      </c>
    </row>
    <row r="22" spans="1:30" x14ac:dyDescent="0.25">
      <c r="A22">
        <v>1</v>
      </c>
      <c r="B22">
        <v>0</v>
      </c>
      <c r="C22">
        <v>0</v>
      </c>
      <c r="E22" s="87">
        <f t="shared" si="1"/>
        <v>0</v>
      </c>
      <c r="F22" s="87">
        <f t="shared" si="2"/>
        <v>1</v>
      </c>
      <c r="G22" s="87">
        <f t="shared" si="3"/>
        <v>0.5</v>
      </c>
      <c r="H22" s="87">
        <f t="shared" si="4"/>
        <v>0.5</v>
      </c>
      <c r="I22" s="87">
        <f t="shared" si="5"/>
        <v>-0.69314718055994529</v>
      </c>
      <c r="K22" s="76">
        <f t="shared" si="6"/>
        <v>0</v>
      </c>
      <c r="L22" s="76">
        <f t="shared" si="7"/>
        <v>1</v>
      </c>
      <c r="M22" s="76">
        <f t="shared" si="8"/>
        <v>0.5</v>
      </c>
      <c r="N22" s="76">
        <f t="shared" si="9"/>
        <v>0.5</v>
      </c>
      <c r="O22" s="76">
        <f t="shared" si="10"/>
        <v>-0.69314718055994529</v>
      </c>
      <c r="Q22" s="76">
        <f t="shared" si="11"/>
        <v>0</v>
      </c>
      <c r="R22" s="76">
        <f t="shared" si="12"/>
        <v>1</v>
      </c>
      <c r="S22" s="76">
        <f t="shared" si="13"/>
        <v>0.5</v>
      </c>
      <c r="T22" s="76">
        <f t="shared" si="14"/>
        <v>0.5</v>
      </c>
      <c r="U22" s="76">
        <f t="shared" si="15"/>
        <v>-0.69314718055994529</v>
      </c>
      <c r="W22" s="76">
        <f t="shared" si="16"/>
        <v>0</v>
      </c>
      <c r="X22" s="76">
        <f t="shared" si="17"/>
        <v>1</v>
      </c>
      <c r="Y22" s="76">
        <f t="shared" si="18"/>
        <v>0.5</v>
      </c>
      <c r="Z22" s="76">
        <f t="shared" si="0"/>
        <v>0.5</v>
      </c>
      <c r="AA22" s="76">
        <f t="shared" si="19"/>
        <v>-0.69314718055994529</v>
      </c>
    </row>
    <row r="23" spans="1:30" x14ac:dyDescent="0.25">
      <c r="A23">
        <v>1</v>
      </c>
      <c r="B23">
        <v>0</v>
      </c>
      <c r="C23">
        <v>1</v>
      </c>
      <c r="E23" s="87">
        <f t="shared" si="1"/>
        <v>0</v>
      </c>
      <c r="F23" s="87">
        <f t="shared" si="2"/>
        <v>1</v>
      </c>
      <c r="G23" s="87">
        <f t="shared" si="3"/>
        <v>0.5</v>
      </c>
      <c r="H23" s="87">
        <f t="shared" si="4"/>
        <v>0.5</v>
      </c>
      <c r="I23" s="87">
        <f t="shared" si="5"/>
        <v>-0.69314718055994529</v>
      </c>
      <c r="K23" s="76">
        <f t="shared" si="6"/>
        <v>0.605195533283861</v>
      </c>
      <c r="L23" s="76">
        <f t="shared" si="7"/>
        <v>1.8316103146534117</v>
      </c>
      <c r="M23" s="76">
        <f t="shared" si="8"/>
        <v>0.64684406084231982</v>
      </c>
      <c r="N23" s="76">
        <f t="shared" si="9"/>
        <v>0.64684406084231982</v>
      </c>
      <c r="O23" s="76">
        <f t="shared" si="10"/>
        <v>-0.4356500323217834</v>
      </c>
      <c r="Q23" s="76">
        <f t="shared" si="11"/>
        <v>0.605195533283861</v>
      </c>
      <c r="R23" s="76">
        <f t="shared" si="12"/>
        <v>1.8316103146534117</v>
      </c>
      <c r="S23" s="76">
        <f t="shared" si="13"/>
        <v>0.64684406084231982</v>
      </c>
      <c r="T23" s="76">
        <f t="shared" si="14"/>
        <v>0.64684406084231982</v>
      </c>
      <c r="U23" s="76">
        <f t="shared" si="15"/>
        <v>-0.4356500323217834</v>
      </c>
      <c r="W23" s="76">
        <f t="shared" si="16"/>
        <v>0</v>
      </c>
      <c r="X23" s="76">
        <f t="shared" si="17"/>
        <v>1</v>
      </c>
      <c r="Y23" s="76">
        <f t="shared" si="18"/>
        <v>0.5</v>
      </c>
      <c r="Z23" s="76">
        <f t="shared" si="0"/>
        <v>0.5</v>
      </c>
      <c r="AA23" s="76">
        <f t="shared" si="19"/>
        <v>-0.69314718055994529</v>
      </c>
    </row>
    <row r="24" spans="1:30" x14ac:dyDescent="0.25">
      <c r="A24">
        <v>1</v>
      </c>
      <c r="B24">
        <v>0</v>
      </c>
      <c r="C24">
        <v>1</v>
      </c>
      <c r="E24" s="87">
        <f t="shared" si="1"/>
        <v>0</v>
      </c>
      <c r="F24" s="87">
        <f t="shared" si="2"/>
        <v>1</v>
      </c>
      <c r="G24" s="87">
        <f t="shared" si="3"/>
        <v>0.5</v>
      </c>
      <c r="H24" s="87">
        <f t="shared" si="4"/>
        <v>0.5</v>
      </c>
      <c r="I24" s="87">
        <f t="shared" si="5"/>
        <v>-0.69314718055994529</v>
      </c>
      <c r="K24" s="76">
        <f t="shared" si="6"/>
        <v>0.605195533283861</v>
      </c>
      <c r="L24" s="76">
        <f t="shared" si="7"/>
        <v>1.8316103146534117</v>
      </c>
      <c r="M24" s="76">
        <f t="shared" si="8"/>
        <v>0.64684406084231982</v>
      </c>
      <c r="N24" s="76">
        <f t="shared" si="9"/>
        <v>0.64684406084231982</v>
      </c>
      <c r="O24" s="76">
        <f t="shared" si="10"/>
        <v>-0.4356500323217834</v>
      </c>
      <c r="Q24" s="76">
        <f t="shared" si="11"/>
        <v>0.605195533283861</v>
      </c>
      <c r="R24" s="76">
        <f t="shared" si="12"/>
        <v>1.8316103146534117</v>
      </c>
      <c r="S24" s="76">
        <f t="shared" si="13"/>
        <v>0.64684406084231982</v>
      </c>
      <c r="T24" s="76">
        <f t="shared" si="14"/>
        <v>0.64684406084231982</v>
      </c>
      <c r="U24" s="76">
        <f t="shared" si="15"/>
        <v>-0.4356500323217834</v>
      </c>
      <c r="W24" s="76">
        <f t="shared" si="16"/>
        <v>0</v>
      </c>
      <c r="X24" s="76">
        <f t="shared" si="17"/>
        <v>1</v>
      </c>
      <c r="Y24" s="76">
        <f t="shared" si="18"/>
        <v>0.5</v>
      </c>
      <c r="Z24" s="76">
        <f t="shared" si="0"/>
        <v>0.5</v>
      </c>
      <c r="AA24" s="76">
        <f t="shared" si="19"/>
        <v>-0.69314718055994529</v>
      </c>
    </row>
    <row r="25" spans="1:30" x14ac:dyDescent="0.25">
      <c r="A25">
        <v>1</v>
      </c>
      <c r="B25">
        <v>0</v>
      </c>
      <c r="C25">
        <v>0</v>
      </c>
      <c r="E25" s="87">
        <f t="shared" si="1"/>
        <v>0</v>
      </c>
      <c r="F25" s="87">
        <f t="shared" si="2"/>
        <v>1</v>
      </c>
      <c r="G25" s="87">
        <f t="shared" si="3"/>
        <v>0.5</v>
      </c>
      <c r="H25" s="87">
        <f t="shared" si="4"/>
        <v>0.5</v>
      </c>
      <c r="I25" s="87">
        <f t="shared" si="5"/>
        <v>-0.69314718055994529</v>
      </c>
      <c r="K25" s="76">
        <f t="shared" si="6"/>
        <v>0</v>
      </c>
      <c r="L25" s="76">
        <f t="shared" si="7"/>
        <v>1</v>
      </c>
      <c r="M25" s="76">
        <f t="shared" si="8"/>
        <v>0.5</v>
      </c>
      <c r="N25" s="76">
        <f t="shared" si="9"/>
        <v>0.5</v>
      </c>
      <c r="O25" s="76">
        <f t="shared" si="10"/>
        <v>-0.69314718055994529</v>
      </c>
      <c r="Q25" s="76">
        <f t="shared" si="11"/>
        <v>0</v>
      </c>
      <c r="R25" s="76">
        <f t="shared" si="12"/>
        <v>1</v>
      </c>
      <c r="S25" s="76">
        <f t="shared" si="13"/>
        <v>0.5</v>
      </c>
      <c r="T25" s="76">
        <f t="shared" si="14"/>
        <v>0.5</v>
      </c>
      <c r="U25" s="76">
        <f t="shared" si="15"/>
        <v>-0.69314718055994529</v>
      </c>
      <c r="W25" s="76">
        <f t="shared" si="16"/>
        <v>0</v>
      </c>
      <c r="X25" s="76">
        <f t="shared" si="17"/>
        <v>1</v>
      </c>
      <c r="Y25" s="76">
        <f t="shared" si="18"/>
        <v>0.5</v>
      </c>
      <c r="Z25" s="76">
        <f t="shared" si="0"/>
        <v>0.5</v>
      </c>
      <c r="AA25" s="76">
        <f t="shared" si="19"/>
        <v>-0.69314718055994529</v>
      </c>
    </row>
    <row r="26" spans="1:30" x14ac:dyDescent="0.25">
      <c r="A26">
        <v>1</v>
      </c>
      <c r="B26">
        <v>0</v>
      </c>
      <c r="C26">
        <v>0</v>
      </c>
      <c r="E26" s="87">
        <f t="shared" si="1"/>
        <v>0</v>
      </c>
      <c r="F26" s="87">
        <f t="shared" si="2"/>
        <v>1</v>
      </c>
      <c r="G26" s="87">
        <f t="shared" si="3"/>
        <v>0.5</v>
      </c>
      <c r="H26" s="87">
        <f t="shared" si="4"/>
        <v>0.5</v>
      </c>
      <c r="I26" s="87">
        <f t="shared" si="5"/>
        <v>-0.69314718055994529</v>
      </c>
      <c r="K26" s="76">
        <f t="shared" si="6"/>
        <v>0</v>
      </c>
      <c r="L26" s="76">
        <f t="shared" si="7"/>
        <v>1</v>
      </c>
      <c r="M26" s="76">
        <f t="shared" si="8"/>
        <v>0.5</v>
      </c>
      <c r="N26" s="76">
        <f t="shared" si="9"/>
        <v>0.5</v>
      </c>
      <c r="O26" s="76">
        <f t="shared" si="10"/>
        <v>-0.69314718055994529</v>
      </c>
      <c r="Q26" s="76">
        <f t="shared" si="11"/>
        <v>0</v>
      </c>
      <c r="R26" s="76">
        <f t="shared" si="12"/>
        <v>1</v>
      </c>
      <c r="S26" s="76">
        <f t="shared" si="13"/>
        <v>0.5</v>
      </c>
      <c r="T26" s="76">
        <f t="shared" si="14"/>
        <v>0.5</v>
      </c>
      <c r="U26" s="76">
        <f t="shared" si="15"/>
        <v>-0.69314718055994529</v>
      </c>
      <c r="W26" s="76">
        <f t="shared" si="16"/>
        <v>0</v>
      </c>
      <c r="X26" s="76">
        <f t="shared" si="17"/>
        <v>1</v>
      </c>
      <c r="Y26" s="76">
        <f t="shared" si="18"/>
        <v>0.5</v>
      </c>
      <c r="Z26" s="76">
        <f t="shared" si="0"/>
        <v>0.5</v>
      </c>
      <c r="AA26" s="76">
        <f t="shared" si="19"/>
        <v>-0.69314718055994529</v>
      </c>
    </row>
    <row r="27" spans="1:30" x14ac:dyDescent="0.25">
      <c r="A27">
        <v>1</v>
      </c>
      <c r="B27">
        <v>0</v>
      </c>
      <c r="C27">
        <v>1</v>
      </c>
      <c r="E27" s="87">
        <f t="shared" si="1"/>
        <v>0</v>
      </c>
      <c r="F27" s="87">
        <f t="shared" si="2"/>
        <v>1</v>
      </c>
      <c r="G27" s="87">
        <f t="shared" si="3"/>
        <v>0.5</v>
      </c>
      <c r="H27" s="87">
        <f t="shared" si="4"/>
        <v>0.5</v>
      </c>
      <c r="I27" s="87">
        <f t="shared" si="5"/>
        <v>-0.69314718055994529</v>
      </c>
      <c r="K27" s="76">
        <f t="shared" si="6"/>
        <v>0.605195533283861</v>
      </c>
      <c r="L27" s="76">
        <f t="shared" si="7"/>
        <v>1.8316103146534117</v>
      </c>
      <c r="M27" s="76">
        <f t="shared" si="8"/>
        <v>0.64684406084231982</v>
      </c>
      <c r="N27" s="76">
        <f t="shared" si="9"/>
        <v>0.64684406084231982</v>
      </c>
      <c r="O27" s="76">
        <f t="shared" si="10"/>
        <v>-0.4356500323217834</v>
      </c>
      <c r="Q27" s="76">
        <f t="shared" si="11"/>
        <v>0.605195533283861</v>
      </c>
      <c r="R27" s="76">
        <f t="shared" si="12"/>
        <v>1.8316103146534117</v>
      </c>
      <c r="S27" s="76">
        <f t="shared" si="13"/>
        <v>0.64684406084231982</v>
      </c>
      <c r="T27" s="76">
        <f t="shared" si="14"/>
        <v>0.64684406084231982</v>
      </c>
      <c r="U27" s="76">
        <f t="shared" si="15"/>
        <v>-0.4356500323217834</v>
      </c>
      <c r="W27" s="76">
        <f t="shared" si="16"/>
        <v>0</v>
      </c>
      <c r="X27" s="76">
        <f t="shared" si="17"/>
        <v>1</v>
      </c>
      <c r="Y27" s="76">
        <f t="shared" si="18"/>
        <v>0.5</v>
      </c>
      <c r="Z27" s="76">
        <f t="shared" si="0"/>
        <v>0.5</v>
      </c>
      <c r="AA27" s="76">
        <f t="shared" si="19"/>
        <v>-0.69314718055994529</v>
      </c>
    </row>
    <row r="28" spans="1:30" x14ac:dyDescent="0.25">
      <c r="A28">
        <v>1</v>
      </c>
      <c r="B28">
        <v>0</v>
      </c>
      <c r="C28">
        <v>1</v>
      </c>
      <c r="E28" s="87">
        <f t="shared" si="1"/>
        <v>0</v>
      </c>
      <c r="F28" s="87">
        <f t="shared" si="2"/>
        <v>1</v>
      </c>
      <c r="G28" s="87">
        <f t="shared" si="3"/>
        <v>0.5</v>
      </c>
      <c r="H28" s="87">
        <f t="shared" si="4"/>
        <v>0.5</v>
      </c>
      <c r="I28" s="87">
        <f t="shared" si="5"/>
        <v>-0.69314718055994529</v>
      </c>
      <c r="K28" s="76">
        <f t="shared" si="6"/>
        <v>0.605195533283861</v>
      </c>
      <c r="L28" s="76">
        <f t="shared" si="7"/>
        <v>1.8316103146534117</v>
      </c>
      <c r="M28" s="76">
        <f t="shared" si="8"/>
        <v>0.64684406084231982</v>
      </c>
      <c r="N28" s="76">
        <f t="shared" si="9"/>
        <v>0.64684406084231982</v>
      </c>
      <c r="O28" s="76">
        <f t="shared" si="10"/>
        <v>-0.4356500323217834</v>
      </c>
      <c r="Q28" s="76">
        <f t="shared" si="11"/>
        <v>0.605195533283861</v>
      </c>
      <c r="R28" s="76">
        <f t="shared" si="12"/>
        <v>1.8316103146534117</v>
      </c>
      <c r="S28" s="76">
        <f t="shared" si="13"/>
        <v>0.64684406084231982</v>
      </c>
      <c r="T28" s="76">
        <f t="shared" si="14"/>
        <v>0.64684406084231982</v>
      </c>
      <c r="U28" s="76">
        <f t="shared" si="15"/>
        <v>-0.4356500323217834</v>
      </c>
      <c r="W28" s="76">
        <f t="shared" si="16"/>
        <v>0</v>
      </c>
      <c r="X28" s="76">
        <f t="shared" si="17"/>
        <v>1</v>
      </c>
      <c r="Y28" s="76">
        <f t="shared" si="18"/>
        <v>0.5</v>
      </c>
      <c r="Z28" s="76">
        <f t="shared" si="0"/>
        <v>0.5</v>
      </c>
      <c r="AA28" s="76">
        <f t="shared" si="19"/>
        <v>-0.69314718055994529</v>
      </c>
    </row>
    <row r="29" spans="1:30" x14ac:dyDescent="0.25">
      <c r="A29">
        <v>1</v>
      </c>
      <c r="B29">
        <v>0</v>
      </c>
      <c r="C29">
        <v>0</v>
      </c>
      <c r="E29" s="87">
        <f t="shared" si="1"/>
        <v>0</v>
      </c>
      <c r="F29" s="87">
        <f t="shared" si="2"/>
        <v>1</v>
      </c>
      <c r="G29" s="87">
        <f t="shared" si="3"/>
        <v>0.5</v>
      </c>
      <c r="H29" s="87">
        <f t="shared" si="4"/>
        <v>0.5</v>
      </c>
      <c r="I29" s="87">
        <f t="shared" si="5"/>
        <v>-0.69314718055994529</v>
      </c>
      <c r="K29" s="76">
        <f t="shared" si="6"/>
        <v>0</v>
      </c>
      <c r="L29" s="76">
        <f t="shared" si="7"/>
        <v>1</v>
      </c>
      <c r="M29" s="76">
        <f t="shared" si="8"/>
        <v>0.5</v>
      </c>
      <c r="N29" s="76">
        <f t="shared" si="9"/>
        <v>0.5</v>
      </c>
      <c r="O29" s="76">
        <f t="shared" si="10"/>
        <v>-0.69314718055994529</v>
      </c>
      <c r="Q29" s="76">
        <f t="shared" si="11"/>
        <v>0</v>
      </c>
      <c r="R29" s="76">
        <f t="shared" si="12"/>
        <v>1</v>
      </c>
      <c r="S29" s="76">
        <f t="shared" si="13"/>
        <v>0.5</v>
      </c>
      <c r="T29" s="76">
        <f t="shared" si="14"/>
        <v>0.5</v>
      </c>
      <c r="U29" s="76">
        <f t="shared" si="15"/>
        <v>-0.69314718055994529</v>
      </c>
      <c r="W29" s="76">
        <f t="shared" si="16"/>
        <v>0</v>
      </c>
      <c r="X29" s="76">
        <f t="shared" si="17"/>
        <v>1</v>
      </c>
      <c r="Y29" s="76">
        <f t="shared" si="18"/>
        <v>0.5</v>
      </c>
      <c r="Z29" s="76">
        <f t="shared" si="0"/>
        <v>0.5</v>
      </c>
      <c r="AA29" s="76">
        <f t="shared" si="19"/>
        <v>-0.69314718055994529</v>
      </c>
    </row>
    <row r="30" spans="1:30" x14ac:dyDescent="0.25">
      <c r="A30">
        <v>1</v>
      </c>
      <c r="B30">
        <v>0</v>
      </c>
      <c r="C30">
        <v>1</v>
      </c>
      <c r="E30" s="87">
        <f t="shared" si="1"/>
        <v>0</v>
      </c>
      <c r="F30" s="87">
        <f t="shared" si="2"/>
        <v>1</v>
      </c>
      <c r="G30" s="87">
        <f t="shared" si="3"/>
        <v>0.5</v>
      </c>
      <c r="H30" s="87">
        <f t="shared" si="4"/>
        <v>0.5</v>
      </c>
      <c r="I30" s="87">
        <f t="shared" si="5"/>
        <v>-0.69314718055994529</v>
      </c>
      <c r="K30" s="76">
        <f t="shared" si="6"/>
        <v>0.605195533283861</v>
      </c>
      <c r="L30" s="76">
        <f t="shared" si="7"/>
        <v>1.8316103146534117</v>
      </c>
      <c r="M30" s="76">
        <f t="shared" si="8"/>
        <v>0.64684406084231982</v>
      </c>
      <c r="N30" s="76">
        <f t="shared" si="9"/>
        <v>0.64684406084231982</v>
      </c>
      <c r="O30" s="76">
        <f t="shared" si="10"/>
        <v>-0.4356500323217834</v>
      </c>
      <c r="Q30" s="76">
        <f t="shared" si="11"/>
        <v>0.605195533283861</v>
      </c>
      <c r="R30" s="76">
        <f t="shared" si="12"/>
        <v>1.8316103146534117</v>
      </c>
      <c r="S30" s="76">
        <f t="shared" si="13"/>
        <v>0.64684406084231982</v>
      </c>
      <c r="T30" s="76">
        <f t="shared" si="14"/>
        <v>0.64684406084231982</v>
      </c>
      <c r="U30" s="76">
        <f t="shared" si="15"/>
        <v>-0.4356500323217834</v>
      </c>
      <c r="W30" s="76">
        <f t="shared" si="16"/>
        <v>0</v>
      </c>
      <c r="X30" s="76">
        <f t="shared" si="17"/>
        <v>1</v>
      </c>
      <c r="Y30" s="76">
        <f t="shared" si="18"/>
        <v>0.5</v>
      </c>
      <c r="Z30" s="76">
        <f t="shared" si="0"/>
        <v>0.5</v>
      </c>
      <c r="AA30" s="76">
        <f t="shared" si="19"/>
        <v>-0.69314718055994529</v>
      </c>
    </row>
    <row r="31" spans="1:30" x14ac:dyDescent="0.25">
      <c r="A31">
        <v>1</v>
      </c>
      <c r="B31">
        <v>1</v>
      </c>
      <c r="C31">
        <v>1</v>
      </c>
      <c r="E31" s="87">
        <f t="shared" si="1"/>
        <v>1.462280267582817</v>
      </c>
      <c r="F31" s="87">
        <f t="shared" si="2"/>
        <v>4.3157894714615983</v>
      </c>
      <c r="G31" s="87">
        <f t="shared" si="3"/>
        <v>0.81188118804015652</v>
      </c>
      <c r="H31" s="87">
        <f t="shared" si="4"/>
        <v>0.81188118804015652</v>
      </c>
      <c r="I31" s="87">
        <f t="shared" si="5"/>
        <v>-0.20840126967388672</v>
      </c>
      <c r="K31" s="76">
        <f t="shared" si="6"/>
        <v>2.0674758008666778</v>
      </c>
      <c r="L31" s="76">
        <f t="shared" si="7"/>
        <v>7.9048445118016568</v>
      </c>
      <c r="M31" s="76">
        <f t="shared" si="8"/>
        <v>0.88770157652110693</v>
      </c>
      <c r="N31" s="76">
        <f t="shared" si="9"/>
        <v>0.88770157652110693</v>
      </c>
      <c r="O31" s="76">
        <f t="shared" si="10"/>
        <v>-0.11911965494784649</v>
      </c>
      <c r="Q31" s="76">
        <f t="shared" si="11"/>
        <v>4.0773020688385255</v>
      </c>
      <c r="R31" s="76">
        <f t="shared" si="12"/>
        <v>58.986114505249297</v>
      </c>
      <c r="S31" s="76">
        <f t="shared" si="13"/>
        <v>0.98332947535862669</v>
      </c>
      <c r="T31" s="76">
        <f t="shared" si="14"/>
        <v>0.98332947535862669</v>
      </c>
      <c r="U31" s="76">
        <f t="shared" si="15"/>
        <v>-1.6811041688186097E-2</v>
      </c>
      <c r="W31" s="76">
        <f t="shared" si="16"/>
        <v>0</v>
      </c>
      <c r="X31" s="76">
        <f t="shared" si="17"/>
        <v>1</v>
      </c>
      <c r="Y31" s="76">
        <f t="shared" si="18"/>
        <v>0.5</v>
      </c>
      <c r="Z31" s="76">
        <f t="shared" si="0"/>
        <v>0.5</v>
      </c>
      <c r="AA31" s="76">
        <f t="shared" si="19"/>
        <v>-0.69314718055994529</v>
      </c>
    </row>
    <row r="32" spans="1:30" x14ac:dyDescent="0.25">
      <c r="A32">
        <v>1</v>
      </c>
      <c r="B32">
        <v>0</v>
      </c>
      <c r="C32">
        <v>0</v>
      </c>
      <c r="E32" s="87">
        <f t="shared" si="1"/>
        <v>0</v>
      </c>
      <c r="F32" s="87">
        <f t="shared" si="2"/>
        <v>1</v>
      </c>
      <c r="G32" s="87">
        <f t="shared" si="3"/>
        <v>0.5</v>
      </c>
      <c r="H32" s="87">
        <f t="shared" si="4"/>
        <v>0.5</v>
      </c>
      <c r="I32" s="87">
        <f t="shared" si="5"/>
        <v>-0.69314718055994529</v>
      </c>
      <c r="K32" s="76">
        <f t="shared" si="6"/>
        <v>0</v>
      </c>
      <c r="L32" s="76">
        <f t="shared" si="7"/>
        <v>1</v>
      </c>
      <c r="M32" s="76">
        <f t="shared" si="8"/>
        <v>0.5</v>
      </c>
      <c r="N32" s="76">
        <f t="shared" si="9"/>
        <v>0.5</v>
      </c>
      <c r="O32" s="76">
        <f t="shared" si="10"/>
        <v>-0.69314718055994529</v>
      </c>
      <c r="Q32" s="76">
        <f t="shared" si="11"/>
        <v>0</v>
      </c>
      <c r="R32" s="76">
        <f t="shared" si="12"/>
        <v>1</v>
      </c>
      <c r="S32" s="76">
        <f t="shared" si="13"/>
        <v>0.5</v>
      </c>
      <c r="T32" s="76">
        <f t="shared" si="14"/>
        <v>0.5</v>
      </c>
      <c r="U32" s="76">
        <f t="shared" si="15"/>
        <v>-0.69314718055994529</v>
      </c>
      <c r="W32" s="76">
        <f t="shared" si="16"/>
        <v>0</v>
      </c>
      <c r="X32" s="76">
        <f t="shared" si="17"/>
        <v>1</v>
      </c>
      <c r="Y32" s="76">
        <f t="shared" si="18"/>
        <v>0.5</v>
      </c>
      <c r="Z32" s="76">
        <f t="shared" si="0"/>
        <v>0.5</v>
      </c>
      <c r="AA32" s="76">
        <f t="shared" si="19"/>
        <v>-0.69314718055994529</v>
      </c>
    </row>
    <row r="33" spans="1:27" x14ac:dyDescent="0.25">
      <c r="A33">
        <v>1</v>
      </c>
      <c r="B33">
        <v>0</v>
      </c>
      <c r="C33">
        <v>0</v>
      </c>
      <c r="E33" s="87">
        <f t="shared" si="1"/>
        <v>0</v>
      </c>
      <c r="F33" s="87">
        <f t="shared" si="2"/>
        <v>1</v>
      </c>
      <c r="G33" s="87">
        <f t="shared" si="3"/>
        <v>0.5</v>
      </c>
      <c r="H33" s="87">
        <f t="shared" si="4"/>
        <v>0.5</v>
      </c>
      <c r="I33" s="87">
        <f t="shared" si="5"/>
        <v>-0.69314718055994529</v>
      </c>
      <c r="K33" s="76">
        <f t="shared" si="6"/>
        <v>0</v>
      </c>
      <c r="L33" s="76">
        <f t="shared" si="7"/>
        <v>1</v>
      </c>
      <c r="M33" s="76">
        <f t="shared" si="8"/>
        <v>0.5</v>
      </c>
      <c r="N33" s="76">
        <f t="shared" si="9"/>
        <v>0.5</v>
      </c>
      <c r="O33" s="76">
        <f t="shared" si="10"/>
        <v>-0.69314718055994529</v>
      </c>
      <c r="Q33" s="76">
        <f t="shared" si="11"/>
        <v>0</v>
      </c>
      <c r="R33" s="76">
        <f t="shared" si="12"/>
        <v>1</v>
      </c>
      <c r="S33" s="76">
        <f t="shared" si="13"/>
        <v>0.5</v>
      </c>
      <c r="T33" s="76">
        <f t="shared" si="14"/>
        <v>0.5</v>
      </c>
      <c r="U33" s="76">
        <f t="shared" si="15"/>
        <v>-0.69314718055994529</v>
      </c>
      <c r="W33" s="76">
        <f t="shared" si="16"/>
        <v>0</v>
      </c>
      <c r="X33" s="76">
        <f t="shared" si="17"/>
        <v>1</v>
      </c>
      <c r="Y33" s="76">
        <f t="shared" si="18"/>
        <v>0.5</v>
      </c>
      <c r="Z33" s="76">
        <f t="shared" si="0"/>
        <v>0.5</v>
      </c>
      <c r="AA33" s="76">
        <f t="shared" si="19"/>
        <v>-0.69314718055994529</v>
      </c>
    </row>
    <row r="34" spans="1:27" x14ac:dyDescent="0.25">
      <c r="A34">
        <v>1</v>
      </c>
      <c r="B34">
        <v>1</v>
      </c>
      <c r="C34">
        <v>1</v>
      </c>
      <c r="E34" s="87">
        <f t="shared" si="1"/>
        <v>1.462280267582817</v>
      </c>
      <c r="F34" s="87">
        <f t="shared" si="2"/>
        <v>4.3157894714615983</v>
      </c>
      <c r="G34" s="87">
        <f t="shared" si="3"/>
        <v>0.81188118804015652</v>
      </c>
      <c r="H34" s="87">
        <f t="shared" si="4"/>
        <v>0.81188118804015652</v>
      </c>
      <c r="I34" s="87">
        <f t="shared" si="5"/>
        <v>-0.20840126967388672</v>
      </c>
      <c r="K34" s="76">
        <f t="shared" si="6"/>
        <v>2.0674758008666778</v>
      </c>
      <c r="L34" s="76">
        <f t="shared" si="7"/>
        <v>7.9048445118016568</v>
      </c>
      <c r="M34" s="76">
        <f t="shared" si="8"/>
        <v>0.88770157652110693</v>
      </c>
      <c r="N34" s="76">
        <f t="shared" si="9"/>
        <v>0.88770157652110693</v>
      </c>
      <c r="O34" s="76">
        <f t="shared" si="10"/>
        <v>-0.11911965494784649</v>
      </c>
      <c r="Q34" s="76">
        <f t="shared" si="11"/>
        <v>4.0773020688385255</v>
      </c>
      <c r="R34" s="76">
        <f t="shared" si="12"/>
        <v>58.986114505249297</v>
      </c>
      <c r="S34" s="76">
        <f t="shared" si="13"/>
        <v>0.98332947535862669</v>
      </c>
      <c r="T34" s="76">
        <f t="shared" si="14"/>
        <v>0.98332947535862669</v>
      </c>
      <c r="U34" s="76">
        <f t="shared" si="15"/>
        <v>-1.6811041688186097E-2</v>
      </c>
      <c r="W34" s="76">
        <f t="shared" si="16"/>
        <v>0</v>
      </c>
      <c r="X34" s="76">
        <f t="shared" si="17"/>
        <v>1</v>
      </c>
      <c r="Y34" s="76">
        <f t="shared" si="18"/>
        <v>0.5</v>
      </c>
      <c r="Z34" s="76">
        <f t="shared" si="0"/>
        <v>0.5</v>
      </c>
      <c r="AA34" s="76">
        <f t="shared" si="19"/>
        <v>-0.69314718055994529</v>
      </c>
    </row>
    <row r="35" spans="1:27" x14ac:dyDescent="0.25">
      <c r="A35">
        <v>1</v>
      </c>
      <c r="B35">
        <v>0</v>
      </c>
      <c r="C35">
        <v>1</v>
      </c>
      <c r="E35" s="87">
        <f t="shared" si="1"/>
        <v>0</v>
      </c>
      <c r="F35" s="87">
        <f t="shared" si="2"/>
        <v>1</v>
      </c>
      <c r="G35" s="87">
        <f t="shared" si="3"/>
        <v>0.5</v>
      </c>
      <c r="H35" s="87">
        <f t="shared" si="4"/>
        <v>0.5</v>
      </c>
      <c r="I35" s="87">
        <f t="shared" si="5"/>
        <v>-0.69314718055994529</v>
      </c>
      <c r="K35" s="76">
        <f t="shared" si="6"/>
        <v>0.605195533283861</v>
      </c>
      <c r="L35" s="76">
        <f t="shared" si="7"/>
        <v>1.8316103146534117</v>
      </c>
      <c r="M35" s="76">
        <f t="shared" si="8"/>
        <v>0.64684406084231982</v>
      </c>
      <c r="N35" s="76">
        <f t="shared" si="9"/>
        <v>0.64684406084231982</v>
      </c>
      <c r="O35" s="76">
        <f t="shared" si="10"/>
        <v>-0.4356500323217834</v>
      </c>
      <c r="Q35" s="76">
        <f t="shared" si="11"/>
        <v>0.605195533283861</v>
      </c>
      <c r="R35" s="76">
        <f t="shared" si="12"/>
        <v>1.8316103146534117</v>
      </c>
      <c r="S35" s="76">
        <f t="shared" si="13"/>
        <v>0.64684406084231982</v>
      </c>
      <c r="T35" s="76">
        <f t="shared" si="14"/>
        <v>0.64684406084231982</v>
      </c>
      <c r="U35" s="76">
        <f t="shared" si="15"/>
        <v>-0.4356500323217834</v>
      </c>
      <c r="W35" s="76">
        <f t="shared" si="16"/>
        <v>0</v>
      </c>
      <c r="X35" s="76">
        <f t="shared" si="17"/>
        <v>1</v>
      </c>
      <c r="Y35" s="76">
        <f t="shared" si="18"/>
        <v>0.5</v>
      </c>
      <c r="Z35" s="76">
        <f t="shared" si="0"/>
        <v>0.5</v>
      </c>
      <c r="AA35" s="76">
        <f t="shared" si="19"/>
        <v>-0.69314718055994529</v>
      </c>
    </row>
    <row r="36" spans="1:27" x14ac:dyDescent="0.25">
      <c r="A36">
        <v>1</v>
      </c>
      <c r="B36">
        <v>0</v>
      </c>
      <c r="C36">
        <v>1</v>
      </c>
      <c r="E36" s="87">
        <f t="shared" si="1"/>
        <v>0</v>
      </c>
      <c r="F36" s="87">
        <f t="shared" si="2"/>
        <v>1</v>
      </c>
      <c r="G36" s="87">
        <f t="shared" si="3"/>
        <v>0.5</v>
      </c>
      <c r="H36" s="87">
        <f t="shared" si="4"/>
        <v>0.5</v>
      </c>
      <c r="I36" s="87">
        <f t="shared" si="5"/>
        <v>-0.69314718055994529</v>
      </c>
      <c r="K36" s="76">
        <f t="shared" si="6"/>
        <v>0.605195533283861</v>
      </c>
      <c r="L36" s="76">
        <f t="shared" si="7"/>
        <v>1.8316103146534117</v>
      </c>
      <c r="M36" s="76">
        <f t="shared" si="8"/>
        <v>0.64684406084231982</v>
      </c>
      <c r="N36" s="76">
        <f t="shared" si="9"/>
        <v>0.64684406084231982</v>
      </c>
      <c r="O36" s="76">
        <f t="shared" si="10"/>
        <v>-0.4356500323217834</v>
      </c>
      <c r="Q36" s="76">
        <f t="shared" si="11"/>
        <v>0.605195533283861</v>
      </c>
      <c r="R36" s="76">
        <f t="shared" si="12"/>
        <v>1.8316103146534117</v>
      </c>
      <c r="S36" s="76">
        <f t="shared" si="13"/>
        <v>0.64684406084231982</v>
      </c>
      <c r="T36" s="76">
        <f t="shared" si="14"/>
        <v>0.64684406084231982</v>
      </c>
      <c r="U36" s="76">
        <f t="shared" si="15"/>
        <v>-0.4356500323217834</v>
      </c>
      <c r="W36" s="76">
        <f t="shared" si="16"/>
        <v>0</v>
      </c>
      <c r="X36" s="76">
        <f t="shared" si="17"/>
        <v>1</v>
      </c>
      <c r="Y36" s="76">
        <f t="shared" si="18"/>
        <v>0.5</v>
      </c>
      <c r="Z36" s="76">
        <f t="shared" si="0"/>
        <v>0.5</v>
      </c>
      <c r="AA36" s="76">
        <f t="shared" si="19"/>
        <v>-0.69314718055994529</v>
      </c>
    </row>
    <row r="37" spans="1:27" x14ac:dyDescent="0.25">
      <c r="A37">
        <v>1</v>
      </c>
      <c r="B37">
        <v>0</v>
      </c>
      <c r="C37">
        <v>0</v>
      </c>
      <c r="E37" s="87">
        <f t="shared" si="1"/>
        <v>0</v>
      </c>
      <c r="F37" s="87">
        <f t="shared" si="2"/>
        <v>1</v>
      </c>
      <c r="G37" s="87">
        <f t="shared" si="3"/>
        <v>0.5</v>
      </c>
      <c r="H37" s="87">
        <f t="shared" si="4"/>
        <v>0.5</v>
      </c>
      <c r="I37" s="87">
        <f t="shared" si="5"/>
        <v>-0.69314718055994529</v>
      </c>
      <c r="K37" s="76">
        <f t="shared" si="6"/>
        <v>0</v>
      </c>
      <c r="L37" s="76">
        <f t="shared" si="7"/>
        <v>1</v>
      </c>
      <c r="M37" s="76">
        <f t="shared" si="8"/>
        <v>0.5</v>
      </c>
      <c r="N37" s="76">
        <f t="shared" si="9"/>
        <v>0.5</v>
      </c>
      <c r="O37" s="76">
        <f t="shared" si="10"/>
        <v>-0.69314718055994529</v>
      </c>
      <c r="Q37" s="76">
        <f t="shared" si="11"/>
        <v>0</v>
      </c>
      <c r="R37" s="76">
        <f t="shared" si="12"/>
        <v>1</v>
      </c>
      <c r="S37" s="76">
        <f t="shared" si="13"/>
        <v>0.5</v>
      </c>
      <c r="T37" s="76">
        <f t="shared" si="14"/>
        <v>0.5</v>
      </c>
      <c r="U37" s="76">
        <f t="shared" si="15"/>
        <v>-0.69314718055994529</v>
      </c>
      <c r="W37" s="76">
        <f t="shared" si="16"/>
        <v>0</v>
      </c>
      <c r="X37" s="76">
        <f t="shared" si="17"/>
        <v>1</v>
      </c>
      <c r="Y37" s="76">
        <f t="shared" si="18"/>
        <v>0.5</v>
      </c>
      <c r="Z37" s="76">
        <f t="shared" si="0"/>
        <v>0.5</v>
      </c>
      <c r="AA37" s="76">
        <f t="shared" si="19"/>
        <v>-0.69314718055994529</v>
      </c>
    </row>
    <row r="38" spans="1:27" x14ac:dyDescent="0.25">
      <c r="A38">
        <v>1</v>
      </c>
      <c r="B38">
        <v>0</v>
      </c>
      <c r="C38">
        <v>1</v>
      </c>
      <c r="E38" s="87">
        <f t="shared" si="1"/>
        <v>0</v>
      </c>
      <c r="F38" s="87">
        <f t="shared" si="2"/>
        <v>1</v>
      </c>
      <c r="G38" s="87">
        <f t="shared" si="3"/>
        <v>0.5</v>
      </c>
      <c r="H38" s="87">
        <f t="shared" si="4"/>
        <v>0.5</v>
      </c>
      <c r="I38" s="87">
        <f t="shared" si="5"/>
        <v>-0.69314718055994529</v>
      </c>
      <c r="K38" s="76">
        <f t="shared" si="6"/>
        <v>0.605195533283861</v>
      </c>
      <c r="L38" s="76">
        <f t="shared" si="7"/>
        <v>1.8316103146534117</v>
      </c>
      <c r="M38" s="76">
        <f t="shared" si="8"/>
        <v>0.64684406084231982</v>
      </c>
      <c r="N38" s="76">
        <f t="shared" si="9"/>
        <v>0.64684406084231982</v>
      </c>
      <c r="O38" s="76">
        <f t="shared" si="10"/>
        <v>-0.4356500323217834</v>
      </c>
      <c r="Q38" s="76">
        <f t="shared" si="11"/>
        <v>0.605195533283861</v>
      </c>
      <c r="R38" s="76">
        <f t="shared" si="12"/>
        <v>1.8316103146534117</v>
      </c>
      <c r="S38" s="76">
        <f t="shared" si="13"/>
        <v>0.64684406084231982</v>
      </c>
      <c r="T38" s="76">
        <f t="shared" si="14"/>
        <v>0.64684406084231982</v>
      </c>
      <c r="U38" s="76">
        <f t="shared" si="15"/>
        <v>-0.4356500323217834</v>
      </c>
      <c r="W38" s="76">
        <f t="shared" si="16"/>
        <v>0</v>
      </c>
      <c r="X38" s="76">
        <f t="shared" si="17"/>
        <v>1</v>
      </c>
      <c r="Y38" s="76">
        <f t="shared" si="18"/>
        <v>0.5</v>
      </c>
      <c r="Z38" s="76">
        <f t="shared" si="0"/>
        <v>0.5</v>
      </c>
      <c r="AA38" s="76">
        <f t="shared" si="19"/>
        <v>-0.69314718055994529</v>
      </c>
    </row>
    <row r="39" spans="1:27" x14ac:dyDescent="0.25">
      <c r="A39">
        <v>1</v>
      </c>
      <c r="B39">
        <v>0</v>
      </c>
      <c r="C39">
        <v>0</v>
      </c>
      <c r="E39" s="87">
        <f t="shared" si="1"/>
        <v>0</v>
      </c>
      <c r="F39" s="87">
        <f t="shared" si="2"/>
        <v>1</v>
      </c>
      <c r="G39" s="87">
        <f t="shared" si="3"/>
        <v>0.5</v>
      </c>
      <c r="H39" s="87">
        <f t="shared" si="4"/>
        <v>0.5</v>
      </c>
      <c r="I39" s="87">
        <f t="shared" si="5"/>
        <v>-0.69314718055994529</v>
      </c>
      <c r="K39" s="76">
        <f t="shared" si="6"/>
        <v>0</v>
      </c>
      <c r="L39" s="76">
        <f t="shared" si="7"/>
        <v>1</v>
      </c>
      <c r="M39" s="76">
        <f t="shared" si="8"/>
        <v>0.5</v>
      </c>
      <c r="N39" s="76">
        <f t="shared" si="9"/>
        <v>0.5</v>
      </c>
      <c r="O39" s="76">
        <f t="shared" si="10"/>
        <v>-0.69314718055994529</v>
      </c>
      <c r="Q39" s="76">
        <f t="shared" si="11"/>
        <v>0</v>
      </c>
      <c r="R39" s="76">
        <f t="shared" si="12"/>
        <v>1</v>
      </c>
      <c r="S39" s="76">
        <f t="shared" si="13"/>
        <v>0.5</v>
      </c>
      <c r="T39" s="76">
        <f t="shared" si="14"/>
        <v>0.5</v>
      </c>
      <c r="U39" s="76">
        <f t="shared" si="15"/>
        <v>-0.69314718055994529</v>
      </c>
      <c r="W39" s="76">
        <f t="shared" si="16"/>
        <v>0</v>
      </c>
      <c r="X39" s="76">
        <f t="shared" si="17"/>
        <v>1</v>
      </c>
      <c r="Y39" s="76">
        <f t="shared" si="18"/>
        <v>0.5</v>
      </c>
      <c r="Z39" s="76">
        <f t="shared" si="0"/>
        <v>0.5</v>
      </c>
      <c r="AA39" s="76">
        <f t="shared" si="19"/>
        <v>-0.69314718055994529</v>
      </c>
    </row>
    <row r="40" spans="1:27" x14ac:dyDescent="0.25">
      <c r="A40">
        <v>1</v>
      </c>
      <c r="B40">
        <v>0</v>
      </c>
      <c r="C40">
        <v>1</v>
      </c>
      <c r="E40" s="87">
        <f t="shared" si="1"/>
        <v>0</v>
      </c>
      <c r="F40" s="87">
        <f t="shared" si="2"/>
        <v>1</v>
      </c>
      <c r="G40" s="87">
        <f t="shared" si="3"/>
        <v>0.5</v>
      </c>
      <c r="H40" s="87">
        <f t="shared" si="4"/>
        <v>0.5</v>
      </c>
      <c r="I40" s="87">
        <f t="shared" si="5"/>
        <v>-0.69314718055994529</v>
      </c>
      <c r="K40" s="76">
        <f t="shared" si="6"/>
        <v>0.605195533283861</v>
      </c>
      <c r="L40" s="76">
        <f t="shared" si="7"/>
        <v>1.8316103146534117</v>
      </c>
      <c r="M40" s="76">
        <f t="shared" si="8"/>
        <v>0.64684406084231982</v>
      </c>
      <c r="N40" s="76">
        <f t="shared" si="9"/>
        <v>0.64684406084231982</v>
      </c>
      <c r="O40" s="76">
        <f t="shared" si="10"/>
        <v>-0.4356500323217834</v>
      </c>
      <c r="Q40" s="76">
        <f t="shared" si="11"/>
        <v>0.605195533283861</v>
      </c>
      <c r="R40" s="76">
        <f t="shared" si="12"/>
        <v>1.8316103146534117</v>
      </c>
      <c r="S40" s="76">
        <f t="shared" si="13"/>
        <v>0.64684406084231982</v>
      </c>
      <c r="T40" s="76">
        <f t="shared" si="14"/>
        <v>0.64684406084231982</v>
      </c>
      <c r="U40" s="76">
        <f t="shared" si="15"/>
        <v>-0.4356500323217834</v>
      </c>
      <c r="W40" s="76">
        <f t="shared" si="16"/>
        <v>0</v>
      </c>
      <c r="X40" s="76">
        <f t="shared" si="17"/>
        <v>1</v>
      </c>
      <c r="Y40" s="76">
        <f t="shared" si="18"/>
        <v>0.5</v>
      </c>
      <c r="Z40" s="76">
        <f t="shared" si="0"/>
        <v>0.5</v>
      </c>
      <c r="AA40" s="76">
        <f t="shared" si="19"/>
        <v>-0.69314718055994529</v>
      </c>
    </row>
    <row r="41" spans="1:27" x14ac:dyDescent="0.25">
      <c r="A41">
        <v>1</v>
      </c>
      <c r="B41">
        <v>0</v>
      </c>
      <c r="C41">
        <v>1</v>
      </c>
      <c r="E41" s="87">
        <f t="shared" si="1"/>
        <v>0</v>
      </c>
      <c r="F41" s="87">
        <f t="shared" si="2"/>
        <v>1</v>
      </c>
      <c r="G41" s="87">
        <f t="shared" si="3"/>
        <v>0.5</v>
      </c>
      <c r="H41" s="87">
        <f t="shared" si="4"/>
        <v>0.5</v>
      </c>
      <c r="I41" s="87">
        <f t="shared" si="5"/>
        <v>-0.69314718055994529</v>
      </c>
      <c r="K41" s="76">
        <f t="shared" si="6"/>
        <v>0.605195533283861</v>
      </c>
      <c r="L41" s="76">
        <f t="shared" si="7"/>
        <v>1.8316103146534117</v>
      </c>
      <c r="M41" s="76">
        <f t="shared" si="8"/>
        <v>0.64684406084231982</v>
      </c>
      <c r="N41" s="76">
        <f t="shared" si="9"/>
        <v>0.64684406084231982</v>
      </c>
      <c r="O41" s="76">
        <f t="shared" si="10"/>
        <v>-0.4356500323217834</v>
      </c>
      <c r="Q41" s="76">
        <f t="shared" si="11"/>
        <v>0.605195533283861</v>
      </c>
      <c r="R41" s="76">
        <f t="shared" si="12"/>
        <v>1.8316103146534117</v>
      </c>
      <c r="S41" s="76">
        <f t="shared" si="13"/>
        <v>0.64684406084231982</v>
      </c>
      <c r="T41" s="76">
        <f t="shared" si="14"/>
        <v>0.64684406084231982</v>
      </c>
      <c r="U41" s="76">
        <f t="shared" si="15"/>
        <v>-0.4356500323217834</v>
      </c>
      <c r="W41" s="76">
        <f t="shared" si="16"/>
        <v>0</v>
      </c>
      <c r="X41" s="76">
        <f t="shared" si="17"/>
        <v>1</v>
      </c>
      <c r="Y41" s="76">
        <f t="shared" si="18"/>
        <v>0.5</v>
      </c>
      <c r="Z41" s="76">
        <f t="shared" si="0"/>
        <v>0.5</v>
      </c>
      <c r="AA41" s="76">
        <f t="shared" si="19"/>
        <v>-0.69314718055994529</v>
      </c>
    </row>
    <row r="42" spans="1:27" x14ac:dyDescent="0.25">
      <c r="A42">
        <v>1</v>
      </c>
      <c r="B42">
        <v>0</v>
      </c>
      <c r="C42">
        <v>1</v>
      </c>
      <c r="E42" s="87">
        <f t="shared" si="1"/>
        <v>0</v>
      </c>
      <c r="F42" s="87">
        <f t="shared" si="2"/>
        <v>1</v>
      </c>
      <c r="G42" s="87">
        <f t="shared" si="3"/>
        <v>0.5</v>
      </c>
      <c r="H42" s="87">
        <f t="shared" si="4"/>
        <v>0.5</v>
      </c>
      <c r="I42" s="87">
        <f t="shared" si="5"/>
        <v>-0.69314718055994529</v>
      </c>
      <c r="K42" s="76">
        <f t="shared" si="6"/>
        <v>0.605195533283861</v>
      </c>
      <c r="L42" s="76">
        <f t="shared" si="7"/>
        <v>1.8316103146534117</v>
      </c>
      <c r="M42" s="76">
        <f t="shared" si="8"/>
        <v>0.64684406084231982</v>
      </c>
      <c r="N42" s="76">
        <f t="shared" si="9"/>
        <v>0.64684406084231982</v>
      </c>
      <c r="O42" s="76">
        <f t="shared" si="10"/>
        <v>-0.4356500323217834</v>
      </c>
      <c r="Q42" s="76">
        <f t="shared" si="11"/>
        <v>0.605195533283861</v>
      </c>
      <c r="R42" s="76">
        <f t="shared" si="12"/>
        <v>1.8316103146534117</v>
      </c>
      <c r="S42" s="76">
        <f t="shared" si="13"/>
        <v>0.64684406084231982</v>
      </c>
      <c r="T42" s="76">
        <f t="shared" si="14"/>
        <v>0.64684406084231982</v>
      </c>
      <c r="U42" s="76">
        <f t="shared" si="15"/>
        <v>-0.4356500323217834</v>
      </c>
      <c r="W42" s="76">
        <f t="shared" si="16"/>
        <v>0</v>
      </c>
      <c r="X42" s="76">
        <f t="shared" si="17"/>
        <v>1</v>
      </c>
      <c r="Y42" s="76">
        <f t="shared" si="18"/>
        <v>0.5</v>
      </c>
      <c r="Z42" s="76">
        <f t="shared" si="0"/>
        <v>0.5</v>
      </c>
      <c r="AA42" s="76">
        <f t="shared" si="19"/>
        <v>-0.69314718055994529</v>
      </c>
    </row>
    <row r="43" spans="1:27" x14ac:dyDescent="0.25">
      <c r="A43">
        <v>1</v>
      </c>
      <c r="B43">
        <v>0</v>
      </c>
      <c r="C43">
        <v>0</v>
      </c>
      <c r="E43" s="87">
        <f t="shared" si="1"/>
        <v>0</v>
      </c>
      <c r="F43" s="87">
        <f t="shared" si="2"/>
        <v>1</v>
      </c>
      <c r="G43" s="87">
        <f t="shared" si="3"/>
        <v>0.5</v>
      </c>
      <c r="H43" s="87">
        <f t="shared" si="4"/>
        <v>0.5</v>
      </c>
      <c r="I43" s="87">
        <f t="shared" si="5"/>
        <v>-0.69314718055994529</v>
      </c>
      <c r="K43" s="76">
        <f t="shared" si="6"/>
        <v>0</v>
      </c>
      <c r="L43" s="76">
        <f t="shared" si="7"/>
        <v>1</v>
      </c>
      <c r="M43" s="76">
        <f t="shared" si="8"/>
        <v>0.5</v>
      </c>
      <c r="N43" s="76">
        <f t="shared" si="9"/>
        <v>0.5</v>
      </c>
      <c r="O43" s="76">
        <f t="shared" si="10"/>
        <v>-0.69314718055994529</v>
      </c>
      <c r="Q43" s="76">
        <f t="shared" si="11"/>
        <v>0</v>
      </c>
      <c r="R43" s="76">
        <f t="shared" si="12"/>
        <v>1</v>
      </c>
      <c r="S43" s="76">
        <f t="shared" si="13"/>
        <v>0.5</v>
      </c>
      <c r="T43" s="76">
        <f t="shared" si="14"/>
        <v>0.5</v>
      </c>
      <c r="U43" s="76">
        <f t="shared" si="15"/>
        <v>-0.69314718055994529</v>
      </c>
      <c r="W43" s="76">
        <f t="shared" si="16"/>
        <v>0</v>
      </c>
      <c r="X43" s="76">
        <f t="shared" si="17"/>
        <v>1</v>
      </c>
      <c r="Y43" s="76">
        <f t="shared" si="18"/>
        <v>0.5</v>
      </c>
      <c r="Z43" s="76">
        <f t="shared" si="0"/>
        <v>0.5</v>
      </c>
      <c r="AA43" s="76">
        <f t="shared" si="19"/>
        <v>-0.69314718055994529</v>
      </c>
    </row>
    <row r="44" spans="1:27" x14ac:dyDescent="0.25">
      <c r="A44">
        <v>1</v>
      </c>
      <c r="B44">
        <v>0</v>
      </c>
      <c r="C44">
        <v>1</v>
      </c>
      <c r="E44" s="87">
        <f t="shared" si="1"/>
        <v>0</v>
      </c>
      <c r="F44" s="87">
        <f t="shared" si="2"/>
        <v>1</v>
      </c>
      <c r="G44" s="87">
        <f t="shared" si="3"/>
        <v>0.5</v>
      </c>
      <c r="H44" s="87">
        <f t="shared" si="4"/>
        <v>0.5</v>
      </c>
      <c r="I44" s="87">
        <f t="shared" si="5"/>
        <v>-0.69314718055994529</v>
      </c>
      <c r="K44" s="76">
        <f t="shared" si="6"/>
        <v>0.605195533283861</v>
      </c>
      <c r="L44" s="76">
        <f t="shared" si="7"/>
        <v>1.8316103146534117</v>
      </c>
      <c r="M44" s="76">
        <f t="shared" si="8"/>
        <v>0.64684406084231982</v>
      </c>
      <c r="N44" s="76">
        <f t="shared" si="9"/>
        <v>0.64684406084231982</v>
      </c>
      <c r="O44" s="76">
        <f t="shared" si="10"/>
        <v>-0.4356500323217834</v>
      </c>
      <c r="Q44" s="76">
        <f t="shared" si="11"/>
        <v>0.605195533283861</v>
      </c>
      <c r="R44" s="76">
        <f t="shared" si="12"/>
        <v>1.8316103146534117</v>
      </c>
      <c r="S44" s="76">
        <f t="shared" si="13"/>
        <v>0.64684406084231982</v>
      </c>
      <c r="T44" s="76">
        <f t="shared" si="14"/>
        <v>0.64684406084231982</v>
      </c>
      <c r="U44" s="76">
        <f t="shared" si="15"/>
        <v>-0.4356500323217834</v>
      </c>
      <c r="W44" s="76">
        <f t="shared" si="16"/>
        <v>0</v>
      </c>
      <c r="X44" s="76">
        <f t="shared" si="17"/>
        <v>1</v>
      </c>
      <c r="Y44" s="76">
        <f t="shared" si="18"/>
        <v>0.5</v>
      </c>
      <c r="Z44" s="76">
        <f t="shared" si="0"/>
        <v>0.5</v>
      </c>
      <c r="AA44" s="76">
        <f t="shared" si="19"/>
        <v>-0.69314718055994529</v>
      </c>
    </row>
    <row r="45" spans="1:27" x14ac:dyDescent="0.25">
      <c r="A45">
        <v>1</v>
      </c>
      <c r="B45">
        <v>0</v>
      </c>
      <c r="C45">
        <v>1</v>
      </c>
      <c r="E45" s="87">
        <f t="shared" si="1"/>
        <v>0</v>
      </c>
      <c r="F45" s="87">
        <f t="shared" si="2"/>
        <v>1</v>
      </c>
      <c r="G45" s="87">
        <f t="shared" si="3"/>
        <v>0.5</v>
      </c>
      <c r="H45" s="87">
        <f t="shared" si="4"/>
        <v>0.5</v>
      </c>
      <c r="I45" s="87">
        <f t="shared" si="5"/>
        <v>-0.69314718055994529</v>
      </c>
      <c r="K45" s="76">
        <f t="shared" si="6"/>
        <v>0.605195533283861</v>
      </c>
      <c r="L45" s="76">
        <f t="shared" si="7"/>
        <v>1.8316103146534117</v>
      </c>
      <c r="M45" s="76">
        <f t="shared" si="8"/>
        <v>0.64684406084231982</v>
      </c>
      <c r="N45" s="76">
        <f t="shared" si="9"/>
        <v>0.64684406084231982</v>
      </c>
      <c r="O45" s="76">
        <f t="shared" si="10"/>
        <v>-0.4356500323217834</v>
      </c>
      <c r="Q45" s="76">
        <f t="shared" si="11"/>
        <v>0.605195533283861</v>
      </c>
      <c r="R45" s="76">
        <f t="shared" si="12"/>
        <v>1.8316103146534117</v>
      </c>
      <c r="S45" s="76">
        <f t="shared" si="13"/>
        <v>0.64684406084231982</v>
      </c>
      <c r="T45" s="76">
        <f t="shared" si="14"/>
        <v>0.64684406084231982</v>
      </c>
      <c r="U45" s="76">
        <f t="shared" si="15"/>
        <v>-0.4356500323217834</v>
      </c>
      <c r="W45" s="76">
        <f t="shared" si="16"/>
        <v>0</v>
      </c>
      <c r="X45" s="76">
        <f t="shared" si="17"/>
        <v>1</v>
      </c>
      <c r="Y45" s="76">
        <f t="shared" si="18"/>
        <v>0.5</v>
      </c>
      <c r="Z45" s="76">
        <f t="shared" si="0"/>
        <v>0.5</v>
      </c>
      <c r="AA45" s="76">
        <f t="shared" si="19"/>
        <v>-0.69314718055994529</v>
      </c>
    </row>
    <row r="46" spans="1:27" x14ac:dyDescent="0.25">
      <c r="A46">
        <v>1</v>
      </c>
      <c r="B46">
        <v>0</v>
      </c>
      <c r="C46">
        <v>1</v>
      </c>
      <c r="E46" s="87">
        <f t="shared" si="1"/>
        <v>0</v>
      </c>
      <c r="F46" s="87">
        <f t="shared" si="2"/>
        <v>1</v>
      </c>
      <c r="G46" s="87">
        <f t="shared" si="3"/>
        <v>0.5</v>
      </c>
      <c r="H46" s="87">
        <f t="shared" si="4"/>
        <v>0.5</v>
      </c>
      <c r="I46" s="87">
        <f t="shared" si="5"/>
        <v>-0.69314718055994529</v>
      </c>
      <c r="K46" s="76">
        <f t="shared" si="6"/>
        <v>0.605195533283861</v>
      </c>
      <c r="L46" s="76">
        <f t="shared" si="7"/>
        <v>1.8316103146534117</v>
      </c>
      <c r="M46" s="76">
        <f t="shared" si="8"/>
        <v>0.64684406084231982</v>
      </c>
      <c r="N46" s="76">
        <f t="shared" si="9"/>
        <v>0.64684406084231982</v>
      </c>
      <c r="O46" s="76">
        <f t="shared" si="10"/>
        <v>-0.4356500323217834</v>
      </c>
      <c r="Q46" s="76">
        <f t="shared" si="11"/>
        <v>0.605195533283861</v>
      </c>
      <c r="R46" s="76">
        <f t="shared" si="12"/>
        <v>1.8316103146534117</v>
      </c>
      <c r="S46" s="76">
        <f t="shared" si="13"/>
        <v>0.64684406084231982</v>
      </c>
      <c r="T46" s="76">
        <f t="shared" si="14"/>
        <v>0.64684406084231982</v>
      </c>
      <c r="U46" s="76">
        <f t="shared" si="15"/>
        <v>-0.4356500323217834</v>
      </c>
      <c r="W46" s="76">
        <f t="shared" si="16"/>
        <v>0</v>
      </c>
      <c r="X46" s="76">
        <f t="shared" si="17"/>
        <v>1</v>
      </c>
      <c r="Y46" s="76">
        <f t="shared" si="18"/>
        <v>0.5</v>
      </c>
      <c r="Z46" s="76">
        <f t="shared" si="0"/>
        <v>0.5</v>
      </c>
      <c r="AA46" s="76">
        <f t="shared" si="19"/>
        <v>-0.69314718055994529</v>
      </c>
    </row>
    <row r="47" spans="1:27" x14ac:dyDescent="0.25">
      <c r="A47">
        <v>1</v>
      </c>
      <c r="B47">
        <v>0</v>
      </c>
      <c r="C47">
        <v>1</v>
      </c>
      <c r="E47" s="87">
        <f t="shared" si="1"/>
        <v>0</v>
      </c>
      <c r="F47" s="87">
        <f t="shared" si="2"/>
        <v>1</v>
      </c>
      <c r="G47" s="87">
        <f t="shared" si="3"/>
        <v>0.5</v>
      </c>
      <c r="H47" s="87">
        <f t="shared" si="4"/>
        <v>0.5</v>
      </c>
      <c r="I47" s="87">
        <f t="shared" si="5"/>
        <v>-0.69314718055994529</v>
      </c>
      <c r="K47" s="76">
        <f t="shared" si="6"/>
        <v>0.605195533283861</v>
      </c>
      <c r="L47" s="76">
        <f t="shared" si="7"/>
        <v>1.8316103146534117</v>
      </c>
      <c r="M47" s="76">
        <f t="shared" si="8"/>
        <v>0.64684406084231982</v>
      </c>
      <c r="N47" s="76">
        <f t="shared" si="9"/>
        <v>0.64684406084231982</v>
      </c>
      <c r="O47" s="76">
        <f t="shared" si="10"/>
        <v>-0.4356500323217834</v>
      </c>
      <c r="Q47" s="76">
        <f t="shared" si="11"/>
        <v>0.605195533283861</v>
      </c>
      <c r="R47" s="76">
        <f t="shared" si="12"/>
        <v>1.8316103146534117</v>
      </c>
      <c r="S47" s="76">
        <f t="shared" si="13"/>
        <v>0.64684406084231982</v>
      </c>
      <c r="T47" s="76">
        <f t="shared" si="14"/>
        <v>0.64684406084231982</v>
      </c>
      <c r="U47" s="76">
        <f t="shared" si="15"/>
        <v>-0.4356500323217834</v>
      </c>
      <c r="W47" s="76">
        <f t="shared" si="16"/>
        <v>0</v>
      </c>
      <c r="X47" s="76">
        <f t="shared" si="17"/>
        <v>1</v>
      </c>
      <c r="Y47" s="76">
        <f t="shared" si="18"/>
        <v>0.5</v>
      </c>
      <c r="Z47" s="76">
        <f t="shared" si="0"/>
        <v>0.5</v>
      </c>
      <c r="AA47" s="76">
        <f t="shared" si="19"/>
        <v>-0.69314718055994529</v>
      </c>
    </row>
    <row r="48" spans="1:27" x14ac:dyDescent="0.25">
      <c r="A48">
        <v>1</v>
      </c>
      <c r="B48">
        <v>0</v>
      </c>
      <c r="C48">
        <v>1</v>
      </c>
      <c r="E48" s="87">
        <f t="shared" si="1"/>
        <v>0</v>
      </c>
      <c r="F48" s="87">
        <f t="shared" si="2"/>
        <v>1</v>
      </c>
      <c r="G48" s="87">
        <f t="shared" si="3"/>
        <v>0.5</v>
      </c>
      <c r="H48" s="87">
        <f t="shared" si="4"/>
        <v>0.5</v>
      </c>
      <c r="I48" s="87">
        <f t="shared" si="5"/>
        <v>-0.69314718055994529</v>
      </c>
      <c r="K48" s="76">
        <f t="shared" si="6"/>
        <v>0.605195533283861</v>
      </c>
      <c r="L48" s="76">
        <f t="shared" si="7"/>
        <v>1.8316103146534117</v>
      </c>
      <c r="M48" s="76">
        <f t="shared" si="8"/>
        <v>0.64684406084231982</v>
      </c>
      <c r="N48" s="76">
        <f t="shared" si="9"/>
        <v>0.64684406084231982</v>
      </c>
      <c r="O48" s="76">
        <f t="shared" si="10"/>
        <v>-0.4356500323217834</v>
      </c>
      <c r="Q48" s="76">
        <f t="shared" si="11"/>
        <v>0.605195533283861</v>
      </c>
      <c r="R48" s="76">
        <f t="shared" si="12"/>
        <v>1.8316103146534117</v>
      </c>
      <c r="S48" s="76">
        <f t="shared" si="13"/>
        <v>0.64684406084231982</v>
      </c>
      <c r="T48" s="76">
        <f t="shared" si="14"/>
        <v>0.64684406084231982</v>
      </c>
      <c r="U48" s="76">
        <f t="shared" si="15"/>
        <v>-0.4356500323217834</v>
      </c>
      <c r="W48" s="76">
        <f t="shared" si="16"/>
        <v>0</v>
      </c>
      <c r="X48" s="76">
        <f t="shared" si="17"/>
        <v>1</v>
      </c>
      <c r="Y48" s="76">
        <f t="shared" si="18"/>
        <v>0.5</v>
      </c>
      <c r="Z48" s="76">
        <f t="shared" si="0"/>
        <v>0.5</v>
      </c>
      <c r="AA48" s="76">
        <f t="shared" si="19"/>
        <v>-0.69314718055994529</v>
      </c>
    </row>
    <row r="49" spans="1:27" x14ac:dyDescent="0.25">
      <c r="A49">
        <v>1</v>
      </c>
      <c r="B49">
        <v>0</v>
      </c>
      <c r="C49">
        <v>1</v>
      </c>
      <c r="E49" s="87">
        <f t="shared" si="1"/>
        <v>0</v>
      </c>
      <c r="F49" s="87">
        <f t="shared" si="2"/>
        <v>1</v>
      </c>
      <c r="G49" s="87">
        <f t="shared" si="3"/>
        <v>0.5</v>
      </c>
      <c r="H49" s="87">
        <f t="shared" si="4"/>
        <v>0.5</v>
      </c>
      <c r="I49" s="87">
        <f t="shared" si="5"/>
        <v>-0.69314718055994529</v>
      </c>
      <c r="K49" s="76">
        <f t="shared" si="6"/>
        <v>0.605195533283861</v>
      </c>
      <c r="L49" s="76">
        <f t="shared" si="7"/>
        <v>1.8316103146534117</v>
      </c>
      <c r="M49" s="76">
        <f t="shared" si="8"/>
        <v>0.64684406084231982</v>
      </c>
      <c r="N49" s="76">
        <f t="shared" si="9"/>
        <v>0.64684406084231982</v>
      </c>
      <c r="O49" s="76">
        <f t="shared" si="10"/>
        <v>-0.4356500323217834</v>
      </c>
      <c r="Q49" s="76">
        <f t="shared" si="11"/>
        <v>0.605195533283861</v>
      </c>
      <c r="R49" s="76">
        <f t="shared" si="12"/>
        <v>1.8316103146534117</v>
      </c>
      <c r="S49" s="76">
        <f t="shared" si="13"/>
        <v>0.64684406084231982</v>
      </c>
      <c r="T49" s="76">
        <f t="shared" si="14"/>
        <v>0.64684406084231982</v>
      </c>
      <c r="U49" s="76">
        <f t="shared" si="15"/>
        <v>-0.4356500323217834</v>
      </c>
      <c r="W49" s="76">
        <f t="shared" si="16"/>
        <v>0</v>
      </c>
      <c r="X49" s="76">
        <f t="shared" si="17"/>
        <v>1</v>
      </c>
      <c r="Y49" s="76">
        <f t="shared" si="18"/>
        <v>0.5</v>
      </c>
      <c r="Z49" s="76">
        <f t="shared" si="0"/>
        <v>0.5</v>
      </c>
      <c r="AA49" s="76">
        <f t="shared" si="19"/>
        <v>-0.69314718055994529</v>
      </c>
    </row>
    <row r="50" spans="1:27" x14ac:dyDescent="0.25">
      <c r="A50">
        <v>1</v>
      </c>
      <c r="B50">
        <v>0</v>
      </c>
      <c r="C50">
        <v>0</v>
      </c>
      <c r="E50" s="87">
        <f t="shared" si="1"/>
        <v>0</v>
      </c>
      <c r="F50" s="87">
        <f t="shared" si="2"/>
        <v>1</v>
      </c>
      <c r="G50" s="87">
        <f t="shared" si="3"/>
        <v>0.5</v>
      </c>
      <c r="H50" s="87">
        <f t="shared" si="4"/>
        <v>0.5</v>
      </c>
      <c r="I50" s="87">
        <f t="shared" si="5"/>
        <v>-0.69314718055994529</v>
      </c>
      <c r="K50" s="76">
        <f t="shared" si="6"/>
        <v>0</v>
      </c>
      <c r="L50" s="76">
        <f t="shared" si="7"/>
        <v>1</v>
      </c>
      <c r="M50" s="76">
        <f t="shared" si="8"/>
        <v>0.5</v>
      </c>
      <c r="N50" s="76">
        <f t="shared" si="9"/>
        <v>0.5</v>
      </c>
      <c r="O50" s="76">
        <f t="shared" si="10"/>
        <v>-0.69314718055994529</v>
      </c>
      <c r="Q50" s="76">
        <f t="shared" si="11"/>
        <v>0</v>
      </c>
      <c r="R50" s="76">
        <f t="shared" si="12"/>
        <v>1</v>
      </c>
      <c r="S50" s="76">
        <f t="shared" si="13"/>
        <v>0.5</v>
      </c>
      <c r="T50" s="76">
        <f t="shared" si="14"/>
        <v>0.5</v>
      </c>
      <c r="U50" s="76">
        <f t="shared" si="15"/>
        <v>-0.69314718055994529</v>
      </c>
      <c r="W50" s="76">
        <f t="shared" si="16"/>
        <v>0</v>
      </c>
      <c r="X50" s="76">
        <f t="shared" si="17"/>
        <v>1</v>
      </c>
      <c r="Y50" s="76">
        <f t="shared" si="18"/>
        <v>0.5</v>
      </c>
      <c r="Z50" s="76">
        <f t="shared" si="0"/>
        <v>0.5</v>
      </c>
      <c r="AA50" s="76">
        <f t="shared" si="19"/>
        <v>-0.69314718055994529</v>
      </c>
    </row>
    <row r="51" spans="1:27" x14ac:dyDescent="0.25">
      <c r="A51">
        <v>1</v>
      </c>
      <c r="B51">
        <v>0</v>
      </c>
      <c r="C51">
        <v>0</v>
      </c>
      <c r="E51" s="87">
        <f t="shared" si="1"/>
        <v>0</v>
      </c>
      <c r="F51" s="87">
        <f t="shared" si="2"/>
        <v>1</v>
      </c>
      <c r="G51" s="87">
        <f t="shared" si="3"/>
        <v>0.5</v>
      </c>
      <c r="H51" s="87">
        <f t="shared" si="4"/>
        <v>0.5</v>
      </c>
      <c r="I51" s="87">
        <f t="shared" si="5"/>
        <v>-0.69314718055994529</v>
      </c>
      <c r="K51" s="76">
        <f t="shared" si="6"/>
        <v>0</v>
      </c>
      <c r="L51" s="76">
        <f t="shared" si="7"/>
        <v>1</v>
      </c>
      <c r="M51" s="76">
        <f t="shared" si="8"/>
        <v>0.5</v>
      </c>
      <c r="N51" s="76">
        <f t="shared" si="9"/>
        <v>0.5</v>
      </c>
      <c r="O51" s="76">
        <f t="shared" si="10"/>
        <v>-0.69314718055994529</v>
      </c>
      <c r="Q51" s="76">
        <f t="shared" si="11"/>
        <v>0</v>
      </c>
      <c r="R51" s="76">
        <f t="shared" si="12"/>
        <v>1</v>
      </c>
      <c r="S51" s="76">
        <f t="shared" si="13"/>
        <v>0.5</v>
      </c>
      <c r="T51" s="76">
        <f t="shared" si="14"/>
        <v>0.5</v>
      </c>
      <c r="U51" s="76">
        <f t="shared" si="15"/>
        <v>-0.69314718055994529</v>
      </c>
      <c r="W51" s="76">
        <f t="shared" si="16"/>
        <v>0</v>
      </c>
      <c r="X51" s="76">
        <f t="shared" si="17"/>
        <v>1</v>
      </c>
      <c r="Y51" s="76">
        <f t="shared" si="18"/>
        <v>0.5</v>
      </c>
      <c r="Z51" s="76">
        <f t="shared" si="0"/>
        <v>0.5</v>
      </c>
      <c r="AA51" s="76">
        <f t="shared" si="19"/>
        <v>-0.69314718055994529</v>
      </c>
    </row>
    <row r="52" spans="1:27" x14ac:dyDescent="0.25">
      <c r="A52">
        <v>1</v>
      </c>
      <c r="B52">
        <v>0</v>
      </c>
      <c r="C52">
        <v>1</v>
      </c>
      <c r="E52" s="87">
        <f t="shared" si="1"/>
        <v>0</v>
      </c>
      <c r="F52" s="87">
        <f t="shared" si="2"/>
        <v>1</v>
      </c>
      <c r="G52" s="87">
        <f t="shared" si="3"/>
        <v>0.5</v>
      </c>
      <c r="H52" s="87">
        <f t="shared" si="4"/>
        <v>0.5</v>
      </c>
      <c r="I52" s="87">
        <f t="shared" si="5"/>
        <v>-0.69314718055994529</v>
      </c>
      <c r="K52" s="76">
        <f t="shared" si="6"/>
        <v>0.605195533283861</v>
      </c>
      <c r="L52" s="76">
        <f t="shared" si="7"/>
        <v>1.8316103146534117</v>
      </c>
      <c r="M52" s="76">
        <f t="shared" si="8"/>
        <v>0.64684406084231982</v>
      </c>
      <c r="N52" s="76">
        <f t="shared" si="9"/>
        <v>0.64684406084231982</v>
      </c>
      <c r="O52" s="76">
        <f t="shared" si="10"/>
        <v>-0.4356500323217834</v>
      </c>
      <c r="Q52" s="76">
        <f t="shared" si="11"/>
        <v>0.605195533283861</v>
      </c>
      <c r="R52" s="76">
        <f t="shared" si="12"/>
        <v>1.8316103146534117</v>
      </c>
      <c r="S52" s="76">
        <f t="shared" si="13"/>
        <v>0.64684406084231982</v>
      </c>
      <c r="T52" s="76">
        <f t="shared" si="14"/>
        <v>0.64684406084231982</v>
      </c>
      <c r="U52" s="76">
        <f t="shared" si="15"/>
        <v>-0.4356500323217834</v>
      </c>
      <c r="W52" s="76">
        <f t="shared" si="16"/>
        <v>0</v>
      </c>
      <c r="X52" s="76">
        <f t="shared" si="17"/>
        <v>1</v>
      </c>
      <c r="Y52" s="76">
        <f t="shared" si="18"/>
        <v>0.5</v>
      </c>
      <c r="Z52" s="76">
        <f t="shared" si="0"/>
        <v>0.5</v>
      </c>
      <c r="AA52" s="76">
        <f t="shared" si="19"/>
        <v>-0.69314718055994529</v>
      </c>
    </row>
    <row r="53" spans="1:27" x14ac:dyDescent="0.25">
      <c r="A53">
        <v>1</v>
      </c>
      <c r="B53">
        <v>0</v>
      </c>
      <c r="C53">
        <v>1</v>
      </c>
      <c r="E53" s="87">
        <f t="shared" si="1"/>
        <v>0</v>
      </c>
      <c r="F53" s="87">
        <f t="shared" si="2"/>
        <v>1</v>
      </c>
      <c r="G53" s="87">
        <f t="shared" si="3"/>
        <v>0.5</v>
      </c>
      <c r="H53" s="87">
        <f t="shared" si="4"/>
        <v>0.5</v>
      </c>
      <c r="I53" s="87">
        <f t="shared" si="5"/>
        <v>-0.69314718055994529</v>
      </c>
      <c r="K53" s="76">
        <f t="shared" si="6"/>
        <v>0.605195533283861</v>
      </c>
      <c r="L53" s="76">
        <f t="shared" si="7"/>
        <v>1.8316103146534117</v>
      </c>
      <c r="M53" s="76">
        <f t="shared" si="8"/>
        <v>0.64684406084231982</v>
      </c>
      <c r="N53" s="76">
        <f t="shared" si="9"/>
        <v>0.64684406084231982</v>
      </c>
      <c r="O53" s="76">
        <f t="shared" si="10"/>
        <v>-0.4356500323217834</v>
      </c>
      <c r="Q53" s="76">
        <f t="shared" si="11"/>
        <v>0.605195533283861</v>
      </c>
      <c r="R53" s="76">
        <f t="shared" si="12"/>
        <v>1.8316103146534117</v>
      </c>
      <c r="S53" s="76">
        <f t="shared" si="13"/>
        <v>0.64684406084231982</v>
      </c>
      <c r="T53" s="76">
        <f t="shared" si="14"/>
        <v>0.64684406084231982</v>
      </c>
      <c r="U53" s="76">
        <f t="shared" si="15"/>
        <v>-0.4356500323217834</v>
      </c>
      <c r="W53" s="76">
        <f t="shared" si="16"/>
        <v>0</v>
      </c>
      <c r="X53" s="76">
        <f t="shared" si="17"/>
        <v>1</v>
      </c>
      <c r="Y53" s="76">
        <f t="shared" si="18"/>
        <v>0.5</v>
      </c>
      <c r="Z53" s="76">
        <f t="shared" si="0"/>
        <v>0.5</v>
      </c>
      <c r="AA53" s="76">
        <f t="shared" si="19"/>
        <v>-0.69314718055994529</v>
      </c>
    </row>
    <row r="54" spans="1:27" x14ac:dyDescent="0.25">
      <c r="A54">
        <v>1</v>
      </c>
      <c r="B54">
        <v>0</v>
      </c>
      <c r="C54">
        <v>0</v>
      </c>
      <c r="E54" s="87">
        <f t="shared" si="1"/>
        <v>0</v>
      </c>
      <c r="F54" s="87">
        <f t="shared" si="2"/>
        <v>1</v>
      </c>
      <c r="G54" s="87">
        <f t="shared" si="3"/>
        <v>0.5</v>
      </c>
      <c r="H54" s="87">
        <f t="shared" si="4"/>
        <v>0.5</v>
      </c>
      <c r="I54" s="87">
        <f t="shared" si="5"/>
        <v>-0.69314718055994529</v>
      </c>
      <c r="K54" s="76">
        <f t="shared" si="6"/>
        <v>0</v>
      </c>
      <c r="L54" s="76">
        <f t="shared" si="7"/>
        <v>1</v>
      </c>
      <c r="M54" s="76">
        <f t="shared" si="8"/>
        <v>0.5</v>
      </c>
      <c r="N54" s="76">
        <f t="shared" si="9"/>
        <v>0.5</v>
      </c>
      <c r="O54" s="76">
        <f t="shared" si="10"/>
        <v>-0.69314718055994529</v>
      </c>
      <c r="Q54" s="76">
        <f t="shared" si="11"/>
        <v>0</v>
      </c>
      <c r="R54" s="76">
        <f t="shared" si="12"/>
        <v>1</v>
      </c>
      <c r="S54" s="76">
        <f t="shared" si="13"/>
        <v>0.5</v>
      </c>
      <c r="T54" s="76">
        <f t="shared" si="14"/>
        <v>0.5</v>
      </c>
      <c r="U54" s="76">
        <f t="shared" si="15"/>
        <v>-0.69314718055994529</v>
      </c>
      <c r="W54" s="76">
        <f t="shared" si="16"/>
        <v>0</v>
      </c>
      <c r="X54" s="76">
        <f t="shared" si="17"/>
        <v>1</v>
      </c>
      <c r="Y54" s="76">
        <f t="shared" si="18"/>
        <v>0.5</v>
      </c>
      <c r="Z54" s="76">
        <f t="shared" si="0"/>
        <v>0.5</v>
      </c>
      <c r="AA54" s="76">
        <f t="shared" si="19"/>
        <v>-0.69314718055994529</v>
      </c>
    </row>
    <row r="55" spans="1:27" x14ac:dyDescent="0.25">
      <c r="A55">
        <v>1</v>
      </c>
      <c r="B55">
        <v>0</v>
      </c>
      <c r="C55">
        <v>1</v>
      </c>
      <c r="E55" s="87">
        <f t="shared" si="1"/>
        <v>0</v>
      </c>
      <c r="F55" s="87">
        <f t="shared" si="2"/>
        <v>1</v>
      </c>
      <c r="G55" s="87">
        <f t="shared" si="3"/>
        <v>0.5</v>
      </c>
      <c r="H55" s="87">
        <f t="shared" si="4"/>
        <v>0.5</v>
      </c>
      <c r="I55" s="87">
        <f t="shared" si="5"/>
        <v>-0.69314718055994529</v>
      </c>
      <c r="K55" s="76">
        <f t="shared" si="6"/>
        <v>0.605195533283861</v>
      </c>
      <c r="L55" s="76">
        <f t="shared" si="7"/>
        <v>1.8316103146534117</v>
      </c>
      <c r="M55" s="76">
        <f t="shared" si="8"/>
        <v>0.64684406084231982</v>
      </c>
      <c r="N55" s="76">
        <f t="shared" si="9"/>
        <v>0.64684406084231982</v>
      </c>
      <c r="O55" s="76">
        <f t="shared" si="10"/>
        <v>-0.4356500323217834</v>
      </c>
      <c r="Q55" s="76">
        <f t="shared" si="11"/>
        <v>0.605195533283861</v>
      </c>
      <c r="R55" s="76">
        <f t="shared" si="12"/>
        <v>1.8316103146534117</v>
      </c>
      <c r="S55" s="76">
        <f t="shared" si="13"/>
        <v>0.64684406084231982</v>
      </c>
      <c r="T55" s="76">
        <f t="shared" si="14"/>
        <v>0.64684406084231982</v>
      </c>
      <c r="U55" s="76">
        <f t="shared" si="15"/>
        <v>-0.4356500323217834</v>
      </c>
      <c r="W55" s="76">
        <f t="shared" si="16"/>
        <v>0</v>
      </c>
      <c r="X55" s="76">
        <f t="shared" si="17"/>
        <v>1</v>
      </c>
      <c r="Y55" s="76">
        <f t="shared" si="18"/>
        <v>0.5</v>
      </c>
      <c r="Z55" s="76">
        <f t="shared" si="0"/>
        <v>0.5</v>
      </c>
      <c r="AA55" s="76">
        <f t="shared" si="19"/>
        <v>-0.69314718055994529</v>
      </c>
    </row>
    <row r="56" spans="1:27" x14ac:dyDescent="0.25">
      <c r="A56">
        <v>1</v>
      </c>
      <c r="B56">
        <v>0</v>
      </c>
      <c r="C56">
        <v>0</v>
      </c>
      <c r="E56" s="87">
        <f t="shared" si="1"/>
        <v>0</v>
      </c>
      <c r="F56" s="87">
        <f t="shared" si="2"/>
        <v>1</v>
      </c>
      <c r="G56" s="87">
        <f t="shared" si="3"/>
        <v>0.5</v>
      </c>
      <c r="H56" s="87">
        <f t="shared" si="4"/>
        <v>0.5</v>
      </c>
      <c r="I56" s="87">
        <f t="shared" si="5"/>
        <v>-0.69314718055994529</v>
      </c>
      <c r="K56" s="76">
        <f t="shared" si="6"/>
        <v>0</v>
      </c>
      <c r="L56" s="76">
        <f t="shared" si="7"/>
        <v>1</v>
      </c>
      <c r="M56" s="76">
        <f t="shared" si="8"/>
        <v>0.5</v>
      </c>
      <c r="N56" s="76">
        <f t="shared" si="9"/>
        <v>0.5</v>
      </c>
      <c r="O56" s="76">
        <f t="shared" si="10"/>
        <v>-0.69314718055994529</v>
      </c>
      <c r="Q56" s="76">
        <f t="shared" si="11"/>
        <v>0</v>
      </c>
      <c r="R56" s="76">
        <f t="shared" si="12"/>
        <v>1</v>
      </c>
      <c r="S56" s="76">
        <f t="shared" si="13"/>
        <v>0.5</v>
      </c>
      <c r="T56" s="76">
        <f t="shared" si="14"/>
        <v>0.5</v>
      </c>
      <c r="U56" s="76">
        <f t="shared" si="15"/>
        <v>-0.69314718055994529</v>
      </c>
      <c r="W56" s="76">
        <f t="shared" si="16"/>
        <v>0</v>
      </c>
      <c r="X56" s="76">
        <f t="shared" si="17"/>
        <v>1</v>
      </c>
      <c r="Y56" s="76">
        <f t="shared" si="18"/>
        <v>0.5</v>
      </c>
      <c r="Z56" s="76">
        <f t="shared" si="0"/>
        <v>0.5</v>
      </c>
      <c r="AA56" s="76">
        <f t="shared" si="19"/>
        <v>-0.69314718055994529</v>
      </c>
    </row>
    <row r="57" spans="1:27" x14ac:dyDescent="0.25">
      <c r="A57">
        <v>1</v>
      </c>
      <c r="B57">
        <v>0</v>
      </c>
      <c r="C57">
        <v>0</v>
      </c>
      <c r="E57" s="87">
        <f t="shared" si="1"/>
        <v>0</v>
      </c>
      <c r="F57" s="87">
        <f t="shared" si="2"/>
        <v>1</v>
      </c>
      <c r="G57" s="87">
        <f t="shared" si="3"/>
        <v>0.5</v>
      </c>
      <c r="H57" s="87">
        <f t="shared" si="4"/>
        <v>0.5</v>
      </c>
      <c r="I57" s="87">
        <f t="shared" si="5"/>
        <v>-0.69314718055994529</v>
      </c>
      <c r="K57" s="76">
        <f t="shared" si="6"/>
        <v>0</v>
      </c>
      <c r="L57" s="76">
        <f t="shared" si="7"/>
        <v>1</v>
      </c>
      <c r="M57" s="76">
        <f t="shared" si="8"/>
        <v>0.5</v>
      </c>
      <c r="N57" s="76">
        <f t="shared" si="9"/>
        <v>0.5</v>
      </c>
      <c r="O57" s="76">
        <f t="shared" si="10"/>
        <v>-0.69314718055994529</v>
      </c>
      <c r="Q57" s="76">
        <f t="shared" si="11"/>
        <v>0</v>
      </c>
      <c r="R57" s="76">
        <f t="shared" si="12"/>
        <v>1</v>
      </c>
      <c r="S57" s="76">
        <f t="shared" si="13"/>
        <v>0.5</v>
      </c>
      <c r="T57" s="76">
        <f t="shared" si="14"/>
        <v>0.5</v>
      </c>
      <c r="U57" s="76">
        <f t="shared" si="15"/>
        <v>-0.69314718055994529</v>
      </c>
      <c r="W57" s="76">
        <f t="shared" si="16"/>
        <v>0</v>
      </c>
      <c r="X57" s="76">
        <f t="shared" si="17"/>
        <v>1</v>
      </c>
      <c r="Y57" s="76">
        <f t="shared" si="18"/>
        <v>0.5</v>
      </c>
      <c r="Z57" s="76">
        <f t="shared" si="0"/>
        <v>0.5</v>
      </c>
      <c r="AA57" s="76">
        <f t="shared" si="19"/>
        <v>-0.69314718055994529</v>
      </c>
    </row>
    <row r="58" spans="1:27" x14ac:dyDescent="0.25">
      <c r="A58">
        <v>1</v>
      </c>
      <c r="B58">
        <v>0</v>
      </c>
      <c r="C58">
        <v>1</v>
      </c>
      <c r="E58" s="87">
        <f t="shared" si="1"/>
        <v>0</v>
      </c>
      <c r="F58" s="87">
        <f t="shared" si="2"/>
        <v>1</v>
      </c>
      <c r="G58" s="87">
        <f t="shared" si="3"/>
        <v>0.5</v>
      </c>
      <c r="H58" s="87">
        <f t="shared" si="4"/>
        <v>0.5</v>
      </c>
      <c r="I58" s="87">
        <f t="shared" si="5"/>
        <v>-0.69314718055994529</v>
      </c>
      <c r="K58" s="76">
        <f t="shared" si="6"/>
        <v>0.605195533283861</v>
      </c>
      <c r="L58" s="76">
        <f t="shared" si="7"/>
        <v>1.8316103146534117</v>
      </c>
      <c r="M58" s="76">
        <f t="shared" si="8"/>
        <v>0.64684406084231982</v>
      </c>
      <c r="N58" s="76">
        <f t="shared" si="9"/>
        <v>0.64684406084231982</v>
      </c>
      <c r="O58" s="76">
        <f t="shared" si="10"/>
        <v>-0.4356500323217834</v>
      </c>
      <c r="Q58" s="76">
        <f t="shared" si="11"/>
        <v>0.605195533283861</v>
      </c>
      <c r="R58" s="76">
        <f t="shared" si="12"/>
        <v>1.8316103146534117</v>
      </c>
      <c r="S58" s="76">
        <f t="shared" si="13"/>
        <v>0.64684406084231982</v>
      </c>
      <c r="T58" s="76">
        <f t="shared" si="14"/>
        <v>0.64684406084231982</v>
      </c>
      <c r="U58" s="76">
        <f t="shared" si="15"/>
        <v>-0.4356500323217834</v>
      </c>
      <c r="W58" s="76">
        <f t="shared" si="16"/>
        <v>0</v>
      </c>
      <c r="X58" s="76">
        <f t="shared" si="17"/>
        <v>1</v>
      </c>
      <c r="Y58" s="76">
        <f t="shared" si="18"/>
        <v>0.5</v>
      </c>
      <c r="Z58" s="76">
        <f t="shared" si="0"/>
        <v>0.5</v>
      </c>
      <c r="AA58" s="76">
        <f t="shared" si="19"/>
        <v>-0.69314718055994529</v>
      </c>
    </row>
    <row r="59" spans="1:27" x14ac:dyDescent="0.25">
      <c r="A59">
        <v>1</v>
      </c>
      <c r="B59">
        <v>0</v>
      </c>
      <c r="C59">
        <v>1</v>
      </c>
      <c r="E59" s="87">
        <f t="shared" si="1"/>
        <v>0</v>
      </c>
      <c r="F59" s="87">
        <f t="shared" si="2"/>
        <v>1</v>
      </c>
      <c r="G59" s="87">
        <f t="shared" si="3"/>
        <v>0.5</v>
      </c>
      <c r="H59" s="87">
        <f t="shared" si="4"/>
        <v>0.5</v>
      </c>
      <c r="I59" s="87">
        <f t="shared" si="5"/>
        <v>-0.69314718055994529</v>
      </c>
      <c r="K59" s="76">
        <f t="shared" si="6"/>
        <v>0.605195533283861</v>
      </c>
      <c r="L59" s="76">
        <f t="shared" si="7"/>
        <v>1.8316103146534117</v>
      </c>
      <c r="M59" s="76">
        <f t="shared" si="8"/>
        <v>0.64684406084231982</v>
      </c>
      <c r="N59" s="76">
        <f t="shared" si="9"/>
        <v>0.64684406084231982</v>
      </c>
      <c r="O59" s="76">
        <f t="shared" si="10"/>
        <v>-0.4356500323217834</v>
      </c>
      <c r="Q59" s="76">
        <f t="shared" si="11"/>
        <v>0.605195533283861</v>
      </c>
      <c r="R59" s="76">
        <f t="shared" si="12"/>
        <v>1.8316103146534117</v>
      </c>
      <c r="S59" s="76">
        <f t="shared" si="13"/>
        <v>0.64684406084231982</v>
      </c>
      <c r="T59" s="76">
        <f t="shared" si="14"/>
        <v>0.64684406084231982</v>
      </c>
      <c r="U59" s="76">
        <f t="shared" si="15"/>
        <v>-0.4356500323217834</v>
      </c>
      <c r="W59" s="76">
        <f t="shared" si="16"/>
        <v>0</v>
      </c>
      <c r="X59" s="76">
        <f t="shared" si="17"/>
        <v>1</v>
      </c>
      <c r="Y59" s="76">
        <f t="shared" si="18"/>
        <v>0.5</v>
      </c>
      <c r="Z59" s="76">
        <f t="shared" si="0"/>
        <v>0.5</v>
      </c>
      <c r="AA59" s="76">
        <f t="shared" si="19"/>
        <v>-0.69314718055994529</v>
      </c>
    </row>
    <row r="60" spans="1:27" x14ac:dyDescent="0.25">
      <c r="A60">
        <v>1</v>
      </c>
      <c r="B60">
        <v>0</v>
      </c>
      <c r="C60">
        <v>0</v>
      </c>
      <c r="E60" s="87">
        <f t="shared" si="1"/>
        <v>0</v>
      </c>
      <c r="F60" s="87">
        <f t="shared" si="2"/>
        <v>1</v>
      </c>
      <c r="G60" s="87">
        <f t="shared" si="3"/>
        <v>0.5</v>
      </c>
      <c r="H60" s="87">
        <f t="shared" si="4"/>
        <v>0.5</v>
      </c>
      <c r="I60" s="87">
        <f t="shared" si="5"/>
        <v>-0.69314718055994529</v>
      </c>
      <c r="K60" s="76">
        <f t="shared" si="6"/>
        <v>0</v>
      </c>
      <c r="L60" s="76">
        <f t="shared" si="7"/>
        <v>1</v>
      </c>
      <c r="M60" s="76">
        <f t="shared" si="8"/>
        <v>0.5</v>
      </c>
      <c r="N60" s="76">
        <f t="shared" si="9"/>
        <v>0.5</v>
      </c>
      <c r="O60" s="76">
        <f t="shared" si="10"/>
        <v>-0.69314718055994529</v>
      </c>
      <c r="Q60" s="76">
        <f t="shared" si="11"/>
        <v>0</v>
      </c>
      <c r="R60" s="76">
        <f t="shared" si="12"/>
        <v>1</v>
      </c>
      <c r="S60" s="76">
        <f t="shared" si="13"/>
        <v>0.5</v>
      </c>
      <c r="T60" s="76">
        <f t="shared" si="14"/>
        <v>0.5</v>
      </c>
      <c r="U60" s="76">
        <f t="shared" si="15"/>
        <v>-0.69314718055994529</v>
      </c>
      <c r="W60" s="76">
        <f t="shared" si="16"/>
        <v>0</v>
      </c>
      <c r="X60" s="76">
        <f t="shared" si="17"/>
        <v>1</v>
      </c>
      <c r="Y60" s="76">
        <f t="shared" si="18"/>
        <v>0.5</v>
      </c>
      <c r="Z60" s="76">
        <f t="shared" si="0"/>
        <v>0.5</v>
      </c>
      <c r="AA60" s="76">
        <f t="shared" si="19"/>
        <v>-0.69314718055994529</v>
      </c>
    </row>
    <row r="61" spans="1:27" x14ac:dyDescent="0.25">
      <c r="A61">
        <v>1</v>
      </c>
      <c r="B61">
        <v>0</v>
      </c>
      <c r="C61">
        <v>1</v>
      </c>
      <c r="E61" s="87">
        <f t="shared" si="1"/>
        <v>0</v>
      </c>
      <c r="F61" s="87">
        <f t="shared" si="2"/>
        <v>1</v>
      </c>
      <c r="G61" s="87">
        <f t="shared" si="3"/>
        <v>0.5</v>
      </c>
      <c r="H61" s="87">
        <f t="shared" si="4"/>
        <v>0.5</v>
      </c>
      <c r="I61" s="87">
        <f t="shared" si="5"/>
        <v>-0.69314718055994529</v>
      </c>
      <c r="K61" s="76">
        <f t="shared" si="6"/>
        <v>0.605195533283861</v>
      </c>
      <c r="L61" s="76">
        <f t="shared" si="7"/>
        <v>1.8316103146534117</v>
      </c>
      <c r="M61" s="76">
        <f t="shared" si="8"/>
        <v>0.64684406084231982</v>
      </c>
      <c r="N61" s="76">
        <f t="shared" si="9"/>
        <v>0.64684406084231982</v>
      </c>
      <c r="O61" s="76">
        <f t="shared" si="10"/>
        <v>-0.4356500323217834</v>
      </c>
      <c r="Q61" s="76">
        <f t="shared" si="11"/>
        <v>0.605195533283861</v>
      </c>
      <c r="R61" s="76">
        <f t="shared" si="12"/>
        <v>1.8316103146534117</v>
      </c>
      <c r="S61" s="76">
        <f t="shared" si="13"/>
        <v>0.64684406084231982</v>
      </c>
      <c r="T61" s="76">
        <f t="shared" si="14"/>
        <v>0.64684406084231982</v>
      </c>
      <c r="U61" s="76">
        <f t="shared" si="15"/>
        <v>-0.4356500323217834</v>
      </c>
      <c r="W61" s="76">
        <f t="shared" si="16"/>
        <v>0</v>
      </c>
      <c r="X61" s="76">
        <f t="shared" si="17"/>
        <v>1</v>
      </c>
      <c r="Y61" s="76">
        <f t="shared" si="18"/>
        <v>0.5</v>
      </c>
      <c r="Z61" s="76">
        <f t="shared" si="0"/>
        <v>0.5</v>
      </c>
      <c r="AA61" s="76">
        <f t="shared" si="19"/>
        <v>-0.69314718055994529</v>
      </c>
    </row>
    <row r="62" spans="1:27" x14ac:dyDescent="0.25">
      <c r="A62">
        <v>1</v>
      </c>
      <c r="B62">
        <v>0</v>
      </c>
      <c r="C62">
        <v>0</v>
      </c>
      <c r="E62" s="87">
        <f t="shared" si="1"/>
        <v>0</v>
      </c>
      <c r="F62" s="87">
        <f t="shared" si="2"/>
        <v>1</v>
      </c>
      <c r="G62" s="87">
        <f t="shared" si="3"/>
        <v>0.5</v>
      </c>
      <c r="H62" s="87">
        <f t="shared" si="4"/>
        <v>0.5</v>
      </c>
      <c r="I62" s="87">
        <f t="shared" si="5"/>
        <v>-0.69314718055994529</v>
      </c>
      <c r="K62" s="76">
        <f t="shared" si="6"/>
        <v>0</v>
      </c>
      <c r="L62" s="76">
        <f t="shared" si="7"/>
        <v>1</v>
      </c>
      <c r="M62" s="76">
        <f t="shared" si="8"/>
        <v>0.5</v>
      </c>
      <c r="N62" s="76">
        <f t="shared" si="9"/>
        <v>0.5</v>
      </c>
      <c r="O62" s="76">
        <f t="shared" si="10"/>
        <v>-0.69314718055994529</v>
      </c>
      <c r="Q62" s="76">
        <f t="shared" si="11"/>
        <v>0</v>
      </c>
      <c r="R62" s="76">
        <f t="shared" si="12"/>
        <v>1</v>
      </c>
      <c r="S62" s="76">
        <f t="shared" si="13"/>
        <v>0.5</v>
      </c>
      <c r="T62" s="76">
        <f t="shared" si="14"/>
        <v>0.5</v>
      </c>
      <c r="U62" s="76">
        <f t="shared" si="15"/>
        <v>-0.69314718055994529</v>
      </c>
      <c r="W62" s="76">
        <f t="shared" si="16"/>
        <v>0</v>
      </c>
      <c r="X62" s="76">
        <f t="shared" si="17"/>
        <v>1</v>
      </c>
      <c r="Y62" s="76">
        <f t="shared" si="18"/>
        <v>0.5</v>
      </c>
      <c r="Z62" s="76">
        <f t="shared" si="0"/>
        <v>0.5</v>
      </c>
      <c r="AA62" s="76">
        <f t="shared" si="19"/>
        <v>-0.69314718055994529</v>
      </c>
    </row>
    <row r="63" spans="1:27" x14ac:dyDescent="0.25">
      <c r="A63">
        <v>1</v>
      </c>
      <c r="B63">
        <v>0</v>
      </c>
      <c r="C63">
        <v>1</v>
      </c>
      <c r="E63" s="87">
        <f t="shared" si="1"/>
        <v>0</v>
      </c>
      <c r="F63" s="87">
        <f t="shared" si="2"/>
        <v>1</v>
      </c>
      <c r="G63" s="87">
        <f t="shared" si="3"/>
        <v>0.5</v>
      </c>
      <c r="H63" s="87">
        <f t="shared" si="4"/>
        <v>0.5</v>
      </c>
      <c r="I63" s="87">
        <f t="shared" si="5"/>
        <v>-0.69314718055994529</v>
      </c>
      <c r="K63" s="76">
        <f t="shared" si="6"/>
        <v>0.605195533283861</v>
      </c>
      <c r="L63" s="76">
        <f t="shared" si="7"/>
        <v>1.8316103146534117</v>
      </c>
      <c r="M63" s="76">
        <f t="shared" si="8"/>
        <v>0.64684406084231982</v>
      </c>
      <c r="N63" s="76">
        <f t="shared" si="9"/>
        <v>0.64684406084231982</v>
      </c>
      <c r="O63" s="76">
        <f t="shared" si="10"/>
        <v>-0.4356500323217834</v>
      </c>
      <c r="Q63" s="76">
        <f t="shared" si="11"/>
        <v>0.605195533283861</v>
      </c>
      <c r="R63" s="76">
        <f t="shared" si="12"/>
        <v>1.8316103146534117</v>
      </c>
      <c r="S63" s="76">
        <f t="shared" si="13"/>
        <v>0.64684406084231982</v>
      </c>
      <c r="T63" s="76">
        <f t="shared" si="14"/>
        <v>0.64684406084231982</v>
      </c>
      <c r="U63" s="76">
        <f t="shared" si="15"/>
        <v>-0.4356500323217834</v>
      </c>
      <c r="W63" s="76">
        <f t="shared" si="16"/>
        <v>0</v>
      </c>
      <c r="X63" s="76">
        <f t="shared" si="17"/>
        <v>1</v>
      </c>
      <c r="Y63" s="76">
        <f t="shared" si="18"/>
        <v>0.5</v>
      </c>
      <c r="Z63" s="76">
        <f t="shared" si="0"/>
        <v>0.5</v>
      </c>
      <c r="AA63" s="76">
        <f t="shared" si="19"/>
        <v>-0.69314718055994529</v>
      </c>
    </row>
    <row r="64" spans="1:27" x14ac:dyDescent="0.25">
      <c r="A64">
        <v>1</v>
      </c>
      <c r="B64">
        <v>0</v>
      </c>
      <c r="C64">
        <v>1</v>
      </c>
      <c r="E64" s="87">
        <f t="shared" si="1"/>
        <v>0</v>
      </c>
      <c r="F64" s="87">
        <f t="shared" si="2"/>
        <v>1</v>
      </c>
      <c r="G64" s="87">
        <f t="shared" si="3"/>
        <v>0.5</v>
      </c>
      <c r="H64" s="87">
        <f t="shared" si="4"/>
        <v>0.5</v>
      </c>
      <c r="I64" s="87">
        <f t="shared" si="5"/>
        <v>-0.69314718055994529</v>
      </c>
      <c r="K64" s="76">
        <f t="shared" si="6"/>
        <v>0.605195533283861</v>
      </c>
      <c r="L64" s="76">
        <f t="shared" si="7"/>
        <v>1.8316103146534117</v>
      </c>
      <c r="M64" s="76">
        <f t="shared" si="8"/>
        <v>0.64684406084231982</v>
      </c>
      <c r="N64" s="76">
        <f t="shared" si="9"/>
        <v>0.64684406084231982</v>
      </c>
      <c r="O64" s="76">
        <f t="shared" si="10"/>
        <v>-0.4356500323217834</v>
      </c>
      <c r="Q64" s="76">
        <f t="shared" si="11"/>
        <v>0.605195533283861</v>
      </c>
      <c r="R64" s="76">
        <f t="shared" si="12"/>
        <v>1.8316103146534117</v>
      </c>
      <c r="S64" s="76">
        <f t="shared" si="13"/>
        <v>0.64684406084231982</v>
      </c>
      <c r="T64" s="76">
        <f t="shared" si="14"/>
        <v>0.64684406084231982</v>
      </c>
      <c r="U64" s="76">
        <f t="shared" si="15"/>
        <v>-0.4356500323217834</v>
      </c>
      <c r="W64" s="76">
        <f t="shared" si="16"/>
        <v>0</v>
      </c>
      <c r="X64" s="76">
        <f t="shared" si="17"/>
        <v>1</v>
      </c>
      <c r="Y64" s="76">
        <f t="shared" si="18"/>
        <v>0.5</v>
      </c>
      <c r="Z64" s="76">
        <f t="shared" si="0"/>
        <v>0.5</v>
      </c>
      <c r="AA64" s="76">
        <f t="shared" si="19"/>
        <v>-0.69314718055994529</v>
      </c>
    </row>
    <row r="65" spans="1:27" x14ac:dyDescent="0.25">
      <c r="A65">
        <v>1</v>
      </c>
      <c r="B65">
        <v>0</v>
      </c>
      <c r="C65">
        <v>1</v>
      </c>
      <c r="E65" s="87">
        <f t="shared" si="1"/>
        <v>0</v>
      </c>
      <c r="F65" s="87">
        <f t="shared" si="2"/>
        <v>1</v>
      </c>
      <c r="G65" s="87">
        <f t="shared" si="3"/>
        <v>0.5</v>
      </c>
      <c r="H65" s="87">
        <f t="shared" si="4"/>
        <v>0.5</v>
      </c>
      <c r="I65" s="87">
        <f t="shared" si="5"/>
        <v>-0.69314718055994529</v>
      </c>
      <c r="K65" s="76">
        <f t="shared" si="6"/>
        <v>0.605195533283861</v>
      </c>
      <c r="L65" s="76">
        <f t="shared" si="7"/>
        <v>1.8316103146534117</v>
      </c>
      <c r="M65" s="76">
        <f t="shared" si="8"/>
        <v>0.64684406084231982</v>
      </c>
      <c r="N65" s="76">
        <f t="shared" si="9"/>
        <v>0.64684406084231982</v>
      </c>
      <c r="O65" s="76">
        <f t="shared" si="10"/>
        <v>-0.4356500323217834</v>
      </c>
      <c r="Q65" s="76">
        <f t="shared" si="11"/>
        <v>0.605195533283861</v>
      </c>
      <c r="R65" s="76">
        <f t="shared" si="12"/>
        <v>1.8316103146534117</v>
      </c>
      <c r="S65" s="76">
        <f t="shared" si="13"/>
        <v>0.64684406084231982</v>
      </c>
      <c r="T65" s="76">
        <f t="shared" si="14"/>
        <v>0.64684406084231982</v>
      </c>
      <c r="U65" s="76">
        <f t="shared" si="15"/>
        <v>-0.4356500323217834</v>
      </c>
      <c r="W65" s="76">
        <f t="shared" si="16"/>
        <v>0</v>
      </c>
      <c r="X65" s="76">
        <f t="shared" si="17"/>
        <v>1</v>
      </c>
      <c r="Y65" s="76">
        <f t="shared" si="18"/>
        <v>0.5</v>
      </c>
      <c r="Z65" s="76">
        <f t="shared" si="0"/>
        <v>0.5</v>
      </c>
      <c r="AA65" s="76">
        <f t="shared" si="19"/>
        <v>-0.69314718055994529</v>
      </c>
    </row>
    <row r="66" spans="1:27" x14ac:dyDescent="0.25">
      <c r="A66">
        <v>1</v>
      </c>
      <c r="B66">
        <v>0</v>
      </c>
      <c r="C66">
        <v>1</v>
      </c>
      <c r="E66" s="87">
        <f t="shared" si="1"/>
        <v>0</v>
      </c>
      <c r="F66" s="87">
        <f t="shared" si="2"/>
        <v>1</v>
      </c>
      <c r="G66" s="87">
        <f t="shared" si="3"/>
        <v>0.5</v>
      </c>
      <c r="H66" s="87">
        <f t="shared" si="4"/>
        <v>0.5</v>
      </c>
      <c r="I66" s="87">
        <f t="shared" si="5"/>
        <v>-0.69314718055994529</v>
      </c>
      <c r="K66" s="76">
        <f t="shared" si="6"/>
        <v>0.605195533283861</v>
      </c>
      <c r="L66" s="76">
        <f t="shared" si="7"/>
        <v>1.8316103146534117</v>
      </c>
      <c r="M66" s="76">
        <f t="shared" si="8"/>
        <v>0.64684406084231982</v>
      </c>
      <c r="N66" s="76">
        <f t="shared" si="9"/>
        <v>0.64684406084231982</v>
      </c>
      <c r="O66" s="76">
        <f t="shared" si="10"/>
        <v>-0.4356500323217834</v>
      </c>
      <c r="Q66" s="76">
        <f t="shared" si="11"/>
        <v>0.605195533283861</v>
      </c>
      <c r="R66" s="76">
        <f t="shared" si="12"/>
        <v>1.8316103146534117</v>
      </c>
      <c r="S66" s="76">
        <f t="shared" si="13"/>
        <v>0.64684406084231982</v>
      </c>
      <c r="T66" s="76">
        <f t="shared" si="14"/>
        <v>0.64684406084231982</v>
      </c>
      <c r="U66" s="76">
        <f t="shared" si="15"/>
        <v>-0.4356500323217834</v>
      </c>
      <c r="W66" s="76">
        <f t="shared" si="16"/>
        <v>0</v>
      </c>
      <c r="X66" s="76">
        <f t="shared" si="17"/>
        <v>1</v>
      </c>
      <c r="Y66" s="76">
        <f t="shared" si="18"/>
        <v>0.5</v>
      </c>
      <c r="Z66" s="76">
        <f t="shared" si="0"/>
        <v>0.5</v>
      </c>
      <c r="AA66" s="76">
        <f t="shared" si="19"/>
        <v>-0.69314718055994529</v>
      </c>
    </row>
    <row r="67" spans="1:27" x14ac:dyDescent="0.25">
      <c r="A67">
        <v>1</v>
      </c>
      <c r="B67">
        <v>1</v>
      </c>
      <c r="C67">
        <v>1</v>
      </c>
      <c r="E67" s="87">
        <f t="shared" si="1"/>
        <v>1.462280267582817</v>
      </c>
      <c r="F67" s="87">
        <f t="shared" si="2"/>
        <v>4.3157894714615983</v>
      </c>
      <c r="G67" s="87">
        <f t="shared" si="3"/>
        <v>0.81188118804015652</v>
      </c>
      <c r="H67" s="87">
        <f t="shared" si="4"/>
        <v>0.81188118804015652</v>
      </c>
      <c r="I67" s="87">
        <f t="shared" si="5"/>
        <v>-0.20840126967388672</v>
      </c>
      <c r="K67" s="76">
        <f t="shared" si="6"/>
        <v>2.0674758008666778</v>
      </c>
      <c r="L67" s="76">
        <f t="shared" si="7"/>
        <v>7.9048445118016568</v>
      </c>
      <c r="M67" s="76">
        <f t="shared" si="8"/>
        <v>0.88770157652110693</v>
      </c>
      <c r="N67" s="76">
        <f t="shared" si="9"/>
        <v>0.88770157652110693</v>
      </c>
      <c r="O67" s="76">
        <f t="shared" si="10"/>
        <v>-0.11911965494784649</v>
      </c>
      <c r="Q67" s="76">
        <f t="shared" si="11"/>
        <v>4.0773020688385255</v>
      </c>
      <c r="R67" s="76">
        <f t="shared" si="12"/>
        <v>58.986114505249297</v>
      </c>
      <c r="S67" s="76">
        <f t="shared" si="13"/>
        <v>0.98332947535862669</v>
      </c>
      <c r="T67" s="76">
        <f t="shared" si="14"/>
        <v>0.98332947535862669</v>
      </c>
      <c r="U67" s="76">
        <f t="shared" si="15"/>
        <v>-1.6811041688186097E-2</v>
      </c>
      <c r="W67" s="76">
        <f t="shared" si="16"/>
        <v>0</v>
      </c>
      <c r="X67" s="76">
        <f t="shared" si="17"/>
        <v>1</v>
      </c>
      <c r="Y67" s="76">
        <f t="shared" si="18"/>
        <v>0.5</v>
      </c>
      <c r="Z67" s="76">
        <f t="shared" si="0"/>
        <v>0.5</v>
      </c>
      <c r="AA67" s="76">
        <f t="shared" si="19"/>
        <v>-0.69314718055994529</v>
      </c>
    </row>
    <row r="68" spans="1:27" x14ac:dyDescent="0.25">
      <c r="A68">
        <v>1</v>
      </c>
      <c r="B68">
        <v>0</v>
      </c>
      <c r="C68">
        <v>0</v>
      </c>
      <c r="E68" s="87">
        <f t="shared" si="1"/>
        <v>0</v>
      </c>
      <c r="F68" s="87">
        <f t="shared" si="2"/>
        <v>1</v>
      </c>
      <c r="G68" s="87">
        <f t="shared" si="3"/>
        <v>0.5</v>
      </c>
      <c r="H68" s="87">
        <f t="shared" si="4"/>
        <v>0.5</v>
      </c>
      <c r="I68" s="87">
        <f t="shared" si="5"/>
        <v>-0.69314718055994529</v>
      </c>
      <c r="K68" s="76">
        <f t="shared" si="6"/>
        <v>0</v>
      </c>
      <c r="L68" s="76">
        <f t="shared" si="7"/>
        <v>1</v>
      </c>
      <c r="M68" s="76">
        <f t="shared" si="8"/>
        <v>0.5</v>
      </c>
      <c r="N68" s="76">
        <f t="shared" si="9"/>
        <v>0.5</v>
      </c>
      <c r="O68" s="76">
        <f t="shared" si="10"/>
        <v>-0.69314718055994529</v>
      </c>
      <c r="Q68" s="76">
        <f t="shared" si="11"/>
        <v>0</v>
      </c>
      <c r="R68" s="76">
        <f t="shared" si="12"/>
        <v>1</v>
      </c>
      <c r="S68" s="76">
        <f t="shared" si="13"/>
        <v>0.5</v>
      </c>
      <c r="T68" s="76">
        <f t="shared" si="14"/>
        <v>0.5</v>
      </c>
      <c r="U68" s="76">
        <f t="shared" si="15"/>
        <v>-0.69314718055994529</v>
      </c>
      <c r="W68" s="76">
        <f t="shared" si="16"/>
        <v>0</v>
      </c>
      <c r="X68" s="76">
        <f t="shared" si="17"/>
        <v>1</v>
      </c>
      <c r="Y68" s="76">
        <f t="shared" si="18"/>
        <v>0.5</v>
      </c>
      <c r="Z68" s="76">
        <f t="shared" si="0"/>
        <v>0.5</v>
      </c>
      <c r="AA68" s="76">
        <f t="shared" si="19"/>
        <v>-0.69314718055994529</v>
      </c>
    </row>
    <row r="69" spans="1:27" x14ac:dyDescent="0.25">
      <c r="A69">
        <v>1</v>
      </c>
      <c r="B69">
        <v>0</v>
      </c>
      <c r="C69">
        <v>1</v>
      </c>
      <c r="E69" s="87">
        <f t="shared" si="1"/>
        <v>0</v>
      </c>
      <c r="F69" s="87">
        <f t="shared" si="2"/>
        <v>1</v>
      </c>
      <c r="G69" s="87">
        <f t="shared" si="3"/>
        <v>0.5</v>
      </c>
      <c r="H69" s="87">
        <f t="shared" si="4"/>
        <v>0.5</v>
      </c>
      <c r="I69" s="87">
        <f t="shared" si="5"/>
        <v>-0.69314718055994529</v>
      </c>
      <c r="K69" s="76">
        <f t="shared" si="6"/>
        <v>0.605195533283861</v>
      </c>
      <c r="L69" s="76">
        <f t="shared" si="7"/>
        <v>1.8316103146534117</v>
      </c>
      <c r="M69" s="76">
        <f t="shared" si="8"/>
        <v>0.64684406084231982</v>
      </c>
      <c r="N69" s="76">
        <f t="shared" si="9"/>
        <v>0.64684406084231982</v>
      </c>
      <c r="O69" s="76">
        <f t="shared" si="10"/>
        <v>-0.4356500323217834</v>
      </c>
      <c r="Q69" s="76">
        <f t="shared" si="11"/>
        <v>0.605195533283861</v>
      </c>
      <c r="R69" s="76">
        <f t="shared" si="12"/>
        <v>1.8316103146534117</v>
      </c>
      <c r="S69" s="76">
        <f t="shared" si="13"/>
        <v>0.64684406084231982</v>
      </c>
      <c r="T69" s="76">
        <f t="shared" si="14"/>
        <v>0.64684406084231982</v>
      </c>
      <c r="U69" s="76">
        <f t="shared" si="15"/>
        <v>-0.4356500323217834</v>
      </c>
      <c r="W69" s="76">
        <f t="shared" si="16"/>
        <v>0</v>
      </c>
      <c r="X69" s="76">
        <f t="shared" si="17"/>
        <v>1</v>
      </c>
      <c r="Y69" s="76">
        <f t="shared" si="18"/>
        <v>0.5</v>
      </c>
      <c r="Z69" s="76">
        <f t="shared" si="0"/>
        <v>0.5</v>
      </c>
      <c r="AA69" s="76">
        <f t="shared" si="19"/>
        <v>-0.69314718055994529</v>
      </c>
    </row>
    <row r="70" spans="1:27" x14ac:dyDescent="0.25">
      <c r="A70">
        <v>1</v>
      </c>
      <c r="B70">
        <v>0</v>
      </c>
      <c r="C70">
        <v>1</v>
      </c>
      <c r="E70" s="87">
        <f t="shared" si="1"/>
        <v>0</v>
      </c>
      <c r="F70" s="87">
        <f t="shared" si="2"/>
        <v>1</v>
      </c>
      <c r="G70" s="87">
        <f t="shared" si="3"/>
        <v>0.5</v>
      </c>
      <c r="H70" s="87">
        <f t="shared" si="4"/>
        <v>0.5</v>
      </c>
      <c r="I70" s="87">
        <f t="shared" si="5"/>
        <v>-0.69314718055994529</v>
      </c>
      <c r="K70" s="76">
        <f t="shared" si="6"/>
        <v>0.605195533283861</v>
      </c>
      <c r="L70" s="76">
        <f t="shared" si="7"/>
        <v>1.8316103146534117</v>
      </c>
      <c r="M70" s="76">
        <f t="shared" si="8"/>
        <v>0.64684406084231982</v>
      </c>
      <c r="N70" s="76">
        <f t="shared" si="9"/>
        <v>0.64684406084231982</v>
      </c>
      <c r="O70" s="76">
        <f t="shared" si="10"/>
        <v>-0.4356500323217834</v>
      </c>
      <c r="Q70" s="76">
        <f t="shared" si="11"/>
        <v>0.605195533283861</v>
      </c>
      <c r="R70" s="76">
        <f t="shared" si="12"/>
        <v>1.8316103146534117</v>
      </c>
      <c r="S70" s="76">
        <f t="shared" si="13"/>
        <v>0.64684406084231982</v>
      </c>
      <c r="T70" s="76">
        <f t="shared" si="14"/>
        <v>0.64684406084231982</v>
      </c>
      <c r="U70" s="76">
        <f t="shared" si="15"/>
        <v>-0.4356500323217834</v>
      </c>
      <c r="W70" s="76">
        <f t="shared" si="16"/>
        <v>0</v>
      </c>
      <c r="X70" s="76">
        <f t="shared" si="17"/>
        <v>1</v>
      </c>
      <c r="Y70" s="76">
        <f t="shared" si="18"/>
        <v>0.5</v>
      </c>
      <c r="Z70" s="76">
        <f t="shared" si="0"/>
        <v>0.5</v>
      </c>
      <c r="AA70" s="76">
        <f t="shared" si="19"/>
        <v>-0.69314718055994529</v>
      </c>
    </row>
    <row r="71" spans="1:27" x14ac:dyDescent="0.25">
      <c r="A71">
        <v>1</v>
      </c>
      <c r="B71">
        <v>0</v>
      </c>
      <c r="C71">
        <v>1</v>
      </c>
      <c r="E71" s="87">
        <f t="shared" si="1"/>
        <v>0</v>
      </c>
      <c r="F71" s="87">
        <f t="shared" si="2"/>
        <v>1</v>
      </c>
      <c r="G71" s="87">
        <f t="shared" si="3"/>
        <v>0.5</v>
      </c>
      <c r="H71" s="87">
        <f t="shared" si="4"/>
        <v>0.5</v>
      </c>
      <c r="I71" s="87">
        <f t="shared" si="5"/>
        <v>-0.69314718055994529</v>
      </c>
      <c r="K71" s="76">
        <f t="shared" si="6"/>
        <v>0.605195533283861</v>
      </c>
      <c r="L71" s="76">
        <f t="shared" si="7"/>
        <v>1.8316103146534117</v>
      </c>
      <c r="M71" s="76">
        <f t="shared" si="8"/>
        <v>0.64684406084231982</v>
      </c>
      <c r="N71" s="76">
        <f t="shared" si="9"/>
        <v>0.64684406084231982</v>
      </c>
      <c r="O71" s="76">
        <f t="shared" si="10"/>
        <v>-0.4356500323217834</v>
      </c>
      <c r="Q71" s="76">
        <f t="shared" si="11"/>
        <v>0.605195533283861</v>
      </c>
      <c r="R71" s="76">
        <f t="shared" si="12"/>
        <v>1.8316103146534117</v>
      </c>
      <c r="S71" s="76">
        <f t="shared" si="13"/>
        <v>0.64684406084231982</v>
      </c>
      <c r="T71" s="76">
        <f t="shared" si="14"/>
        <v>0.64684406084231982</v>
      </c>
      <c r="U71" s="76">
        <f t="shared" si="15"/>
        <v>-0.4356500323217834</v>
      </c>
      <c r="W71" s="76">
        <f t="shared" si="16"/>
        <v>0</v>
      </c>
      <c r="X71" s="76">
        <f t="shared" si="17"/>
        <v>1</v>
      </c>
      <c r="Y71" s="76">
        <f t="shared" si="18"/>
        <v>0.5</v>
      </c>
      <c r="Z71" s="76">
        <f t="shared" si="0"/>
        <v>0.5</v>
      </c>
      <c r="AA71" s="76">
        <f t="shared" si="19"/>
        <v>-0.69314718055994529</v>
      </c>
    </row>
    <row r="72" spans="1:27" x14ac:dyDescent="0.25">
      <c r="A72">
        <v>1</v>
      </c>
      <c r="B72">
        <v>0</v>
      </c>
      <c r="C72">
        <v>0</v>
      </c>
      <c r="E72" s="87">
        <f t="shared" si="1"/>
        <v>0</v>
      </c>
      <c r="F72" s="87">
        <f t="shared" si="2"/>
        <v>1</v>
      </c>
      <c r="G72" s="87">
        <f t="shared" si="3"/>
        <v>0.5</v>
      </c>
      <c r="H72" s="87">
        <f t="shared" si="4"/>
        <v>0.5</v>
      </c>
      <c r="I72" s="87">
        <f t="shared" si="5"/>
        <v>-0.69314718055994529</v>
      </c>
      <c r="K72" s="76">
        <f t="shared" si="6"/>
        <v>0</v>
      </c>
      <c r="L72" s="76">
        <f t="shared" si="7"/>
        <v>1</v>
      </c>
      <c r="M72" s="76">
        <f t="shared" si="8"/>
        <v>0.5</v>
      </c>
      <c r="N72" s="76">
        <f t="shared" si="9"/>
        <v>0.5</v>
      </c>
      <c r="O72" s="76">
        <f t="shared" si="10"/>
        <v>-0.69314718055994529</v>
      </c>
      <c r="Q72" s="76">
        <f t="shared" si="11"/>
        <v>0</v>
      </c>
      <c r="R72" s="76">
        <f t="shared" si="12"/>
        <v>1</v>
      </c>
      <c r="S72" s="76">
        <f t="shared" si="13"/>
        <v>0.5</v>
      </c>
      <c r="T72" s="76">
        <f t="shared" si="14"/>
        <v>0.5</v>
      </c>
      <c r="U72" s="76">
        <f t="shared" si="15"/>
        <v>-0.69314718055994529</v>
      </c>
      <c r="W72" s="76">
        <f t="shared" si="16"/>
        <v>0</v>
      </c>
      <c r="X72" s="76">
        <f t="shared" si="17"/>
        <v>1</v>
      </c>
      <c r="Y72" s="76">
        <f t="shared" si="18"/>
        <v>0.5</v>
      </c>
      <c r="Z72" s="76">
        <f t="shared" si="0"/>
        <v>0.5</v>
      </c>
      <c r="AA72" s="76">
        <f t="shared" si="19"/>
        <v>-0.69314718055994529</v>
      </c>
    </row>
    <row r="73" spans="1:27" x14ac:dyDescent="0.25">
      <c r="A73">
        <v>1</v>
      </c>
      <c r="B73">
        <v>0</v>
      </c>
      <c r="C73">
        <v>1</v>
      </c>
      <c r="E73" s="87">
        <f t="shared" si="1"/>
        <v>0</v>
      </c>
      <c r="F73" s="87">
        <f t="shared" si="2"/>
        <v>1</v>
      </c>
      <c r="G73" s="87">
        <f t="shared" si="3"/>
        <v>0.5</v>
      </c>
      <c r="H73" s="87">
        <f t="shared" si="4"/>
        <v>0.5</v>
      </c>
      <c r="I73" s="87">
        <f t="shared" si="5"/>
        <v>-0.69314718055994529</v>
      </c>
      <c r="K73" s="76">
        <f t="shared" si="6"/>
        <v>0.605195533283861</v>
      </c>
      <c r="L73" s="76">
        <f t="shared" si="7"/>
        <v>1.8316103146534117</v>
      </c>
      <c r="M73" s="76">
        <f t="shared" si="8"/>
        <v>0.64684406084231982</v>
      </c>
      <c r="N73" s="76">
        <f t="shared" si="9"/>
        <v>0.64684406084231982</v>
      </c>
      <c r="O73" s="76">
        <f t="shared" si="10"/>
        <v>-0.4356500323217834</v>
      </c>
      <c r="Q73" s="76">
        <f t="shared" si="11"/>
        <v>0.605195533283861</v>
      </c>
      <c r="R73" s="76">
        <f t="shared" si="12"/>
        <v>1.8316103146534117</v>
      </c>
      <c r="S73" s="76">
        <f t="shared" si="13"/>
        <v>0.64684406084231982</v>
      </c>
      <c r="T73" s="76">
        <f t="shared" si="14"/>
        <v>0.64684406084231982</v>
      </c>
      <c r="U73" s="76">
        <f t="shared" si="15"/>
        <v>-0.4356500323217834</v>
      </c>
      <c r="W73" s="76">
        <f t="shared" si="16"/>
        <v>0</v>
      </c>
      <c r="X73" s="76">
        <f t="shared" si="17"/>
        <v>1</v>
      </c>
      <c r="Y73" s="76">
        <f t="shared" si="18"/>
        <v>0.5</v>
      </c>
      <c r="Z73" s="76">
        <f t="shared" ref="Z73:Z136" si="20">IF(A73=1,Y73,1-Y73)</f>
        <v>0.5</v>
      </c>
      <c r="AA73" s="76">
        <f t="shared" si="19"/>
        <v>-0.69314718055994529</v>
      </c>
    </row>
    <row r="74" spans="1:27" x14ac:dyDescent="0.25">
      <c r="A74">
        <v>1</v>
      </c>
      <c r="B74">
        <v>0</v>
      </c>
      <c r="C74">
        <v>0</v>
      </c>
      <c r="E74" s="87">
        <f t="shared" ref="E74:E137" si="21">$A$3+$B$3*$B74</f>
        <v>0</v>
      </c>
      <c r="F74" s="87">
        <f t="shared" ref="F74:F137" si="22">EXP(E74)</f>
        <v>1</v>
      </c>
      <c r="G74" s="87">
        <f t="shared" ref="G74:G137" si="23">F74/(F74+1)</f>
        <v>0.5</v>
      </c>
      <c r="H74" s="87">
        <f t="shared" ref="H74:H137" si="24">IF($A74=1,G74,1-G74)</f>
        <v>0.5</v>
      </c>
      <c r="I74" s="87">
        <f t="shared" ref="I74:I137" si="25">LN(H74)</f>
        <v>-0.69314718055994529</v>
      </c>
      <c r="K74" s="76">
        <f t="shared" ref="K74:K137" si="26">$A$3+$B$3*$B74+$C$3*$C74</f>
        <v>0</v>
      </c>
      <c r="L74" s="76">
        <f t="shared" ref="L74:L137" si="27">EXP(K74)</f>
        <v>1</v>
      </c>
      <c r="M74" s="76">
        <f t="shared" ref="M74:M137" si="28">L74/(L74+1)</f>
        <v>0.5</v>
      </c>
      <c r="N74" s="76">
        <f t="shared" ref="N74:N137" si="29">IF($A74=1,M74,1-M74)</f>
        <v>0.5</v>
      </c>
      <c r="O74" s="76">
        <f t="shared" ref="O74:O137" si="30">LN(N74)</f>
        <v>-0.69314718055994529</v>
      </c>
      <c r="Q74" s="76">
        <f t="shared" ref="Q74:Q137" si="31">$A$3+$B$3*$B74+$C$3*$C74+$D$3*$B74*$C74</f>
        <v>0</v>
      </c>
      <c r="R74" s="76">
        <f t="shared" ref="R74:R137" si="32">EXP(Q74)</f>
        <v>1</v>
      </c>
      <c r="S74" s="76">
        <f t="shared" ref="S74:S137" si="33">R74/(R74+1)</f>
        <v>0.5</v>
      </c>
      <c r="T74" s="76">
        <f t="shared" ref="T74:T137" si="34">IF($A74=1,S74,1-S74)</f>
        <v>0.5</v>
      </c>
      <c r="U74" s="76">
        <f t="shared" ref="U74:U137" si="35">LN(T74)</f>
        <v>-0.69314718055994529</v>
      </c>
      <c r="W74" s="76">
        <f t="shared" ref="W74:W137" si="36">$A$3</f>
        <v>0</v>
      </c>
      <c r="X74" s="76">
        <f t="shared" ref="X74:X137" si="37">EXP(W74)</f>
        <v>1</v>
      </c>
      <c r="Y74" s="76">
        <f t="shared" ref="Y74:Y137" si="38">X74/(X74+1)</f>
        <v>0.5</v>
      </c>
      <c r="Z74" s="76">
        <f t="shared" si="20"/>
        <v>0.5</v>
      </c>
      <c r="AA74" s="76">
        <f t="shared" ref="AA74:AA137" si="39">LN(Z74)</f>
        <v>-0.69314718055994529</v>
      </c>
    </row>
    <row r="75" spans="1:27" x14ac:dyDescent="0.25">
      <c r="A75">
        <v>1</v>
      </c>
      <c r="B75">
        <v>0</v>
      </c>
      <c r="C75">
        <v>0</v>
      </c>
      <c r="E75" s="87">
        <f t="shared" si="21"/>
        <v>0</v>
      </c>
      <c r="F75" s="87">
        <f t="shared" si="22"/>
        <v>1</v>
      </c>
      <c r="G75" s="87">
        <f t="shared" si="23"/>
        <v>0.5</v>
      </c>
      <c r="H75" s="87">
        <f t="shared" si="24"/>
        <v>0.5</v>
      </c>
      <c r="I75" s="87">
        <f t="shared" si="25"/>
        <v>-0.69314718055994529</v>
      </c>
      <c r="K75" s="76">
        <f t="shared" si="26"/>
        <v>0</v>
      </c>
      <c r="L75" s="76">
        <f t="shared" si="27"/>
        <v>1</v>
      </c>
      <c r="M75" s="76">
        <f t="shared" si="28"/>
        <v>0.5</v>
      </c>
      <c r="N75" s="76">
        <f t="shared" si="29"/>
        <v>0.5</v>
      </c>
      <c r="O75" s="76">
        <f t="shared" si="30"/>
        <v>-0.69314718055994529</v>
      </c>
      <c r="Q75" s="76">
        <f t="shared" si="31"/>
        <v>0</v>
      </c>
      <c r="R75" s="76">
        <f t="shared" si="32"/>
        <v>1</v>
      </c>
      <c r="S75" s="76">
        <f t="shared" si="33"/>
        <v>0.5</v>
      </c>
      <c r="T75" s="76">
        <f t="shared" si="34"/>
        <v>0.5</v>
      </c>
      <c r="U75" s="76">
        <f t="shared" si="35"/>
        <v>-0.69314718055994529</v>
      </c>
      <c r="W75" s="76">
        <f t="shared" si="36"/>
        <v>0</v>
      </c>
      <c r="X75" s="76">
        <f t="shared" si="37"/>
        <v>1</v>
      </c>
      <c r="Y75" s="76">
        <f t="shared" si="38"/>
        <v>0.5</v>
      </c>
      <c r="Z75" s="76">
        <f t="shared" si="20"/>
        <v>0.5</v>
      </c>
      <c r="AA75" s="76">
        <f t="shared" si="39"/>
        <v>-0.69314718055994529</v>
      </c>
    </row>
    <row r="76" spans="1:27" x14ac:dyDescent="0.25">
      <c r="A76">
        <v>1</v>
      </c>
      <c r="B76">
        <v>0</v>
      </c>
      <c r="C76">
        <v>0</v>
      </c>
      <c r="E76" s="87">
        <f t="shared" si="21"/>
        <v>0</v>
      </c>
      <c r="F76" s="87">
        <f t="shared" si="22"/>
        <v>1</v>
      </c>
      <c r="G76" s="87">
        <f t="shared" si="23"/>
        <v>0.5</v>
      </c>
      <c r="H76" s="87">
        <f t="shared" si="24"/>
        <v>0.5</v>
      </c>
      <c r="I76" s="87">
        <f t="shared" si="25"/>
        <v>-0.69314718055994529</v>
      </c>
      <c r="K76" s="76">
        <f t="shared" si="26"/>
        <v>0</v>
      </c>
      <c r="L76" s="76">
        <f t="shared" si="27"/>
        <v>1</v>
      </c>
      <c r="M76" s="76">
        <f t="shared" si="28"/>
        <v>0.5</v>
      </c>
      <c r="N76" s="76">
        <f t="shared" si="29"/>
        <v>0.5</v>
      </c>
      <c r="O76" s="76">
        <f t="shared" si="30"/>
        <v>-0.69314718055994529</v>
      </c>
      <c r="Q76" s="76">
        <f t="shared" si="31"/>
        <v>0</v>
      </c>
      <c r="R76" s="76">
        <f t="shared" si="32"/>
        <v>1</v>
      </c>
      <c r="S76" s="76">
        <f t="shared" si="33"/>
        <v>0.5</v>
      </c>
      <c r="T76" s="76">
        <f t="shared" si="34"/>
        <v>0.5</v>
      </c>
      <c r="U76" s="76">
        <f t="shared" si="35"/>
        <v>-0.69314718055994529</v>
      </c>
      <c r="W76" s="76">
        <f t="shared" si="36"/>
        <v>0</v>
      </c>
      <c r="X76" s="76">
        <f t="shared" si="37"/>
        <v>1</v>
      </c>
      <c r="Y76" s="76">
        <f t="shared" si="38"/>
        <v>0.5</v>
      </c>
      <c r="Z76" s="76">
        <f t="shared" si="20"/>
        <v>0.5</v>
      </c>
      <c r="AA76" s="76">
        <f t="shared" si="39"/>
        <v>-0.69314718055994529</v>
      </c>
    </row>
    <row r="77" spans="1:27" x14ac:dyDescent="0.25">
      <c r="A77">
        <v>1</v>
      </c>
      <c r="B77">
        <v>0</v>
      </c>
      <c r="C77">
        <v>0</v>
      </c>
      <c r="E77" s="87">
        <f t="shared" si="21"/>
        <v>0</v>
      </c>
      <c r="F77" s="87">
        <f t="shared" si="22"/>
        <v>1</v>
      </c>
      <c r="G77" s="87">
        <f t="shared" si="23"/>
        <v>0.5</v>
      </c>
      <c r="H77" s="87">
        <f t="shared" si="24"/>
        <v>0.5</v>
      </c>
      <c r="I77" s="87">
        <f t="shared" si="25"/>
        <v>-0.69314718055994529</v>
      </c>
      <c r="K77" s="76">
        <f t="shared" si="26"/>
        <v>0</v>
      </c>
      <c r="L77" s="76">
        <f t="shared" si="27"/>
        <v>1</v>
      </c>
      <c r="M77" s="76">
        <f t="shared" si="28"/>
        <v>0.5</v>
      </c>
      <c r="N77" s="76">
        <f t="shared" si="29"/>
        <v>0.5</v>
      </c>
      <c r="O77" s="76">
        <f t="shared" si="30"/>
        <v>-0.69314718055994529</v>
      </c>
      <c r="Q77" s="76">
        <f t="shared" si="31"/>
        <v>0</v>
      </c>
      <c r="R77" s="76">
        <f t="shared" si="32"/>
        <v>1</v>
      </c>
      <c r="S77" s="76">
        <f t="shared" si="33"/>
        <v>0.5</v>
      </c>
      <c r="T77" s="76">
        <f t="shared" si="34"/>
        <v>0.5</v>
      </c>
      <c r="U77" s="76">
        <f t="shared" si="35"/>
        <v>-0.69314718055994529</v>
      </c>
      <c r="W77" s="76">
        <f t="shared" si="36"/>
        <v>0</v>
      </c>
      <c r="X77" s="76">
        <f t="shared" si="37"/>
        <v>1</v>
      </c>
      <c r="Y77" s="76">
        <f t="shared" si="38"/>
        <v>0.5</v>
      </c>
      <c r="Z77" s="76">
        <f t="shared" si="20"/>
        <v>0.5</v>
      </c>
      <c r="AA77" s="76">
        <f t="shared" si="39"/>
        <v>-0.69314718055994529</v>
      </c>
    </row>
    <row r="78" spans="1:27" x14ac:dyDescent="0.25">
      <c r="A78">
        <v>1</v>
      </c>
      <c r="B78">
        <v>0</v>
      </c>
      <c r="C78">
        <v>1</v>
      </c>
      <c r="E78" s="87">
        <f t="shared" si="21"/>
        <v>0</v>
      </c>
      <c r="F78" s="87">
        <f t="shared" si="22"/>
        <v>1</v>
      </c>
      <c r="G78" s="87">
        <f t="shared" si="23"/>
        <v>0.5</v>
      </c>
      <c r="H78" s="87">
        <f t="shared" si="24"/>
        <v>0.5</v>
      </c>
      <c r="I78" s="87">
        <f t="shared" si="25"/>
        <v>-0.69314718055994529</v>
      </c>
      <c r="K78" s="76">
        <f t="shared" si="26"/>
        <v>0.605195533283861</v>
      </c>
      <c r="L78" s="76">
        <f t="shared" si="27"/>
        <v>1.8316103146534117</v>
      </c>
      <c r="M78" s="76">
        <f t="shared" si="28"/>
        <v>0.64684406084231982</v>
      </c>
      <c r="N78" s="76">
        <f t="shared" si="29"/>
        <v>0.64684406084231982</v>
      </c>
      <c r="O78" s="76">
        <f t="shared" si="30"/>
        <v>-0.4356500323217834</v>
      </c>
      <c r="Q78" s="76">
        <f t="shared" si="31"/>
        <v>0.605195533283861</v>
      </c>
      <c r="R78" s="76">
        <f t="shared" si="32"/>
        <v>1.8316103146534117</v>
      </c>
      <c r="S78" s="76">
        <f t="shared" si="33"/>
        <v>0.64684406084231982</v>
      </c>
      <c r="T78" s="76">
        <f t="shared" si="34"/>
        <v>0.64684406084231982</v>
      </c>
      <c r="U78" s="76">
        <f t="shared" si="35"/>
        <v>-0.4356500323217834</v>
      </c>
      <c r="W78" s="76">
        <f t="shared" si="36"/>
        <v>0</v>
      </c>
      <c r="X78" s="76">
        <f t="shared" si="37"/>
        <v>1</v>
      </c>
      <c r="Y78" s="76">
        <f t="shared" si="38"/>
        <v>0.5</v>
      </c>
      <c r="Z78" s="76">
        <f t="shared" si="20"/>
        <v>0.5</v>
      </c>
      <c r="AA78" s="76">
        <f t="shared" si="39"/>
        <v>-0.69314718055994529</v>
      </c>
    </row>
    <row r="79" spans="1:27" x14ac:dyDescent="0.25">
      <c r="A79">
        <v>1</v>
      </c>
      <c r="B79">
        <v>0</v>
      </c>
      <c r="C79">
        <v>0</v>
      </c>
      <c r="E79" s="87">
        <f t="shared" si="21"/>
        <v>0</v>
      </c>
      <c r="F79" s="87">
        <f t="shared" si="22"/>
        <v>1</v>
      </c>
      <c r="G79" s="87">
        <f t="shared" si="23"/>
        <v>0.5</v>
      </c>
      <c r="H79" s="87">
        <f t="shared" si="24"/>
        <v>0.5</v>
      </c>
      <c r="I79" s="87">
        <f t="shared" si="25"/>
        <v>-0.69314718055994529</v>
      </c>
      <c r="K79" s="76">
        <f t="shared" si="26"/>
        <v>0</v>
      </c>
      <c r="L79" s="76">
        <f t="shared" si="27"/>
        <v>1</v>
      </c>
      <c r="M79" s="76">
        <f t="shared" si="28"/>
        <v>0.5</v>
      </c>
      <c r="N79" s="76">
        <f t="shared" si="29"/>
        <v>0.5</v>
      </c>
      <c r="O79" s="76">
        <f t="shared" si="30"/>
        <v>-0.69314718055994529</v>
      </c>
      <c r="Q79" s="76">
        <f t="shared" si="31"/>
        <v>0</v>
      </c>
      <c r="R79" s="76">
        <f t="shared" si="32"/>
        <v>1</v>
      </c>
      <c r="S79" s="76">
        <f t="shared" si="33"/>
        <v>0.5</v>
      </c>
      <c r="T79" s="76">
        <f t="shared" si="34"/>
        <v>0.5</v>
      </c>
      <c r="U79" s="76">
        <f t="shared" si="35"/>
        <v>-0.69314718055994529</v>
      </c>
      <c r="W79" s="76">
        <f t="shared" si="36"/>
        <v>0</v>
      </c>
      <c r="X79" s="76">
        <f t="shared" si="37"/>
        <v>1</v>
      </c>
      <c r="Y79" s="76">
        <f t="shared" si="38"/>
        <v>0.5</v>
      </c>
      <c r="Z79" s="76">
        <f t="shared" si="20"/>
        <v>0.5</v>
      </c>
      <c r="AA79" s="76">
        <f t="shared" si="39"/>
        <v>-0.69314718055994529</v>
      </c>
    </row>
    <row r="80" spans="1:27" x14ac:dyDescent="0.25">
      <c r="A80">
        <v>1</v>
      </c>
      <c r="B80">
        <v>0</v>
      </c>
      <c r="C80">
        <v>1</v>
      </c>
      <c r="E80" s="87">
        <f t="shared" si="21"/>
        <v>0</v>
      </c>
      <c r="F80" s="87">
        <f t="shared" si="22"/>
        <v>1</v>
      </c>
      <c r="G80" s="87">
        <f t="shared" si="23"/>
        <v>0.5</v>
      </c>
      <c r="H80" s="87">
        <f t="shared" si="24"/>
        <v>0.5</v>
      </c>
      <c r="I80" s="87">
        <f t="shared" si="25"/>
        <v>-0.69314718055994529</v>
      </c>
      <c r="K80" s="76">
        <f t="shared" si="26"/>
        <v>0.605195533283861</v>
      </c>
      <c r="L80" s="76">
        <f t="shared" si="27"/>
        <v>1.8316103146534117</v>
      </c>
      <c r="M80" s="76">
        <f t="shared" si="28"/>
        <v>0.64684406084231982</v>
      </c>
      <c r="N80" s="76">
        <f t="shared" si="29"/>
        <v>0.64684406084231982</v>
      </c>
      <c r="O80" s="76">
        <f t="shared" si="30"/>
        <v>-0.4356500323217834</v>
      </c>
      <c r="Q80" s="76">
        <f t="shared" si="31"/>
        <v>0.605195533283861</v>
      </c>
      <c r="R80" s="76">
        <f t="shared" si="32"/>
        <v>1.8316103146534117</v>
      </c>
      <c r="S80" s="76">
        <f t="shared" si="33"/>
        <v>0.64684406084231982</v>
      </c>
      <c r="T80" s="76">
        <f t="shared" si="34"/>
        <v>0.64684406084231982</v>
      </c>
      <c r="U80" s="76">
        <f t="shared" si="35"/>
        <v>-0.4356500323217834</v>
      </c>
      <c r="W80" s="76">
        <f t="shared" si="36"/>
        <v>0</v>
      </c>
      <c r="X80" s="76">
        <f t="shared" si="37"/>
        <v>1</v>
      </c>
      <c r="Y80" s="76">
        <f t="shared" si="38"/>
        <v>0.5</v>
      </c>
      <c r="Z80" s="76">
        <f t="shared" si="20"/>
        <v>0.5</v>
      </c>
      <c r="AA80" s="76">
        <f t="shared" si="39"/>
        <v>-0.69314718055994529</v>
      </c>
    </row>
    <row r="81" spans="1:27" x14ac:dyDescent="0.25">
      <c r="A81">
        <v>1</v>
      </c>
      <c r="B81">
        <v>0</v>
      </c>
      <c r="C81">
        <v>0</v>
      </c>
      <c r="E81" s="87">
        <f t="shared" si="21"/>
        <v>0</v>
      </c>
      <c r="F81" s="87">
        <f t="shared" si="22"/>
        <v>1</v>
      </c>
      <c r="G81" s="87">
        <f t="shared" si="23"/>
        <v>0.5</v>
      </c>
      <c r="H81" s="87">
        <f t="shared" si="24"/>
        <v>0.5</v>
      </c>
      <c r="I81" s="87">
        <f t="shared" si="25"/>
        <v>-0.69314718055994529</v>
      </c>
      <c r="K81" s="76">
        <f t="shared" si="26"/>
        <v>0</v>
      </c>
      <c r="L81" s="76">
        <f t="shared" si="27"/>
        <v>1</v>
      </c>
      <c r="M81" s="76">
        <f t="shared" si="28"/>
        <v>0.5</v>
      </c>
      <c r="N81" s="76">
        <f t="shared" si="29"/>
        <v>0.5</v>
      </c>
      <c r="O81" s="76">
        <f t="shared" si="30"/>
        <v>-0.69314718055994529</v>
      </c>
      <c r="Q81" s="76">
        <f t="shared" si="31"/>
        <v>0</v>
      </c>
      <c r="R81" s="76">
        <f t="shared" si="32"/>
        <v>1</v>
      </c>
      <c r="S81" s="76">
        <f t="shared" si="33"/>
        <v>0.5</v>
      </c>
      <c r="T81" s="76">
        <f t="shared" si="34"/>
        <v>0.5</v>
      </c>
      <c r="U81" s="76">
        <f t="shared" si="35"/>
        <v>-0.69314718055994529</v>
      </c>
      <c r="W81" s="76">
        <f t="shared" si="36"/>
        <v>0</v>
      </c>
      <c r="X81" s="76">
        <f t="shared" si="37"/>
        <v>1</v>
      </c>
      <c r="Y81" s="76">
        <f t="shared" si="38"/>
        <v>0.5</v>
      </c>
      <c r="Z81" s="76">
        <f t="shared" si="20"/>
        <v>0.5</v>
      </c>
      <c r="AA81" s="76">
        <f t="shared" si="39"/>
        <v>-0.69314718055994529</v>
      </c>
    </row>
    <row r="82" spans="1:27" x14ac:dyDescent="0.25">
      <c r="A82">
        <v>1</v>
      </c>
      <c r="B82">
        <v>0</v>
      </c>
      <c r="C82">
        <v>1</v>
      </c>
      <c r="E82" s="87">
        <f t="shared" si="21"/>
        <v>0</v>
      </c>
      <c r="F82" s="87">
        <f t="shared" si="22"/>
        <v>1</v>
      </c>
      <c r="G82" s="87">
        <f t="shared" si="23"/>
        <v>0.5</v>
      </c>
      <c r="H82" s="87">
        <f t="shared" si="24"/>
        <v>0.5</v>
      </c>
      <c r="I82" s="87">
        <f t="shared" si="25"/>
        <v>-0.69314718055994529</v>
      </c>
      <c r="K82" s="76">
        <f t="shared" si="26"/>
        <v>0.605195533283861</v>
      </c>
      <c r="L82" s="76">
        <f t="shared" si="27"/>
        <v>1.8316103146534117</v>
      </c>
      <c r="M82" s="76">
        <f t="shared" si="28"/>
        <v>0.64684406084231982</v>
      </c>
      <c r="N82" s="76">
        <f t="shared" si="29"/>
        <v>0.64684406084231982</v>
      </c>
      <c r="O82" s="76">
        <f t="shared" si="30"/>
        <v>-0.4356500323217834</v>
      </c>
      <c r="Q82" s="76">
        <f t="shared" si="31"/>
        <v>0.605195533283861</v>
      </c>
      <c r="R82" s="76">
        <f t="shared" si="32"/>
        <v>1.8316103146534117</v>
      </c>
      <c r="S82" s="76">
        <f t="shared" si="33"/>
        <v>0.64684406084231982</v>
      </c>
      <c r="T82" s="76">
        <f t="shared" si="34"/>
        <v>0.64684406084231982</v>
      </c>
      <c r="U82" s="76">
        <f t="shared" si="35"/>
        <v>-0.4356500323217834</v>
      </c>
      <c r="W82" s="76">
        <f t="shared" si="36"/>
        <v>0</v>
      </c>
      <c r="X82" s="76">
        <f t="shared" si="37"/>
        <v>1</v>
      </c>
      <c r="Y82" s="76">
        <f t="shared" si="38"/>
        <v>0.5</v>
      </c>
      <c r="Z82" s="76">
        <f t="shared" si="20"/>
        <v>0.5</v>
      </c>
      <c r="AA82" s="76">
        <f t="shared" si="39"/>
        <v>-0.69314718055994529</v>
      </c>
    </row>
    <row r="83" spans="1:27" x14ac:dyDescent="0.25">
      <c r="A83">
        <v>1</v>
      </c>
      <c r="B83">
        <v>0</v>
      </c>
      <c r="C83">
        <v>0</v>
      </c>
      <c r="E83" s="87">
        <f t="shared" si="21"/>
        <v>0</v>
      </c>
      <c r="F83" s="87">
        <f t="shared" si="22"/>
        <v>1</v>
      </c>
      <c r="G83" s="87">
        <f t="shared" si="23"/>
        <v>0.5</v>
      </c>
      <c r="H83" s="87">
        <f t="shared" si="24"/>
        <v>0.5</v>
      </c>
      <c r="I83" s="87">
        <f t="shared" si="25"/>
        <v>-0.69314718055994529</v>
      </c>
      <c r="K83" s="76">
        <f t="shared" si="26"/>
        <v>0</v>
      </c>
      <c r="L83" s="76">
        <f t="shared" si="27"/>
        <v>1</v>
      </c>
      <c r="M83" s="76">
        <f t="shared" si="28"/>
        <v>0.5</v>
      </c>
      <c r="N83" s="76">
        <f t="shared" si="29"/>
        <v>0.5</v>
      </c>
      <c r="O83" s="76">
        <f t="shared" si="30"/>
        <v>-0.69314718055994529</v>
      </c>
      <c r="Q83" s="76">
        <f t="shared" si="31"/>
        <v>0</v>
      </c>
      <c r="R83" s="76">
        <f t="shared" si="32"/>
        <v>1</v>
      </c>
      <c r="S83" s="76">
        <f t="shared" si="33"/>
        <v>0.5</v>
      </c>
      <c r="T83" s="76">
        <f t="shared" si="34"/>
        <v>0.5</v>
      </c>
      <c r="U83" s="76">
        <f t="shared" si="35"/>
        <v>-0.69314718055994529</v>
      </c>
      <c r="W83" s="76">
        <f t="shared" si="36"/>
        <v>0</v>
      </c>
      <c r="X83" s="76">
        <f t="shared" si="37"/>
        <v>1</v>
      </c>
      <c r="Y83" s="76">
        <f t="shared" si="38"/>
        <v>0.5</v>
      </c>
      <c r="Z83" s="76">
        <f t="shared" si="20"/>
        <v>0.5</v>
      </c>
      <c r="AA83" s="76">
        <f t="shared" si="39"/>
        <v>-0.69314718055994529</v>
      </c>
    </row>
    <row r="84" spans="1:27" x14ac:dyDescent="0.25">
      <c r="A84">
        <v>1</v>
      </c>
      <c r="B84">
        <v>0</v>
      </c>
      <c r="C84">
        <v>0</v>
      </c>
      <c r="E84" s="87">
        <f t="shared" si="21"/>
        <v>0</v>
      </c>
      <c r="F84" s="87">
        <f t="shared" si="22"/>
        <v>1</v>
      </c>
      <c r="G84" s="87">
        <f t="shared" si="23"/>
        <v>0.5</v>
      </c>
      <c r="H84" s="87">
        <f t="shared" si="24"/>
        <v>0.5</v>
      </c>
      <c r="I84" s="87">
        <f t="shared" si="25"/>
        <v>-0.69314718055994529</v>
      </c>
      <c r="K84" s="76">
        <f t="shared" si="26"/>
        <v>0</v>
      </c>
      <c r="L84" s="76">
        <f t="shared" si="27"/>
        <v>1</v>
      </c>
      <c r="M84" s="76">
        <f t="shared" si="28"/>
        <v>0.5</v>
      </c>
      <c r="N84" s="76">
        <f t="shared" si="29"/>
        <v>0.5</v>
      </c>
      <c r="O84" s="76">
        <f t="shared" si="30"/>
        <v>-0.69314718055994529</v>
      </c>
      <c r="Q84" s="76">
        <f t="shared" si="31"/>
        <v>0</v>
      </c>
      <c r="R84" s="76">
        <f t="shared" si="32"/>
        <v>1</v>
      </c>
      <c r="S84" s="76">
        <f t="shared" si="33"/>
        <v>0.5</v>
      </c>
      <c r="T84" s="76">
        <f t="shared" si="34"/>
        <v>0.5</v>
      </c>
      <c r="U84" s="76">
        <f t="shared" si="35"/>
        <v>-0.69314718055994529</v>
      </c>
      <c r="W84" s="76">
        <f t="shared" si="36"/>
        <v>0</v>
      </c>
      <c r="X84" s="76">
        <f t="shared" si="37"/>
        <v>1</v>
      </c>
      <c r="Y84" s="76">
        <f t="shared" si="38"/>
        <v>0.5</v>
      </c>
      <c r="Z84" s="76">
        <f t="shared" si="20"/>
        <v>0.5</v>
      </c>
      <c r="AA84" s="76">
        <f t="shared" si="39"/>
        <v>-0.69314718055994529</v>
      </c>
    </row>
    <row r="85" spans="1:27" x14ac:dyDescent="0.25">
      <c r="A85">
        <v>1</v>
      </c>
      <c r="B85">
        <v>0</v>
      </c>
      <c r="C85">
        <v>0</v>
      </c>
      <c r="E85" s="87">
        <f t="shared" si="21"/>
        <v>0</v>
      </c>
      <c r="F85" s="87">
        <f t="shared" si="22"/>
        <v>1</v>
      </c>
      <c r="G85" s="87">
        <f t="shared" si="23"/>
        <v>0.5</v>
      </c>
      <c r="H85" s="87">
        <f t="shared" si="24"/>
        <v>0.5</v>
      </c>
      <c r="I85" s="87">
        <f t="shared" si="25"/>
        <v>-0.69314718055994529</v>
      </c>
      <c r="K85" s="76">
        <f t="shared" si="26"/>
        <v>0</v>
      </c>
      <c r="L85" s="76">
        <f t="shared" si="27"/>
        <v>1</v>
      </c>
      <c r="M85" s="76">
        <f t="shared" si="28"/>
        <v>0.5</v>
      </c>
      <c r="N85" s="76">
        <f t="shared" si="29"/>
        <v>0.5</v>
      </c>
      <c r="O85" s="76">
        <f t="shared" si="30"/>
        <v>-0.69314718055994529</v>
      </c>
      <c r="Q85" s="76">
        <f t="shared" si="31"/>
        <v>0</v>
      </c>
      <c r="R85" s="76">
        <f t="shared" si="32"/>
        <v>1</v>
      </c>
      <c r="S85" s="76">
        <f t="shared" si="33"/>
        <v>0.5</v>
      </c>
      <c r="T85" s="76">
        <f t="shared" si="34"/>
        <v>0.5</v>
      </c>
      <c r="U85" s="76">
        <f t="shared" si="35"/>
        <v>-0.69314718055994529</v>
      </c>
      <c r="W85" s="76">
        <f t="shared" si="36"/>
        <v>0</v>
      </c>
      <c r="X85" s="76">
        <f t="shared" si="37"/>
        <v>1</v>
      </c>
      <c r="Y85" s="76">
        <f t="shared" si="38"/>
        <v>0.5</v>
      </c>
      <c r="Z85" s="76">
        <f t="shared" si="20"/>
        <v>0.5</v>
      </c>
      <c r="AA85" s="76">
        <f t="shared" si="39"/>
        <v>-0.69314718055994529</v>
      </c>
    </row>
    <row r="86" spans="1:27" x14ac:dyDescent="0.25">
      <c r="A86">
        <v>1</v>
      </c>
      <c r="B86">
        <v>0</v>
      </c>
      <c r="C86">
        <v>0</v>
      </c>
      <c r="E86" s="87">
        <f t="shared" si="21"/>
        <v>0</v>
      </c>
      <c r="F86" s="87">
        <f t="shared" si="22"/>
        <v>1</v>
      </c>
      <c r="G86" s="87">
        <f t="shared" si="23"/>
        <v>0.5</v>
      </c>
      <c r="H86" s="87">
        <f t="shared" si="24"/>
        <v>0.5</v>
      </c>
      <c r="I86" s="87">
        <f t="shared" si="25"/>
        <v>-0.69314718055994529</v>
      </c>
      <c r="K86" s="76">
        <f t="shared" si="26"/>
        <v>0</v>
      </c>
      <c r="L86" s="76">
        <f t="shared" si="27"/>
        <v>1</v>
      </c>
      <c r="M86" s="76">
        <f t="shared" si="28"/>
        <v>0.5</v>
      </c>
      <c r="N86" s="76">
        <f t="shared" si="29"/>
        <v>0.5</v>
      </c>
      <c r="O86" s="76">
        <f t="shared" si="30"/>
        <v>-0.69314718055994529</v>
      </c>
      <c r="Q86" s="76">
        <f t="shared" si="31"/>
        <v>0</v>
      </c>
      <c r="R86" s="76">
        <f t="shared" si="32"/>
        <v>1</v>
      </c>
      <c r="S86" s="76">
        <f t="shared" si="33"/>
        <v>0.5</v>
      </c>
      <c r="T86" s="76">
        <f t="shared" si="34"/>
        <v>0.5</v>
      </c>
      <c r="U86" s="76">
        <f t="shared" si="35"/>
        <v>-0.69314718055994529</v>
      </c>
      <c r="W86" s="76">
        <f t="shared" si="36"/>
        <v>0</v>
      </c>
      <c r="X86" s="76">
        <f t="shared" si="37"/>
        <v>1</v>
      </c>
      <c r="Y86" s="76">
        <f t="shared" si="38"/>
        <v>0.5</v>
      </c>
      <c r="Z86" s="76">
        <f t="shared" si="20"/>
        <v>0.5</v>
      </c>
      <c r="AA86" s="76">
        <f t="shared" si="39"/>
        <v>-0.69314718055994529</v>
      </c>
    </row>
    <row r="87" spans="1:27" x14ac:dyDescent="0.25">
      <c r="A87">
        <v>1</v>
      </c>
      <c r="B87">
        <v>0</v>
      </c>
      <c r="C87">
        <v>0</v>
      </c>
      <c r="E87" s="87">
        <f t="shared" si="21"/>
        <v>0</v>
      </c>
      <c r="F87" s="87">
        <f t="shared" si="22"/>
        <v>1</v>
      </c>
      <c r="G87" s="87">
        <f t="shared" si="23"/>
        <v>0.5</v>
      </c>
      <c r="H87" s="87">
        <f t="shared" si="24"/>
        <v>0.5</v>
      </c>
      <c r="I87" s="87">
        <f t="shared" si="25"/>
        <v>-0.69314718055994529</v>
      </c>
      <c r="K87" s="76">
        <f t="shared" si="26"/>
        <v>0</v>
      </c>
      <c r="L87" s="76">
        <f t="shared" si="27"/>
        <v>1</v>
      </c>
      <c r="M87" s="76">
        <f t="shared" si="28"/>
        <v>0.5</v>
      </c>
      <c r="N87" s="76">
        <f t="shared" si="29"/>
        <v>0.5</v>
      </c>
      <c r="O87" s="76">
        <f t="shared" si="30"/>
        <v>-0.69314718055994529</v>
      </c>
      <c r="Q87" s="76">
        <f t="shared" si="31"/>
        <v>0</v>
      </c>
      <c r="R87" s="76">
        <f t="shared" si="32"/>
        <v>1</v>
      </c>
      <c r="S87" s="76">
        <f t="shared" si="33"/>
        <v>0.5</v>
      </c>
      <c r="T87" s="76">
        <f t="shared" si="34"/>
        <v>0.5</v>
      </c>
      <c r="U87" s="76">
        <f t="shared" si="35"/>
        <v>-0.69314718055994529</v>
      </c>
      <c r="W87" s="76">
        <f t="shared" si="36"/>
        <v>0</v>
      </c>
      <c r="X87" s="76">
        <f t="shared" si="37"/>
        <v>1</v>
      </c>
      <c r="Y87" s="76">
        <f t="shared" si="38"/>
        <v>0.5</v>
      </c>
      <c r="Z87" s="76">
        <f t="shared" si="20"/>
        <v>0.5</v>
      </c>
      <c r="AA87" s="76">
        <f t="shared" si="39"/>
        <v>-0.69314718055994529</v>
      </c>
    </row>
    <row r="88" spans="1:27" x14ac:dyDescent="0.25">
      <c r="A88">
        <v>1</v>
      </c>
      <c r="B88">
        <v>0</v>
      </c>
      <c r="C88">
        <v>0</v>
      </c>
      <c r="E88" s="87">
        <f t="shared" si="21"/>
        <v>0</v>
      </c>
      <c r="F88" s="87">
        <f t="shared" si="22"/>
        <v>1</v>
      </c>
      <c r="G88" s="87">
        <f t="shared" si="23"/>
        <v>0.5</v>
      </c>
      <c r="H88" s="87">
        <f t="shared" si="24"/>
        <v>0.5</v>
      </c>
      <c r="I88" s="87">
        <f t="shared" si="25"/>
        <v>-0.69314718055994529</v>
      </c>
      <c r="K88" s="76">
        <f t="shared" si="26"/>
        <v>0</v>
      </c>
      <c r="L88" s="76">
        <f t="shared" si="27"/>
        <v>1</v>
      </c>
      <c r="M88" s="76">
        <f t="shared" si="28"/>
        <v>0.5</v>
      </c>
      <c r="N88" s="76">
        <f t="shared" si="29"/>
        <v>0.5</v>
      </c>
      <c r="O88" s="76">
        <f t="shared" si="30"/>
        <v>-0.69314718055994529</v>
      </c>
      <c r="Q88" s="76">
        <f t="shared" si="31"/>
        <v>0</v>
      </c>
      <c r="R88" s="76">
        <f t="shared" si="32"/>
        <v>1</v>
      </c>
      <c r="S88" s="76">
        <f t="shared" si="33"/>
        <v>0.5</v>
      </c>
      <c r="T88" s="76">
        <f t="shared" si="34"/>
        <v>0.5</v>
      </c>
      <c r="U88" s="76">
        <f t="shared" si="35"/>
        <v>-0.69314718055994529</v>
      </c>
      <c r="W88" s="76">
        <f t="shared" si="36"/>
        <v>0</v>
      </c>
      <c r="X88" s="76">
        <f t="shared" si="37"/>
        <v>1</v>
      </c>
      <c r="Y88" s="76">
        <f t="shared" si="38"/>
        <v>0.5</v>
      </c>
      <c r="Z88" s="76">
        <f t="shared" si="20"/>
        <v>0.5</v>
      </c>
      <c r="AA88" s="76">
        <f t="shared" si="39"/>
        <v>-0.69314718055994529</v>
      </c>
    </row>
    <row r="89" spans="1:27" x14ac:dyDescent="0.25">
      <c r="A89">
        <v>1</v>
      </c>
      <c r="B89">
        <v>0</v>
      </c>
      <c r="C89">
        <v>1</v>
      </c>
      <c r="E89" s="87">
        <f t="shared" si="21"/>
        <v>0</v>
      </c>
      <c r="F89" s="87">
        <f t="shared" si="22"/>
        <v>1</v>
      </c>
      <c r="G89" s="87">
        <f t="shared" si="23"/>
        <v>0.5</v>
      </c>
      <c r="H89" s="87">
        <f t="shared" si="24"/>
        <v>0.5</v>
      </c>
      <c r="I89" s="87">
        <f t="shared" si="25"/>
        <v>-0.69314718055994529</v>
      </c>
      <c r="K89" s="76">
        <f t="shared" si="26"/>
        <v>0.605195533283861</v>
      </c>
      <c r="L89" s="76">
        <f t="shared" si="27"/>
        <v>1.8316103146534117</v>
      </c>
      <c r="M89" s="76">
        <f t="shared" si="28"/>
        <v>0.64684406084231982</v>
      </c>
      <c r="N89" s="76">
        <f t="shared" si="29"/>
        <v>0.64684406084231982</v>
      </c>
      <c r="O89" s="76">
        <f t="shared" si="30"/>
        <v>-0.4356500323217834</v>
      </c>
      <c r="Q89" s="76">
        <f t="shared" si="31"/>
        <v>0.605195533283861</v>
      </c>
      <c r="R89" s="76">
        <f t="shared" si="32"/>
        <v>1.8316103146534117</v>
      </c>
      <c r="S89" s="76">
        <f t="shared" si="33"/>
        <v>0.64684406084231982</v>
      </c>
      <c r="T89" s="76">
        <f t="shared" si="34"/>
        <v>0.64684406084231982</v>
      </c>
      <c r="U89" s="76">
        <f t="shared" si="35"/>
        <v>-0.4356500323217834</v>
      </c>
      <c r="W89" s="76">
        <f t="shared" si="36"/>
        <v>0</v>
      </c>
      <c r="X89" s="76">
        <f t="shared" si="37"/>
        <v>1</v>
      </c>
      <c r="Y89" s="76">
        <f t="shared" si="38"/>
        <v>0.5</v>
      </c>
      <c r="Z89" s="76">
        <f t="shared" si="20"/>
        <v>0.5</v>
      </c>
      <c r="AA89" s="76">
        <f t="shared" si="39"/>
        <v>-0.69314718055994529</v>
      </c>
    </row>
    <row r="90" spans="1:27" x14ac:dyDescent="0.25">
      <c r="A90">
        <v>1</v>
      </c>
      <c r="B90">
        <v>0</v>
      </c>
      <c r="C90">
        <v>0</v>
      </c>
      <c r="E90" s="87">
        <f t="shared" si="21"/>
        <v>0</v>
      </c>
      <c r="F90" s="87">
        <f t="shared" si="22"/>
        <v>1</v>
      </c>
      <c r="G90" s="87">
        <f t="shared" si="23"/>
        <v>0.5</v>
      </c>
      <c r="H90" s="87">
        <f t="shared" si="24"/>
        <v>0.5</v>
      </c>
      <c r="I90" s="87">
        <f t="shared" si="25"/>
        <v>-0.69314718055994529</v>
      </c>
      <c r="K90" s="76">
        <f t="shared" si="26"/>
        <v>0</v>
      </c>
      <c r="L90" s="76">
        <f t="shared" si="27"/>
        <v>1</v>
      </c>
      <c r="M90" s="76">
        <f t="shared" si="28"/>
        <v>0.5</v>
      </c>
      <c r="N90" s="76">
        <f t="shared" si="29"/>
        <v>0.5</v>
      </c>
      <c r="O90" s="76">
        <f t="shared" si="30"/>
        <v>-0.69314718055994529</v>
      </c>
      <c r="Q90" s="76">
        <f t="shared" si="31"/>
        <v>0</v>
      </c>
      <c r="R90" s="76">
        <f t="shared" si="32"/>
        <v>1</v>
      </c>
      <c r="S90" s="76">
        <f t="shared" si="33"/>
        <v>0.5</v>
      </c>
      <c r="T90" s="76">
        <f t="shared" si="34"/>
        <v>0.5</v>
      </c>
      <c r="U90" s="76">
        <f t="shared" si="35"/>
        <v>-0.69314718055994529</v>
      </c>
      <c r="W90" s="76">
        <f t="shared" si="36"/>
        <v>0</v>
      </c>
      <c r="X90" s="76">
        <f t="shared" si="37"/>
        <v>1</v>
      </c>
      <c r="Y90" s="76">
        <f t="shared" si="38"/>
        <v>0.5</v>
      </c>
      <c r="Z90" s="76">
        <f t="shared" si="20"/>
        <v>0.5</v>
      </c>
      <c r="AA90" s="76">
        <f t="shared" si="39"/>
        <v>-0.69314718055994529</v>
      </c>
    </row>
    <row r="91" spans="1:27" x14ac:dyDescent="0.25">
      <c r="A91">
        <v>1</v>
      </c>
      <c r="B91">
        <v>0</v>
      </c>
      <c r="C91">
        <v>1</v>
      </c>
      <c r="E91" s="87">
        <f t="shared" si="21"/>
        <v>0</v>
      </c>
      <c r="F91" s="87">
        <f t="shared" si="22"/>
        <v>1</v>
      </c>
      <c r="G91" s="87">
        <f t="shared" si="23"/>
        <v>0.5</v>
      </c>
      <c r="H91" s="87">
        <f t="shared" si="24"/>
        <v>0.5</v>
      </c>
      <c r="I91" s="87">
        <f t="shared" si="25"/>
        <v>-0.69314718055994529</v>
      </c>
      <c r="K91" s="76">
        <f t="shared" si="26"/>
        <v>0.605195533283861</v>
      </c>
      <c r="L91" s="76">
        <f t="shared" si="27"/>
        <v>1.8316103146534117</v>
      </c>
      <c r="M91" s="76">
        <f t="shared" si="28"/>
        <v>0.64684406084231982</v>
      </c>
      <c r="N91" s="76">
        <f t="shared" si="29"/>
        <v>0.64684406084231982</v>
      </c>
      <c r="O91" s="76">
        <f t="shared" si="30"/>
        <v>-0.4356500323217834</v>
      </c>
      <c r="Q91" s="76">
        <f t="shared" si="31"/>
        <v>0.605195533283861</v>
      </c>
      <c r="R91" s="76">
        <f t="shared" si="32"/>
        <v>1.8316103146534117</v>
      </c>
      <c r="S91" s="76">
        <f t="shared" si="33"/>
        <v>0.64684406084231982</v>
      </c>
      <c r="T91" s="76">
        <f t="shared" si="34"/>
        <v>0.64684406084231982</v>
      </c>
      <c r="U91" s="76">
        <f t="shared" si="35"/>
        <v>-0.4356500323217834</v>
      </c>
      <c r="W91" s="76">
        <f t="shared" si="36"/>
        <v>0</v>
      </c>
      <c r="X91" s="76">
        <f t="shared" si="37"/>
        <v>1</v>
      </c>
      <c r="Y91" s="76">
        <f t="shared" si="38"/>
        <v>0.5</v>
      </c>
      <c r="Z91" s="76">
        <f t="shared" si="20"/>
        <v>0.5</v>
      </c>
      <c r="AA91" s="76">
        <f t="shared" si="39"/>
        <v>-0.69314718055994529</v>
      </c>
    </row>
    <row r="92" spans="1:27" x14ac:dyDescent="0.25">
      <c r="A92">
        <v>1</v>
      </c>
      <c r="B92">
        <v>0</v>
      </c>
      <c r="C92">
        <v>0</v>
      </c>
      <c r="E92" s="87">
        <f t="shared" si="21"/>
        <v>0</v>
      </c>
      <c r="F92" s="87">
        <f t="shared" si="22"/>
        <v>1</v>
      </c>
      <c r="G92" s="87">
        <f t="shared" si="23"/>
        <v>0.5</v>
      </c>
      <c r="H92" s="87">
        <f t="shared" si="24"/>
        <v>0.5</v>
      </c>
      <c r="I92" s="87">
        <f t="shared" si="25"/>
        <v>-0.69314718055994529</v>
      </c>
      <c r="K92" s="76">
        <f t="shared" si="26"/>
        <v>0</v>
      </c>
      <c r="L92" s="76">
        <f t="shared" si="27"/>
        <v>1</v>
      </c>
      <c r="M92" s="76">
        <f t="shared" si="28"/>
        <v>0.5</v>
      </c>
      <c r="N92" s="76">
        <f t="shared" si="29"/>
        <v>0.5</v>
      </c>
      <c r="O92" s="76">
        <f t="shared" si="30"/>
        <v>-0.69314718055994529</v>
      </c>
      <c r="Q92" s="76">
        <f t="shared" si="31"/>
        <v>0</v>
      </c>
      <c r="R92" s="76">
        <f t="shared" si="32"/>
        <v>1</v>
      </c>
      <c r="S92" s="76">
        <f t="shared" si="33"/>
        <v>0.5</v>
      </c>
      <c r="T92" s="76">
        <f t="shared" si="34"/>
        <v>0.5</v>
      </c>
      <c r="U92" s="76">
        <f t="shared" si="35"/>
        <v>-0.69314718055994529</v>
      </c>
      <c r="W92" s="76">
        <f t="shared" si="36"/>
        <v>0</v>
      </c>
      <c r="X92" s="76">
        <f t="shared" si="37"/>
        <v>1</v>
      </c>
      <c r="Y92" s="76">
        <f t="shared" si="38"/>
        <v>0.5</v>
      </c>
      <c r="Z92" s="76">
        <f t="shared" si="20"/>
        <v>0.5</v>
      </c>
      <c r="AA92" s="76">
        <f t="shared" si="39"/>
        <v>-0.69314718055994529</v>
      </c>
    </row>
    <row r="93" spans="1:27" x14ac:dyDescent="0.25">
      <c r="A93">
        <v>1</v>
      </c>
      <c r="B93">
        <v>0</v>
      </c>
      <c r="C93">
        <v>0</v>
      </c>
      <c r="E93" s="87">
        <f t="shared" si="21"/>
        <v>0</v>
      </c>
      <c r="F93" s="87">
        <f t="shared" si="22"/>
        <v>1</v>
      </c>
      <c r="G93" s="87">
        <f t="shared" si="23"/>
        <v>0.5</v>
      </c>
      <c r="H93" s="87">
        <f t="shared" si="24"/>
        <v>0.5</v>
      </c>
      <c r="I93" s="87">
        <f t="shared" si="25"/>
        <v>-0.69314718055994529</v>
      </c>
      <c r="K93" s="76">
        <f t="shared" si="26"/>
        <v>0</v>
      </c>
      <c r="L93" s="76">
        <f t="shared" si="27"/>
        <v>1</v>
      </c>
      <c r="M93" s="76">
        <f t="shared" si="28"/>
        <v>0.5</v>
      </c>
      <c r="N93" s="76">
        <f t="shared" si="29"/>
        <v>0.5</v>
      </c>
      <c r="O93" s="76">
        <f t="shared" si="30"/>
        <v>-0.69314718055994529</v>
      </c>
      <c r="Q93" s="76">
        <f t="shared" si="31"/>
        <v>0</v>
      </c>
      <c r="R93" s="76">
        <f t="shared" si="32"/>
        <v>1</v>
      </c>
      <c r="S93" s="76">
        <f t="shared" si="33"/>
        <v>0.5</v>
      </c>
      <c r="T93" s="76">
        <f t="shared" si="34"/>
        <v>0.5</v>
      </c>
      <c r="U93" s="76">
        <f t="shared" si="35"/>
        <v>-0.69314718055994529</v>
      </c>
      <c r="W93" s="76">
        <f t="shared" si="36"/>
        <v>0</v>
      </c>
      <c r="X93" s="76">
        <f t="shared" si="37"/>
        <v>1</v>
      </c>
      <c r="Y93" s="76">
        <f t="shared" si="38"/>
        <v>0.5</v>
      </c>
      <c r="Z93" s="76">
        <f t="shared" si="20"/>
        <v>0.5</v>
      </c>
      <c r="AA93" s="76">
        <f t="shared" si="39"/>
        <v>-0.69314718055994529</v>
      </c>
    </row>
    <row r="94" spans="1:27" x14ac:dyDescent="0.25">
      <c r="A94">
        <v>1</v>
      </c>
      <c r="B94">
        <v>0</v>
      </c>
      <c r="C94">
        <v>1</v>
      </c>
      <c r="E94" s="87">
        <f t="shared" si="21"/>
        <v>0</v>
      </c>
      <c r="F94" s="87">
        <f t="shared" si="22"/>
        <v>1</v>
      </c>
      <c r="G94" s="87">
        <f t="shared" si="23"/>
        <v>0.5</v>
      </c>
      <c r="H94" s="87">
        <f t="shared" si="24"/>
        <v>0.5</v>
      </c>
      <c r="I94" s="87">
        <f t="shared" si="25"/>
        <v>-0.69314718055994529</v>
      </c>
      <c r="K94" s="76">
        <f t="shared" si="26"/>
        <v>0.605195533283861</v>
      </c>
      <c r="L94" s="76">
        <f t="shared" si="27"/>
        <v>1.8316103146534117</v>
      </c>
      <c r="M94" s="76">
        <f t="shared" si="28"/>
        <v>0.64684406084231982</v>
      </c>
      <c r="N94" s="76">
        <f t="shared" si="29"/>
        <v>0.64684406084231982</v>
      </c>
      <c r="O94" s="76">
        <f t="shared" si="30"/>
        <v>-0.4356500323217834</v>
      </c>
      <c r="Q94" s="76">
        <f t="shared" si="31"/>
        <v>0.605195533283861</v>
      </c>
      <c r="R94" s="76">
        <f t="shared" si="32"/>
        <v>1.8316103146534117</v>
      </c>
      <c r="S94" s="76">
        <f t="shared" si="33"/>
        <v>0.64684406084231982</v>
      </c>
      <c r="T94" s="76">
        <f t="shared" si="34"/>
        <v>0.64684406084231982</v>
      </c>
      <c r="U94" s="76">
        <f t="shared" si="35"/>
        <v>-0.4356500323217834</v>
      </c>
      <c r="W94" s="76">
        <f t="shared" si="36"/>
        <v>0</v>
      </c>
      <c r="X94" s="76">
        <f t="shared" si="37"/>
        <v>1</v>
      </c>
      <c r="Y94" s="76">
        <f t="shared" si="38"/>
        <v>0.5</v>
      </c>
      <c r="Z94" s="76">
        <f t="shared" si="20"/>
        <v>0.5</v>
      </c>
      <c r="AA94" s="76">
        <f t="shared" si="39"/>
        <v>-0.69314718055994529</v>
      </c>
    </row>
    <row r="95" spans="1:27" x14ac:dyDescent="0.25">
      <c r="A95">
        <v>1</v>
      </c>
      <c r="B95">
        <v>0</v>
      </c>
      <c r="C95">
        <v>1</v>
      </c>
      <c r="E95" s="87">
        <f t="shared" si="21"/>
        <v>0</v>
      </c>
      <c r="F95" s="87">
        <f t="shared" si="22"/>
        <v>1</v>
      </c>
      <c r="G95" s="87">
        <f t="shared" si="23"/>
        <v>0.5</v>
      </c>
      <c r="H95" s="87">
        <f t="shared" si="24"/>
        <v>0.5</v>
      </c>
      <c r="I95" s="87">
        <f t="shared" si="25"/>
        <v>-0.69314718055994529</v>
      </c>
      <c r="K95" s="76">
        <f t="shared" si="26"/>
        <v>0.605195533283861</v>
      </c>
      <c r="L95" s="76">
        <f t="shared" si="27"/>
        <v>1.8316103146534117</v>
      </c>
      <c r="M95" s="76">
        <f t="shared" si="28"/>
        <v>0.64684406084231982</v>
      </c>
      <c r="N95" s="76">
        <f t="shared" si="29"/>
        <v>0.64684406084231982</v>
      </c>
      <c r="O95" s="76">
        <f t="shared" si="30"/>
        <v>-0.4356500323217834</v>
      </c>
      <c r="Q95" s="76">
        <f t="shared" si="31"/>
        <v>0.605195533283861</v>
      </c>
      <c r="R95" s="76">
        <f t="shared" si="32"/>
        <v>1.8316103146534117</v>
      </c>
      <c r="S95" s="76">
        <f t="shared" si="33"/>
        <v>0.64684406084231982</v>
      </c>
      <c r="T95" s="76">
        <f t="shared" si="34"/>
        <v>0.64684406084231982</v>
      </c>
      <c r="U95" s="76">
        <f t="shared" si="35"/>
        <v>-0.4356500323217834</v>
      </c>
      <c r="W95" s="76">
        <f t="shared" si="36"/>
        <v>0</v>
      </c>
      <c r="X95" s="76">
        <f t="shared" si="37"/>
        <v>1</v>
      </c>
      <c r="Y95" s="76">
        <f t="shared" si="38"/>
        <v>0.5</v>
      </c>
      <c r="Z95" s="76">
        <f t="shared" si="20"/>
        <v>0.5</v>
      </c>
      <c r="AA95" s="76">
        <f t="shared" si="39"/>
        <v>-0.69314718055994529</v>
      </c>
    </row>
    <row r="96" spans="1:27" x14ac:dyDescent="0.25">
      <c r="A96">
        <v>1</v>
      </c>
      <c r="B96">
        <v>1</v>
      </c>
      <c r="C96">
        <v>1</v>
      </c>
      <c r="E96" s="87">
        <f t="shared" si="21"/>
        <v>1.462280267582817</v>
      </c>
      <c r="F96" s="87">
        <f t="shared" si="22"/>
        <v>4.3157894714615983</v>
      </c>
      <c r="G96" s="87">
        <f t="shared" si="23"/>
        <v>0.81188118804015652</v>
      </c>
      <c r="H96" s="87">
        <f t="shared" si="24"/>
        <v>0.81188118804015652</v>
      </c>
      <c r="I96" s="87">
        <f t="shared" si="25"/>
        <v>-0.20840126967388672</v>
      </c>
      <c r="K96" s="76">
        <f t="shared" si="26"/>
        <v>2.0674758008666778</v>
      </c>
      <c r="L96" s="76">
        <f t="shared" si="27"/>
        <v>7.9048445118016568</v>
      </c>
      <c r="M96" s="76">
        <f t="shared" si="28"/>
        <v>0.88770157652110693</v>
      </c>
      <c r="N96" s="76">
        <f t="shared" si="29"/>
        <v>0.88770157652110693</v>
      </c>
      <c r="O96" s="76">
        <f t="shared" si="30"/>
        <v>-0.11911965494784649</v>
      </c>
      <c r="Q96" s="76">
        <f t="shared" si="31"/>
        <v>4.0773020688385255</v>
      </c>
      <c r="R96" s="76">
        <f t="shared" si="32"/>
        <v>58.986114505249297</v>
      </c>
      <c r="S96" s="76">
        <f t="shared" si="33"/>
        <v>0.98332947535862669</v>
      </c>
      <c r="T96" s="76">
        <f t="shared" si="34"/>
        <v>0.98332947535862669</v>
      </c>
      <c r="U96" s="76">
        <f t="shared" si="35"/>
        <v>-1.6811041688186097E-2</v>
      </c>
      <c r="W96" s="76">
        <f t="shared" si="36"/>
        <v>0</v>
      </c>
      <c r="X96" s="76">
        <f t="shared" si="37"/>
        <v>1</v>
      </c>
      <c r="Y96" s="76">
        <f t="shared" si="38"/>
        <v>0.5</v>
      </c>
      <c r="Z96" s="76">
        <f t="shared" si="20"/>
        <v>0.5</v>
      </c>
      <c r="AA96" s="76">
        <f t="shared" si="39"/>
        <v>-0.69314718055994529</v>
      </c>
    </row>
    <row r="97" spans="1:27" x14ac:dyDescent="0.25">
      <c r="A97">
        <v>1</v>
      </c>
      <c r="B97">
        <v>0</v>
      </c>
      <c r="C97">
        <v>1</v>
      </c>
      <c r="E97" s="87">
        <f t="shared" si="21"/>
        <v>0</v>
      </c>
      <c r="F97" s="87">
        <f t="shared" si="22"/>
        <v>1</v>
      </c>
      <c r="G97" s="87">
        <f t="shared" si="23"/>
        <v>0.5</v>
      </c>
      <c r="H97" s="87">
        <f t="shared" si="24"/>
        <v>0.5</v>
      </c>
      <c r="I97" s="87">
        <f t="shared" si="25"/>
        <v>-0.69314718055994529</v>
      </c>
      <c r="K97" s="76">
        <f t="shared" si="26"/>
        <v>0.605195533283861</v>
      </c>
      <c r="L97" s="76">
        <f t="shared" si="27"/>
        <v>1.8316103146534117</v>
      </c>
      <c r="M97" s="76">
        <f t="shared" si="28"/>
        <v>0.64684406084231982</v>
      </c>
      <c r="N97" s="76">
        <f t="shared" si="29"/>
        <v>0.64684406084231982</v>
      </c>
      <c r="O97" s="76">
        <f t="shared" si="30"/>
        <v>-0.4356500323217834</v>
      </c>
      <c r="Q97" s="76">
        <f t="shared" si="31"/>
        <v>0.605195533283861</v>
      </c>
      <c r="R97" s="76">
        <f t="shared" si="32"/>
        <v>1.8316103146534117</v>
      </c>
      <c r="S97" s="76">
        <f t="shared" si="33"/>
        <v>0.64684406084231982</v>
      </c>
      <c r="T97" s="76">
        <f t="shared" si="34"/>
        <v>0.64684406084231982</v>
      </c>
      <c r="U97" s="76">
        <f t="shared" si="35"/>
        <v>-0.4356500323217834</v>
      </c>
      <c r="W97" s="76">
        <f t="shared" si="36"/>
        <v>0</v>
      </c>
      <c r="X97" s="76">
        <f t="shared" si="37"/>
        <v>1</v>
      </c>
      <c r="Y97" s="76">
        <f t="shared" si="38"/>
        <v>0.5</v>
      </c>
      <c r="Z97" s="76">
        <f t="shared" si="20"/>
        <v>0.5</v>
      </c>
      <c r="AA97" s="76">
        <f t="shared" si="39"/>
        <v>-0.69314718055994529</v>
      </c>
    </row>
    <row r="98" spans="1:27" x14ac:dyDescent="0.25">
      <c r="A98">
        <v>1</v>
      </c>
      <c r="B98">
        <v>0</v>
      </c>
      <c r="C98">
        <v>0</v>
      </c>
      <c r="E98" s="87">
        <f t="shared" si="21"/>
        <v>0</v>
      </c>
      <c r="F98" s="87">
        <f t="shared" si="22"/>
        <v>1</v>
      </c>
      <c r="G98" s="87">
        <f t="shared" si="23"/>
        <v>0.5</v>
      </c>
      <c r="H98" s="87">
        <f t="shared" si="24"/>
        <v>0.5</v>
      </c>
      <c r="I98" s="87">
        <f t="shared" si="25"/>
        <v>-0.69314718055994529</v>
      </c>
      <c r="K98" s="76">
        <f t="shared" si="26"/>
        <v>0</v>
      </c>
      <c r="L98" s="76">
        <f t="shared" si="27"/>
        <v>1</v>
      </c>
      <c r="M98" s="76">
        <f t="shared" si="28"/>
        <v>0.5</v>
      </c>
      <c r="N98" s="76">
        <f t="shared" si="29"/>
        <v>0.5</v>
      </c>
      <c r="O98" s="76">
        <f t="shared" si="30"/>
        <v>-0.69314718055994529</v>
      </c>
      <c r="Q98" s="76">
        <f t="shared" si="31"/>
        <v>0</v>
      </c>
      <c r="R98" s="76">
        <f t="shared" si="32"/>
        <v>1</v>
      </c>
      <c r="S98" s="76">
        <f t="shared" si="33"/>
        <v>0.5</v>
      </c>
      <c r="T98" s="76">
        <f t="shared" si="34"/>
        <v>0.5</v>
      </c>
      <c r="U98" s="76">
        <f t="shared" si="35"/>
        <v>-0.69314718055994529</v>
      </c>
      <c r="W98" s="76">
        <f t="shared" si="36"/>
        <v>0</v>
      </c>
      <c r="X98" s="76">
        <f t="shared" si="37"/>
        <v>1</v>
      </c>
      <c r="Y98" s="76">
        <f t="shared" si="38"/>
        <v>0.5</v>
      </c>
      <c r="Z98" s="76">
        <f t="shared" si="20"/>
        <v>0.5</v>
      </c>
      <c r="AA98" s="76">
        <f t="shared" si="39"/>
        <v>-0.69314718055994529</v>
      </c>
    </row>
    <row r="99" spans="1:27" x14ac:dyDescent="0.25">
      <c r="A99">
        <v>1</v>
      </c>
      <c r="B99">
        <v>0</v>
      </c>
      <c r="C99">
        <v>0</v>
      </c>
      <c r="E99" s="87">
        <f t="shared" si="21"/>
        <v>0</v>
      </c>
      <c r="F99" s="87">
        <f t="shared" si="22"/>
        <v>1</v>
      </c>
      <c r="G99" s="87">
        <f t="shared" si="23"/>
        <v>0.5</v>
      </c>
      <c r="H99" s="87">
        <f t="shared" si="24"/>
        <v>0.5</v>
      </c>
      <c r="I99" s="87">
        <f t="shared" si="25"/>
        <v>-0.69314718055994529</v>
      </c>
      <c r="K99" s="76">
        <f t="shared" si="26"/>
        <v>0</v>
      </c>
      <c r="L99" s="76">
        <f t="shared" si="27"/>
        <v>1</v>
      </c>
      <c r="M99" s="76">
        <f t="shared" si="28"/>
        <v>0.5</v>
      </c>
      <c r="N99" s="76">
        <f t="shared" si="29"/>
        <v>0.5</v>
      </c>
      <c r="O99" s="76">
        <f t="shared" si="30"/>
        <v>-0.69314718055994529</v>
      </c>
      <c r="Q99" s="76">
        <f t="shared" si="31"/>
        <v>0</v>
      </c>
      <c r="R99" s="76">
        <f t="shared" si="32"/>
        <v>1</v>
      </c>
      <c r="S99" s="76">
        <f t="shared" si="33"/>
        <v>0.5</v>
      </c>
      <c r="T99" s="76">
        <f t="shared" si="34"/>
        <v>0.5</v>
      </c>
      <c r="U99" s="76">
        <f t="shared" si="35"/>
        <v>-0.69314718055994529</v>
      </c>
      <c r="W99" s="76">
        <f t="shared" si="36"/>
        <v>0</v>
      </c>
      <c r="X99" s="76">
        <f t="shared" si="37"/>
        <v>1</v>
      </c>
      <c r="Y99" s="76">
        <f t="shared" si="38"/>
        <v>0.5</v>
      </c>
      <c r="Z99" s="76">
        <f t="shared" si="20"/>
        <v>0.5</v>
      </c>
      <c r="AA99" s="76">
        <f t="shared" si="39"/>
        <v>-0.69314718055994529</v>
      </c>
    </row>
    <row r="100" spans="1:27" x14ac:dyDescent="0.25">
      <c r="A100">
        <v>1</v>
      </c>
      <c r="B100">
        <v>0</v>
      </c>
      <c r="C100">
        <v>0</v>
      </c>
      <c r="E100" s="87">
        <f t="shared" si="21"/>
        <v>0</v>
      </c>
      <c r="F100" s="87">
        <f t="shared" si="22"/>
        <v>1</v>
      </c>
      <c r="G100" s="87">
        <f t="shared" si="23"/>
        <v>0.5</v>
      </c>
      <c r="H100" s="87">
        <f t="shared" si="24"/>
        <v>0.5</v>
      </c>
      <c r="I100" s="87">
        <f t="shared" si="25"/>
        <v>-0.69314718055994529</v>
      </c>
      <c r="K100" s="76">
        <f t="shared" si="26"/>
        <v>0</v>
      </c>
      <c r="L100" s="76">
        <f t="shared" si="27"/>
        <v>1</v>
      </c>
      <c r="M100" s="76">
        <f t="shared" si="28"/>
        <v>0.5</v>
      </c>
      <c r="N100" s="76">
        <f t="shared" si="29"/>
        <v>0.5</v>
      </c>
      <c r="O100" s="76">
        <f t="shared" si="30"/>
        <v>-0.69314718055994529</v>
      </c>
      <c r="Q100" s="76">
        <f t="shared" si="31"/>
        <v>0</v>
      </c>
      <c r="R100" s="76">
        <f t="shared" si="32"/>
        <v>1</v>
      </c>
      <c r="S100" s="76">
        <f t="shared" si="33"/>
        <v>0.5</v>
      </c>
      <c r="T100" s="76">
        <f t="shared" si="34"/>
        <v>0.5</v>
      </c>
      <c r="U100" s="76">
        <f t="shared" si="35"/>
        <v>-0.69314718055994529</v>
      </c>
      <c r="W100" s="76">
        <f t="shared" si="36"/>
        <v>0</v>
      </c>
      <c r="X100" s="76">
        <f t="shared" si="37"/>
        <v>1</v>
      </c>
      <c r="Y100" s="76">
        <f t="shared" si="38"/>
        <v>0.5</v>
      </c>
      <c r="Z100" s="76">
        <f t="shared" si="20"/>
        <v>0.5</v>
      </c>
      <c r="AA100" s="76">
        <f t="shared" si="39"/>
        <v>-0.69314718055994529</v>
      </c>
    </row>
    <row r="101" spans="1:27" x14ac:dyDescent="0.25">
      <c r="A101">
        <v>1</v>
      </c>
      <c r="B101">
        <v>0</v>
      </c>
      <c r="C101">
        <v>0</v>
      </c>
      <c r="E101" s="87">
        <f t="shared" si="21"/>
        <v>0</v>
      </c>
      <c r="F101" s="87">
        <f t="shared" si="22"/>
        <v>1</v>
      </c>
      <c r="G101" s="87">
        <f t="shared" si="23"/>
        <v>0.5</v>
      </c>
      <c r="H101" s="87">
        <f t="shared" si="24"/>
        <v>0.5</v>
      </c>
      <c r="I101" s="87">
        <f t="shared" si="25"/>
        <v>-0.69314718055994529</v>
      </c>
      <c r="K101" s="76">
        <f t="shared" si="26"/>
        <v>0</v>
      </c>
      <c r="L101" s="76">
        <f t="shared" si="27"/>
        <v>1</v>
      </c>
      <c r="M101" s="76">
        <f t="shared" si="28"/>
        <v>0.5</v>
      </c>
      <c r="N101" s="76">
        <f t="shared" si="29"/>
        <v>0.5</v>
      </c>
      <c r="O101" s="76">
        <f t="shared" si="30"/>
        <v>-0.69314718055994529</v>
      </c>
      <c r="Q101" s="76">
        <f t="shared" si="31"/>
        <v>0</v>
      </c>
      <c r="R101" s="76">
        <f t="shared" si="32"/>
        <v>1</v>
      </c>
      <c r="S101" s="76">
        <f t="shared" si="33"/>
        <v>0.5</v>
      </c>
      <c r="T101" s="76">
        <f t="shared" si="34"/>
        <v>0.5</v>
      </c>
      <c r="U101" s="76">
        <f t="shared" si="35"/>
        <v>-0.69314718055994529</v>
      </c>
      <c r="W101" s="76">
        <f t="shared" si="36"/>
        <v>0</v>
      </c>
      <c r="X101" s="76">
        <f t="shared" si="37"/>
        <v>1</v>
      </c>
      <c r="Y101" s="76">
        <f t="shared" si="38"/>
        <v>0.5</v>
      </c>
      <c r="Z101" s="76">
        <f t="shared" si="20"/>
        <v>0.5</v>
      </c>
      <c r="AA101" s="76">
        <f t="shared" si="39"/>
        <v>-0.69314718055994529</v>
      </c>
    </row>
    <row r="102" spans="1:27" x14ac:dyDescent="0.25">
      <c r="A102">
        <v>1</v>
      </c>
      <c r="B102">
        <v>0</v>
      </c>
      <c r="C102">
        <v>0</v>
      </c>
      <c r="E102" s="87">
        <f t="shared" si="21"/>
        <v>0</v>
      </c>
      <c r="F102" s="87">
        <f t="shared" si="22"/>
        <v>1</v>
      </c>
      <c r="G102" s="87">
        <f t="shared" si="23"/>
        <v>0.5</v>
      </c>
      <c r="H102" s="87">
        <f t="shared" si="24"/>
        <v>0.5</v>
      </c>
      <c r="I102" s="87">
        <f t="shared" si="25"/>
        <v>-0.69314718055994529</v>
      </c>
      <c r="K102" s="76">
        <f t="shared" si="26"/>
        <v>0</v>
      </c>
      <c r="L102" s="76">
        <f t="shared" si="27"/>
        <v>1</v>
      </c>
      <c r="M102" s="76">
        <f t="shared" si="28"/>
        <v>0.5</v>
      </c>
      <c r="N102" s="76">
        <f t="shared" si="29"/>
        <v>0.5</v>
      </c>
      <c r="O102" s="76">
        <f t="shared" si="30"/>
        <v>-0.69314718055994529</v>
      </c>
      <c r="Q102" s="76">
        <f t="shared" si="31"/>
        <v>0</v>
      </c>
      <c r="R102" s="76">
        <f t="shared" si="32"/>
        <v>1</v>
      </c>
      <c r="S102" s="76">
        <f t="shared" si="33"/>
        <v>0.5</v>
      </c>
      <c r="T102" s="76">
        <f t="shared" si="34"/>
        <v>0.5</v>
      </c>
      <c r="U102" s="76">
        <f t="shared" si="35"/>
        <v>-0.69314718055994529</v>
      </c>
      <c r="W102" s="76">
        <f t="shared" si="36"/>
        <v>0</v>
      </c>
      <c r="X102" s="76">
        <f t="shared" si="37"/>
        <v>1</v>
      </c>
      <c r="Y102" s="76">
        <f t="shared" si="38"/>
        <v>0.5</v>
      </c>
      <c r="Z102" s="76">
        <f t="shared" si="20"/>
        <v>0.5</v>
      </c>
      <c r="AA102" s="76">
        <f t="shared" si="39"/>
        <v>-0.69314718055994529</v>
      </c>
    </row>
    <row r="103" spans="1:27" x14ac:dyDescent="0.25">
      <c r="A103">
        <v>1</v>
      </c>
      <c r="B103">
        <v>0</v>
      </c>
      <c r="C103">
        <v>0</v>
      </c>
      <c r="E103" s="87">
        <f t="shared" si="21"/>
        <v>0</v>
      </c>
      <c r="F103" s="87">
        <f t="shared" si="22"/>
        <v>1</v>
      </c>
      <c r="G103" s="87">
        <f t="shared" si="23"/>
        <v>0.5</v>
      </c>
      <c r="H103" s="87">
        <f t="shared" si="24"/>
        <v>0.5</v>
      </c>
      <c r="I103" s="87">
        <f t="shared" si="25"/>
        <v>-0.69314718055994529</v>
      </c>
      <c r="K103" s="76">
        <f t="shared" si="26"/>
        <v>0</v>
      </c>
      <c r="L103" s="76">
        <f t="shared" si="27"/>
        <v>1</v>
      </c>
      <c r="M103" s="76">
        <f t="shared" si="28"/>
        <v>0.5</v>
      </c>
      <c r="N103" s="76">
        <f t="shared" si="29"/>
        <v>0.5</v>
      </c>
      <c r="O103" s="76">
        <f t="shared" si="30"/>
        <v>-0.69314718055994529</v>
      </c>
      <c r="Q103" s="76">
        <f t="shared" si="31"/>
        <v>0</v>
      </c>
      <c r="R103" s="76">
        <f t="shared" si="32"/>
        <v>1</v>
      </c>
      <c r="S103" s="76">
        <f t="shared" si="33"/>
        <v>0.5</v>
      </c>
      <c r="T103" s="76">
        <f t="shared" si="34"/>
        <v>0.5</v>
      </c>
      <c r="U103" s="76">
        <f t="shared" si="35"/>
        <v>-0.69314718055994529</v>
      </c>
      <c r="W103" s="76">
        <f t="shared" si="36"/>
        <v>0</v>
      </c>
      <c r="X103" s="76">
        <f t="shared" si="37"/>
        <v>1</v>
      </c>
      <c r="Y103" s="76">
        <f t="shared" si="38"/>
        <v>0.5</v>
      </c>
      <c r="Z103" s="76">
        <f t="shared" si="20"/>
        <v>0.5</v>
      </c>
      <c r="AA103" s="76">
        <f t="shared" si="39"/>
        <v>-0.69314718055994529</v>
      </c>
    </row>
    <row r="104" spans="1:27" x14ac:dyDescent="0.25">
      <c r="A104">
        <v>1</v>
      </c>
      <c r="B104">
        <v>0</v>
      </c>
      <c r="C104">
        <v>1</v>
      </c>
      <c r="E104" s="87">
        <f t="shared" si="21"/>
        <v>0</v>
      </c>
      <c r="F104" s="87">
        <f t="shared" si="22"/>
        <v>1</v>
      </c>
      <c r="G104" s="87">
        <f t="shared" si="23"/>
        <v>0.5</v>
      </c>
      <c r="H104" s="87">
        <f t="shared" si="24"/>
        <v>0.5</v>
      </c>
      <c r="I104" s="87">
        <f t="shared" si="25"/>
        <v>-0.69314718055994529</v>
      </c>
      <c r="K104" s="76">
        <f t="shared" si="26"/>
        <v>0.605195533283861</v>
      </c>
      <c r="L104" s="76">
        <f t="shared" si="27"/>
        <v>1.8316103146534117</v>
      </c>
      <c r="M104" s="76">
        <f t="shared" si="28"/>
        <v>0.64684406084231982</v>
      </c>
      <c r="N104" s="76">
        <f t="shared" si="29"/>
        <v>0.64684406084231982</v>
      </c>
      <c r="O104" s="76">
        <f t="shared" si="30"/>
        <v>-0.4356500323217834</v>
      </c>
      <c r="Q104" s="76">
        <f t="shared" si="31"/>
        <v>0.605195533283861</v>
      </c>
      <c r="R104" s="76">
        <f t="shared" si="32"/>
        <v>1.8316103146534117</v>
      </c>
      <c r="S104" s="76">
        <f t="shared" si="33"/>
        <v>0.64684406084231982</v>
      </c>
      <c r="T104" s="76">
        <f t="shared" si="34"/>
        <v>0.64684406084231982</v>
      </c>
      <c r="U104" s="76">
        <f t="shared" si="35"/>
        <v>-0.4356500323217834</v>
      </c>
      <c r="W104" s="76">
        <f t="shared" si="36"/>
        <v>0</v>
      </c>
      <c r="X104" s="76">
        <f t="shared" si="37"/>
        <v>1</v>
      </c>
      <c r="Y104" s="76">
        <f t="shared" si="38"/>
        <v>0.5</v>
      </c>
      <c r="Z104" s="76">
        <f t="shared" si="20"/>
        <v>0.5</v>
      </c>
      <c r="AA104" s="76">
        <f t="shared" si="39"/>
        <v>-0.69314718055994529</v>
      </c>
    </row>
    <row r="105" spans="1:27" x14ac:dyDescent="0.25">
      <c r="A105">
        <v>1</v>
      </c>
      <c r="B105">
        <v>0</v>
      </c>
      <c r="C105">
        <v>1</v>
      </c>
      <c r="E105" s="87">
        <f t="shared" si="21"/>
        <v>0</v>
      </c>
      <c r="F105" s="87">
        <f t="shared" si="22"/>
        <v>1</v>
      </c>
      <c r="G105" s="87">
        <f t="shared" si="23"/>
        <v>0.5</v>
      </c>
      <c r="H105" s="87">
        <f t="shared" si="24"/>
        <v>0.5</v>
      </c>
      <c r="I105" s="87">
        <f t="shared" si="25"/>
        <v>-0.69314718055994529</v>
      </c>
      <c r="K105" s="76">
        <f t="shared" si="26"/>
        <v>0.605195533283861</v>
      </c>
      <c r="L105" s="76">
        <f t="shared" si="27"/>
        <v>1.8316103146534117</v>
      </c>
      <c r="M105" s="76">
        <f t="shared" si="28"/>
        <v>0.64684406084231982</v>
      </c>
      <c r="N105" s="76">
        <f t="shared" si="29"/>
        <v>0.64684406084231982</v>
      </c>
      <c r="O105" s="76">
        <f t="shared" si="30"/>
        <v>-0.4356500323217834</v>
      </c>
      <c r="Q105" s="76">
        <f t="shared" si="31"/>
        <v>0.605195533283861</v>
      </c>
      <c r="R105" s="76">
        <f t="shared" si="32"/>
        <v>1.8316103146534117</v>
      </c>
      <c r="S105" s="76">
        <f t="shared" si="33"/>
        <v>0.64684406084231982</v>
      </c>
      <c r="T105" s="76">
        <f t="shared" si="34"/>
        <v>0.64684406084231982</v>
      </c>
      <c r="U105" s="76">
        <f t="shared" si="35"/>
        <v>-0.4356500323217834</v>
      </c>
      <c r="W105" s="76">
        <f t="shared" si="36"/>
        <v>0</v>
      </c>
      <c r="X105" s="76">
        <f t="shared" si="37"/>
        <v>1</v>
      </c>
      <c r="Y105" s="76">
        <f t="shared" si="38"/>
        <v>0.5</v>
      </c>
      <c r="Z105" s="76">
        <f t="shared" si="20"/>
        <v>0.5</v>
      </c>
      <c r="AA105" s="76">
        <f t="shared" si="39"/>
        <v>-0.69314718055994529</v>
      </c>
    </row>
    <row r="106" spans="1:27" x14ac:dyDescent="0.25">
      <c r="A106">
        <v>1</v>
      </c>
      <c r="B106">
        <v>0</v>
      </c>
      <c r="C106">
        <v>1</v>
      </c>
      <c r="E106" s="87">
        <f t="shared" si="21"/>
        <v>0</v>
      </c>
      <c r="F106" s="87">
        <f t="shared" si="22"/>
        <v>1</v>
      </c>
      <c r="G106" s="87">
        <f t="shared" si="23"/>
        <v>0.5</v>
      </c>
      <c r="H106" s="87">
        <f t="shared" si="24"/>
        <v>0.5</v>
      </c>
      <c r="I106" s="87">
        <f t="shared" si="25"/>
        <v>-0.69314718055994529</v>
      </c>
      <c r="K106" s="76">
        <f t="shared" si="26"/>
        <v>0.605195533283861</v>
      </c>
      <c r="L106" s="76">
        <f t="shared" si="27"/>
        <v>1.8316103146534117</v>
      </c>
      <c r="M106" s="76">
        <f t="shared" si="28"/>
        <v>0.64684406084231982</v>
      </c>
      <c r="N106" s="76">
        <f t="shared" si="29"/>
        <v>0.64684406084231982</v>
      </c>
      <c r="O106" s="76">
        <f t="shared" si="30"/>
        <v>-0.4356500323217834</v>
      </c>
      <c r="Q106" s="76">
        <f t="shared" si="31"/>
        <v>0.605195533283861</v>
      </c>
      <c r="R106" s="76">
        <f t="shared" si="32"/>
        <v>1.8316103146534117</v>
      </c>
      <c r="S106" s="76">
        <f t="shared" si="33"/>
        <v>0.64684406084231982</v>
      </c>
      <c r="T106" s="76">
        <f t="shared" si="34"/>
        <v>0.64684406084231982</v>
      </c>
      <c r="U106" s="76">
        <f t="shared" si="35"/>
        <v>-0.4356500323217834</v>
      </c>
      <c r="W106" s="76">
        <f t="shared" si="36"/>
        <v>0</v>
      </c>
      <c r="X106" s="76">
        <f t="shared" si="37"/>
        <v>1</v>
      </c>
      <c r="Y106" s="76">
        <f t="shared" si="38"/>
        <v>0.5</v>
      </c>
      <c r="Z106" s="76">
        <f t="shared" si="20"/>
        <v>0.5</v>
      </c>
      <c r="AA106" s="76">
        <f t="shared" si="39"/>
        <v>-0.69314718055994529</v>
      </c>
    </row>
    <row r="107" spans="1:27" x14ac:dyDescent="0.25">
      <c r="A107">
        <v>1</v>
      </c>
      <c r="B107">
        <v>0</v>
      </c>
      <c r="C107">
        <v>0</v>
      </c>
      <c r="E107" s="87">
        <f t="shared" si="21"/>
        <v>0</v>
      </c>
      <c r="F107" s="87">
        <f t="shared" si="22"/>
        <v>1</v>
      </c>
      <c r="G107" s="87">
        <f t="shared" si="23"/>
        <v>0.5</v>
      </c>
      <c r="H107" s="87">
        <f t="shared" si="24"/>
        <v>0.5</v>
      </c>
      <c r="I107" s="87">
        <f t="shared" si="25"/>
        <v>-0.69314718055994529</v>
      </c>
      <c r="K107" s="76">
        <f t="shared" si="26"/>
        <v>0</v>
      </c>
      <c r="L107" s="76">
        <f t="shared" si="27"/>
        <v>1</v>
      </c>
      <c r="M107" s="76">
        <f t="shared" si="28"/>
        <v>0.5</v>
      </c>
      <c r="N107" s="76">
        <f t="shared" si="29"/>
        <v>0.5</v>
      </c>
      <c r="O107" s="76">
        <f t="shared" si="30"/>
        <v>-0.69314718055994529</v>
      </c>
      <c r="Q107" s="76">
        <f t="shared" si="31"/>
        <v>0</v>
      </c>
      <c r="R107" s="76">
        <f t="shared" si="32"/>
        <v>1</v>
      </c>
      <c r="S107" s="76">
        <f t="shared" si="33"/>
        <v>0.5</v>
      </c>
      <c r="T107" s="76">
        <f t="shared" si="34"/>
        <v>0.5</v>
      </c>
      <c r="U107" s="76">
        <f t="shared" si="35"/>
        <v>-0.69314718055994529</v>
      </c>
      <c r="W107" s="76">
        <f t="shared" si="36"/>
        <v>0</v>
      </c>
      <c r="X107" s="76">
        <f t="shared" si="37"/>
        <v>1</v>
      </c>
      <c r="Y107" s="76">
        <f t="shared" si="38"/>
        <v>0.5</v>
      </c>
      <c r="Z107" s="76">
        <f t="shared" si="20"/>
        <v>0.5</v>
      </c>
      <c r="AA107" s="76">
        <f t="shared" si="39"/>
        <v>-0.69314718055994529</v>
      </c>
    </row>
    <row r="108" spans="1:27" x14ac:dyDescent="0.25">
      <c r="A108">
        <v>1</v>
      </c>
      <c r="B108">
        <v>0</v>
      </c>
      <c r="C108">
        <v>1</v>
      </c>
      <c r="E108" s="87">
        <f t="shared" si="21"/>
        <v>0</v>
      </c>
      <c r="F108" s="87">
        <f t="shared" si="22"/>
        <v>1</v>
      </c>
      <c r="G108" s="87">
        <f t="shared" si="23"/>
        <v>0.5</v>
      </c>
      <c r="H108" s="87">
        <f t="shared" si="24"/>
        <v>0.5</v>
      </c>
      <c r="I108" s="87">
        <f t="shared" si="25"/>
        <v>-0.69314718055994529</v>
      </c>
      <c r="K108" s="76">
        <f t="shared" si="26"/>
        <v>0.605195533283861</v>
      </c>
      <c r="L108" s="76">
        <f t="shared" si="27"/>
        <v>1.8316103146534117</v>
      </c>
      <c r="M108" s="76">
        <f t="shared" si="28"/>
        <v>0.64684406084231982</v>
      </c>
      <c r="N108" s="76">
        <f t="shared" si="29"/>
        <v>0.64684406084231982</v>
      </c>
      <c r="O108" s="76">
        <f t="shared" si="30"/>
        <v>-0.4356500323217834</v>
      </c>
      <c r="Q108" s="76">
        <f t="shared" si="31"/>
        <v>0.605195533283861</v>
      </c>
      <c r="R108" s="76">
        <f t="shared" si="32"/>
        <v>1.8316103146534117</v>
      </c>
      <c r="S108" s="76">
        <f t="shared" si="33"/>
        <v>0.64684406084231982</v>
      </c>
      <c r="T108" s="76">
        <f t="shared" si="34"/>
        <v>0.64684406084231982</v>
      </c>
      <c r="U108" s="76">
        <f t="shared" si="35"/>
        <v>-0.4356500323217834</v>
      </c>
      <c r="W108" s="76">
        <f t="shared" si="36"/>
        <v>0</v>
      </c>
      <c r="X108" s="76">
        <f t="shared" si="37"/>
        <v>1</v>
      </c>
      <c r="Y108" s="76">
        <f t="shared" si="38"/>
        <v>0.5</v>
      </c>
      <c r="Z108" s="76">
        <f t="shared" si="20"/>
        <v>0.5</v>
      </c>
      <c r="AA108" s="76">
        <f t="shared" si="39"/>
        <v>-0.69314718055994529</v>
      </c>
    </row>
    <row r="109" spans="1:27" x14ac:dyDescent="0.25">
      <c r="A109">
        <v>1</v>
      </c>
      <c r="B109">
        <v>0</v>
      </c>
      <c r="C109">
        <v>0</v>
      </c>
      <c r="E109" s="87">
        <f t="shared" si="21"/>
        <v>0</v>
      </c>
      <c r="F109" s="87">
        <f t="shared" si="22"/>
        <v>1</v>
      </c>
      <c r="G109" s="87">
        <f t="shared" si="23"/>
        <v>0.5</v>
      </c>
      <c r="H109" s="87">
        <f t="shared" si="24"/>
        <v>0.5</v>
      </c>
      <c r="I109" s="87">
        <f t="shared" si="25"/>
        <v>-0.69314718055994529</v>
      </c>
      <c r="K109" s="76">
        <f t="shared" si="26"/>
        <v>0</v>
      </c>
      <c r="L109" s="76">
        <f t="shared" si="27"/>
        <v>1</v>
      </c>
      <c r="M109" s="76">
        <f t="shared" si="28"/>
        <v>0.5</v>
      </c>
      <c r="N109" s="76">
        <f t="shared" si="29"/>
        <v>0.5</v>
      </c>
      <c r="O109" s="76">
        <f t="shared" si="30"/>
        <v>-0.69314718055994529</v>
      </c>
      <c r="Q109" s="76">
        <f t="shared" si="31"/>
        <v>0</v>
      </c>
      <c r="R109" s="76">
        <f t="shared" si="32"/>
        <v>1</v>
      </c>
      <c r="S109" s="76">
        <f t="shared" si="33"/>
        <v>0.5</v>
      </c>
      <c r="T109" s="76">
        <f t="shared" si="34"/>
        <v>0.5</v>
      </c>
      <c r="U109" s="76">
        <f t="shared" si="35"/>
        <v>-0.69314718055994529</v>
      </c>
      <c r="W109" s="76">
        <f t="shared" si="36"/>
        <v>0</v>
      </c>
      <c r="X109" s="76">
        <f t="shared" si="37"/>
        <v>1</v>
      </c>
      <c r="Y109" s="76">
        <f t="shared" si="38"/>
        <v>0.5</v>
      </c>
      <c r="Z109" s="76">
        <f t="shared" si="20"/>
        <v>0.5</v>
      </c>
      <c r="AA109" s="76">
        <f t="shared" si="39"/>
        <v>-0.69314718055994529</v>
      </c>
    </row>
    <row r="110" spans="1:27" x14ac:dyDescent="0.25">
      <c r="A110">
        <v>1</v>
      </c>
      <c r="B110">
        <v>0</v>
      </c>
      <c r="C110">
        <v>1</v>
      </c>
      <c r="E110" s="87">
        <f t="shared" si="21"/>
        <v>0</v>
      </c>
      <c r="F110" s="87">
        <f t="shared" si="22"/>
        <v>1</v>
      </c>
      <c r="G110" s="87">
        <f t="shared" si="23"/>
        <v>0.5</v>
      </c>
      <c r="H110" s="87">
        <f t="shared" si="24"/>
        <v>0.5</v>
      </c>
      <c r="I110" s="87">
        <f t="shared" si="25"/>
        <v>-0.69314718055994529</v>
      </c>
      <c r="K110" s="76">
        <f t="shared" si="26"/>
        <v>0.605195533283861</v>
      </c>
      <c r="L110" s="76">
        <f t="shared" si="27"/>
        <v>1.8316103146534117</v>
      </c>
      <c r="M110" s="76">
        <f t="shared" si="28"/>
        <v>0.64684406084231982</v>
      </c>
      <c r="N110" s="76">
        <f t="shared" si="29"/>
        <v>0.64684406084231982</v>
      </c>
      <c r="O110" s="76">
        <f t="shared" si="30"/>
        <v>-0.4356500323217834</v>
      </c>
      <c r="Q110" s="76">
        <f t="shared" si="31"/>
        <v>0.605195533283861</v>
      </c>
      <c r="R110" s="76">
        <f t="shared" si="32"/>
        <v>1.8316103146534117</v>
      </c>
      <c r="S110" s="76">
        <f t="shared" si="33"/>
        <v>0.64684406084231982</v>
      </c>
      <c r="T110" s="76">
        <f t="shared" si="34"/>
        <v>0.64684406084231982</v>
      </c>
      <c r="U110" s="76">
        <f t="shared" si="35"/>
        <v>-0.4356500323217834</v>
      </c>
      <c r="W110" s="76">
        <f t="shared" si="36"/>
        <v>0</v>
      </c>
      <c r="X110" s="76">
        <f t="shared" si="37"/>
        <v>1</v>
      </c>
      <c r="Y110" s="76">
        <f t="shared" si="38"/>
        <v>0.5</v>
      </c>
      <c r="Z110" s="76">
        <f t="shared" si="20"/>
        <v>0.5</v>
      </c>
      <c r="AA110" s="76">
        <f t="shared" si="39"/>
        <v>-0.69314718055994529</v>
      </c>
    </row>
    <row r="111" spans="1:27" x14ac:dyDescent="0.25">
      <c r="A111">
        <v>1</v>
      </c>
      <c r="B111">
        <v>0</v>
      </c>
      <c r="C111">
        <v>0</v>
      </c>
      <c r="E111" s="87">
        <f t="shared" si="21"/>
        <v>0</v>
      </c>
      <c r="F111" s="87">
        <f t="shared" si="22"/>
        <v>1</v>
      </c>
      <c r="G111" s="87">
        <f t="shared" si="23"/>
        <v>0.5</v>
      </c>
      <c r="H111" s="87">
        <f t="shared" si="24"/>
        <v>0.5</v>
      </c>
      <c r="I111" s="87">
        <f t="shared" si="25"/>
        <v>-0.69314718055994529</v>
      </c>
      <c r="K111" s="76">
        <f t="shared" si="26"/>
        <v>0</v>
      </c>
      <c r="L111" s="76">
        <f t="shared" si="27"/>
        <v>1</v>
      </c>
      <c r="M111" s="76">
        <f t="shared" si="28"/>
        <v>0.5</v>
      </c>
      <c r="N111" s="76">
        <f t="shared" si="29"/>
        <v>0.5</v>
      </c>
      <c r="O111" s="76">
        <f t="shared" si="30"/>
        <v>-0.69314718055994529</v>
      </c>
      <c r="Q111" s="76">
        <f t="shared" si="31"/>
        <v>0</v>
      </c>
      <c r="R111" s="76">
        <f t="shared" si="32"/>
        <v>1</v>
      </c>
      <c r="S111" s="76">
        <f t="shared" si="33"/>
        <v>0.5</v>
      </c>
      <c r="T111" s="76">
        <f t="shared" si="34"/>
        <v>0.5</v>
      </c>
      <c r="U111" s="76">
        <f t="shared" si="35"/>
        <v>-0.69314718055994529</v>
      </c>
      <c r="W111" s="76">
        <f t="shared" si="36"/>
        <v>0</v>
      </c>
      <c r="X111" s="76">
        <f t="shared" si="37"/>
        <v>1</v>
      </c>
      <c r="Y111" s="76">
        <f t="shared" si="38"/>
        <v>0.5</v>
      </c>
      <c r="Z111" s="76">
        <f t="shared" si="20"/>
        <v>0.5</v>
      </c>
      <c r="AA111" s="76">
        <f t="shared" si="39"/>
        <v>-0.69314718055994529</v>
      </c>
    </row>
    <row r="112" spans="1:27" x14ac:dyDescent="0.25">
      <c r="A112">
        <v>1</v>
      </c>
      <c r="B112">
        <v>0</v>
      </c>
      <c r="C112">
        <v>0</v>
      </c>
      <c r="E112" s="87">
        <f t="shared" si="21"/>
        <v>0</v>
      </c>
      <c r="F112" s="87">
        <f t="shared" si="22"/>
        <v>1</v>
      </c>
      <c r="G112" s="87">
        <f t="shared" si="23"/>
        <v>0.5</v>
      </c>
      <c r="H112" s="87">
        <f t="shared" si="24"/>
        <v>0.5</v>
      </c>
      <c r="I112" s="87">
        <f t="shared" si="25"/>
        <v>-0.69314718055994529</v>
      </c>
      <c r="K112" s="76">
        <f t="shared" si="26"/>
        <v>0</v>
      </c>
      <c r="L112" s="76">
        <f t="shared" si="27"/>
        <v>1</v>
      </c>
      <c r="M112" s="76">
        <f t="shared" si="28"/>
        <v>0.5</v>
      </c>
      <c r="N112" s="76">
        <f t="shared" si="29"/>
        <v>0.5</v>
      </c>
      <c r="O112" s="76">
        <f t="shared" si="30"/>
        <v>-0.69314718055994529</v>
      </c>
      <c r="Q112" s="76">
        <f t="shared" si="31"/>
        <v>0</v>
      </c>
      <c r="R112" s="76">
        <f t="shared" si="32"/>
        <v>1</v>
      </c>
      <c r="S112" s="76">
        <f t="shared" si="33"/>
        <v>0.5</v>
      </c>
      <c r="T112" s="76">
        <f t="shared" si="34"/>
        <v>0.5</v>
      </c>
      <c r="U112" s="76">
        <f t="shared" si="35"/>
        <v>-0.69314718055994529</v>
      </c>
      <c r="W112" s="76">
        <f t="shared" si="36"/>
        <v>0</v>
      </c>
      <c r="X112" s="76">
        <f t="shared" si="37"/>
        <v>1</v>
      </c>
      <c r="Y112" s="76">
        <f t="shared" si="38"/>
        <v>0.5</v>
      </c>
      <c r="Z112" s="76">
        <f t="shared" si="20"/>
        <v>0.5</v>
      </c>
      <c r="AA112" s="76">
        <f t="shared" si="39"/>
        <v>-0.69314718055994529</v>
      </c>
    </row>
    <row r="113" spans="1:27" x14ac:dyDescent="0.25">
      <c r="A113">
        <v>1</v>
      </c>
      <c r="B113">
        <v>0</v>
      </c>
      <c r="C113">
        <v>0</v>
      </c>
      <c r="E113" s="87">
        <f t="shared" si="21"/>
        <v>0</v>
      </c>
      <c r="F113" s="87">
        <f t="shared" si="22"/>
        <v>1</v>
      </c>
      <c r="G113" s="87">
        <f t="shared" si="23"/>
        <v>0.5</v>
      </c>
      <c r="H113" s="87">
        <f t="shared" si="24"/>
        <v>0.5</v>
      </c>
      <c r="I113" s="87">
        <f t="shared" si="25"/>
        <v>-0.69314718055994529</v>
      </c>
      <c r="K113" s="76">
        <f t="shared" si="26"/>
        <v>0</v>
      </c>
      <c r="L113" s="76">
        <f t="shared" si="27"/>
        <v>1</v>
      </c>
      <c r="M113" s="76">
        <f t="shared" si="28"/>
        <v>0.5</v>
      </c>
      <c r="N113" s="76">
        <f t="shared" si="29"/>
        <v>0.5</v>
      </c>
      <c r="O113" s="76">
        <f t="shared" si="30"/>
        <v>-0.69314718055994529</v>
      </c>
      <c r="Q113" s="76">
        <f t="shared" si="31"/>
        <v>0</v>
      </c>
      <c r="R113" s="76">
        <f t="shared" si="32"/>
        <v>1</v>
      </c>
      <c r="S113" s="76">
        <f t="shared" si="33"/>
        <v>0.5</v>
      </c>
      <c r="T113" s="76">
        <f t="shared" si="34"/>
        <v>0.5</v>
      </c>
      <c r="U113" s="76">
        <f t="shared" si="35"/>
        <v>-0.69314718055994529</v>
      </c>
      <c r="W113" s="76">
        <f t="shared" si="36"/>
        <v>0</v>
      </c>
      <c r="X113" s="76">
        <f t="shared" si="37"/>
        <v>1</v>
      </c>
      <c r="Y113" s="76">
        <f t="shared" si="38"/>
        <v>0.5</v>
      </c>
      <c r="Z113" s="76">
        <f t="shared" si="20"/>
        <v>0.5</v>
      </c>
      <c r="AA113" s="76">
        <f t="shared" si="39"/>
        <v>-0.69314718055994529</v>
      </c>
    </row>
    <row r="114" spans="1:27" x14ac:dyDescent="0.25">
      <c r="A114">
        <v>1</v>
      </c>
      <c r="B114">
        <v>0</v>
      </c>
      <c r="C114">
        <v>0</v>
      </c>
      <c r="E114" s="87">
        <f t="shared" si="21"/>
        <v>0</v>
      </c>
      <c r="F114" s="87">
        <f t="shared" si="22"/>
        <v>1</v>
      </c>
      <c r="G114" s="87">
        <f t="shared" si="23"/>
        <v>0.5</v>
      </c>
      <c r="H114" s="87">
        <f t="shared" si="24"/>
        <v>0.5</v>
      </c>
      <c r="I114" s="87">
        <f t="shared" si="25"/>
        <v>-0.69314718055994529</v>
      </c>
      <c r="K114" s="76">
        <f t="shared" si="26"/>
        <v>0</v>
      </c>
      <c r="L114" s="76">
        <f t="shared" si="27"/>
        <v>1</v>
      </c>
      <c r="M114" s="76">
        <f t="shared" si="28"/>
        <v>0.5</v>
      </c>
      <c r="N114" s="76">
        <f t="shared" si="29"/>
        <v>0.5</v>
      </c>
      <c r="O114" s="76">
        <f t="shared" si="30"/>
        <v>-0.69314718055994529</v>
      </c>
      <c r="Q114" s="76">
        <f t="shared" si="31"/>
        <v>0</v>
      </c>
      <c r="R114" s="76">
        <f t="shared" si="32"/>
        <v>1</v>
      </c>
      <c r="S114" s="76">
        <f t="shared" si="33"/>
        <v>0.5</v>
      </c>
      <c r="T114" s="76">
        <f t="shared" si="34"/>
        <v>0.5</v>
      </c>
      <c r="U114" s="76">
        <f t="shared" si="35"/>
        <v>-0.69314718055994529</v>
      </c>
      <c r="W114" s="76">
        <f t="shared" si="36"/>
        <v>0</v>
      </c>
      <c r="X114" s="76">
        <f t="shared" si="37"/>
        <v>1</v>
      </c>
      <c r="Y114" s="76">
        <f t="shared" si="38"/>
        <v>0.5</v>
      </c>
      <c r="Z114" s="76">
        <f t="shared" si="20"/>
        <v>0.5</v>
      </c>
      <c r="AA114" s="76">
        <f t="shared" si="39"/>
        <v>-0.69314718055994529</v>
      </c>
    </row>
    <row r="115" spans="1:27" x14ac:dyDescent="0.25">
      <c r="A115">
        <v>1</v>
      </c>
      <c r="B115">
        <v>0</v>
      </c>
      <c r="C115">
        <v>0</v>
      </c>
      <c r="E115" s="87">
        <f t="shared" si="21"/>
        <v>0</v>
      </c>
      <c r="F115" s="87">
        <f t="shared" si="22"/>
        <v>1</v>
      </c>
      <c r="G115" s="87">
        <f t="shared" si="23"/>
        <v>0.5</v>
      </c>
      <c r="H115" s="87">
        <f t="shared" si="24"/>
        <v>0.5</v>
      </c>
      <c r="I115" s="87">
        <f t="shared" si="25"/>
        <v>-0.69314718055994529</v>
      </c>
      <c r="K115" s="76">
        <f t="shared" si="26"/>
        <v>0</v>
      </c>
      <c r="L115" s="76">
        <f t="shared" si="27"/>
        <v>1</v>
      </c>
      <c r="M115" s="76">
        <f t="shared" si="28"/>
        <v>0.5</v>
      </c>
      <c r="N115" s="76">
        <f t="shared" si="29"/>
        <v>0.5</v>
      </c>
      <c r="O115" s="76">
        <f t="shared" si="30"/>
        <v>-0.69314718055994529</v>
      </c>
      <c r="Q115" s="76">
        <f t="shared" si="31"/>
        <v>0</v>
      </c>
      <c r="R115" s="76">
        <f t="shared" si="32"/>
        <v>1</v>
      </c>
      <c r="S115" s="76">
        <f t="shared" si="33"/>
        <v>0.5</v>
      </c>
      <c r="T115" s="76">
        <f t="shared" si="34"/>
        <v>0.5</v>
      </c>
      <c r="U115" s="76">
        <f t="shared" si="35"/>
        <v>-0.69314718055994529</v>
      </c>
      <c r="W115" s="76">
        <f t="shared" si="36"/>
        <v>0</v>
      </c>
      <c r="X115" s="76">
        <f t="shared" si="37"/>
        <v>1</v>
      </c>
      <c r="Y115" s="76">
        <f t="shared" si="38"/>
        <v>0.5</v>
      </c>
      <c r="Z115" s="76">
        <f t="shared" si="20"/>
        <v>0.5</v>
      </c>
      <c r="AA115" s="76">
        <f t="shared" si="39"/>
        <v>-0.69314718055994529</v>
      </c>
    </row>
    <row r="116" spans="1:27" x14ac:dyDescent="0.25">
      <c r="A116">
        <v>1</v>
      </c>
      <c r="B116">
        <v>0</v>
      </c>
      <c r="C116">
        <v>1</v>
      </c>
      <c r="E116" s="87">
        <f t="shared" si="21"/>
        <v>0</v>
      </c>
      <c r="F116" s="87">
        <f t="shared" si="22"/>
        <v>1</v>
      </c>
      <c r="G116" s="87">
        <f t="shared" si="23"/>
        <v>0.5</v>
      </c>
      <c r="H116" s="87">
        <f t="shared" si="24"/>
        <v>0.5</v>
      </c>
      <c r="I116" s="87">
        <f t="shared" si="25"/>
        <v>-0.69314718055994529</v>
      </c>
      <c r="K116" s="76">
        <f t="shared" si="26"/>
        <v>0.605195533283861</v>
      </c>
      <c r="L116" s="76">
        <f t="shared" si="27"/>
        <v>1.8316103146534117</v>
      </c>
      <c r="M116" s="76">
        <f t="shared" si="28"/>
        <v>0.64684406084231982</v>
      </c>
      <c r="N116" s="76">
        <f t="shared" si="29"/>
        <v>0.64684406084231982</v>
      </c>
      <c r="O116" s="76">
        <f t="shared" si="30"/>
        <v>-0.4356500323217834</v>
      </c>
      <c r="Q116" s="76">
        <f t="shared" si="31"/>
        <v>0.605195533283861</v>
      </c>
      <c r="R116" s="76">
        <f t="shared" si="32"/>
        <v>1.8316103146534117</v>
      </c>
      <c r="S116" s="76">
        <f t="shared" si="33"/>
        <v>0.64684406084231982</v>
      </c>
      <c r="T116" s="76">
        <f t="shared" si="34"/>
        <v>0.64684406084231982</v>
      </c>
      <c r="U116" s="76">
        <f t="shared" si="35"/>
        <v>-0.4356500323217834</v>
      </c>
      <c r="W116" s="76">
        <f t="shared" si="36"/>
        <v>0</v>
      </c>
      <c r="X116" s="76">
        <f t="shared" si="37"/>
        <v>1</v>
      </c>
      <c r="Y116" s="76">
        <f t="shared" si="38"/>
        <v>0.5</v>
      </c>
      <c r="Z116" s="76">
        <f t="shared" si="20"/>
        <v>0.5</v>
      </c>
      <c r="AA116" s="76">
        <f t="shared" si="39"/>
        <v>-0.69314718055994529</v>
      </c>
    </row>
    <row r="117" spans="1:27" x14ac:dyDescent="0.25">
      <c r="A117">
        <v>1</v>
      </c>
      <c r="B117">
        <v>0</v>
      </c>
      <c r="C117">
        <v>1</v>
      </c>
      <c r="E117" s="87">
        <f t="shared" si="21"/>
        <v>0</v>
      </c>
      <c r="F117" s="87">
        <f t="shared" si="22"/>
        <v>1</v>
      </c>
      <c r="G117" s="87">
        <f t="shared" si="23"/>
        <v>0.5</v>
      </c>
      <c r="H117" s="87">
        <f t="shared" si="24"/>
        <v>0.5</v>
      </c>
      <c r="I117" s="87">
        <f t="shared" si="25"/>
        <v>-0.69314718055994529</v>
      </c>
      <c r="K117" s="76">
        <f t="shared" si="26"/>
        <v>0.605195533283861</v>
      </c>
      <c r="L117" s="76">
        <f t="shared" si="27"/>
        <v>1.8316103146534117</v>
      </c>
      <c r="M117" s="76">
        <f t="shared" si="28"/>
        <v>0.64684406084231982</v>
      </c>
      <c r="N117" s="76">
        <f t="shared" si="29"/>
        <v>0.64684406084231982</v>
      </c>
      <c r="O117" s="76">
        <f t="shared" si="30"/>
        <v>-0.4356500323217834</v>
      </c>
      <c r="Q117" s="76">
        <f t="shared" si="31"/>
        <v>0.605195533283861</v>
      </c>
      <c r="R117" s="76">
        <f t="shared" si="32"/>
        <v>1.8316103146534117</v>
      </c>
      <c r="S117" s="76">
        <f t="shared" si="33"/>
        <v>0.64684406084231982</v>
      </c>
      <c r="T117" s="76">
        <f t="shared" si="34"/>
        <v>0.64684406084231982</v>
      </c>
      <c r="U117" s="76">
        <f t="shared" si="35"/>
        <v>-0.4356500323217834</v>
      </c>
      <c r="W117" s="76">
        <f t="shared" si="36"/>
        <v>0</v>
      </c>
      <c r="X117" s="76">
        <f t="shared" si="37"/>
        <v>1</v>
      </c>
      <c r="Y117" s="76">
        <f t="shared" si="38"/>
        <v>0.5</v>
      </c>
      <c r="Z117" s="76">
        <f t="shared" si="20"/>
        <v>0.5</v>
      </c>
      <c r="AA117" s="76">
        <f t="shared" si="39"/>
        <v>-0.69314718055994529</v>
      </c>
    </row>
    <row r="118" spans="1:27" x14ac:dyDescent="0.25">
      <c r="A118">
        <v>1</v>
      </c>
      <c r="B118">
        <v>0</v>
      </c>
      <c r="C118">
        <v>1</v>
      </c>
      <c r="E118" s="87">
        <f t="shared" si="21"/>
        <v>0</v>
      </c>
      <c r="F118" s="87">
        <f t="shared" si="22"/>
        <v>1</v>
      </c>
      <c r="G118" s="87">
        <f t="shared" si="23"/>
        <v>0.5</v>
      </c>
      <c r="H118" s="87">
        <f t="shared" si="24"/>
        <v>0.5</v>
      </c>
      <c r="I118" s="87">
        <f t="shared" si="25"/>
        <v>-0.69314718055994529</v>
      </c>
      <c r="K118" s="76">
        <f t="shared" si="26"/>
        <v>0.605195533283861</v>
      </c>
      <c r="L118" s="76">
        <f t="shared" si="27"/>
        <v>1.8316103146534117</v>
      </c>
      <c r="M118" s="76">
        <f t="shared" si="28"/>
        <v>0.64684406084231982</v>
      </c>
      <c r="N118" s="76">
        <f t="shared" si="29"/>
        <v>0.64684406084231982</v>
      </c>
      <c r="O118" s="76">
        <f t="shared" si="30"/>
        <v>-0.4356500323217834</v>
      </c>
      <c r="Q118" s="76">
        <f t="shared" si="31"/>
        <v>0.605195533283861</v>
      </c>
      <c r="R118" s="76">
        <f t="shared" si="32"/>
        <v>1.8316103146534117</v>
      </c>
      <c r="S118" s="76">
        <f t="shared" si="33"/>
        <v>0.64684406084231982</v>
      </c>
      <c r="T118" s="76">
        <f t="shared" si="34"/>
        <v>0.64684406084231982</v>
      </c>
      <c r="U118" s="76">
        <f t="shared" si="35"/>
        <v>-0.4356500323217834</v>
      </c>
      <c r="W118" s="76">
        <f t="shared" si="36"/>
        <v>0</v>
      </c>
      <c r="X118" s="76">
        <f t="shared" si="37"/>
        <v>1</v>
      </c>
      <c r="Y118" s="76">
        <f t="shared" si="38"/>
        <v>0.5</v>
      </c>
      <c r="Z118" s="76">
        <f t="shared" si="20"/>
        <v>0.5</v>
      </c>
      <c r="AA118" s="76">
        <f t="shared" si="39"/>
        <v>-0.69314718055994529</v>
      </c>
    </row>
    <row r="119" spans="1:27" x14ac:dyDescent="0.25">
      <c r="A119">
        <v>1</v>
      </c>
      <c r="B119">
        <v>0</v>
      </c>
      <c r="C119">
        <v>1</v>
      </c>
      <c r="E119" s="87">
        <f t="shared" si="21"/>
        <v>0</v>
      </c>
      <c r="F119" s="87">
        <f t="shared" si="22"/>
        <v>1</v>
      </c>
      <c r="G119" s="87">
        <f t="shared" si="23"/>
        <v>0.5</v>
      </c>
      <c r="H119" s="87">
        <f t="shared" si="24"/>
        <v>0.5</v>
      </c>
      <c r="I119" s="87">
        <f t="shared" si="25"/>
        <v>-0.69314718055994529</v>
      </c>
      <c r="K119" s="76">
        <f t="shared" si="26"/>
        <v>0.605195533283861</v>
      </c>
      <c r="L119" s="76">
        <f t="shared" si="27"/>
        <v>1.8316103146534117</v>
      </c>
      <c r="M119" s="76">
        <f t="shared" si="28"/>
        <v>0.64684406084231982</v>
      </c>
      <c r="N119" s="76">
        <f t="shared" si="29"/>
        <v>0.64684406084231982</v>
      </c>
      <c r="O119" s="76">
        <f t="shared" si="30"/>
        <v>-0.4356500323217834</v>
      </c>
      <c r="Q119" s="76">
        <f t="shared" si="31"/>
        <v>0.605195533283861</v>
      </c>
      <c r="R119" s="76">
        <f t="shared" si="32"/>
        <v>1.8316103146534117</v>
      </c>
      <c r="S119" s="76">
        <f t="shared" si="33"/>
        <v>0.64684406084231982</v>
      </c>
      <c r="T119" s="76">
        <f t="shared" si="34"/>
        <v>0.64684406084231982</v>
      </c>
      <c r="U119" s="76">
        <f t="shared" si="35"/>
        <v>-0.4356500323217834</v>
      </c>
      <c r="W119" s="76">
        <f t="shared" si="36"/>
        <v>0</v>
      </c>
      <c r="X119" s="76">
        <f t="shared" si="37"/>
        <v>1</v>
      </c>
      <c r="Y119" s="76">
        <f t="shared" si="38"/>
        <v>0.5</v>
      </c>
      <c r="Z119" s="76">
        <f t="shared" si="20"/>
        <v>0.5</v>
      </c>
      <c r="AA119" s="76">
        <f t="shared" si="39"/>
        <v>-0.69314718055994529</v>
      </c>
    </row>
    <row r="120" spans="1:27" x14ac:dyDescent="0.25">
      <c r="A120">
        <v>1</v>
      </c>
      <c r="B120">
        <v>0</v>
      </c>
      <c r="C120">
        <v>0</v>
      </c>
      <c r="E120" s="87">
        <f t="shared" si="21"/>
        <v>0</v>
      </c>
      <c r="F120" s="87">
        <f t="shared" si="22"/>
        <v>1</v>
      </c>
      <c r="G120" s="87">
        <f t="shared" si="23"/>
        <v>0.5</v>
      </c>
      <c r="H120" s="87">
        <f t="shared" si="24"/>
        <v>0.5</v>
      </c>
      <c r="I120" s="87">
        <f t="shared" si="25"/>
        <v>-0.69314718055994529</v>
      </c>
      <c r="K120" s="76">
        <f t="shared" si="26"/>
        <v>0</v>
      </c>
      <c r="L120" s="76">
        <f t="shared" si="27"/>
        <v>1</v>
      </c>
      <c r="M120" s="76">
        <f t="shared" si="28"/>
        <v>0.5</v>
      </c>
      <c r="N120" s="76">
        <f t="shared" si="29"/>
        <v>0.5</v>
      </c>
      <c r="O120" s="76">
        <f t="shared" si="30"/>
        <v>-0.69314718055994529</v>
      </c>
      <c r="Q120" s="76">
        <f t="shared" si="31"/>
        <v>0</v>
      </c>
      <c r="R120" s="76">
        <f t="shared" si="32"/>
        <v>1</v>
      </c>
      <c r="S120" s="76">
        <f t="shared" si="33"/>
        <v>0.5</v>
      </c>
      <c r="T120" s="76">
        <f t="shared" si="34"/>
        <v>0.5</v>
      </c>
      <c r="U120" s="76">
        <f t="shared" si="35"/>
        <v>-0.69314718055994529</v>
      </c>
      <c r="W120" s="76">
        <f t="shared" si="36"/>
        <v>0</v>
      </c>
      <c r="X120" s="76">
        <f t="shared" si="37"/>
        <v>1</v>
      </c>
      <c r="Y120" s="76">
        <f t="shared" si="38"/>
        <v>0.5</v>
      </c>
      <c r="Z120" s="76">
        <f t="shared" si="20"/>
        <v>0.5</v>
      </c>
      <c r="AA120" s="76">
        <f t="shared" si="39"/>
        <v>-0.69314718055994529</v>
      </c>
    </row>
    <row r="121" spans="1:27" x14ac:dyDescent="0.25">
      <c r="A121">
        <v>1</v>
      </c>
      <c r="B121">
        <v>0</v>
      </c>
      <c r="C121">
        <v>1</v>
      </c>
      <c r="E121" s="87">
        <f t="shared" si="21"/>
        <v>0</v>
      </c>
      <c r="F121" s="87">
        <f t="shared" si="22"/>
        <v>1</v>
      </c>
      <c r="G121" s="87">
        <f t="shared" si="23"/>
        <v>0.5</v>
      </c>
      <c r="H121" s="87">
        <f t="shared" si="24"/>
        <v>0.5</v>
      </c>
      <c r="I121" s="87">
        <f t="shared" si="25"/>
        <v>-0.69314718055994529</v>
      </c>
      <c r="K121" s="76">
        <f t="shared" si="26"/>
        <v>0.605195533283861</v>
      </c>
      <c r="L121" s="76">
        <f t="shared" si="27"/>
        <v>1.8316103146534117</v>
      </c>
      <c r="M121" s="76">
        <f t="shared" si="28"/>
        <v>0.64684406084231982</v>
      </c>
      <c r="N121" s="76">
        <f t="shared" si="29"/>
        <v>0.64684406084231982</v>
      </c>
      <c r="O121" s="76">
        <f t="shared" si="30"/>
        <v>-0.4356500323217834</v>
      </c>
      <c r="Q121" s="76">
        <f t="shared" si="31"/>
        <v>0.605195533283861</v>
      </c>
      <c r="R121" s="76">
        <f t="shared" si="32"/>
        <v>1.8316103146534117</v>
      </c>
      <c r="S121" s="76">
        <f t="shared" si="33"/>
        <v>0.64684406084231982</v>
      </c>
      <c r="T121" s="76">
        <f t="shared" si="34"/>
        <v>0.64684406084231982</v>
      </c>
      <c r="U121" s="76">
        <f t="shared" si="35"/>
        <v>-0.4356500323217834</v>
      </c>
      <c r="W121" s="76">
        <f t="shared" si="36"/>
        <v>0</v>
      </c>
      <c r="X121" s="76">
        <f t="shared" si="37"/>
        <v>1</v>
      </c>
      <c r="Y121" s="76">
        <f t="shared" si="38"/>
        <v>0.5</v>
      </c>
      <c r="Z121" s="76">
        <f t="shared" si="20"/>
        <v>0.5</v>
      </c>
      <c r="AA121" s="76">
        <f t="shared" si="39"/>
        <v>-0.69314718055994529</v>
      </c>
    </row>
    <row r="122" spans="1:27" x14ac:dyDescent="0.25">
      <c r="A122">
        <v>1</v>
      </c>
      <c r="B122">
        <v>0</v>
      </c>
      <c r="C122">
        <v>1</v>
      </c>
      <c r="E122" s="87">
        <f t="shared" si="21"/>
        <v>0</v>
      </c>
      <c r="F122" s="87">
        <f t="shared" si="22"/>
        <v>1</v>
      </c>
      <c r="G122" s="87">
        <f t="shared" si="23"/>
        <v>0.5</v>
      </c>
      <c r="H122" s="87">
        <f t="shared" si="24"/>
        <v>0.5</v>
      </c>
      <c r="I122" s="87">
        <f t="shared" si="25"/>
        <v>-0.69314718055994529</v>
      </c>
      <c r="K122" s="76">
        <f t="shared" si="26"/>
        <v>0.605195533283861</v>
      </c>
      <c r="L122" s="76">
        <f t="shared" si="27"/>
        <v>1.8316103146534117</v>
      </c>
      <c r="M122" s="76">
        <f t="shared" si="28"/>
        <v>0.64684406084231982</v>
      </c>
      <c r="N122" s="76">
        <f t="shared" si="29"/>
        <v>0.64684406084231982</v>
      </c>
      <c r="O122" s="76">
        <f t="shared" si="30"/>
        <v>-0.4356500323217834</v>
      </c>
      <c r="Q122" s="76">
        <f t="shared" si="31"/>
        <v>0.605195533283861</v>
      </c>
      <c r="R122" s="76">
        <f t="shared" si="32"/>
        <v>1.8316103146534117</v>
      </c>
      <c r="S122" s="76">
        <f t="shared" si="33"/>
        <v>0.64684406084231982</v>
      </c>
      <c r="T122" s="76">
        <f t="shared" si="34"/>
        <v>0.64684406084231982</v>
      </c>
      <c r="U122" s="76">
        <f t="shared" si="35"/>
        <v>-0.4356500323217834</v>
      </c>
      <c r="W122" s="76">
        <f t="shared" si="36"/>
        <v>0</v>
      </c>
      <c r="X122" s="76">
        <f t="shared" si="37"/>
        <v>1</v>
      </c>
      <c r="Y122" s="76">
        <f t="shared" si="38"/>
        <v>0.5</v>
      </c>
      <c r="Z122" s="76">
        <f t="shared" si="20"/>
        <v>0.5</v>
      </c>
      <c r="AA122" s="76">
        <f t="shared" si="39"/>
        <v>-0.69314718055994529</v>
      </c>
    </row>
    <row r="123" spans="1:27" x14ac:dyDescent="0.25">
      <c r="A123">
        <v>1</v>
      </c>
      <c r="B123">
        <v>1</v>
      </c>
      <c r="C123">
        <v>1</v>
      </c>
      <c r="E123" s="87">
        <f t="shared" si="21"/>
        <v>1.462280267582817</v>
      </c>
      <c r="F123" s="87">
        <f t="shared" si="22"/>
        <v>4.3157894714615983</v>
      </c>
      <c r="G123" s="87">
        <f t="shared" si="23"/>
        <v>0.81188118804015652</v>
      </c>
      <c r="H123" s="87">
        <f t="shared" si="24"/>
        <v>0.81188118804015652</v>
      </c>
      <c r="I123" s="87">
        <f t="shared" si="25"/>
        <v>-0.20840126967388672</v>
      </c>
      <c r="K123" s="76">
        <f t="shared" si="26"/>
        <v>2.0674758008666778</v>
      </c>
      <c r="L123" s="76">
        <f t="shared" si="27"/>
        <v>7.9048445118016568</v>
      </c>
      <c r="M123" s="76">
        <f t="shared" si="28"/>
        <v>0.88770157652110693</v>
      </c>
      <c r="N123" s="76">
        <f t="shared" si="29"/>
        <v>0.88770157652110693</v>
      </c>
      <c r="O123" s="76">
        <f t="shared" si="30"/>
        <v>-0.11911965494784649</v>
      </c>
      <c r="Q123" s="76">
        <f t="shared" si="31"/>
        <v>4.0773020688385255</v>
      </c>
      <c r="R123" s="76">
        <f t="shared" si="32"/>
        <v>58.986114505249297</v>
      </c>
      <c r="S123" s="76">
        <f t="shared" si="33"/>
        <v>0.98332947535862669</v>
      </c>
      <c r="T123" s="76">
        <f t="shared" si="34"/>
        <v>0.98332947535862669</v>
      </c>
      <c r="U123" s="76">
        <f t="shared" si="35"/>
        <v>-1.6811041688186097E-2</v>
      </c>
      <c r="W123" s="76">
        <f t="shared" si="36"/>
        <v>0</v>
      </c>
      <c r="X123" s="76">
        <f t="shared" si="37"/>
        <v>1</v>
      </c>
      <c r="Y123" s="76">
        <f t="shared" si="38"/>
        <v>0.5</v>
      </c>
      <c r="Z123" s="76">
        <f t="shared" si="20"/>
        <v>0.5</v>
      </c>
      <c r="AA123" s="76">
        <f t="shared" si="39"/>
        <v>-0.69314718055994529</v>
      </c>
    </row>
    <row r="124" spans="1:27" x14ac:dyDescent="0.25">
      <c r="A124">
        <v>1</v>
      </c>
      <c r="B124">
        <v>0</v>
      </c>
      <c r="C124">
        <v>1</v>
      </c>
      <c r="E124" s="87">
        <f t="shared" si="21"/>
        <v>0</v>
      </c>
      <c r="F124" s="87">
        <f t="shared" si="22"/>
        <v>1</v>
      </c>
      <c r="G124" s="87">
        <f t="shared" si="23"/>
        <v>0.5</v>
      </c>
      <c r="H124" s="87">
        <f t="shared" si="24"/>
        <v>0.5</v>
      </c>
      <c r="I124" s="87">
        <f t="shared" si="25"/>
        <v>-0.69314718055994529</v>
      </c>
      <c r="K124" s="76">
        <f t="shared" si="26"/>
        <v>0.605195533283861</v>
      </c>
      <c r="L124" s="76">
        <f t="shared" si="27"/>
        <v>1.8316103146534117</v>
      </c>
      <c r="M124" s="76">
        <f t="shared" si="28"/>
        <v>0.64684406084231982</v>
      </c>
      <c r="N124" s="76">
        <f t="shared" si="29"/>
        <v>0.64684406084231982</v>
      </c>
      <c r="O124" s="76">
        <f t="shared" si="30"/>
        <v>-0.4356500323217834</v>
      </c>
      <c r="Q124" s="76">
        <f t="shared" si="31"/>
        <v>0.605195533283861</v>
      </c>
      <c r="R124" s="76">
        <f t="shared" si="32"/>
        <v>1.8316103146534117</v>
      </c>
      <c r="S124" s="76">
        <f t="shared" si="33"/>
        <v>0.64684406084231982</v>
      </c>
      <c r="T124" s="76">
        <f t="shared" si="34"/>
        <v>0.64684406084231982</v>
      </c>
      <c r="U124" s="76">
        <f t="shared" si="35"/>
        <v>-0.4356500323217834</v>
      </c>
      <c r="W124" s="76">
        <f t="shared" si="36"/>
        <v>0</v>
      </c>
      <c r="X124" s="76">
        <f t="shared" si="37"/>
        <v>1</v>
      </c>
      <c r="Y124" s="76">
        <f t="shared" si="38"/>
        <v>0.5</v>
      </c>
      <c r="Z124" s="76">
        <f t="shared" si="20"/>
        <v>0.5</v>
      </c>
      <c r="AA124" s="76">
        <f t="shared" si="39"/>
        <v>-0.69314718055994529</v>
      </c>
    </row>
    <row r="125" spans="1:27" x14ac:dyDescent="0.25">
      <c r="A125">
        <v>1</v>
      </c>
      <c r="B125">
        <v>0</v>
      </c>
      <c r="C125">
        <v>0</v>
      </c>
      <c r="E125" s="87">
        <f t="shared" si="21"/>
        <v>0</v>
      </c>
      <c r="F125" s="87">
        <f t="shared" si="22"/>
        <v>1</v>
      </c>
      <c r="G125" s="87">
        <f t="shared" si="23"/>
        <v>0.5</v>
      </c>
      <c r="H125" s="87">
        <f t="shared" si="24"/>
        <v>0.5</v>
      </c>
      <c r="I125" s="87">
        <f t="shared" si="25"/>
        <v>-0.69314718055994529</v>
      </c>
      <c r="K125" s="76">
        <f t="shared" si="26"/>
        <v>0</v>
      </c>
      <c r="L125" s="76">
        <f t="shared" si="27"/>
        <v>1</v>
      </c>
      <c r="M125" s="76">
        <f t="shared" si="28"/>
        <v>0.5</v>
      </c>
      <c r="N125" s="76">
        <f t="shared" si="29"/>
        <v>0.5</v>
      </c>
      <c r="O125" s="76">
        <f t="shared" si="30"/>
        <v>-0.69314718055994529</v>
      </c>
      <c r="Q125" s="76">
        <f t="shared" si="31"/>
        <v>0</v>
      </c>
      <c r="R125" s="76">
        <f t="shared" si="32"/>
        <v>1</v>
      </c>
      <c r="S125" s="76">
        <f t="shared" si="33"/>
        <v>0.5</v>
      </c>
      <c r="T125" s="76">
        <f t="shared" si="34"/>
        <v>0.5</v>
      </c>
      <c r="U125" s="76">
        <f t="shared" si="35"/>
        <v>-0.69314718055994529</v>
      </c>
      <c r="W125" s="76">
        <f t="shared" si="36"/>
        <v>0</v>
      </c>
      <c r="X125" s="76">
        <f t="shared" si="37"/>
        <v>1</v>
      </c>
      <c r="Y125" s="76">
        <f t="shared" si="38"/>
        <v>0.5</v>
      </c>
      <c r="Z125" s="76">
        <f t="shared" si="20"/>
        <v>0.5</v>
      </c>
      <c r="AA125" s="76">
        <f t="shared" si="39"/>
        <v>-0.69314718055994529</v>
      </c>
    </row>
    <row r="126" spans="1:27" x14ac:dyDescent="0.25">
      <c r="A126">
        <v>1</v>
      </c>
      <c r="B126">
        <v>0</v>
      </c>
      <c r="C126">
        <v>1</v>
      </c>
      <c r="E126" s="87">
        <f t="shared" si="21"/>
        <v>0</v>
      </c>
      <c r="F126" s="87">
        <f t="shared" si="22"/>
        <v>1</v>
      </c>
      <c r="G126" s="87">
        <f t="shared" si="23"/>
        <v>0.5</v>
      </c>
      <c r="H126" s="87">
        <f t="shared" si="24"/>
        <v>0.5</v>
      </c>
      <c r="I126" s="87">
        <f t="shared" si="25"/>
        <v>-0.69314718055994529</v>
      </c>
      <c r="K126" s="76">
        <f t="shared" si="26"/>
        <v>0.605195533283861</v>
      </c>
      <c r="L126" s="76">
        <f t="shared" si="27"/>
        <v>1.8316103146534117</v>
      </c>
      <c r="M126" s="76">
        <f t="shared" si="28"/>
        <v>0.64684406084231982</v>
      </c>
      <c r="N126" s="76">
        <f t="shared" si="29"/>
        <v>0.64684406084231982</v>
      </c>
      <c r="O126" s="76">
        <f t="shared" si="30"/>
        <v>-0.4356500323217834</v>
      </c>
      <c r="Q126" s="76">
        <f t="shared" si="31"/>
        <v>0.605195533283861</v>
      </c>
      <c r="R126" s="76">
        <f t="shared" si="32"/>
        <v>1.8316103146534117</v>
      </c>
      <c r="S126" s="76">
        <f t="shared" si="33"/>
        <v>0.64684406084231982</v>
      </c>
      <c r="T126" s="76">
        <f t="shared" si="34"/>
        <v>0.64684406084231982</v>
      </c>
      <c r="U126" s="76">
        <f t="shared" si="35"/>
        <v>-0.4356500323217834</v>
      </c>
      <c r="W126" s="76">
        <f t="shared" si="36"/>
        <v>0</v>
      </c>
      <c r="X126" s="76">
        <f t="shared" si="37"/>
        <v>1</v>
      </c>
      <c r="Y126" s="76">
        <f t="shared" si="38"/>
        <v>0.5</v>
      </c>
      <c r="Z126" s="76">
        <f t="shared" si="20"/>
        <v>0.5</v>
      </c>
      <c r="AA126" s="76">
        <f t="shared" si="39"/>
        <v>-0.69314718055994529</v>
      </c>
    </row>
    <row r="127" spans="1:27" x14ac:dyDescent="0.25">
      <c r="A127">
        <v>1</v>
      </c>
      <c r="B127">
        <v>0</v>
      </c>
      <c r="C127">
        <v>0</v>
      </c>
      <c r="E127" s="87">
        <f t="shared" si="21"/>
        <v>0</v>
      </c>
      <c r="F127" s="87">
        <f t="shared" si="22"/>
        <v>1</v>
      </c>
      <c r="G127" s="87">
        <f t="shared" si="23"/>
        <v>0.5</v>
      </c>
      <c r="H127" s="87">
        <f t="shared" si="24"/>
        <v>0.5</v>
      </c>
      <c r="I127" s="87">
        <f t="shared" si="25"/>
        <v>-0.69314718055994529</v>
      </c>
      <c r="K127" s="76">
        <f t="shared" si="26"/>
        <v>0</v>
      </c>
      <c r="L127" s="76">
        <f t="shared" si="27"/>
        <v>1</v>
      </c>
      <c r="M127" s="76">
        <f t="shared" si="28"/>
        <v>0.5</v>
      </c>
      <c r="N127" s="76">
        <f t="shared" si="29"/>
        <v>0.5</v>
      </c>
      <c r="O127" s="76">
        <f t="shared" si="30"/>
        <v>-0.69314718055994529</v>
      </c>
      <c r="Q127" s="76">
        <f t="shared" si="31"/>
        <v>0</v>
      </c>
      <c r="R127" s="76">
        <f t="shared" si="32"/>
        <v>1</v>
      </c>
      <c r="S127" s="76">
        <f t="shared" si="33"/>
        <v>0.5</v>
      </c>
      <c r="T127" s="76">
        <f t="shared" si="34"/>
        <v>0.5</v>
      </c>
      <c r="U127" s="76">
        <f t="shared" si="35"/>
        <v>-0.69314718055994529</v>
      </c>
      <c r="W127" s="76">
        <f t="shared" si="36"/>
        <v>0</v>
      </c>
      <c r="X127" s="76">
        <f t="shared" si="37"/>
        <v>1</v>
      </c>
      <c r="Y127" s="76">
        <f t="shared" si="38"/>
        <v>0.5</v>
      </c>
      <c r="Z127" s="76">
        <f t="shared" si="20"/>
        <v>0.5</v>
      </c>
      <c r="AA127" s="76">
        <f t="shared" si="39"/>
        <v>-0.69314718055994529</v>
      </c>
    </row>
    <row r="128" spans="1:27" x14ac:dyDescent="0.25">
      <c r="A128">
        <v>1</v>
      </c>
      <c r="B128">
        <v>0</v>
      </c>
      <c r="C128">
        <v>0</v>
      </c>
      <c r="E128" s="87">
        <f t="shared" si="21"/>
        <v>0</v>
      </c>
      <c r="F128" s="87">
        <f t="shared" si="22"/>
        <v>1</v>
      </c>
      <c r="G128" s="87">
        <f t="shared" si="23"/>
        <v>0.5</v>
      </c>
      <c r="H128" s="87">
        <f t="shared" si="24"/>
        <v>0.5</v>
      </c>
      <c r="I128" s="87">
        <f t="shared" si="25"/>
        <v>-0.69314718055994529</v>
      </c>
      <c r="K128" s="76">
        <f t="shared" si="26"/>
        <v>0</v>
      </c>
      <c r="L128" s="76">
        <f t="shared" si="27"/>
        <v>1</v>
      </c>
      <c r="M128" s="76">
        <f t="shared" si="28"/>
        <v>0.5</v>
      </c>
      <c r="N128" s="76">
        <f t="shared" si="29"/>
        <v>0.5</v>
      </c>
      <c r="O128" s="76">
        <f t="shared" si="30"/>
        <v>-0.69314718055994529</v>
      </c>
      <c r="Q128" s="76">
        <f t="shared" si="31"/>
        <v>0</v>
      </c>
      <c r="R128" s="76">
        <f t="shared" si="32"/>
        <v>1</v>
      </c>
      <c r="S128" s="76">
        <f t="shared" si="33"/>
        <v>0.5</v>
      </c>
      <c r="T128" s="76">
        <f t="shared" si="34"/>
        <v>0.5</v>
      </c>
      <c r="U128" s="76">
        <f t="shared" si="35"/>
        <v>-0.69314718055994529</v>
      </c>
      <c r="W128" s="76">
        <f t="shared" si="36"/>
        <v>0</v>
      </c>
      <c r="X128" s="76">
        <f t="shared" si="37"/>
        <v>1</v>
      </c>
      <c r="Y128" s="76">
        <f t="shared" si="38"/>
        <v>0.5</v>
      </c>
      <c r="Z128" s="76">
        <f t="shared" si="20"/>
        <v>0.5</v>
      </c>
      <c r="AA128" s="76">
        <f t="shared" si="39"/>
        <v>-0.69314718055994529</v>
      </c>
    </row>
    <row r="129" spans="1:27" x14ac:dyDescent="0.25">
      <c r="A129">
        <v>1</v>
      </c>
      <c r="B129">
        <v>0</v>
      </c>
      <c r="C129">
        <v>1</v>
      </c>
      <c r="E129" s="87">
        <f t="shared" si="21"/>
        <v>0</v>
      </c>
      <c r="F129" s="87">
        <f t="shared" si="22"/>
        <v>1</v>
      </c>
      <c r="G129" s="87">
        <f t="shared" si="23"/>
        <v>0.5</v>
      </c>
      <c r="H129" s="87">
        <f t="shared" si="24"/>
        <v>0.5</v>
      </c>
      <c r="I129" s="87">
        <f t="shared" si="25"/>
        <v>-0.69314718055994529</v>
      </c>
      <c r="K129" s="76">
        <f t="shared" si="26"/>
        <v>0.605195533283861</v>
      </c>
      <c r="L129" s="76">
        <f t="shared" si="27"/>
        <v>1.8316103146534117</v>
      </c>
      <c r="M129" s="76">
        <f t="shared" si="28"/>
        <v>0.64684406084231982</v>
      </c>
      <c r="N129" s="76">
        <f t="shared" si="29"/>
        <v>0.64684406084231982</v>
      </c>
      <c r="O129" s="76">
        <f t="shared" si="30"/>
        <v>-0.4356500323217834</v>
      </c>
      <c r="Q129" s="76">
        <f t="shared" si="31"/>
        <v>0.605195533283861</v>
      </c>
      <c r="R129" s="76">
        <f t="shared" si="32"/>
        <v>1.8316103146534117</v>
      </c>
      <c r="S129" s="76">
        <f t="shared" si="33"/>
        <v>0.64684406084231982</v>
      </c>
      <c r="T129" s="76">
        <f t="shared" si="34"/>
        <v>0.64684406084231982</v>
      </c>
      <c r="U129" s="76">
        <f t="shared" si="35"/>
        <v>-0.4356500323217834</v>
      </c>
      <c r="W129" s="76">
        <f t="shared" si="36"/>
        <v>0</v>
      </c>
      <c r="X129" s="76">
        <f t="shared" si="37"/>
        <v>1</v>
      </c>
      <c r="Y129" s="76">
        <f t="shared" si="38"/>
        <v>0.5</v>
      </c>
      <c r="Z129" s="76">
        <f t="shared" si="20"/>
        <v>0.5</v>
      </c>
      <c r="AA129" s="76">
        <f t="shared" si="39"/>
        <v>-0.69314718055994529</v>
      </c>
    </row>
    <row r="130" spans="1:27" x14ac:dyDescent="0.25">
      <c r="A130">
        <v>1</v>
      </c>
      <c r="B130">
        <v>1</v>
      </c>
      <c r="C130">
        <v>0</v>
      </c>
      <c r="E130" s="87">
        <f t="shared" si="21"/>
        <v>1.462280267582817</v>
      </c>
      <c r="F130" s="87">
        <f t="shared" si="22"/>
        <v>4.3157894714615983</v>
      </c>
      <c r="G130" s="87">
        <f t="shared" si="23"/>
        <v>0.81188118804015652</v>
      </c>
      <c r="H130" s="87">
        <f t="shared" si="24"/>
        <v>0.81188118804015652</v>
      </c>
      <c r="I130" s="87">
        <f t="shared" si="25"/>
        <v>-0.20840126967388672</v>
      </c>
      <c r="K130" s="76">
        <f t="shared" si="26"/>
        <v>1.462280267582817</v>
      </c>
      <c r="L130" s="76">
        <f t="shared" si="27"/>
        <v>4.3157894714615983</v>
      </c>
      <c r="M130" s="76">
        <f t="shared" si="28"/>
        <v>0.81188118804015652</v>
      </c>
      <c r="N130" s="76">
        <f t="shared" si="29"/>
        <v>0.81188118804015652</v>
      </c>
      <c r="O130" s="76">
        <f t="shared" si="30"/>
        <v>-0.20840126967388672</v>
      </c>
      <c r="Q130" s="76">
        <f t="shared" si="31"/>
        <v>1.462280267582817</v>
      </c>
      <c r="R130" s="76">
        <f t="shared" si="32"/>
        <v>4.3157894714615983</v>
      </c>
      <c r="S130" s="76">
        <f t="shared" si="33"/>
        <v>0.81188118804015652</v>
      </c>
      <c r="T130" s="76">
        <f t="shared" si="34"/>
        <v>0.81188118804015652</v>
      </c>
      <c r="U130" s="76">
        <f t="shared" si="35"/>
        <v>-0.20840126967388672</v>
      </c>
      <c r="W130" s="76">
        <f t="shared" si="36"/>
        <v>0</v>
      </c>
      <c r="X130" s="76">
        <f t="shared" si="37"/>
        <v>1</v>
      </c>
      <c r="Y130" s="76">
        <f t="shared" si="38"/>
        <v>0.5</v>
      </c>
      <c r="Z130" s="76">
        <f t="shared" si="20"/>
        <v>0.5</v>
      </c>
      <c r="AA130" s="76">
        <f t="shared" si="39"/>
        <v>-0.69314718055994529</v>
      </c>
    </row>
    <row r="131" spans="1:27" x14ac:dyDescent="0.25">
      <c r="A131">
        <v>1</v>
      </c>
      <c r="B131">
        <v>0</v>
      </c>
      <c r="C131">
        <v>1</v>
      </c>
      <c r="E131" s="87">
        <f t="shared" si="21"/>
        <v>0</v>
      </c>
      <c r="F131" s="87">
        <f t="shared" si="22"/>
        <v>1</v>
      </c>
      <c r="G131" s="87">
        <f t="shared" si="23"/>
        <v>0.5</v>
      </c>
      <c r="H131" s="87">
        <f t="shared" si="24"/>
        <v>0.5</v>
      </c>
      <c r="I131" s="87">
        <f t="shared" si="25"/>
        <v>-0.69314718055994529</v>
      </c>
      <c r="K131" s="76">
        <f t="shared" si="26"/>
        <v>0.605195533283861</v>
      </c>
      <c r="L131" s="76">
        <f t="shared" si="27"/>
        <v>1.8316103146534117</v>
      </c>
      <c r="M131" s="76">
        <f t="shared" si="28"/>
        <v>0.64684406084231982</v>
      </c>
      <c r="N131" s="76">
        <f t="shared" si="29"/>
        <v>0.64684406084231982</v>
      </c>
      <c r="O131" s="76">
        <f t="shared" si="30"/>
        <v>-0.4356500323217834</v>
      </c>
      <c r="Q131" s="76">
        <f t="shared" si="31"/>
        <v>0.605195533283861</v>
      </c>
      <c r="R131" s="76">
        <f t="shared" si="32"/>
        <v>1.8316103146534117</v>
      </c>
      <c r="S131" s="76">
        <f t="shared" si="33"/>
        <v>0.64684406084231982</v>
      </c>
      <c r="T131" s="76">
        <f t="shared" si="34"/>
        <v>0.64684406084231982</v>
      </c>
      <c r="U131" s="76">
        <f t="shared" si="35"/>
        <v>-0.4356500323217834</v>
      </c>
      <c r="W131" s="76">
        <f t="shared" si="36"/>
        <v>0</v>
      </c>
      <c r="X131" s="76">
        <f t="shared" si="37"/>
        <v>1</v>
      </c>
      <c r="Y131" s="76">
        <f t="shared" si="38"/>
        <v>0.5</v>
      </c>
      <c r="Z131" s="76">
        <f t="shared" si="20"/>
        <v>0.5</v>
      </c>
      <c r="AA131" s="76">
        <f t="shared" si="39"/>
        <v>-0.69314718055994529</v>
      </c>
    </row>
    <row r="132" spans="1:27" x14ac:dyDescent="0.25">
      <c r="A132">
        <v>1</v>
      </c>
      <c r="B132">
        <v>0</v>
      </c>
      <c r="C132">
        <v>0</v>
      </c>
      <c r="E132" s="87">
        <f t="shared" si="21"/>
        <v>0</v>
      </c>
      <c r="F132" s="87">
        <f t="shared" si="22"/>
        <v>1</v>
      </c>
      <c r="G132" s="87">
        <f t="shared" si="23"/>
        <v>0.5</v>
      </c>
      <c r="H132" s="87">
        <f t="shared" si="24"/>
        <v>0.5</v>
      </c>
      <c r="I132" s="87">
        <f t="shared" si="25"/>
        <v>-0.69314718055994529</v>
      </c>
      <c r="K132" s="76">
        <f t="shared" si="26"/>
        <v>0</v>
      </c>
      <c r="L132" s="76">
        <f t="shared" si="27"/>
        <v>1</v>
      </c>
      <c r="M132" s="76">
        <f t="shared" si="28"/>
        <v>0.5</v>
      </c>
      <c r="N132" s="76">
        <f t="shared" si="29"/>
        <v>0.5</v>
      </c>
      <c r="O132" s="76">
        <f t="shared" si="30"/>
        <v>-0.69314718055994529</v>
      </c>
      <c r="Q132" s="76">
        <f t="shared" si="31"/>
        <v>0</v>
      </c>
      <c r="R132" s="76">
        <f t="shared" si="32"/>
        <v>1</v>
      </c>
      <c r="S132" s="76">
        <f t="shared" si="33"/>
        <v>0.5</v>
      </c>
      <c r="T132" s="76">
        <f t="shared" si="34"/>
        <v>0.5</v>
      </c>
      <c r="U132" s="76">
        <f t="shared" si="35"/>
        <v>-0.69314718055994529</v>
      </c>
      <c r="W132" s="76">
        <f t="shared" si="36"/>
        <v>0</v>
      </c>
      <c r="X132" s="76">
        <f t="shared" si="37"/>
        <v>1</v>
      </c>
      <c r="Y132" s="76">
        <f t="shared" si="38"/>
        <v>0.5</v>
      </c>
      <c r="Z132" s="76">
        <f t="shared" si="20"/>
        <v>0.5</v>
      </c>
      <c r="AA132" s="76">
        <f t="shared" si="39"/>
        <v>-0.69314718055994529</v>
      </c>
    </row>
    <row r="133" spans="1:27" x14ac:dyDescent="0.25">
      <c r="A133">
        <v>1</v>
      </c>
      <c r="B133">
        <v>0</v>
      </c>
      <c r="C133">
        <v>0</v>
      </c>
      <c r="E133" s="87">
        <f t="shared" si="21"/>
        <v>0</v>
      </c>
      <c r="F133" s="87">
        <f t="shared" si="22"/>
        <v>1</v>
      </c>
      <c r="G133" s="87">
        <f t="shared" si="23"/>
        <v>0.5</v>
      </c>
      <c r="H133" s="87">
        <f t="shared" si="24"/>
        <v>0.5</v>
      </c>
      <c r="I133" s="87">
        <f t="shared" si="25"/>
        <v>-0.69314718055994529</v>
      </c>
      <c r="K133" s="76">
        <f t="shared" si="26"/>
        <v>0</v>
      </c>
      <c r="L133" s="76">
        <f t="shared" si="27"/>
        <v>1</v>
      </c>
      <c r="M133" s="76">
        <f t="shared" si="28"/>
        <v>0.5</v>
      </c>
      <c r="N133" s="76">
        <f t="shared" si="29"/>
        <v>0.5</v>
      </c>
      <c r="O133" s="76">
        <f t="shared" si="30"/>
        <v>-0.69314718055994529</v>
      </c>
      <c r="Q133" s="76">
        <f t="shared" si="31"/>
        <v>0</v>
      </c>
      <c r="R133" s="76">
        <f t="shared" si="32"/>
        <v>1</v>
      </c>
      <c r="S133" s="76">
        <f t="shared" si="33"/>
        <v>0.5</v>
      </c>
      <c r="T133" s="76">
        <f t="shared" si="34"/>
        <v>0.5</v>
      </c>
      <c r="U133" s="76">
        <f t="shared" si="35"/>
        <v>-0.69314718055994529</v>
      </c>
      <c r="W133" s="76">
        <f t="shared" si="36"/>
        <v>0</v>
      </c>
      <c r="X133" s="76">
        <f t="shared" si="37"/>
        <v>1</v>
      </c>
      <c r="Y133" s="76">
        <f t="shared" si="38"/>
        <v>0.5</v>
      </c>
      <c r="Z133" s="76">
        <f t="shared" si="20"/>
        <v>0.5</v>
      </c>
      <c r="AA133" s="76">
        <f t="shared" si="39"/>
        <v>-0.69314718055994529</v>
      </c>
    </row>
    <row r="134" spans="1:27" x14ac:dyDescent="0.25">
      <c r="A134">
        <v>1</v>
      </c>
      <c r="B134">
        <v>0</v>
      </c>
      <c r="C134">
        <v>1</v>
      </c>
      <c r="E134" s="87">
        <f t="shared" si="21"/>
        <v>0</v>
      </c>
      <c r="F134" s="87">
        <f t="shared" si="22"/>
        <v>1</v>
      </c>
      <c r="G134" s="87">
        <f t="shared" si="23"/>
        <v>0.5</v>
      </c>
      <c r="H134" s="87">
        <f t="shared" si="24"/>
        <v>0.5</v>
      </c>
      <c r="I134" s="87">
        <f t="shared" si="25"/>
        <v>-0.69314718055994529</v>
      </c>
      <c r="K134" s="76">
        <f t="shared" si="26"/>
        <v>0.605195533283861</v>
      </c>
      <c r="L134" s="76">
        <f t="shared" si="27"/>
        <v>1.8316103146534117</v>
      </c>
      <c r="M134" s="76">
        <f t="shared" si="28"/>
        <v>0.64684406084231982</v>
      </c>
      <c r="N134" s="76">
        <f t="shared" si="29"/>
        <v>0.64684406084231982</v>
      </c>
      <c r="O134" s="76">
        <f t="shared" si="30"/>
        <v>-0.4356500323217834</v>
      </c>
      <c r="Q134" s="76">
        <f t="shared" si="31"/>
        <v>0.605195533283861</v>
      </c>
      <c r="R134" s="76">
        <f t="shared" si="32"/>
        <v>1.8316103146534117</v>
      </c>
      <c r="S134" s="76">
        <f t="shared" si="33"/>
        <v>0.64684406084231982</v>
      </c>
      <c r="T134" s="76">
        <f t="shared" si="34"/>
        <v>0.64684406084231982</v>
      </c>
      <c r="U134" s="76">
        <f t="shared" si="35"/>
        <v>-0.4356500323217834</v>
      </c>
      <c r="W134" s="76">
        <f t="shared" si="36"/>
        <v>0</v>
      </c>
      <c r="X134" s="76">
        <f t="shared" si="37"/>
        <v>1</v>
      </c>
      <c r="Y134" s="76">
        <f t="shared" si="38"/>
        <v>0.5</v>
      </c>
      <c r="Z134" s="76">
        <f t="shared" si="20"/>
        <v>0.5</v>
      </c>
      <c r="AA134" s="76">
        <f t="shared" si="39"/>
        <v>-0.69314718055994529</v>
      </c>
    </row>
    <row r="135" spans="1:27" x14ac:dyDescent="0.25">
      <c r="A135">
        <v>1</v>
      </c>
      <c r="B135">
        <v>0</v>
      </c>
      <c r="C135">
        <v>1</v>
      </c>
      <c r="E135" s="87">
        <f t="shared" si="21"/>
        <v>0</v>
      </c>
      <c r="F135" s="87">
        <f t="shared" si="22"/>
        <v>1</v>
      </c>
      <c r="G135" s="87">
        <f t="shared" si="23"/>
        <v>0.5</v>
      </c>
      <c r="H135" s="87">
        <f t="shared" si="24"/>
        <v>0.5</v>
      </c>
      <c r="I135" s="87">
        <f t="shared" si="25"/>
        <v>-0.69314718055994529</v>
      </c>
      <c r="K135" s="76">
        <f t="shared" si="26"/>
        <v>0.605195533283861</v>
      </c>
      <c r="L135" s="76">
        <f t="shared" si="27"/>
        <v>1.8316103146534117</v>
      </c>
      <c r="M135" s="76">
        <f t="shared" si="28"/>
        <v>0.64684406084231982</v>
      </c>
      <c r="N135" s="76">
        <f t="shared" si="29"/>
        <v>0.64684406084231982</v>
      </c>
      <c r="O135" s="76">
        <f t="shared" si="30"/>
        <v>-0.4356500323217834</v>
      </c>
      <c r="Q135" s="76">
        <f t="shared" si="31"/>
        <v>0.605195533283861</v>
      </c>
      <c r="R135" s="76">
        <f t="shared" si="32"/>
        <v>1.8316103146534117</v>
      </c>
      <c r="S135" s="76">
        <f t="shared" si="33"/>
        <v>0.64684406084231982</v>
      </c>
      <c r="T135" s="76">
        <f t="shared" si="34"/>
        <v>0.64684406084231982</v>
      </c>
      <c r="U135" s="76">
        <f t="shared" si="35"/>
        <v>-0.4356500323217834</v>
      </c>
      <c r="W135" s="76">
        <f t="shared" si="36"/>
        <v>0</v>
      </c>
      <c r="X135" s="76">
        <f t="shared" si="37"/>
        <v>1</v>
      </c>
      <c r="Y135" s="76">
        <f t="shared" si="38"/>
        <v>0.5</v>
      </c>
      <c r="Z135" s="76">
        <f t="shared" si="20"/>
        <v>0.5</v>
      </c>
      <c r="AA135" s="76">
        <f t="shared" si="39"/>
        <v>-0.69314718055994529</v>
      </c>
    </row>
    <row r="136" spans="1:27" x14ac:dyDescent="0.25">
      <c r="A136">
        <v>1</v>
      </c>
      <c r="B136">
        <v>0</v>
      </c>
      <c r="C136">
        <v>1</v>
      </c>
      <c r="E136" s="87">
        <f t="shared" si="21"/>
        <v>0</v>
      </c>
      <c r="F136" s="87">
        <f t="shared" si="22"/>
        <v>1</v>
      </c>
      <c r="G136" s="87">
        <f t="shared" si="23"/>
        <v>0.5</v>
      </c>
      <c r="H136" s="87">
        <f t="shared" si="24"/>
        <v>0.5</v>
      </c>
      <c r="I136" s="87">
        <f t="shared" si="25"/>
        <v>-0.69314718055994529</v>
      </c>
      <c r="K136" s="76">
        <f t="shared" si="26"/>
        <v>0.605195533283861</v>
      </c>
      <c r="L136" s="76">
        <f t="shared" si="27"/>
        <v>1.8316103146534117</v>
      </c>
      <c r="M136" s="76">
        <f t="shared" si="28"/>
        <v>0.64684406084231982</v>
      </c>
      <c r="N136" s="76">
        <f t="shared" si="29"/>
        <v>0.64684406084231982</v>
      </c>
      <c r="O136" s="76">
        <f t="shared" si="30"/>
        <v>-0.4356500323217834</v>
      </c>
      <c r="Q136" s="76">
        <f t="shared" si="31"/>
        <v>0.605195533283861</v>
      </c>
      <c r="R136" s="76">
        <f t="shared" si="32"/>
        <v>1.8316103146534117</v>
      </c>
      <c r="S136" s="76">
        <f t="shared" si="33"/>
        <v>0.64684406084231982</v>
      </c>
      <c r="T136" s="76">
        <f t="shared" si="34"/>
        <v>0.64684406084231982</v>
      </c>
      <c r="U136" s="76">
        <f t="shared" si="35"/>
        <v>-0.4356500323217834</v>
      </c>
      <c r="W136" s="76">
        <f t="shared" si="36"/>
        <v>0</v>
      </c>
      <c r="X136" s="76">
        <f t="shared" si="37"/>
        <v>1</v>
      </c>
      <c r="Y136" s="76">
        <f t="shared" si="38"/>
        <v>0.5</v>
      </c>
      <c r="Z136" s="76">
        <f t="shared" si="20"/>
        <v>0.5</v>
      </c>
      <c r="AA136" s="76">
        <f t="shared" si="39"/>
        <v>-0.69314718055994529</v>
      </c>
    </row>
    <row r="137" spans="1:27" x14ac:dyDescent="0.25">
      <c r="A137">
        <v>1</v>
      </c>
      <c r="B137">
        <v>0</v>
      </c>
      <c r="C137">
        <v>1</v>
      </c>
      <c r="E137" s="87">
        <f t="shared" si="21"/>
        <v>0</v>
      </c>
      <c r="F137" s="87">
        <f t="shared" si="22"/>
        <v>1</v>
      </c>
      <c r="G137" s="87">
        <f t="shared" si="23"/>
        <v>0.5</v>
      </c>
      <c r="H137" s="87">
        <f t="shared" si="24"/>
        <v>0.5</v>
      </c>
      <c r="I137" s="87">
        <f t="shared" si="25"/>
        <v>-0.69314718055994529</v>
      </c>
      <c r="K137" s="76">
        <f t="shared" si="26"/>
        <v>0.605195533283861</v>
      </c>
      <c r="L137" s="76">
        <f t="shared" si="27"/>
        <v>1.8316103146534117</v>
      </c>
      <c r="M137" s="76">
        <f t="shared" si="28"/>
        <v>0.64684406084231982</v>
      </c>
      <c r="N137" s="76">
        <f t="shared" si="29"/>
        <v>0.64684406084231982</v>
      </c>
      <c r="O137" s="76">
        <f t="shared" si="30"/>
        <v>-0.4356500323217834</v>
      </c>
      <c r="Q137" s="76">
        <f t="shared" si="31"/>
        <v>0.605195533283861</v>
      </c>
      <c r="R137" s="76">
        <f t="shared" si="32"/>
        <v>1.8316103146534117</v>
      </c>
      <c r="S137" s="76">
        <f t="shared" si="33"/>
        <v>0.64684406084231982</v>
      </c>
      <c r="T137" s="76">
        <f t="shared" si="34"/>
        <v>0.64684406084231982</v>
      </c>
      <c r="U137" s="76">
        <f t="shared" si="35"/>
        <v>-0.4356500323217834</v>
      </c>
      <c r="W137" s="76">
        <f t="shared" si="36"/>
        <v>0</v>
      </c>
      <c r="X137" s="76">
        <f t="shared" si="37"/>
        <v>1</v>
      </c>
      <c r="Y137" s="76">
        <f t="shared" si="38"/>
        <v>0.5</v>
      </c>
      <c r="Z137" s="76">
        <f t="shared" ref="Z137:Z200" si="40">IF(A137=1,Y137,1-Y137)</f>
        <v>0.5</v>
      </c>
      <c r="AA137" s="76">
        <f t="shared" si="39"/>
        <v>-0.69314718055994529</v>
      </c>
    </row>
    <row r="138" spans="1:27" x14ac:dyDescent="0.25">
      <c r="A138">
        <v>1</v>
      </c>
      <c r="B138">
        <v>0</v>
      </c>
      <c r="C138">
        <v>1</v>
      </c>
      <c r="E138" s="87">
        <f t="shared" ref="E138:E201" si="41">$A$3+$B$3*$B138</f>
        <v>0</v>
      </c>
      <c r="F138" s="87">
        <f t="shared" ref="F138:F201" si="42">EXP(E138)</f>
        <v>1</v>
      </c>
      <c r="G138" s="87">
        <f t="shared" ref="G138:G201" si="43">F138/(F138+1)</f>
        <v>0.5</v>
      </c>
      <c r="H138" s="87">
        <f t="shared" ref="H138:H201" si="44">IF($A138=1,G138,1-G138)</f>
        <v>0.5</v>
      </c>
      <c r="I138" s="87">
        <f t="shared" ref="I138:I201" si="45">LN(H138)</f>
        <v>-0.69314718055994529</v>
      </c>
      <c r="K138" s="76">
        <f t="shared" ref="K138:K201" si="46">$A$3+$B$3*$B138+$C$3*$C138</f>
        <v>0.605195533283861</v>
      </c>
      <c r="L138" s="76">
        <f t="shared" ref="L138:L201" si="47">EXP(K138)</f>
        <v>1.8316103146534117</v>
      </c>
      <c r="M138" s="76">
        <f t="shared" ref="M138:M201" si="48">L138/(L138+1)</f>
        <v>0.64684406084231982</v>
      </c>
      <c r="N138" s="76">
        <f t="shared" ref="N138:N201" si="49">IF($A138=1,M138,1-M138)</f>
        <v>0.64684406084231982</v>
      </c>
      <c r="O138" s="76">
        <f t="shared" ref="O138:O201" si="50">LN(N138)</f>
        <v>-0.4356500323217834</v>
      </c>
      <c r="Q138" s="76">
        <f t="shared" ref="Q138:Q201" si="51">$A$3+$B$3*$B138+$C$3*$C138+$D$3*$B138*$C138</f>
        <v>0.605195533283861</v>
      </c>
      <c r="R138" s="76">
        <f t="shared" ref="R138:R201" si="52">EXP(Q138)</f>
        <v>1.8316103146534117</v>
      </c>
      <c r="S138" s="76">
        <f t="shared" ref="S138:S201" si="53">R138/(R138+1)</f>
        <v>0.64684406084231982</v>
      </c>
      <c r="T138" s="76">
        <f t="shared" ref="T138:T201" si="54">IF($A138=1,S138,1-S138)</f>
        <v>0.64684406084231982</v>
      </c>
      <c r="U138" s="76">
        <f t="shared" ref="U138:U201" si="55">LN(T138)</f>
        <v>-0.4356500323217834</v>
      </c>
      <c r="W138" s="76">
        <f t="shared" ref="W138:W201" si="56">$A$3</f>
        <v>0</v>
      </c>
      <c r="X138" s="76">
        <f t="shared" ref="X138:X201" si="57">EXP(W138)</f>
        <v>1</v>
      </c>
      <c r="Y138" s="76">
        <f t="shared" ref="Y138:Y201" si="58">X138/(X138+1)</f>
        <v>0.5</v>
      </c>
      <c r="Z138" s="76">
        <f t="shared" si="40"/>
        <v>0.5</v>
      </c>
      <c r="AA138" s="76">
        <f t="shared" ref="AA138:AA201" si="59">LN(Z138)</f>
        <v>-0.69314718055994529</v>
      </c>
    </row>
    <row r="139" spans="1:27" x14ac:dyDescent="0.25">
      <c r="A139">
        <v>1</v>
      </c>
      <c r="B139">
        <v>0</v>
      </c>
      <c r="C139">
        <v>0</v>
      </c>
      <c r="E139" s="87">
        <f t="shared" si="41"/>
        <v>0</v>
      </c>
      <c r="F139" s="87">
        <f t="shared" si="42"/>
        <v>1</v>
      </c>
      <c r="G139" s="87">
        <f t="shared" si="43"/>
        <v>0.5</v>
      </c>
      <c r="H139" s="87">
        <f t="shared" si="44"/>
        <v>0.5</v>
      </c>
      <c r="I139" s="87">
        <f t="shared" si="45"/>
        <v>-0.69314718055994529</v>
      </c>
      <c r="K139" s="76">
        <f t="shared" si="46"/>
        <v>0</v>
      </c>
      <c r="L139" s="76">
        <f t="shared" si="47"/>
        <v>1</v>
      </c>
      <c r="M139" s="76">
        <f t="shared" si="48"/>
        <v>0.5</v>
      </c>
      <c r="N139" s="76">
        <f t="shared" si="49"/>
        <v>0.5</v>
      </c>
      <c r="O139" s="76">
        <f t="shared" si="50"/>
        <v>-0.69314718055994529</v>
      </c>
      <c r="Q139" s="76">
        <f t="shared" si="51"/>
        <v>0</v>
      </c>
      <c r="R139" s="76">
        <f t="shared" si="52"/>
        <v>1</v>
      </c>
      <c r="S139" s="76">
        <f t="shared" si="53"/>
        <v>0.5</v>
      </c>
      <c r="T139" s="76">
        <f t="shared" si="54"/>
        <v>0.5</v>
      </c>
      <c r="U139" s="76">
        <f t="shared" si="55"/>
        <v>-0.69314718055994529</v>
      </c>
      <c r="W139" s="76">
        <f t="shared" si="56"/>
        <v>0</v>
      </c>
      <c r="X139" s="76">
        <f t="shared" si="57"/>
        <v>1</v>
      </c>
      <c r="Y139" s="76">
        <f t="shared" si="58"/>
        <v>0.5</v>
      </c>
      <c r="Z139" s="76">
        <f t="shared" si="40"/>
        <v>0.5</v>
      </c>
      <c r="AA139" s="76">
        <f t="shared" si="59"/>
        <v>-0.69314718055994529</v>
      </c>
    </row>
    <row r="140" spans="1:27" x14ac:dyDescent="0.25">
      <c r="A140">
        <v>1</v>
      </c>
      <c r="B140">
        <v>0</v>
      </c>
      <c r="C140">
        <v>1</v>
      </c>
      <c r="E140" s="87">
        <f t="shared" si="41"/>
        <v>0</v>
      </c>
      <c r="F140" s="87">
        <f t="shared" si="42"/>
        <v>1</v>
      </c>
      <c r="G140" s="87">
        <f t="shared" si="43"/>
        <v>0.5</v>
      </c>
      <c r="H140" s="87">
        <f t="shared" si="44"/>
        <v>0.5</v>
      </c>
      <c r="I140" s="87">
        <f t="shared" si="45"/>
        <v>-0.69314718055994529</v>
      </c>
      <c r="K140" s="76">
        <f t="shared" si="46"/>
        <v>0.605195533283861</v>
      </c>
      <c r="L140" s="76">
        <f t="shared" si="47"/>
        <v>1.8316103146534117</v>
      </c>
      <c r="M140" s="76">
        <f t="shared" si="48"/>
        <v>0.64684406084231982</v>
      </c>
      <c r="N140" s="76">
        <f t="shared" si="49"/>
        <v>0.64684406084231982</v>
      </c>
      <c r="O140" s="76">
        <f t="shared" si="50"/>
        <v>-0.4356500323217834</v>
      </c>
      <c r="Q140" s="76">
        <f t="shared" si="51"/>
        <v>0.605195533283861</v>
      </c>
      <c r="R140" s="76">
        <f t="shared" si="52"/>
        <v>1.8316103146534117</v>
      </c>
      <c r="S140" s="76">
        <f t="shared" si="53"/>
        <v>0.64684406084231982</v>
      </c>
      <c r="T140" s="76">
        <f t="shared" si="54"/>
        <v>0.64684406084231982</v>
      </c>
      <c r="U140" s="76">
        <f t="shared" si="55"/>
        <v>-0.4356500323217834</v>
      </c>
      <c r="W140" s="76">
        <f t="shared" si="56"/>
        <v>0</v>
      </c>
      <c r="X140" s="76">
        <f t="shared" si="57"/>
        <v>1</v>
      </c>
      <c r="Y140" s="76">
        <f t="shared" si="58"/>
        <v>0.5</v>
      </c>
      <c r="Z140" s="76">
        <f t="shared" si="40"/>
        <v>0.5</v>
      </c>
      <c r="AA140" s="76">
        <f t="shared" si="59"/>
        <v>-0.69314718055994529</v>
      </c>
    </row>
    <row r="141" spans="1:27" x14ac:dyDescent="0.25">
      <c r="A141">
        <v>1</v>
      </c>
      <c r="B141">
        <v>0</v>
      </c>
      <c r="C141">
        <v>1</v>
      </c>
      <c r="E141" s="87">
        <f t="shared" si="41"/>
        <v>0</v>
      </c>
      <c r="F141" s="87">
        <f t="shared" si="42"/>
        <v>1</v>
      </c>
      <c r="G141" s="87">
        <f t="shared" si="43"/>
        <v>0.5</v>
      </c>
      <c r="H141" s="87">
        <f t="shared" si="44"/>
        <v>0.5</v>
      </c>
      <c r="I141" s="87">
        <f t="shared" si="45"/>
        <v>-0.69314718055994529</v>
      </c>
      <c r="K141" s="76">
        <f t="shared" si="46"/>
        <v>0.605195533283861</v>
      </c>
      <c r="L141" s="76">
        <f t="shared" si="47"/>
        <v>1.8316103146534117</v>
      </c>
      <c r="M141" s="76">
        <f t="shared" si="48"/>
        <v>0.64684406084231982</v>
      </c>
      <c r="N141" s="76">
        <f t="shared" si="49"/>
        <v>0.64684406084231982</v>
      </c>
      <c r="O141" s="76">
        <f t="shared" si="50"/>
        <v>-0.4356500323217834</v>
      </c>
      <c r="Q141" s="76">
        <f t="shared" si="51"/>
        <v>0.605195533283861</v>
      </c>
      <c r="R141" s="76">
        <f t="shared" si="52"/>
        <v>1.8316103146534117</v>
      </c>
      <c r="S141" s="76">
        <f t="shared" si="53"/>
        <v>0.64684406084231982</v>
      </c>
      <c r="T141" s="76">
        <f t="shared" si="54"/>
        <v>0.64684406084231982</v>
      </c>
      <c r="U141" s="76">
        <f t="shared" si="55"/>
        <v>-0.4356500323217834</v>
      </c>
      <c r="W141" s="76">
        <f t="shared" si="56"/>
        <v>0</v>
      </c>
      <c r="X141" s="76">
        <f t="shared" si="57"/>
        <v>1</v>
      </c>
      <c r="Y141" s="76">
        <f t="shared" si="58"/>
        <v>0.5</v>
      </c>
      <c r="Z141" s="76">
        <f t="shared" si="40"/>
        <v>0.5</v>
      </c>
      <c r="AA141" s="76">
        <f t="shared" si="59"/>
        <v>-0.69314718055994529</v>
      </c>
    </row>
    <row r="142" spans="1:27" x14ac:dyDescent="0.25">
      <c r="A142">
        <v>1</v>
      </c>
      <c r="B142">
        <v>0</v>
      </c>
      <c r="C142">
        <v>1</v>
      </c>
      <c r="E142" s="87">
        <f t="shared" si="41"/>
        <v>0</v>
      </c>
      <c r="F142" s="87">
        <f t="shared" si="42"/>
        <v>1</v>
      </c>
      <c r="G142" s="87">
        <f t="shared" si="43"/>
        <v>0.5</v>
      </c>
      <c r="H142" s="87">
        <f t="shared" si="44"/>
        <v>0.5</v>
      </c>
      <c r="I142" s="87">
        <f t="shared" si="45"/>
        <v>-0.69314718055994529</v>
      </c>
      <c r="K142" s="76">
        <f t="shared" si="46"/>
        <v>0.605195533283861</v>
      </c>
      <c r="L142" s="76">
        <f t="shared" si="47"/>
        <v>1.8316103146534117</v>
      </c>
      <c r="M142" s="76">
        <f t="shared" si="48"/>
        <v>0.64684406084231982</v>
      </c>
      <c r="N142" s="76">
        <f t="shared" si="49"/>
        <v>0.64684406084231982</v>
      </c>
      <c r="O142" s="76">
        <f t="shared" si="50"/>
        <v>-0.4356500323217834</v>
      </c>
      <c r="Q142" s="76">
        <f t="shared" si="51"/>
        <v>0.605195533283861</v>
      </c>
      <c r="R142" s="76">
        <f t="shared" si="52"/>
        <v>1.8316103146534117</v>
      </c>
      <c r="S142" s="76">
        <f t="shared" si="53"/>
        <v>0.64684406084231982</v>
      </c>
      <c r="T142" s="76">
        <f t="shared" si="54"/>
        <v>0.64684406084231982</v>
      </c>
      <c r="U142" s="76">
        <f t="shared" si="55"/>
        <v>-0.4356500323217834</v>
      </c>
      <c r="W142" s="76">
        <f t="shared" si="56"/>
        <v>0</v>
      </c>
      <c r="X142" s="76">
        <f t="shared" si="57"/>
        <v>1</v>
      </c>
      <c r="Y142" s="76">
        <f t="shared" si="58"/>
        <v>0.5</v>
      </c>
      <c r="Z142" s="76">
        <f t="shared" si="40"/>
        <v>0.5</v>
      </c>
      <c r="AA142" s="76">
        <f t="shared" si="59"/>
        <v>-0.69314718055994529</v>
      </c>
    </row>
    <row r="143" spans="1:27" x14ac:dyDescent="0.25">
      <c r="A143">
        <v>1</v>
      </c>
      <c r="B143">
        <v>0</v>
      </c>
      <c r="C143">
        <v>1</v>
      </c>
      <c r="E143" s="87">
        <f t="shared" si="41"/>
        <v>0</v>
      </c>
      <c r="F143" s="87">
        <f t="shared" si="42"/>
        <v>1</v>
      </c>
      <c r="G143" s="87">
        <f t="shared" si="43"/>
        <v>0.5</v>
      </c>
      <c r="H143" s="87">
        <f t="shared" si="44"/>
        <v>0.5</v>
      </c>
      <c r="I143" s="87">
        <f t="shared" si="45"/>
        <v>-0.69314718055994529</v>
      </c>
      <c r="K143" s="76">
        <f t="shared" si="46"/>
        <v>0.605195533283861</v>
      </c>
      <c r="L143" s="76">
        <f t="shared" si="47"/>
        <v>1.8316103146534117</v>
      </c>
      <c r="M143" s="76">
        <f t="shared" si="48"/>
        <v>0.64684406084231982</v>
      </c>
      <c r="N143" s="76">
        <f t="shared" si="49"/>
        <v>0.64684406084231982</v>
      </c>
      <c r="O143" s="76">
        <f t="shared" si="50"/>
        <v>-0.4356500323217834</v>
      </c>
      <c r="Q143" s="76">
        <f t="shared" si="51"/>
        <v>0.605195533283861</v>
      </c>
      <c r="R143" s="76">
        <f t="shared" si="52"/>
        <v>1.8316103146534117</v>
      </c>
      <c r="S143" s="76">
        <f t="shared" si="53"/>
        <v>0.64684406084231982</v>
      </c>
      <c r="T143" s="76">
        <f t="shared" si="54"/>
        <v>0.64684406084231982</v>
      </c>
      <c r="U143" s="76">
        <f t="shared" si="55"/>
        <v>-0.4356500323217834</v>
      </c>
      <c r="W143" s="76">
        <f t="shared" si="56"/>
        <v>0</v>
      </c>
      <c r="X143" s="76">
        <f t="shared" si="57"/>
        <v>1</v>
      </c>
      <c r="Y143" s="76">
        <f t="shared" si="58"/>
        <v>0.5</v>
      </c>
      <c r="Z143" s="76">
        <f t="shared" si="40"/>
        <v>0.5</v>
      </c>
      <c r="AA143" s="76">
        <f t="shared" si="59"/>
        <v>-0.69314718055994529</v>
      </c>
    </row>
    <row r="144" spans="1:27" x14ac:dyDescent="0.25">
      <c r="A144">
        <v>1</v>
      </c>
      <c r="B144">
        <v>0</v>
      </c>
      <c r="C144">
        <v>1</v>
      </c>
      <c r="E144" s="87">
        <f t="shared" si="41"/>
        <v>0</v>
      </c>
      <c r="F144" s="87">
        <f t="shared" si="42"/>
        <v>1</v>
      </c>
      <c r="G144" s="87">
        <f t="shared" si="43"/>
        <v>0.5</v>
      </c>
      <c r="H144" s="87">
        <f t="shared" si="44"/>
        <v>0.5</v>
      </c>
      <c r="I144" s="87">
        <f t="shared" si="45"/>
        <v>-0.69314718055994529</v>
      </c>
      <c r="K144" s="76">
        <f t="shared" si="46"/>
        <v>0.605195533283861</v>
      </c>
      <c r="L144" s="76">
        <f t="shared" si="47"/>
        <v>1.8316103146534117</v>
      </c>
      <c r="M144" s="76">
        <f t="shared" si="48"/>
        <v>0.64684406084231982</v>
      </c>
      <c r="N144" s="76">
        <f t="shared" si="49"/>
        <v>0.64684406084231982</v>
      </c>
      <c r="O144" s="76">
        <f t="shared" si="50"/>
        <v>-0.4356500323217834</v>
      </c>
      <c r="Q144" s="76">
        <f t="shared" si="51"/>
        <v>0.605195533283861</v>
      </c>
      <c r="R144" s="76">
        <f t="shared" si="52"/>
        <v>1.8316103146534117</v>
      </c>
      <c r="S144" s="76">
        <f t="shared" si="53"/>
        <v>0.64684406084231982</v>
      </c>
      <c r="T144" s="76">
        <f t="shared" si="54"/>
        <v>0.64684406084231982</v>
      </c>
      <c r="U144" s="76">
        <f t="shared" si="55"/>
        <v>-0.4356500323217834</v>
      </c>
      <c r="W144" s="76">
        <f t="shared" si="56"/>
        <v>0</v>
      </c>
      <c r="X144" s="76">
        <f t="shared" si="57"/>
        <v>1</v>
      </c>
      <c r="Y144" s="76">
        <f t="shared" si="58"/>
        <v>0.5</v>
      </c>
      <c r="Z144" s="76">
        <f t="shared" si="40"/>
        <v>0.5</v>
      </c>
      <c r="AA144" s="76">
        <f t="shared" si="59"/>
        <v>-0.69314718055994529</v>
      </c>
    </row>
    <row r="145" spans="1:27" x14ac:dyDescent="0.25">
      <c r="A145">
        <v>1</v>
      </c>
      <c r="B145">
        <v>0</v>
      </c>
      <c r="C145">
        <v>0</v>
      </c>
      <c r="E145" s="87">
        <f t="shared" si="41"/>
        <v>0</v>
      </c>
      <c r="F145" s="87">
        <f t="shared" si="42"/>
        <v>1</v>
      </c>
      <c r="G145" s="87">
        <f t="shared" si="43"/>
        <v>0.5</v>
      </c>
      <c r="H145" s="87">
        <f t="shared" si="44"/>
        <v>0.5</v>
      </c>
      <c r="I145" s="87">
        <f t="shared" si="45"/>
        <v>-0.69314718055994529</v>
      </c>
      <c r="K145" s="76">
        <f t="shared" si="46"/>
        <v>0</v>
      </c>
      <c r="L145" s="76">
        <f t="shared" si="47"/>
        <v>1</v>
      </c>
      <c r="M145" s="76">
        <f t="shared" si="48"/>
        <v>0.5</v>
      </c>
      <c r="N145" s="76">
        <f t="shared" si="49"/>
        <v>0.5</v>
      </c>
      <c r="O145" s="76">
        <f t="shared" si="50"/>
        <v>-0.69314718055994529</v>
      </c>
      <c r="Q145" s="76">
        <f t="shared" si="51"/>
        <v>0</v>
      </c>
      <c r="R145" s="76">
        <f t="shared" si="52"/>
        <v>1</v>
      </c>
      <c r="S145" s="76">
        <f t="shared" si="53"/>
        <v>0.5</v>
      </c>
      <c r="T145" s="76">
        <f t="shared" si="54"/>
        <v>0.5</v>
      </c>
      <c r="U145" s="76">
        <f t="shared" si="55"/>
        <v>-0.69314718055994529</v>
      </c>
      <c r="W145" s="76">
        <f t="shared" si="56"/>
        <v>0</v>
      </c>
      <c r="X145" s="76">
        <f t="shared" si="57"/>
        <v>1</v>
      </c>
      <c r="Y145" s="76">
        <f t="shared" si="58"/>
        <v>0.5</v>
      </c>
      <c r="Z145" s="76">
        <f t="shared" si="40"/>
        <v>0.5</v>
      </c>
      <c r="AA145" s="76">
        <f t="shared" si="59"/>
        <v>-0.69314718055994529</v>
      </c>
    </row>
    <row r="146" spans="1:27" x14ac:dyDescent="0.25">
      <c r="A146">
        <v>1</v>
      </c>
      <c r="B146">
        <v>0</v>
      </c>
      <c r="C146">
        <v>1</v>
      </c>
      <c r="E146" s="87">
        <f t="shared" si="41"/>
        <v>0</v>
      </c>
      <c r="F146" s="87">
        <f t="shared" si="42"/>
        <v>1</v>
      </c>
      <c r="G146" s="87">
        <f t="shared" si="43"/>
        <v>0.5</v>
      </c>
      <c r="H146" s="87">
        <f t="shared" si="44"/>
        <v>0.5</v>
      </c>
      <c r="I146" s="87">
        <f t="shared" si="45"/>
        <v>-0.69314718055994529</v>
      </c>
      <c r="K146" s="76">
        <f t="shared" si="46"/>
        <v>0.605195533283861</v>
      </c>
      <c r="L146" s="76">
        <f t="shared" si="47"/>
        <v>1.8316103146534117</v>
      </c>
      <c r="M146" s="76">
        <f t="shared" si="48"/>
        <v>0.64684406084231982</v>
      </c>
      <c r="N146" s="76">
        <f t="shared" si="49"/>
        <v>0.64684406084231982</v>
      </c>
      <c r="O146" s="76">
        <f t="shared" si="50"/>
        <v>-0.4356500323217834</v>
      </c>
      <c r="Q146" s="76">
        <f t="shared" si="51"/>
        <v>0.605195533283861</v>
      </c>
      <c r="R146" s="76">
        <f t="shared" si="52"/>
        <v>1.8316103146534117</v>
      </c>
      <c r="S146" s="76">
        <f t="shared" si="53"/>
        <v>0.64684406084231982</v>
      </c>
      <c r="T146" s="76">
        <f t="shared" si="54"/>
        <v>0.64684406084231982</v>
      </c>
      <c r="U146" s="76">
        <f t="shared" si="55"/>
        <v>-0.4356500323217834</v>
      </c>
      <c r="W146" s="76">
        <f t="shared" si="56"/>
        <v>0</v>
      </c>
      <c r="X146" s="76">
        <f t="shared" si="57"/>
        <v>1</v>
      </c>
      <c r="Y146" s="76">
        <f t="shared" si="58"/>
        <v>0.5</v>
      </c>
      <c r="Z146" s="76">
        <f t="shared" si="40"/>
        <v>0.5</v>
      </c>
      <c r="AA146" s="76">
        <f t="shared" si="59"/>
        <v>-0.69314718055994529</v>
      </c>
    </row>
    <row r="147" spans="1:27" x14ac:dyDescent="0.25">
      <c r="A147">
        <v>1</v>
      </c>
      <c r="B147">
        <v>0</v>
      </c>
      <c r="C147">
        <v>0</v>
      </c>
      <c r="E147" s="87">
        <f t="shared" si="41"/>
        <v>0</v>
      </c>
      <c r="F147" s="87">
        <f t="shared" si="42"/>
        <v>1</v>
      </c>
      <c r="G147" s="87">
        <f t="shared" si="43"/>
        <v>0.5</v>
      </c>
      <c r="H147" s="87">
        <f t="shared" si="44"/>
        <v>0.5</v>
      </c>
      <c r="I147" s="87">
        <f t="shared" si="45"/>
        <v>-0.69314718055994529</v>
      </c>
      <c r="K147" s="76">
        <f t="shared" si="46"/>
        <v>0</v>
      </c>
      <c r="L147" s="76">
        <f t="shared" si="47"/>
        <v>1</v>
      </c>
      <c r="M147" s="76">
        <f t="shared" si="48"/>
        <v>0.5</v>
      </c>
      <c r="N147" s="76">
        <f t="shared" si="49"/>
        <v>0.5</v>
      </c>
      <c r="O147" s="76">
        <f t="shared" si="50"/>
        <v>-0.69314718055994529</v>
      </c>
      <c r="Q147" s="76">
        <f t="shared" si="51"/>
        <v>0</v>
      </c>
      <c r="R147" s="76">
        <f t="shared" si="52"/>
        <v>1</v>
      </c>
      <c r="S147" s="76">
        <f t="shared" si="53"/>
        <v>0.5</v>
      </c>
      <c r="T147" s="76">
        <f t="shared" si="54"/>
        <v>0.5</v>
      </c>
      <c r="U147" s="76">
        <f t="shared" si="55"/>
        <v>-0.69314718055994529</v>
      </c>
      <c r="W147" s="76">
        <f t="shared" si="56"/>
        <v>0</v>
      </c>
      <c r="X147" s="76">
        <f t="shared" si="57"/>
        <v>1</v>
      </c>
      <c r="Y147" s="76">
        <f t="shared" si="58"/>
        <v>0.5</v>
      </c>
      <c r="Z147" s="76">
        <f t="shared" si="40"/>
        <v>0.5</v>
      </c>
      <c r="AA147" s="76">
        <f t="shared" si="59"/>
        <v>-0.69314718055994529</v>
      </c>
    </row>
    <row r="148" spans="1:27" x14ac:dyDescent="0.25">
      <c r="A148">
        <v>1</v>
      </c>
      <c r="B148">
        <v>0</v>
      </c>
      <c r="C148">
        <v>0</v>
      </c>
      <c r="E148" s="87">
        <f t="shared" si="41"/>
        <v>0</v>
      </c>
      <c r="F148" s="87">
        <f t="shared" si="42"/>
        <v>1</v>
      </c>
      <c r="G148" s="87">
        <f t="shared" si="43"/>
        <v>0.5</v>
      </c>
      <c r="H148" s="87">
        <f t="shared" si="44"/>
        <v>0.5</v>
      </c>
      <c r="I148" s="87">
        <f t="shared" si="45"/>
        <v>-0.69314718055994529</v>
      </c>
      <c r="K148" s="76">
        <f t="shared" si="46"/>
        <v>0</v>
      </c>
      <c r="L148" s="76">
        <f t="shared" si="47"/>
        <v>1</v>
      </c>
      <c r="M148" s="76">
        <f t="shared" si="48"/>
        <v>0.5</v>
      </c>
      <c r="N148" s="76">
        <f t="shared" si="49"/>
        <v>0.5</v>
      </c>
      <c r="O148" s="76">
        <f t="shared" si="50"/>
        <v>-0.69314718055994529</v>
      </c>
      <c r="Q148" s="76">
        <f t="shared" si="51"/>
        <v>0</v>
      </c>
      <c r="R148" s="76">
        <f t="shared" si="52"/>
        <v>1</v>
      </c>
      <c r="S148" s="76">
        <f t="shared" si="53"/>
        <v>0.5</v>
      </c>
      <c r="T148" s="76">
        <f t="shared" si="54"/>
        <v>0.5</v>
      </c>
      <c r="U148" s="76">
        <f t="shared" si="55"/>
        <v>-0.69314718055994529</v>
      </c>
      <c r="W148" s="76">
        <f t="shared" si="56"/>
        <v>0</v>
      </c>
      <c r="X148" s="76">
        <f t="shared" si="57"/>
        <v>1</v>
      </c>
      <c r="Y148" s="76">
        <f t="shared" si="58"/>
        <v>0.5</v>
      </c>
      <c r="Z148" s="76">
        <f t="shared" si="40"/>
        <v>0.5</v>
      </c>
      <c r="AA148" s="76">
        <f t="shared" si="59"/>
        <v>-0.69314718055994529</v>
      </c>
    </row>
    <row r="149" spans="1:27" x14ac:dyDescent="0.25">
      <c r="A149">
        <v>1</v>
      </c>
      <c r="B149">
        <v>0</v>
      </c>
      <c r="C149">
        <v>0</v>
      </c>
      <c r="E149" s="87">
        <f t="shared" si="41"/>
        <v>0</v>
      </c>
      <c r="F149" s="87">
        <f t="shared" si="42"/>
        <v>1</v>
      </c>
      <c r="G149" s="87">
        <f t="shared" si="43"/>
        <v>0.5</v>
      </c>
      <c r="H149" s="87">
        <f t="shared" si="44"/>
        <v>0.5</v>
      </c>
      <c r="I149" s="87">
        <f t="shared" si="45"/>
        <v>-0.69314718055994529</v>
      </c>
      <c r="K149" s="76">
        <f t="shared" si="46"/>
        <v>0</v>
      </c>
      <c r="L149" s="76">
        <f t="shared" si="47"/>
        <v>1</v>
      </c>
      <c r="M149" s="76">
        <f t="shared" si="48"/>
        <v>0.5</v>
      </c>
      <c r="N149" s="76">
        <f t="shared" si="49"/>
        <v>0.5</v>
      </c>
      <c r="O149" s="76">
        <f t="shared" si="50"/>
        <v>-0.69314718055994529</v>
      </c>
      <c r="Q149" s="76">
        <f t="shared" si="51"/>
        <v>0</v>
      </c>
      <c r="R149" s="76">
        <f t="shared" si="52"/>
        <v>1</v>
      </c>
      <c r="S149" s="76">
        <f t="shared" si="53"/>
        <v>0.5</v>
      </c>
      <c r="T149" s="76">
        <f t="shared" si="54"/>
        <v>0.5</v>
      </c>
      <c r="U149" s="76">
        <f t="shared" si="55"/>
        <v>-0.69314718055994529</v>
      </c>
      <c r="W149" s="76">
        <f t="shared" si="56"/>
        <v>0</v>
      </c>
      <c r="X149" s="76">
        <f t="shared" si="57"/>
        <v>1</v>
      </c>
      <c r="Y149" s="76">
        <f t="shared" si="58"/>
        <v>0.5</v>
      </c>
      <c r="Z149" s="76">
        <f t="shared" si="40"/>
        <v>0.5</v>
      </c>
      <c r="AA149" s="76">
        <f t="shared" si="59"/>
        <v>-0.69314718055994529</v>
      </c>
    </row>
    <row r="150" spans="1:27" x14ac:dyDescent="0.25">
      <c r="A150">
        <v>1</v>
      </c>
      <c r="B150">
        <v>0</v>
      </c>
      <c r="C150">
        <v>0</v>
      </c>
      <c r="E150" s="87">
        <f t="shared" si="41"/>
        <v>0</v>
      </c>
      <c r="F150" s="87">
        <f t="shared" si="42"/>
        <v>1</v>
      </c>
      <c r="G150" s="87">
        <f t="shared" si="43"/>
        <v>0.5</v>
      </c>
      <c r="H150" s="87">
        <f t="shared" si="44"/>
        <v>0.5</v>
      </c>
      <c r="I150" s="87">
        <f t="shared" si="45"/>
        <v>-0.69314718055994529</v>
      </c>
      <c r="K150" s="76">
        <f t="shared" si="46"/>
        <v>0</v>
      </c>
      <c r="L150" s="76">
        <f t="shared" si="47"/>
        <v>1</v>
      </c>
      <c r="M150" s="76">
        <f t="shared" si="48"/>
        <v>0.5</v>
      </c>
      <c r="N150" s="76">
        <f t="shared" si="49"/>
        <v>0.5</v>
      </c>
      <c r="O150" s="76">
        <f t="shared" si="50"/>
        <v>-0.69314718055994529</v>
      </c>
      <c r="Q150" s="76">
        <f t="shared" si="51"/>
        <v>0</v>
      </c>
      <c r="R150" s="76">
        <f t="shared" si="52"/>
        <v>1</v>
      </c>
      <c r="S150" s="76">
        <f t="shared" si="53"/>
        <v>0.5</v>
      </c>
      <c r="T150" s="76">
        <f t="shared" si="54"/>
        <v>0.5</v>
      </c>
      <c r="U150" s="76">
        <f t="shared" si="55"/>
        <v>-0.69314718055994529</v>
      </c>
      <c r="W150" s="76">
        <f t="shared" si="56"/>
        <v>0</v>
      </c>
      <c r="X150" s="76">
        <f t="shared" si="57"/>
        <v>1</v>
      </c>
      <c r="Y150" s="76">
        <f t="shared" si="58"/>
        <v>0.5</v>
      </c>
      <c r="Z150" s="76">
        <f t="shared" si="40"/>
        <v>0.5</v>
      </c>
      <c r="AA150" s="76">
        <f t="shared" si="59"/>
        <v>-0.69314718055994529</v>
      </c>
    </row>
    <row r="151" spans="1:27" x14ac:dyDescent="0.25">
      <c r="A151">
        <v>1</v>
      </c>
      <c r="B151">
        <v>0</v>
      </c>
      <c r="C151">
        <v>0</v>
      </c>
      <c r="E151" s="87">
        <f t="shared" si="41"/>
        <v>0</v>
      </c>
      <c r="F151" s="87">
        <f t="shared" si="42"/>
        <v>1</v>
      </c>
      <c r="G151" s="87">
        <f t="shared" si="43"/>
        <v>0.5</v>
      </c>
      <c r="H151" s="87">
        <f t="shared" si="44"/>
        <v>0.5</v>
      </c>
      <c r="I151" s="87">
        <f t="shared" si="45"/>
        <v>-0.69314718055994529</v>
      </c>
      <c r="K151" s="76">
        <f t="shared" si="46"/>
        <v>0</v>
      </c>
      <c r="L151" s="76">
        <f t="shared" si="47"/>
        <v>1</v>
      </c>
      <c r="M151" s="76">
        <f t="shared" si="48"/>
        <v>0.5</v>
      </c>
      <c r="N151" s="76">
        <f t="shared" si="49"/>
        <v>0.5</v>
      </c>
      <c r="O151" s="76">
        <f t="shared" si="50"/>
        <v>-0.69314718055994529</v>
      </c>
      <c r="Q151" s="76">
        <f t="shared" si="51"/>
        <v>0</v>
      </c>
      <c r="R151" s="76">
        <f t="shared" si="52"/>
        <v>1</v>
      </c>
      <c r="S151" s="76">
        <f t="shared" si="53"/>
        <v>0.5</v>
      </c>
      <c r="T151" s="76">
        <f t="shared" si="54"/>
        <v>0.5</v>
      </c>
      <c r="U151" s="76">
        <f t="shared" si="55"/>
        <v>-0.69314718055994529</v>
      </c>
      <c r="W151" s="76">
        <f t="shared" si="56"/>
        <v>0</v>
      </c>
      <c r="X151" s="76">
        <f t="shared" si="57"/>
        <v>1</v>
      </c>
      <c r="Y151" s="76">
        <f t="shared" si="58"/>
        <v>0.5</v>
      </c>
      <c r="Z151" s="76">
        <f t="shared" si="40"/>
        <v>0.5</v>
      </c>
      <c r="AA151" s="76">
        <f t="shared" si="59"/>
        <v>-0.69314718055994529</v>
      </c>
    </row>
    <row r="152" spans="1:27" x14ac:dyDescent="0.25">
      <c r="A152">
        <v>1</v>
      </c>
      <c r="B152">
        <v>0</v>
      </c>
      <c r="C152">
        <v>1</v>
      </c>
      <c r="E152" s="87">
        <f t="shared" si="41"/>
        <v>0</v>
      </c>
      <c r="F152" s="87">
        <f t="shared" si="42"/>
        <v>1</v>
      </c>
      <c r="G152" s="87">
        <f t="shared" si="43"/>
        <v>0.5</v>
      </c>
      <c r="H152" s="87">
        <f t="shared" si="44"/>
        <v>0.5</v>
      </c>
      <c r="I152" s="87">
        <f t="shared" si="45"/>
        <v>-0.69314718055994529</v>
      </c>
      <c r="K152" s="76">
        <f t="shared" si="46"/>
        <v>0.605195533283861</v>
      </c>
      <c r="L152" s="76">
        <f t="shared" si="47"/>
        <v>1.8316103146534117</v>
      </c>
      <c r="M152" s="76">
        <f t="shared" si="48"/>
        <v>0.64684406084231982</v>
      </c>
      <c r="N152" s="76">
        <f t="shared" si="49"/>
        <v>0.64684406084231982</v>
      </c>
      <c r="O152" s="76">
        <f t="shared" si="50"/>
        <v>-0.4356500323217834</v>
      </c>
      <c r="Q152" s="76">
        <f t="shared" si="51"/>
        <v>0.605195533283861</v>
      </c>
      <c r="R152" s="76">
        <f t="shared" si="52"/>
        <v>1.8316103146534117</v>
      </c>
      <c r="S152" s="76">
        <f t="shared" si="53"/>
        <v>0.64684406084231982</v>
      </c>
      <c r="T152" s="76">
        <f t="shared" si="54"/>
        <v>0.64684406084231982</v>
      </c>
      <c r="U152" s="76">
        <f t="shared" si="55"/>
        <v>-0.4356500323217834</v>
      </c>
      <c r="W152" s="76">
        <f t="shared" si="56"/>
        <v>0</v>
      </c>
      <c r="X152" s="76">
        <f t="shared" si="57"/>
        <v>1</v>
      </c>
      <c r="Y152" s="76">
        <f t="shared" si="58"/>
        <v>0.5</v>
      </c>
      <c r="Z152" s="76">
        <f t="shared" si="40"/>
        <v>0.5</v>
      </c>
      <c r="AA152" s="76">
        <f t="shared" si="59"/>
        <v>-0.69314718055994529</v>
      </c>
    </row>
    <row r="153" spans="1:27" x14ac:dyDescent="0.25">
      <c r="A153">
        <v>1</v>
      </c>
      <c r="B153">
        <v>0</v>
      </c>
      <c r="C153">
        <v>1</v>
      </c>
      <c r="E153" s="87">
        <f t="shared" si="41"/>
        <v>0</v>
      </c>
      <c r="F153" s="87">
        <f t="shared" si="42"/>
        <v>1</v>
      </c>
      <c r="G153" s="87">
        <f t="shared" si="43"/>
        <v>0.5</v>
      </c>
      <c r="H153" s="87">
        <f t="shared" si="44"/>
        <v>0.5</v>
      </c>
      <c r="I153" s="87">
        <f t="shared" si="45"/>
        <v>-0.69314718055994529</v>
      </c>
      <c r="K153" s="76">
        <f t="shared" si="46"/>
        <v>0.605195533283861</v>
      </c>
      <c r="L153" s="76">
        <f t="shared" si="47"/>
        <v>1.8316103146534117</v>
      </c>
      <c r="M153" s="76">
        <f t="shared" si="48"/>
        <v>0.64684406084231982</v>
      </c>
      <c r="N153" s="76">
        <f t="shared" si="49"/>
        <v>0.64684406084231982</v>
      </c>
      <c r="O153" s="76">
        <f t="shared" si="50"/>
        <v>-0.4356500323217834</v>
      </c>
      <c r="Q153" s="76">
        <f t="shared" si="51"/>
        <v>0.605195533283861</v>
      </c>
      <c r="R153" s="76">
        <f t="shared" si="52"/>
        <v>1.8316103146534117</v>
      </c>
      <c r="S153" s="76">
        <f t="shared" si="53"/>
        <v>0.64684406084231982</v>
      </c>
      <c r="T153" s="76">
        <f t="shared" si="54"/>
        <v>0.64684406084231982</v>
      </c>
      <c r="U153" s="76">
        <f t="shared" si="55"/>
        <v>-0.4356500323217834</v>
      </c>
      <c r="W153" s="76">
        <f t="shared" si="56"/>
        <v>0</v>
      </c>
      <c r="X153" s="76">
        <f t="shared" si="57"/>
        <v>1</v>
      </c>
      <c r="Y153" s="76">
        <f t="shared" si="58"/>
        <v>0.5</v>
      </c>
      <c r="Z153" s="76">
        <f t="shared" si="40"/>
        <v>0.5</v>
      </c>
      <c r="AA153" s="76">
        <f t="shared" si="59"/>
        <v>-0.69314718055994529</v>
      </c>
    </row>
    <row r="154" spans="1:27" x14ac:dyDescent="0.25">
      <c r="A154">
        <v>1</v>
      </c>
      <c r="B154">
        <v>0</v>
      </c>
      <c r="C154">
        <v>0</v>
      </c>
      <c r="E154" s="87">
        <f t="shared" si="41"/>
        <v>0</v>
      </c>
      <c r="F154" s="87">
        <f t="shared" si="42"/>
        <v>1</v>
      </c>
      <c r="G154" s="87">
        <f t="shared" si="43"/>
        <v>0.5</v>
      </c>
      <c r="H154" s="87">
        <f t="shared" si="44"/>
        <v>0.5</v>
      </c>
      <c r="I154" s="87">
        <f t="shared" si="45"/>
        <v>-0.69314718055994529</v>
      </c>
      <c r="K154" s="76">
        <f t="shared" si="46"/>
        <v>0</v>
      </c>
      <c r="L154" s="76">
        <f t="shared" si="47"/>
        <v>1</v>
      </c>
      <c r="M154" s="76">
        <f t="shared" si="48"/>
        <v>0.5</v>
      </c>
      <c r="N154" s="76">
        <f t="shared" si="49"/>
        <v>0.5</v>
      </c>
      <c r="O154" s="76">
        <f t="shared" si="50"/>
        <v>-0.69314718055994529</v>
      </c>
      <c r="Q154" s="76">
        <f t="shared" si="51"/>
        <v>0</v>
      </c>
      <c r="R154" s="76">
        <f t="shared" si="52"/>
        <v>1</v>
      </c>
      <c r="S154" s="76">
        <f t="shared" si="53"/>
        <v>0.5</v>
      </c>
      <c r="T154" s="76">
        <f t="shared" si="54"/>
        <v>0.5</v>
      </c>
      <c r="U154" s="76">
        <f t="shared" si="55"/>
        <v>-0.69314718055994529</v>
      </c>
      <c r="W154" s="76">
        <f t="shared" si="56"/>
        <v>0</v>
      </c>
      <c r="X154" s="76">
        <f t="shared" si="57"/>
        <v>1</v>
      </c>
      <c r="Y154" s="76">
        <f t="shared" si="58"/>
        <v>0.5</v>
      </c>
      <c r="Z154" s="76">
        <f t="shared" si="40"/>
        <v>0.5</v>
      </c>
      <c r="AA154" s="76">
        <f t="shared" si="59"/>
        <v>-0.69314718055994529</v>
      </c>
    </row>
    <row r="155" spans="1:27" x14ac:dyDescent="0.25">
      <c r="A155">
        <v>1</v>
      </c>
      <c r="B155">
        <v>0</v>
      </c>
      <c r="C155">
        <v>0</v>
      </c>
      <c r="E155" s="87">
        <f t="shared" si="41"/>
        <v>0</v>
      </c>
      <c r="F155" s="87">
        <f t="shared" si="42"/>
        <v>1</v>
      </c>
      <c r="G155" s="87">
        <f t="shared" si="43"/>
        <v>0.5</v>
      </c>
      <c r="H155" s="87">
        <f t="shared" si="44"/>
        <v>0.5</v>
      </c>
      <c r="I155" s="87">
        <f t="shared" si="45"/>
        <v>-0.69314718055994529</v>
      </c>
      <c r="K155" s="76">
        <f t="shared" si="46"/>
        <v>0</v>
      </c>
      <c r="L155" s="76">
        <f t="shared" si="47"/>
        <v>1</v>
      </c>
      <c r="M155" s="76">
        <f t="shared" si="48"/>
        <v>0.5</v>
      </c>
      <c r="N155" s="76">
        <f t="shared" si="49"/>
        <v>0.5</v>
      </c>
      <c r="O155" s="76">
        <f t="shared" si="50"/>
        <v>-0.69314718055994529</v>
      </c>
      <c r="Q155" s="76">
        <f t="shared" si="51"/>
        <v>0</v>
      </c>
      <c r="R155" s="76">
        <f t="shared" si="52"/>
        <v>1</v>
      </c>
      <c r="S155" s="76">
        <f t="shared" si="53"/>
        <v>0.5</v>
      </c>
      <c r="T155" s="76">
        <f t="shared" si="54"/>
        <v>0.5</v>
      </c>
      <c r="U155" s="76">
        <f t="shared" si="55"/>
        <v>-0.69314718055994529</v>
      </c>
      <c r="W155" s="76">
        <f t="shared" si="56"/>
        <v>0</v>
      </c>
      <c r="X155" s="76">
        <f t="shared" si="57"/>
        <v>1</v>
      </c>
      <c r="Y155" s="76">
        <f t="shared" si="58"/>
        <v>0.5</v>
      </c>
      <c r="Z155" s="76">
        <f t="shared" si="40"/>
        <v>0.5</v>
      </c>
      <c r="AA155" s="76">
        <f t="shared" si="59"/>
        <v>-0.69314718055994529</v>
      </c>
    </row>
    <row r="156" spans="1:27" x14ac:dyDescent="0.25">
      <c r="A156">
        <v>1</v>
      </c>
      <c r="B156">
        <v>0</v>
      </c>
      <c r="C156">
        <v>0</v>
      </c>
      <c r="E156" s="87">
        <f t="shared" si="41"/>
        <v>0</v>
      </c>
      <c r="F156" s="87">
        <f t="shared" si="42"/>
        <v>1</v>
      </c>
      <c r="G156" s="87">
        <f t="shared" si="43"/>
        <v>0.5</v>
      </c>
      <c r="H156" s="87">
        <f t="shared" si="44"/>
        <v>0.5</v>
      </c>
      <c r="I156" s="87">
        <f t="shared" si="45"/>
        <v>-0.69314718055994529</v>
      </c>
      <c r="K156" s="76">
        <f t="shared" si="46"/>
        <v>0</v>
      </c>
      <c r="L156" s="76">
        <f t="shared" si="47"/>
        <v>1</v>
      </c>
      <c r="M156" s="76">
        <f t="shared" si="48"/>
        <v>0.5</v>
      </c>
      <c r="N156" s="76">
        <f t="shared" si="49"/>
        <v>0.5</v>
      </c>
      <c r="O156" s="76">
        <f t="shared" si="50"/>
        <v>-0.69314718055994529</v>
      </c>
      <c r="Q156" s="76">
        <f t="shared" si="51"/>
        <v>0</v>
      </c>
      <c r="R156" s="76">
        <f t="shared" si="52"/>
        <v>1</v>
      </c>
      <c r="S156" s="76">
        <f t="shared" si="53"/>
        <v>0.5</v>
      </c>
      <c r="T156" s="76">
        <f t="shared" si="54"/>
        <v>0.5</v>
      </c>
      <c r="U156" s="76">
        <f t="shared" si="55"/>
        <v>-0.69314718055994529</v>
      </c>
      <c r="W156" s="76">
        <f t="shared" si="56"/>
        <v>0</v>
      </c>
      <c r="X156" s="76">
        <f t="shared" si="57"/>
        <v>1</v>
      </c>
      <c r="Y156" s="76">
        <f t="shared" si="58"/>
        <v>0.5</v>
      </c>
      <c r="Z156" s="76">
        <f t="shared" si="40"/>
        <v>0.5</v>
      </c>
      <c r="AA156" s="76">
        <f t="shared" si="59"/>
        <v>-0.69314718055994529</v>
      </c>
    </row>
    <row r="157" spans="1:27" x14ac:dyDescent="0.25">
      <c r="A157">
        <v>1</v>
      </c>
      <c r="B157">
        <v>0</v>
      </c>
      <c r="C157">
        <v>0</v>
      </c>
      <c r="E157" s="87">
        <f t="shared" si="41"/>
        <v>0</v>
      </c>
      <c r="F157" s="87">
        <f t="shared" si="42"/>
        <v>1</v>
      </c>
      <c r="G157" s="87">
        <f t="shared" si="43"/>
        <v>0.5</v>
      </c>
      <c r="H157" s="87">
        <f t="shared" si="44"/>
        <v>0.5</v>
      </c>
      <c r="I157" s="87">
        <f t="shared" si="45"/>
        <v>-0.69314718055994529</v>
      </c>
      <c r="K157" s="76">
        <f t="shared" si="46"/>
        <v>0</v>
      </c>
      <c r="L157" s="76">
        <f t="shared" si="47"/>
        <v>1</v>
      </c>
      <c r="M157" s="76">
        <f t="shared" si="48"/>
        <v>0.5</v>
      </c>
      <c r="N157" s="76">
        <f t="shared" si="49"/>
        <v>0.5</v>
      </c>
      <c r="O157" s="76">
        <f t="shared" si="50"/>
        <v>-0.69314718055994529</v>
      </c>
      <c r="Q157" s="76">
        <f t="shared" si="51"/>
        <v>0</v>
      </c>
      <c r="R157" s="76">
        <f t="shared" si="52"/>
        <v>1</v>
      </c>
      <c r="S157" s="76">
        <f t="shared" si="53"/>
        <v>0.5</v>
      </c>
      <c r="T157" s="76">
        <f t="shared" si="54"/>
        <v>0.5</v>
      </c>
      <c r="U157" s="76">
        <f t="shared" si="55"/>
        <v>-0.69314718055994529</v>
      </c>
      <c r="W157" s="76">
        <f t="shared" si="56"/>
        <v>0</v>
      </c>
      <c r="X157" s="76">
        <f t="shared" si="57"/>
        <v>1</v>
      </c>
      <c r="Y157" s="76">
        <f t="shared" si="58"/>
        <v>0.5</v>
      </c>
      <c r="Z157" s="76">
        <f t="shared" si="40"/>
        <v>0.5</v>
      </c>
      <c r="AA157" s="76">
        <f t="shared" si="59"/>
        <v>-0.69314718055994529</v>
      </c>
    </row>
    <row r="158" spans="1:27" x14ac:dyDescent="0.25">
      <c r="A158">
        <v>1</v>
      </c>
      <c r="B158">
        <v>0</v>
      </c>
      <c r="C158">
        <v>1</v>
      </c>
      <c r="E158" s="87">
        <f t="shared" si="41"/>
        <v>0</v>
      </c>
      <c r="F158" s="87">
        <f t="shared" si="42"/>
        <v>1</v>
      </c>
      <c r="G158" s="87">
        <f t="shared" si="43"/>
        <v>0.5</v>
      </c>
      <c r="H158" s="87">
        <f t="shared" si="44"/>
        <v>0.5</v>
      </c>
      <c r="I158" s="87">
        <f t="shared" si="45"/>
        <v>-0.69314718055994529</v>
      </c>
      <c r="K158" s="76">
        <f t="shared" si="46"/>
        <v>0.605195533283861</v>
      </c>
      <c r="L158" s="76">
        <f t="shared" si="47"/>
        <v>1.8316103146534117</v>
      </c>
      <c r="M158" s="76">
        <f t="shared" si="48"/>
        <v>0.64684406084231982</v>
      </c>
      <c r="N158" s="76">
        <f t="shared" si="49"/>
        <v>0.64684406084231982</v>
      </c>
      <c r="O158" s="76">
        <f t="shared" si="50"/>
        <v>-0.4356500323217834</v>
      </c>
      <c r="Q158" s="76">
        <f t="shared" si="51"/>
        <v>0.605195533283861</v>
      </c>
      <c r="R158" s="76">
        <f t="shared" si="52"/>
        <v>1.8316103146534117</v>
      </c>
      <c r="S158" s="76">
        <f t="shared" si="53"/>
        <v>0.64684406084231982</v>
      </c>
      <c r="T158" s="76">
        <f t="shared" si="54"/>
        <v>0.64684406084231982</v>
      </c>
      <c r="U158" s="76">
        <f t="shared" si="55"/>
        <v>-0.4356500323217834</v>
      </c>
      <c r="W158" s="76">
        <f t="shared" si="56"/>
        <v>0</v>
      </c>
      <c r="X158" s="76">
        <f t="shared" si="57"/>
        <v>1</v>
      </c>
      <c r="Y158" s="76">
        <f t="shared" si="58"/>
        <v>0.5</v>
      </c>
      <c r="Z158" s="76">
        <f t="shared" si="40"/>
        <v>0.5</v>
      </c>
      <c r="AA158" s="76">
        <f t="shared" si="59"/>
        <v>-0.69314718055994529</v>
      </c>
    </row>
    <row r="159" spans="1:27" x14ac:dyDescent="0.25">
      <c r="A159">
        <v>1</v>
      </c>
      <c r="B159">
        <v>0</v>
      </c>
      <c r="C159">
        <v>0</v>
      </c>
      <c r="E159" s="87">
        <f t="shared" si="41"/>
        <v>0</v>
      </c>
      <c r="F159" s="87">
        <f t="shared" si="42"/>
        <v>1</v>
      </c>
      <c r="G159" s="87">
        <f t="shared" si="43"/>
        <v>0.5</v>
      </c>
      <c r="H159" s="87">
        <f t="shared" si="44"/>
        <v>0.5</v>
      </c>
      <c r="I159" s="87">
        <f t="shared" si="45"/>
        <v>-0.69314718055994529</v>
      </c>
      <c r="K159" s="76">
        <f t="shared" si="46"/>
        <v>0</v>
      </c>
      <c r="L159" s="76">
        <f t="shared" si="47"/>
        <v>1</v>
      </c>
      <c r="M159" s="76">
        <f t="shared" si="48"/>
        <v>0.5</v>
      </c>
      <c r="N159" s="76">
        <f t="shared" si="49"/>
        <v>0.5</v>
      </c>
      <c r="O159" s="76">
        <f t="shared" si="50"/>
        <v>-0.69314718055994529</v>
      </c>
      <c r="Q159" s="76">
        <f t="shared" si="51"/>
        <v>0</v>
      </c>
      <c r="R159" s="76">
        <f t="shared" si="52"/>
        <v>1</v>
      </c>
      <c r="S159" s="76">
        <f t="shared" si="53"/>
        <v>0.5</v>
      </c>
      <c r="T159" s="76">
        <f t="shared" si="54"/>
        <v>0.5</v>
      </c>
      <c r="U159" s="76">
        <f t="shared" si="55"/>
        <v>-0.69314718055994529</v>
      </c>
      <c r="W159" s="76">
        <f t="shared" si="56"/>
        <v>0</v>
      </c>
      <c r="X159" s="76">
        <f t="shared" si="57"/>
        <v>1</v>
      </c>
      <c r="Y159" s="76">
        <f t="shared" si="58"/>
        <v>0.5</v>
      </c>
      <c r="Z159" s="76">
        <f t="shared" si="40"/>
        <v>0.5</v>
      </c>
      <c r="AA159" s="76">
        <f t="shared" si="59"/>
        <v>-0.69314718055994529</v>
      </c>
    </row>
    <row r="160" spans="1:27" x14ac:dyDescent="0.25">
      <c r="A160">
        <v>1</v>
      </c>
      <c r="B160">
        <v>0</v>
      </c>
      <c r="C160">
        <v>1</v>
      </c>
      <c r="E160" s="87">
        <f t="shared" si="41"/>
        <v>0</v>
      </c>
      <c r="F160" s="87">
        <f t="shared" si="42"/>
        <v>1</v>
      </c>
      <c r="G160" s="87">
        <f t="shared" si="43"/>
        <v>0.5</v>
      </c>
      <c r="H160" s="87">
        <f t="shared" si="44"/>
        <v>0.5</v>
      </c>
      <c r="I160" s="87">
        <f t="shared" si="45"/>
        <v>-0.69314718055994529</v>
      </c>
      <c r="K160" s="76">
        <f t="shared" si="46"/>
        <v>0.605195533283861</v>
      </c>
      <c r="L160" s="76">
        <f t="shared" si="47"/>
        <v>1.8316103146534117</v>
      </c>
      <c r="M160" s="76">
        <f t="shared" si="48"/>
        <v>0.64684406084231982</v>
      </c>
      <c r="N160" s="76">
        <f t="shared" si="49"/>
        <v>0.64684406084231982</v>
      </c>
      <c r="O160" s="76">
        <f t="shared" si="50"/>
        <v>-0.4356500323217834</v>
      </c>
      <c r="Q160" s="76">
        <f t="shared" si="51"/>
        <v>0.605195533283861</v>
      </c>
      <c r="R160" s="76">
        <f t="shared" si="52"/>
        <v>1.8316103146534117</v>
      </c>
      <c r="S160" s="76">
        <f t="shared" si="53"/>
        <v>0.64684406084231982</v>
      </c>
      <c r="T160" s="76">
        <f t="shared" si="54"/>
        <v>0.64684406084231982</v>
      </c>
      <c r="U160" s="76">
        <f t="shared" si="55"/>
        <v>-0.4356500323217834</v>
      </c>
      <c r="W160" s="76">
        <f t="shared" si="56"/>
        <v>0</v>
      </c>
      <c r="X160" s="76">
        <f t="shared" si="57"/>
        <v>1</v>
      </c>
      <c r="Y160" s="76">
        <f t="shared" si="58"/>
        <v>0.5</v>
      </c>
      <c r="Z160" s="76">
        <f t="shared" si="40"/>
        <v>0.5</v>
      </c>
      <c r="AA160" s="76">
        <f t="shared" si="59"/>
        <v>-0.69314718055994529</v>
      </c>
    </row>
    <row r="161" spans="1:27" x14ac:dyDescent="0.25">
      <c r="A161">
        <v>1</v>
      </c>
      <c r="B161">
        <v>0</v>
      </c>
      <c r="C161">
        <v>1</v>
      </c>
      <c r="E161" s="87">
        <f t="shared" si="41"/>
        <v>0</v>
      </c>
      <c r="F161" s="87">
        <f t="shared" si="42"/>
        <v>1</v>
      </c>
      <c r="G161" s="87">
        <f t="shared" si="43"/>
        <v>0.5</v>
      </c>
      <c r="H161" s="87">
        <f t="shared" si="44"/>
        <v>0.5</v>
      </c>
      <c r="I161" s="87">
        <f t="shared" si="45"/>
        <v>-0.69314718055994529</v>
      </c>
      <c r="K161" s="76">
        <f t="shared" si="46"/>
        <v>0.605195533283861</v>
      </c>
      <c r="L161" s="76">
        <f t="shared" si="47"/>
        <v>1.8316103146534117</v>
      </c>
      <c r="M161" s="76">
        <f t="shared" si="48"/>
        <v>0.64684406084231982</v>
      </c>
      <c r="N161" s="76">
        <f t="shared" si="49"/>
        <v>0.64684406084231982</v>
      </c>
      <c r="O161" s="76">
        <f t="shared" si="50"/>
        <v>-0.4356500323217834</v>
      </c>
      <c r="Q161" s="76">
        <f t="shared" si="51"/>
        <v>0.605195533283861</v>
      </c>
      <c r="R161" s="76">
        <f t="shared" si="52"/>
        <v>1.8316103146534117</v>
      </c>
      <c r="S161" s="76">
        <f t="shared" si="53"/>
        <v>0.64684406084231982</v>
      </c>
      <c r="T161" s="76">
        <f t="shared" si="54"/>
        <v>0.64684406084231982</v>
      </c>
      <c r="U161" s="76">
        <f t="shared" si="55"/>
        <v>-0.4356500323217834</v>
      </c>
      <c r="W161" s="76">
        <f t="shared" si="56"/>
        <v>0</v>
      </c>
      <c r="X161" s="76">
        <f t="shared" si="57"/>
        <v>1</v>
      </c>
      <c r="Y161" s="76">
        <f t="shared" si="58"/>
        <v>0.5</v>
      </c>
      <c r="Z161" s="76">
        <f t="shared" si="40"/>
        <v>0.5</v>
      </c>
      <c r="AA161" s="76">
        <f t="shared" si="59"/>
        <v>-0.69314718055994529</v>
      </c>
    </row>
    <row r="162" spans="1:27" x14ac:dyDescent="0.25">
      <c r="A162">
        <v>1</v>
      </c>
      <c r="B162">
        <v>0</v>
      </c>
      <c r="C162">
        <v>0</v>
      </c>
      <c r="E162" s="87">
        <f t="shared" si="41"/>
        <v>0</v>
      </c>
      <c r="F162" s="87">
        <f t="shared" si="42"/>
        <v>1</v>
      </c>
      <c r="G162" s="87">
        <f t="shared" si="43"/>
        <v>0.5</v>
      </c>
      <c r="H162" s="87">
        <f t="shared" si="44"/>
        <v>0.5</v>
      </c>
      <c r="I162" s="87">
        <f t="shared" si="45"/>
        <v>-0.69314718055994529</v>
      </c>
      <c r="K162" s="76">
        <f t="shared" si="46"/>
        <v>0</v>
      </c>
      <c r="L162" s="76">
        <f t="shared" si="47"/>
        <v>1</v>
      </c>
      <c r="M162" s="76">
        <f t="shared" si="48"/>
        <v>0.5</v>
      </c>
      <c r="N162" s="76">
        <f t="shared" si="49"/>
        <v>0.5</v>
      </c>
      <c r="O162" s="76">
        <f t="shared" si="50"/>
        <v>-0.69314718055994529</v>
      </c>
      <c r="Q162" s="76">
        <f t="shared" si="51"/>
        <v>0</v>
      </c>
      <c r="R162" s="76">
        <f t="shared" si="52"/>
        <v>1</v>
      </c>
      <c r="S162" s="76">
        <f t="shared" si="53"/>
        <v>0.5</v>
      </c>
      <c r="T162" s="76">
        <f t="shared" si="54"/>
        <v>0.5</v>
      </c>
      <c r="U162" s="76">
        <f t="shared" si="55"/>
        <v>-0.69314718055994529</v>
      </c>
      <c r="W162" s="76">
        <f t="shared" si="56"/>
        <v>0</v>
      </c>
      <c r="X162" s="76">
        <f t="shared" si="57"/>
        <v>1</v>
      </c>
      <c r="Y162" s="76">
        <f t="shared" si="58"/>
        <v>0.5</v>
      </c>
      <c r="Z162" s="76">
        <f t="shared" si="40"/>
        <v>0.5</v>
      </c>
      <c r="AA162" s="76">
        <f t="shared" si="59"/>
        <v>-0.69314718055994529</v>
      </c>
    </row>
    <row r="163" spans="1:27" x14ac:dyDescent="0.25">
      <c r="A163">
        <v>1</v>
      </c>
      <c r="B163">
        <v>0</v>
      </c>
      <c r="C163">
        <v>1</v>
      </c>
      <c r="E163" s="87">
        <f t="shared" si="41"/>
        <v>0</v>
      </c>
      <c r="F163" s="87">
        <f t="shared" si="42"/>
        <v>1</v>
      </c>
      <c r="G163" s="87">
        <f t="shared" si="43"/>
        <v>0.5</v>
      </c>
      <c r="H163" s="87">
        <f t="shared" si="44"/>
        <v>0.5</v>
      </c>
      <c r="I163" s="87">
        <f t="shared" si="45"/>
        <v>-0.69314718055994529</v>
      </c>
      <c r="K163" s="76">
        <f t="shared" si="46"/>
        <v>0.605195533283861</v>
      </c>
      <c r="L163" s="76">
        <f t="shared" si="47"/>
        <v>1.8316103146534117</v>
      </c>
      <c r="M163" s="76">
        <f t="shared" si="48"/>
        <v>0.64684406084231982</v>
      </c>
      <c r="N163" s="76">
        <f t="shared" si="49"/>
        <v>0.64684406084231982</v>
      </c>
      <c r="O163" s="76">
        <f t="shared" si="50"/>
        <v>-0.4356500323217834</v>
      </c>
      <c r="Q163" s="76">
        <f t="shared" si="51"/>
        <v>0.605195533283861</v>
      </c>
      <c r="R163" s="76">
        <f t="shared" si="52"/>
        <v>1.8316103146534117</v>
      </c>
      <c r="S163" s="76">
        <f t="shared" si="53"/>
        <v>0.64684406084231982</v>
      </c>
      <c r="T163" s="76">
        <f t="shared" si="54"/>
        <v>0.64684406084231982</v>
      </c>
      <c r="U163" s="76">
        <f t="shared" si="55"/>
        <v>-0.4356500323217834</v>
      </c>
      <c r="W163" s="76">
        <f t="shared" si="56"/>
        <v>0</v>
      </c>
      <c r="X163" s="76">
        <f t="shared" si="57"/>
        <v>1</v>
      </c>
      <c r="Y163" s="76">
        <f t="shared" si="58"/>
        <v>0.5</v>
      </c>
      <c r="Z163" s="76">
        <f t="shared" si="40"/>
        <v>0.5</v>
      </c>
      <c r="AA163" s="76">
        <f t="shared" si="59"/>
        <v>-0.69314718055994529</v>
      </c>
    </row>
    <row r="164" spans="1:27" x14ac:dyDescent="0.25">
      <c r="A164">
        <v>1</v>
      </c>
      <c r="B164">
        <v>0</v>
      </c>
      <c r="C164">
        <v>1</v>
      </c>
      <c r="E164" s="87">
        <f t="shared" si="41"/>
        <v>0</v>
      </c>
      <c r="F164" s="87">
        <f t="shared" si="42"/>
        <v>1</v>
      </c>
      <c r="G164" s="87">
        <f t="shared" si="43"/>
        <v>0.5</v>
      </c>
      <c r="H164" s="87">
        <f t="shared" si="44"/>
        <v>0.5</v>
      </c>
      <c r="I164" s="87">
        <f t="shared" si="45"/>
        <v>-0.69314718055994529</v>
      </c>
      <c r="K164" s="76">
        <f t="shared" si="46"/>
        <v>0.605195533283861</v>
      </c>
      <c r="L164" s="76">
        <f t="shared" si="47"/>
        <v>1.8316103146534117</v>
      </c>
      <c r="M164" s="76">
        <f t="shared" si="48"/>
        <v>0.64684406084231982</v>
      </c>
      <c r="N164" s="76">
        <f t="shared" si="49"/>
        <v>0.64684406084231982</v>
      </c>
      <c r="O164" s="76">
        <f t="shared" si="50"/>
        <v>-0.4356500323217834</v>
      </c>
      <c r="Q164" s="76">
        <f t="shared" si="51"/>
        <v>0.605195533283861</v>
      </c>
      <c r="R164" s="76">
        <f t="shared" si="52"/>
        <v>1.8316103146534117</v>
      </c>
      <c r="S164" s="76">
        <f t="shared" si="53"/>
        <v>0.64684406084231982</v>
      </c>
      <c r="T164" s="76">
        <f t="shared" si="54"/>
        <v>0.64684406084231982</v>
      </c>
      <c r="U164" s="76">
        <f t="shared" si="55"/>
        <v>-0.4356500323217834</v>
      </c>
      <c r="W164" s="76">
        <f t="shared" si="56"/>
        <v>0</v>
      </c>
      <c r="X164" s="76">
        <f t="shared" si="57"/>
        <v>1</v>
      </c>
      <c r="Y164" s="76">
        <f t="shared" si="58"/>
        <v>0.5</v>
      </c>
      <c r="Z164" s="76">
        <f t="shared" si="40"/>
        <v>0.5</v>
      </c>
      <c r="AA164" s="76">
        <f t="shared" si="59"/>
        <v>-0.69314718055994529</v>
      </c>
    </row>
    <row r="165" spans="1:27" x14ac:dyDescent="0.25">
      <c r="A165">
        <v>1</v>
      </c>
      <c r="B165">
        <v>0</v>
      </c>
      <c r="C165">
        <v>0</v>
      </c>
      <c r="E165" s="87">
        <f t="shared" si="41"/>
        <v>0</v>
      </c>
      <c r="F165" s="87">
        <f t="shared" si="42"/>
        <v>1</v>
      </c>
      <c r="G165" s="87">
        <f t="shared" si="43"/>
        <v>0.5</v>
      </c>
      <c r="H165" s="87">
        <f t="shared" si="44"/>
        <v>0.5</v>
      </c>
      <c r="I165" s="87">
        <f t="shared" si="45"/>
        <v>-0.69314718055994529</v>
      </c>
      <c r="K165" s="76">
        <f t="shared" si="46"/>
        <v>0</v>
      </c>
      <c r="L165" s="76">
        <f t="shared" si="47"/>
        <v>1</v>
      </c>
      <c r="M165" s="76">
        <f t="shared" si="48"/>
        <v>0.5</v>
      </c>
      <c r="N165" s="76">
        <f t="shared" si="49"/>
        <v>0.5</v>
      </c>
      <c r="O165" s="76">
        <f t="shared" si="50"/>
        <v>-0.69314718055994529</v>
      </c>
      <c r="Q165" s="76">
        <f t="shared" si="51"/>
        <v>0</v>
      </c>
      <c r="R165" s="76">
        <f t="shared" si="52"/>
        <v>1</v>
      </c>
      <c r="S165" s="76">
        <f t="shared" si="53"/>
        <v>0.5</v>
      </c>
      <c r="T165" s="76">
        <f t="shared" si="54"/>
        <v>0.5</v>
      </c>
      <c r="U165" s="76">
        <f t="shared" si="55"/>
        <v>-0.69314718055994529</v>
      </c>
      <c r="W165" s="76">
        <f t="shared" si="56"/>
        <v>0</v>
      </c>
      <c r="X165" s="76">
        <f t="shared" si="57"/>
        <v>1</v>
      </c>
      <c r="Y165" s="76">
        <f t="shared" si="58"/>
        <v>0.5</v>
      </c>
      <c r="Z165" s="76">
        <f t="shared" si="40"/>
        <v>0.5</v>
      </c>
      <c r="AA165" s="76">
        <f t="shared" si="59"/>
        <v>-0.69314718055994529</v>
      </c>
    </row>
    <row r="166" spans="1:27" x14ac:dyDescent="0.25">
      <c r="A166">
        <v>1</v>
      </c>
      <c r="B166">
        <v>0</v>
      </c>
      <c r="C166">
        <v>0</v>
      </c>
      <c r="E166" s="87">
        <f t="shared" si="41"/>
        <v>0</v>
      </c>
      <c r="F166" s="87">
        <f t="shared" si="42"/>
        <v>1</v>
      </c>
      <c r="G166" s="87">
        <f t="shared" si="43"/>
        <v>0.5</v>
      </c>
      <c r="H166" s="87">
        <f t="shared" si="44"/>
        <v>0.5</v>
      </c>
      <c r="I166" s="87">
        <f t="shared" si="45"/>
        <v>-0.69314718055994529</v>
      </c>
      <c r="K166" s="76">
        <f t="shared" si="46"/>
        <v>0</v>
      </c>
      <c r="L166" s="76">
        <f t="shared" si="47"/>
        <v>1</v>
      </c>
      <c r="M166" s="76">
        <f t="shared" si="48"/>
        <v>0.5</v>
      </c>
      <c r="N166" s="76">
        <f t="shared" si="49"/>
        <v>0.5</v>
      </c>
      <c r="O166" s="76">
        <f t="shared" si="50"/>
        <v>-0.69314718055994529</v>
      </c>
      <c r="Q166" s="76">
        <f t="shared" si="51"/>
        <v>0</v>
      </c>
      <c r="R166" s="76">
        <f t="shared" si="52"/>
        <v>1</v>
      </c>
      <c r="S166" s="76">
        <f t="shared" si="53"/>
        <v>0.5</v>
      </c>
      <c r="T166" s="76">
        <f t="shared" si="54"/>
        <v>0.5</v>
      </c>
      <c r="U166" s="76">
        <f t="shared" si="55"/>
        <v>-0.69314718055994529</v>
      </c>
      <c r="W166" s="76">
        <f t="shared" si="56"/>
        <v>0</v>
      </c>
      <c r="X166" s="76">
        <f t="shared" si="57"/>
        <v>1</v>
      </c>
      <c r="Y166" s="76">
        <f t="shared" si="58"/>
        <v>0.5</v>
      </c>
      <c r="Z166" s="76">
        <f t="shared" si="40"/>
        <v>0.5</v>
      </c>
      <c r="AA166" s="76">
        <f t="shared" si="59"/>
        <v>-0.69314718055994529</v>
      </c>
    </row>
    <row r="167" spans="1:27" x14ac:dyDescent="0.25">
      <c r="A167">
        <v>1</v>
      </c>
      <c r="B167">
        <v>0</v>
      </c>
      <c r="C167">
        <v>0</v>
      </c>
      <c r="E167" s="87">
        <f t="shared" si="41"/>
        <v>0</v>
      </c>
      <c r="F167" s="87">
        <f t="shared" si="42"/>
        <v>1</v>
      </c>
      <c r="G167" s="87">
        <f t="shared" si="43"/>
        <v>0.5</v>
      </c>
      <c r="H167" s="87">
        <f t="shared" si="44"/>
        <v>0.5</v>
      </c>
      <c r="I167" s="87">
        <f t="shared" si="45"/>
        <v>-0.69314718055994529</v>
      </c>
      <c r="K167" s="76">
        <f t="shared" si="46"/>
        <v>0</v>
      </c>
      <c r="L167" s="76">
        <f t="shared" si="47"/>
        <v>1</v>
      </c>
      <c r="M167" s="76">
        <f t="shared" si="48"/>
        <v>0.5</v>
      </c>
      <c r="N167" s="76">
        <f t="shared" si="49"/>
        <v>0.5</v>
      </c>
      <c r="O167" s="76">
        <f t="shared" si="50"/>
        <v>-0.69314718055994529</v>
      </c>
      <c r="Q167" s="76">
        <f t="shared" si="51"/>
        <v>0</v>
      </c>
      <c r="R167" s="76">
        <f t="shared" si="52"/>
        <v>1</v>
      </c>
      <c r="S167" s="76">
        <f t="shared" si="53"/>
        <v>0.5</v>
      </c>
      <c r="T167" s="76">
        <f t="shared" si="54"/>
        <v>0.5</v>
      </c>
      <c r="U167" s="76">
        <f t="shared" si="55"/>
        <v>-0.69314718055994529</v>
      </c>
      <c r="W167" s="76">
        <f t="shared" si="56"/>
        <v>0</v>
      </c>
      <c r="X167" s="76">
        <f t="shared" si="57"/>
        <v>1</v>
      </c>
      <c r="Y167" s="76">
        <f t="shared" si="58"/>
        <v>0.5</v>
      </c>
      <c r="Z167" s="76">
        <f t="shared" si="40"/>
        <v>0.5</v>
      </c>
      <c r="AA167" s="76">
        <f t="shared" si="59"/>
        <v>-0.69314718055994529</v>
      </c>
    </row>
    <row r="168" spans="1:27" x14ac:dyDescent="0.25">
      <c r="A168">
        <v>1</v>
      </c>
      <c r="B168">
        <v>0</v>
      </c>
      <c r="C168">
        <v>0</v>
      </c>
      <c r="E168" s="87">
        <f t="shared" si="41"/>
        <v>0</v>
      </c>
      <c r="F168" s="87">
        <f t="shared" si="42"/>
        <v>1</v>
      </c>
      <c r="G168" s="87">
        <f t="shared" si="43"/>
        <v>0.5</v>
      </c>
      <c r="H168" s="87">
        <f t="shared" si="44"/>
        <v>0.5</v>
      </c>
      <c r="I168" s="87">
        <f t="shared" si="45"/>
        <v>-0.69314718055994529</v>
      </c>
      <c r="K168" s="76">
        <f t="shared" si="46"/>
        <v>0</v>
      </c>
      <c r="L168" s="76">
        <f t="shared" si="47"/>
        <v>1</v>
      </c>
      <c r="M168" s="76">
        <f t="shared" si="48"/>
        <v>0.5</v>
      </c>
      <c r="N168" s="76">
        <f t="shared" si="49"/>
        <v>0.5</v>
      </c>
      <c r="O168" s="76">
        <f t="shared" si="50"/>
        <v>-0.69314718055994529</v>
      </c>
      <c r="Q168" s="76">
        <f t="shared" si="51"/>
        <v>0</v>
      </c>
      <c r="R168" s="76">
        <f t="shared" si="52"/>
        <v>1</v>
      </c>
      <c r="S168" s="76">
        <f t="shared" si="53"/>
        <v>0.5</v>
      </c>
      <c r="T168" s="76">
        <f t="shared" si="54"/>
        <v>0.5</v>
      </c>
      <c r="U168" s="76">
        <f t="shared" si="55"/>
        <v>-0.69314718055994529</v>
      </c>
      <c r="W168" s="76">
        <f t="shared" si="56"/>
        <v>0</v>
      </c>
      <c r="X168" s="76">
        <f t="shared" si="57"/>
        <v>1</v>
      </c>
      <c r="Y168" s="76">
        <f t="shared" si="58"/>
        <v>0.5</v>
      </c>
      <c r="Z168" s="76">
        <f t="shared" si="40"/>
        <v>0.5</v>
      </c>
      <c r="AA168" s="76">
        <f t="shared" si="59"/>
        <v>-0.69314718055994529</v>
      </c>
    </row>
    <row r="169" spans="1:27" x14ac:dyDescent="0.25">
      <c r="A169">
        <v>1</v>
      </c>
      <c r="B169">
        <v>0</v>
      </c>
      <c r="C169">
        <v>1</v>
      </c>
      <c r="E169" s="87">
        <f t="shared" si="41"/>
        <v>0</v>
      </c>
      <c r="F169" s="87">
        <f t="shared" si="42"/>
        <v>1</v>
      </c>
      <c r="G169" s="87">
        <f t="shared" si="43"/>
        <v>0.5</v>
      </c>
      <c r="H169" s="87">
        <f t="shared" si="44"/>
        <v>0.5</v>
      </c>
      <c r="I169" s="87">
        <f t="shared" si="45"/>
        <v>-0.69314718055994529</v>
      </c>
      <c r="K169" s="76">
        <f t="shared" si="46"/>
        <v>0.605195533283861</v>
      </c>
      <c r="L169" s="76">
        <f t="shared" si="47"/>
        <v>1.8316103146534117</v>
      </c>
      <c r="M169" s="76">
        <f t="shared" si="48"/>
        <v>0.64684406084231982</v>
      </c>
      <c r="N169" s="76">
        <f t="shared" si="49"/>
        <v>0.64684406084231982</v>
      </c>
      <c r="O169" s="76">
        <f t="shared" si="50"/>
        <v>-0.4356500323217834</v>
      </c>
      <c r="Q169" s="76">
        <f t="shared" si="51"/>
        <v>0.605195533283861</v>
      </c>
      <c r="R169" s="76">
        <f t="shared" si="52"/>
        <v>1.8316103146534117</v>
      </c>
      <c r="S169" s="76">
        <f t="shared" si="53"/>
        <v>0.64684406084231982</v>
      </c>
      <c r="T169" s="76">
        <f t="shared" si="54"/>
        <v>0.64684406084231982</v>
      </c>
      <c r="U169" s="76">
        <f t="shared" si="55"/>
        <v>-0.4356500323217834</v>
      </c>
      <c r="W169" s="76">
        <f t="shared" si="56"/>
        <v>0</v>
      </c>
      <c r="X169" s="76">
        <f t="shared" si="57"/>
        <v>1</v>
      </c>
      <c r="Y169" s="76">
        <f t="shared" si="58"/>
        <v>0.5</v>
      </c>
      <c r="Z169" s="76">
        <f t="shared" si="40"/>
        <v>0.5</v>
      </c>
      <c r="AA169" s="76">
        <f t="shared" si="59"/>
        <v>-0.69314718055994529</v>
      </c>
    </row>
    <row r="170" spans="1:27" x14ac:dyDescent="0.25">
      <c r="A170">
        <v>1</v>
      </c>
      <c r="B170">
        <v>0</v>
      </c>
      <c r="C170">
        <v>1</v>
      </c>
      <c r="E170" s="87">
        <f t="shared" si="41"/>
        <v>0</v>
      </c>
      <c r="F170" s="87">
        <f t="shared" si="42"/>
        <v>1</v>
      </c>
      <c r="G170" s="87">
        <f t="shared" si="43"/>
        <v>0.5</v>
      </c>
      <c r="H170" s="87">
        <f t="shared" si="44"/>
        <v>0.5</v>
      </c>
      <c r="I170" s="87">
        <f t="shared" si="45"/>
        <v>-0.69314718055994529</v>
      </c>
      <c r="K170" s="76">
        <f t="shared" si="46"/>
        <v>0.605195533283861</v>
      </c>
      <c r="L170" s="76">
        <f t="shared" si="47"/>
        <v>1.8316103146534117</v>
      </c>
      <c r="M170" s="76">
        <f t="shared" si="48"/>
        <v>0.64684406084231982</v>
      </c>
      <c r="N170" s="76">
        <f t="shared" si="49"/>
        <v>0.64684406084231982</v>
      </c>
      <c r="O170" s="76">
        <f t="shared" si="50"/>
        <v>-0.4356500323217834</v>
      </c>
      <c r="Q170" s="76">
        <f t="shared" si="51"/>
        <v>0.605195533283861</v>
      </c>
      <c r="R170" s="76">
        <f t="shared" si="52"/>
        <v>1.8316103146534117</v>
      </c>
      <c r="S170" s="76">
        <f t="shared" si="53"/>
        <v>0.64684406084231982</v>
      </c>
      <c r="T170" s="76">
        <f t="shared" si="54"/>
        <v>0.64684406084231982</v>
      </c>
      <c r="U170" s="76">
        <f t="shared" si="55"/>
        <v>-0.4356500323217834</v>
      </c>
      <c r="W170" s="76">
        <f t="shared" si="56"/>
        <v>0</v>
      </c>
      <c r="X170" s="76">
        <f t="shared" si="57"/>
        <v>1</v>
      </c>
      <c r="Y170" s="76">
        <f t="shared" si="58"/>
        <v>0.5</v>
      </c>
      <c r="Z170" s="76">
        <f t="shared" si="40"/>
        <v>0.5</v>
      </c>
      <c r="AA170" s="76">
        <f t="shared" si="59"/>
        <v>-0.69314718055994529</v>
      </c>
    </row>
    <row r="171" spans="1:27" x14ac:dyDescent="0.25">
      <c r="A171">
        <v>1</v>
      </c>
      <c r="B171">
        <v>0</v>
      </c>
      <c r="C171">
        <v>1</v>
      </c>
      <c r="E171" s="87">
        <f t="shared" si="41"/>
        <v>0</v>
      </c>
      <c r="F171" s="87">
        <f t="shared" si="42"/>
        <v>1</v>
      </c>
      <c r="G171" s="87">
        <f t="shared" si="43"/>
        <v>0.5</v>
      </c>
      <c r="H171" s="87">
        <f t="shared" si="44"/>
        <v>0.5</v>
      </c>
      <c r="I171" s="87">
        <f t="shared" si="45"/>
        <v>-0.69314718055994529</v>
      </c>
      <c r="K171" s="76">
        <f t="shared" si="46"/>
        <v>0.605195533283861</v>
      </c>
      <c r="L171" s="76">
        <f t="shared" si="47"/>
        <v>1.8316103146534117</v>
      </c>
      <c r="M171" s="76">
        <f t="shared" si="48"/>
        <v>0.64684406084231982</v>
      </c>
      <c r="N171" s="76">
        <f t="shared" si="49"/>
        <v>0.64684406084231982</v>
      </c>
      <c r="O171" s="76">
        <f t="shared" si="50"/>
        <v>-0.4356500323217834</v>
      </c>
      <c r="Q171" s="76">
        <f t="shared" si="51"/>
        <v>0.605195533283861</v>
      </c>
      <c r="R171" s="76">
        <f t="shared" si="52"/>
        <v>1.8316103146534117</v>
      </c>
      <c r="S171" s="76">
        <f t="shared" si="53"/>
        <v>0.64684406084231982</v>
      </c>
      <c r="T171" s="76">
        <f t="shared" si="54"/>
        <v>0.64684406084231982</v>
      </c>
      <c r="U171" s="76">
        <f t="shared" si="55"/>
        <v>-0.4356500323217834</v>
      </c>
      <c r="W171" s="76">
        <f t="shared" si="56"/>
        <v>0</v>
      </c>
      <c r="X171" s="76">
        <f t="shared" si="57"/>
        <v>1</v>
      </c>
      <c r="Y171" s="76">
        <f t="shared" si="58"/>
        <v>0.5</v>
      </c>
      <c r="Z171" s="76">
        <f t="shared" si="40"/>
        <v>0.5</v>
      </c>
      <c r="AA171" s="76">
        <f t="shared" si="59"/>
        <v>-0.69314718055994529</v>
      </c>
    </row>
    <row r="172" spans="1:27" x14ac:dyDescent="0.25">
      <c r="A172">
        <v>1</v>
      </c>
      <c r="B172">
        <v>0</v>
      </c>
      <c r="C172">
        <v>1</v>
      </c>
      <c r="E172" s="87">
        <f t="shared" si="41"/>
        <v>0</v>
      </c>
      <c r="F172" s="87">
        <f t="shared" si="42"/>
        <v>1</v>
      </c>
      <c r="G172" s="87">
        <f t="shared" si="43"/>
        <v>0.5</v>
      </c>
      <c r="H172" s="87">
        <f t="shared" si="44"/>
        <v>0.5</v>
      </c>
      <c r="I172" s="87">
        <f t="shared" si="45"/>
        <v>-0.69314718055994529</v>
      </c>
      <c r="K172" s="76">
        <f t="shared" si="46"/>
        <v>0.605195533283861</v>
      </c>
      <c r="L172" s="76">
        <f t="shared" si="47"/>
        <v>1.8316103146534117</v>
      </c>
      <c r="M172" s="76">
        <f t="shared" si="48"/>
        <v>0.64684406084231982</v>
      </c>
      <c r="N172" s="76">
        <f t="shared" si="49"/>
        <v>0.64684406084231982</v>
      </c>
      <c r="O172" s="76">
        <f t="shared" si="50"/>
        <v>-0.4356500323217834</v>
      </c>
      <c r="Q172" s="76">
        <f t="shared" si="51"/>
        <v>0.605195533283861</v>
      </c>
      <c r="R172" s="76">
        <f t="shared" si="52"/>
        <v>1.8316103146534117</v>
      </c>
      <c r="S172" s="76">
        <f t="shared" si="53"/>
        <v>0.64684406084231982</v>
      </c>
      <c r="T172" s="76">
        <f t="shared" si="54"/>
        <v>0.64684406084231982</v>
      </c>
      <c r="U172" s="76">
        <f t="shared" si="55"/>
        <v>-0.4356500323217834</v>
      </c>
      <c r="W172" s="76">
        <f t="shared" si="56"/>
        <v>0</v>
      </c>
      <c r="X172" s="76">
        <f t="shared" si="57"/>
        <v>1</v>
      </c>
      <c r="Y172" s="76">
        <f t="shared" si="58"/>
        <v>0.5</v>
      </c>
      <c r="Z172" s="76">
        <f t="shared" si="40"/>
        <v>0.5</v>
      </c>
      <c r="AA172" s="76">
        <f t="shared" si="59"/>
        <v>-0.69314718055994529</v>
      </c>
    </row>
    <row r="173" spans="1:27" x14ac:dyDescent="0.25">
      <c r="A173">
        <v>1</v>
      </c>
      <c r="B173">
        <v>0</v>
      </c>
      <c r="C173">
        <v>1</v>
      </c>
      <c r="E173" s="87">
        <f t="shared" si="41"/>
        <v>0</v>
      </c>
      <c r="F173" s="87">
        <f t="shared" si="42"/>
        <v>1</v>
      </c>
      <c r="G173" s="87">
        <f t="shared" si="43"/>
        <v>0.5</v>
      </c>
      <c r="H173" s="87">
        <f t="shared" si="44"/>
        <v>0.5</v>
      </c>
      <c r="I173" s="87">
        <f t="shared" si="45"/>
        <v>-0.69314718055994529</v>
      </c>
      <c r="K173" s="76">
        <f t="shared" si="46"/>
        <v>0.605195533283861</v>
      </c>
      <c r="L173" s="76">
        <f t="shared" si="47"/>
        <v>1.8316103146534117</v>
      </c>
      <c r="M173" s="76">
        <f t="shared" si="48"/>
        <v>0.64684406084231982</v>
      </c>
      <c r="N173" s="76">
        <f t="shared" si="49"/>
        <v>0.64684406084231982</v>
      </c>
      <c r="O173" s="76">
        <f t="shared" si="50"/>
        <v>-0.4356500323217834</v>
      </c>
      <c r="Q173" s="76">
        <f t="shared" si="51"/>
        <v>0.605195533283861</v>
      </c>
      <c r="R173" s="76">
        <f t="shared" si="52"/>
        <v>1.8316103146534117</v>
      </c>
      <c r="S173" s="76">
        <f t="shared" si="53"/>
        <v>0.64684406084231982</v>
      </c>
      <c r="T173" s="76">
        <f t="shared" si="54"/>
        <v>0.64684406084231982</v>
      </c>
      <c r="U173" s="76">
        <f t="shared" si="55"/>
        <v>-0.4356500323217834</v>
      </c>
      <c r="W173" s="76">
        <f t="shared" si="56"/>
        <v>0</v>
      </c>
      <c r="X173" s="76">
        <f t="shared" si="57"/>
        <v>1</v>
      </c>
      <c r="Y173" s="76">
        <f t="shared" si="58"/>
        <v>0.5</v>
      </c>
      <c r="Z173" s="76">
        <f t="shared" si="40"/>
        <v>0.5</v>
      </c>
      <c r="AA173" s="76">
        <f t="shared" si="59"/>
        <v>-0.69314718055994529</v>
      </c>
    </row>
    <row r="174" spans="1:27" x14ac:dyDescent="0.25">
      <c r="A174">
        <v>1</v>
      </c>
      <c r="B174">
        <v>0</v>
      </c>
      <c r="C174">
        <v>0</v>
      </c>
      <c r="E174" s="87">
        <f t="shared" si="41"/>
        <v>0</v>
      </c>
      <c r="F174" s="87">
        <f t="shared" si="42"/>
        <v>1</v>
      </c>
      <c r="G174" s="87">
        <f t="shared" si="43"/>
        <v>0.5</v>
      </c>
      <c r="H174" s="87">
        <f t="shared" si="44"/>
        <v>0.5</v>
      </c>
      <c r="I174" s="87">
        <f t="shared" si="45"/>
        <v>-0.69314718055994529</v>
      </c>
      <c r="K174" s="76">
        <f t="shared" si="46"/>
        <v>0</v>
      </c>
      <c r="L174" s="76">
        <f t="shared" si="47"/>
        <v>1</v>
      </c>
      <c r="M174" s="76">
        <f t="shared" si="48"/>
        <v>0.5</v>
      </c>
      <c r="N174" s="76">
        <f t="shared" si="49"/>
        <v>0.5</v>
      </c>
      <c r="O174" s="76">
        <f t="shared" si="50"/>
        <v>-0.69314718055994529</v>
      </c>
      <c r="Q174" s="76">
        <f t="shared" si="51"/>
        <v>0</v>
      </c>
      <c r="R174" s="76">
        <f t="shared" si="52"/>
        <v>1</v>
      </c>
      <c r="S174" s="76">
        <f t="shared" si="53"/>
        <v>0.5</v>
      </c>
      <c r="T174" s="76">
        <f t="shared" si="54"/>
        <v>0.5</v>
      </c>
      <c r="U174" s="76">
        <f t="shared" si="55"/>
        <v>-0.69314718055994529</v>
      </c>
      <c r="W174" s="76">
        <f t="shared" si="56"/>
        <v>0</v>
      </c>
      <c r="X174" s="76">
        <f t="shared" si="57"/>
        <v>1</v>
      </c>
      <c r="Y174" s="76">
        <f t="shared" si="58"/>
        <v>0.5</v>
      </c>
      <c r="Z174" s="76">
        <f t="shared" si="40"/>
        <v>0.5</v>
      </c>
      <c r="AA174" s="76">
        <f t="shared" si="59"/>
        <v>-0.69314718055994529</v>
      </c>
    </row>
    <row r="175" spans="1:27" x14ac:dyDescent="0.25">
      <c r="A175">
        <v>1</v>
      </c>
      <c r="B175">
        <v>0</v>
      </c>
      <c r="C175">
        <v>0</v>
      </c>
      <c r="E175" s="87">
        <f t="shared" si="41"/>
        <v>0</v>
      </c>
      <c r="F175" s="87">
        <f t="shared" si="42"/>
        <v>1</v>
      </c>
      <c r="G175" s="87">
        <f t="shared" si="43"/>
        <v>0.5</v>
      </c>
      <c r="H175" s="87">
        <f t="shared" si="44"/>
        <v>0.5</v>
      </c>
      <c r="I175" s="87">
        <f t="shared" si="45"/>
        <v>-0.69314718055994529</v>
      </c>
      <c r="K175" s="76">
        <f t="shared" si="46"/>
        <v>0</v>
      </c>
      <c r="L175" s="76">
        <f t="shared" si="47"/>
        <v>1</v>
      </c>
      <c r="M175" s="76">
        <f t="shared" si="48"/>
        <v>0.5</v>
      </c>
      <c r="N175" s="76">
        <f t="shared" si="49"/>
        <v>0.5</v>
      </c>
      <c r="O175" s="76">
        <f t="shared" si="50"/>
        <v>-0.69314718055994529</v>
      </c>
      <c r="Q175" s="76">
        <f t="shared" si="51"/>
        <v>0</v>
      </c>
      <c r="R175" s="76">
        <f t="shared" si="52"/>
        <v>1</v>
      </c>
      <c r="S175" s="76">
        <f t="shared" si="53"/>
        <v>0.5</v>
      </c>
      <c r="T175" s="76">
        <f t="shared" si="54"/>
        <v>0.5</v>
      </c>
      <c r="U175" s="76">
        <f t="shared" si="55"/>
        <v>-0.69314718055994529</v>
      </c>
      <c r="W175" s="76">
        <f t="shared" si="56"/>
        <v>0</v>
      </c>
      <c r="X175" s="76">
        <f t="shared" si="57"/>
        <v>1</v>
      </c>
      <c r="Y175" s="76">
        <f t="shared" si="58"/>
        <v>0.5</v>
      </c>
      <c r="Z175" s="76">
        <f t="shared" si="40"/>
        <v>0.5</v>
      </c>
      <c r="AA175" s="76">
        <f t="shared" si="59"/>
        <v>-0.69314718055994529</v>
      </c>
    </row>
    <row r="176" spans="1:27" x14ac:dyDescent="0.25">
      <c r="A176">
        <v>1</v>
      </c>
      <c r="B176">
        <v>0</v>
      </c>
      <c r="C176">
        <v>1</v>
      </c>
      <c r="E176" s="87">
        <f t="shared" si="41"/>
        <v>0</v>
      </c>
      <c r="F176" s="87">
        <f t="shared" si="42"/>
        <v>1</v>
      </c>
      <c r="G176" s="87">
        <f t="shared" si="43"/>
        <v>0.5</v>
      </c>
      <c r="H176" s="87">
        <f t="shared" si="44"/>
        <v>0.5</v>
      </c>
      <c r="I176" s="87">
        <f t="shared" si="45"/>
        <v>-0.69314718055994529</v>
      </c>
      <c r="K176" s="76">
        <f t="shared" si="46"/>
        <v>0.605195533283861</v>
      </c>
      <c r="L176" s="76">
        <f t="shared" si="47"/>
        <v>1.8316103146534117</v>
      </c>
      <c r="M176" s="76">
        <f t="shared" si="48"/>
        <v>0.64684406084231982</v>
      </c>
      <c r="N176" s="76">
        <f t="shared" si="49"/>
        <v>0.64684406084231982</v>
      </c>
      <c r="O176" s="76">
        <f t="shared" si="50"/>
        <v>-0.4356500323217834</v>
      </c>
      <c r="Q176" s="76">
        <f t="shared" si="51"/>
        <v>0.605195533283861</v>
      </c>
      <c r="R176" s="76">
        <f t="shared" si="52"/>
        <v>1.8316103146534117</v>
      </c>
      <c r="S176" s="76">
        <f t="shared" si="53"/>
        <v>0.64684406084231982</v>
      </c>
      <c r="T176" s="76">
        <f t="shared" si="54"/>
        <v>0.64684406084231982</v>
      </c>
      <c r="U176" s="76">
        <f t="shared" si="55"/>
        <v>-0.4356500323217834</v>
      </c>
      <c r="W176" s="76">
        <f t="shared" si="56"/>
        <v>0</v>
      </c>
      <c r="X176" s="76">
        <f t="shared" si="57"/>
        <v>1</v>
      </c>
      <c r="Y176" s="76">
        <f t="shared" si="58"/>
        <v>0.5</v>
      </c>
      <c r="Z176" s="76">
        <f t="shared" si="40"/>
        <v>0.5</v>
      </c>
      <c r="AA176" s="76">
        <f t="shared" si="59"/>
        <v>-0.69314718055994529</v>
      </c>
    </row>
    <row r="177" spans="1:27" x14ac:dyDescent="0.25">
      <c r="A177">
        <v>1</v>
      </c>
      <c r="B177">
        <v>0</v>
      </c>
      <c r="C177">
        <v>1</v>
      </c>
      <c r="E177" s="87">
        <f t="shared" si="41"/>
        <v>0</v>
      </c>
      <c r="F177" s="87">
        <f t="shared" si="42"/>
        <v>1</v>
      </c>
      <c r="G177" s="87">
        <f t="shared" si="43"/>
        <v>0.5</v>
      </c>
      <c r="H177" s="87">
        <f t="shared" si="44"/>
        <v>0.5</v>
      </c>
      <c r="I177" s="87">
        <f t="shared" si="45"/>
        <v>-0.69314718055994529</v>
      </c>
      <c r="K177" s="76">
        <f t="shared" si="46"/>
        <v>0.605195533283861</v>
      </c>
      <c r="L177" s="76">
        <f t="shared" si="47"/>
        <v>1.8316103146534117</v>
      </c>
      <c r="M177" s="76">
        <f t="shared" si="48"/>
        <v>0.64684406084231982</v>
      </c>
      <c r="N177" s="76">
        <f t="shared" si="49"/>
        <v>0.64684406084231982</v>
      </c>
      <c r="O177" s="76">
        <f t="shared" si="50"/>
        <v>-0.4356500323217834</v>
      </c>
      <c r="Q177" s="76">
        <f t="shared" si="51"/>
        <v>0.605195533283861</v>
      </c>
      <c r="R177" s="76">
        <f t="shared" si="52"/>
        <v>1.8316103146534117</v>
      </c>
      <c r="S177" s="76">
        <f t="shared" si="53"/>
        <v>0.64684406084231982</v>
      </c>
      <c r="T177" s="76">
        <f t="shared" si="54"/>
        <v>0.64684406084231982</v>
      </c>
      <c r="U177" s="76">
        <f t="shared" si="55"/>
        <v>-0.4356500323217834</v>
      </c>
      <c r="W177" s="76">
        <f t="shared" si="56"/>
        <v>0</v>
      </c>
      <c r="X177" s="76">
        <f t="shared" si="57"/>
        <v>1</v>
      </c>
      <c r="Y177" s="76">
        <f t="shared" si="58"/>
        <v>0.5</v>
      </c>
      <c r="Z177" s="76">
        <f t="shared" si="40"/>
        <v>0.5</v>
      </c>
      <c r="AA177" s="76">
        <f t="shared" si="59"/>
        <v>-0.69314718055994529</v>
      </c>
    </row>
    <row r="178" spans="1:27" x14ac:dyDescent="0.25">
      <c r="A178">
        <v>1</v>
      </c>
      <c r="B178">
        <v>0</v>
      </c>
      <c r="C178">
        <v>1</v>
      </c>
      <c r="E178" s="87">
        <f t="shared" si="41"/>
        <v>0</v>
      </c>
      <c r="F178" s="87">
        <f t="shared" si="42"/>
        <v>1</v>
      </c>
      <c r="G178" s="87">
        <f t="shared" si="43"/>
        <v>0.5</v>
      </c>
      <c r="H178" s="87">
        <f t="shared" si="44"/>
        <v>0.5</v>
      </c>
      <c r="I178" s="87">
        <f t="shared" si="45"/>
        <v>-0.69314718055994529</v>
      </c>
      <c r="K178" s="76">
        <f t="shared" si="46"/>
        <v>0.605195533283861</v>
      </c>
      <c r="L178" s="76">
        <f t="shared" si="47"/>
        <v>1.8316103146534117</v>
      </c>
      <c r="M178" s="76">
        <f t="shared" si="48"/>
        <v>0.64684406084231982</v>
      </c>
      <c r="N178" s="76">
        <f t="shared" si="49"/>
        <v>0.64684406084231982</v>
      </c>
      <c r="O178" s="76">
        <f t="shared" si="50"/>
        <v>-0.4356500323217834</v>
      </c>
      <c r="Q178" s="76">
        <f t="shared" si="51"/>
        <v>0.605195533283861</v>
      </c>
      <c r="R178" s="76">
        <f t="shared" si="52"/>
        <v>1.8316103146534117</v>
      </c>
      <c r="S178" s="76">
        <f t="shared" si="53"/>
        <v>0.64684406084231982</v>
      </c>
      <c r="T178" s="76">
        <f t="shared" si="54"/>
        <v>0.64684406084231982</v>
      </c>
      <c r="U178" s="76">
        <f t="shared" si="55"/>
        <v>-0.4356500323217834</v>
      </c>
      <c r="W178" s="76">
        <f t="shared" si="56"/>
        <v>0</v>
      </c>
      <c r="X178" s="76">
        <f t="shared" si="57"/>
        <v>1</v>
      </c>
      <c r="Y178" s="76">
        <f t="shared" si="58"/>
        <v>0.5</v>
      </c>
      <c r="Z178" s="76">
        <f t="shared" si="40"/>
        <v>0.5</v>
      </c>
      <c r="AA178" s="76">
        <f t="shared" si="59"/>
        <v>-0.69314718055994529</v>
      </c>
    </row>
    <row r="179" spans="1:27" x14ac:dyDescent="0.25">
      <c r="A179">
        <v>1</v>
      </c>
      <c r="B179">
        <v>0</v>
      </c>
      <c r="C179">
        <v>0</v>
      </c>
      <c r="E179" s="87">
        <f t="shared" si="41"/>
        <v>0</v>
      </c>
      <c r="F179" s="87">
        <f t="shared" si="42"/>
        <v>1</v>
      </c>
      <c r="G179" s="87">
        <f t="shared" si="43"/>
        <v>0.5</v>
      </c>
      <c r="H179" s="87">
        <f t="shared" si="44"/>
        <v>0.5</v>
      </c>
      <c r="I179" s="87">
        <f t="shared" si="45"/>
        <v>-0.69314718055994529</v>
      </c>
      <c r="K179" s="76">
        <f t="shared" si="46"/>
        <v>0</v>
      </c>
      <c r="L179" s="76">
        <f t="shared" si="47"/>
        <v>1</v>
      </c>
      <c r="M179" s="76">
        <f t="shared" si="48"/>
        <v>0.5</v>
      </c>
      <c r="N179" s="76">
        <f t="shared" si="49"/>
        <v>0.5</v>
      </c>
      <c r="O179" s="76">
        <f t="shared" si="50"/>
        <v>-0.69314718055994529</v>
      </c>
      <c r="Q179" s="76">
        <f t="shared" si="51"/>
        <v>0</v>
      </c>
      <c r="R179" s="76">
        <f t="shared" si="52"/>
        <v>1</v>
      </c>
      <c r="S179" s="76">
        <f t="shared" si="53"/>
        <v>0.5</v>
      </c>
      <c r="T179" s="76">
        <f t="shared" si="54"/>
        <v>0.5</v>
      </c>
      <c r="U179" s="76">
        <f t="shared" si="55"/>
        <v>-0.69314718055994529</v>
      </c>
      <c r="W179" s="76">
        <f t="shared" si="56"/>
        <v>0</v>
      </c>
      <c r="X179" s="76">
        <f t="shared" si="57"/>
        <v>1</v>
      </c>
      <c r="Y179" s="76">
        <f t="shared" si="58"/>
        <v>0.5</v>
      </c>
      <c r="Z179" s="76">
        <f t="shared" si="40"/>
        <v>0.5</v>
      </c>
      <c r="AA179" s="76">
        <f t="shared" si="59"/>
        <v>-0.69314718055994529</v>
      </c>
    </row>
    <row r="180" spans="1:27" x14ac:dyDescent="0.25">
      <c r="A180">
        <v>1</v>
      </c>
      <c r="B180">
        <v>0</v>
      </c>
      <c r="C180">
        <v>1</v>
      </c>
      <c r="E180" s="87">
        <f t="shared" si="41"/>
        <v>0</v>
      </c>
      <c r="F180" s="87">
        <f t="shared" si="42"/>
        <v>1</v>
      </c>
      <c r="G180" s="87">
        <f t="shared" si="43"/>
        <v>0.5</v>
      </c>
      <c r="H180" s="87">
        <f t="shared" si="44"/>
        <v>0.5</v>
      </c>
      <c r="I180" s="87">
        <f t="shared" si="45"/>
        <v>-0.69314718055994529</v>
      </c>
      <c r="K180" s="76">
        <f t="shared" si="46"/>
        <v>0.605195533283861</v>
      </c>
      <c r="L180" s="76">
        <f t="shared" si="47"/>
        <v>1.8316103146534117</v>
      </c>
      <c r="M180" s="76">
        <f t="shared" si="48"/>
        <v>0.64684406084231982</v>
      </c>
      <c r="N180" s="76">
        <f t="shared" si="49"/>
        <v>0.64684406084231982</v>
      </c>
      <c r="O180" s="76">
        <f t="shared" si="50"/>
        <v>-0.4356500323217834</v>
      </c>
      <c r="Q180" s="76">
        <f t="shared" si="51"/>
        <v>0.605195533283861</v>
      </c>
      <c r="R180" s="76">
        <f t="shared" si="52"/>
        <v>1.8316103146534117</v>
      </c>
      <c r="S180" s="76">
        <f t="shared" si="53"/>
        <v>0.64684406084231982</v>
      </c>
      <c r="T180" s="76">
        <f t="shared" si="54"/>
        <v>0.64684406084231982</v>
      </c>
      <c r="U180" s="76">
        <f t="shared" si="55"/>
        <v>-0.4356500323217834</v>
      </c>
      <c r="W180" s="76">
        <f t="shared" si="56"/>
        <v>0</v>
      </c>
      <c r="X180" s="76">
        <f t="shared" si="57"/>
        <v>1</v>
      </c>
      <c r="Y180" s="76">
        <f t="shared" si="58"/>
        <v>0.5</v>
      </c>
      <c r="Z180" s="76">
        <f t="shared" si="40"/>
        <v>0.5</v>
      </c>
      <c r="AA180" s="76">
        <f t="shared" si="59"/>
        <v>-0.69314718055994529</v>
      </c>
    </row>
    <row r="181" spans="1:27" x14ac:dyDescent="0.25">
      <c r="A181">
        <v>1</v>
      </c>
      <c r="B181">
        <v>0</v>
      </c>
      <c r="C181">
        <v>1</v>
      </c>
      <c r="E181" s="87">
        <f t="shared" si="41"/>
        <v>0</v>
      </c>
      <c r="F181" s="87">
        <f t="shared" si="42"/>
        <v>1</v>
      </c>
      <c r="G181" s="87">
        <f t="shared" si="43"/>
        <v>0.5</v>
      </c>
      <c r="H181" s="87">
        <f t="shared" si="44"/>
        <v>0.5</v>
      </c>
      <c r="I181" s="87">
        <f t="shared" si="45"/>
        <v>-0.69314718055994529</v>
      </c>
      <c r="K181" s="76">
        <f t="shared" si="46"/>
        <v>0.605195533283861</v>
      </c>
      <c r="L181" s="76">
        <f t="shared" si="47"/>
        <v>1.8316103146534117</v>
      </c>
      <c r="M181" s="76">
        <f t="shared" si="48"/>
        <v>0.64684406084231982</v>
      </c>
      <c r="N181" s="76">
        <f t="shared" si="49"/>
        <v>0.64684406084231982</v>
      </c>
      <c r="O181" s="76">
        <f t="shared" si="50"/>
        <v>-0.4356500323217834</v>
      </c>
      <c r="Q181" s="76">
        <f t="shared" si="51"/>
        <v>0.605195533283861</v>
      </c>
      <c r="R181" s="76">
        <f t="shared" si="52"/>
        <v>1.8316103146534117</v>
      </c>
      <c r="S181" s="76">
        <f t="shared" si="53"/>
        <v>0.64684406084231982</v>
      </c>
      <c r="T181" s="76">
        <f t="shared" si="54"/>
        <v>0.64684406084231982</v>
      </c>
      <c r="U181" s="76">
        <f t="shared" si="55"/>
        <v>-0.4356500323217834</v>
      </c>
      <c r="W181" s="76">
        <f t="shared" si="56"/>
        <v>0</v>
      </c>
      <c r="X181" s="76">
        <f t="shared" si="57"/>
        <v>1</v>
      </c>
      <c r="Y181" s="76">
        <f t="shared" si="58"/>
        <v>0.5</v>
      </c>
      <c r="Z181" s="76">
        <f t="shared" si="40"/>
        <v>0.5</v>
      </c>
      <c r="AA181" s="76">
        <f t="shared" si="59"/>
        <v>-0.69314718055994529</v>
      </c>
    </row>
    <row r="182" spans="1:27" x14ac:dyDescent="0.25">
      <c r="A182">
        <v>1</v>
      </c>
      <c r="B182">
        <v>0</v>
      </c>
      <c r="C182">
        <v>0</v>
      </c>
      <c r="E182" s="87">
        <f t="shared" si="41"/>
        <v>0</v>
      </c>
      <c r="F182" s="87">
        <f t="shared" si="42"/>
        <v>1</v>
      </c>
      <c r="G182" s="87">
        <f t="shared" si="43"/>
        <v>0.5</v>
      </c>
      <c r="H182" s="87">
        <f t="shared" si="44"/>
        <v>0.5</v>
      </c>
      <c r="I182" s="87">
        <f t="shared" si="45"/>
        <v>-0.69314718055994529</v>
      </c>
      <c r="K182" s="76">
        <f t="shared" si="46"/>
        <v>0</v>
      </c>
      <c r="L182" s="76">
        <f t="shared" si="47"/>
        <v>1</v>
      </c>
      <c r="M182" s="76">
        <f t="shared" si="48"/>
        <v>0.5</v>
      </c>
      <c r="N182" s="76">
        <f t="shared" si="49"/>
        <v>0.5</v>
      </c>
      <c r="O182" s="76">
        <f t="shared" si="50"/>
        <v>-0.69314718055994529</v>
      </c>
      <c r="Q182" s="76">
        <f t="shared" si="51"/>
        <v>0</v>
      </c>
      <c r="R182" s="76">
        <f t="shared" si="52"/>
        <v>1</v>
      </c>
      <c r="S182" s="76">
        <f t="shared" si="53"/>
        <v>0.5</v>
      </c>
      <c r="T182" s="76">
        <f t="shared" si="54"/>
        <v>0.5</v>
      </c>
      <c r="U182" s="76">
        <f t="shared" si="55"/>
        <v>-0.69314718055994529</v>
      </c>
      <c r="W182" s="76">
        <f t="shared" si="56"/>
        <v>0</v>
      </c>
      <c r="X182" s="76">
        <f t="shared" si="57"/>
        <v>1</v>
      </c>
      <c r="Y182" s="76">
        <f t="shared" si="58"/>
        <v>0.5</v>
      </c>
      <c r="Z182" s="76">
        <f t="shared" si="40"/>
        <v>0.5</v>
      </c>
      <c r="AA182" s="76">
        <f t="shared" si="59"/>
        <v>-0.69314718055994529</v>
      </c>
    </row>
    <row r="183" spans="1:27" x14ac:dyDescent="0.25">
      <c r="A183">
        <v>1</v>
      </c>
      <c r="B183">
        <v>0</v>
      </c>
      <c r="C183">
        <v>0</v>
      </c>
      <c r="E183" s="87">
        <f t="shared" si="41"/>
        <v>0</v>
      </c>
      <c r="F183" s="87">
        <f t="shared" si="42"/>
        <v>1</v>
      </c>
      <c r="G183" s="87">
        <f t="shared" si="43"/>
        <v>0.5</v>
      </c>
      <c r="H183" s="87">
        <f t="shared" si="44"/>
        <v>0.5</v>
      </c>
      <c r="I183" s="87">
        <f t="shared" si="45"/>
        <v>-0.69314718055994529</v>
      </c>
      <c r="K183" s="76">
        <f t="shared" si="46"/>
        <v>0</v>
      </c>
      <c r="L183" s="76">
        <f t="shared" si="47"/>
        <v>1</v>
      </c>
      <c r="M183" s="76">
        <f t="shared" si="48"/>
        <v>0.5</v>
      </c>
      <c r="N183" s="76">
        <f t="shared" si="49"/>
        <v>0.5</v>
      </c>
      <c r="O183" s="76">
        <f t="shared" si="50"/>
        <v>-0.69314718055994529</v>
      </c>
      <c r="Q183" s="76">
        <f t="shared" si="51"/>
        <v>0</v>
      </c>
      <c r="R183" s="76">
        <f t="shared" si="52"/>
        <v>1</v>
      </c>
      <c r="S183" s="76">
        <f t="shared" si="53"/>
        <v>0.5</v>
      </c>
      <c r="T183" s="76">
        <f t="shared" si="54"/>
        <v>0.5</v>
      </c>
      <c r="U183" s="76">
        <f t="shared" si="55"/>
        <v>-0.69314718055994529</v>
      </c>
      <c r="W183" s="76">
        <f t="shared" si="56"/>
        <v>0</v>
      </c>
      <c r="X183" s="76">
        <f t="shared" si="57"/>
        <v>1</v>
      </c>
      <c r="Y183" s="76">
        <f t="shared" si="58"/>
        <v>0.5</v>
      </c>
      <c r="Z183" s="76">
        <f t="shared" si="40"/>
        <v>0.5</v>
      </c>
      <c r="AA183" s="76">
        <f t="shared" si="59"/>
        <v>-0.69314718055994529</v>
      </c>
    </row>
    <row r="184" spans="1:27" x14ac:dyDescent="0.25">
      <c r="A184">
        <v>1</v>
      </c>
      <c r="B184">
        <v>0</v>
      </c>
      <c r="C184">
        <v>0</v>
      </c>
      <c r="E184" s="87">
        <f t="shared" si="41"/>
        <v>0</v>
      </c>
      <c r="F184" s="87">
        <f t="shared" si="42"/>
        <v>1</v>
      </c>
      <c r="G184" s="87">
        <f t="shared" si="43"/>
        <v>0.5</v>
      </c>
      <c r="H184" s="87">
        <f t="shared" si="44"/>
        <v>0.5</v>
      </c>
      <c r="I184" s="87">
        <f t="shared" si="45"/>
        <v>-0.69314718055994529</v>
      </c>
      <c r="K184" s="76">
        <f t="shared" si="46"/>
        <v>0</v>
      </c>
      <c r="L184" s="76">
        <f t="shared" si="47"/>
        <v>1</v>
      </c>
      <c r="M184" s="76">
        <f t="shared" si="48"/>
        <v>0.5</v>
      </c>
      <c r="N184" s="76">
        <f t="shared" si="49"/>
        <v>0.5</v>
      </c>
      <c r="O184" s="76">
        <f t="shared" si="50"/>
        <v>-0.69314718055994529</v>
      </c>
      <c r="Q184" s="76">
        <f t="shared" si="51"/>
        <v>0</v>
      </c>
      <c r="R184" s="76">
        <f t="shared" si="52"/>
        <v>1</v>
      </c>
      <c r="S184" s="76">
        <f t="shared" si="53"/>
        <v>0.5</v>
      </c>
      <c r="T184" s="76">
        <f t="shared" si="54"/>
        <v>0.5</v>
      </c>
      <c r="U184" s="76">
        <f t="shared" si="55"/>
        <v>-0.69314718055994529</v>
      </c>
      <c r="W184" s="76">
        <f t="shared" si="56"/>
        <v>0</v>
      </c>
      <c r="X184" s="76">
        <f t="shared" si="57"/>
        <v>1</v>
      </c>
      <c r="Y184" s="76">
        <f t="shared" si="58"/>
        <v>0.5</v>
      </c>
      <c r="Z184" s="76">
        <f t="shared" si="40"/>
        <v>0.5</v>
      </c>
      <c r="AA184" s="76">
        <f t="shared" si="59"/>
        <v>-0.69314718055994529</v>
      </c>
    </row>
    <row r="185" spans="1:27" x14ac:dyDescent="0.25">
      <c r="A185">
        <v>1</v>
      </c>
      <c r="B185">
        <v>0</v>
      </c>
      <c r="C185">
        <v>0</v>
      </c>
      <c r="E185" s="87">
        <f t="shared" si="41"/>
        <v>0</v>
      </c>
      <c r="F185" s="87">
        <f t="shared" si="42"/>
        <v>1</v>
      </c>
      <c r="G185" s="87">
        <f t="shared" si="43"/>
        <v>0.5</v>
      </c>
      <c r="H185" s="87">
        <f t="shared" si="44"/>
        <v>0.5</v>
      </c>
      <c r="I185" s="87">
        <f t="shared" si="45"/>
        <v>-0.69314718055994529</v>
      </c>
      <c r="K185" s="76">
        <f t="shared" si="46"/>
        <v>0</v>
      </c>
      <c r="L185" s="76">
        <f t="shared" si="47"/>
        <v>1</v>
      </c>
      <c r="M185" s="76">
        <f t="shared" si="48"/>
        <v>0.5</v>
      </c>
      <c r="N185" s="76">
        <f t="shared" si="49"/>
        <v>0.5</v>
      </c>
      <c r="O185" s="76">
        <f t="shared" si="50"/>
        <v>-0.69314718055994529</v>
      </c>
      <c r="Q185" s="76">
        <f t="shared" si="51"/>
        <v>0</v>
      </c>
      <c r="R185" s="76">
        <f t="shared" si="52"/>
        <v>1</v>
      </c>
      <c r="S185" s="76">
        <f t="shared" si="53"/>
        <v>0.5</v>
      </c>
      <c r="T185" s="76">
        <f t="shared" si="54"/>
        <v>0.5</v>
      </c>
      <c r="U185" s="76">
        <f t="shared" si="55"/>
        <v>-0.69314718055994529</v>
      </c>
      <c r="W185" s="76">
        <f t="shared" si="56"/>
        <v>0</v>
      </c>
      <c r="X185" s="76">
        <f t="shared" si="57"/>
        <v>1</v>
      </c>
      <c r="Y185" s="76">
        <f t="shared" si="58"/>
        <v>0.5</v>
      </c>
      <c r="Z185" s="76">
        <f t="shared" si="40"/>
        <v>0.5</v>
      </c>
      <c r="AA185" s="76">
        <f t="shared" si="59"/>
        <v>-0.69314718055994529</v>
      </c>
    </row>
    <row r="186" spans="1:27" x14ac:dyDescent="0.25">
      <c r="A186">
        <v>1</v>
      </c>
      <c r="B186">
        <v>0</v>
      </c>
      <c r="C186">
        <v>1</v>
      </c>
      <c r="E186" s="87">
        <f t="shared" si="41"/>
        <v>0</v>
      </c>
      <c r="F186" s="87">
        <f t="shared" si="42"/>
        <v>1</v>
      </c>
      <c r="G186" s="87">
        <f t="shared" si="43"/>
        <v>0.5</v>
      </c>
      <c r="H186" s="87">
        <f t="shared" si="44"/>
        <v>0.5</v>
      </c>
      <c r="I186" s="87">
        <f t="shared" si="45"/>
        <v>-0.69314718055994529</v>
      </c>
      <c r="K186" s="76">
        <f t="shared" si="46"/>
        <v>0.605195533283861</v>
      </c>
      <c r="L186" s="76">
        <f t="shared" si="47"/>
        <v>1.8316103146534117</v>
      </c>
      <c r="M186" s="76">
        <f t="shared" si="48"/>
        <v>0.64684406084231982</v>
      </c>
      <c r="N186" s="76">
        <f t="shared" si="49"/>
        <v>0.64684406084231982</v>
      </c>
      <c r="O186" s="76">
        <f t="shared" si="50"/>
        <v>-0.4356500323217834</v>
      </c>
      <c r="Q186" s="76">
        <f t="shared" si="51"/>
        <v>0.605195533283861</v>
      </c>
      <c r="R186" s="76">
        <f t="shared" si="52"/>
        <v>1.8316103146534117</v>
      </c>
      <c r="S186" s="76">
        <f t="shared" si="53"/>
        <v>0.64684406084231982</v>
      </c>
      <c r="T186" s="76">
        <f t="shared" si="54"/>
        <v>0.64684406084231982</v>
      </c>
      <c r="U186" s="76">
        <f t="shared" si="55"/>
        <v>-0.4356500323217834</v>
      </c>
      <c r="W186" s="76">
        <f t="shared" si="56"/>
        <v>0</v>
      </c>
      <c r="X186" s="76">
        <f t="shared" si="57"/>
        <v>1</v>
      </c>
      <c r="Y186" s="76">
        <f t="shared" si="58"/>
        <v>0.5</v>
      </c>
      <c r="Z186" s="76">
        <f t="shared" si="40"/>
        <v>0.5</v>
      </c>
      <c r="AA186" s="76">
        <f t="shared" si="59"/>
        <v>-0.69314718055994529</v>
      </c>
    </row>
    <row r="187" spans="1:27" x14ac:dyDescent="0.25">
      <c r="A187">
        <v>1</v>
      </c>
      <c r="B187">
        <v>0</v>
      </c>
      <c r="C187">
        <v>0</v>
      </c>
      <c r="E187" s="87">
        <f t="shared" si="41"/>
        <v>0</v>
      </c>
      <c r="F187" s="87">
        <f t="shared" si="42"/>
        <v>1</v>
      </c>
      <c r="G187" s="87">
        <f t="shared" si="43"/>
        <v>0.5</v>
      </c>
      <c r="H187" s="87">
        <f t="shared" si="44"/>
        <v>0.5</v>
      </c>
      <c r="I187" s="87">
        <f t="shared" si="45"/>
        <v>-0.69314718055994529</v>
      </c>
      <c r="K187" s="76">
        <f t="shared" si="46"/>
        <v>0</v>
      </c>
      <c r="L187" s="76">
        <f t="shared" si="47"/>
        <v>1</v>
      </c>
      <c r="M187" s="76">
        <f t="shared" si="48"/>
        <v>0.5</v>
      </c>
      <c r="N187" s="76">
        <f t="shared" si="49"/>
        <v>0.5</v>
      </c>
      <c r="O187" s="76">
        <f t="shared" si="50"/>
        <v>-0.69314718055994529</v>
      </c>
      <c r="Q187" s="76">
        <f t="shared" si="51"/>
        <v>0</v>
      </c>
      <c r="R187" s="76">
        <f t="shared" si="52"/>
        <v>1</v>
      </c>
      <c r="S187" s="76">
        <f t="shared" si="53"/>
        <v>0.5</v>
      </c>
      <c r="T187" s="76">
        <f t="shared" si="54"/>
        <v>0.5</v>
      </c>
      <c r="U187" s="76">
        <f t="shared" si="55"/>
        <v>-0.69314718055994529</v>
      </c>
      <c r="W187" s="76">
        <f t="shared" si="56"/>
        <v>0</v>
      </c>
      <c r="X187" s="76">
        <f t="shared" si="57"/>
        <v>1</v>
      </c>
      <c r="Y187" s="76">
        <f t="shared" si="58"/>
        <v>0.5</v>
      </c>
      <c r="Z187" s="76">
        <f t="shared" si="40"/>
        <v>0.5</v>
      </c>
      <c r="AA187" s="76">
        <f t="shared" si="59"/>
        <v>-0.69314718055994529</v>
      </c>
    </row>
    <row r="188" spans="1:27" x14ac:dyDescent="0.25">
      <c r="A188">
        <v>1</v>
      </c>
      <c r="B188">
        <v>0</v>
      </c>
      <c r="C188">
        <v>0</v>
      </c>
      <c r="E188" s="87">
        <f t="shared" si="41"/>
        <v>0</v>
      </c>
      <c r="F188" s="87">
        <f t="shared" si="42"/>
        <v>1</v>
      </c>
      <c r="G188" s="87">
        <f t="shared" si="43"/>
        <v>0.5</v>
      </c>
      <c r="H188" s="87">
        <f t="shared" si="44"/>
        <v>0.5</v>
      </c>
      <c r="I188" s="87">
        <f t="shared" si="45"/>
        <v>-0.69314718055994529</v>
      </c>
      <c r="K188" s="76">
        <f t="shared" si="46"/>
        <v>0</v>
      </c>
      <c r="L188" s="76">
        <f t="shared" si="47"/>
        <v>1</v>
      </c>
      <c r="M188" s="76">
        <f t="shared" si="48"/>
        <v>0.5</v>
      </c>
      <c r="N188" s="76">
        <f t="shared" si="49"/>
        <v>0.5</v>
      </c>
      <c r="O188" s="76">
        <f t="shared" si="50"/>
        <v>-0.69314718055994529</v>
      </c>
      <c r="Q188" s="76">
        <f t="shared" si="51"/>
        <v>0</v>
      </c>
      <c r="R188" s="76">
        <f t="shared" si="52"/>
        <v>1</v>
      </c>
      <c r="S188" s="76">
        <f t="shared" si="53"/>
        <v>0.5</v>
      </c>
      <c r="T188" s="76">
        <f t="shared" si="54"/>
        <v>0.5</v>
      </c>
      <c r="U188" s="76">
        <f t="shared" si="55"/>
        <v>-0.69314718055994529</v>
      </c>
      <c r="W188" s="76">
        <f t="shared" si="56"/>
        <v>0</v>
      </c>
      <c r="X188" s="76">
        <f t="shared" si="57"/>
        <v>1</v>
      </c>
      <c r="Y188" s="76">
        <f t="shared" si="58"/>
        <v>0.5</v>
      </c>
      <c r="Z188" s="76">
        <f t="shared" si="40"/>
        <v>0.5</v>
      </c>
      <c r="AA188" s="76">
        <f t="shared" si="59"/>
        <v>-0.69314718055994529</v>
      </c>
    </row>
    <row r="189" spans="1:27" x14ac:dyDescent="0.25">
      <c r="A189">
        <v>1</v>
      </c>
      <c r="B189">
        <v>0</v>
      </c>
      <c r="C189">
        <v>0</v>
      </c>
      <c r="E189" s="87">
        <f t="shared" si="41"/>
        <v>0</v>
      </c>
      <c r="F189" s="87">
        <f t="shared" si="42"/>
        <v>1</v>
      </c>
      <c r="G189" s="87">
        <f t="shared" si="43"/>
        <v>0.5</v>
      </c>
      <c r="H189" s="87">
        <f t="shared" si="44"/>
        <v>0.5</v>
      </c>
      <c r="I189" s="87">
        <f t="shared" si="45"/>
        <v>-0.69314718055994529</v>
      </c>
      <c r="K189" s="76">
        <f t="shared" si="46"/>
        <v>0</v>
      </c>
      <c r="L189" s="76">
        <f t="shared" si="47"/>
        <v>1</v>
      </c>
      <c r="M189" s="76">
        <f t="shared" si="48"/>
        <v>0.5</v>
      </c>
      <c r="N189" s="76">
        <f t="shared" si="49"/>
        <v>0.5</v>
      </c>
      <c r="O189" s="76">
        <f t="shared" si="50"/>
        <v>-0.69314718055994529</v>
      </c>
      <c r="Q189" s="76">
        <f t="shared" si="51"/>
        <v>0</v>
      </c>
      <c r="R189" s="76">
        <f t="shared" si="52"/>
        <v>1</v>
      </c>
      <c r="S189" s="76">
        <f t="shared" si="53"/>
        <v>0.5</v>
      </c>
      <c r="T189" s="76">
        <f t="shared" si="54"/>
        <v>0.5</v>
      </c>
      <c r="U189" s="76">
        <f t="shared" si="55"/>
        <v>-0.69314718055994529</v>
      </c>
      <c r="W189" s="76">
        <f t="shared" si="56"/>
        <v>0</v>
      </c>
      <c r="X189" s="76">
        <f t="shared" si="57"/>
        <v>1</v>
      </c>
      <c r="Y189" s="76">
        <f t="shared" si="58"/>
        <v>0.5</v>
      </c>
      <c r="Z189" s="76">
        <f t="shared" si="40"/>
        <v>0.5</v>
      </c>
      <c r="AA189" s="76">
        <f t="shared" si="59"/>
        <v>-0.69314718055994529</v>
      </c>
    </row>
    <row r="190" spans="1:27" x14ac:dyDescent="0.25">
      <c r="A190">
        <v>1</v>
      </c>
      <c r="B190">
        <v>0</v>
      </c>
      <c r="C190">
        <v>1</v>
      </c>
      <c r="E190" s="87">
        <f t="shared" si="41"/>
        <v>0</v>
      </c>
      <c r="F190" s="87">
        <f t="shared" si="42"/>
        <v>1</v>
      </c>
      <c r="G190" s="87">
        <f t="shared" si="43"/>
        <v>0.5</v>
      </c>
      <c r="H190" s="87">
        <f t="shared" si="44"/>
        <v>0.5</v>
      </c>
      <c r="I190" s="87">
        <f t="shared" si="45"/>
        <v>-0.69314718055994529</v>
      </c>
      <c r="K190" s="76">
        <f t="shared" si="46"/>
        <v>0.605195533283861</v>
      </c>
      <c r="L190" s="76">
        <f t="shared" si="47"/>
        <v>1.8316103146534117</v>
      </c>
      <c r="M190" s="76">
        <f t="shared" si="48"/>
        <v>0.64684406084231982</v>
      </c>
      <c r="N190" s="76">
        <f t="shared" si="49"/>
        <v>0.64684406084231982</v>
      </c>
      <c r="O190" s="76">
        <f t="shared" si="50"/>
        <v>-0.4356500323217834</v>
      </c>
      <c r="Q190" s="76">
        <f t="shared" si="51"/>
        <v>0.605195533283861</v>
      </c>
      <c r="R190" s="76">
        <f t="shared" si="52"/>
        <v>1.8316103146534117</v>
      </c>
      <c r="S190" s="76">
        <f t="shared" si="53"/>
        <v>0.64684406084231982</v>
      </c>
      <c r="T190" s="76">
        <f t="shared" si="54"/>
        <v>0.64684406084231982</v>
      </c>
      <c r="U190" s="76">
        <f t="shared" si="55"/>
        <v>-0.4356500323217834</v>
      </c>
      <c r="W190" s="76">
        <f t="shared" si="56"/>
        <v>0</v>
      </c>
      <c r="X190" s="76">
        <f t="shared" si="57"/>
        <v>1</v>
      </c>
      <c r="Y190" s="76">
        <f t="shared" si="58"/>
        <v>0.5</v>
      </c>
      <c r="Z190" s="76">
        <f t="shared" si="40"/>
        <v>0.5</v>
      </c>
      <c r="AA190" s="76">
        <f t="shared" si="59"/>
        <v>-0.69314718055994529</v>
      </c>
    </row>
    <row r="191" spans="1:27" x14ac:dyDescent="0.25">
      <c r="A191">
        <v>1</v>
      </c>
      <c r="B191">
        <v>1</v>
      </c>
      <c r="C191">
        <v>1</v>
      </c>
      <c r="E191" s="87">
        <f t="shared" si="41"/>
        <v>1.462280267582817</v>
      </c>
      <c r="F191" s="87">
        <f t="shared" si="42"/>
        <v>4.3157894714615983</v>
      </c>
      <c r="G191" s="87">
        <f t="shared" si="43"/>
        <v>0.81188118804015652</v>
      </c>
      <c r="H191" s="87">
        <f t="shared" si="44"/>
        <v>0.81188118804015652</v>
      </c>
      <c r="I191" s="87">
        <f t="shared" si="45"/>
        <v>-0.20840126967388672</v>
      </c>
      <c r="K191" s="76">
        <f t="shared" si="46"/>
        <v>2.0674758008666778</v>
      </c>
      <c r="L191" s="76">
        <f t="shared" si="47"/>
        <v>7.9048445118016568</v>
      </c>
      <c r="M191" s="76">
        <f t="shared" si="48"/>
        <v>0.88770157652110693</v>
      </c>
      <c r="N191" s="76">
        <f t="shared" si="49"/>
        <v>0.88770157652110693</v>
      </c>
      <c r="O191" s="76">
        <f t="shared" si="50"/>
        <v>-0.11911965494784649</v>
      </c>
      <c r="Q191" s="76">
        <f t="shared" si="51"/>
        <v>4.0773020688385255</v>
      </c>
      <c r="R191" s="76">
        <f t="shared" si="52"/>
        <v>58.986114505249297</v>
      </c>
      <c r="S191" s="76">
        <f t="shared" si="53"/>
        <v>0.98332947535862669</v>
      </c>
      <c r="T191" s="76">
        <f t="shared" si="54"/>
        <v>0.98332947535862669</v>
      </c>
      <c r="U191" s="76">
        <f t="shared" si="55"/>
        <v>-1.6811041688186097E-2</v>
      </c>
      <c r="W191" s="76">
        <f t="shared" si="56"/>
        <v>0</v>
      </c>
      <c r="X191" s="76">
        <f t="shared" si="57"/>
        <v>1</v>
      </c>
      <c r="Y191" s="76">
        <f t="shared" si="58"/>
        <v>0.5</v>
      </c>
      <c r="Z191" s="76">
        <f t="shared" si="40"/>
        <v>0.5</v>
      </c>
      <c r="AA191" s="76">
        <f t="shared" si="59"/>
        <v>-0.69314718055994529</v>
      </c>
    </row>
    <row r="192" spans="1:27" x14ac:dyDescent="0.25">
      <c r="A192">
        <v>1</v>
      </c>
      <c r="B192">
        <v>1</v>
      </c>
      <c r="C192">
        <v>1</v>
      </c>
      <c r="E192" s="87">
        <f t="shared" si="41"/>
        <v>1.462280267582817</v>
      </c>
      <c r="F192" s="87">
        <f t="shared" si="42"/>
        <v>4.3157894714615983</v>
      </c>
      <c r="G192" s="87">
        <f t="shared" si="43"/>
        <v>0.81188118804015652</v>
      </c>
      <c r="H192" s="87">
        <f t="shared" si="44"/>
        <v>0.81188118804015652</v>
      </c>
      <c r="I192" s="87">
        <f t="shared" si="45"/>
        <v>-0.20840126967388672</v>
      </c>
      <c r="K192" s="76">
        <f t="shared" si="46"/>
        <v>2.0674758008666778</v>
      </c>
      <c r="L192" s="76">
        <f t="shared" si="47"/>
        <v>7.9048445118016568</v>
      </c>
      <c r="M192" s="76">
        <f t="shared" si="48"/>
        <v>0.88770157652110693</v>
      </c>
      <c r="N192" s="76">
        <f t="shared" si="49"/>
        <v>0.88770157652110693</v>
      </c>
      <c r="O192" s="76">
        <f t="shared" si="50"/>
        <v>-0.11911965494784649</v>
      </c>
      <c r="Q192" s="76">
        <f t="shared" si="51"/>
        <v>4.0773020688385255</v>
      </c>
      <c r="R192" s="76">
        <f t="shared" si="52"/>
        <v>58.986114505249297</v>
      </c>
      <c r="S192" s="76">
        <f t="shared" si="53"/>
        <v>0.98332947535862669</v>
      </c>
      <c r="T192" s="76">
        <f t="shared" si="54"/>
        <v>0.98332947535862669</v>
      </c>
      <c r="U192" s="76">
        <f t="shared" si="55"/>
        <v>-1.6811041688186097E-2</v>
      </c>
      <c r="W192" s="76">
        <f t="shared" si="56"/>
        <v>0</v>
      </c>
      <c r="X192" s="76">
        <f t="shared" si="57"/>
        <v>1</v>
      </c>
      <c r="Y192" s="76">
        <f t="shared" si="58"/>
        <v>0.5</v>
      </c>
      <c r="Z192" s="76">
        <f t="shared" si="40"/>
        <v>0.5</v>
      </c>
      <c r="AA192" s="76">
        <f t="shared" si="59"/>
        <v>-0.69314718055994529</v>
      </c>
    </row>
    <row r="193" spans="1:27" x14ac:dyDescent="0.25">
      <c r="A193">
        <v>1</v>
      </c>
      <c r="B193">
        <v>1</v>
      </c>
      <c r="C193">
        <v>1</v>
      </c>
      <c r="E193" s="87">
        <f t="shared" si="41"/>
        <v>1.462280267582817</v>
      </c>
      <c r="F193" s="87">
        <f t="shared" si="42"/>
        <v>4.3157894714615983</v>
      </c>
      <c r="G193" s="87">
        <f t="shared" si="43"/>
        <v>0.81188118804015652</v>
      </c>
      <c r="H193" s="87">
        <f t="shared" si="44"/>
        <v>0.81188118804015652</v>
      </c>
      <c r="I193" s="87">
        <f t="shared" si="45"/>
        <v>-0.20840126967388672</v>
      </c>
      <c r="K193" s="76">
        <f t="shared" si="46"/>
        <v>2.0674758008666778</v>
      </c>
      <c r="L193" s="76">
        <f t="shared" si="47"/>
        <v>7.9048445118016568</v>
      </c>
      <c r="M193" s="76">
        <f t="shared" si="48"/>
        <v>0.88770157652110693</v>
      </c>
      <c r="N193" s="76">
        <f t="shared" si="49"/>
        <v>0.88770157652110693</v>
      </c>
      <c r="O193" s="76">
        <f t="shared" si="50"/>
        <v>-0.11911965494784649</v>
      </c>
      <c r="Q193" s="76">
        <f t="shared" si="51"/>
        <v>4.0773020688385255</v>
      </c>
      <c r="R193" s="76">
        <f t="shared" si="52"/>
        <v>58.986114505249297</v>
      </c>
      <c r="S193" s="76">
        <f t="shared" si="53"/>
        <v>0.98332947535862669</v>
      </c>
      <c r="T193" s="76">
        <f t="shared" si="54"/>
        <v>0.98332947535862669</v>
      </c>
      <c r="U193" s="76">
        <f t="shared" si="55"/>
        <v>-1.6811041688186097E-2</v>
      </c>
      <c r="W193" s="76">
        <f t="shared" si="56"/>
        <v>0</v>
      </c>
      <c r="X193" s="76">
        <f t="shared" si="57"/>
        <v>1</v>
      </c>
      <c r="Y193" s="76">
        <f t="shared" si="58"/>
        <v>0.5</v>
      </c>
      <c r="Z193" s="76">
        <f t="shared" si="40"/>
        <v>0.5</v>
      </c>
      <c r="AA193" s="76">
        <f t="shared" si="59"/>
        <v>-0.69314718055994529</v>
      </c>
    </row>
    <row r="194" spans="1:27" x14ac:dyDescent="0.25">
      <c r="A194">
        <v>1</v>
      </c>
      <c r="B194">
        <v>1</v>
      </c>
      <c r="C194">
        <v>1</v>
      </c>
      <c r="E194" s="87">
        <f t="shared" si="41"/>
        <v>1.462280267582817</v>
      </c>
      <c r="F194" s="87">
        <f t="shared" si="42"/>
        <v>4.3157894714615983</v>
      </c>
      <c r="G194" s="87">
        <f t="shared" si="43"/>
        <v>0.81188118804015652</v>
      </c>
      <c r="H194" s="87">
        <f t="shared" si="44"/>
        <v>0.81188118804015652</v>
      </c>
      <c r="I194" s="87">
        <f t="shared" si="45"/>
        <v>-0.20840126967388672</v>
      </c>
      <c r="K194" s="76">
        <f t="shared" si="46"/>
        <v>2.0674758008666778</v>
      </c>
      <c r="L194" s="76">
        <f t="shared" si="47"/>
        <v>7.9048445118016568</v>
      </c>
      <c r="M194" s="76">
        <f t="shared" si="48"/>
        <v>0.88770157652110693</v>
      </c>
      <c r="N194" s="76">
        <f t="shared" si="49"/>
        <v>0.88770157652110693</v>
      </c>
      <c r="O194" s="76">
        <f t="shared" si="50"/>
        <v>-0.11911965494784649</v>
      </c>
      <c r="Q194" s="76">
        <f t="shared" si="51"/>
        <v>4.0773020688385255</v>
      </c>
      <c r="R194" s="76">
        <f t="shared" si="52"/>
        <v>58.986114505249297</v>
      </c>
      <c r="S194" s="76">
        <f t="shared" si="53"/>
        <v>0.98332947535862669</v>
      </c>
      <c r="T194" s="76">
        <f t="shared" si="54"/>
        <v>0.98332947535862669</v>
      </c>
      <c r="U194" s="76">
        <f t="shared" si="55"/>
        <v>-1.6811041688186097E-2</v>
      </c>
      <c r="W194" s="76">
        <f t="shared" si="56"/>
        <v>0</v>
      </c>
      <c r="X194" s="76">
        <f t="shared" si="57"/>
        <v>1</v>
      </c>
      <c r="Y194" s="76">
        <f t="shared" si="58"/>
        <v>0.5</v>
      </c>
      <c r="Z194" s="76">
        <f t="shared" si="40"/>
        <v>0.5</v>
      </c>
      <c r="AA194" s="76">
        <f t="shared" si="59"/>
        <v>-0.69314718055994529</v>
      </c>
    </row>
    <row r="195" spans="1:27" x14ac:dyDescent="0.25">
      <c r="A195">
        <v>1</v>
      </c>
      <c r="B195">
        <v>1</v>
      </c>
      <c r="C195">
        <v>1</v>
      </c>
      <c r="E195" s="87">
        <f t="shared" si="41"/>
        <v>1.462280267582817</v>
      </c>
      <c r="F195" s="87">
        <f t="shared" si="42"/>
        <v>4.3157894714615983</v>
      </c>
      <c r="G195" s="87">
        <f t="shared" si="43"/>
        <v>0.81188118804015652</v>
      </c>
      <c r="H195" s="87">
        <f t="shared" si="44"/>
        <v>0.81188118804015652</v>
      </c>
      <c r="I195" s="87">
        <f t="shared" si="45"/>
        <v>-0.20840126967388672</v>
      </c>
      <c r="K195" s="76">
        <f t="shared" si="46"/>
        <v>2.0674758008666778</v>
      </c>
      <c r="L195" s="76">
        <f t="shared" si="47"/>
        <v>7.9048445118016568</v>
      </c>
      <c r="M195" s="76">
        <f t="shared" si="48"/>
        <v>0.88770157652110693</v>
      </c>
      <c r="N195" s="76">
        <f t="shared" si="49"/>
        <v>0.88770157652110693</v>
      </c>
      <c r="O195" s="76">
        <f t="shared" si="50"/>
        <v>-0.11911965494784649</v>
      </c>
      <c r="Q195" s="76">
        <f t="shared" si="51"/>
        <v>4.0773020688385255</v>
      </c>
      <c r="R195" s="76">
        <f t="shared" si="52"/>
        <v>58.986114505249297</v>
      </c>
      <c r="S195" s="76">
        <f t="shared" si="53"/>
        <v>0.98332947535862669</v>
      </c>
      <c r="T195" s="76">
        <f t="shared" si="54"/>
        <v>0.98332947535862669</v>
      </c>
      <c r="U195" s="76">
        <f t="shared" si="55"/>
        <v>-1.6811041688186097E-2</v>
      </c>
      <c r="W195" s="76">
        <f t="shared" si="56"/>
        <v>0</v>
      </c>
      <c r="X195" s="76">
        <f t="shared" si="57"/>
        <v>1</v>
      </c>
      <c r="Y195" s="76">
        <f t="shared" si="58"/>
        <v>0.5</v>
      </c>
      <c r="Z195" s="76">
        <f t="shared" si="40"/>
        <v>0.5</v>
      </c>
      <c r="AA195" s="76">
        <f t="shared" si="59"/>
        <v>-0.69314718055994529</v>
      </c>
    </row>
    <row r="196" spans="1:27" x14ac:dyDescent="0.25">
      <c r="A196">
        <v>1</v>
      </c>
      <c r="B196">
        <v>0</v>
      </c>
      <c r="C196">
        <v>1</v>
      </c>
      <c r="E196" s="87">
        <f t="shared" si="41"/>
        <v>0</v>
      </c>
      <c r="F196" s="87">
        <f t="shared" si="42"/>
        <v>1</v>
      </c>
      <c r="G196" s="87">
        <f t="shared" si="43"/>
        <v>0.5</v>
      </c>
      <c r="H196" s="87">
        <f t="shared" si="44"/>
        <v>0.5</v>
      </c>
      <c r="I196" s="87">
        <f t="shared" si="45"/>
        <v>-0.69314718055994529</v>
      </c>
      <c r="K196" s="76">
        <f t="shared" si="46"/>
        <v>0.605195533283861</v>
      </c>
      <c r="L196" s="76">
        <f t="shared" si="47"/>
        <v>1.8316103146534117</v>
      </c>
      <c r="M196" s="76">
        <f t="shared" si="48"/>
        <v>0.64684406084231982</v>
      </c>
      <c r="N196" s="76">
        <f t="shared" si="49"/>
        <v>0.64684406084231982</v>
      </c>
      <c r="O196" s="76">
        <f t="shared" si="50"/>
        <v>-0.4356500323217834</v>
      </c>
      <c r="Q196" s="76">
        <f t="shared" si="51"/>
        <v>0.605195533283861</v>
      </c>
      <c r="R196" s="76">
        <f t="shared" si="52"/>
        <v>1.8316103146534117</v>
      </c>
      <c r="S196" s="76">
        <f t="shared" si="53"/>
        <v>0.64684406084231982</v>
      </c>
      <c r="T196" s="76">
        <f t="shared" si="54"/>
        <v>0.64684406084231982</v>
      </c>
      <c r="U196" s="76">
        <f t="shared" si="55"/>
        <v>-0.4356500323217834</v>
      </c>
      <c r="W196" s="76">
        <f t="shared" si="56"/>
        <v>0</v>
      </c>
      <c r="X196" s="76">
        <f t="shared" si="57"/>
        <v>1</v>
      </c>
      <c r="Y196" s="76">
        <f t="shared" si="58"/>
        <v>0.5</v>
      </c>
      <c r="Z196" s="76">
        <f t="shared" si="40"/>
        <v>0.5</v>
      </c>
      <c r="AA196" s="76">
        <f t="shared" si="59"/>
        <v>-0.69314718055994529</v>
      </c>
    </row>
    <row r="197" spans="1:27" x14ac:dyDescent="0.25">
      <c r="A197">
        <v>1</v>
      </c>
      <c r="B197">
        <v>1</v>
      </c>
      <c r="C197">
        <v>0</v>
      </c>
      <c r="E197" s="87">
        <f t="shared" si="41"/>
        <v>1.462280267582817</v>
      </c>
      <c r="F197" s="87">
        <f t="shared" si="42"/>
        <v>4.3157894714615983</v>
      </c>
      <c r="G197" s="87">
        <f t="shared" si="43"/>
        <v>0.81188118804015652</v>
      </c>
      <c r="H197" s="87">
        <f t="shared" si="44"/>
        <v>0.81188118804015652</v>
      </c>
      <c r="I197" s="87">
        <f t="shared" si="45"/>
        <v>-0.20840126967388672</v>
      </c>
      <c r="K197" s="76">
        <f t="shared" si="46"/>
        <v>1.462280267582817</v>
      </c>
      <c r="L197" s="76">
        <f t="shared" si="47"/>
        <v>4.3157894714615983</v>
      </c>
      <c r="M197" s="76">
        <f t="shared" si="48"/>
        <v>0.81188118804015652</v>
      </c>
      <c r="N197" s="76">
        <f t="shared" si="49"/>
        <v>0.81188118804015652</v>
      </c>
      <c r="O197" s="76">
        <f t="shared" si="50"/>
        <v>-0.20840126967388672</v>
      </c>
      <c r="Q197" s="76">
        <f t="shared" si="51"/>
        <v>1.462280267582817</v>
      </c>
      <c r="R197" s="76">
        <f t="shared" si="52"/>
        <v>4.3157894714615983</v>
      </c>
      <c r="S197" s="76">
        <f t="shared" si="53"/>
        <v>0.81188118804015652</v>
      </c>
      <c r="T197" s="76">
        <f t="shared" si="54"/>
        <v>0.81188118804015652</v>
      </c>
      <c r="U197" s="76">
        <f t="shared" si="55"/>
        <v>-0.20840126967388672</v>
      </c>
      <c r="W197" s="76">
        <f t="shared" si="56"/>
        <v>0</v>
      </c>
      <c r="X197" s="76">
        <f t="shared" si="57"/>
        <v>1</v>
      </c>
      <c r="Y197" s="76">
        <f t="shared" si="58"/>
        <v>0.5</v>
      </c>
      <c r="Z197" s="76">
        <f t="shared" si="40"/>
        <v>0.5</v>
      </c>
      <c r="AA197" s="76">
        <f t="shared" si="59"/>
        <v>-0.69314718055994529</v>
      </c>
    </row>
    <row r="198" spans="1:27" x14ac:dyDescent="0.25">
      <c r="A198">
        <v>1</v>
      </c>
      <c r="B198">
        <v>0</v>
      </c>
      <c r="C198">
        <v>1</v>
      </c>
      <c r="E198" s="87">
        <f t="shared" si="41"/>
        <v>0</v>
      </c>
      <c r="F198" s="87">
        <f t="shared" si="42"/>
        <v>1</v>
      </c>
      <c r="G198" s="87">
        <f t="shared" si="43"/>
        <v>0.5</v>
      </c>
      <c r="H198" s="87">
        <f t="shared" si="44"/>
        <v>0.5</v>
      </c>
      <c r="I198" s="87">
        <f t="shared" si="45"/>
        <v>-0.69314718055994529</v>
      </c>
      <c r="K198" s="76">
        <f t="shared" si="46"/>
        <v>0.605195533283861</v>
      </c>
      <c r="L198" s="76">
        <f t="shared" si="47"/>
        <v>1.8316103146534117</v>
      </c>
      <c r="M198" s="76">
        <f t="shared" si="48"/>
        <v>0.64684406084231982</v>
      </c>
      <c r="N198" s="76">
        <f t="shared" si="49"/>
        <v>0.64684406084231982</v>
      </c>
      <c r="O198" s="76">
        <f t="shared" si="50"/>
        <v>-0.4356500323217834</v>
      </c>
      <c r="Q198" s="76">
        <f t="shared" si="51"/>
        <v>0.605195533283861</v>
      </c>
      <c r="R198" s="76">
        <f t="shared" si="52"/>
        <v>1.8316103146534117</v>
      </c>
      <c r="S198" s="76">
        <f t="shared" si="53"/>
        <v>0.64684406084231982</v>
      </c>
      <c r="T198" s="76">
        <f t="shared" si="54"/>
        <v>0.64684406084231982</v>
      </c>
      <c r="U198" s="76">
        <f t="shared" si="55"/>
        <v>-0.4356500323217834</v>
      </c>
      <c r="W198" s="76">
        <f t="shared" si="56"/>
        <v>0</v>
      </c>
      <c r="X198" s="76">
        <f t="shared" si="57"/>
        <v>1</v>
      </c>
      <c r="Y198" s="76">
        <f t="shared" si="58"/>
        <v>0.5</v>
      </c>
      <c r="Z198" s="76">
        <f t="shared" si="40"/>
        <v>0.5</v>
      </c>
      <c r="AA198" s="76">
        <f t="shared" si="59"/>
        <v>-0.69314718055994529</v>
      </c>
    </row>
    <row r="199" spans="1:27" x14ac:dyDescent="0.25">
      <c r="A199">
        <v>1</v>
      </c>
      <c r="B199">
        <v>0</v>
      </c>
      <c r="C199">
        <v>0</v>
      </c>
      <c r="E199" s="87">
        <f t="shared" si="41"/>
        <v>0</v>
      </c>
      <c r="F199" s="87">
        <f t="shared" si="42"/>
        <v>1</v>
      </c>
      <c r="G199" s="87">
        <f t="shared" si="43"/>
        <v>0.5</v>
      </c>
      <c r="H199" s="87">
        <f t="shared" si="44"/>
        <v>0.5</v>
      </c>
      <c r="I199" s="87">
        <f t="shared" si="45"/>
        <v>-0.69314718055994529</v>
      </c>
      <c r="K199" s="76">
        <f t="shared" si="46"/>
        <v>0</v>
      </c>
      <c r="L199" s="76">
        <f t="shared" si="47"/>
        <v>1</v>
      </c>
      <c r="M199" s="76">
        <f t="shared" si="48"/>
        <v>0.5</v>
      </c>
      <c r="N199" s="76">
        <f t="shared" si="49"/>
        <v>0.5</v>
      </c>
      <c r="O199" s="76">
        <f t="shared" si="50"/>
        <v>-0.69314718055994529</v>
      </c>
      <c r="Q199" s="76">
        <f t="shared" si="51"/>
        <v>0</v>
      </c>
      <c r="R199" s="76">
        <f t="shared" si="52"/>
        <v>1</v>
      </c>
      <c r="S199" s="76">
        <f t="shared" si="53"/>
        <v>0.5</v>
      </c>
      <c r="T199" s="76">
        <f t="shared" si="54"/>
        <v>0.5</v>
      </c>
      <c r="U199" s="76">
        <f t="shared" si="55"/>
        <v>-0.69314718055994529</v>
      </c>
      <c r="W199" s="76">
        <f t="shared" si="56"/>
        <v>0</v>
      </c>
      <c r="X199" s="76">
        <f t="shared" si="57"/>
        <v>1</v>
      </c>
      <c r="Y199" s="76">
        <f t="shared" si="58"/>
        <v>0.5</v>
      </c>
      <c r="Z199" s="76">
        <f t="shared" si="40"/>
        <v>0.5</v>
      </c>
      <c r="AA199" s="76">
        <f t="shared" si="59"/>
        <v>-0.69314718055994529</v>
      </c>
    </row>
    <row r="200" spans="1:27" x14ac:dyDescent="0.25">
      <c r="A200">
        <v>1</v>
      </c>
      <c r="B200">
        <v>1</v>
      </c>
      <c r="C200">
        <v>1</v>
      </c>
      <c r="E200" s="87">
        <f t="shared" si="41"/>
        <v>1.462280267582817</v>
      </c>
      <c r="F200" s="87">
        <f t="shared" si="42"/>
        <v>4.3157894714615983</v>
      </c>
      <c r="G200" s="87">
        <f t="shared" si="43"/>
        <v>0.81188118804015652</v>
      </c>
      <c r="H200" s="87">
        <f t="shared" si="44"/>
        <v>0.81188118804015652</v>
      </c>
      <c r="I200" s="87">
        <f t="shared" si="45"/>
        <v>-0.20840126967388672</v>
      </c>
      <c r="K200" s="76">
        <f t="shared" si="46"/>
        <v>2.0674758008666778</v>
      </c>
      <c r="L200" s="76">
        <f t="shared" si="47"/>
        <v>7.9048445118016568</v>
      </c>
      <c r="M200" s="76">
        <f t="shared" si="48"/>
        <v>0.88770157652110693</v>
      </c>
      <c r="N200" s="76">
        <f t="shared" si="49"/>
        <v>0.88770157652110693</v>
      </c>
      <c r="O200" s="76">
        <f t="shared" si="50"/>
        <v>-0.11911965494784649</v>
      </c>
      <c r="Q200" s="76">
        <f t="shared" si="51"/>
        <v>4.0773020688385255</v>
      </c>
      <c r="R200" s="76">
        <f t="shared" si="52"/>
        <v>58.986114505249297</v>
      </c>
      <c r="S200" s="76">
        <f t="shared" si="53"/>
        <v>0.98332947535862669</v>
      </c>
      <c r="T200" s="76">
        <f t="shared" si="54"/>
        <v>0.98332947535862669</v>
      </c>
      <c r="U200" s="76">
        <f t="shared" si="55"/>
        <v>-1.6811041688186097E-2</v>
      </c>
      <c r="W200" s="76">
        <f t="shared" si="56"/>
        <v>0</v>
      </c>
      <c r="X200" s="76">
        <f t="shared" si="57"/>
        <v>1</v>
      </c>
      <c r="Y200" s="76">
        <f t="shared" si="58"/>
        <v>0.5</v>
      </c>
      <c r="Z200" s="76">
        <f t="shared" si="40"/>
        <v>0.5</v>
      </c>
      <c r="AA200" s="76">
        <f t="shared" si="59"/>
        <v>-0.69314718055994529</v>
      </c>
    </row>
    <row r="201" spans="1:27" x14ac:dyDescent="0.25">
      <c r="A201">
        <v>1</v>
      </c>
      <c r="B201">
        <v>1</v>
      </c>
      <c r="C201">
        <v>1</v>
      </c>
      <c r="E201" s="87">
        <f t="shared" si="41"/>
        <v>1.462280267582817</v>
      </c>
      <c r="F201" s="87">
        <f t="shared" si="42"/>
        <v>4.3157894714615983</v>
      </c>
      <c r="G201" s="87">
        <f t="shared" si="43"/>
        <v>0.81188118804015652</v>
      </c>
      <c r="H201" s="87">
        <f t="shared" si="44"/>
        <v>0.81188118804015652</v>
      </c>
      <c r="I201" s="87">
        <f t="shared" si="45"/>
        <v>-0.20840126967388672</v>
      </c>
      <c r="K201" s="76">
        <f t="shared" si="46"/>
        <v>2.0674758008666778</v>
      </c>
      <c r="L201" s="76">
        <f t="shared" si="47"/>
        <v>7.9048445118016568</v>
      </c>
      <c r="M201" s="76">
        <f t="shared" si="48"/>
        <v>0.88770157652110693</v>
      </c>
      <c r="N201" s="76">
        <f t="shared" si="49"/>
        <v>0.88770157652110693</v>
      </c>
      <c r="O201" s="76">
        <f t="shared" si="50"/>
        <v>-0.11911965494784649</v>
      </c>
      <c r="Q201" s="76">
        <f t="shared" si="51"/>
        <v>4.0773020688385255</v>
      </c>
      <c r="R201" s="76">
        <f t="shared" si="52"/>
        <v>58.986114505249297</v>
      </c>
      <c r="S201" s="76">
        <f t="shared" si="53"/>
        <v>0.98332947535862669</v>
      </c>
      <c r="T201" s="76">
        <f t="shared" si="54"/>
        <v>0.98332947535862669</v>
      </c>
      <c r="U201" s="76">
        <f t="shared" si="55"/>
        <v>-1.6811041688186097E-2</v>
      </c>
      <c r="W201" s="76">
        <f t="shared" si="56"/>
        <v>0</v>
      </c>
      <c r="X201" s="76">
        <f t="shared" si="57"/>
        <v>1</v>
      </c>
      <c r="Y201" s="76">
        <f t="shared" si="58"/>
        <v>0.5</v>
      </c>
      <c r="Z201" s="76">
        <f t="shared" ref="Z201:Z264" si="60">IF(A201=1,Y201,1-Y201)</f>
        <v>0.5</v>
      </c>
      <c r="AA201" s="76">
        <f t="shared" si="59"/>
        <v>-0.69314718055994529</v>
      </c>
    </row>
    <row r="202" spans="1:27" x14ac:dyDescent="0.25">
      <c r="A202">
        <v>1</v>
      </c>
      <c r="B202">
        <v>1</v>
      </c>
      <c r="C202">
        <v>1</v>
      </c>
      <c r="E202" s="87">
        <f t="shared" ref="E202:E265" si="61">$A$3+$B$3*$B202</f>
        <v>1.462280267582817</v>
      </c>
      <c r="F202" s="87">
        <f t="shared" ref="F202:F265" si="62">EXP(E202)</f>
        <v>4.3157894714615983</v>
      </c>
      <c r="G202" s="87">
        <f t="shared" ref="G202:G265" si="63">F202/(F202+1)</f>
        <v>0.81188118804015652</v>
      </c>
      <c r="H202" s="87">
        <f t="shared" ref="H202:H265" si="64">IF($A202=1,G202,1-G202)</f>
        <v>0.81188118804015652</v>
      </c>
      <c r="I202" s="87">
        <f t="shared" ref="I202:I265" si="65">LN(H202)</f>
        <v>-0.20840126967388672</v>
      </c>
      <c r="K202" s="76">
        <f t="shared" ref="K202:K265" si="66">$A$3+$B$3*$B202+$C$3*$C202</f>
        <v>2.0674758008666778</v>
      </c>
      <c r="L202" s="76">
        <f t="shared" ref="L202:L265" si="67">EXP(K202)</f>
        <v>7.9048445118016568</v>
      </c>
      <c r="M202" s="76">
        <f t="shared" ref="M202:M265" si="68">L202/(L202+1)</f>
        <v>0.88770157652110693</v>
      </c>
      <c r="N202" s="76">
        <f t="shared" ref="N202:N265" si="69">IF($A202=1,M202,1-M202)</f>
        <v>0.88770157652110693</v>
      </c>
      <c r="O202" s="76">
        <f t="shared" ref="O202:O265" si="70">LN(N202)</f>
        <v>-0.11911965494784649</v>
      </c>
      <c r="Q202" s="76">
        <f t="shared" ref="Q202:Q265" si="71">$A$3+$B$3*$B202+$C$3*$C202+$D$3*$B202*$C202</f>
        <v>4.0773020688385255</v>
      </c>
      <c r="R202" s="76">
        <f t="shared" ref="R202:R265" si="72">EXP(Q202)</f>
        <v>58.986114505249297</v>
      </c>
      <c r="S202" s="76">
        <f t="shared" ref="S202:S265" si="73">R202/(R202+1)</f>
        <v>0.98332947535862669</v>
      </c>
      <c r="T202" s="76">
        <f t="shared" ref="T202:T265" si="74">IF($A202=1,S202,1-S202)</f>
        <v>0.98332947535862669</v>
      </c>
      <c r="U202" s="76">
        <f t="shared" ref="U202:U265" si="75">LN(T202)</f>
        <v>-1.6811041688186097E-2</v>
      </c>
      <c r="W202" s="76">
        <f t="shared" ref="W202:W265" si="76">$A$3</f>
        <v>0</v>
      </c>
      <c r="X202" s="76">
        <f t="shared" ref="X202:X265" si="77">EXP(W202)</f>
        <v>1</v>
      </c>
      <c r="Y202" s="76">
        <f t="shared" ref="Y202:Y265" si="78">X202/(X202+1)</f>
        <v>0.5</v>
      </c>
      <c r="Z202" s="76">
        <f t="shared" si="60"/>
        <v>0.5</v>
      </c>
      <c r="AA202" s="76">
        <f t="shared" ref="AA202:AA265" si="79">LN(Z202)</f>
        <v>-0.69314718055994529</v>
      </c>
    </row>
    <row r="203" spans="1:27" x14ac:dyDescent="0.25">
      <c r="A203">
        <v>1</v>
      </c>
      <c r="B203">
        <v>1</v>
      </c>
      <c r="C203">
        <v>1</v>
      </c>
      <c r="E203" s="87">
        <f t="shared" si="61"/>
        <v>1.462280267582817</v>
      </c>
      <c r="F203" s="87">
        <f t="shared" si="62"/>
        <v>4.3157894714615983</v>
      </c>
      <c r="G203" s="87">
        <f t="shared" si="63"/>
        <v>0.81188118804015652</v>
      </c>
      <c r="H203" s="87">
        <f t="shared" si="64"/>
        <v>0.81188118804015652</v>
      </c>
      <c r="I203" s="87">
        <f t="shared" si="65"/>
        <v>-0.20840126967388672</v>
      </c>
      <c r="K203" s="76">
        <f t="shared" si="66"/>
        <v>2.0674758008666778</v>
      </c>
      <c r="L203" s="76">
        <f t="shared" si="67"/>
        <v>7.9048445118016568</v>
      </c>
      <c r="M203" s="76">
        <f t="shared" si="68"/>
        <v>0.88770157652110693</v>
      </c>
      <c r="N203" s="76">
        <f t="shared" si="69"/>
        <v>0.88770157652110693</v>
      </c>
      <c r="O203" s="76">
        <f t="shared" si="70"/>
        <v>-0.11911965494784649</v>
      </c>
      <c r="Q203" s="76">
        <f t="shared" si="71"/>
        <v>4.0773020688385255</v>
      </c>
      <c r="R203" s="76">
        <f t="shared" si="72"/>
        <v>58.986114505249297</v>
      </c>
      <c r="S203" s="76">
        <f t="shared" si="73"/>
        <v>0.98332947535862669</v>
      </c>
      <c r="T203" s="76">
        <f t="shared" si="74"/>
        <v>0.98332947535862669</v>
      </c>
      <c r="U203" s="76">
        <f t="shared" si="75"/>
        <v>-1.6811041688186097E-2</v>
      </c>
      <c r="W203" s="76">
        <f t="shared" si="76"/>
        <v>0</v>
      </c>
      <c r="X203" s="76">
        <f t="shared" si="77"/>
        <v>1</v>
      </c>
      <c r="Y203" s="76">
        <f t="shared" si="78"/>
        <v>0.5</v>
      </c>
      <c r="Z203" s="76">
        <f t="shared" si="60"/>
        <v>0.5</v>
      </c>
      <c r="AA203" s="76">
        <f t="shared" si="79"/>
        <v>-0.69314718055994529</v>
      </c>
    </row>
    <row r="204" spans="1:27" x14ac:dyDescent="0.25">
      <c r="A204">
        <v>1</v>
      </c>
      <c r="B204">
        <v>1</v>
      </c>
      <c r="C204">
        <v>1</v>
      </c>
      <c r="E204" s="87">
        <f t="shared" si="61"/>
        <v>1.462280267582817</v>
      </c>
      <c r="F204" s="87">
        <f t="shared" si="62"/>
        <v>4.3157894714615983</v>
      </c>
      <c r="G204" s="87">
        <f t="shared" si="63"/>
        <v>0.81188118804015652</v>
      </c>
      <c r="H204" s="87">
        <f t="shared" si="64"/>
        <v>0.81188118804015652</v>
      </c>
      <c r="I204" s="87">
        <f t="shared" si="65"/>
        <v>-0.20840126967388672</v>
      </c>
      <c r="K204" s="76">
        <f t="shared" si="66"/>
        <v>2.0674758008666778</v>
      </c>
      <c r="L204" s="76">
        <f t="shared" si="67"/>
        <v>7.9048445118016568</v>
      </c>
      <c r="M204" s="76">
        <f t="shared" si="68"/>
        <v>0.88770157652110693</v>
      </c>
      <c r="N204" s="76">
        <f t="shared" si="69"/>
        <v>0.88770157652110693</v>
      </c>
      <c r="O204" s="76">
        <f t="shared" si="70"/>
        <v>-0.11911965494784649</v>
      </c>
      <c r="Q204" s="76">
        <f t="shared" si="71"/>
        <v>4.0773020688385255</v>
      </c>
      <c r="R204" s="76">
        <f t="shared" si="72"/>
        <v>58.986114505249297</v>
      </c>
      <c r="S204" s="76">
        <f t="shared" si="73"/>
        <v>0.98332947535862669</v>
      </c>
      <c r="T204" s="76">
        <f t="shared" si="74"/>
        <v>0.98332947535862669</v>
      </c>
      <c r="U204" s="76">
        <f t="shared" si="75"/>
        <v>-1.6811041688186097E-2</v>
      </c>
      <c r="W204" s="76">
        <f t="shared" si="76"/>
        <v>0</v>
      </c>
      <c r="X204" s="76">
        <f t="shared" si="77"/>
        <v>1</v>
      </c>
      <c r="Y204" s="76">
        <f t="shared" si="78"/>
        <v>0.5</v>
      </c>
      <c r="Z204" s="76">
        <f t="shared" si="60"/>
        <v>0.5</v>
      </c>
      <c r="AA204" s="76">
        <f t="shared" si="79"/>
        <v>-0.69314718055994529</v>
      </c>
    </row>
    <row r="205" spans="1:27" x14ac:dyDescent="0.25">
      <c r="A205">
        <v>1</v>
      </c>
      <c r="B205">
        <v>0</v>
      </c>
      <c r="C205">
        <v>1</v>
      </c>
      <c r="E205" s="87">
        <f t="shared" si="61"/>
        <v>0</v>
      </c>
      <c r="F205" s="87">
        <f t="shared" si="62"/>
        <v>1</v>
      </c>
      <c r="G205" s="87">
        <f t="shared" si="63"/>
        <v>0.5</v>
      </c>
      <c r="H205" s="87">
        <f t="shared" si="64"/>
        <v>0.5</v>
      </c>
      <c r="I205" s="87">
        <f t="shared" si="65"/>
        <v>-0.69314718055994529</v>
      </c>
      <c r="K205" s="76">
        <f t="shared" si="66"/>
        <v>0.605195533283861</v>
      </c>
      <c r="L205" s="76">
        <f t="shared" si="67"/>
        <v>1.8316103146534117</v>
      </c>
      <c r="M205" s="76">
        <f t="shared" si="68"/>
        <v>0.64684406084231982</v>
      </c>
      <c r="N205" s="76">
        <f t="shared" si="69"/>
        <v>0.64684406084231982</v>
      </c>
      <c r="O205" s="76">
        <f t="shared" si="70"/>
        <v>-0.4356500323217834</v>
      </c>
      <c r="Q205" s="76">
        <f t="shared" si="71"/>
        <v>0.605195533283861</v>
      </c>
      <c r="R205" s="76">
        <f t="shared" si="72"/>
        <v>1.8316103146534117</v>
      </c>
      <c r="S205" s="76">
        <f t="shared" si="73"/>
        <v>0.64684406084231982</v>
      </c>
      <c r="T205" s="76">
        <f t="shared" si="74"/>
        <v>0.64684406084231982</v>
      </c>
      <c r="U205" s="76">
        <f t="shared" si="75"/>
        <v>-0.4356500323217834</v>
      </c>
      <c r="W205" s="76">
        <f t="shared" si="76"/>
        <v>0</v>
      </c>
      <c r="X205" s="76">
        <f t="shared" si="77"/>
        <v>1</v>
      </c>
      <c r="Y205" s="76">
        <f t="shared" si="78"/>
        <v>0.5</v>
      </c>
      <c r="Z205" s="76">
        <f t="shared" si="60"/>
        <v>0.5</v>
      </c>
      <c r="AA205" s="76">
        <f t="shared" si="79"/>
        <v>-0.69314718055994529</v>
      </c>
    </row>
    <row r="206" spans="1:27" x14ac:dyDescent="0.25">
      <c r="A206">
        <v>1</v>
      </c>
      <c r="B206">
        <v>0</v>
      </c>
      <c r="C206">
        <v>0</v>
      </c>
      <c r="E206" s="87">
        <f t="shared" si="61"/>
        <v>0</v>
      </c>
      <c r="F206" s="87">
        <f t="shared" si="62"/>
        <v>1</v>
      </c>
      <c r="G206" s="87">
        <f t="shared" si="63"/>
        <v>0.5</v>
      </c>
      <c r="H206" s="87">
        <f t="shared" si="64"/>
        <v>0.5</v>
      </c>
      <c r="I206" s="87">
        <f t="shared" si="65"/>
        <v>-0.69314718055994529</v>
      </c>
      <c r="K206" s="76">
        <f t="shared" si="66"/>
        <v>0</v>
      </c>
      <c r="L206" s="76">
        <f t="shared" si="67"/>
        <v>1</v>
      </c>
      <c r="M206" s="76">
        <f t="shared" si="68"/>
        <v>0.5</v>
      </c>
      <c r="N206" s="76">
        <f t="shared" si="69"/>
        <v>0.5</v>
      </c>
      <c r="O206" s="76">
        <f t="shared" si="70"/>
        <v>-0.69314718055994529</v>
      </c>
      <c r="Q206" s="76">
        <f t="shared" si="71"/>
        <v>0</v>
      </c>
      <c r="R206" s="76">
        <f t="shared" si="72"/>
        <v>1</v>
      </c>
      <c r="S206" s="76">
        <f t="shared" si="73"/>
        <v>0.5</v>
      </c>
      <c r="T206" s="76">
        <f t="shared" si="74"/>
        <v>0.5</v>
      </c>
      <c r="U206" s="76">
        <f t="shared" si="75"/>
        <v>-0.69314718055994529</v>
      </c>
      <c r="W206" s="76">
        <f t="shared" si="76"/>
        <v>0</v>
      </c>
      <c r="X206" s="76">
        <f t="shared" si="77"/>
        <v>1</v>
      </c>
      <c r="Y206" s="76">
        <f t="shared" si="78"/>
        <v>0.5</v>
      </c>
      <c r="Z206" s="76">
        <f t="shared" si="60"/>
        <v>0.5</v>
      </c>
      <c r="AA206" s="76">
        <f t="shared" si="79"/>
        <v>-0.69314718055994529</v>
      </c>
    </row>
    <row r="207" spans="1:27" x14ac:dyDescent="0.25">
      <c r="A207">
        <v>1</v>
      </c>
      <c r="B207">
        <v>0</v>
      </c>
      <c r="C207">
        <v>1</v>
      </c>
      <c r="E207" s="87">
        <f t="shared" si="61"/>
        <v>0</v>
      </c>
      <c r="F207" s="87">
        <f t="shared" si="62"/>
        <v>1</v>
      </c>
      <c r="G207" s="87">
        <f t="shared" si="63"/>
        <v>0.5</v>
      </c>
      <c r="H207" s="87">
        <f t="shared" si="64"/>
        <v>0.5</v>
      </c>
      <c r="I207" s="87">
        <f t="shared" si="65"/>
        <v>-0.69314718055994529</v>
      </c>
      <c r="K207" s="76">
        <f t="shared" si="66"/>
        <v>0.605195533283861</v>
      </c>
      <c r="L207" s="76">
        <f t="shared" si="67"/>
        <v>1.8316103146534117</v>
      </c>
      <c r="M207" s="76">
        <f t="shared" si="68"/>
        <v>0.64684406084231982</v>
      </c>
      <c r="N207" s="76">
        <f t="shared" si="69"/>
        <v>0.64684406084231982</v>
      </c>
      <c r="O207" s="76">
        <f t="shared" si="70"/>
        <v>-0.4356500323217834</v>
      </c>
      <c r="Q207" s="76">
        <f t="shared" si="71"/>
        <v>0.605195533283861</v>
      </c>
      <c r="R207" s="76">
        <f t="shared" si="72"/>
        <v>1.8316103146534117</v>
      </c>
      <c r="S207" s="76">
        <f t="shared" si="73"/>
        <v>0.64684406084231982</v>
      </c>
      <c r="T207" s="76">
        <f t="shared" si="74"/>
        <v>0.64684406084231982</v>
      </c>
      <c r="U207" s="76">
        <f t="shared" si="75"/>
        <v>-0.4356500323217834</v>
      </c>
      <c r="W207" s="76">
        <f t="shared" si="76"/>
        <v>0</v>
      </c>
      <c r="X207" s="76">
        <f t="shared" si="77"/>
        <v>1</v>
      </c>
      <c r="Y207" s="76">
        <f t="shared" si="78"/>
        <v>0.5</v>
      </c>
      <c r="Z207" s="76">
        <f t="shared" si="60"/>
        <v>0.5</v>
      </c>
      <c r="AA207" s="76">
        <f t="shared" si="79"/>
        <v>-0.69314718055994529</v>
      </c>
    </row>
    <row r="208" spans="1:27" x14ac:dyDescent="0.25">
      <c r="A208">
        <v>1</v>
      </c>
      <c r="B208">
        <v>0</v>
      </c>
      <c r="C208">
        <v>1</v>
      </c>
      <c r="E208" s="87">
        <f t="shared" si="61"/>
        <v>0</v>
      </c>
      <c r="F208" s="87">
        <f t="shared" si="62"/>
        <v>1</v>
      </c>
      <c r="G208" s="87">
        <f t="shared" si="63"/>
        <v>0.5</v>
      </c>
      <c r="H208" s="87">
        <f t="shared" si="64"/>
        <v>0.5</v>
      </c>
      <c r="I208" s="87">
        <f t="shared" si="65"/>
        <v>-0.69314718055994529</v>
      </c>
      <c r="K208" s="76">
        <f t="shared" si="66"/>
        <v>0.605195533283861</v>
      </c>
      <c r="L208" s="76">
        <f t="shared" si="67"/>
        <v>1.8316103146534117</v>
      </c>
      <c r="M208" s="76">
        <f t="shared" si="68"/>
        <v>0.64684406084231982</v>
      </c>
      <c r="N208" s="76">
        <f t="shared" si="69"/>
        <v>0.64684406084231982</v>
      </c>
      <c r="O208" s="76">
        <f t="shared" si="70"/>
        <v>-0.4356500323217834</v>
      </c>
      <c r="Q208" s="76">
        <f t="shared" si="71"/>
        <v>0.605195533283861</v>
      </c>
      <c r="R208" s="76">
        <f t="shared" si="72"/>
        <v>1.8316103146534117</v>
      </c>
      <c r="S208" s="76">
        <f t="shared" si="73"/>
        <v>0.64684406084231982</v>
      </c>
      <c r="T208" s="76">
        <f t="shared" si="74"/>
        <v>0.64684406084231982</v>
      </c>
      <c r="U208" s="76">
        <f t="shared" si="75"/>
        <v>-0.4356500323217834</v>
      </c>
      <c r="W208" s="76">
        <f t="shared" si="76"/>
        <v>0</v>
      </c>
      <c r="X208" s="76">
        <f t="shared" si="77"/>
        <v>1</v>
      </c>
      <c r="Y208" s="76">
        <f t="shared" si="78"/>
        <v>0.5</v>
      </c>
      <c r="Z208" s="76">
        <f t="shared" si="60"/>
        <v>0.5</v>
      </c>
      <c r="AA208" s="76">
        <f t="shared" si="79"/>
        <v>-0.69314718055994529</v>
      </c>
    </row>
    <row r="209" spans="1:27" x14ac:dyDescent="0.25">
      <c r="A209">
        <v>1</v>
      </c>
      <c r="B209">
        <v>1</v>
      </c>
      <c r="C209">
        <v>1</v>
      </c>
      <c r="E209" s="87">
        <f t="shared" si="61"/>
        <v>1.462280267582817</v>
      </c>
      <c r="F209" s="87">
        <f t="shared" si="62"/>
        <v>4.3157894714615983</v>
      </c>
      <c r="G209" s="87">
        <f t="shared" si="63"/>
        <v>0.81188118804015652</v>
      </c>
      <c r="H209" s="87">
        <f t="shared" si="64"/>
        <v>0.81188118804015652</v>
      </c>
      <c r="I209" s="87">
        <f t="shared" si="65"/>
        <v>-0.20840126967388672</v>
      </c>
      <c r="K209" s="76">
        <f t="shared" si="66"/>
        <v>2.0674758008666778</v>
      </c>
      <c r="L209" s="76">
        <f t="shared" si="67"/>
        <v>7.9048445118016568</v>
      </c>
      <c r="M209" s="76">
        <f t="shared" si="68"/>
        <v>0.88770157652110693</v>
      </c>
      <c r="N209" s="76">
        <f t="shared" si="69"/>
        <v>0.88770157652110693</v>
      </c>
      <c r="O209" s="76">
        <f t="shared" si="70"/>
        <v>-0.11911965494784649</v>
      </c>
      <c r="Q209" s="76">
        <f t="shared" si="71"/>
        <v>4.0773020688385255</v>
      </c>
      <c r="R209" s="76">
        <f t="shared" si="72"/>
        <v>58.986114505249297</v>
      </c>
      <c r="S209" s="76">
        <f t="shared" si="73"/>
        <v>0.98332947535862669</v>
      </c>
      <c r="T209" s="76">
        <f t="shared" si="74"/>
        <v>0.98332947535862669</v>
      </c>
      <c r="U209" s="76">
        <f t="shared" si="75"/>
        <v>-1.6811041688186097E-2</v>
      </c>
      <c r="W209" s="76">
        <f t="shared" si="76"/>
        <v>0</v>
      </c>
      <c r="X209" s="76">
        <f t="shared" si="77"/>
        <v>1</v>
      </c>
      <c r="Y209" s="76">
        <f t="shared" si="78"/>
        <v>0.5</v>
      </c>
      <c r="Z209" s="76">
        <f t="shared" si="60"/>
        <v>0.5</v>
      </c>
      <c r="AA209" s="76">
        <f t="shared" si="79"/>
        <v>-0.69314718055994529</v>
      </c>
    </row>
    <row r="210" spans="1:27" x14ac:dyDescent="0.25">
      <c r="A210">
        <v>1</v>
      </c>
      <c r="B210">
        <v>0</v>
      </c>
      <c r="C210">
        <v>1</v>
      </c>
      <c r="E210" s="87">
        <f t="shared" si="61"/>
        <v>0</v>
      </c>
      <c r="F210" s="87">
        <f t="shared" si="62"/>
        <v>1</v>
      </c>
      <c r="G210" s="87">
        <f t="shared" si="63"/>
        <v>0.5</v>
      </c>
      <c r="H210" s="87">
        <f t="shared" si="64"/>
        <v>0.5</v>
      </c>
      <c r="I210" s="87">
        <f t="shared" si="65"/>
        <v>-0.69314718055994529</v>
      </c>
      <c r="K210" s="76">
        <f t="shared" si="66"/>
        <v>0.605195533283861</v>
      </c>
      <c r="L210" s="76">
        <f t="shared" si="67"/>
        <v>1.8316103146534117</v>
      </c>
      <c r="M210" s="76">
        <f t="shared" si="68"/>
        <v>0.64684406084231982</v>
      </c>
      <c r="N210" s="76">
        <f t="shared" si="69"/>
        <v>0.64684406084231982</v>
      </c>
      <c r="O210" s="76">
        <f t="shared" si="70"/>
        <v>-0.4356500323217834</v>
      </c>
      <c r="Q210" s="76">
        <f t="shared" si="71"/>
        <v>0.605195533283861</v>
      </c>
      <c r="R210" s="76">
        <f t="shared" si="72"/>
        <v>1.8316103146534117</v>
      </c>
      <c r="S210" s="76">
        <f t="shared" si="73"/>
        <v>0.64684406084231982</v>
      </c>
      <c r="T210" s="76">
        <f t="shared" si="74"/>
        <v>0.64684406084231982</v>
      </c>
      <c r="U210" s="76">
        <f t="shared" si="75"/>
        <v>-0.4356500323217834</v>
      </c>
      <c r="W210" s="76">
        <f t="shared" si="76"/>
        <v>0</v>
      </c>
      <c r="X210" s="76">
        <f t="shared" si="77"/>
        <v>1</v>
      </c>
      <c r="Y210" s="76">
        <f t="shared" si="78"/>
        <v>0.5</v>
      </c>
      <c r="Z210" s="76">
        <f t="shared" si="60"/>
        <v>0.5</v>
      </c>
      <c r="AA210" s="76">
        <f t="shared" si="79"/>
        <v>-0.69314718055994529</v>
      </c>
    </row>
    <row r="211" spans="1:27" x14ac:dyDescent="0.25">
      <c r="A211">
        <v>1</v>
      </c>
      <c r="B211">
        <v>0</v>
      </c>
      <c r="C211">
        <v>0</v>
      </c>
      <c r="E211" s="87">
        <f t="shared" si="61"/>
        <v>0</v>
      </c>
      <c r="F211" s="87">
        <f t="shared" si="62"/>
        <v>1</v>
      </c>
      <c r="G211" s="87">
        <f t="shared" si="63"/>
        <v>0.5</v>
      </c>
      <c r="H211" s="87">
        <f t="shared" si="64"/>
        <v>0.5</v>
      </c>
      <c r="I211" s="87">
        <f t="shared" si="65"/>
        <v>-0.69314718055994529</v>
      </c>
      <c r="K211" s="76">
        <f t="shared" si="66"/>
        <v>0</v>
      </c>
      <c r="L211" s="76">
        <f t="shared" si="67"/>
        <v>1</v>
      </c>
      <c r="M211" s="76">
        <f t="shared" si="68"/>
        <v>0.5</v>
      </c>
      <c r="N211" s="76">
        <f t="shared" si="69"/>
        <v>0.5</v>
      </c>
      <c r="O211" s="76">
        <f t="shared" si="70"/>
        <v>-0.69314718055994529</v>
      </c>
      <c r="Q211" s="76">
        <f t="shared" si="71"/>
        <v>0</v>
      </c>
      <c r="R211" s="76">
        <f t="shared" si="72"/>
        <v>1</v>
      </c>
      <c r="S211" s="76">
        <f t="shared" si="73"/>
        <v>0.5</v>
      </c>
      <c r="T211" s="76">
        <f t="shared" si="74"/>
        <v>0.5</v>
      </c>
      <c r="U211" s="76">
        <f t="shared" si="75"/>
        <v>-0.69314718055994529</v>
      </c>
      <c r="W211" s="76">
        <f t="shared" si="76"/>
        <v>0</v>
      </c>
      <c r="X211" s="76">
        <f t="shared" si="77"/>
        <v>1</v>
      </c>
      <c r="Y211" s="76">
        <f t="shared" si="78"/>
        <v>0.5</v>
      </c>
      <c r="Z211" s="76">
        <f t="shared" si="60"/>
        <v>0.5</v>
      </c>
      <c r="AA211" s="76">
        <f t="shared" si="79"/>
        <v>-0.69314718055994529</v>
      </c>
    </row>
    <row r="212" spans="1:27" x14ac:dyDescent="0.25">
      <c r="A212">
        <v>1</v>
      </c>
      <c r="B212">
        <v>0</v>
      </c>
      <c r="C212">
        <v>1</v>
      </c>
      <c r="E212" s="87">
        <f t="shared" si="61"/>
        <v>0</v>
      </c>
      <c r="F212" s="87">
        <f t="shared" si="62"/>
        <v>1</v>
      </c>
      <c r="G212" s="87">
        <f t="shared" si="63"/>
        <v>0.5</v>
      </c>
      <c r="H212" s="87">
        <f t="shared" si="64"/>
        <v>0.5</v>
      </c>
      <c r="I212" s="87">
        <f t="shared" si="65"/>
        <v>-0.69314718055994529</v>
      </c>
      <c r="K212" s="76">
        <f t="shared" si="66"/>
        <v>0.605195533283861</v>
      </c>
      <c r="L212" s="76">
        <f t="shared" si="67"/>
        <v>1.8316103146534117</v>
      </c>
      <c r="M212" s="76">
        <f t="shared" si="68"/>
        <v>0.64684406084231982</v>
      </c>
      <c r="N212" s="76">
        <f t="shared" si="69"/>
        <v>0.64684406084231982</v>
      </c>
      <c r="O212" s="76">
        <f t="shared" si="70"/>
        <v>-0.4356500323217834</v>
      </c>
      <c r="Q212" s="76">
        <f t="shared" si="71"/>
        <v>0.605195533283861</v>
      </c>
      <c r="R212" s="76">
        <f t="shared" si="72"/>
        <v>1.8316103146534117</v>
      </c>
      <c r="S212" s="76">
        <f t="shared" si="73"/>
        <v>0.64684406084231982</v>
      </c>
      <c r="T212" s="76">
        <f t="shared" si="74"/>
        <v>0.64684406084231982</v>
      </c>
      <c r="U212" s="76">
        <f t="shared" si="75"/>
        <v>-0.4356500323217834</v>
      </c>
      <c r="W212" s="76">
        <f t="shared" si="76"/>
        <v>0</v>
      </c>
      <c r="X212" s="76">
        <f t="shared" si="77"/>
        <v>1</v>
      </c>
      <c r="Y212" s="76">
        <f t="shared" si="78"/>
        <v>0.5</v>
      </c>
      <c r="Z212" s="76">
        <f t="shared" si="60"/>
        <v>0.5</v>
      </c>
      <c r="AA212" s="76">
        <f t="shared" si="79"/>
        <v>-0.69314718055994529</v>
      </c>
    </row>
    <row r="213" spans="1:27" x14ac:dyDescent="0.25">
      <c r="A213">
        <v>1</v>
      </c>
      <c r="B213">
        <v>1</v>
      </c>
      <c r="C213">
        <v>1</v>
      </c>
      <c r="E213" s="87">
        <f t="shared" si="61"/>
        <v>1.462280267582817</v>
      </c>
      <c r="F213" s="87">
        <f t="shared" si="62"/>
        <v>4.3157894714615983</v>
      </c>
      <c r="G213" s="87">
        <f t="shared" si="63"/>
        <v>0.81188118804015652</v>
      </c>
      <c r="H213" s="87">
        <f t="shared" si="64"/>
        <v>0.81188118804015652</v>
      </c>
      <c r="I213" s="87">
        <f t="shared" si="65"/>
        <v>-0.20840126967388672</v>
      </c>
      <c r="K213" s="76">
        <f t="shared" si="66"/>
        <v>2.0674758008666778</v>
      </c>
      <c r="L213" s="76">
        <f t="shared" si="67"/>
        <v>7.9048445118016568</v>
      </c>
      <c r="M213" s="76">
        <f t="shared" si="68"/>
        <v>0.88770157652110693</v>
      </c>
      <c r="N213" s="76">
        <f t="shared" si="69"/>
        <v>0.88770157652110693</v>
      </c>
      <c r="O213" s="76">
        <f t="shared" si="70"/>
        <v>-0.11911965494784649</v>
      </c>
      <c r="Q213" s="76">
        <f t="shared" si="71"/>
        <v>4.0773020688385255</v>
      </c>
      <c r="R213" s="76">
        <f t="shared" si="72"/>
        <v>58.986114505249297</v>
      </c>
      <c r="S213" s="76">
        <f t="shared" si="73"/>
        <v>0.98332947535862669</v>
      </c>
      <c r="T213" s="76">
        <f t="shared" si="74"/>
        <v>0.98332947535862669</v>
      </c>
      <c r="U213" s="76">
        <f t="shared" si="75"/>
        <v>-1.6811041688186097E-2</v>
      </c>
      <c r="W213" s="76">
        <f t="shared" si="76"/>
        <v>0</v>
      </c>
      <c r="X213" s="76">
        <f t="shared" si="77"/>
        <v>1</v>
      </c>
      <c r="Y213" s="76">
        <f t="shared" si="78"/>
        <v>0.5</v>
      </c>
      <c r="Z213" s="76">
        <f t="shared" si="60"/>
        <v>0.5</v>
      </c>
      <c r="AA213" s="76">
        <f t="shared" si="79"/>
        <v>-0.69314718055994529</v>
      </c>
    </row>
    <row r="214" spans="1:27" x14ac:dyDescent="0.25">
      <c r="A214">
        <v>1</v>
      </c>
      <c r="B214">
        <v>1</v>
      </c>
      <c r="C214">
        <v>1</v>
      </c>
      <c r="E214" s="87">
        <f t="shared" si="61"/>
        <v>1.462280267582817</v>
      </c>
      <c r="F214" s="87">
        <f t="shared" si="62"/>
        <v>4.3157894714615983</v>
      </c>
      <c r="G214" s="87">
        <f t="shared" si="63"/>
        <v>0.81188118804015652</v>
      </c>
      <c r="H214" s="87">
        <f t="shared" si="64"/>
        <v>0.81188118804015652</v>
      </c>
      <c r="I214" s="87">
        <f t="shared" si="65"/>
        <v>-0.20840126967388672</v>
      </c>
      <c r="K214" s="76">
        <f t="shared" si="66"/>
        <v>2.0674758008666778</v>
      </c>
      <c r="L214" s="76">
        <f t="shared" si="67"/>
        <v>7.9048445118016568</v>
      </c>
      <c r="M214" s="76">
        <f t="shared" si="68"/>
        <v>0.88770157652110693</v>
      </c>
      <c r="N214" s="76">
        <f t="shared" si="69"/>
        <v>0.88770157652110693</v>
      </c>
      <c r="O214" s="76">
        <f t="shared" si="70"/>
        <v>-0.11911965494784649</v>
      </c>
      <c r="Q214" s="76">
        <f t="shared" si="71"/>
        <v>4.0773020688385255</v>
      </c>
      <c r="R214" s="76">
        <f t="shared" si="72"/>
        <v>58.986114505249297</v>
      </c>
      <c r="S214" s="76">
        <f t="shared" si="73"/>
        <v>0.98332947535862669</v>
      </c>
      <c r="T214" s="76">
        <f t="shared" si="74"/>
        <v>0.98332947535862669</v>
      </c>
      <c r="U214" s="76">
        <f t="shared" si="75"/>
        <v>-1.6811041688186097E-2</v>
      </c>
      <c r="W214" s="76">
        <f t="shared" si="76"/>
        <v>0</v>
      </c>
      <c r="X214" s="76">
        <f t="shared" si="77"/>
        <v>1</v>
      </c>
      <c r="Y214" s="76">
        <f t="shared" si="78"/>
        <v>0.5</v>
      </c>
      <c r="Z214" s="76">
        <f t="shared" si="60"/>
        <v>0.5</v>
      </c>
      <c r="AA214" s="76">
        <f t="shared" si="79"/>
        <v>-0.69314718055994529</v>
      </c>
    </row>
    <row r="215" spans="1:27" x14ac:dyDescent="0.25">
      <c r="A215">
        <v>1</v>
      </c>
      <c r="B215">
        <v>1</v>
      </c>
      <c r="C215">
        <v>1</v>
      </c>
      <c r="E215" s="87">
        <f t="shared" si="61"/>
        <v>1.462280267582817</v>
      </c>
      <c r="F215" s="87">
        <f t="shared" si="62"/>
        <v>4.3157894714615983</v>
      </c>
      <c r="G215" s="87">
        <f t="shared" si="63"/>
        <v>0.81188118804015652</v>
      </c>
      <c r="H215" s="87">
        <f t="shared" si="64"/>
        <v>0.81188118804015652</v>
      </c>
      <c r="I215" s="87">
        <f t="shared" si="65"/>
        <v>-0.20840126967388672</v>
      </c>
      <c r="K215" s="76">
        <f t="shared" si="66"/>
        <v>2.0674758008666778</v>
      </c>
      <c r="L215" s="76">
        <f t="shared" si="67"/>
        <v>7.9048445118016568</v>
      </c>
      <c r="M215" s="76">
        <f t="shared" si="68"/>
        <v>0.88770157652110693</v>
      </c>
      <c r="N215" s="76">
        <f t="shared" si="69"/>
        <v>0.88770157652110693</v>
      </c>
      <c r="O215" s="76">
        <f t="shared" si="70"/>
        <v>-0.11911965494784649</v>
      </c>
      <c r="Q215" s="76">
        <f t="shared" si="71"/>
        <v>4.0773020688385255</v>
      </c>
      <c r="R215" s="76">
        <f t="shared" si="72"/>
        <v>58.986114505249297</v>
      </c>
      <c r="S215" s="76">
        <f t="shared" si="73"/>
        <v>0.98332947535862669</v>
      </c>
      <c r="T215" s="76">
        <f t="shared" si="74"/>
        <v>0.98332947535862669</v>
      </c>
      <c r="U215" s="76">
        <f t="shared" si="75"/>
        <v>-1.6811041688186097E-2</v>
      </c>
      <c r="W215" s="76">
        <f t="shared" si="76"/>
        <v>0</v>
      </c>
      <c r="X215" s="76">
        <f t="shared" si="77"/>
        <v>1</v>
      </c>
      <c r="Y215" s="76">
        <f t="shared" si="78"/>
        <v>0.5</v>
      </c>
      <c r="Z215" s="76">
        <f t="shared" si="60"/>
        <v>0.5</v>
      </c>
      <c r="AA215" s="76">
        <f t="shared" si="79"/>
        <v>-0.69314718055994529</v>
      </c>
    </row>
    <row r="216" spans="1:27" x14ac:dyDescent="0.25">
      <c r="A216">
        <v>1</v>
      </c>
      <c r="B216">
        <v>1</v>
      </c>
      <c r="C216">
        <v>0</v>
      </c>
      <c r="E216" s="87">
        <f t="shared" si="61"/>
        <v>1.462280267582817</v>
      </c>
      <c r="F216" s="87">
        <f t="shared" si="62"/>
        <v>4.3157894714615983</v>
      </c>
      <c r="G216" s="87">
        <f t="shared" si="63"/>
        <v>0.81188118804015652</v>
      </c>
      <c r="H216" s="87">
        <f t="shared" si="64"/>
        <v>0.81188118804015652</v>
      </c>
      <c r="I216" s="87">
        <f t="shared" si="65"/>
        <v>-0.20840126967388672</v>
      </c>
      <c r="K216" s="76">
        <f t="shared" si="66"/>
        <v>1.462280267582817</v>
      </c>
      <c r="L216" s="76">
        <f t="shared" si="67"/>
        <v>4.3157894714615983</v>
      </c>
      <c r="M216" s="76">
        <f t="shared" si="68"/>
        <v>0.81188118804015652</v>
      </c>
      <c r="N216" s="76">
        <f t="shared" si="69"/>
        <v>0.81188118804015652</v>
      </c>
      <c r="O216" s="76">
        <f t="shared" si="70"/>
        <v>-0.20840126967388672</v>
      </c>
      <c r="Q216" s="76">
        <f t="shared" si="71"/>
        <v>1.462280267582817</v>
      </c>
      <c r="R216" s="76">
        <f t="shared" si="72"/>
        <v>4.3157894714615983</v>
      </c>
      <c r="S216" s="76">
        <f t="shared" si="73"/>
        <v>0.81188118804015652</v>
      </c>
      <c r="T216" s="76">
        <f t="shared" si="74"/>
        <v>0.81188118804015652</v>
      </c>
      <c r="U216" s="76">
        <f t="shared" si="75"/>
        <v>-0.20840126967388672</v>
      </c>
      <c r="W216" s="76">
        <f t="shared" si="76"/>
        <v>0</v>
      </c>
      <c r="X216" s="76">
        <f t="shared" si="77"/>
        <v>1</v>
      </c>
      <c r="Y216" s="76">
        <f t="shared" si="78"/>
        <v>0.5</v>
      </c>
      <c r="Z216" s="76">
        <f t="shared" si="60"/>
        <v>0.5</v>
      </c>
      <c r="AA216" s="76">
        <f t="shared" si="79"/>
        <v>-0.69314718055994529</v>
      </c>
    </row>
    <row r="217" spans="1:27" x14ac:dyDescent="0.25">
      <c r="A217">
        <v>1</v>
      </c>
      <c r="B217">
        <v>0</v>
      </c>
      <c r="C217">
        <v>1</v>
      </c>
      <c r="E217" s="87">
        <f t="shared" si="61"/>
        <v>0</v>
      </c>
      <c r="F217" s="87">
        <f t="shared" si="62"/>
        <v>1</v>
      </c>
      <c r="G217" s="87">
        <f t="shared" si="63"/>
        <v>0.5</v>
      </c>
      <c r="H217" s="87">
        <f t="shared" si="64"/>
        <v>0.5</v>
      </c>
      <c r="I217" s="87">
        <f t="shared" si="65"/>
        <v>-0.69314718055994529</v>
      </c>
      <c r="K217" s="76">
        <f t="shared" si="66"/>
        <v>0.605195533283861</v>
      </c>
      <c r="L217" s="76">
        <f t="shared" si="67"/>
        <v>1.8316103146534117</v>
      </c>
      <c r="M217" s="76">
        <f t="shared" si="68"/>
        <v>0.64684406084231982</v>
      </c>
      <c r="N217" s="76">
        <f t="shared" si="69"/>
        <v>0.64684406084231982</v>
      </c>
      <c r="O217" s="76">
        <f t="shared" si="70"/>
        <v>-0.4356500323217834</v>
      </c>
      <c r="Q217" s="76">
        <f t="shared" si="71"/>
        <v>0.605195533283861</v>
      </c>
      <c r="R217" s="76">
        <f t="shared" si="72"/>
        <v>1.8316103146534117</v>
      </c>
      <c r="S217" s="76">
        <f t="shared" si="73"/>
        <v>0.64684406084231982</v>
      </c>
      <c r="T217" s="76">
        <f t="shared" si="74"/>
        <v>0.64684406084231982</v>
      </c>
      <c r="U217" s="76">
        <f t="shared" si="75"/>
        <v>-0.4356500323217834</v>
      </c>
      <c r="W217" s="76">
        <f t="shared" si="76"/>
        <v>0</v>
      </c>
      <c r="X217" s="76">
        <f t="shared" si="77"/>
        <v>1</v>
      </c>
      <c r="Y217" s="76">
        <f t="shared" si="78"/>
        <v>0.5</v>
      </c>
      <c r="Z217" s="76">
        <f t="shared" si="60"/>
        <v>0.5</v>
      </c>
      <c r="AA217" s="76">
        <f t="shared" si="79"/>
        <v>-0.69314718055994529</v>
      </c>
    </row>
    <row r="218" spans="1:27" x14ac:dyDescent="0.25">
      <c r="A218">
        <v>1</v>
      </c>
      <c r="B218">
        <v>1</v>
      </c>
      <c r="C218">
        <v>1</v>
      </c>
      <c r="E218" s="87">
        <f t="shared" si="61"/>
        <v>1.462280267582817</v>
      </c>
      <c r="F218" s="87">
        <f t="shared" si="62"/>
        <v>4.3157894714615983</v>
      </c>
      <c r="G218" s="87">
        <f t="shared" si="63"/>
        <v>0.81188118804015652</v>
      </c>
      <c r="H218" s="87">
        <f t="shared" si="64"/>
        <v>0.81188118804015652</v>
      </c>
      <c r="I218" s="87">
        <f t="shared" si="65"/>
        <v>-0.20840126967388672</v>
      </c>
      <c r="K218" s="76">
        <f t="shared" si="66"/>
        <v>2.0674758008666778</v>
      </c>
      <c r="L218" s="76">
        <f t="shared" si="67"/>
        <v>7.9048445118016568</v>
      </c>
      <c r="M218" s="76">
        <f t="shared" si="68"/>
        <v>0.88770157652110693</v>
      </c>
      <c r="N218" s="76">
        <f t="shared" si="69"/>
        <v>0.88770157652110693</v>
      </c>
      <c r="O218" s="76">
        <f t="shared" si="70"/>
        <v>-0.11911965494784649</v>
      </c>
      <c r="Q218" s="76">
        <f t="shared" si="71"/>
        <v>4.0773020688385255</v>
      </c>
      <c r="R218" s="76">
        <f t="shared" si="72"/>
        <v>58.986114505249297</v>
      </c>
      <c r="S218" s="76">
        <f t="shared" si="73"/>
        <v>0.98332947535862669</v>
      </c>
      <c r="T218" s="76">
        <f t="shared" si="74"/>
        <v>0.98332947535862669</v>
      </c>
      <c r="U218" s="76">
        <f t="shared" si="75"/>
        <v>-1.6811041688186097E-2</v>
      </c>
      <c r="W218" s="76">
        <f t="shared" si="76"/>
        <v>0</v>
      </c>
      <c r="X218" s="76">
        <f t="shared" si="77"/>
        <v>1</v>
      </c>
      <c r="Y218" s="76">
        <f t="shared" si="78"/>
        <v>0.5</v>
      </c>
      <c r="Z218" s="76">
        <f t="shared" si="60"/>
        <v>0.5</v>
      </c>
      <c r="AA218" s="76">
        <f t="shared" si="79"/>
        <v>-0.69314718055994529</v>
      </c>
    </row>
    <row r="219" spans="1:27" x14ac:dyDescent="0.25">
      <c r="A219">
        <v>1</v>
      </c>
      <c r="B219">
        <v>0</v>
      </c>
      <c r="C219">
        <v>1</v>
      </c>
      <c r="E219" s="87">
        <f t="shared" si="61"/>
        <v>0</v>
      </c>
      <c r="F219" s="87">
        <f t="shared" si="62"/>
        <v>1</v>
      </c>
      <c r="G219" s="87">
        <f t="shared" si="63"/>
        <v>0.5</v>
      </c>
      <c r="H219" s="87">
        <f t="shared" si="64"/>
        <v>0.5</v>
      </c>
      <c r="I219" s="87">
        <f t="shared" si="65"/>
        <v>-0.69314718055994529</v>
      </c>
      <c r="K219" s="76">
        <f t="shared" si="66"/>
        <v>0.605195533283861</v>
      </c>
      <c r="L219" s="76">
        <f t="shared" si="67"/>
        <v>1.8316103146534117</v>
      </c>
      <c r="M219" s="76">
        <f t="shared" si="68"/>
        <v>0.64684406084231982</v>
      </c>
      <c r="N219" s="76">
        <f t="shared" si="69"/>
        <v>0.64684406084231982</v>
      </c>
      <c r="O219" s="76">
        <f t="shared" si="70"/>
        <v>-0.4356500323217834</v>
      </c>
      <c r="Q219" s="76">
        <f t="shared" si="71"/>
        <v>0.605195533283861</v>
      </c>
      <c r="R219" s="76">
        <f t="shared" si="72"/>
        <v>1.8316103146534117</v>
      </c>
      <c r="S219" s="76">
        <f t="shared" si="73"/>
        <v>0.64684406084231982</v>
      </c>
      <c r="T219" s="76">
        <f t="shared" si="74"/>
        <v>0.64684406084231982</v>
      </c>
      <c r="U219" s="76">
        <f t="shared" si="75"/>
        <v>-0.4356500323217834</v>
      </c>
      <c r="W219" s="76">
        <f t="shared" si="76"/>
        <v>0</v>
      </c>
      <c r="X219" s="76">
        <f t="shared" si="77"/>
        <v>1</v>
      </c>
      <c r="Y219" s="76">
        <f t="shared" si="78"/>
        <v>0.5</v>
      </c>
      <c r="Z219" s="76">
        <f t="shared" si="60"/>
        <v>0.5</v>
      </c>
      <c r="AA219" s="76">
        <f t="shared" si="79"/>
        <v>-0.69314718055994529</v>
      </c>
    </row>
    <row r="220" spans="1:27" x14ac:dyDescent="0.25">
      <c r="A220">
        <v>1</v>
      </c>
      <c r="B220">
        <v>1</v>
      </c>
      <c r="C220">
        <v>1</v>
      </c>
      <c r="E220" s="87">
        <f t="shared" si="61"/>
        <v>1.462280267582817</v>
      </c>
      <c r="F220" s="87">
        <f t="shared" si="62"/>
        <v>4.3157894714615983</v>
      </c>
      <c r="G220" s="87">
        <f t="shared" si="63"/>
        <v>0.81188118804015652</v>
      </c>
      <c r="H220" s="87">
        <f t="shared" si="64"/>
        <v>0.81188118804015652</v>
      </c>
      <c r="I220" s="87">
        <f t="shared" si="65"/>
        <v>-0.20840126967388672</v>
      </c>
      <c r="K220" s="76">
        <f t="shared" si="66"/>
        <v>2.0674758008666778</v>
      </c>
      <c r="L220" s="76">
        <f t="shared" si="67"/>
        <v>7.9048445118016568</v>
      </c>
      <c r="M220" s="76">
        <f t="shared" si="68"/>
        <v>0.88770157652110693</v>
      </c>
      <c r="N220" s="76">
        <f t="shared" si="69"/>
        <v>0.88770157652110693</v>
      </c>
      <c r="O220" s="76">
        <f t="shared" si="70"/>
        <v>-0.11911965494784649</v>
      </c>
      <c r="Q220" s="76">
        <f t="shared" si="71"/>
        <v>4.0773020688385255</v>
      </c>
      <c r="R220" s="76">
        <f t="shared" si="72"/>
        <v>58.986114505249297</v>
      </c>
      <c r="S220" s="76">
        <f t="shared" si="73"/>
        <v>0.98332947535862669</v>
      </c>
      <c r="T220" s="76">
        <f t="shared" si="74"/>
        <v>0.98332947535862669</v>
      </c>
      <c r="U220" s="76">
        <f t="shared" si="75"/>
        <v>-1.6811041688186097E-2</v>
      </c>
      <c r="W220" s="76">
        <f t="shared" si="76"/>
        <v>0</v>
      </c>
      <c r="X220" s="76">
        <f t="shared" si="77"/>
        <v>1</v>
      </c>
      <c r="Y220" s="76">
        <f t="shared" si="78"/>
        <v>0.5</v>
      </c>
      <c r="Z220" s="76">
        <f t="shared" si="60"/>
        <v>0.5</v>
      </c>
      <c r="AA220" s="76">
        <f t="shared" si="79"/>
        <v>-0.69314718055994529</v>
      </c>
    </row>
    <row r="221" spans="1:27" x14ac:dyDescent="0.25">
      <c r="A221">
        <v>1</v>
      </c>
      <c r="B221">
        <v>0</v>
      </c>
      <c r="C221">
        <v>1</v>
      </c>
      <c r="E221" s="87">
        <f t="shared" si="61"/>
        <v>0</v>
      </c>
      <c r="F221" s="87">
        <f t="shared" si="62"/>
        <v>1</v>
      </c>
      <c r="G221" s="87">
        <f t="shared" si="63"/>
        <v>0.5</v>
      </c>
      <c r="H221" s="87">
        <f t="shared" si="64"/>
        <v>0.5</v>
      </c>
      <c r="I221" s="87">
        <f t="shared" si="65"/>
        <v>-0.69314718055994529</v>
      </c>
      <c r="K221" s="76">
        <f t="shared" si="66"/>
        <v>0.605195533283861</v>
      </c>
      <c r="L221" s="76">
        <f t="shared" si="67"/>
        <v>1.8316103146534117</v>
      </c>
      <c r="M221" s="76">
        <f t="shared" si="68"/>
        <v>0.64684406084231982</v>
      </c>
      <c r="N221" s="76">
        <f t="shared" si="69"/>
        <v>0.64684406084231982</v>
      </c>
      <c r="O221" s="76">
        <f t="shared" si="70"/>
        <v>-0.4356500323217834</v>
      </c>
      <c r="Q221" s="76">
        <f t="shared" si="71"/>
        <v>0.605195533283861</v>
      </c>
      <c r="R221" s="76">
        <f t="shared" si="72"/>
        <v>1.8316103146534117</v>
      </c>
      <c r="S221" s="76">
        <f t="shared" si="73"/>
        <v>0.64684406084231982</v>
      </c>
      <c r="T221" s="76">
        <f t="shared" si="74"/>
        <v>0.64684406084231982</v>
      </c>
      <c r="U221" s="76">
        <f t="shared" si="75"/>
        <v>-0.4356500323217834</v>
      </c>
      <c r="W221" s="76">
        <f t="shared" si="76"/>
        <v>0</v>
      </c>
      <c r="X221" s="76">
        <f t="shared" si="77"/>
        <v>1</v>
      </c>
      <c r="Y221" s="76">
        <f t="shared" si="78"/>
        <v>0.5</v>
      </c>
      <c r="Z221" s="76">
        <f t="shared" si="60"/>
        <v>0.5</v>
      </c>
      <c r="AA221" s="76">
        <f t="shared" si="79"/>
        <v>-0.69314718055994529</v>
      </c>
    </row>
    <row r="222" spans="1:27" x14ac:dyDescent="0.25">
      <c r="A222">
        <v>1</v>
      </c>
      <c r="B222">
        <v>0</v>
      </c>
      <c r="C222">
        <v>1</v>
      </c>
      <c r="E222" s="87">
        <f t="shared" si="61"/>
        <v>0</v>
      </c>
      <c r="F222" s="87">
        <f t="shared" si="62"/>
        <v>1</v>
      </c>
      <c r="G222" s="87">
        <f t="shared" si="63"/>
        <v>0.5</v>
      </c>
      <c r="H222" s="87">
        <f t="shared" si="64"/>
        <v>0.5</v>
      </c>
      <c r="I222" s="87">
        <f t="shared" si="65"/>
        <v>-0.69314718055994529</v>
      </c>
      <c r="K222" s="76">
        <f t="shared" si="66"/>
        <v>0.605195533283861</v>
      </c>
      <c r="L222" s="76">
        <f t="shared" si="67"/>
        <v>1.8316103146534117</v>
      </c>
      <c r="M222" s="76">
        <f t="shared" si="68"/>
        <v>0.64684406084231982</v>
      </c>
      <c r="N222" s="76">
        <f t="shared" si="69"/>
        <v>0.64684406084231982</v>
      </c>
      <c r="O222" s="76">
        <f t="shared" si="70"/>
        <v>-0.4356500323217834</v>
      </c>
      <c r="Q222" s="76">
        <f t="shared" si="71"/>
        <v>0.605195533283861</v>
      </c>
      <c r="R222" s="76">
        <f t="shared" si="72"/>
        <v>1.8316103146534117</v>
      </c>
      <c r="S222" s="76">
        <f t="shared" si="73"/>
        <v>0.64684406084231982</v>
      </c>
      <c r="T222" s="76">
        <f t="shared" si="74"/>
        <v>0.64684406084231982</v>
      </c>
      <c r="U222" s="76">
        <f t="shared" si="75"/>
        <v>-0.4356500323217834</v>
      </c>
      <c r="W222" s="76">
        <f t="shared" si="76"/>
        <v>0</v>
      </c>
      <c r="X222" s="76">
        <f t="shared" si="77"/>
        <v>1</v>
      </c>
      <c r="Y222" s="76">
        <f t="shared" si="78"/>
        <v>0.5</v>
      </c>
      <c r="Z222" s="76">
        <f t="shared" si="60"/>
        <v>0.5</v>
      </c>
      <c r="AA222" s="76">
        <f t="shared" si="79"/>
        <v>-0.69314718055994529</v>
      </c>
    </row>
    <row r="223" spans="1:27" x14ac:dyDescent="0.25">
      <c r="A223">
        <v>1</v>
      </c>
      <c r="B223">
        <v>0</v>
      </c>
      <c r="C223">
        <v>1</v>
      </c>
      <c r="E223" s="87">
        <f t="shared" si="61"/>
        <v>0</v>
      </c>
      <c r="F223" s="87">
        <f t="shared" si="62"/>
        <v>1</v>
      </c>
      <c r="G223" s="87">
        <f t="shared" si="63"/>
        <v>0.5</v>
      </c>
      <c r="H223" s="87">
        <f t="shared" si="64"/>
        <v>0.5</v>
      </c>
      <c r="I223" s="87">
        <f t="shared" si="65"/>
        <v>-0.69314718055994529</v>
      </c>
      <c r="K223" s="76">
        <f t="shared" si="66"/>
        <v>0.605195533283861</v>
      </c>
      <c r="L223" s="76">
        <f t="shared" si="67"/>
        <v>1.8316103146534117</v>
      </c>
      <c r="M223" s="76">
        <f t="shared" si="68"/>
        <v>0.64684406084231982</v>
      </c>
      <c r="N223" s="76">
        <f t="shared" si="69"/>
        <v>0.64684406084231982</v>
      </c>
      <c r="O223" s="76">
        <f t="shared" si="70"/>
        <v>-0.4356500323217834</v>
      </c>
      <c r="Q223" s="76">
        <f t="shared" si="71"/>
        <v>0.605195533283861</v>
      </c>
      <c r="R223" s="76">
        <f t="shared" si="72"/>
        <v>1.8316103146534117</v>
      </c>
      <c r="S223" s="76">
        <f t="shared" si="73"/>
        <v>0.64684406084231982</v>
      </c>
      <c r="T223" s="76">
        <f t="shared" si="74"/>
        <v>0.64684406084231982</v>
      </c>
      <c r="U223" s="76">
        <f t="shared" si="75"/>
        <v>-0.4356500323217834</v>
      </c>
      <c r="W223" s="76">
        <f t="shared" si="76"/>
        <v>0</v>
      </c>
      <c r="X223" s="76">
        <f t="shared" si="77"/>
        <v>1</v>
      </c>
      <c r="Y223" s="76">
        <f t="shared" si="78"/>
        <v>0.5</v>
      </c>
      <c r="Z223" s="76">
        <f t="shared" si="60"/>
        <v>0.5</v>
      </c>
      <c r="AA223" s="76">
        <f t="shared" si="79"/>
        <v>-0.69314718055994529</v>
      </c>
    </row>
    <row r="224" spans="1:27" x14ac:dyDescent="0.25">
      <c r="A224">
        <v>1</v>
      </c>
      <c r="B224">
        <v>1</v>
      </c>
      <c r="C224">
        <v>1</v>
      </c>
      <c r="E224" s="87">
        <f t="shared" si="61"/>
        <v>1.462280267582817</v>
      </c>
      <c r="F224" s="87">
        <f t="shared" si="62"/>
        <v>4.3157894714615983</v>
      </c>
      <c r="G224" s="87">
        <f t="shared" si="63"/>
        <v>0.81188118804015652</v>
      </c>
      <c r="H224" s="87">
        <f t="shared" si="64"/>
        <v>0.81188118804015652</v>
      </c>
      <c r="I224" s="87">
        <f t="shared" si="65"/>
        <v>-0.20840126967388672</v>
      </c>
      <c r="K224" s="76">
        <f t="shared" si="66"/>
        <v>2.0674758008666778</v>
      </c>
      <c r="L224" s="76">
        <f t="shared" si="67"/>
        <v>7.9048445118016568</v>
      </c>
      <c r="M224" s="76">
        <f t="shared" si="68"/>
        <v>0.88770157652110693</v>
      </c>
      <c r="N224" s="76">
        <f t="shared" si="69"/>
        <v>0.88770157652110693</v>
      </c>
      <c r="O224" s="76">
        <f t="shared" si="70"/>
        <v>-0.11911965494784649</v>
      </c>
      <c r="Q224" s="76">
        <f t="shared" si="71"/>
        <v>4.0773020688385255</v>
      </c>
      <c r="R224" s="76">
        <f t="shared" si="72"/>
        <v>58.986114505249297</v>
      </c>
      <c r="S224" s="76">
        <f t="shared" si="73"/>
        <v>0.98332947535862669</v>
      </c>
      <c r="T224" s="76">
        <f t="shared" si="74"/>
        <v>0.98332947535862669</v>
      </c>
      <c r="U224" s="76">
        <f t="shared" si="75"/>
        <v>-1.6811041688186097E-2</v>
      </c>
      <c r="W224" s="76">
        <f t="shared" si="76"/>
        <v>0</v>
      </c>
      <c r="X224" s="76">
        <f t="shared" si="77"/>
        <v>1</v>
      </c>
      <c r="Y224" s="76">
        <f t="shared" si="78"/>
        <v>0.5</v>
      </c>
      <c r="Z224" s="76">
        <f t="shared" si="60"/>
        <v>0.5</v>
      </c>
      <c r="AA224" s="76">
        <f t="shared" si="79"/>
        <v>-0.69314718055994529</v>
      </c>
    </row>
    <row r="225" spans="1:27" x14ac:dyDescent="0.25">
      <c r="A225">
        <v>1</v>
      </c>
      <c r="B225">
        <v>0</v>
      </c>
      <c r="C225">
        <v>1</v>
      </c>
      <c r="E225" s="87">
        <f t="shared" si="61"/>
        <v>0</v>
      </c>
      <c r="F225" s="87">
        <f t="shared" si="62"/>
        <v>1</v>
      </c>
      <c r="G225" s="87">
        <f t="shared" si="63"/>
        <v>0.5</v>
      </c>
      <c r="H225" s="87">
        <f t="shared" si="64"/>
        <v>0.5</v>
      </c>
      <c r="I225" s="87">
        <f t="shared" si="65"/>
        <v>-0.69314718055994529</v>
      </c>
      <c r="K225" s="76">
        <f t="shared" si="66"/>
        <v>0.605195533283861</v>
      </c>
      <c r="L225" s="76">
        <f t="shared" si="67"/>
        <v>1.8316103146534117</v>
      </c>
      <c r="M225" s="76">
        <f t="shared" si="68"/>
        <v>0.64684406084231982</v>
      </c>
      <c r="N225" s="76">
        <f t="shared" si="69"/>
        <v>0.64684406084231982</v>
      </c>
      <c r="O225" s="76">
        <f t="shared" si="70"/>
        <v>-0.4356500323217834</v>
      </c>
      <c r="Q225" s="76">
        <f t="shared" si="71"/>
        <v>0.605195533283861</v>
      </c>
      <c r="R225" s="76">
        <f t="shared" si="72"/>
        <v>1.8316103146534117</v>
      </c>
      <c r="S225" s="76">
        <f t="shared" si="73"/>
        <v>0.64684406084231982</v>
      </c>
      <c r="T225" s="76">
        <f t="shared" si="74"/>
        <v>0.64684406084231982</v>
      </c>
      <c r="U225" s="76">
        <f t="shared" si="75"/>
        <v>-0.4356500323217834</v>
      </c>
      <c r="W225" s="76">
        <f t="shared" si="76"/>
        <v>0</v>
      </c>
      <c r="X225" s="76">
        <f t="shared" si="77"/>
        <v>1</v>
      </c>
      <c r="Y225" s="76">
        <f t="shared" si="78"/>
        <v>0.5</v>
      </c>
      <c r="Z225" s="76">
        <f t="shared" si="60"/>
        <v>0.5</v>
      </c>
      <c r="AA225" s="76">
        <f t="shared" si="79"/>
        <v>-0.69314718055994529</v>
      </c>
    </row>
    <row r="226" spans="1:27" x14ac:dyDescent="0.25">
      <c r="A226">
        <v>1</v>
      </c>
      <c r="B226">
        <v>0</v>
      </c>
      <c r="C226">
        <v>0</v>
      </c>
      <c r="E226" s="87">
        <f t="shared" si="61"/>
        <v>0</v>
      </c>
      <c r="F226" s="87">
        <f t="shared" si="62"/>
        <v>1</v>
      </c>
      <c r="G226" s="87">
        <f t="shared" si="63"/>
        <v>0.5</v>
      </c>
      <c r="H226" s="87">
        <f t="shared" si="64"/>
        <v>0.5</v>
      </c>
      <c r="I226" s="87">
        <f t="shared" si="65"/>
        <v>-0.69314718055994529</v>
      </c>
      <c r="K226" s="76">
        <f t="shared" si="66"/>
        <v>0</v>
      </c>
      <c r="L226" s="76">
        <f t="shared" si="67"/>
        <v>1</v>
      </c>
      <c r="M226" s="76">
        <f t="shared" si="68"/>
        <v>0.5</v>
      </c>
      <c r="N226" s="76">
        <f t="shared" si="69"/>
        <v>0.5</v>
      </c>
      <c r="O226" s="76">
        <f t="shared" si="70"/>
        <v>-0.69314718055994529</v>
      </c>
      <c r="Q226" s="76">
        <f t="shared" si="71"/>
        <v>0</v>
      </c>
      <c r="R226" s="76">
        <f t="shared" si="72"/>
        <v>1</v>
      </c>
      <c r="S226" s="76">
        <f t="shared" si="73"/>
        <v>0.5</v>
      </c>
      <c r="T226" s="76">
        <f t="shared" si="74"/>
        <v>0.5</v>
      </c>
      <c r="U226" s="76">
        <f t="shared" si="75"/>
        <v>-0.69314718055994529</v>
      </c>
      <c r="W226" s="76">
        <f t="shared" si="76"/>
        <v>0</v>
      </c>
      <c r="X226" s="76">
        <f t="shared" si="77"/>
        <v>1</v>
      </c>
      <c r="Y226" s="76">
        <f t="shared" si="78"/>
        <v>0.5</v>
      </c>
      <c r="Z226" s="76">
        <f t="shared" si="60"/>
        <v>0.5</v>
      </c>
      <c r="AA226" s="76">
        <f t="shared" si="79"/>
        <v>-0.69314718055994529</v>
      </c>
    </row>
    <row r="227" spans="1:27" x14ac:dyDescent="0.25">
      <c r="A227">
        <v>1</v>
      </c>
      <c r="B227">
        <v>0</v>
      </c>
      <c r="C227">
        <v>1</v>
      </c>
      <c r="E227" s="87">
        <f t="shared" si="61"/>
        <v>0</v>
      </c>
      <c r="F227" s="87">
        <f t="shared" si="62"/>
        <v>1</v>
      </c>
      <c r="G227" s="87">
        <f t="shared" si="63"/>
        <v>0.5</v>
      </c>
      <c r="H227" s="87">
        <f t="shared" si="64"/>
        <v>0.5</v>
      </c>
      <c r="I227" s="87">
        <f t="shared" si="65"/>
        <v>-0.69314718055994529</v>
      </c>
      <c r="K227" s="76">
        <f t="shared" si="66"/>
        <v>0.605195533283861</v>
      </c>
      <c r="L227" s="76">
        <f t="shared" si="67"/>
        <v>1.8316103146534117</v>
      </c>
      <c r="M227" s="76">
        <f t="shared" si="68"/>
        <v>0.64684406084231982</v>
      </c>
      <c r="N227" s="76">
        <f t="shared" si="69"/>
        <v>0.64684406084231982</v>
      </c>
      <c r="O227" s="76">
        <f t="shared" si="70"/>
        <v>-0.4356500323217834</v>
      </c>
      <c r="Q227" s="76">
        <f t="shared" si="71"/>
        <v>0.605195533283861</v>
      </c>
      <c r="R227" s="76">
        <f t="shared" si="72"/>
        <v>1.8316103146534117</v>
      </c>
      <c r="S227" s="76">
        <f t="shared" si="73"/>
        <v>0.64684406084231982</v>
      </c>
      <c r="T227" s="76">
        <f t="shared" si="74"/>
        <v>0.64684406084231982</v>
      </c>
      <c r="U227" s="76">
        <f t="shared" si="75"/>
        <v>-0.4356500323217834</v>
      </c>
      <c r="W227" s="76">
        <f t="shared" si="76"/>
        <v>0</v>
      </c>
      <c r="X227" s="76">
        <f t="shared" si="77"/>
        <v>1</v>
      </c>
      <c r="Y227" s="76">
        <f t="shared" si="78"/>
        <v>0.5</v>
      </c>
      <c r="Z227" s="76">
        <f t="shared" si="60"/>
        <v>0.5</v>
      </c>
      <c r="AA227" s="76">
        <f t="shared" si="79"/>
        <v>-0.69314718055994529</v>
      </c>
    </row>
    <row r="228" spans="1:27" x14ac:dyDescent="0.25">
      <c r="A228">
        <v>1</v>
      </c>
      <c r="B228">
        <v>1</v>
      </c>
      <c r="C228">
        <v>1</v>
      </c>
      <c r="E228" s="87">
        <f t="shared" si="61"/>
        <v>1.462280267582817</v>
      </c>
      <c r="F228" s="87">
        <f t="shared" si="62"/>
        <v>4.3157894714615983</v>
      </c>
      <c r="G228" s="87">
        <f t="shared" si="63"/>
        <v>0.81188118804015652</v>
      </c>
      <c r="H228" s="87">
        <f t="shared" si="64"/>
        <v>0.81188118804015652</v>
      </c>
      <c r="I228" s="87">
        <f t="shared" si="65"/>
        <v>-0.20840126967388672</v>
      </c>
      <c r="K228" s="76">
        <f t="shared" si="66"/>
        <v>2.0674758008666778</v>
      </c>
      <c r="L228" s="76">
        <f t="shared" si="67"/>
        <v>7.9048445118016568</v>
      </c>
      <c r="M228" s="76">
        <f t="shared" si="68"/>
        <v>0.88770157652110693</v>
      </c>
      <c r="N228" s="76">
        <f t="shared" si="69"/>
        <v>0.88770157652110693</v>
      </c>
      <c r="O228" s="76">
        <f t="shared" si="70"/>
        <v>-0.11911965494784649</v>
      </c>
      <c r="Q228" s="76">
        <f t="shared" si="71"/>
        <v>4.0773020688385255</v>
      </c>
      <c r="R228" s="76">
        <f t="shared" si="72"/>
        <v>58.986114505249297</v>
      </c>
      <c r="S228" s="76">
        <f t="shared" si="73"/>
        <v>0.98332947535862669</v>
      </c>
      <c r="T228" s="76">
        <f t="shared" si="74"/>
        <v>0.98332947535862669</v>
      </c>
      <c r="U228" s="76">
        <f t="shared" si="75"/>
        <v>-1.6811041688186097E-2</v>
      </c>
      <c r="W228" s="76">
        <f t="shared" si="76"/>
        <v>0</v>
      </c>
      <c r="X228" s="76">
        <f t="shared" si="77"/>
        <v>1</v>
      </c>
      <c r="Y228" s="76">
        <f t="shared" si="78"/>
        <v>0.5</v>
      </c>
      <c r="Z228" s="76">
        <f t="shared" si="60"/>
        <v>0.5</v>
      </c>
      <c r="AA228" s="76">
        <f t="shared" si="79"/>
        <v>-0.69314718055994529</v>
      </c>
    </row>
    <row r="229" spans="1:27" x14ac:dyDescent="0.25">
      <c r="A229">
        <v>1</v>
      </c>
      <c r="B229">
        <v>1</v>
      </c>
      <c r="C229">
        <v>1</v>
      </c>
      <c r="E229" s="87">
        <f t="shared" si="61"/>
        <v>1.462280267582817</v>
      </c>
      <c r="F229" s="87">
        <f t="shared" si="62"/>
        <v>4.3157894714615983</v>
      </c>
      <c r="G229" s="87">
        <f t="shared" si="63"/>
        <v>0.81188118804015652</v>
      </c>
      <c r="H229" s="87">
        <f t="shared" si="64"/>
        <v>0.81188118804015652</v>
      </c>
      <c r="I229" s="87">
        <f t="shared" si="65"/>
        <v>-0.20840126967388672</v>
      </c>
      <c r="K229" s="76">
        <f t="shared" si="66"/>
        <v>2.0674758008666778</v>
      </c>
      <c r="L229" s="76">
        <f t="shared" si="67"/>
        <v>7.9048445118016568</v>
      </c>
      <c r="M229" s="76">
        <f t="shared" si="68"/>
        <v>0.88770157652110693</v>
      </c>
      <c r="N229" s="76">
        <f t="shared" si="69"/>
        <v>0.88770157652110693</v>
      </c>
      <c r="O229" s="76">
        <f t="shared" si="70"/>
        <v>-0.11911965494784649</v>
      </c>
      <c r="Q229" s="76">
        <f t="shared" si="71"/>
        <v>4.0773020688385255</v>
      </c>
      <c r="R229" s="76">
        <f t="shared" si="72"/>
        <v>58.986114505249297</v>
      </c>
      <c r="S229" s="76">
        <f t="shared" si="73"/>
        <v>0.98332947535862669</v>
      </c>
      <c r="T229" s="76">
        <f t="shared" si="74"/>
        <v>0.98332947535862669</v>
      </c>
      <c r="U229" s="76">
        <f t="shared" si="75"/>
        <v>-1.6811041688186097E-2</v>
      </c>
      <c r="W229" s="76">
        <f t="shared" si="76"/>
        <v>0</v>
      </c>
      <c r="X229" s="76">
        <f t="shared" si="77"/>
        <v>1</v>
      </c>
      <c r="Y229" s="76">
        <f t="shared" si="78"/>
        <v>0.5</v>
      </c>
      <c r="Z229" s="76">
        <f t="shared" si="60"/>
        <v>0.5</v>
      </c>
      <c r="AA229" s="76">
        <f t="shared" si="79"/>
        <v>-0.69314718055994529</v>
      </c>
    </row>
    <row r="230" spans="1:27" x14ac:dyDescent="0.25">
      <c r="A230">
        <v>1</v>
      </c>
      <c r="B230">
        <v>1</v>
      </c>
      <c r="C230">
        <v>0</v>
      </c>
      <c r="E230" s="87">
        <f t="shared" si="61"/>
        <v>1.462280267582817</v>
      </c>
      <c r="F230" s="87">
        <f t="shared" si="62"/>
        <v>4.3157894714615983</v>
      </c>
      <c r="G230" s="87">
        <f t="shared" si="63"/>
        <v>0.81188118804015652</v>
      </c>
      <c r="H230" s="87">
        <f t="shared" si="64"/>
        <v>0.81188118804015652</v>
      </c>
      <c r="I230" s="87">
        <f t="shared" si="65"/>
        <v>-0.20840126967388672</v>
      </c>
      <c r="K230" s="76">
        <f t="shared" si="66"/>
        <v>1.462280267582817</v>
      </c>
      <c r="L230" s="76">
        <f t="shared" si="67"/>
        <v>4.3157894714615983</v>
      </c>
      <c r="M230" s="76">
        <f t="shared" si="68"/>
        <v>0.81188118804015652</v>
      </c>
      <c r="N230" s="76">
        <f t="shared" si="69"/>
        <v>0.81188118804015652</v>
      </c>
      <c r="O230" s="76">
        <f t="shared" si="70"/>
        <v>-0.20840126967388672</v>
      </c>
      <c r="Q230" s="76">
        <f t="shared" si="71"/>
        <v>1.462280267582817</v>
      </c>
      <c r="R230" s="76">
        <f t="shared" si="72"/>
        <v>4.3157894714615983</v>
      </c>
      <c r="S230" s="76">
        <f t="shared" si="73"/>
        <v>0.81188118804015652</v>
      </c>
      <c r="T230" s="76">
        <f t="shared" si="74"/>
        <v>0.81188118804015652</v>
      </c>
      <c r="U230" s="76">
        <f t="shared" si="75"/>
        <v>-0.20840126967388672</v>
      </c>
      <c r="W230" s="76">
        <f t="shared" si="76"/>
        <v>0</v>
      </c>
      <c r="X230" s="76">
        <f t="shared" si="77"/>
        <v>1</v>
      </c>
      <c r="Y230" s="76">
        <f t="shared" si="78"/>
        <v>0.5</v>
      </c>
      <c r="Z230" s="76">
        <f t="shared" si="60"/>
        <v>0.5</v>
      </c>
      <c r="AA230" s="76">
        <f t="shared" si="79"/>
        <v>-0.69314718055994529</v>
      </c>
    </row>
    <row r="231" spans="1:27" x14ac:dyDescent="0.25">
      <c r="A231">
        <v>1</v>
      </c>
      <c r="B231">
        <v>0</v>
      </c>
      <c r="C231">
        <v>1</v>
      </c>
      <c r="E231" s="87">
        <f t="shared" si="61"/>
        <v>0</v>
      </c>
      <c r="F231" s="87">
        <f t="shared" si="62"/>
        <v>1</v>
      </c>
      <c r="G231" s="87">
        <f t="shared" si="63"/>
        <v>0.5</v>
      </c>
      <c r="H231" s="87">
        <f t="shared" si="64"/>
        <v>0.5</v>
      </c>
      <c r="I231" s="87">
        <f t="shared" si="65"/>
        <v>-0.69314718055994529</v>
      </c>
      <c r="K231" s="76">
        <f t="shared" si="66"/>
        <v>0.605195533283861</v>
      </c>
      <c r="L231" s="76">
        <f t="shared" si="67"/>
        <v>1.8316103146534117</v>
      </c>
      <c r="M231" s="76">
        <f t="shared" si="68"/>
        <v>0.64684406084231982</v>
      </c>
      <c r="N231" s="76">
        <f t="shared" si="69"/>
        <v>0.64684406084231982</v>
      </c>
      <c r="O231" s="76">
        <f t="shared" si="70"/>
        <v>-0.4356500323217834</v>
      </c>
      <c r="Q231" s="76">
        <f t="shared" si="71"/>
        <v>0.605195533283861</v>
      </c>
      <c r="R231" s="76">
        <f t="shared" si="72"/>
        <v>1.8316103146534117</v>
      </c>
      <c r="S231" s="76">
        <f t="shared" si="73"/>
        <v>0.64684406084231982</v>
      </c>
      <c r="T231" s="76">
        <f t="shared" si="74"/>
        <v>0.64684406084231982</v>
      </c>
      <c r="U231" s="76">
        <f t="shared" si="75"/>
        <v>-0.4356500323217834</v>
      </c>
      <c r="W231" s="76">
        <f t="shared" si="76"/>
        <v>0</v>
      </c>
      <c r="X231" s="76">
        <f t="shared" si="77"/>
        <v>1</v>
      </c>
      <c r="Y231" s="76">
        <f t="shared" si="78"/>
        <v>0.5</v>
      </c>
      <c r="Z231" s="76">
        <f t="shared" si="60"/>
        <v>0.5</v>
      </c>
      <c r="AA231" s="76">
        <f t="shared" si="79"/>
        <v>-0.69314718055994529</v>
      </c>
    </row>
    <row r="232" spans="1:27" x14ac:dyDescent="0.25">
      <c r="A232">
        <v>1</v>
      </c>
      <c r="B232">
        <v>1</v>
      </c>
      <c r="C232">
        <v>1</v>
      </c>
      <c r="E232" s="87">
        <f t="shared" si="61"/>
        <v>1.462280267582817</v>
      </c>
      <c r="F232" s="87">
        <f t="shared" si="62"/>
        <v>4.3157894714615983</v>
      </c>
      <c r="G232" s="87">
        <f t="shared" si="63"/>
        <v>0.81188118804015652</v>
      </c>
      <c r="H232" s="87">
        <f t="shared" si="64"/>
        <v>0.81188118804015652</v>
      </c>
      <c r="I232" s="87">
        <f t="shared" si="65"/>
        <v>-0.20840126967388672</v>
      </c>
      <c r="K232" s="76">
        <f t="shared" si="66"/>
        <v>2.0674758008666778</v>
      </c>
      <c r="L232" s="76">
        <f t="shared" si="67"/>
        <v>7.9048445118016568</v>
      </c>
      <c r="M232" s="76">
        <f t="shared" si="68"/>
        <v>0.88770157652110693</v>
      </c>
      <c r="N232" s="76">
        <f t="shared" si="69"/>
        <v>0.88770157652110693</v>
      </c>
      <c r="O232" s="76">
        <f t="shared" si="70"/>
        <v>-0.11911965494784649</v>
      </c>
      <c r="Q232" s="76">
        <f t="shared" si="71"/>
        <v>4.0773020688385255</v>
      </c>
      <c r="R232" s="76">
        <f t="shared" si="72"/>
        <v>58.986114505249297</v>
      </c>
      <c r="S232" s="76">
        <f t="shared" si="73"/>
        <v>0.98332947535862669</v>
      </c>
      <c r="T232" s="76">
        <f t="shared" si="74"/>
        <v>0.98332947535862669</v>
      </c>
      <c r="U232" s="76">
        <f t="shared" si="75"/>
        <v>-1.6811041688186097E-2</v>
      </c>
      <c r="W232" s="76">
        <f t="shared" si="76"/>
        <v>0</v>
      </c>
      <c r="X232" s="76">
        <f t="shared" si="77"/>
        <v>1</v>
      </c>
      <c r="Y232" s="76">
        <f t="shared" si="78"/>
        <v>0.5</v>
      </c>
      <c r="Z232" s="76">
        <f t="shared" si="60"/>
        <v>0.5</v>
      </c>
      <c r="AA232" s="76">
        <f t="shared" si="79"/>
        <v>-0.69314718055994529</v>
      </c>
    </row>
    <row r="233" spans="1:27" x14ac:dyDescent="0.25">
      <c r="A233">
        <v>1</v>
      </c>
      <c r="B233">
        <v>1</v>
      </c>
      <c r="C233">
        <v>1</v>
      </c>
      <c r="E233" s="87">
        <f t="shared" si="61"/>
        <v>1.462280267582817</v>
      </c>
      <c r="F233" s="87">
        <f t="shared" si="62"/>
        <v>4.3157894714615983</v>
      </c>
      <c r="G233" s="87">
        <f t="shared" si="63"/>
        <v>0.81188118804015652</v>
      </c>
      <c r="H233" s="87">
        <f t="shared" si="64"/>
        <v>0.81188118804015652</v>
      </c>
      <c r="I233" s="87">
        <f t="shared" si="65"/>
        <v>-0.20840126967388672</v>
      </c>
      <c r="K233" s="76">
        <f t="shared" si="66"/>
        <v>2.0674758008666778</v>
      </c>
      <c r="L233" s="76">
        <f t="shared" si="67"/>
        <v>7.9048445118016568</v>
      </c>
      <c r="M233" s="76">
        <f t="shared" si="68"/>
        <v>0.88770157652110693</v>
      </c>
      <c r="N233" s="76">
        <f t="shared" si="69"/>
        <v>0.88770157652110693</v>
      </c>
      <c r="O233" s="76">
        <f t="shared" si="70"/>
        <v>-0.11911965494784649</v>
      </c>
      <c r="Q233" s="76">
        <f t="shared" si="71"/>
        <v>4.0773020688385255</v>
      </c>
      <c r="R233" s="76">
        <f t="shared" si="72"/>
        <v>58.986114505249297</v>
      </c>
      <c r="S233" s="76">
        <f t="shared" si="73"/>
        <v>0.98332947535862669</v>
      </c>
      <c r="T233" s="76">
        <f t="shared" si="74"/>
        <v>0.98332947535862669</v>
      </c>
      <c r="U233" s="76">
        <f t="shared" si="75"/>
        <v>-1.6811041688186097E-2</v>
      </c>
      <c r="W233" s="76">
        <f t="shared" si="76"/>
        <v>0</v>
      </c>
      <c r="X233" s="76">
        <f t="shared" si="77"/>
        <v>1</v>
      </c>
      <c r="Y233" s="76">
        <f t="shared" si="78"/>
        <v>0.5</v>
      </c>
      <c r="Z233" s="76">
        <f t="shared" si="60"/>
        <v>0.5</v>
      </c>
      <c r="AA233" s="76">
        <f t="shared" si="79"/>
        <v>-0.69314718055994529</v>
      </c>
    </row>
    <row r="234" spans="1:27" x14ac:dyDescent="0.25">
      <c r="A234">
        <v>1</v>
      </c>
      <c r="B234">
        <v>1</v>
      </c>
      <c r="C234">
        <v>1</v>
      </c>
      <c r="E234" s="87">
        <f t="shared" si="61"/>
        <v>1.462280267582817</v>
      </c>
      <c r="F234" s="87">
        <f t="shared" si="62"/>
        <v>4.3157894714615983</v>
      </c>
      <c r="G234" s="87">
        <f t="shared" si="63"/>
        <v>0.81188118804015652</v>
      </c>
      <c r="H234" s="87">
        <f t="shared" si="64"/>
        <v>0.81188118804015652</v>
      </c>
      <c r="I234" s="87">
        <f t="shared" si="65"/>
        <v>-0.20840126967388672</v>
      </c>
      <c r="K234" s="76">
        <f t="shared" si="66"/>
        <v>2.0674758008666778</v>
      </c>
      <c r="L234" s="76">
        <f t="shared" si="67"/>
        <v>7.9048445118016568</v>
      </c>
      <c r="M234" s="76">
        <f t="shared" si="68"/>
        <v>0.88770157652110693</v>
      </c>
      <c r="N234" s="76">
        <f t="shared" si="69"/>
        <v>0.88770157652110693</v>
      </c>
      <c r="O234" s="76">
        <f t="shared" si="70"/>
        <v>-0.11911965494784649</v>
      </c>
      <c r="Q234" s="76">
        <f t="shared" si="71"/>
        <v>4.0773020688385255</v>
      </c>
      <c r="R234" s="76">
        <f t="shared" si="72"/>
        <v>58.986114505249297</v>
      </c>
      <c r="S234" s="76">
        <f t="shared" si="73"/>
        <v>0.98332947535862669</v>
      </c>
      <c r="T234" s="76">
        <f t="shared" si="74"/>
        <v>0.98332947535862669</v>
      </c>
      <c r="U234" s="76">
        <f t="shared" si="75"/>
        <v>-1.6811041688186097E-2</v>
      </c>
      <c r="W234" s="76">
        <f t="shared" si="76"/>
        <v>0</v>
      </c>
      <c r="X234" s="76">
        <f t="shared" si="77"/>
        <v>1</v>
      </c>
      <c r="Y234" s="76">
        <f t="shared" si="78"/>
        <v>0.5</v>
      </c>
      <c r="Z234" s="76">
        <f t="shared" si="60"/>
        <v>0.5</v>
      </c>
      <c r="AA234" s="76">
        <f t="shared" si="79"/>
        <v>-0.69314718055994529</v>
      </c>
    </row>
    <row r="235" spans="1:27" x14ac:dyDescent="0.25">
      <c r="A235">
        <v>1</v>
      </c>
      <c r="B235">
        <v>0</v>
      </c>
      <c r="C235">
        <v>0</v>
      </c>
      <c r="E235" s="87">
        <f t="shared" si="61"/>
        <v>0</v>
      </c>
      <c r="F235" s="87">
        <f t="shared" si="62"/>
        <v>1</v>
      </c>
      <c r="G235" s="87">
        <f t="shared" si="63"/>
        <v>0.5</v>
      </c>
      <c r="H235" s="87">
        <f t="shared" si="64"/>
        <v>0.5</v>
      </c>
      <c r="I235" s="87">
        <f t="shared" si="65"/>
        <v>-0.69314718055994529</v>
      </c>
      <c r="K235" s="76">
        <f t="shared" si="66"/>
        <v>0</v>
      </c>
      <c r="L235" s="76">
        <f t="shared" si="67"/>
        <v>1</v>
      </c>
      <c r="M235" s="76">
        <f t="shared" si="68"/>
        <v>0.5</v>
      </c>
      <c r="N235" s="76">
        <f t="shared" si="69"/>
        <v>0.5</v>
      </c>
      <c r="O235" s="76">
        <f t="shared" si="70"/>
        <v>-0.69314718055994529</v>
      </c>
      <c r="Q235" s="76">
        <f t="shared" si="71"/>
        <v>0</v>
      </c>
      <c r="R235" s="76">
        <f t="shared" si="72"/>
        <v>1</v>
      </c>
      <c r="S235" s="76">
        <f t="shared" si="73"/>
        <v>0.5</v>
      </c>
      <c r="T235" s="76">
        <f t="shared" si="74"/>
        <v>0.5</v>
      </c>
      <c r="U235" s="76">
        <f t="shared" si="75"/>
        <v>-0.69314718055994529</v>
      </c>
      <c r="W235" s="76">
        <f t="shared" si="76"/>
        <v>0</v>
      </c>
      <c r="X235" s="76">
        <f t="shared" si="77"/>
        <v>1</v>
      </c>
      <c r="Y235" s="76">
        <f t="shared" si="78"/>
        <v>0.5</v>
      </c>
      <c r="Z235" s="76">
        <f t="shared" si="60"/>
        <v>0.5</v>
      </c>
      <c r="AA235" s="76">
        <f t="shared" si="79"/>
        <v>-0.69314718055994529</v>
      </c>
    </row>
    <row r="236" spans="1:27" x14ac:dyDescent="0.25">
      <c r="A236">
        <v>1</v>
      </c>
      <c r="B236">
        <v>0</v>
      </c>
      <c r="C236">
        <v>1</v>
      </c>
      <c r="E236" s="87">
        <f t="shared" si="61"/>
        <v>0</v>
      </c>
      <c r="F236" s="87">
        <f t="shared" si="62"/>
        <v>1</v>
      </c>
      <c r="G236" s="87">
        <f t="shared" si="63"/>
        <v>0.5</v>
      </c>
      <c r="H236" s="87">
        <f t="shared" si="64"/>
        <v>0.5</v>
      </c>
      <c r="I236" s="87">
        <f t="shared" si="65"/>
        <v>-0.69314718055994529</v>
      </c>
      <c r="K236" s="76">
        <f t="shared" si="66"/>
        <v>0.605195533283861</v>
      </c>
      <c r="L236" s="76">
        <f t="shared" si="67"/>
        <v>1.8316103146534117</v>
      </c>
      <c r="M236" s="76">
        <f t="shared" si="68"/>
        <v>0.64684406084231982</v>
      </c>
      <c r="N236" s="76">
        <f t="shared" si="69"/>
        <v>0.64684406084231982</v>
      </c>
      <c r="O236" s="76">
        <f t="shared" si="70"/>
        <v>-0.4356500323217834</v>
      </c>
      <c r="Q236" s="76">
        <f t="shared" si="71"/>
        <v>0.605195533283861</v>
      </c>
      <c r="R236" s="76">
        <f t="shared" si="72"/>
        <v>1.8316103146534117</v>
      </c>
      <c r="S236" s="76">
        <f t="shared" si="73"/>
        <v>0.64684406084231982</v>
      </c>
      <c r="T236" s="76">
        <f t="shared" si="74"/>
        <v>0.64684406084231982</v>
      </c>
      <c r="U236" s="76">
        <f t="shared" si="75"/>
        <v>-0.4356500323217834</v>
      </c>
      <c r="W236" s="76">
        <f t="shared" si="76"/>
        <v>0</v>
      </c>
      <c r="X236" s="76">
        <f t="shared" si="77"/>
        <v>1</v>
      </c>
      <c r="Y236" s="76">
        <f t="shared" si="78"/>
        <v>0.5</v>
      </c>
      <c r="Z236" s="76">
        <f t="shared" si="60"/>
        <v>0.5</v>
      </c>
      <c r="AA236" s="76">
        <f t="shared" si="79"/>
        <v>-0.69314718055994529</v>
      </c>
    </row>
    <row r="237" spans="1:27" x14ac:dyDescent="0.25">
      <c r="A237">
        <v>1</v>
      </c>
      <c r="B237">
        <v>0</v>
      </c>
      <c r="C237">
        <v>1</v>
      </c>
      <c r="E237" s="87">
        <f t="shared" si="61"/>
        <v>0</v>
      </c>
      <c r="F237" s="87">
        <f t="shared" si="62"/>
        <v>1</v>
      </c>
      <c r="G237" s="87">
        <f t="shared" si="63"/>
        <v>0.5</v>
      </c>
      <c r="H237" s="87">
        <f t="shared" si="64"/>
        <v>0.5</v>
      </c>
      <c r="I237" s="87">
        <f t="shared" si="65"/>
        <v>-0.69314718055994529</v>
      </c>
      <c r="K237" s="76">
        <f t="shared" si="66"/>
        <v>0.605195533283861</v>
      </c>
      <c r="L237" s="76">
        <f t="shared" si="67"/>
        <v>1.8316103146534117</v>
      </c>
      <c r="M237" s="76">
        <f t="shared" si="68"/>
        <v>0.64684406084231982</v>
      </c>
      <c r="N237" s="76">
        <f t="shared" si="69"/>
        <v>0.64684406084231982</v>
      </c>
      <c r="O237" s="76">
        <f t="shared" si="70"/>
        <v>-0.4356500323217834</v>
      </c>
      <c r="Q237" s="76">
        <f t="shared" si="71"/>
        <v>0.605195533283861</v>
      </c>
      <c r="R237" s="76">
        <f t="shared" si="72"/>
        <v>1.8316103146534117</v>
      </c>
      <c r="S237" s="76">
        <f t="shared" si="73"/>
        <v>0.64684406084231982</v>
      </c>
      <c r="T237" s="76">
        <f t="shared" si="74"/>
        <v>0.64684406084231982</v>
      </c>
      <c r="U237" s="76">
        <f t="shared" si="75"/>
        <v>-0.4356500323217834</v>
      </c>
      <c r="W237" s="76">
        <f t="shared" si="76"/>
        <v>0</v>
      </c>
      <c r="X237" s="76">
        <f t="shared" si="77"/>
        <v>1</v>
      </c>
      <c r="Y237" s="76">
        <f t="shared" si="78"/>
        <v>0.5</v>
      </c>
      <c r="Z237" s="76">
        <f t="shared" si="60"/>
        <v>0.5</v>
      </c>
      <c r="AA237" s="76">
        <f t="shared" si="79"/>
        <v>-0.69314718055994529</v>
      </c>
    </row>
    <row r="238" spans="1:27" x14ac:dyDescent="0.25">
      <c r="A238">
        <v>1</v>
      </c>
      <c r="B238">
        <v>0</v>
      </c>
      <c r="C238">
        <v>1</v>
      </c>
      <c r="E238" s="87">
        <f t="shared" si="61"/>
        <v>0</v>
      </c>
      <c r="F238" s="87">
        <f t="shared" si="62"/>
        <v>1</v>
      </c>
      <c r="G238" s="87">
        <f t="shared" si="63"/>
        <v>0.5</v>
      </c>
      <c r="H238" s="87">
        <f t="shared" si="64"/>
        <v>0.5</v>
      </c>
      <c r="I238" s="87">
        <f t="shared" si="65"/>
        <v>-0.69314718055994529</v>
      </c>
      <c r="K238" s="76">
        <f t="shared" si="66"/>
        <v>0.605195533283861</v>
      </c>
      <c r="L238" s="76">
        <f t="shared" si="67"/>
        <v>1.8316103146534117</v>
      </c>
      <c r="M238" s="76">
        <f t="shared" si="68"/>
        <v>0.64684406084231982</v>
      </c>
      <c r="N238" s="76">
        <f t="shared" si="69"/>
        <v>0.64684406084231982</v>
      </c>
      <c r="O238" s="76">
        <f t="shared" si="70"/>
        <v>-0.4356500323217834</v>
      </c>
      <c r="Q238" s="76">
        <f t="shared" si="71"/>
        <v>0.605195533283861</v>
      </c>
      <c r="R238" s="76">
        <f t="shared" si="72"/>
        <v>1.8316103146534117</v>
      </c>
      <c r="S238" s="76">
        <f t="shared" si="73"/>
        <v>0.64684406084231982</v>
      </c>
      <c r="T238" s="76">
        <f t="shared" si="74"/>
        <v>0.64684406084231982</v>
      </c>
      <c r="U238" s="76">
        <f t="shared" si="75"/>
        <v>-0.4356500323217834</v>
      </c>
      <c r="W238" s="76">
        <f t="shared" si="76"/>
        <v>0</v>
      </c>
      <c r="X238" s="76">
        <f t="shared" si="77"/>
        <v>1</v>
      </c>
      <c r="Y238" s="76">
        <f t="shared" si="78"/>
        <v>0.5</v>
      </c>
      <c r="Z238" s="76">
        <f t="shared" si="60"/>
        <v>0.5</v>
      </c>
      <c r="AA238" s="76">
        <f t="shared" si="79"/>
        <v>-0.69314718055994529</v>
      </c>
    </row>
    <row r="239" spans="1:27" x14ac:dyDescent="0.25">
      <c r="A239">
        <v>1</v>
      </c>
      <c r="B239">
        <v>1</v>
      </c>
      <c r="C239">
        <v>1</v>
      </c>
      <c r="E239" s="87">
        <f t="shared" si="61"/>
        <v>1.462280267582817</v>
      </c>
      <c r="F239" s="87">
        <f t="shared" si="62"/>
        <v>4.3157894714615983</v>
      </c>
      <c r="G239" s="87">
        <f t="shared" si="63"/>
        <v>0.81188118804015652</v>
      </c>
      <c r="H239" s="87">
        <f t="shared" si="64"/>
        <v>0.81188118804015652</v>
      </c>
      <c r="I239" s="87">
        <f t="shared" si="65"/>
        <v>-0.20840126967388672</v>
      </c>
      <c r="K239" s="76">
        <f t="shared" si="66"/>
        <v>2.0674758008666778</v>
      </c>
      <c r="L239" s="76">
        <f t="shared" si="67"/>
        <v>7.9048445118016568</v>
      </c>
      <c r="M239" s="76">
        <f t="shared" si="68"/>
        <v>0.88770157652110693</v>
      </c>
      <c r="N239" s="76">
        <f t="shared" si="69"/>
        <v>0.88770157652110693</v>
      </c>
      <c r="O239" s="76">
        <f t="shared" si="70"/>
        <v>-0.11911965494784649</v>
      </c>
      <c r="Q239" s="76">
        <f t="shared" si="71"/>
        <v>4.0773020688385255</v>
      </c>
      <c r="R239" s="76">
        <f t="shared" si="72"/>
        <v>58.986114505249297</v>
      </c>
      <c r="S239" s="76">
        <f t="shared" si="73"/>
        <v>0.98332947535862669</v>
      </c>
      <c r="T239" s="76">
        <f t="shared" si="74"/>
        <v>0.98332947535862669</v>
      </c>
      <c r="U239" s="76">
        <f t="shared" si="75"/>
        <v>-1.6811041688186097E-2</v>
      </c>
      <c r="W239" s="76">
        <f t="shared" si="76"/>
        <v>0</v>
      </c>
      <c r="X239" s="76">
        <f t="shared" si="77"/>
        <v>1</v>
      </c>
      <c r="Y239" s="76">
        <f t="shared" si="78"/>
        <v>0.5</v>
      </c>
      <c r="Z239" s="76">
        <f t="shared" si="60"/>
        <v>0.5</v>
      </c>
      <c r="AA239" s="76">
        <f t="shared" si="79"/>
        <v>-0.69314718055994529</v>
      </c>
    </row>
    <row r="240" spans="1:27" x14ac:dyDescent="0.25">
      <c r="A240">
        <v>1</v>
      </c>
      <c r="B240">
        <v>0</v>
      </c>
      <c r="C240">
        <v>1</v>
      </c>
      <c r="E240" s="87">
        <f t="shared" si="61"/>
        <v>0</v>
      </c>
      <c r="F240" s="87">
        <f t="shared" si="62"/>
        <v>1</v>
      </c>
      <c r="G240" s="87">
        <f t="shared" si="63"/>
        <v>0.5</v>
      </c>
      <c r="H240" s="87">
        <f t="shared" si="64"/>
        <v>0.5</v>
      </c>
      <c r="I240" s="87">
        <f t="shared" si="65"/>
        <v>-0.69314718055994529</v>
      </c>
      <c r="K240" s="76">
        <f t="shared" si="66"/>
        <v>0.605195533283861</v>
      </c>
      <c r="L240" s="76">
        <f t="shared" si="67"/>
        <v>1.8316103146534117</v>
      </c>
      <c r="M240" s="76">
        <f t="shared" si="68"/>
        <v>0.64684406084231982</v>
      </c>
      <c r="N240" s="76">
        <f t="shared" si="69"/>
        <v>0.64684406084231982</v>
      </c>
      <c r="O240" s="76">
        <f t="shared" si="70"/>
        <v>-0.4356500323217834</v>
      </c>
      <c r="Q240" s="76">
        <f t="shared" si="71"/>
        <v>0.605195533283861</v>
      </c>
      <c r="R240" s="76">
        <f t="shared" si="72"/>
        <v>1.8316103146534117</v>
      </c>
      <c r="S240" s="76">
        <f t="shared" si="73"/>
        <v>0.64684406084231982</v>
      </c>
      <c r="T240" s="76">
        <f t="shared" si="74"/>
        <v>0.64684406084231982</v>
      </c>
      <c r="U240" s="76">
        <f t="shared" si="75"/>
        <v>-0.4356500323217834</v>
      </c>
      <c r="W240" s="76">
        <f t="shared" si="76"/>
        <v>0</v>
      </c>
      <c r="X240" s="76">
        <f t="shared" si="77"/>
        <v>1</v>
      </c>
      <c r="Y240" s="76">
        <f t="shared" si="78"/>
        <v>0.5</v>
      </c>
      <c r="Z240" s="76">
        <f t="shared" si="60"/>
        <v>0.5</v>
      </c>
      <c r="AA240" s="76">
        <f t="shared" si="79"/>
        <v>-0.69314718055994529</v>
      </c>
    </row>
    <row r="241" spans="1:27" x14ac:dyDescent="0.25">
      <c r="A241">
        <v>1</v>
      </c>
      <c r="B241">
        <v>0</v>
      </c>
      <c r="C241">
        <v>1</v>
      </c>
      <c r="E241" s="87">
        <f t="shared" si="61"/>
        <v>0</v>
      </c>
      <c r="F241" s="87">
        <f t="shared" si="62"/>
        <v>1</v>
      </c>
      <c r="G241" s="87">
        <f t="shared" si="63"/>
        <v>0.5</v>
      </c>
      <c r="H241" s="87">
        <f t="shared" si="64"/>
        <v>0.5</v>
      </c>
      <c r="I241" s="87">
        <f t="shared" si="65"/>
        <v>-0.69314718055994529</v>
      </c>
      <c r="K241" s="76">
        <f t="shared" si="66"/>
        <v>0.605195533283861</v>
      </c>
      <c r="L241" s="76">
        <f t="shared" si="67"/>
        <v>1.8316103146534117</v>
      </c>
      <c r="M241" s="76">
        <f t="shared" si="68"/>
        <v>0.64684406084231982</v>
      </c>
      <c r="N241" s="76">
        <f t="shared" si="69"/>
        <v>0.64684406084231982</v>
      </c>
      <c r="O241" s="76">
        <f t="shared" si="70"/>
        <v>-0.4356500323217834</v>
      </c>
      <c r="Q241" s="76">
        <f t="shared" si="71"/>
        <v>0.605195533283861</v>
      </c>
      <c r="R241" s="76">
        <f t="shared" si="72"/>
        <v>1.8316103146534117</v>
      </c>
      <c r="S241" s="76">
        <f t="shared" si="73"/>
        <v>0.64684406084231982</v>
      </c>
      <c r="T241" s="76">
        <f t="shared" si="74"/>
        <v>0.64684406084231982</v>
      </c>
      <c r="U241" s="76">
        <f t="shared" si="75"/>
        <v>-0.4356500323217834</v>
      </c>
      <c r="W241" s="76">
        <f t="shared" si="76"/>
        <v>0</v>
      </c>
      <c r="X241" s="76">
        <f t="shared" si="77"/>
        <v>1</v>
      </c>
      <c r="Y241" s="76">
        <f t="shared" si="78"/>
        <v>0.5</v>
      </c>
      <c r="Z241" s="76">
        <f t="shared" si="60"/>
        <v>0.5</v>
      </c>
      <c r="AA241" s="76">
        <f t="shared" si="79"/>
        <v>-0.69314718055994529</v>
      </c>
    </row>
    <row r="242" spans="1:27" x14ac:dyDescent="0.25">
      <c r="A242">
        <v>1</v>
      </c>
      <c r="B242">
        <v>0</v>
      </c>
      <c r="C242">
        <v>1</v>
      </c>
      <c r="E242" s="87">
        <f t="shared" si="61"/>
        <v>0</v>
      </c>
      <c r="F242" s="87">
        <f t="shared" si="62"/>
        <v>1</v>
      </c>
      <c r="G242" s="87">
        <f t="shared" si="63"/>
        <v>0.5</v>
      </c>
      <c r="H242" s="87">
        <f t="shared" si="64"/>
        <v>0.5</v>
      </c>
      <c r="I242" s="87">
        <f t="shared" si="65"/>
        <v>-0.69314718055994529</v>
      </c>
      <c r="K242" s="76">
        <f t="shared" si="66"/>
        <v>0.605195533283861</v>
      </c>
      <c r="L242" s="76">
        <f t="shared" si="67"/>
        <v>1.8316103146534117</v>
      </c>
      <c r="M242" s="76">
        <f t="shared" si="68"/>
        <v>0.64684406084231982</v>
      </c>
      <c r="N242" s="76">
        <f t="shared" si="69"/>
        <v>0.64684406084231982</v>
      </c>
      <c r="O242" s="76">
        <f t="shared" si="70"/>
        <v>-0.4356500323217834</v>
      </c>
      <c r="Q242" s="76">
        <f t="shared" si="71"/>
        <v>0.605195533283861</v>
      </c>
      <c r="R242" s="76">
        <f t="shared" si="72"/>
        <v>1.8316103146534117</v>
      </c>
      <c r="S242" s="76">
        <f t="shared" si="73"/>
        <v>0.64684406084231982</v>
      </c>
      <c r="T242" s="76">
        <f t="shared" si="74"/>
        <v>0.64684406084231982</v>
      </c>
      <c r="U242" s="76">
        <f t="shared" si="75"/>
        <v>-0.4356500323217834</v>
      </c>
      <c r="W242" s="76">
        <f t="shared" si="76"/>
        <v>0</v>
      </c>
      <c r="X242" s="76">
        <f t="shared" si="77"/>
        <v>1</v>
      </c>
      <c r="Y242" s="76">
        <f t="shared" si="78"/>
        <v>0.5</v>
      </c>
      <c r="Z242" s="76">
        <f t="shared" si="60"/>
        <v>0.5</v>
      </c>
      <c r="AA242" s="76">
        <f t="shared" si="79"/>
        <v>-0.69314718055994529</v>
      </c>
    </row>
    <row r="243" spans="1:27" x14ac:dyDescent="0.25">
      <c r="A243">
        <v>1</v>
      </c>
      <c r="B243">
        <v>1</v>
      </c>
      <c r="C243">
        <v>1</v>
      </c>
      <c r="E243" s="87">
        <f t="shared" si="61"/>
        <v>1.462280267582817</v>
      </c>
      <c r="F243" s="87">
        <f t="shared" si="62"/>
        <v>4.3157894714615983</v>
      </c>
      <c r="G243" s="87">
        <f t="shared" si="63"/>
        <v>0.81188118804015652</v>
      </c>
      <c r="H243" s="87">
        <f t="shared" si="64"/>
        <v>0.81188118804015652</v>
      </c>
      <c r="I243" s="87">
        <f t="shared" si="65"/>
        <v>-0.20840126967388672</v>
      </c>
      <c r="K243" s="76">
        <f t="shared" si="66"/>
        <v>2.0674758008666778</v>
      </c>
      <c r="L243" s="76">
        <f t="shared" si="67"/>
        <v>7.9048445118016568</v>
      </c>
      <c r="M243" s="76">
        <f t="shared" si="68"/>
        <v>0.88770157652110693</v>
      </c>
      <c r="N243" s="76">
        <f t="shared" si="69"/>
        <v>0.88770157652110693</v>
      </c>
      <c r="O243" s="76">
        <f t="shared" si="70"/>
        <v>-0.11911965494784649</v>
      </c>
      <c r="Q243" s="76">
        <f t="shared" si="71"/>
        <v>4.0773020688385255</v>
      </c>
      <c r="R243" s="76">
        <f t="shared" si="72"/>
        <v>58.986114505249297</v>
      </c>
      <c r="S243" s="76">
        <f t="shared" si="73"/>
        <v>0.98332947535862669</v>
      </c>
      <c r="T243" s="76">
        <f t="shared" si="74"/>
        <v>0.98332947535862669</v>
      </c>
      <c r="U243" s="76">
        <f t="shared" si="75"/>
        <v>-1.6811041688186097E-2</v>
      </c>
      <c r="W243" s="76">
        <f t="shared" si="76"/>
        <v>0</v>
      </c>
      <c r="X243" s="76">
        <f t="shared" si="77"/>
        <v>1</v>
      </c>
      <c r="Y243" s="76">
        <f t="shared" si="78"/>
        <v>0.5</v>
      </c>
      <c r="Z243" s="76">
        <f t="shared" si="60"/>
        <v>0.5</v>
      </c>
      <c r="AA243" s="76">
        <f t="shared" si="79"/>
        <v>-0.69314718055994529</v>
      </c>
    </row>
    <row r="244" spans="1:27" x14ac:dyDescent="0.25">
      <c r="A244">
        <v>1</v>
      </c>
      <c r="B244">
        <v>0</v>
      </c>
      <c r="C244">
        <v>0</v>
      </c>
      <c r="E244" s="87">
        <f t="shared" si="61"/>
        <v>0</v>
      </c>
      <c r="F244" s="87">
        <f t="shared" si="62"/>
        <v>1</v>
      </c>
      <c r="G244" s="87">
        <f t="shared" si="63"/>
        <v>0.5</v>
      </c>
      <c r="H244" s="87">
        <f t="shared" si="64"/>
        <v>0.5</v>
      </c>
      <c r="I244" s="87">
        <f t="shared" si="65"/>
        <v>-0.69314718055994529</v>
      </c>
      <c r="K244" s="76">
        <f t="shared" si="66"/>
        <v>0</v>
      </c>
      <c r="L244" s="76">
        <f t="shared" si="67"/>
        <v>1</v>
      </c>
      <c r="M244" s="76">
        <f t="shared" si="68"/>
        <v>0.5</v>
      </c>
      <c r="N244" s="76">
        <f t="shared" si="69"/>
        <v>0.5</v>
      </c>
      <c r="O244" s="76">
        <f t="shared" si="70"/>
        <v>-0.69314718055994529</v>
      </c>
      <c r="Q244" s="76">
        <f t="shared" si="71"/>
        <v>0</v>
      </c>
      <c r="R244" s="76">
        <f t="shared" si="72"/>
        <v>1</v>
      </c>
      <c r="S244" s="76">
        <f t="shared" si="73"/>
        <v>0.5</v>
      </c>
      <c r="T244" s="76">
        <f t="shared" si="74"/>
        <v>0.5</v>
      </c>
      <c r="U244" s="76">
        <f t="shared" si="75"/>
        <v>-0.69314718055994529</v>
      </c>
      <c r="W244" s="76">
        <f t="shared" si="76"/>
        <v>0</v>
      </c>
      <c r="X244" s="76">
        <f t="shared" si="77"/>
        <v>1</v>
      </c>
      <c r="Y244" s="76">
        <f t="shared" si="78"/>
        <v>0.5</v>
      </c>
      <c r="Z244" s="76">
        <f t="shared" si="60"/>
        <v>0.5</v>
      </c>
      <c r="AA244" s="76">
        <f t="shared" si="79"/>
        <v>-0.69314718055994529</v>
      </c>
    </row>
    <row r="245" spans="1:27" x14ac:dyDescent="0.25">
      <c r="A245">
        <v>1</v>
      </c>
      <c r="B245">
        <v>1</v>
      </c>
      <c r="C245">
        <v>1</v>
      </c>
      <c r="E245" s="87">
        <f t="shared" si="61"/>
        <v>1.462280267582817</v>
      </c>
      <c r="F245" s="87">
        <f t="shared" si="62"/>
        <v>4.3157894714615983</v>
      </c>
      <c r="G245" s="87">
        <f t="shared" si="63"/>
        <v>0.81188118804015652</v>
      </c>
      <c r="H245" s="87">
        <f t="shared" si="64"/>
        <v>0.81188118804015652</v>
      </c>
      <c r="I245" s="87">
        <f t="shared" si="65"/>
        <v>-0.20840126967388672</v>
      </c>
      <c r="K245" s="76">
        <f t="shared" si="66"/>
        <v>2.0674758008666778</v>
      </c>
      <c r="L245" s="76">
        <f t="shared" si="67"/>
        <v>7.9048445118016568</v>
      </c>
      <c r="M245" s="76">
        <f t="shared" si="68"/>
        <v>0.88770157652110693</v>
      </c>
      <c r="N245" s="76">
        <f t="shared" si="69"/>
        <v>0.88770157652110693</v>
      </c>
      <c r="O245" s="76">
        <f t="shared" si="70"/>
        <v>-0.11911965494784649</v>
      </c>
      <c r="Q245" s="76">
        <f t="shared" si="71"/>
        <v>4.0773020688385255</v>
      </c>
      <c r="R245" s="76">
        <f t="shared" si="72"/>
        <v>58.986114505249297</v>
      </c>
      <c r="S245" s="76">
        <f t="shared" si="73"/>
        <v>0.98332947535862669</v>
      </c>
      <c r="T245" s="76">
        <f t="shared" si="74"/>
        <v>0.98332947535862669</v>
      </c>
      <c r="U245" s="76">
        <f t="shared" si="75"/>
        <v>-1.6811041688186097E-2</v>
      </c>
      <c r="W245" s="76">
        <f t="shared" si="76"/>
        <v>0</v>
      </c>
      <c r="X245" s="76">
        <f t="shared" si="77"/>
        <v>1</v>
      </c>
      <c r="Y245" s="76">
        <f t="shared" si="78"/>
        <v>0.5</v>
      </c>
      <c r="Z245" s="76">
        <f t="shared" si="60"/>
        <v>0.5</v>
      </c>
      <c r="AA245" s="76">
        <f t="shared" si="79"/>
        <v>-0.69314718055994529</v>
      </c>
    </row>
    <row r="246" spans="1:27" x14ac:dyDescent="0.25">
      <c r="A246">
        <v>1</v>
      </c>
      <c r="B246">
        <v>1</v>
      </c>
      <c r="C246">
        <v>1</v>
      </c>
      <c r="E246" s="87">
        <f t="shared" si="61"/>
        <v>1.462280267582817</v>
      </c>
      <c r="F246" s="87">
        <f t="shared" si="62"/>
        <v>4.3157894714615983</v>
      </c>
      <c r="G246" s="87">
        <f t="shared" si="63"/>
        <v>0.81188118804015652</v>
      </c>
      <c r="H246" s="87">
        <f t="shared" si="64"/>
        <v>0.81188118804015652</v>
      </c>
      <c r="I246" s="87">
        <f t="shared" si="65"/>
        <v>-0.20840126967388672</v>
      </c>
      <c r="K246" s="76">
        <f t="shared" si="66"/>
        <v>2.0674758008666778</v>
      </c>
      <c r="L246" s="76">
        <f t="shared" si="67"/>
        <v>7.9048445118016568</v>
      </c>
      <c r="M246" s="76">
        <f t="shared" si="68"/>
        <v>0.88770157652110693</v>
      </c>
      <c r="N246" s="76">
        <f t="shared" si="69"/>
        <v>0.88770157652110693</v>
      </c>
      <c r="O246" s="76">
        <f t="shared" si="70"/>
        <v>-0.11911965494784649</v>
      </c>
      <c r="Q246" s="76">
        <f t="shared" si="71"/>
        <v>4.0773020688385255</v>
      </c>
      <c r="R246" s="76">
        <f t="shared" si="72"/>
        <v>58.986114505249297</v>
      </c>
      <c r="S246" s="76">
        <f t="shared" si="73"/>
        <v>0.98332947535862669</v>
      </c>
      <c r="T246" s="76">
        <f t="shared" si="74"/>
        <v>0.98332947535862669</v>
      </c>
      <c r="U246" s="76">
        <f t="shared" si="75"/>
        <v>-1.6811041688186097E-2</v>
      </c>
      <c r="W246" s="76">
        <f t="shared" si="76"/>
        <v>0</v>
      </c>
      <c r="X246" s="76">
        <f t="shared" si="77"/>
        <v>1</v>
      </c>
      <c r="Y246" s="76">
        <f t="shared" si="78"/>
        <v>0.5</v>
      </c>
      <c r="Z246" s="76">
        <f t="shared" si="60"/>
        <v>0.5</v>
      </c>
      <c r="AA246" s="76">
        <f t="shared" si="79"/>
        <v>-0.69314718055994529</v>
      </c>
    </row>
    <row r="247" spans="1:27" x14ac:dyDescent="0.25">
      <c r="A247">
        <v>1</v>
      </c>
      <c r="B247">
        <v>0</v>
      </c>
      <c r="C247">
        <v>1</v>
      </c>
      <c r="E247" s="87">
        <f t="shared" si="61"/>
        <v>0</v>
      </c>
      <c r="F247" s="87">
        <f t="shared" si="62"/>
        <v>1</v>
      </c>
      <c r="G247" s="87">
        <f t="shared" si="63"/>
        <v>0.5</v>
      </c>
      <c r="H247" s="87">
        <f t="shared" si="64"/>
        <v>0.5</v>
      </c>
      <c r="I247" s="87">
        <f t="shared" si="65"/>
        <v>-0.69314718055994529</v>
      </c>
      <c r="K247" s="76">
        <f t="shared" si="66"/>
        <v>0.605195533283861</v>
      </c>
      <c r="L247" s="76">
        <f t="shared" si="67"/>
        <v>1.8316103146534117</v>
      </c>
      <c r="M247" s="76">
        <f t="shared" si="68"/>
        <v>0.64684406084231982</v>
      </c>
      <c r="N247" s="76">
        <f t="shared" si="69"/>
        <v>0.64684406084231982</v>
      </c>
      <c r="O247" s="76">
        <f t="shared" si="70"/>
        <v>-0.4356500323217834</v>
      </c>
      <c r="Q247" s="76">
        <f t="shared" si="71"/>
        <v>0.605195533283861</v>
      </c>
      <c r="R247" s="76">
        <f t="shared" si="72"/>
        <v>1.8316103146534117</v>
      </c>
      <c r="S247" s="76">
        <f t="shared" si="73"/>
        <v>0.64684406084231982</v>
      </c>
      <c r="T247" s="76">
        <f t="shared" si="74"/>
        <v>0.64684406084231982</v>
      </c>
      <c r="U247" s="76">
        <f t="shared" si="75"/>
        <v>-0.4356500323217834</v>
      </c>
      <c r="W247" s="76">
        <f t="shared" si="76"/>
        <v>0</v>
      </c>
      <c r="X247" s="76">
        <f t="shared" si="77"/>
        <v>1</v>
      </c>
      <c r="Y247" s="76">
        <f t="shared" si="78"/>
        <v>0.5</v>
      </c>
      <c r="Z247" s="76">
        <f t="shared" si="60"/>
        <v>0.5</v>
      </c>
      <c r="AA247" s="76">
        <f t="shared" si="79"/>
        <v>-0.69314718055994529</v>
      </c>
    </row>
    <row r="248" spans="1:27" x14ac:dyDescent="0.25">
      <c r="A248">
        <v>1</v>
      </c>
      <c r="B248">
        <v>1</v>
      </c>
      <c r="C248">
        <v>1</v>
      </c>
      <c r="E248" s="87">
        <f t="shared" si="61"/>
        <v>1.462280267582817</v>
      </c>
      <c r="F248" s="87">
        <f t="shared" si="62"/>
        <v>4.3157894714615983</v>
      </c>
      <c r="G248" s="87">
        <f t="shared" si="63"/>
        <v>0.81188118804015652</v>
      </c>
      <c r="H248" s="87">
        <f t="shared" si="64"/>
        <v>0.81188118804015652</v>
      </c>
      <c r="I248" s="87">
        <f t="shared" si="65"/>
        <v>-0.20840126967388672</v>
      </c>
      <c r="K248" s="76">
        <f t="shared" si="66"/>
        <v>2.0674758008666778</v>
      </c>
      <c r="L248" s="76">
        <f t="shared" si="67"/>
        <v>7.9048445118016568</v>
      </c>
      <c r="M248" s="76">
        <f t="shared" si="68"/>
        <v>0.88770157652110693</v>
      </c>
      <c r="N248" s="76">
        <f t="shared" si="69"/>
        <v>0.88770157652110693</v>
      </c>
      <c r="O248" s="76">
        <f t="shared" si="70"/>
        <v>-0.11911965494784649</v>
      </c>
      <c r="Q248" s="76">
        <f t="shared" si="71"/>
        <v>4.0773020688385255</v>
      </c>
      <c r="R248" s="76">
        <f t="shared" si="72"/>
        <v>58.986114505249297</v>
      </c>
      <c r="S248" s="76">
        <f t="shared" si="73"/>
        <v>0.98332947535862669</v>
      </c>
      <c r="T248" s="76">
        <f t="shared" si="74"/>
        <v>0.98332947535862669</v>
      </c>
      <c r="U248" s="76">
        <f t="shared" si="75"/>
        <v>-1.6811041688186097E-2</v>
      </c>
      <c r="W248" s="76">
        <f t="shared" si="76"/>
        <v>0</v>
      </c>
      <c r="X248" s="76">
        <f t="shared" si="77"/>
        <v>1</v>
      </c>
      <c r="Y248" s="76">
        <f t="shared" si="78"/>
        <v>0.5</v>
      </c>
      <c r="Z248" s="76">
        <f t="shared" si="60"/>
        <v>0.5</v>
      </c>
      <c r="AA248" s="76">
        <f t="shared" si="79"/>
        <v>-0.69314718055994529</v>
      </c>
    </row>
    <row r="249" spans="1:27" x14ac:dyDescent="0.25">
      <c r="A249">
        <v>1</v>
      </c>
      <c r="B249">
        <v>1</v>
      </c>
      <c r="C249">
        <v>1</v>
      </c>
      <c r="E249" s="87">
        <f t="shared" si="61"/>
        <v>1.462280267582817</v>
      </c>
      <c r="F249" s="87">
        <f t="shared" si="62"/>
        <v>4.3157894714615983</v>
      </c>
      <c r="G249" s="87">
        <f t="shared" si="63"/>
        <v>0.81188118804015652</v>
      </c>
      <c r="H249" s="87">
        <f t="shared" si="64"/>
        <v>0.81188118804015652</v>
      </c>
      <c r="I249" s="87">
        <f t="shared" si="65"/>
        <v>-0.20840126967388672</v>
      </c>
      <c r="K249" s="76">
        <f t="shared" si="66"/>
        <v>2.0674758008666778</v>
      </c>
      <c r="L249" s="76">
        <f t="shared" si="67"/>
        <v>7.9048445118016568</v>
      </c>
      <c r="M249" s="76">
        <f t="shared" si="68"/>
        <v>0.88770157652110693</v>
      </c>
      <c r="N249" s="76">
        <f t="shared" si="69"/>
        <v>0.88770157652110693</v>
      </c>
      <c r="O249" s="76">
        <f t="shared" si="70"/>
        <v>-0.11911965494784649</v>
      </c>
      <c r="Q249" s="76">
        <f t="shared" si="71"/>
        <v>4.0773020688385255</v>
      </c>
      <c r="R249" s="76">
        <f t="shared" si="72"/>
        <v>58.986114505249297</v>
      </c>
      <c r="S249" s="76">
        <f t="shared" si="73"/>
        <v>0.98332947535862669</v>
      </c>
      <c r="T249" s="76">
        <f t="shared" si="74"/>
        <v>0.98332947535862669</v>
      </c>
      <c r="U249" s="76">
        <f t="shared" si="75"/>
        <v>-1.6811041688186097E-2</v>
      </c>
      <c r="W249" s="76">
        <f t="shared" si="76"/>
        <v>0</v>
      </c>
      <c r="X249" s="76">
        <f t="shared" si="77"/>
        <v>1</v>
      </c>
      <c r="Y249" s="76">
        <f t="shared" si="78"/>
        <v>0.5</v>
      </c>
      <c r="Z249" s="76">
        <f t="shared" si="60"/>
        <v>0.5</v>
      </c>
      <c r="AA249" s="76">
        <f t="shared" si="79"/>
        <v>-0.69314718055994529</v>
      </c>
    </row>
    <row r="250" spans="1:27" x14ac:dyDescent="0.25">
      <c r="A250">
        <v>1</v>
      </c>
      <c r="B250">
        <v>1</v>
      </c>
      <c r="C250">
        <v>1</v>
      </c>
      <c r="E250" s="87">
        <f t="shared" si="61"/>
        <v>1.462280267582817</v>
      </c>
      <c r="F250" s="87">
        <f t="shared" si="62"/>
        <v>4.3157894714615983</v>
      </c>
      <c r="G250" s="87">
        <f t="shared" si="63"/>
        <v>0.81188118804015652</v>
      </c>
      <c r="H250" s="87">
        <f t="shared" si="64"/>
        <v>0.81188118804015652</v>
      </c>
      <c r="I250" s="87">
        <f t="shared" si="65"/>
        <v>-0.20840126967388672</v>
      </c>
      <c r="K250" s="76">
        <f t="shared" si="66"/>
        <v>2.0674758008666778</v>
      </c>
      <c r="L250" s="76">
        <f t="shared" si="67"/>
        <v>7.9048445118016568</v>
      </c>
      <c r="M250" s="76">
        <f t="shared" si="68"/>
        <v>0.88770157652110693</v>
      </c>
      <c r="N250" s="76">
        <f t="shared" si="69"/>
        <v>0.88770157652110693</v>
      </c>
      <c r="O250" s="76">
        <f t="shared" si="70"/>
        <v>-0.11911965494784649</v>
      </c>
      <c r="Q250" s="76">
        <f t="shared" si="71"/>
        <v>4.0773020688385255</v>
      </c>
      <c r="R250" s="76">
        <f t="shared" si="72"/>
        <v>58.986114505249297</v>
      </c>
      <c r="S250" s="76">
        <f t="shared" si="73"/>
        <v>0.98332947535862669</v>
      </c>
      <c r="T250" s="76">
        <f t="shared" si="74"/>
        <v>0.98332947535862669</v>
      </c>
      <c r="U250" s="76">
        <f t="shared" si="75"/>
        <v>-1.6811041688186097E-2</v>
      </c>
      <c r="W250" s="76">
        <f t="shared" si="76"/>
        <v>0</v>
      </c>
      <c r="X250" s="76">
        <f t="shared" si="77"/>
        <v>1</v>
      </c>
      <c r="Y250" s="76">
        <f t="shared" si="78"/>
        <v>0.5</v>
      </c>
      <c r="Z250" s="76">
        <f t="shared" si="60"/>
        <v>0.5</v>
      </c>
      <c r="AA250" s="76">
        <f t="shared" si="79"/>
        <v>-0.69314718055994529</v>
      </c>
    </row>
    <row r="251" spans="1:27" x14ac:dyDescent="0.25">
      <c r="A251">
        <v>1</v>
      </c>
      <c r="B251">
        <v>1</v>
      </c>
      <c r="C251">
        <v>1</v>
      </c>
      <c r="E251" s="87">
        <f t="shared" si="61"/>
        <v>1.462280267582817</v>
      </c>
      <c r="F251" s="87">
        <f t="shared" si="62"/>
        <v>4.3157894714615983</v>
      </c>
      <c r="G251" s="87">
        <f t="shared" si="63"/>
        <v>0.81188118804015652</v>
      </c>
      <c r="H251" s="87">
        <f t="shared" si="64"/>
        <v>0.81188118804015652</v>
      </c>
      <c r="I251" s="87">
        <f t="shared" si="65"/>
        <v>-0.20840126967388672</v>
      </c>
      <c r="K251" s="76">
        <f t="shared" si="66"/>
        <v>2.0674758008666778</v>
      </c>
      <c r="L251" s="76">
        <f t="shared" si="67"/>
        <v>7.9048445118016568</v>
      </c>
      <c r="M251" s="76">
        <f t="shared" si="68"/>
        <v>0.88770157652110693</v>
      </c>
      <c r="N251" s="76">
        <f t="shared" si="69"/>
        <v>0.88770157652110693</v>
      </c>
      <c r="O251" s="76">
        <f t="shared" si="70"/>
        <v>-0.11911965494784649</v>
      </c>
      <c r="Q251" s="76">
        <f t="shared" si="71"/>
        <v>4.0773020688385255</v>
      </c>
      <c r="R251" s="76">
        <f t="shared" si="72"/>
        <v>58.986114505249297</v>
      </c>
      <c r="S251" s="76">
        <f t="shared" si="73"/>
        <v>0.98332947535862669</v>
      </c>
      <c r="T251" s="76">
        <f t="shared" si="74"/>
        <v>0.98332947535862669</v>
      </c>
      <c r="U251" s="76">
        <f t="shared" si="75"/>
        <v>-1.6811041688186097E-2</v>
      </c>
      <c r="W251" s="76">
        <f t="shared" si="76"/>
        <v>0</v>
      </c>
      <c r="X251" s="76">
        <f t="shared" si="77"/>
        <v>1</v>
      </c>
      <c r="Y251" s="76">
        <f t="shared" si="78"/>
        <v>0.5</v>
      </c>
      <c r="Z251" s="76">
        <f t="shared" si="60"/>
        <v>0.5</v>
      </c>
      <c r="AA251" s="76">
        <f t="shared" si="79"/>
        <v>-0.69314718055994529</v>
      </c>
    </row>
    <row r="252" spans="1:27" x14ac:dyDescent="0.25">
      <c r="A252">
        <v>1</v>
      </c>
      <c r="B252">
        <v>1</v>
      </c>
      <c r="C252">
        <v>1</v>
      </c>
      <c r="E252" s="87">
        <f t="shared" si="61"/>
        <v>1.462280267582817</v>
      </c>
      <c r="F252" s="87">
        <f t="shared" si="62"/>
        <v>4.3157894714615983</v>
      </c>
      <c r="G252" s="87">
        <f t="shared" si="63"/>
        <v>0.81188118804015652</v>
      </c>
      <c r="H252" s="87">
        <f t="shared" si="64"/>
        <v>0.81188118804015652</v>
      </c>
      <c r="I252" s="87">
        <f t="shared" si="65"/>
        <v>-0.20840126967388672</v>
      </c>
      <c r="K252" s="76">
        <f t="shared" si="66"/>
        <v>2.0674758008666778</v>
      </c>
      <c r="L252" s="76">
        <f t="shared" si="67"/>
        <v>7.9048445118016568</v>
      </c>
      <c r="M252" s="76">
        <f t="shared" si="68"/>
        <v>0.88770157652110693</v>
      </c>
      <c r="N252" s="76">
        <f t="shared" si="69"/>
        <v>0.88770157652110693</v>
      </c>
      <c r="O252" s="76">
        <f t="shared" si="70"/>
        <v>-0.11911965494784649</v>
      </c>
      <c r="Q252" s="76">
        <f t="shared" si="71"/>
        <v>4.0773020688385255</v>
      </c>
      <c r="R252" s="76">
        <f t="shared" si="72"/>
        <v>58.986114505249297</v>
      </c>
      <c r="S252" s="76">
        <f t="shared" si="73"/>
        <v>0.98332947535862669</v>
      </c>
      <c r="T252" s="76">
        <f t="shared" si="74"/>
        <v>0.98332947535862669</v>
      </c>
      <c r="U252" s="76">
        <f t="shared" si="75"/>
        <v>-1.6811041688186097E-2</v>
      </c>
      <c r="W252" s="76">
        <f t="shared" si="76"/>
        <v>0</v>
      </c>
      <c r="X252" s="76">
        <f t="shared" si="77"/>
        <v>1</v>
      </c>
      <c r="Y252" s="76">
        <f t="shared" si="78"/>
        <v>0.5</v>
      </c>
      <c r="Z252" s="76">
        <f t="shared" si="60"/>
        <v>0.5</v>
      </c>
      <c r="AA252" s="76">
        <f t="shared" si="79"/>
        <v>-0.69314718055994529</v>
      </c>
    </row>
    <row r="253" spans="1:27" x14ac:dyDescent="0.25">
      <c r="A253">
        <v>1</v>
      </c>
      <c r="B253">
        <v>0</v>
      </c>
      <c r="C253">
        <v>1</v>
      </c>
      <c r="E253" s="87">
        <f t="shared" si="61"/>
        <v>0</v>
      </c>
      <c r="F253" s="87">
        <f t="shared" si="62"/>
        <v>1</v>
      </c>
      <c r="G253" s="87">
        <f t="shared" si="63"/>
        <v>0.5</v>
      </c>
      <c r="H253" s="87">
        <f t="shared" si="64"/>
        <v>0.5</v>
      </c>
      <c r="I253" s="87">
        <f t="shared" si="65"/>
        <v>-0.69314718055994529</v>
      </c>
      <c r="K253" s="76">
        <f t="shared" si="66"/>
        <v>0.605195533283861</v>
      </c>
      <c r="L253" s="76">
        <f t="shared" si="67"/>
        <v>1.8316103146534117</v>
      </c>
      <c r="M253" s="76">
        <f t="shared" si="68"/>
        <v>0.64684406084231982</v>
      </c>
      <c r="N253" s="76">
        <f t="shared" si="69"/>
        <v>0.64684406084231982</v>
      </c>
      <c r="O253" s="76">
        <f t="shared" si="70"/>
        <v>-0.4356500323217834</v>
      </c>
      <c r="Q253" s="76">
        <f t="shared" si="71"/>
        <v>0.605195533283861</v>
      </c>
      <c r="R253" s="76">
        <f t="shared" si="72"/>
        <v>1.8316103146534117</v>
      </c>
      <c r="S253" s="76">
        <f t="shared" si="73"/>
        <v>0.64684406084231982</v>
      </c>
      <c r="T253" s="76">
        <f t="shared" si="74"/>
        <v>0.64684406084231982</v>
      </c>
      <c r="U253" s="76">
        <f t="shared" si="75"/>
        <v>-0.4356500323217834</v>
      </c>
      <c r="W253" s="76">
        <f t="shared" si="76"/>
        <v>0</v>
      </c>
      <c r="X253" s="76">
        <f t="shared" si="77"/>
        <v>1</v>
      </c>
      <c r="Y253" s="76">
        <f t="shared" si="78"/>
        <v>0.5</v>
      </c>
      <c r="Z253" s="76">
        <f t="shared" si="60"/>
        <v>0.5</v>
      </c>
      <c r="AA253" s="76">
        <f t="shared" si="79"/>
        <v>-0.69314718055994529</v>
      </c>
    </row>
    <row r="254" spans="1:27" x14ac:dyDescent="0.25">
      <c r="A254">
        <v>1</v>
      </c>
      <c r="B254">
        <v>1</v>
      </c>
      <c r="C254">
        <v>1</v>
      </c>
      <c r="E254" s="87">
        <f t="shared" si="61"/>
        <v>1.462280267582817</v>
      </c>
      <c r="F254" s="87">
        <f t="shared" si="62"/>
        <v>4.3157894714615983</v>
      </c>
      <c r="G254" s="87">
        <f t="shared" si="63"/>
        <v>0.81188118804015652</v>
      </c>
      <c r="H254" s="87">
        <f t="shared" si="64"/>
        <v>0.81188118804015652</v>
      </c>
      <c r="I254" s="87">
        <f t="shared" si="65"/>
        <v>-0.20840126967388672</v>
      </c>
      <c r="K254" s="76">
        <f t="shared" si="66"/>
        <v>2.0674758008666778</v>
      </c>
      <c r="L254" s="76">
        <f t="shared" si="67"/>
        <v>7.9048445118016568</v>
      </c>
      <c r="M254" s="76">
        <f t="shared" si="68"/>
        <v>0.88770157652110693</v>
      </c>
      <c r="N254" s="76">
        <f t="shared" si="69"/>
        <v>0.88770157652110693</v>
      </c>
      <c r="O254" s="76">
        <f t="shared" si="70"/>
        <v>-0.11911965494784649</v>
      </c>
      <c r="Q254" s="76">
        <f t="shared" si="71"/>
        <v>4.0773020688385255</v>
      </c>
      <c r="R254" s="76">
        <f t="shared" si="72"/>
        <v>58.986114505249297</v>
      </c>
      <c r="S254" s="76">
        <f t="shared" si="73"/>
        <v>0.98332947535862669</v>
      </c>
      <c r="T254" s="76">
        <f t="shared" si="74"/>
        <v>0.98332947535862669</v>
      </c>
      <c r="U254" s="76">
        <f t="shared" si="75"/>
        <v>-1.6811041688186097E-2</v>
      </c>
      <c r="W254" s="76">
        <f t="shared" si="76"/>
        <v>0</v>
      </c>
      <c r="X254" s="76">
        <f t="shared" si="77"/>
        <v>1</v>
      </c>
      <c r="Y254" s="76">
        <f t="shared" si="78"/>
        <v>0.5</v>
      </c>
      <c r="Z254" s="76">
        <f t="shared" si="60"/>
        <v>0.5</v>
      </c>
      <c r="AA254" s="76">
        <f t="shared" si="79"/>
        <v>-0.69314718055994529</v>
      </c>
    </row>
    <row r="255" spans="1:27" x14ac:dyDescent="0.25">
      <c r="A255">
        <v>1</v>
      </c>
      <c r="B255">
        <v>0</v>
      </c>
      <c r="C255">
        <v>1</v>
      </c>
      <c r="E255" s="87">
        <f t="shared" si="61"/>
        <v>0</v>
      </c>
      <c r="F255" s="87">
        <f t="shared" si="62"/>
        <v>1</v>
      </c>
      <c r="G255" s="87">
        <f t="shared" si="63"/>
        <v>0.5</v>
      </c>
      <c r="H255" s="87">
        <f t="shared" si="64"/>
        <v>0.5</v>
      </c>
      <c r="I255" s="87">
        <f t="shared" si="65"/>
        <v>-0.69314718055994529</v>
      </c>
      <c r="K255" s="76">
        <f t="shared" si="66"/>
        <v>0.605195533283861</v>
      </c>
      <c r="L255" s="76">
        <f t="shared" si="67"/>
        <v>1.8316103146534117</v>
      </c>
      <c r="M255" s="76">
        <f t="shared" si="68"/>
        <v>0.64684406084231982</v>
      </c>
      <c r="N255" s="76">
        <f t="shared" si="69"/>
        <v>0.64684406084231982</v>
      </c>
      <c r="O255" s="76">
        <f t="shared" si="70"/>
        <v>-0.4356500323217834</v>
      </c>
      <c r="Q255" s="76">
        <f t="shared" si="71"/>
        <v>0.605195533283861</v>
      </c>
      <c r="R255" s="76">
        <f t="shared" si="72"/>
        <v>1.8316103146534117</v>
      </c>
      <c r="S255" s="76">
        <f t="shared" si="73"/>
        <v>0.64684406084231982</v>
      </c>
      <c r="T255" s="76">
        <f t="shared" si="74"/>
        <v>0.64684406084231982</v>
      </c>
      <c r="U255" s="76">
        <f t="shared" si="75"/>
        <v>-0.4356500323217834</v>
      </c>
      <c r="W255" s="76">
        <f t="shared" si="76"/>
        <v>0</v>
      </c>
      <c r="X255" s="76">
        <f t="shared" si="77"/>
        <v>1</v>
      </c>
      <c r="Y255" s="76">
        <f t="shared" si="78"/>
        <v>0.5</v>
      </c>
      <c r="Z255" s="76">
        <f t="shared" si="60"/>
        <v>0.5</v>
      </c>
      <c r="AA255" s="76">
        <f t="shared" si="79"/>
        <v>-0.69314718055994529</v>
      </c>
    </row>
    <row r="256" spans="1:27" x14ac:dyDescent="0.25">
      <c r="A256">
        <v>1</v>
      </c>
      <c r="B256">
        <v>1</v>
      </c>
      <c r="C256">
        <v>1</v>
      </c>
      <c r="E256" s="87">
        <f t="shared" si="61"/>
        <v>1.462280267582817</v>
      </c>
      <c r="F256" s="87">
        <f t="shared" si="62"/>
        <v>4.3157894714615983</v>
      </c>
      <c r="G256" s="87">
        <f t="shared" si="63"/>
        <v>0.81188118804015652</v>
      </c>
      <c r="H256" s="87">
        <f t="shared" si="64"/>
        <v>0.81188118804015652</v>
      </c>
      <c r="I256" s="87">
        <f t="shared" si="65"/>
        <v>-0.20840126967388672</v>
      </c>
      <c r="K256" s="76">
        <f t="shared" si="66"/>
        <v>2.0674758008666778</v>
      </c>
      <c r="L256" s="76">
        <f t="shared" si="67"/>
        <v>7.9048445118016568</v>
      </c>
      <c r="M256" s="76">
        <f t="shared" si="68"/>
        <v>0.88770157652110693</v>
      </c>
      <c r="N256" s="76">
        <f t="shared" si="69"/>
        <v>0.88770157652110693</v>
      </c>
      <c r="O256" s="76">
        <f t="shared" si="70"/>
        <v>-0.11911965494784649</v>
      </c>
      <c r="Q256" s="76">
        <f t="shared" si="71"/>
        <v>4.0773020688385255</v>
      </c>
      <c r="R256" s="76">
        <f t="shared" si="72"/>
        <v>58.986114505249297</v>
      </c>
      <c r="S256" s="76">
        <f t="shared" si="73"/>
        <v>0.98332947535862669</v>
      </c>
      <c r="T256" s="76">
        <f t="shared" si="74"/>
        <v>0.98332947535862669</v>
      </c>
      <c r="U256" s="76">
        <f t="shared" si="75"/>
        <v>-1.6811041688186097E-2</v>
      </c>
      <c r="W256" s="76">
        <f t="shared" si="76"/>
        <v>0</v>
      </c>
      <c r="X256" s="76">
        <f t="shared" si="77"/>
        <v>1</v>
      </c>
      <c r="Y256" s="76">
        <f t="shared" si="78"/>
        <v>0.5</v>
      </c>
      <c r="Z256" s="76">
        <f t="shared" si="60"/>
        <v>0.5</v>
      </c>
      <c r="AA256" s="76">
        <f t="shared" si="79"/>
        <v>-0.69314718055994529</v>
      </c>
    </row>
    <row r="257" spans="1:27" x14ac:dyDescent="0.25">
      <c r="A257">
        <v>1</v>
      </c>
      <c r="B257">
        <v>1</v>
      </c>
      <c r="C257">
        <v>1</v>
      </c>
      <c r="E257" s="87">
        <f t="shared" si="61"/>
        <v>1.462280267582817</v>
      </c>
      <c r="F257" s="87">
        <f t="shared" si="62"/>
        <v>4.3157894714615983</v>
      </c>
      <c r="G257" s="87">
        <f t="shared" si="63"/>
        <v>0.81188118804015652</v>
      </c>
      <c r="H257" s="87">
        <f t="shared" si="64"/>
        <v>0.81188118804015652</v>
      </c>
      <c r="I257" s="87">
        <f t="shared" si="65"/>
        <v>-0.20840126967388672</v>
      </c>
      <c r="K257" s="76">
        <f t="shared" si="66"/>
        <v>2.0674758008666778</v>
      </c>
      <c r="L257" s="76">
        <f t="shared" si="67"/>
        <v>7.9048445118016568</v>
      </c>
      <c r="M257" s="76">
        <f t="shared" si="68"/>
        <v>0.88770157652110693</v>
      </c>
      <c r="N257" s="76">
        <f t="shared" si="69"/>
        <v>0.88770157652110693</v>
      </c>
      <c r="O257" s="76">
        <f t="shared" si="70"/>
        <v>-0.11911965494784649</v>
      </c>
      <c r="Q257" s="76">
        <f t="shared" si="71"/>
        <v>4.0773020688385255</v>
      </c>
      <c r="R257" s="76">
        <f t="shared" si="72"/>
        <v>58.986114505249297</v>
      </c>
      <c r="S257" s="76">
        <f t="shared" si="73"/>
        <v>0.98332947535862669</v>
      </c>
      <c r="T257" s="76">
        <f t="shared" si="74"/>
        <v>0.98332947535862669</v>
      </c>
      <c r="U257" s="76">
        <f t="shared" si="75"/>
        <v>-1.6811041688186097E-2</v>
      </c>
      <c r="W257" s="76">
        <f t="shared" si="76"/>
        <v>0</v>
      </c>
      <c r="X257" s="76">
        <f t="shared" si="77"/>
        <v>1</v>
      </c>
      <c r="Y257" s="76">
        <f t="shared" si="78"/>
        <v>0.5</v>
      </c>
      <c r="Z257" s="76">
        <f t="shared" si="60"/>
        <v>0.5</v>
      </c>
      <c r="AA257" s="76">
        <f t="shared" si="79"/>
        <v>-0.69314718055994529</v>
      </c>
    </row>
    <row r="258" spans="1:27" x14ac:dyDescent="0.25">
      <c r="A258">
        <v>1</v>
      </c>
      <c r="B258">
        <v>1</v>
      </c>
      <c r="C258">
        <v>1</v>
      </c>
      <c r="E258" s="87">
        <f t="shared" si="61"/>
        <v>1.462280267582817</v>
      </c>
      <c r="F258" s="87">
        <f t="shared" si="62"/>
        <v>4.3157894714615983</v>
      </c>
      <c r="G258" s="87">
        <f t="shared" si="63"/>
        <v>0.81188118804015652</v>
      </c>
      <c r="H258" s="87">
        <f t="shared" si="64"/>
        <v>0.81188118804015652</v>
      </c>
      <c r="I258" s="87">
        <f t="shared" si="65"/>
        <v>-0.20840126967388672</v>
      </c>
      <c r="K258" s="76">
        <f t="shared" si="66"/>
        <v>2.0674758008666778</v>
      </c>
      <c r="L258" s="76">
        <f t="shared" si="67"/>
        <v>7.9048445118016568</v>
      </c>
      <c r="M258" s="76">
        <f t="shared" si="68"/>
        <v>0.88770157652110693</v>
      </c>
      <c r="N258" s="76">
        <f t="shared" si="69"/>
        <v>0.88770157652110693</v>
      </c>
      <c r="O258" s="76">
        <f t="shared" si="70"/>
        <v>-0.11911965494784649</v>
      </c>
      <c r="Q258" s="76">
        <f t="shared" si="71"/>
        <v>4.0773020688385255</v>
      </c>
      <c r="R258" s="76">
        <f t="shared" si="72"/>
        <v>58.986114505249297</v>
      </c>
      <c r="S258" s="76">
        <f t="shared" si="73"/>
        <v>0.98332947535862669</v>
      </c>
      <c r="T258" s="76">
        <f t="shared" si="74"/>
        <v>0.98332947535862669</v>
      </c>
      <c r="U258" s="76">
        <f t="shared" si="75"/>
        <v>-1.6811041688186097E-2</v>
      </c>
      <c r="W258" s="76">
        <f t="shared" si="76"/>
        <v>0</v>
      </c>
      <c r="X258" s="76">
        <f t="shared" si="77"/>
        <v>1</v>
      </c>
      <c r="Y258" s="76">
        <f t="shared" si="78"/>
        <v>0.5</v>
      </c>
      <c r="Z258" s="76">
        <f t="shared" si="60"/>
        <v>0.5</v>
      </c>
      <c r="AA258" s="76">
        <f t="shared" si="79"/>
        <v>-0.69314718055994529</v>
      </c>
    </row>
    <row r="259" spans="1:27" x14ac:dyDescent="0.25">
      <c r="A259">
        <v>1</v>
      </c>
      <c r="B259">
        <v>0</v>
      </c>
      <c r="C259">
        <v>0</v>
      </c>
      <c r="E259" s="87">
        <f t="shared" si="61"/>
        <v>0</v>
      </c>
      <c r="F259" s="87">
        <f t="shared" si="62"/>
        <v>1</v>
      </c>
      <c r="G259" s="87">
        <f t="shared" si="63"/>
        <v>0.5</v>
      </c>
      <c r="H259" s="87">
        <f t="shared" si="64"/>
        <v>0.5</v>
      </c>
      <c r="I259" s="87">
        <f t="shared" si="65"/>
        <v>-0.69314718055994529</v>
      </c>
      <c r="K259" s="76">
        <f t="shared" si="66"/>
        <v>0</v>
      </c>
      <c r="L259" s="76">
        <f t="shared" si="67"/>
        <v>1</v>
      </c>
      <c r="M259" s="76">
        <f t="shared" si="68"/>
        <v>0.5</v>
      </c>
      <c r="N259" s="76">
        <f t="shared" si="69"/>
        <v>0.5</v>
      </c>
      <c r="O259" s="76">
        <f t="shared" si="70"/>
        <v>-0.69314718055994529</v>
      </c>
      <c r="Q259" s="76">
        <f t="shared" si="71"/>
        <v>0</v>
      </c>
      <c r="R259" s="76">
        <f t="shared" si="72"/>
        <v>1</v>
      </c>
      <c r="S259" s="76">
        <f t="shared" si="73"/>
        <v>0.5</v>
      </c>
      <c r="T259" s="76">
        <f t="shared" si="74"/>
        <v>0.5</v>
      </c>
      <c r="U259" s="76">
        <f t="shared" si="75"/>
        <v>-0.69314718055994529</v>
      </c>
      <c r="W259" s="76">
        <f t="shared" si="76"/>
        <v>0</v>
      </c>
      <c r="X259" s="76">
        <f t="shared" si="77"/>
        <v>1</v>
      </c>
      <c r="Y259" s="76">
        <f t="shared" si="78"/>
        <v>0.5</v>
      </c>
      <c r="Z259" s="76">
        <f t="shared" si="60"/>
        <v>0.5</v>
      </c>
      <c r="AA259" s="76">
        <f t="shared" si="79"/>
        <v>-0.69314718055994529</v>
      </c>
    </row>
    <row r="260" spans="1:27" x14ac:dyDescent="0.25">
      <c r="A260">
        <v>1</v>
      </c>
      <c r="B260">
        <v>1</v>
      </c>
      <c r="C260">
        <v>1</v>
      </c>
      <c r="E260" s="87">
        <f t="shared" si="61"/>
        <v>1.462280267582817</v>
      </c>
      <c r="F260" s="87">
        <f t="shared" si="62"/>
        <v>4.3157894714615983</v>
      </c>
      <c r="G260" s="87">
        <f t="shared" si="63"/>
        <v>0.81188118804015652</v>
      </c>
      <c r="H260" s="87">
        <f t="shared" si="64"/>
        <v>0.81188118804015652</v>
      </c>
      <c r="I260" s="87">
        <f t="shared" si="65"/>
        <v>-0.20840126967388672</v>
      </c>
      <c r="K260" s="76">
        <f t="shared" si="66"/>
        <v>2.0674758008666778</v>
      </c>
      <c r="L260" s="76">
        <f t="shared" si="67"/>
        <v>7.9048445118016568</v>
      </c>
      <c r="M260" s="76">
        <f t="shared" si="68"/>
        <v>0.88770157652110693</v>
      </c>
      <c r="N260" s="76">
        <f t="shared" si="69"/>
        <v>0.88770157652110693</v>
      </c>
      <c r="O260" s="76">
        <f t="shared" si="70"/>
        <v>-0.11911965494784649</v>
      </c>
      <c r="Q260" s="76">
        <f t="shared" si="71"/>
        <v>4.0773020688385255</v>
      </c>
      <c r="R260" s="76">
        <f t="shared" si="72"/>
        <v>58.986114505249297</v>
      </c>
      <c r="S260" s="76">
        <f t="shared" si="73"/>
        <v>0.98332947535862669</v>
      </c>
      <c r="T260" s="76">
        <f t="shared" si="74"/>
        <v>0.98332947535862669</v>
      </c>
      <c r="U260" s="76">
        <f t="shared" si="75"/>
        <v>-1.6811041688186097E-2</v>
      </c>
      <c r="W260" s="76">
        <f t="shared" si="76"/>
        <v>0</v>
      </c>
      <c r="X260" s="76">
        <f t="shared" si="77"/>
        <v>1</v>
      </c>
      <c r="Y260" s="76">
        <f t="shared" si="78"/>
        <v>0.5</v>
      </c>
      <c r="Z260" s="76">
        <f t="shared" si="60"/>
        <v>0.5</v>
      </c>
      <c r="AA260" s="76">
        <f t="shared" si="79"/>
        <v>-0.69314718055994529</v>
      </c>
    </row>
    <row r="261" spans="1:27" x14ac:dyDescent="0.25">
      <c r="A261">
        <v>1</v>
      </c>
      <c r="B261">
        <v>0</v>
      </c>
      <c r="C261">
        <v>0</v>
      </c>
      <c r="E261" s="87">
        <f t="shared" si="61"/>
        <v>0</v>
      </c>
      <c r="F261" s="87">
        <f t="shared" si="62"/>
        <v>1</v>
      </c>
      <c r="G261" s="87">
        <f t="shared" si="63"/>
        <v>0.5</v>
      </c>
      <c r="H261" s="87">
        <f t="shared" si="64"/>
        <v>0.5</v>
      </c>
      <c r="I261" s="87">
        <f t="shared" si="65"/>
        <v>-0.69314718055994529</v>
      </c>
      <c r="K261" s="76">
        <f t="shared" si="66"/>
        <v>0</v>
      </c>
      <c r="L261" s="76">
        <f t="shared" si="67"/>
        <v>1</v>
      </c>
      <c r="M261" s="76">
        <f t="shared" si="68"/>
        <v>0.5</v>
      </c>
      <c r="N261" s="76">
        <f t="shared" si="69"/>
        <v>0.5</v>
      </c>
      <c r="O261" s="76">
        <f t="shared" si="70"/>
        <v>-0.69314718055994529</v>
      </c>
      <c r="Q261" s="76">
        <f t="shared" si="71"/>
        <v>0</v>
      </c>
      <c r="R261" s="76">
        <f t="shared" si="72"/>
        <v>1</v>
      </c>
      <c r="S261" s="76">
        <f t="shared" si="73"/>
        <v>0.5</v>
      </c>
      <c r="T261" s="76">
        <f t="shared" si="74"/>
        <v>0.5</v>
      </c>
      <c r="U261" s="76">
        <f t="shared" si="75"/>
        <v>-0.69314718055994529</v>
      </c>
      <c r="W261" s="76">
        <f t="shared" si="76"/>
        <v>0</v>
      </c>
      <c r="X261" s="76">
        <f t="shared" si="77"/>
        <v>1</v>
      </c>
      <c r="Y261" s="76">
        <f t="shared" si="78"/>
        <v>0.5</v>
      </c>
      <c r="Z261" s="76">
        <f t="shared" si="60"/>
        <v>0.5</v>
      </c>
      <c r="AA261" s="76">
        <f t="shared" si="79"/>
        <v>-0.69314718055994529</v>
      </c>
    </row>
    <row r="262" spans="1:27" x14ac:dyDescent="0.25">
      <c r="A262">
        <v>1</v>
      </c>
      <c r="B262">
        <v>1</v>
      </c>
      <c r="C262">
        <v>1</v>
      </c>
      <c r="E262" s="87">
        <f t="shared" si="61"/>
        <v>1.462280267582817</v>
      </c>
      <c r="F262" s="87">
        <f t="shared" si="62"/>
        <v>4.3157894714615983</v>
      </c>
      <c r="G262" s="87">
        <f t="shared" si="63"/>
        <v>0.81188118804015652</v>
      </c>
      <c r="H262" s="87">
        <f t="shared" si="64"/>
        <v>0.81188118804015652</v>
      </c>
      <c r="I262" s="87">
        <f t="shared" si="65"/>
        <v>-0.20840126967388672</v>
      </c>
      <c r="K262" s="76">
        <f t="shared" si="66"/>
        <v>2.0674758008666778</v>
      </c>
      <c r="L262" s="76">
        <f t="shared" si="67"/>
        <v>7.9048445118016568</v>
      </c>
      <c r="M262" s="76">
        <f t="shared" si="68"/>
        <v>0.88770157652110693</v>
      </c>
      <c r="N262" s="76">
        <f t="shared" si="69"/>
        <v>0.88770157652110693</v>
      </c>
      <c r="O262" s="76">
        <f t="shared" si="70"/>
        <v>-0.11911965494784649</v>
      </c>
      <c r="Q262" s="76">
        <f t="shared" si="71"/>
        <v>4.0773020688385255</v>
      </c>
      <c r="R262" s="76">
        <f t="shared" si="72"/>
        <v>58.986114505249297</v>
      </c>
      <c r="S262" s="76">
        <f t="shared" si="73"/>
        <v>0.98332947535862669</v>
      </c>
      <c r="T262" s="76">
        <f t="shared" si="74"/>
        <v>0.98332947535862669</v>
      </c>
      <c r="U262" s="76">
        <f t="shared" si="75"/>
        <v>-1.6811041688186097E-2</v>
      </c>
      <c r="W262" s="76">
        <f t="shared" si="76"/>
        <v>0</v>
      </c>
      <c r="X262" s="76">
        <f t="shared" si="77"/>
        <v>1</v>
      </c>
      <c r="Y262" s="76">
        <f t="shared" si="78"/>
        <v>0.5</v>
      </c>
      <c r="Z262" s="76">
        <f t="shared" si="60"/>
        <v>0.5</v>
      </c>
      <c r="AA262" s="76">
        <f t="shared" si="79"/>
        <v>-0.69314718055994529</v>
      </c>
    </row>
    <row r="263" spans="1:27" x14ac:dyDescent="0.25">
      <c r="A263">
        <v>1</v>
      </c>
      <c r="B263">
        <v>1</v>
      </c>
      <c r="C263">
        <v>1</v>
      </c>
      <c r="E263" s="87">
        <f t="shared" si="61"/>
        <v>1.462280267582817</v>
      </c>
      <c r="F263" s="87">
        <f t="shared" si="62"/>
        <v>4.3157894714615983</v>
      </c>
      <c r="G263" s="87">
        <f t="shared" si="63"/>
        <v>0.81188118804015652</v>
      </c>
      <c r="H263" s="87">
        <f t="shared" si="64"/>
        <v>0.81188118804015652</v>
      </c>
      <c r="I263" s="87">
        <f t="shared" si="65"/>
        <v>-0.20840126967388672</v>
      </c>
      <c r="K263" s="76">
        <f t="shared" si="66"/>
        <v>2.0674758008666778</v>
      </c>
      <c r="L263" s="76">
        <f t="shared" si="67"/>
        <v>7.9048445118016568</v>
      </c>
      <c r="M263" s="76">
        <f t="shared" si="68"/>
        <v>0.88770157652110693</v>
      </c>
      <c r="N263" s="76">
        <f t="shared" si="69"/>
        <v>0.88770157652110693</v>
      </c>
      <c r="O263" s="76">
        <f t="shared" si="70"/>
        <v>-0.11911965494784649</v>
      </c>
      <c r="Q263" s="76">
        <f t="shared" si="71"/>
        <v>4.0773020688385255</v>
      </c>
      <c r="R263" s="76">
        <f t="shared" si="72"/>
        <v>58.986114505249297</v>
      </c>
      <c r="S263" s="76">
        <f t="shared" si="73"/>
        <v>0.98332947535862669</v>
      </c>
      <c r="T263" s="76">
        <f t="shared" si="74"/>
        <v>0.98332947535862669</v>
      </c>
      <c r="U263" s="76">
        <f t="shared" si="75"/>
        <v>-1.6811041688186097E-2</v>
      </c>
      <c r="W263" s="76">
        <f t="shared" si="76"/>
        <v>0</v>
      </c>
      <c r="X263" s="76">
        <f t="shared" si="77"/>
        <v>1</v>
      </c>
      <c r="Y263" s="76">
        <f t="shared" si="78"/>
        <v>0.5</v>
      </c>
      <c r="Z263" s="76">
        <f t="shared" si="60"/>
        <v>0.5</v>
      </c>
      <c r="AA263" s="76">
        <f t="shared" si="79"/>
        <v>-0.69314718055994529</v>
      </c>
    </row>
    <row r="264" spans="1:27" x14ac:dyDescent="0.25">
      <c r="A264">
        <v>1</v>
      </c>
      <c r="B264">
        <v>0</v>
      </c>
      <c r="C264">
        <v>1</v>
      </c>
      <c r="E264" s="87">
        <f t="shared" si="61"/>
        <v>0</v>
      </c>
      <c r="F264" s="87">
        <f t="shared" si="62"/>
        <v>1</v>
      </c>
      <c r="G264" s="87">
        <f t="shared" si="63"/>
        <v>0.5</v>
      </c>
      <c r="H264" s="87">
        <f t="shared" si="64"/>
        <v>0.5</v>
      </c>
      <c r="I264" s="87">
        <f t="shared" si="65"/>
        <v>-0.69314718055994529</v>
      </c>
      <c r="K264" s="76">
        <f t="shared" si="66"/>
        <v>0.605195533283861</v>
      </c>
      <c r="L264" s="76">
        <f t="shared" si="67"/>
        <v>1.8316103146534117</v>
      </c>
      <c r="M264" s="76">
        <f t="shared" si="68"/>
        <v>0.64684406084231982</v>
      </c>
      <c r="N264" s="76">
        <f t="shared" si="69"/>
        <v>0.64684406084231982</v>
      </c>
      <c r="O264" s="76">
        <f t="shared" si="70"/>
        <v>-0.4356500323217834</v>
      </c>
      <c r="Q264" s="76">
        <f t="shared" si="71"/>
        <v>0.605195533283861</v>
      </c>
      <c r="R264" s="76">
        <f t="shared" si="72"/>
        <v>1.8316103146534117</v>
      </c>
      <c r="S264" s="76">
        <f t="shared" si="73"/>
        <v>0.64684406084231982</v>
      </c>
      <c r="T264" s="76">
        <f t="shared" si="74"/>
        <v>0.64684406084231982</v>
      </c>
      <c r="U264" s="76">
        <f t="shared" si="75"/>
        <v>-0.4356500323217834</v>
      </c>
      <c r="W264" s="76">
        <f t="shared" si="76"/>
        <v>0</v>
      </c>
      <c r="X264" s="76">
        <f t="shared" si="77"/>
        <v>1</v>
      </c>
      <c r="Y264" s="76">
        <f t="shared" si="78"/>
        <v>0.5</v>
      </c>
      <c r="Z264" s="76">
        <f t="shared" si="60"/>
        <v>0.5</v>
      </c>
      <c r="AA264" s="76">
        <f t="shared" si="79"/>
        <v>-0.69314718055994529</v>
      </c>
    </row>
    <row r="265" spans="1:27" x14ac:dyDescent="0.25">
      <c r="A265">
        <v>1</v>
      </c>
      <c r="B265">
        <v>0</v>
      </c>
      <c r="C265">
        <v>0</v>
      </c>
      <c r="E265" s="87">
        <f t="shared" si="61"/>
        <v>0</v>
      </c>
      <c r="F265" s="87">
        <f t="shared" si="62"/>
        <v>1</v>
      </c>
      <c r="G265" s="87">
        <f t="shared" si="63"/>
        <v>0.5</v>
      </c>
      <c r="H265" s="87">
        <f t="shared" si="64"/>
        <v>0.5</v>
      </c>
      <c r="I265" s="87">
        <f t="shared" si="65"/>
        <v>-0.69314718055994529</v>
      </c>
      <c r="K265" s="76">
        <f t="shared" si="66"/>
        <v>0</v>
      </c>
      <c r="L265" s="76">
        <f t="shared" si="67"/>
        <v>1</v>
      </c>
      <c r="M265" s="76">
        <f t="shared" si="68"/>
        <v>0.5</v>
      </c>
      <c r="N265" s="76">
        <f t="shared" si="69"/>
        <v>0.5</v>
      </c>
      <c r="O265" s="76">
        <f t="shared" si="70"/>
        <v>-0.69314718055994529</v>
      </c>
      <c r="Q265" s="76">
        <f t="shared" si="71"/>
        <v>0</v>
      </c>
      <c r="R265" s="76">
        <f t="shared" si="72"/>
        <v>1</v>
      </c>
      <c r="S265" s="76">
        <f t="shared" si="73"/>
        <v>0.5</v>
      </c>
      <c r="T265" s="76">
        <f t="shared" si="74"/>
        <v>0.5</v>
      </c>
      <c r="U265" s="76">
        <f t="shared" si="75"/>
        <v>-0.69314718055994529</v>
      </c>
      <c r="W265" s="76">
        <f t="shared" si="76"/>
        <v>0</v>
      </c>
      <c r="X265" s="76">
        <f t="shared" si="77"/>
        <v>1</v>
      </c>
      <c r="Y265" s="76">
        <f t="shared" si="78"/>
        <v>0.5</v>
      </c>
      <c r="Z265" s="76">
        <f t="shared" ref="Z265:Z328" si="80">IF(A265=1,Y265,1-Y265)</f>
        <v>0.5</v>
      </c>
      <c r="AA265" s="76">
        <f t="shared" si="79"/>
        <v>-0.69314718055994529</v>
      </c>
    </row>
    <row r="266" spans="1:27" x14ac:dyDescent="0.25">
      <c r="A266">
        <v>1</v>
      </c>
      <c r="B266">
        <v>0</v>
      </c>
      <c r="C266">
        <v>1</v>
      </c>
      <c r="E266" s="87">
        <f t="shared" ref="E266:E329" si="81">$A$3+$B$3*$B266</f>
        <v>0</v>
      </c>
      <c r="F266" s="87">
        <f t="shared" ref="F266:F329" si="82">EXP(E266)</f>
        <v>1</v>
      </c>
      <c r="G266" s="87">
        <f t="shared" ref="G266:G329" si="83">F266/(F266+1)</f>
        <v>0.5</v>
      </c>
      <c r="H266" s="87">
        <f t="shared" ref="H266:H329" si="84">IF($A266=1,G266,1-G266)</f>
        <v>0.5</v>
      </c>
      <c r="I266" s="87">
        <f t="shared" ref="I266:I329" si="85">LN(H266)</f>
        <v>-0.69314718055994529</v>
      </c>
      <c r="K266" s="76">
        <f t="shared" ref="K266:K329" si="86">$A$3+$B$3*$B266+$C$3*$C266</f>
        <v>0.605195533283861</v>
      </c>
      <c r="L266" s="76">
        <f t="shared" ref="L266:L329" si="87">EXP(K266)</f>
        <v>1.8316103146534117</v>
      </c>
      <c r="M266" s="76">
        <f t="shared" ref="M266:M329" si="88">L266/(L266+1)</f>
        <v>0.64684406084231982</v>
      </c>
      <c r="N266" s="76">
        <f t="shared" ref="N266:N329" si="89">IF($A266=1,M266,1-M266)</f>
        <v>0.64684406084231982</v>
      </c>
      <c r="O266" s="76">
        <f t="shared" ref="O266:O329" si="90">LN(N266)</f>
        <v>-0.4356500323217834</v>
      </c>
      <c r="Q266" s="76">
        <f t="shared" ref="Q266:Q329" si="91">$A$3+$B$3*$B266+$C$3*$C266+$D$3*$B266*$C266</f>
        <v>0.605195533283861</v>
      </c>
      <c r="R266" s="76">
        <f t="shared" ref="R266:R329" si="92">EXP(Q266)</f>
        <v>1.8316103146534117</v>
      </c>
      <c r="S266" s="76">
        <f t="shared" ref="S266:S329" si="93">R266/(R266+1)</f>
        <v>0.64684406084231982</v>
      </c>
      <c r="T266" s="76">
        <f t="shared" ref="T266:T329" si="94">IF($A266=1,S266,1-S266)</f>
        <v>0.64684406084231982</v>
      </c>
      <c r="U266" s="76">
        <f t="shared" ref="U266:U329" si="95">LN(T266)</f>
        <v>-0.4356500323217834</v>
      </c>
      <c r="W266" s="76">
        <f t="shared" ref="W266:W329" si="96">$A$3</f>
        <v>0</v>
      </c>
      <c r="X266" s="76">
        <f t="shared" ref="X266:X329" si="97">EXP(W266)</f>
        <v>1</v>
      </c>
      <c r="Y266" s="76">
        <f t="shared" ref="Y266:Y329" si="98">X266/(X266+1)</f>
        <v>0.5</v>
      </c>
      <c r="Z266" s="76">
        <f t="shared" si="80"/>
        <v>0.5</v>
      </c>
      <c r="AA266" s="76">
        <f t="shared" ref="AA266:AA329" si="99">LN(Z266)</f>
        <v>-0.69314718055994529</v>
      </c>
    </row>
    <row r="267" spans="1:27" x14ac:dyDescent="0.25">
      <c r="A267">
        <v>1</v>
      </c>
      <c r="B267">
        <v>0</v>
      </c>
      <c r="C267">
        <v>1</v>
      </c>
      <c r="E267" s="87">
        <f t="shared" si="81"/>
        <v>0</v>
      </c>
      <c r="F267" s="87">
        <f t="shared" si="82"/>
        <v>1</v>
      </c>
      <c r="G267" s="87">
        <f t="shared" si="83"/>
        <v>0.5</v>
      </c>
      <c r="H267" s="87">
        <f t="shared" si="84"/>
        <v>0.5</v>
      </c>
      <c r="I267" s="87">
        <f t="shared" si="85"/>
        <v>-0.69314718055994529</v>
      </c>
      <c r="K267" s="76">
        <f t="shared" si="86"/>
        <v>0.605195533283861</v>
      </c>
      <c r="L267" s="76">
        <f t="shared" si="87"/>
        <v>1.8316103146534117</v>
      </c>
      <c r="M267" s="76">
        <f t="shared" si="88"/>
        <v>0.64684406084231982</v>
      </c>
      <c r="N267" s="76">
        <f t="shared" si="89"/>
        <v>0.64684406084231982</v>
      </c>
      <c r="O267" s="76">
        <f t="shared" si="90"/>
        <v>-0.4356500323217834</v>
      </c>
      <c r="Q267" s="76">
        <f t="shared" si="91"/>
        <v>0.605195533283861</v>
      </c>
      <c r="R267" s="76">
        <f t="shared" si="92"/>
        <v>1.8316103146534117</v>
      </c>
      <c r="S267" s="76">
        <f t="shared" si="93"/>
        <v>0.64684406084231982</v>
      </c>
      <c r="T267" s="76">
        <f t="shared" si="94"/>
        <v>0.64684406084231982</v>
      </c>
      <c r="U267" s="76">
        <f t="shared" si="95"/>
        <v>-0.4356500323217834</v>
      </c>
      <c r="W267" s="76">
        <f t="shared" si="96"/>
        <v>0</v>
      </c>
      <c r="X267" s="76">
        <f t="shared" si="97"/>
        <v>1</v>
      </c>
      <c r="Y267" s="76">
        <f t="shared" si="98"/>
        <v>0.5</v>
      </c>
      <c r="Z267" s="76">
        <f t="shared" si="80"/>
        <v>0.5</v>
      </c>
      <c r="AA267" s="76">
        <f t="shared" si="99"/>
        <v>-0.69314718055994529</v>
      </c>
    </row>
    <row r="268" spans="1:27" x14ac:dyDescent="0.25">
      <c r="A268">
        <v>1</v>
      </c>
      <c r="B268">
        <v>0</v>
      </c>
      <c r="C268">
        <v>1</v>
      </c>
      <c r="E268" s="87">
        <f t="shared" si="81"/>
        <v>0</v>
      </c>
      <c r="F268" s="87">
        <f t="shared" si="82"/>
        <v>1</v>
      </c>
      <c r="G268" s="87">
        <f t="shared" si="83"/>
        <v>0.5</v>
      </c>
      <c r="H268" s="87">
        <f t="shared" si="84"/>
        <v>0.5</v>
      </c>
      <c r="I268" s="87">
        <f t="shared" si="85"/>
        <v>-0.69314718055994529</v>
      </c>
      <c r="K268" s="76">
        <f t="shared" si="86"/>
        <v>0.605195533283861</v>
      </c>
      <c r="L268" s="76">
        <f t="shared" si="87"/>
        <v>1.8316103146534117</v>
      </c>
      <c r="M268" s="76">
        <f t="shared" si="88"/>
        <v>0.64684406084231982</v>
      </c>
      <c r="N268" s="76">
        <f t="shared" si="89"/>
        <v>0.64684406084231982</v>
      </c>
      <c r="O268" s="76">
        <f t="shared" si="90"/>
        <v>-0.4356500323217834</v>
      </c>
      <c r="Q268" s="76">
        <f t="shared" si="91"/>
        <v>0.605195533283861</v>
      </c>
      <c r="R268" s="76">
        <f t="shared" si="92"/>
        <v>1.8316103146534117</v>
      </c>
      <c r="S268" s="76">
        <f t="shared" si="93"/>
        <v>0.64684406084231982</v>
      </c>
      <c r="T268" s="76">
        <f t="shared" si="94"/>
        <v>0.64684406084231982</v>
      </c>
      <c r="U268" s="76">
        <f t="shared" si="95"/>
        <v>-0.4356500323217834</v>
      </c>
      <c r="W268" s="76">
        <f t="shared" si="96"/>
        <v>0</v>
      </c>
      <c r="X268" s="76">
        <f t="shared" si="97"/>
        <v>1</v>
      </c>
      <c r="Y268" s="76">
        <f t="shared" si="98"/>
        <v>0.5</v>
      </c>
      <c r="Z268" s="76">
        <f t="shared" si="80"/>
        <v>0.5</v>
      </c>
      <c r="AA268" s="76">
        <f t="shared" si="99"/>
        <v>-0.69314718055994529</v>
      </c>
    </row>
    <row r="269" spans="1:27" x14ac:dyDescent="0.25">
      <c r="A269">
        <v>1</v>
      </c>
      <c r="B269">
        <v>0</v>
      </c>
      <c r="C269">
        <v>1</v>
      </c>
      <c r="E269" s="87">
        <f t="shared" si="81"/>
        <v>0</v>
      </c>
      <c r="F269" s="87">
        <f t="shared" si="82"/>
        <v>1</v>
      </c>
      <c r="G269" s="87">
        <f t="shared" si="83"/>
        <v>0.5</v>
      </c>
      <c r="H269" s="87">
        <f t="shared" si="84"/>
        <v>0.5</v>
      </c>
      <c r="I269" s="87">
        <f t="shared" si="85"/>
        <v>-0.69314718055994529</v>
      </c>
      <c r="K269" s="76">
        <f t="shared" si="86"/>
        <v>0.605195533283861</v>
      </c>
      <c r="L269" s="76">
        <f t="shared" si="87"/>
        <v>1.8316103146534117</v>
      </c>
      <c r="M269" s="76">
        <f t="shared" si="88"/>
        <v>0.64684406084231982</v>
      </c>
      <c r="N269" s="76">
        <f t="shared" si="89"/>
        <v>0.64684406084231982</v>
      </c>
      <c r="O269" s="76">
        <f t="shared" si="90"/>
        <v>-0.4356500323217834</v>
      </c>
      <c r="Q269" s="76">
        <f t="shared" si="91"/>
        <v>0.605195533283861</v>
      </c>
      <c r="R269" s="76">
        <f t="shared" si="92"/>
        <v>1.8316103146534117</v>
      </c>
      <c r="S269" s="76">
        <f t="shared" si="93"/>
        <v>0.64684406084231982</v>
      </c>
      <c r="T269" s="76">
        <f t="shared" si="94"/>
        <v>0.64684406084231982</v>
      </c>
      <c r="U269" s="76">
        <f t="shared" si="95"/>
        <v>-0.4356500323217834</v>
      </c>
      <c r="W269" s="76">
        <f t="shared" si="96"/>
        <v>0</v>
      </c>
      <c r="X269" s="76">
        <f t="shared" si="97"/>
        <v>1</v>
      </c>
      <c r="Y269" s="76">
        <f t="shared" si="98"/>
        <v>0.5</v>
      </c>
      <c r="Z269" s="76">
        <f t="shared" si="80"/>
        <v>0.5</v>
      </c>
      <c r="AA269" s="76">
        <f t="shared" si="99"/>
        <v>-0.69314718055994529</v>
      </c>
    </row>
    <row r="270" spans="1:27" x14ac:dyDescent="0.25">
      <c r="A270">
        <v>1</v>
      </c>
      <c r="B270">
        <v>1</v>
      </c>
      <c r="C270">
        <v>1</v>
      </c>
      <c r="E270" s="87">
        <f t="shared" si="81"/>
        <v>1.462280267582817</v>
      </c>
      <c r="F270" s="87">
        <f t="shared" si="82"/>
        <v>4.3157894714615983</v>
      </c>
      <c r="G270" s="87">
        <f t="shared" si="83"/>
        <v>0.81188118804015652</v>
      </c>
      <c r="H270" s="87">
        <f t="shared" si="84"/>
        <v>0.81188118804015652</v>
      </c>
      <c r="I270" s="87">
        <f t="shared" si="85"/>
        <v>-0.20840126967388672</v>
      </c>
      <c r="K270" s="76">
        <f t="shared" si="86"/>
        <v>2.0674758008666778</v>
      </c>
      <c r="L270" s="76">
        <f t="shared" si="87"/>
        <v>7.9048445118016568</v>
      </c>
      <c r="M270" s="76">
        <f t="shared" si="88"/>
        <v>0.88770157652110693</v>
      </c>
      <c r="N270" s="76">
        <f t="shared" si="89"/>
        <v>0.88770157652110693</v>
      </c>
      <c r="O270" s="76">
        <f t="shared" si="90"/>
        <v>-0.11911965494784649</v>
      </c>
      <c r="Q270" s="76">
        <f t="shared" si="91"/>
        <v>4.0773020688385255</v>
      </c>
      <c r="R270" s="76">
        <f t="shared" si="92"/>
        <v>58.986114505249297</v>
      </c>
      <c r="S270" s="76">
        <f t="shared" si="93"/>
        <v>0.98332947535862669</v>
      </c>
      <c r="T270" s="76">
        <f t="shared" si="94"/>
        <v>0.98332947535862669</v>
      </c>
      <c r="U270" s="76">
        <f t="shared" si="95"/>
        <v>-1.6811041688186097E-2</v>
      </c>
      <c r="W270" s="76">
        <f t="shared" si="96"/>
        <v>0</v>
      </c>
      <c r="X270" s="76">
        <f t="shared" si="97"/>
        <v>1</v>
      </c>
      <c r="Y270" s="76">
        <f t="shared" si="98"/>
        <v>0.5</v>
      </c>
      <c r="Z270" s="76">
        <f t="shared" si="80"/>
        <v>0.5</v>
      </c>
      <c r="AA270" s="76">
        <f t="shared" si="99"/>
        <v>-0.69314718055994529</v>
      </c>
    </row>
    <row r="271" spans="1:27" x14ac:dyDescent="0.25">
      <c r="A271">
        <v>1</v>
      </c>
      <c r="B271">
        <v>1</v>
      </c>
      <c r="C271">
        <v>1</v>
      </c>
      <c r="E271" s="87">
        <f t="shared" si="81"/>
        <v>1.462280267582817</v>
      </c>
      <c r="F271" s="87">
        <f t="shared" si="82"/>
        <v>4.3157894714615983</v>
      </c>
      <c r="G271" s="87">
        <f t="shared" si="83"/>
        <v>0.81188118804015652</v>
      </c>
      <c r="H271" s="87">
        <f t="shared" si="84"/>
        <v>0.81188118804015652</v>
      </c>
      <c r="I271" s="87">
        <f t="shared" si="85"/>
        <v>-0.20840126967388672</v>
      </c>
      <c r="K271" s="76">
        <f t="shared" si="86"/>
        <v>2.0674758008666778</v>
      </c>
      <c r="L271" s="76">
        <f t="shared" si="87"/>
        <v>7.9048445118016568</v>
      </c>
      <c r="M271" s="76">
        <f t="shared" si="88"/>
        <v>0.88770157652110693</v>
      </c>
      <c r="N271" s="76">
        <f t="shared" si="89"/>
        <v>0.88770157652110693</v>
      </c>
      <c r="O271" s="76">
        <f t="shared" si="90"/>
        <v>-0.11911965494784649</v>
      </c>
      <c r="Q271" s="76">
        <f t="shared" si="91"/>
        <v>4.0773020688385255</v>
      </c>
      <c r="R271" s="76">
        <f t="shared" si="92"/>
        <v>58.986114505249297</v>
      </c>
      <c r="S271" s="76">
        <f t="shared" si="93"/>
        <v>0.98332947535862669</v>
      </c>
      <c r="T271" s="76">
        <f t="shared" si="94"/>
        <v>0.98332947535862669</v>
      </c>
      <c r="U271" s="76">
        <f t="shared" si="95"/>
        <v>-1.6811041688186097E-2</v>
      </c>
      <c r="W271" s="76">
        <f t="shared" si="96"/>
        <v>0</v>
      </c>
      <c r="X271" s="76">
        <f t="shared" si="97"/>
        <v>1</v>
      </c>
      <c r="Y271" s="76">
        <f t="shared" si="98"/>
        <v>0.5</v>
      </c>
      <c r="Z271" s="76">
        <f t="shared" si="80"/>
        <v>0.5</v>
      </c>
      <c r="AA271" s="76">
        <f t="shared" si="99"/>
        <v>-0.69314718055994529</v>
      </c>
    </row>
    <row r="272" spans="1:27" x14ac:dyDescent="0.25">
      <c r="A272">
        <v>1</v>
      </c>
      <c r="B272">
        <v>0</v>
      </c>
      <c r="C272">
        <v>0</v>
      </c>
      <c r="E272" s="87">
        <f t="shared" si="81"/>
        <v>0</v>
      </c>
      <c r="F272" s="87">
        <f t="shared" si="82"/>
        <v>1</v>
      </c>
      <c r="G272" s="87">
        <f t="shared" si="83"/>
        <v>0.5</v>
      </c>
      <c r="H272" s="87">
        <f t="shared" si="84"/>
        <v>0.5</v>
      </c>
      <c r="I272" s="87">
        <f t="shared" si="85"/>
        <v>-0.69314718055994529</v>
      </c>
      <c r="K272" s="76">
        <f t="shared" si="86"/>
        <v>0</v>
      </c>
      <c r="L272" s="76">
        <f t="shared" si="87"/>
        <v>1</v>
      </c>
      <c r="M272" s="76">
        <f t="shared" si="88"/>
        <v>0.5</v>
      </c>
      <c r="N272" s="76">
        <f t="shared" si="89"/>
        <v>0.5</v>
      </c>
      <c r="O272" s="76">
        <f t="shared" si="90"/>
        <v>-0.69314718055994529</v>
      </c>
      <c r="Q272" s="76">
        <f t="shared" si="91"/>
        <v>0</v>
      </c>
      <c r="R272" s="76">
        <f t="shared" si="92"/>
        <v>1</v>
      </c>
      <c r="S272" s="76">
        <f t="shared" si="93"/>
        <v>0.5</v>
      </c>
      <c r="T272" s="76">
        <f t="shared" si="94"/>
        <v>0.5</v>
      </c>
      <c r="U272" s="76">
        <f t="shared" si="95"/>
        <v>-0.69314718055994529</v>
      </c>
      <c r="W272" s="76">
        <f t="shared" si="96"/>
        <v>0</v>
      </c>
      <c r="X272" s="76">
        <f t="shared" si="97"/>
        <v>1</v>
      </c>
      <c r="Y272" s="76">
        <f t="shared" si="98"/>
        <v>0.5</v>
      </c>
      <c r="Z272" s="76">
        <f t="shared" si="80"/>
        <v>0.5</v>
      </c>
      <c r="AA272" s="76">
        <f t="shared" si="99"/>
        <v>-0.69314718055994529</v>
      </c>
    </row>
    <row r="273" spans="1:27" x14ac:dyDescent="0.25">
      <c r="A273">
        <v>1</v>
      </c>
      <c r="B273">
        <v>0</v>
      </c>
      <c r="C273">
        <v>1</v>
      </c>
      <c r="E273" s="87">
        <f t="shared" si="81"/>
        <v>0</v>
      </c>
      <c r="F273" s="87">
        <f t="shared" si="82"/>
        <v>1</v>
      </c>
      <c r="G273" s="87">
        <f t="shared" si="83"/>
        <v>0.5</v>
      </c>
      <c r="H273" s="87">
        <f t="shared" si="84"/>
        <v>0.5</v>
      </c>
      <c r="I273" s="87">
        <f t="shared" si="85"/>
        <v>-0.69314718055994529</v>
      </c>
      <c r="K273" s="76">
        <f t="shared" si="86"/>
        <v>0.605195533283861</v>
      </c>
      <c r="L273" s="76">
        <f t="shared" si="87"/>
        <v>1.8316103146534117</v>
      </c>
      <c r="M273" s="76">
        <f t="shared" si="88"/>
        <v>0.64684406084231982</v>
      </c>
      <c r="N273" s="76">
        <f t="shared" si="89"/>
        <v>0.64684406084231982</v>
      </c>
      <c r="O273" s="76">
        <f t="shared" si="90"/>
        <v>-0.4356500323217834</v>
      </c>
      <c r="Q273" s="76">
        <f t="shared" si="91"/>
        <v>0.605195533283861</v>
      </c>
      <c r="R273" s="76">
        <f t="shared" si="92"/>
        <v>1.8316103146534117</v>
      </c>
      <c r="S273" s="76">
        <f t="shared" si="93"/>
        <v>0.64684406084231982</v>
      </c>
      <c r="T273" s="76">
        <f t="shared" si="94"/>
        <v>0.64684406084231982</v>
      </c>
      <c r="U273" s="76">
        <f t="shared" si="95"/>
        <v>-0.4356500323217834</v>
      </c>
      <c r="W273" s="76">
        <f t="shared" si="96"/>
        <v>0</v>
      </c>
      <c r="X273" s="76">
        <f t="shared" si="97"/>
        <v>1</v>
      </c>
      <c r="Y273" s="76">
        <f t="shared" si="98"/>
        <v>0.5</v>
      </c>
      <c r="Z273" s="76">
        <f t="shared" si="80"/>
        <v>0.5</v>
      </c>
      <c r="AA273" s="76">
        <f t="shared" si="99"/>
        <v>-0.69314718055994529</v>
      </c>
    </row>
    <row r="274" spans="1:27" x14ac:dyDescent="0.25">
      <c r="A274">
        <v>1</v>
      </c>
      <c r="B274">
        <v>1</v>
      </c>
      <c r="C274">
        <v>1</v>
      </c>
      <c r="E274" s="87">
        <f t="shared" si="81"/>
        <v>1.462280267582817</v>
      </c>
      <c r="F274" s="87">
        <f t="shared" si="82"/>
        <v>4.3157894714615983</v>
      </c>
      <c r="G274" s="87">
        <f t="shared" si="83"/>
        <v>0.81188118804015652</v>
      </c>
      <c r="H274" s="87">
        <f t="shared" si="84"/>
        <v>0.81188118804015652</v>
      </c>
      <c r="I274" s="87">
        <f t="shared" si="85"/>
        <v>-0.20840126967388672</v>
      </c>
      <c r="K274" s="76">
        <f t="shared" si="86"/>
        <v>2.0674758008666778</v>
      </c>
      <c r="L274" s="76">
        <f t="shared" si="87"/>
        <v>7.9048445118016568</v>
      </c>
      <c r="M274" s="76">
        <f t="shared" si="88"/>
        <v>0.88770157652110693</v>
      </c>
      <c r="N274" s="76">
        <f t="shared" si="89"/>
        <v>0.88770157652110693</v>
      </c>
      <c r="O274" s="76">
        <f t="shared" si="90"/>
        <v>-0.11911965494784649</v>
      </c>
      <c r="Q274" s="76">
        <f t="shared" si="91"/>
        <v>4.0773020688385255</v>
      </c>
      <c r="R274" s="76">
        <f t="shared" si="92"/>
        <v>58.986114505249297</v>
      </c>
      <c r="S274" s="76">
        <f t="shared" si="93"/>
        <v>0.98332947535862669</v>
      </c>
      <c r="T274" s="76">
        <f t="shared" si="94"/>
        <v>0.98332947535862669</v>
      </c>
      <c r="U274" s="76">
        <f t="shared" si="95"/>
        <v>-1.6811041688186097E-2</v>
      </c>
      <c r="W274" s="76">
        <f t="shared" si="96"/>
        <v>0</v>
      </c>
      <c r="X274" s="76">
        <f t="shared" si="97"/>
        <v>1</v>
      </c>
      <c r="Y274" s="76">
        <f t="shared" si="98"/>
        <v>0.5</v>
      </c>
      <c r="Z274" s="76">
        <f t="shared" si="80"/>
        <v>0.5</v>
      </c>
      <c r="AA274" s="76">
        <f t="shared" si="99"/>
        <v>-0.69314718055994529</v>
      </c>
    </row>
    <row r="275" spans="1:27" x14ac:dyDescent="0.25">
      <c r="A275">
        <v>1</v>
      </c>
      <c r="B275">
        <v>0</v>
      </c>
      <c r="C275">
        <v>1</v>
      </c>
      <c r="E275" s="87">
        <f t="shared" si="81"/>
        <v>0</v>
      </c>
      <c r="F275" s="87">
        <f t="shared" si="82"/>
        <v>1</v>
      </c>
      <c r="G275" s="87">
        <f t="shared" si="83"/>
        <v>0.5</v>
      </c>
      <c r="H275" s="87">
        <f t="shared" si="84"/>
        <v>0.5</v>
      </c>
      <c r="I275" s="87">
        <f t="shared" si="85"/>
        <v>-0.69314718055994529</v>
      </c>
      <c r="K275" s="76">
        <f t="shared" si="86"/>
        <v>0.605195533283861</v>
      </c>
      <c r="L275" s="76">
        <f t="shared" si="87"/>
        <v>1.8316103146534117</v>
      </c>
      <c r="M275" s="76">
        <f t="shared" si="88"/>
        <v>0.64684406084231982</v>
      </c>
      <c r="N275" s="76">
        <f t="shared" si="89"/>
        <v>0.64684406084231982</v>
      </c>
      <c r="O275" s="76">
        <f t="shared" si="90"/>
        <v>-0.4356500323217834</v>
      </c>
      <c r="Q275" s="76">
        <f t="shared" si="91"/>
        <v>0.605195533283861</v>
      </c>
      <c r="R275" s="76">
        <f t="shared" si="92"/>
        <v>1.8316103146534117</v>
      </c>
      <c r="S275" s="76">
        <f t="shared" si="93"/>
        <v>0.64684406084231982</v>
      </c>
      <c r="T275" s="76">
        <f t="shared" si="94"/>
        <v>0.64684406084231982</v>
      </c>
      <c r="U275" s="76">
        <f t="shared" si="95"/>
        <v>-0.4356500323217834</v>
      </c>
      <c r="W275" s="76">
        <f t="shared" si="96"/>
        <v>0</v>
      </c>
      <c r="X275" s="76">
        <f t="shared" si="97"/>
        <v>1</v>
      </c>
      <c r="Y275" s="76">
        <f t="shared" si="98"/>
        <v>0.5</v>
      </c>
      <c r="Z275" s="76">
        <f t="shared" si="80"/>
        <v>0.5</v>
      </c>
      <c r="AA275" s="76">
        <f t="shared" si="99"/>
        <v>-0.69314718055994529</v>
      </c>
    </row>
    <row r="276" spans="1:27" x14ac:dyDescent="0.25">
      <c r="A276">
        <v>1</v>
      </c>
      <c r="B276">
        <v>0</v>
      </c>
      <c r="C276">
        <v>0</v>
      </c>
      <c r="E276" s="87">
        <f t="shared" si="81"/>
        <v>0</v>
      </c>
      <c r="F276" s="87">
        <f t="shared" si="82"/>
        <v>1</v>
      </c>
      <c r="G276" s="87">
        <f t="shared" si="83"/>
        <v>0.5</v>
      </c>
      <c r="H276" s="87">
        <f t="shared" si="84"/>
        <v>0.5</v>
      </c>
      <c r="I276" s="87">
        <f t="shared" si="85"/>
        <v>-0.69314718055994529</v>
      </c>
      <c r="K276" s="76">
        <f t="shared" si="86"/>
        <v>0</v>
      </c>
      <c r="L276" s="76">
        <f t="shared" si="87"/>
        <v>1</v>
      </c>
      <c r="M276" s="76">
        <f t="shared" si="88"/>
        <v>0.5</v>
      </c>
      <c r="N276" s="76">
        <f t="shared" si="89"/>
        <v>0.5</v>
      </c>
      <c r="O276" s="76">
        <f t="shared" si="90"/>
        <v>-0.69314718055994529</v>
      </c>
      <c r="Q276" s="76">
        <f t="shared" si="91"/>
        <v>0</v>
      </c>
      <c r="R276" s="76">
        <f t="shared" si="92"/>
        <v>1</v>
      </c>
      <c r="S276" s="76">
        <f t="shared" si="93"/>
        <v>0.5</v>
      </c>
      <c r="T276" s="76">
        <f t="shared" si="94"/>
        <v>0.5</v>
      </c>
      <c r="U276" s="76">
        <f t="shared" si="95"/>
        <v>-0.69314718055994529</v>
      </c>
      <c r="W276" s="76">
        <f t="shared" si="96"/>
        <v>0</v>
      </c>
      <c r="X276" s="76">
        <f t="shared" si="97"/>
        <v>1</v>
      </c>
      <c r="Y276" s="76">
        <f t="shared" si="98"/>
        <v>0.5</v>
      </c>
      <c r="Z276" s="76">
        <f t="shared" si="80"/>
        <v>0.5</v>
      </c>
      <c r="AA276" s="76">
        <f t="shared" si="99"/>
        <v>-0.69314718055994529</v>
      </c>
    </row>
    <row r="277" spans="1:27" x14ac:dyDescent="0.25">
      <c r="A277">
        <v>1</v>
      </c>
      <c r="B277">
        <v>0</v>
      </c>
      <c r="C277">
        <v>1</v>
      </c>
      <c r="E277" s="87">
        <f t="shared" si="81"/>
        <v>0</v>
      </c>
      <c r="F277" s="87">
        <f t="shared" si="82"/>
        <v>1</v>
      </c>
      <c r="G277" s="87">
        <f t="shared" si="83"/>
        <v>0.5</v>
      </c>
      <c r="H277" s="87">
        <f t="shared" si="84"/>
        <v>0.5</v>
      </c>
      <c r="I277" s="87">
        <f t="shared" si="85"/>
        <v>-0.69314718055994529</v>
      </c>
      <c r="K277" s="76">
        <f t="shared" si="86"/>
        <v>0.605195533283861</v>
      </c>
      <c r="L277" s="76">
        <f t="shared" si="87"/>
        <v>1.8316103146534117</v>
      </c>
      <c r="M277" s="76">
        <f t="shared" si="88"/>
        <v>0.64684406084231982</v>
      </c>
      <c r="N277" s="76">
        <f t="shared" si="89"/>
        <v>0.64684406084231982</v>
      </c>
      <c r="O277" s="76">
        <f t="shared" si="90"/>
        <v>-0.4356500323217834</v>
      </c>
      <c r="Q277" s="76">
        <f t="shared" si="91"/>
        <v>0.605195533283861</v>
      </c>
      <c r="R277" s="76">
        <f t="shared" si="92"/>
        <v>1.8316103146534117</v>
      </c>
      <c r="S277" s="76">
        <f t="shared" si="93"/>
        <v>0.64684406084231982</v>
      </c>
      <c r="T277" s="76">
        <f t="shared" si="94"/>
        <v>0.64684406084231982</v>
      </c>
      <c r="U277" s="76">
        <f t="shared" si="95"/>
        <v>-0.4356500323217834</v>
      </c>
      <c r="W277" s="76">
        <f t="shared" si="96"/>
        <v>0</v>
      </c>
      <c r="X277" s="76">
        <f t="shared" si="97"/>
        <v>1</v>
      </c>
      <c r="Y277" s="76">
        <f t="shared" si="98"/>
        <v>0.5</v>
      </c>
      <c r="Z277" s="76">
        <f t="shared" si="80"/>
        <v>0.5</v>
      </c>
      <c r="AA277" s="76">
        <f t="shared" si="99"/>
        <v>-0.69314718055994529</v>
      </c>
    </row>
    <row r="278" spans="1:27" x14ac:dyDescent="0.25">
      <c r="A278">
        <v>1</v>
      </c>
      <c r="B278">
        <v>1</v>
      </c>
      <c r="C278">
        <v>1</v>
      </c>
      <c r="E278" s="87">
        <f t="shared" si="81"/>
        <v>1.462280267582817</v>
      </c>
      <c r="F278" s="87">
        <f t="shared" si="82"/>
        <v>4.3157894714615983</v>
      </c>
      <c r="G278" s="87">
        <f t="shared" si="83"/>
        <v>0.81188118804015652</v>
      </c>
      <c r="H278" s="87">
        <f t="shared" si="84"/>
        <v>0.81188118804015652</v>
      </c>
      <c r="I278" s="87">
        <f t="shared" si="85"/>
        <v>-0.20840126967388672</v>
      </c>
      <c r="K278" s="76">
        <f t="shared" si="86"/>
        <v>2.0674758008666778</v>
      </c>
      <c r="L278" s="76">
        <f t="shared" si="87"/>
        <v>7.9048445118016568</v>
      </c>
      <c r="M278" s="76">
        <f t="shared" si="88"/>
        <v>0.88770157652110693</v>
      </c>
      <c r="N278" s="76">
        <f t="shared" si="89"/>
        <v>0.88770157652110693</v>
      </c>
      <c r="O278" s="76">
        <f t="shared" si="90"/>
        <v>-0.11911965494784649</v>
      </c>
      <c r="Q278" s="76">
        <f t="shared" si="91"/>
        <v>4.0773020688385255</v>
      </c>
      <c r="R278" s="76">
        <f t="shared" si="92"/>
        <v>58.986114505249297</v>
      </c>
      <c r="S278" s="76">
        <f t="shared" si="93"/>
        <v>0.98332947535862669</v>
      </c>
      <c r="T278" s="76">
        <f t="shared" si="94"/>
        <v>0.98332947535862669</v>
      </c>
      <c r="U278" s="76">
        <f t="shared" si="95"/>
        <v>-1.6811041688186097E-2</v>
      </c>
      <c r="W278" s="76">
        <f t="shared" si="96"/>
        <v>0</v>
      </c>
      <c r="X278" s="76">
        <f t="shared" si="97"/>
        <v>1</v>
      </c>
      <c r="Y278" s="76">
        <f t="shared" si="98"/>
        <v>0.5</v>
      </c>
      <c r="Z278" s="76">
        <f t="shared" si="80"/>
        <v>0.5</v>
      </c>
      <c r="AA278" s="76">
        <f t="shared" si="99"/>
        <v>-0.69314718055994529</v>
      </c>
    </row>
    <row r="279" spans="1:27" x14ac:dyDescent="0.25">
      <c r="A279">
        <v>1</v>
      </c>
      <c r="B279">
        <v>0</v>
      </c>
      <c r="C279">
        <v>1</v>
      </c>
      <c r="E279" s="87">
        <f t="shared" si="81"/>
        <v>0</v>
      </c>
      <c r="F279" s="87">
        <f t="shared" si="82"/>
        <v>1</v>
      </c>
      <c r="G279" s="87">
        <f t="shared" si="83"/>
        <v>0.5</v>
      </c>
      <c r="H279" s="87">
        <f t="shared" si="84"/>
        <v>0.5</v>
      </c>
      <c r="I279" s="87">
        <f t="shared" si="85"/>
        <v>-0.69314718055994529</v>
      </c>
      <c r="K279" s="76">
        <f t="shared" si="86"/>
        <v>0.605195533283861</v>
      </c>
      <c r="L279" s="76">
        <f t="shared" si="87"/>
        <v>1.8316103146534117</v>
      </c>
      <c r="M279" s="76">
        <f t="shared" si="88"/>
        <v>0.64684406084231982</v>
      </c>
      <c r="N279" s="76">
        <f t="shared" si="89"/>
        <v>0.64684406084231982</v>
      </c>
      <c r="O279" s="76">
        <f t="shared" si="90"/>
        <v>-0.4356500323217834</v>
      </c>
      <c r="Q279" s="76">
        <f t="shared" si="91"/>
        <v>0.605195533283861</v>
      </c>
      <c r="R279" s="76">
        <f t="shared" si="92"/>
        <v>1.8316103146534117</v>
      </c>
      <c r="S279" s="76">
        <f t="shared" si="93"/>
        <v>0.64684406084231982</v>
      </c>
      <c r="T279" s="76">
        <f t="shared" si="94"/>
        <v>0.64684406084231982</v>
      </c>
      <c r="U279" s="76">
        <f t="shared" si="95"/>
        <v>-0.4356500323217834</v>
      </c>
      <c r="W279" s="76">
        <f t="shared" si="96"/>
        <v>0</v>
      </c>
      <c r="X279" s="76">
        <f t="shared" si="97"/>
        <v>1</v>
      </c>
      <c r="Y279" s="76">
        <f t="shared" si="98"/>
        <v>0.5</v>
      </c>
      <c r="Z279" s="76">
        <f t="shared" si="80"/>
        <v>0.5</v>
      </c>
      <c r="AA279" s="76">
        <f t="shared" si="99"/>
        <v>-0.69314718055994529</v>
      </c>
    </row>
    <row r="280" spans="1:27" x14ac:dyDescent="0.25">
      <c r="A280">
        <v>1</v>
      </c>
      <c r="B280">
        <v>0</v>
      </c>
      <c r="C280">
        <v>1</v>
      </c>
      <c r="E280" s="87">
        <f t="shared" si="81"/>
        <v>0</v>
      </c>
      <c r="F280" s="87">
        <f t="shared" si="82"/>
        <v>1</v>
      </c>
      <c r="G280" s="87">
        <f t="shared" si="83"/>
        <v>0.5</v>
      </c>
      <c r="H280" s="87">
        <f t="shared" si="84"/>
        <v>0.5</v>
      </c>
      <c r="I280" s="87">
        <f t="shared" si="85"/>
        <v>-0.69314718055994529</v>
      </c>
      <c r="K280" s="76">
        <f t="shared" si="86"/>
        <v>0.605195533283861</v>
      </c>
      <c r="L280" s="76">
        <f t="shared" si="87"/>
        <v>1.8316103146534117</v>
      </c>
      <c r="M280" s="76">
        <f t="shared" si="88"/>
        <v>0.64684406084231982</v>
      </c>
      <c r="N280" s="76">
        <f t="shared" si="89"/>
        <v>0.64684406084231982</v>
      </c>
      <c r="O280" s="76">
        <f t="shared" si="90"/>
        <v>-0.4356500323217834</v>
      </c>
      <c r="Q280" s="76">
        <f t="shared" si="91"/>
        <v>0.605195533283861</v>
      </c>
      <c r="R280" s="76">
        <f t="shared" si="92"/>
        <v>1.8316103146534117</v>
      </c>
      <c r="S280" s="76">
        <f t="shared" si="93"/>
        <v>0.64684406084231982</v>
      </c>
      <c r="T280" s="76">
        <f t="shared" si="94"/>
        <v>0.64684406084231982</v>
      </c>
      <c r="U280" s="76">
        <f t="shared" si="95"/>
        <v>-0.4356500323217834</v>
      </c>
      <c r="W280" s="76">
        <f t="shared" si="96"/>
        <v>0</v>
      </c>
      <c r="X280" s="76">
        <f t="shared" si="97"/>
        <v>1</v>
      </c>
      <c r="Y280" s="76">
        <f t="shared" si="98"/>
        <v>0.5</v>
      </c>
      <c r="Z280" s="76">
        <f t="shared" si="80"/>
        <v>0.5</v>
      </c>
      <c r="AA280" s="76">
        <f t="shared" si="99"/>
        <v>-0.69314718055994529</v>
      </c>
    </row>
    <row r="281" spans="1:27" x14ac:dyDescent="0.25">
      <c r="A281">
        <v>1</v>
      </c>
      <c r="B281">
        <v>0</v>
      </c>
      <c r="C281">
        <v>1</v>
      </c>
      <c r="E281" s="87">
        <f t="shared" si="81"/>
        <v>0</v>
      </c>
      <c r="F281" s="87">
        <f t="shared" si="82"/>
        <v>1</v>
      </c>
      <c r="G281" s="87">
        <f t="shared" si="83"/>
        <v>0.5</v>
      </c>
      <c r="H281" s="87">
        <f t="shared" si="84"/>
        <v>0.5</v>
      </c>
      <c r="I281" s="87">
        <f t="shared" si="85"/>
        <v>-0.69314718055994529</v>
      </c>
      <c r="K281" s="76">
        <f t="shared" si="86"/>
        <v>0.605195533283861</v>
      </c>
      <c r="L281" s="76">
        <f t="shared" si="87"/>
        <v>1.8316103146534117</v>
      </c>
      <c r="M281" s="76">
        <f t="shared" si="88"/>
        <v>0.64684406084231982</v>
      </c>
      <c r="N281" s="76">
        <f t="shared" si="89"/>
        <v>0.64684406084231982</v>
      </c>
      <c r="O281" s="76">
        <f t="shared" si="90"/>
        <v>-0.4356500323217834</v>
      </c>
      <c r="Q281" s="76">
        <f t="shared" si="91"/>
        <v>0.605195533283861</v>
      </c>
      <c r="R281" s="76">
        <f t="shared" si="92"/>
        <v>1.8316103146534117</v>
      </c>
      <c r="S281" s="76">
        <f t="shared" si="93"/>
        <v>0.64684406084231982</v>
      </c>
      <c r="T281" s="76">
        <f t="shared" si="94"/>
        <v>0.64684406084231982</v>
      </c>
      <c r="U281" s="76">
        <f t="shared" si="95"/>
        <v>-0.4356500323217834</v>
      </c>
      <c r="W281" s="76">
        <f t="shared" si="96"/>
        <v>0</v>
      </c>
      <c r="X281" s="76">
        <f t="shared" si="97"/>
        <v>1</v>
      </c>
      <c r="Y281" s="76">
        <f t="shared" si="98"/>
        <v>0.5</v>
      </c>
      <c r="Z281" s="76">
        <f t="shared" si="80"/>
        <v>0.5</v>
      </c>
      <c r="AA281" s="76">
        <f t="shared" si="99"/>
        <v>-0.69314718055994529</v>
      </c>
    </row>
    <row r="282" spans="1:27" x14ac:dyDescent="0.25">
      <c r="A282">
        <v>1</v>
      </c>
      <c r="B282">
        <v>0</v>
      </c>
      <c r="C282">
        <v>0</v>
      </c>
      <c r="E282" s="87">
        <f t="shared" si="81"/>
        <v>0</v>
      </c>
      <c r="F282" s="87">
        <f t="shared" si="82"/>
        <v>1</v>
      </c>
      <c r="G282" s="87">
        <f t="shared" si="83"/>
        <v>0.5</v>
      </c>
      <c r="H282" s="87">
        <f t="shared" si="84"/>
        <v>0.5</v>
      </c>
      <c r="I282" s="87">
        <f t="shared" si="85"/>
        <v>-0.69314718055994529</v>
      </c>
      <c r="K282" s="76">
        <f t="shared" si="86"/>
        <v>0</v>
      </c>
      <c r="L282" s="76">
        <f t="shared" si="87"/>
        <v>1</v>
      </c>
      <c r="M282" s="76">
        <f t="shared" si="88"/>
        <v>0.5</v>
      </c>
      <c r="N282" s="76">
        <f t="shared" si="89"/>
        <v>0.5</v>
      </c>
      <c r="O282" s="76">
        <f t="shared" si="90"/>
        <v>-0.69314718055994529</v>
      </c>
      <c r="Q282" s="76">
        <f t="shared" si="91"/>
        <v>0</v>
      </c>
      <c r="R282" s="76">
        <f t="shared" si="92"/>
        <v>1</v>
      </c>
      <c r="S282" s="76">
        <f t="shared" si="93"/>
        <v>0.5</v>
      </c>
      <c r="T282" s="76">
        <f t="shared" si="94"/>
        <v>0.5</v>
      </c>
      <c r="U282" s="76">
        <f t="shared" si="95"/>
        <v>-0.69314718055994529</v>
      </c>
      <c r="W282" s="76">
        <f t="shared" si="96"/>
        <v>0</v>
      </c>
      <c r="X282" s="76">
        <f t="shared" si="97"/>
        <v>1</v>
      </c>
      <c r="Y282" s="76">
        <f t="shared" si="98"/>
        <v>0.5</v>
      </c>
      <c r="Z282" s="76">
        <f t="shared" si="80"/>
        <v>0.5</v>
      </c>
      <c r="AA282" s="76">
        <f t="shared" si="99"/>
        <v>-0.69314718055994529</v>
      </c>
    </row>
    <row r="283" spans="1:27" x14ac:dyDescent="0.25">
      <c r="A283">
        <v>1</v>
      </c>
      <c r="B283">
        <v>1</v>
      </c>
      <c r="C283">
        <v>1</v>
      </c>
      <c r="E283" s="87">
        <f t="shared" si="81"/>
        <v>1.462280267582817</v>
      </c>
      <c r="F283" s="87">
        <f t="shared" si="82"/>
        <v>4.3157894714615983</v>
      </c>
      <c r="G283" s="87">
        <f t="shared" si="83"/>
        <v>0.81188118804015652</v>
      </c>
      <c r="H283" s="87">
        <f t="shared" si="84"/>
        <v>0.81188118804015652</v>
      </c>
      <c r="I283" s="87">
        <f t="shared" si="85"/>
        <v>-0.20840126967388672</v>
      </c>
      <c r="K283" s="76">
        <f t="shared" si="86"/>
        <v>2.0674758008666778</v>
      </c>
      <c r="L283" s="76">
        <f t="shared" si="87"/>
        <v>7.9048445118016568</v>
      </c>
      <c r="M283" s="76">
        <f t="shared" si="88"/>
        <v>0.88770157652110693</v>
      </c>
      <c r="N283" s="76">
        <f t="shared" si="89"/>
        <v>0.88770157652110693</v>
      </c>
      <c r="O283" s="76">
        <f t="shared" si="90"/>
        <v>-0.11911965494784649</v>
      </c>
      <c r="Q283" s="76">
        <f t="shared" si="91"/>
        <v>4.0773020688385255</v>
      </c>
      <c r="R283" s="76">
        <f t="shared" si="92"/>
        <v>58.986114505249297</v>
      </c>
      <c r="S283" s="76">
        <f t="shared" si="93"/>
        <v>0.98332947535862669</v>
      </c>
      <c r="T283" s="76">
        <f t="shared" si="94"/>
        <v>0.98332947535862669</v>
      </c>
      <c r="U283" s="76">
        <f t="shared" si="95"/>
        <v>-1.6811041688186097E-2</v>
      </c>
      <c r="W283" s="76">
        <f t="shared" si="96"/>
        <v>0</v>
      </c>
      <c r="X283" s="76">
        <f t="shared" si="97"/>
        <v>1</v>
      </c>
      <c r="Y283" s="76">
        <f t="shared" si="98"/>
        <v>0.5</v>
      </c>
      <c r="Z283" s="76">
        <f t="shared" si="80"/>
        <v>0.5</v>
      </c>
      <c r="AA283" s="76">
        <f t="shared" si="99"/>
        <v>-0.69314718055994529</v>
      </c>
    </row>
    <row r="284" spans="1:27" x14ac:dyDescent="0.25">
      <c r="A284">
        <v>1</v>
      </c>
      <c r="B284">
        <v>0</v>
      </c>
      <c r="C284">
        <v>0</v>
      </c>
      <c r="E284" s="87">
        <f t="shared" si="81"/>
        <v>0</v>
      </c>
      <c r="F284" s="87">
        <f t="shared" si="82"/>
        <v>1</v>
      </c>
      <c r="G284" s="87">
        <f t="shared" si="83"/>
        <v>0.5</v>
      </c>
      <c r="H284" s="87">
        <f t="shared" si="84"/>
        <v>0.5</v>
      </c>
      <c r="I284" s="87">
        <f t="shared" si="85"/>
        <v>-0.69314718055994529</v>
      </c>
      <c r="K284" s="76">
        <f t="shared" si="86"/>
        <v>0</v>
      </c>
      <c r="L284" s="76">
        <f t="shared" si="87"/>
        <v>1</v>
      </c>
      <c r="M284" s="76">
        <f t="shared" si="88"/>
        <v>0.5</v>
      </c>
      <c r="N284" s="76">
        <f t="shared" si="89"/>
        <v>0.5</v>
      </c>
      <c r="O284" s="76">
        <f t="shared" si="90"/>
        <v>-0.69314718055994529</v>
      </c>
      <c r="Q284" s="76">
        <f t="shared" si="91"/>
        <v>0</v>
      </c>
      <c r="R284" s="76">
        <f t="shared" si="92"/>
        <v>1</v>
      </c>
      <c r="S284" s="76">
        <f t="shared" si="93"/>
        <v>0.5</v>
      </c>
      <c r="T284" s="76">
        <f t="shared" si="94"/>
        <v>0.5</v>
      </c>
      <c r="U284" s="76">
        <f t="shared" si="95"/>
        <v>-0.69314718055994529</v>
      </c>
      <c r="W284" s="76">
        <f t="shared" si="96"/>
        <v>0</v>
      </c>
      <c r="X284" s="76">
        <f t="shared" si="97"/>
        <v>1</v>
      </c>
      <c r="Y284" s="76">
        <f t="shared" si="98"/>
        <v>0.5</v>
      </c>
      <c r="Z284" s="76">
        <f t="shared" si="80"/>
        <v>0.5</v>
      </c>
      <c r="AA284" s="76">
        <f t="shared" si="99"/>
        <v>-0.69314718055994529</v>
      </c>
    </row>
    <row r="285" spans="1:27" x14ac:dyDescent="0.25">
      <c r="A285">
        <v>1</v>
      </c>
      <c r="B285">
        <v>1</v>
      </c>
      <c r="C285">
        <v>1</v>
      </c>
      <c r="E285" s="87">
        <f t="shared" si="81"/>
        <v>1.462280267582817</v>
      </c>
      <c r="F285" s="87">
        <f t="shared" si="82"/>
        <v>4.3157894714615983</v>
      </c>
      <c r="G285" s="87">
        <f t="shared" si="83"/>
        <v>0.81188118804015652</v>
      </c>
      <c r="H285" s="87">
        <f t="shared" si="84"/>
        <v>0.81188118804015652</v>
      </c>
      <c r="I285" s="87">
        <f t="shared" si="85"/>
        <v>-0.20840126967388672</v>
      </c>
      <c r="K285" s="76">
        <f t="shared" si="86"/>
        <v>2.0674758008666778</v>
      </c>
      <c r="L285" s="76">
        <f t="shared" si="87"/>
        <v>7.9048445118016568</v>
      </c>
      <c r="M285" s="76">
        <f t="shared" si="88"/>
        <v>0.88770157652110693</v>
      </c>
      <c r="N285" s="76">
        <f t="shared" si="89"/>
        <v>0.88770157652110693</v>
      </c>
      <c r="O285" s="76">
        <f t="shared" si="90"/>
        <v>-0.11911965494784649</v>
      </c>
      <c r="Q285" s="76">
        <f t="shared" si="91"/>
        <v>4.0773020688385255</v>
      </c>
      <c r="R285" s="76">
        <f t="shared" si="92"/>
        <v>58.986114505249297</v>
      </c>
      <c r="S285" s="76">
        <f t="shared" si="93"/>
        <v>0.98332947535862669</v>
      </c>
      <c r="T285" s="76">
        <f t="shared" si="94"/>
        <v>0.98332947535862669</v>
      </c>
      <c r="U285" s="76">
        <f t="shared" si="95"/>
        <v>-1.6811041688186097E-2</v>
      </c>
      <c r="W285" s="76">
        <f t="shared" si="96"/>
        <v>0</v>
      </c>
      <c r="X285" s="76">
        <f t="shared" si="97"/>
        <v>1</v>
      </c>
      <c r="Y285" s="76">
        <f t="shared" si="98"/>
        <v>0.5</v>
      </c>
      <c r="Z285" s="76">
        <f t="shared" si="80"/>
        <v>0.5</v>
      </c>
      <c r="AA285" s="76">
        <f t="shared" si="99"/>
        <v>-0.69314718055994529</v>
      </c>
    </row>
    <row r="286" spans="1:27" x14ac:dyDescent="0.25">
      <c r="A286">
        <v>1</v>
      </c>
      <c r="B286">
        <v>0</v>
      </c>
      <c r="C286">
        <v>1</v>
      </c>
      <c r="E286" s="87">
        <f t="shared" si="81"/>
        <v>0</v>
      </c>
      <c r="F286" s="87">
        <f t="shared" si="82"/>
        <v>1</v>
      </c>
      <c r="G286" s="87">
        <f t="shared" si="83"/>
        <v>0.5</v>
      </c>
      <c r="H286" s="87">
        <f t="shared" si="84"/>
        <v>0.5</v>
      </c>
      <c r="I286" s="87">
        <f t="shared" si="85"/>
        <v>-0.69314718055994529</v>
      </c>
      <c r="K286" s="76">
        <f t="shared" si="86"/>
        <v>0.605195533283861</v>
      </c>
      <c r="L286" s="76">
        <f t="shared" si="87"/>
        <v>1.8316103146534117</v>
      </c>
      <c r="M286" s="76">
        <f t="shared" si="88"/>
        <v>0.64684406084231982</v>
      </c>
      <c r="N286" s="76">
        <f t="shared" si="89"/>
        <v>0.64684406084231982</v>
      </c>
      <c r="O286" s="76">
        <f t="shared" si="90"/>
        <v>-0.4356500323217834</v>
      </c>
      <c r="Q286" s="76">
        <f t="shared" si="91"/>
        <v>0.605195533283861</v>
      </c>
      <c r="R286" s="76">
        <f t="shared" si="92"/>
        <v>1.8316103146534117</v>
      </c>
      <c r="S286" s="76">
        <f t="shared" si="93"/>
        <v>0.64684406084231982</v>
      </c>
      <c r="T286" s="76">
        <f t="shared" si="94"/>
        <v>0.64684406084231982</v>
      </c>
      <c r="U286" s="76">
        <f t="shared" si="95"/>
        <v>-0.4356500323217834</v>
      </c>
      <c r="W286" s="76">
        <f t="shared" si="96"/>
        <v>0</v>
      </c>
      <c r="X286" s="76">
        <f t="shared" si="97"/>
        <v>1</v>
      </c>
      <c r="Y286" s="76">
        <f t="shared" si="98"/>
        <v>0.5</v>
      </c>
      <c r="Z286" s="76">
        <f t="shared" si="80"/>
        <v>0.5</v>
      </c>
      <c r="AA286" s="76">
        <f t="shared" si="99"/>
        <v>-0.69314718055994529</v>
      </c>
    </row>
    <row r="287" spans="1:27" x14ac:dyDescent="0.25">
      <c r="A287">
        <v>1</v>
      </c>
      <c r="B287">
        <v>0</v>
      </c>
      <c r="C287">
        <v>1</v>
      </c>
      <c r="E287" s="87">
        <f t="shared" si="81"/>
        <v>0</v>
      </c>
      <c r="F287" s="87">
        <f t="shared" si="82"/>
        <v>1</v>
      </c>
      <c r="G287" s="87">
        <f t="shared" si="83"/>
        <v>0.5</v>
      </c>
      <c r="H287" s="87">
        <f t="shared" si="84"/>
        <v>0.5</v>
      </c>
      <c r="I287" s="87">
        <f t="shared" si="85"/>
        <v>-0.69314718055994529</v>
      </c>
      <c r="K287" s="76">
        <f t="shared" si="86"/>
        <v>0.605195533283861</v>
      </c>
      <c r="L287" s="76">
        <f t="shared" si="87"/>
        <v>1.8316103146534117</v>
      </c>
      <c r="M287" s="76">
        <f t="shared" si="88"/>
        <v>0.64684406084231982</v>
      </c>
      <c r="N287" s="76">
        <f t="shared" si="89"/>
        <v>0.64684406084231982</v>
      </c>
      <c r="O287" s="76">
        <f t="shared" si="90"/>
        <v>-0.4356500323217834</v>
      </c>
      <c r="Q287" s="76">
        <f t="shared" si="91"/>
        <v>0.605195533283861</v>
      </c>
      <c r="R287" s="76">
        <f t="shared" si="92"/>
        <v>1.8316103146534117</v>
      </c>
      <c r="S287" s="76">
        <f t="shared" si="93"/>
        <v>0.64684406084231982</v>
      </c>
      <c r="T287" s="76">
        <f t="shared" si="94"/>
        <v>0.64684406084231982</v>
      </c>
      <c r="U287" s="76">
        <f t="shared" si="95"/>
        <v>-0.4356500323217834</v>
      </c>
      <c r="W287" s="76">
        <f t="shared" si="96"/>
        <v>0</v>
      </c>
      <c r="X287" s="76">
        <f t="shared" si="97"/>
        <v>1</v>
      </c>
      <c r="Y287" s="76">
        <f t="shared" si="98"/>
        <v>0.5</v>
      </c>
      <c r="Z287" s="76">
        <f t="shared" si="80"/>
        <v>0.5</v>
      </c>
      <c r="AA287" s="76">
        <f t="shared" si="99"/>
        <v>-0.69314718055994529</v>
      </c>
    </row>
    <row r="288" spans="1:27" x14ac:dyDescent="0.25">
      <c r="A288">
        <v>1</v>
      </c>
      <c r="B288">
        <v>1</v>
      </c>
      <c r="C288">
        <v>1</v>
      </c>
      <c r="E288" s="87">
        <f t="shared" si="81"/>
        <v>1.462280267582817</v>
      </c>
      <c r="F288" s="87">
        <f t="shared" si="82"/>
        <v>4.3157894714615983</v>
      </c>
      <c r="G288" s="87">
        <f t="shared" si="83"/>
        <v>0.81188118804015652</v>
      </c>
      <c r="H288" s="87">
        <f t="shared" si="84"/>
        <v>0.81188118804015652</v>
      </c>
      <c r="I288" s="87">
        <f t="shared" si="85"/>
        <v>-0.20840126967388672</v>
      </c>
      <c r="K288" s="76">
        <f t="shared" si="86"/>
        <v>2.0674758008666778</v>
      </c>
      <c r="L288" s="76">
        <f t="shared" si="87"/>
        <v>7.9048445118016568</v>
      </c>
      <c r="M288" s="76">
        <f t="shared" si="88"/>
        <v>0.88770157652110693</v>
      </c>
      <c r="N288" s="76">
        <f t="shared" si="89"/>
        <v>0.88770157652110693</v>
      </c>
      <c r="O288" s="76">
        <f t="shared" si="90"/>
        <v>-0.11911965494784649</v>
      </c>
      <c r="Q288" s="76">
        <f t="shared" si="91"/>
        <v>4.0773020688385255</v>
      </c>
      <c r="R288" s="76">
        <f t="shared" si="92"/>
        <v>58.986114505249297</v>
      </c>
      <c r="S288" s="76">
        <f t="shared" si="93"/>
        <v>0.98332947535862669</v>
      </c>
      <c r="T288" s="76">
        <f t="shared" si="94"/>
        <v>0.98332947535862669</v>
      </c>
      <c r="U288" s="76">
        <f t="shared" si="95"/>
        <v>-1.6811041688186097E-2</v>
      </c>
      <c r="W288" s="76">
        <f t="shared" si="96"/>
        <v>0</v>
      </c>
      <c r="X288" s="76">
        <f t="shared" si="97"/>
        <v>1</v>
      </c>
      <c r="Y288" s="76">
        <f t="shared" si="98"/>
        <v>0.5</v>
      </c>
      <c r="Z288" s="76">
        <f t="shared" si="80"/>
        <v>0.5</v>
      </c>
      <c r="AA288" s="76">
        <f t="shared" si="99"/>
        <v>-0.69314718055994529</v>
      </c>
    </row>
    <row r="289" spans="1:27" x14ac:dyDescent="0.25">
      <c r="A289">
        <v>1</v>
      </c>
      <c r="B289">
        <v>1</v>
      </c>
      <c r="C289">
        <v>1</v>
      </c>
      <c r="E289" s="87">
        <f t="shared" si="81"/>
        <v>1.462280267582817</v>
      </c>
      <c r="F289" s="87">
        <f t="shared" si="82"/>
        <v>4.3157894714615983</v>
      </c>
      <c r="G289" s="87">
        <f t="shared" si="83"/>
        <v>0.81188118804015652</v>
      </c>
      <c r="H289" s="87">
        <f t="shared" si="84"/>
        <v>0.81188118804015652</v>
      </c>
      <c r="I289" s="87">
        <f t="shared" si="85"/>
        <v>-0.20840126967388672</v>
      </c>
      <c r="K289" s="76">
        <f t="shared" si="86"/>
        <v>2.0674758008666778</v>
      </c>
      <c r="L289" s="76">
        <f t="shared" si="87"/>
        <v>7.9048445118016568</v>
      </c>
      <c r="M289" s="76">
        <f t="shared" si="88"/>
        <v>0.88770157652110693</v>
      </c>
      <c r="N289" s="76">
        <f t="shared" si="89"/>
        <v>0.88770157652110693</v>
      </c>
      <c r="O289" s="76">
        <f t="shared" si="90"/>
        <v>-0.11911965494784649</v>
      </c>
      <c r="Q289" s="76">
        <f t="shared" si="91"/>
        <v>4.0773020688385255</v>
      </c>
      <c r="R289" s="76">
        <f t="shared" si="92"/>
        <v>58.986114505249297</v>
      </c>
      <c r="S289" s="76">
        <f t="shared" si="93"/>
        <v>0.98332947535862669</v>
      </c>
      <c r="T289" s="76">
        <f t="shared" si="94"/>
        <v>0.98332947535862669</v>
      </c>
      <c r="U289" s="76">
        <f t="shared" si="95"/>
        <v>-1.6811041688186097E-2</v>
      </c>
      <c r="W289" s="76">
        <f t="shared" si="96"/>
        <v>0</v>
      </c>
      <c r="X289" s="76">
        <f t="shared" si="97"/>
        <v>1</v>
      </c>
      <c r="Y289" s="76">
        <f t="shared" si="98"/>
        <v>0.5</v>
      </c>
      <c r="Z289" s="76">
        <f t="shared" si="80"/>
        <v>0.5</v>
      </c>
      <c r="AA289" s="76">
        <f t="shared" si="99"/>
        <v>-0.69314718055994529</v>
      </c>
    </row>
    <row r="290" spans="1:27" x14ac:dyDescent="0.25">
      <c r="A290">
        <v>1</v>
      </c>
      <c r="B290">
        <v>0</v>
      </c>
      <c r="C290">
        <v>0</v>
      </c>
      <c r="E290" s="87">
        <f t="shared" si="81"/>
        <v>0</v>
      </c>
      <c r="F290" s="87">
        <f t="shared" si="82"/>
        <v>1</v>
      </c>
      <c r="G290" s="87">
        <f t="shared" si="83"/>
        <v>0.5</v>
      </c>
      <c r="H290" s="87">
        <f t="shared" si="84"/>
        <v>0.5</v>
      </c>
      <c r="I290" s="87">
        <f t="shared" si="85"/>
        <v>-0.69314718055994529</v>
      </c>
      <c r="K290" s="76">
        <f t="shared" si="86"/>
        <v>0</v>
      </c>
      <c r="L290" s="76">
        <f t="shared" si="87"/>
        <v>1</v>
      </c>
      <c r="M290" s="76">
        <f t="shared" si="88"/>
        <v>0.5</v>
      </c>
      <c r="N290" s="76">
        <f t="shared" si="89"/>
        <v>0.5</v>
      </c>
      <c r="O290" s="76">
        <f t="shared" si="90"/>
        <v>-0.69314718055994529</v>
      </c>
      <c r="Q290" s="76">
        <f t="shared" si="91"/>
        <v>0</v>
      </c>
      <c r="R290" s="76">
        <f t="shared" si="92"/>
        <v>1</v>
      </c>
      <c r="S290" s="76">
        <f t="shared" si="93"/>
        <v>0.5</v>
      </c>
      <c r="T290" s="76">
        <f t="shared" si="94"/>
        <v>0.5</v>
      </c>
      <c r="U290" s="76">
        <f t="shared" si="95"/>
        <v>-0.69314718055994529</v>
      </c>
      <c r="W290" s="76">
        <f t="shared" si="96"/>
        <v>0</v>
      </c>
      <c r="X290" s="76">
        <f t="shared" si="97"/>
        <v>1</v>
      </c>
      <c r="Y290" s="76">
        <f t="shared" si="98"/>
        <v>0.5</v>
      </c>
      <c r="Z290" s="76">
        <f t="shared" si="80"/>
        <v>0.5</v>
      </c>
      <c r="AA290" s="76">
        <f t="shared" si="99"/>
        <v>-0.69314718055994529</v>
      </c>
    </row>
    <row r="291" spans="1:27" x14ac:dyDescent="0.25">
      <c r="A291">
        <v>1</v>
      </c>
      <c r="B291">
        <v>0</v>
      </c>
      <c r="C291">
        <v>1</v>
      </c>
      <c r="E291" s="87">
        <f t="shared" si="81"/>
        <v>0</v>
      </c>
      <c r="F291" s="87">
        <f t="shared" si="82"/>
        <v>1</v>
      </c>
      <c r="G291" s="87">
        <f t="shared" si="83"/>
        <v>0.5</v>
      </c>
      <c r="H291" s="87">
        <f t="shared" si="84"/>
        <v>0.5</v>
      </c>
      <c r="I291" s="87">
        <f t="shared" si="85"/>
        <v>-0.69314718055994529</v>
      </c>
      <c r="K291" s="76">
        <f t="shared" si="86"/>
        <v>0.605195533283861</v>
      </c>
      <c r="L291" s="76">
        <f t="shared" si="87"/>
        <v>1.8316103146534117</v>
      </c>
      <c r="M291" s="76">
        <f t="shared" si="88"/>
        <v>0.64684406084231982</v>
      </c>
      <c r="N291" s="76">
        <f t="shared" si="89"/>
        <v>0.64684406084231982</v>
      </c>
      <c r="O291" s="76">
        <f t="shared" si="90"/>
        <v>-0.4356500323217834</v>
      </c>
      <c r="Q291" s="76">
        <f t="shared" si="91"/>
        <v>0.605195533283861</v>
      </c>
      <c r="R291" s="76">
        <f t="shared" si="92"/>
        <v>1.8316103146534117</v>
      </c>
      <c r="S291" s="76">
        <f t="shared" si="93"/>
        <v>0.64684406084231982</v>
      </c>
      <c r="T291" s="76">
        <f t="shared" si="94"/>
        <v>0.64684406084231982</v>
      </c>
      <c r="U291" s="76">
        <f t="shared" si="95"/>
        <v>-0.4356500323217834</v>
      </c>
      <c r="W291" s="76">
        <f t="shared" si="96"/>
        <v>0</v>
      </c>
      <c r="X291" s="76">
        <f t="shared" si="97"/>
        <v>1</v>
      </c>
      <c r="Y291" s="76">
        <f t="shared" si="98"/>
        <v>0.5</v>
      </c>
      <c r="Z291" s="76">
        <f t="shared" si="80"/>
        <v>0.5</v>
      </c>
      <c r="AA291" s="76">
        <f t="shared" si="99"/>
        <v>-0.69314718055994529</v>
      </c>
    </row>
    <row r="292" spans="1:27" x14ac:dyDescent="0.25">
      <c r="A292">
        <v>1</v>
      </c>
      <c r="B292">
        <v>0</v>
      </c>
      <c r="C292">
        <v>1</v>
      </c>
      <c r="E292" s="87">
        <f t="shared" si="81"/>
        <v>0</v>
      </c>
      <c r="F292" s="87">
        <f t="shared" si="82"/>
        <v>1</v>
      </c>
      <c r="G292" s="87">
        <f t="shared" si="83"/>
        <v>0.5</v>
      </c>
      <c r="H292" s="87">
        <f t="shared" si="84"/>
        <v>0.5</v>
      </c>
      <c r="I292" s="87">
        <f t="shared" si="85"/>
        <v>-0.69314718055994529</v>
      </c>
      <c r="K292" s="76">
        <f t="shared" si="86"/>
        <v>0.605195533283861</v>
      </c>
      <c r="L292" s="76">
        <f t="shared" si="87"/>
        <v>1.8316103146534117</v>
      </c>
      <c r="M292" s="76">
        <f t="shared" si="88"/>
        <v>0.64684406084231982</v>
      </c>
      <c r="N292" s="76">
        <f t="shared" si="89"/>
        <v>0.64684406084231982</v>
      </c>
      <c r="O292" s="76">
        <f t="shared" si="90"/>
        <v>-0.4356500323217834</v>
      </c>
      <c r="Q292" s="76">
        <f t="shared" si="91"/>
        <v>0.605195533283861</v>
      </c>
      <c r="R292" s="76">
        <f t="shared" si="92"/>
        <v>1.8316103146534117</v>
      </c>
      <c r="S292" s="76">
        <f t="shared" si="93"/>
        <v>0.64684406084231982</v>
      </c>
      <c r="T292" s="76">
        <f t="shared" si="94"/>
        <v>0.64684406084231982</v>
      </c>
      <c r="U292" s="76">
        <f t="shared" si="95"/>
        <v>-0.4356500323217834</v>
      </c>
      <c r="W292" s="76">
        <f t="shared" si="96"/>
        <v>0</v>
      </c>
      <c r="X292" s="76">
        <f t="shared" si="97"/>
        <v>1</v>
      </c>
      <c r="Y292" s="76">
        <f t="shared" si="98"/>
        <v>0.5</v>
      </c>
      <c r="Z292" s="76">
        <f t="shared" si="80"/>
        <v>0.5</v>
      </c>
      <c r="AA292" s="76">
        <f t="shared" si="99"/>
        <v>-0.69314718055994529</v>
      </c>
    </row>
    <row r="293" spans="1:27" x14ac:dyDescent="0.25">
      <c r="A293">
        <v>1</v>
      </c>
      <c r="B293">
        <v>0</v>
      </c>
      <c r="C293">
        <v>1</v>
      </c>
      <c r="E293" s="87">
        <f t="shared" si="81"/>
        <v>0</v>
      </c>
      <c r="F293" s="87">
        <f t="shared" si="82"/>
        <v>1</v>
      </c>
      <c r="G293" s="87">
        <f t="shared" si="83"/>
        <v>0.5</v>
      </c>
      <c r="H293" s="87">
        <f t="shared" si="84"/>
        <v>0.5</v>
      </c>
      <c r="I293" s="87">
        <f t="shared" si="85"/>
        <v>-0.69314718055994529</v>
      </c>
      <c r="K293" s="76">
        <f t="shared" si="86"/>
        <v>0.605195533283861</v>
      </c>
      <c r="L293" s="76">
        <f t="shared" si="87"/>
        <v>1.8316103146534117</v>
      </c>
      <c r="M293" s="76">
        <f t="shared" si="88"/>
        <v>0.64684406084231982</v>
      </c>
      <c r="N293" s="76">
        <f t="shared" si="89"/>
        <v>0.64684406084231982</v>
      </c>
      <c r="O293" s="76">
        <f t="shared" si="90"/>
        <v>-0.4356500323217834</v>
      </c>
      <c r="Q293" s="76">
        <f t="shared" si="91"/>
        <v>0.605195533283861</v>
      </c>
      <c r="R293" s="76">
        <f t="shared" si="92"/>
        <v>1.8316103146534117</v>
      </c>
      <c r="S293" s="76">
        <f t="shared" si="93"/>
        <v>0.64684406084231982</v>
      </c>
      <c r="T293" s="76">
        <f t="shared" si="94"/>
        <v>0.64684406084231982</v>
      </c>
      <c r="U293" s="76">
        <f t="shared" si="95"/>
        <v>-0.4356500323217834</v>
      </c>
      <c r="W293" s="76">
        <f t="shared" si="96"/>
        <v>0</v>
      </c>
      <c r="X293" s="76">
        <f t="shared" si="97"/>
        <v>1</v>
      </c>
      <c r="Y293" s="76">
        <f t="shared" si="98"/>
        <v>0.5</v>
      </c>
      <c r="Z293" s="76">
        <f t="shared" si="80"/>
        <v>0.5</v>
      </c>
      <c r="AA293" s="76">
        <f t="shared" si="99"/>
        <v>-0.69314718055994529</v>
      </c>
    </row>
    <row r="294" spans="1:27" x14ac:dyDescent="0.25">
      <c r="A294">
        <v>1</v>
      </c>
      <c r="B294">
        <v>0</v>
      </c>
      <c r="C294">
        <v>1</v>
      </c>
      <c r="E294" s="87">
        <f t="shared" si="81"/>
        <v>0</v>
      </c>
      <c r="F294" s="87">
        <f t="shared" si="82"/>
        <v>1</v>
      </c>
      <c r="G294" s="87">
        <f t="shared" si="83"/>
        <v>0.5</v>
      </c>
      <c r="H294" s="87">
        <f t="shared" si="84"/>
        <v>0.5</v>
      </c>
      <c r="I294" s="87">
        <f t="shared" si="85"/>
        <v>-0.69314718055994529</v>
      </c>
      <c r="K294" s="76">
        <f t="shared" si="86"/>
        <v>0.605195533283861</v>
      </c>
      <c r="L294" s="76">
        <f t="shared" si="87"/>
        <v>1.8316103146534117</v>
      </c>
      <c r="M294" s="76">
        <f t="shared" si="88"/>
        <v>0.64684406084231982</v>
      </c>
      <c r="N294" s="76">
        <f t="shared" si="89"/>
        <v>0.64684406084231982</v>
      </c>
      <c r="O294" s="76">
        <f t="shared" si="90"/>
        <v>-0.4356500323217834</v>
      </c>
      <c r="Q294" s="76">
        <f t="shared" si="91"/>
        <v>0.605195533283861</v>
      </c>
      <c r="R294" s="76">
        <f t="shared" si="92"/>
        <v>1.8316103146534117</v>
      </c>
      <c r="S294" s="76">
        <f t="shared" si="93"/>
        <v>0.64684406084231982</v>
      </c>
      <c r="T294" s="76">
        <f t="shared" si="94"/>
        <v>0.64684406084231982</v>
      </c>
      <c r="U294" s="76">
        <f t="shared" si="95"/>
        <v>-0.4356500323217834</v>
      </c>
      <c r="W294" s="76">
        <f t="shared" si="96"/>
        <v>0</v>
      </c>
      <c r="X294" s="76">
        <f t="shared" si="97"/>
        <v>1</v>
      </c>
      <c r="Y294" s="76">
        <f t="shared" si="98"/>
        <v>0.5</v>
      </c>
      <c r="Z294" s="76">
        <f t="shared" si="80"/>
        <v>0.5</v>
      </c>
      <c r="AA294" s="76">
        <f t="shared" si="99"/>
        <v>-0.69314718055994529</v>
      </c>
    </row>
    <row r="295" spans="1:27" x14ac:dyDescent="0.25">
      <c r="A295">
        <v>1</v>
      </c>
      <c r="B295">
        <v>0</v>
      </c>
      <c r="C295">
        <v>0</v>
      </c>
      <c r="E295" s="87">
        <f t="shared" si="81"/>
        <v>0</v>
      </c>
      <c r="F295" s="87">
        <f t="shared" si="82"/>
        <v>1</v>
      </c>
      <c r="G295" s="87">
        <f t="shared" si="83"/>
        <v>0.5</v>
      </c>
      <c r="H295" s="87">
        <f t="shared" si="84"/>
        <v>0.5</v>
      </c>
      <c r="I295" s="87">
        <f t="shared" si="85"/>
        <v>-0.69314718055994529</v>
      </c>
      <c r="K295" s="76">
        <f t="shared" si="86"/>
        <v>0</v>
      </c>
      <c r="L295" s="76">
        <f t="shared" si="87"/>
        <v>1</v>
      </c>
      <c r="M295" s="76">
        <f t="shared" si="88"/>
        <v>0.5</v>
      </c>
      <c r="N295" s="76">
        <f t="shared" si="89"/>
        <v>0.5</v>
      </c>
      <c r="O295" s="76">
        <f t="shared" si="90"/>
        <v>-0.69314718055994529</v>
      </c>
      <c r="Q295" s="76">
        <f t="shared" si="91"/>
        <v>0</v>
      </c>
      <c r="R295" s="76">
        <f t="shared" si="92"/>
        <v>1</v>
      </c>
      <c r="S295" s="76">
        <f t="shared" si="93"/>
        <v>0.5</v>
      </c>
      <c r="T295" s="76">
        <f t="shared" si="94"/>
        <v>0.5</v>
      </c>
      <c r="U295" s="76">
        <f t="shared" si="95"/>
        <v>-0.69314718055994529</v>
      </c>
      <c r="W295" s="76">
        <f t="shared" si="96"/>
        <v>0</v>
      </c>
      <c r="X295" s="76">
        <f t="shared" si="97"/>
        <v>1</v>
      </c>
      <c r="Y295" s="76">
        <f t="shared" si="98"/>
        <v>0.5</v>
      </c>
      <c r="Z295" s="76">
        <f t="shared" si="80"/>
        <v>0.5</v>
      </c>
      <c r="AA295" s="76">
        <f t="shared" si="99"/>
        <v>-0.69314718055994529</v>
      </c>
    </row>
    <row r="296" spans="1:27" x14ac:dyDescent="0.25">
      <c r="A296">
        <v>1</v>
      </c>
      <c r="B296">
        <v>0</v>
      </c>
      <c r="C296">
        <v>0</v>
      </c>
      <c r="E296" s="87">
        <f t="shared" si="81"/>
        <v>0</v>
      </c>
      <c r="F296" s="87">
        <f t="shared" si="82"/>
        <v>1</v>
      </c>
      <c r="G296" s="87">
        <f t="shared" si="83"/>
        <v>0.5</v>
      </c>
      <c r="H296" s="87">
        <f t="shared" si="84"/>
        <v>0.5</v>
      </c>
      <c r="I296" s="87">
        <f t="shared" si="85"/>
        <v>-0.69314718055994529</v>
      </c>
      <c r="K296" s="76">
        <f t="shared" si="86"/>
        <v>0</v>
      </c>
      <c r="L296" s="76">
        <f t="shared" si="87"/>
        <v>1</v>
      </c>
      <c r="M296" s="76">
        <f t="shared" si="88"/>
        <v>0.5</v>
      </c>
      <c r="N296" s="76">
        <f t="shared" si="89"/>
        <v>0.5</v>
      </c>
      <c r="O296" s="76">
        <f t="shared" si="90"/>
        <v>-0.69314718055994529</v>
      </c>
      <c r="Q296" s="76">
        <f t="shared" si="91"/>
        <v>0</v>
      </c>
      <c r="R296" s="76">
        <f t="shared" si="92"/>
        <v>1</v>
      </c>
      <c r="S296" s="76">
        <f t="shared" si="93"/>
        <v>0.5</v>
      </c>
      <c r="T296" s="76">
        <f t="shared" si="94"/>
        <v>0.5</v>
      </c>
      <c r="U296" s="76">
        <f t="shared" si="95"/>
        <v>-0.69314718055994529</v>
      </c>
      <c r="W296" s="76">
        <f t="shared" si="96"/>
        <v>0</v>
      </c>
      <c r="X296" s="76">
        <f t="shared" si="97"/>
        <v>1</v>
      </c>
      <c r="Y296" s="76">
        <f t="shared" si="98"/>
        <v>0.5</v>
      </c>
      <c r="Z296" s="76">
        <f t="shared" si="80"/>
        <v>0.5</v>
      </c>
      <c r="AA296" s="76">
        <f t="shared" si="99"/>
        <v>-0.69314718055994529</v>
      </c>
    </row>
    <row r="297" spans="1:27" x14ac:dyDescent="0.25">
      <c r="A297">
        <v>1</v>
      </c>
      <c r="B297">
        <v>1</v>
      </c>
      <c r="C297">
        <v>1</v>
      </c>
      <c r="E297" s="87">
        <f t="shared" si="81"/>
        <v>1.462280267582817</v>
      </c>
      <c r="F297" s="87">
        <f t="shared" si="82"/>
        <v>4.3157894714615983</v>
      </c>
      <c r="G297" s="87">
        <f t="shared" si="83"/>
        <v>0.81188118804015652</v>
      </c>
      <c r="H297" s="87">
        <f t="shared" si="84"/>
        <v>0.81188118804015652</v>
      </c>
      <c r="I297" s="87">
        <f t="shared" si="85"/>
        <v>-0.20840126967388672</v>
      </c>
      <c r="K297" s="76">
        <f t="shared" si="86"/>
        <v>2.0674758008666778</v>
      </c>
      <c r="L297" s="76">
        <f t="shared" si="87"/>
        <v>7.9048445118016568</v>
      </c>
      <c r="M297" s="76">
        <f t="shared" si="88"/>
        <v>0.88770157652110693</v>
      </c>
      <c r="N297" s="76">
        <f t="shared" si="89"/>
        <v>0.88770157652110693</v>
      </c>
      <c r="O297" s="76">
        <f t="shared" si="90"/>
        <v>-0.11911965494784649</v>
      </c>
      <c r="Q297" s="76">
        <f t="shared" si="91"/>
        <v>4.0773020688385255</v>
      </c>
      <c r="R297" s="76">
        <f t="shared" si="92"/>
        <v>58.986114505249297</v>
      </c>
      <c r="S297" s="76">
        <f t="shared" si="93"/>
        <v>0.98332947535862669</v>
      </c>
      <c r="T297" s="76">
        <f t="shared" si="94"/>
        <v>0.98332947535862669</v>
      </c>
      <c r="U297" s="76">
        <f t="shared" si="95"/>
        <v>-1.6811041688186097E-2</v>
      </c>
      <c r="W297" s="76">
        <f t="shared" si="96"/>
        <v>0</v>
      </c>
      <c r="X297" s="76">
        <f t="shared" si="97"/>
        <v>1</v>
      </c>
      <c r="Y297" s="76">
        <f t="shared" si="98"/>
        <v>0.5</v>
      </c>
      <c r="Z297" s="76">
        <f t="shared" si="80"/>
        <v>0.5</v>
      </c>
      <c r="AA297" s="76">
        <f t="shared" si="99"/>
        <v>-0.69314718055994529</v>
      </c>
    </row>
    <row r="298" spans="1:27" x14ac:dyDescent="0.25">
      <c r="A298">
        <v>1</v>
      </c>
      <c r="B298">
        <v>0</v>
      </c>
      <c r="C298">
        <v>0</v>
      </c>
      <c r="E298" s="87">
        <f t="shared" si="81"/>
        <v>0</v>
      </c>
      <c r="F298" s="87">
        <f t="shared" si="82"/>
        <v>1</v>
      </c>
      <c r="G298" s="87">
        <f t="shared" si="83"/>
        <v>0.5</v>
      </c>
      <c r="H298" s="87">
        <f t="shared" si="84"/>
        <v>0.5</v>
      </c>
      <c r="I298" s="87">
        <f t="shared" si="85"/>
        <v>-0.69314718055994529</v>
      </c>
      <c r="K298" s="76">
        <f t="shared" si="86"/>
        <v>0</v>
      </c>
      <c r="L298" s="76">
        <f t="shared" si="87"/>
        <v>1</v>
      </c>
      <c r="M298" s="76">
        <f t="shared" si="88"/>
        <v>0.5</v>
      </c>
      <c r="N298" s="76">
        <f t="shared" si="89"/>
        <v>0.5</v>
      </c>
      <c r="O298" s="76">
        <f t="shared" si="90"/>
        <v>-0.69314718055994529</v>
      </c>
      <c r="Q298" s="76">
        <f t="shared" si="91"/>
        <v>0</v>
      </c>
      <c r="R298" s="76">
        <f t="shared" si="92"/>
        <v>1</v>
      </c>
      <c r="S298" s="76">
        <f t="shared" si="93"/>
        <v>0.5</v>
      </c>
      <c r="T298" s="76">
        <f t="shared" si="94"/>
        <v>0.5</v>
      </c>
      <c r="U298" s="76">
        <f t="shared" si="95"/>
        <v>-0.69314718055994529</v>
      </c>
      <c r="W298" s="76">
        <f t="shared" si="96"/>
        <v>0</v>
      </c>
      <c r="X298" s="76">
        <f t="shared" si="97"/>
        <v>1</v>
      </c>
      <c r="Y298" s="76">
        <f t="shared" si="98"/>
        <v>0.5</v>
      </c>
      <c r="Z298" s="76">
        <f t="shared" si="80"/>
        <v>0.5</v>
      </c>
      <c r="AA298" s="76">
        <f t="shared" si="99"/>
        <v>-0.69314718055994529</v>
      </c>
    </row>
    <row r="299" spans="1:27" x14ac:dyDescent="0.25">
      <c r="A299">
        <v>1</v>
      </c>
      <c r="B299">
        <v>0</v>
      </c>
      <c r="C299">
        <v>1</v>
      </c>
      <c r="E299" s="87">
        <f t="shared" si="81"/>
        <v>0</v>
      </c>
      <c r="F299" s="87">
        <f t="shared" si="82"/>
        <v>1</v>
      </c>
      <c r="G299" s="87">
        <f t="shared" si="83"/>
        <v>0.5</v>
      </c>
      <c r="H299" s="87">
        <f t="shared" si="84"/>
        <v>0.5</v>
      </c>
      <c r="I299" s="87">
        <f t="shared" si="85"/>
        <v>-0.69314718055994529</v>
      </c>
      <c r="K299" s="76">
        <f t="shared" si="86"/>
        <v>0.605195533283861</v>
      </c>
      <c r="L299" s="76">
        <f t="shared" si="87"/>
        <v>1.8316103146534117</v>
      </c>
      <c r="M299" s="76">
        <f t="shared" si="88"/>
        <v>0.64684406084231982</v>
      </c>
      <c r="N299" s="76">
        <f t="shared" si="89"/>
        <v>0.64684406084231982</v>
      </c>
      <c r="O299" s="76">
        <f t="shared" si="90"/>
        <v>-0.4356500323217834</v>
      </c>
      <c r="Q299" s="76">
        <f t="shared" si="91"/>
        <v>0.605195533283861</v>
      </c>
      <c r="R299" s="76">
        <f t="shared" si="92"/>
        <v>1.8316103146534117</v>
      </c>
      <c r="S299" s="76">
        <f t="shared" si="93"/>
        <v>0.64684406084231982</v>
      </c>
      <c r="T299" s="76">
        <f t="shared" si="94"/>
        <v>0.64684406084231982</v>
      </c>
      <c r="U299" s="76">
        <f t="shared" si="95"/>
        <v>-0.4356500323217834</v>
      </c>
      <c r="W299" s="76">
        <f t="shared" si="96"/>
        <v>0</v>
      </c>
      <c r="X299" s="76">
        <f t="shared" si="97"/>
        <v>1</v>
      </c>
      <c r="Y299" s="76">
        <f t="shared" si="98"/>
        <v>0.5</v>
      </c>
      <c r="Z299" s="76">
        <f t="shared" si="80"/>
        <v>0.5</v>
      </c>
      <c r="AA299" s="76">
        <f t="shared" si="99"/>
        <v>-0.69314718055994529</v>
      </c>
    </row>
    <row r="300" spans="1:27" x14ac:dyDescent="0.25">
      <c r="A300">
        <v>1</v>
      </c>
      <c r="B300">
        <v>1</v>
      </c>
      <c r="C300">
        <v>1</v>
      </c>
      <c r="E300" s="87">
        <f t="shared" si="81"/>
        <v>1.462280267582817</v>
      </c>
      <c r="F300" s="87">
        <f t="shared" si="82"/>
        <v>4.3157894714615983</v>
      </c>
      <c r="G300" s="87">
        <f t="shared" si="83"/>
        <v>0.81188118804015652</v>
      </c>
      <c r="H300" s="87">
        <f t="shared" si="84"/>
        <v>0.81188118804015652</v>
      </c>
      <c r="I300" s="87">
        <f t="shared" si="85"/>
        <v>-0.20840126967388672</v>
      </c>
      <c r="K300" s="76">
        <f t="shared" si="86"/>
        <v>2.0674758008666778</v>
      </c>
      <c r="L300" s="76">
        <f t="shared" si="87"/>
        <v>7.9048445118016568</v>
      </c>
      <c r="M300" s="76">
        <f t="shared" si="88"/>
        <v>0.88770157652110693</v>
      </c>
      <c r="N300" s="76">
        <f t="shared" si="89"/>
        <v>0.88770157652110693</v>
      </c>
      <c r="O300" s="76">
        <f t="shared" si="90"/>
        <v>-0.11911965494784649</v>
      </c>
      <c r="Q300" s="76">
        <f t="shared" si="91"/>
        <v>4.0773020688385255</v>
      </c>
      <c r="R300" s="76">
        <f t="shared" si="92"/>
        <v>58.986114505249297</v>
      </c>
      <c r="S300" s="76">
        <f t="shared" si="93"/>
        <v>0.98332947535862669</v>
      </c>
      <c r="T300" s="76">
        <f t="shared" si="94"/>
        <v>0.98332947535862669</v>
      </c>
      <c r="U300" s="76">
        <f t="shared" si="95"/>
        <v>-1.6811041688186097E-2</v>
      </c>
      <c r="W300" s="76">
        <f t="shared" si="96"/>
        <v>0</v>
      </c>
      <c r="X300" s="76">
        <f t="shared" si="97"/>
        <v>1</v>
      </c>
      <c r="Y300" s="76">
        <f t="shared" si="98"/>
        <v>0.5</v>
      </c>
      <c r="Z300" s="76">
        <f t="shared" si="80"/>
        <v>0.5</v>
      </c>
      <c r="AA300" s="76">
        <f t="shared" si="99"/>
        <v>-0.69314718055994529</v>
      </c>
    </row>
    <row r="301" spans="1:27" x14ac:dyDescent="0.25">
      <c r="A301">
        <v>1</v>
      </c>
      <c r="B301">
        <v>1</v>
      </c>
      <c r="C301">
        <v>1</v>
      </c>
      <c r="E301" s="87">
        <f t="shared" si="81"/>
        <v>1.462280267582817</v>
      </c>
      <c r="F301" s="87">
        <f t="shared" si="82"/>
        <v>4.3157894714615983</v>
      </c>
      <c r="G301" s="87">
        <f t="shared" si="83"/>
        <v>0.81188118804015652</v>
      </c>
      <c r="H301" s="87">
        <f t="shared" si="84"/>
        <v>0.81188118804015652</v>
      </c>
      <c r="I301" s="87">
        <f t="shared" si="85"/>
        <v>-0.20840126967388672</v>
      </c>
      <c r="K301" s="76">
        <f t="shared" si="86"/>
        <v>2.0674758008666778</v>
      </c>
      <c r="L301" s="76">
        <f t="shared" si="87"/>
        <v>7.9048445118016568</v>
      </c>
      <c r="M301" s="76">
        <f t="shared" si="88"/>
        <v>0.88770157652110693</v>
      </c>
      <c r="N301" s="76">
        <f t="shared" si="89"/>
        <v>0.88770157652110693</v>
      </c>
      <c r="O301" s="76">
        <f t="shared" si="90"/>
        <v>-0.11911965494784649</v>
      </c>
      <c r="Q301" s="76">
        <f t="shared" si="91"/>
        <v>4.0773020688385255</v>
      </c>
      <c r="R301" s="76">
        <f t="shared" si="92"/>
        <v>58.986114505249297</v>
      </c>
      <c r="S301" s="76">
        <f t="shared" si="93"/>
        <v>0.98332947535862669</v>
      </c>
      <c r="T301" s="76">
        <f t="shared" si="94"/>
        <v>0.98332947535862669</v>
      </c>
      <c r="U301" s="76">
        <f t="shared" si="95"/>
        <v>-1.6811041688186097E-2</v>
      </c>
      <c r="W301" s="76">
        <f t="shared" si="96"/>
        <v>0</v>
      </c>
      <c r="X301" s="76">
        <f t="shared" si="97"/>
        <v>1</v>
      </c>
      <c r="Y301" s="76">
        <f t="shared" si="98"/>
        <v>0.5</v>
      </c>
      <c r="Z301" s="76">
        <f t="shared" si="80"/>
        <v>0.5</v>
      </c>
      <c r="AA301" s="76">
        <f t="shared" si="99"/>
        <v>-0.69314718055994529</v>
      </c>
    </row>
    <row r="302" spans="1:27" x14ac:dyDescent="0.25">
      <c r="A302">
        <v>1</v>
      </c>
      <c r="B302">
        <v>0</v>
      </c>
      <c r="C302">
        <v>1</v>
      </c>
      <c r="E302" s="87">
        <f t="shared" si="81"/>
        <v>0</v>
      </c>
      <c r="F302" s="87">
        <f t="shared" si="82"/>
        <v>1</v>
      </c>
      <c r="G302" s="87">
        <f t="shared" si="83"/>
        <v>0.5</v>
      </c>
      <c r="H302" s="87">
        <f t="shared" si="84"/>
        <v>0.5</v>
      </c>
      <c r="I302" s="87">
        <f t="shared" si="85"/>
        <v>-0.69314718055994529</v>
      </c>
      <c r="K302" s="76">
        <f t="shared" si="86"/>
        <v>0.605195533283861</v>
      </c>
      <c r="L302" s="76">
        <f t="shared" si="87"/>
        <v>1.8316103146534117</v>
      </c>
      <c r="M302" s="76">
        <f t="shared" si="88"/>
        <v>0.64684406084231982</v>
      </c>
      <c r="N302" s="76">
        <f t="shared" si="89"/>
        <v>0.64684406084231982</v>
      </c>
      <c r="O302" s="76">
        <f t="shared" si="90"/>
        <v>-0.4356500323217834</v>
      </c>
      <c r="Q302" s="76">
        <f t="shared" si="91"/>
        <v>0.605195533283861</v>
      </c>
      <c r="R302" s="76">
        <f t="shared" si="92"/>
        <v>1.8316103146534117</v>
      </c>
      <c r="S302" s="76">
        <f t="shared" si="93"/>
        <v>0.64684406084231982</v>
      </c>
      <c r="T302" s="76">
        <f t="shared" si="94"/>
        <v>0.64684406084231982</v>
      </c>
      <c r="U302" s="76">
        <f t="shared" si="95"/>
        <v>-0.4356500323217834</v>
      </c>
      <c r="W302" s="76">
        <f t="shared" si="96"/>
        <v>0</v>
      </c>
      <c r="X302" s="76">
        <f t="shared" si="97"/>
        <v>1</v>
      </c>
      <c r="Y302" s="76">
        <f t="shared" si="98"/>
        <v>0.5</v>
      </c>
      <c r="Z302" s="76">
        <f t="shared" si="80"/>
        <v>0.5</v>
      </c>
      <c r="AA302" s="76">
        <f t="shared" si="99"/>
        <v>-0.69314718055994529</v>
      </c>
    </row>
    <row r="303" spans="1:27" x14ac:dyDescent="0.25">
      <c r="A303">
        <v>1</v>
      </c>
      <c r="B303">
        <v>0</v>
      </c>
      <c r="C303">
        <v>1</v>
      </c>
      <c r="E303" s="87">
        <f t="shared" si="81"/>
        <v>0</v>
      </c>
      <c r="F303" s="87">
        <f t="shared" si="82"/>
        <v>1</v>
      </c>
      <c r="G303" s="87">
        <f t="shared" si="83"/>
        <v>0.5</v>
      </c>
      <c r="H303" s="87">
        <f t="shared" si="84"/>
        <v>0.5</v>
      </c>
      <c r="I303" s="87">
        <f t="shared" si="85"/>
        <v>-0.69314718055994529</v>
      </c>
      <c r="K303" s="76">
        <f t="shared" si="86"/>
        <v>0.605195533283861</v>
      </c>
      <c r="L303" s="76">
        <f t="shared" si="87"/>
        <v>1.8316103146534117</v>
      </c>
      <c r="M303" s="76">
        <f t="shared" si="88"/>
        <v>0.64684406084231982</v>
      </c>
      <c r="N303" s="76">
        <f t="shared" si="89"/>
        <v>0.64684406084231982</v>
      </c>
      <c r="O303" s="76">
        <f t="shared" si="90"/>
        <v>-0.4356500323217834</v>
      </c>
      <c r="Q303" s="76">
        <f t="shared" si="91"/>
        <v>0.605195533283861</v>
      </c>
      <c r="R303" s="76">
        <f t="shared" si="92"/>
        <v>1.8316103146534117</v>
      </c>
      <c r="S303" s="76">
        <f t="shared" si="93"/>
        <v>0.64684406084231982</v>
      </c>
      <c r="T303" s="76">
        <f t="shared" si="94"/>
        <v>0.64684406084231982</v>
      </c>
      <c r="U303" s="76">
        <f t="shared" si="95"/>
        <v>-0.4356500323217834</v>
      </c>
      <c r="W303" s="76">
        <f t="shared" si="96"/>
        <v>0</v>
      </c>
      <c r="X303" s="76">
        <f t="shared" si="97"/>
        <v>1</v>
      </c>
      <c r="Y303" s="76">
        <f t="shared" si="98"/>
        <v>0.5</v>
      </c>
      <c r="Z303" s="76">
        <f t="shared" si="80"/>
        <v>0.5</v>
      </c>
      <c r="AA303" s="76">
        <f t="shared" si="99"/>
        <v>-0.69314718055994529</v>
      </c>
    </row>
    <row r="304" spans="1:27" x14ac:dyDescent="0.25">
      <c r="A304">
        <v>1</v>
      </c>
      <c r="B304">
        <v>0</v>
      </c>
      <c r="C304">
        <v>1</v>
      </c>
      <c r="E304" s="87">
        <f t="shared" si="81"/>
        <v>0</v>
      </c>
      <c r="F304" s="87">
        <f t="shared" si="82"/>
        <v>1</v>
      </c>
      <c r="G304" s="87">
        <f t="shared" si="83"/>
        <v>0.5</v>
      </c>
      <c r="H304" s="87">
        <f t="shared" si="84"/>
        <v>0.5</v>
      </c>
      <c r="I304" s="87">
        <f t="shared" si="85"/>
        <v>-0.69314718055994529</v>
      </c>
      <c r="K304" s="76">
        <f t="shared" si="86"/>
        <v>0.605195533283861</v>
      </c>
      <c r="L304" s="76">
        <f t="shared" si="87"/>
        <v>1.8316103146534117</v>
      </c>
      <c r="M304" s="76">
        <f t="shared" si="88"/>
        <v>0.64684406084231982</v>
      </c>
      <c r="N304" s="76">
        <f t="shared" si="89"/>
        <v>0.64684406084231982</v>
      </c>
      <c r="O304" s="76">
        <f t="shared" si="90"/>
        <v>-0.4356500323217834</v>
      </c>
      <c r="Q304" s="76">
        <f t="shared" si="91"/>
        <v>0.605195533283861</v>
      </c>
      <c r="R304" s="76">
        <f t="shared" si="92"/>
        <v>1.8316103146534117</v>
      </c>
      <c r="S304" s="76">
        <f t="shared" si="93"/>
        <v>0.64684406084231982</v>
      </c>
      <c r="T304" s="76">
        <f t="shared" si="94"/>
        <v>0.64684406084231982</v>
      </c>
      <c r="U304" s="76">
        <f t="shared" si="95"/>
        <v>-0.4356500323217834</v>
      </c>
      <c r="W304" s="76">
        <f t="shared" si="96"/>
        <v>0</v>
      </c>
      <c r="X304" s="76">
        <f t="shared" si="97"/>
        <v>1</v>
      </c>
      <c r="Y304" s="76">
        <f t="shared" si="98"/>
        <v>0.5</v>
      </c>
      <c r="Z304" s="76">
        <f t="shared" si="80"/>
        <v>0.5</v>
      </c>
      <c r="AA304" s="76">
        <f t="shared" si="99"/>
        <v>-0.69314718055994529</v>
      </c>
    </row>
    <row r="305" spans="1:27" x14ac:dyDescent="0.25">
      <c r="A305">
        <v>1</v>
      </c>
      <c r="B305">
        <v>0</v>
      </c>
      <c r="C305">
        <v>1</v>
      </c>
      <c r="E305" s="87">
        <f t="shared" si="81"/>
        <v>0</v>
      </c>
      <c r="F305" s="87">
        <f t="shared" si="82"/>
        <v>1</v>
      </c>
      <c r="G305" s="87">
        <f t="shared" si="83"/>
        <v>0.5</v>
      </c>
      <c r="H305" s="87">
        <f t="shared" si="84"/>
        <v>0.5</v>
      </c>
      <c r="I305" s="87">
        <f t="shared" si="85"/>
        <v>-0.69314718055994529</v>
      </c>
      <c r="K305" s="76">
        <f t="shared" si="86"/>
        <v>0.605195533283861</v>
      </c>
      <c r="L305" s="76">
        <f t="shared" si="87"/>
        <v>1.8316103146534117</v>
      </c>
      <c r="M305" s="76">
        <f t="shared" si="88"/>
        <v>0.64684406084231982</v>
      </c>
      <c r="N305" s="76">
        <f t="shared" si="89"/>
        <v>0.64684406084231982</v>
      </c>
      <c r="O305" s="76">
        <f t="shared" si="90"/>
        <v>-0.4356500323217834</v>
      </c>
      <c r="Q305" s="76">
        <f t="shared" si="91"/>
        <v>0.605195533283861</v>
      </c>
      <c r="R305" s="76">
        <f t="shared" si="92"/>
        <v>1.8316103146534117</v>
      </c>
      <c r="S305" s="76">
        <f t="shared" si="93"/>
        <v>0.64684406084231982</v>
      </c>
      <c r="T305" s="76">
        <f t="shared" si="94"/>
        <v>0.64684406084231982</v>
      </c>
      <c r="U305" s="76">
        <f t="shared" si="95"/>
        <v>-0.4356500323217834</v>
      </c>
      <c r="W305" s="76">
        <f t="shared" si="96"/>
        <v>0</v>
      </c>
      <c r="X305" s="76">
        <f t="shared" si="97"/>
        <v>1</v>
      </c>
      <c r="Y305" s="76">
        <f t="shared" si="98"/>
        <v>0.5</v>
      </c>
      <c r="Z305" s="76">
        <f t="shared" si="80"/>
        <v>0.5</v>
      </c>
      <c r="AA305" s="76">
        <f t="shared" si="99"/>
        <v>-0.69314718055994529</v>
      </c>
    </row>
    <row r="306" spans="1:27" x14ac:dyDescent="0.25">
      <c r="A306">
        <v>1</v>
      </c>
      <c r="B306">
        <v>0</v>
      </c>
      <c r="C306">
        <v>1</v>
      </c>
      <c r="E306" s="87">
        <f t="shared" si="81"/>
        <v>0</v>
      </c>
      <c r="F306" s="87">
        <f t="shared" si="82"/>
        <v>1</v>
      </c>
      <c r="G306" s="87">
        <f t="shared" si="83"/>
        <v>0.5</v>
      </c>
      <c r="H306" s="87">
        <f t="shared" si="84"/>
        <v>0.5</v>
      </c>
      <c r="I306" s="87">
        <f t="shared" si="85"/>
        <v>-0.69314718055994529</v>
      </c>
      <c r="K306" s="76">
        <f t="shared" si="86"/>
        <v>0.605195533283861</v>
      </c>
      <c r="L306" s="76">
        <f t="shared" si="87"/>
        <v>1.8316103146534117</v>
      </c>
      <c r="M306" s="76">
        <f t="shared" si="88"/>
        <v>0.64684406084231982</v>
      </c>
      <c r="N306" s="76">
        <f t="shared" si="89"/>
        <v>0.64684406084231982</v>
      </c>
      <c r="O306" s="76">
        <f t="shared" si="90"/>
        <v>-0.4356500323217834</v>
      </c>
      <c r="Q306" s="76">
        <f t="shared" si="91"/>
        <v>0.605195533283861</v>
      </c>
      <c r="R306" s="76">
        <f t="shared" si="92"/>
        <v>1.8316103146534117</v>
      </c>
      <c r="S306" s="76">
        <f t="shared" si="93"/>
        <v>0.64684406084231982</v>
      </c>
      <c r="T306" s="76">
        <f t="shared" si="94"/>
        <v>0.64684406084231982</v>
      </c>
      <c r="U306" s="76">
        <f t="shared" si="95"/>
        <v>-0.4356500323217834</v>
      </c>
      <c r="W306" s="76">
        <f t="shared" si="96"/>
        <v>0</v>
      </c>
      <c r="X306" s="76">
        <f t="shared" si="97"/>
        <v>1</v>
      </c>
      <c r="Y306" s="76">
        <f t="shared" si="98"/>
        <v>0.5</v>
      </c>
      <c r="Z306" s="76">
        <f t="shared" si="80"/>
        <v>0.5</v>
      </c>
      <c r="AA306" s="76">
        <f t="shared" si="99"/>
        <v>-0.69314718055994529</v>
      </c>
    </row>
    <row r="307" spans="1:27" x14ac:dyDescent="0.25">
      <c r="A307">
        <v>1</v>
      </c>
      <c r="B307">
        <v>0</v>
      </c>
      <c r="C307">
        <v>1</v>
      </c>
      <c r="E307" s="87">
        <f t="shared" si="81"/>
        <v>0</v>
      </c>
      <c r="F307" s="87">
        <f t="shared" si="82"/>
        <v>1</v>
      </c>
      <c r="G307" s="87">
        <f t="shared" si="83"/>
        <v>0.5</v>
      </c>
      <c r="H307" s="87">
        <f t="shared" si="84"/>
        <v>0.5</v>
      </c>
      <c r="I307" s="87">
        <f t="shared" si="85"/>
        <v>-0.69314718055994529</v>
      </c>
      <c r="K307" s="76">
        <f t="shared" si="86"/>
        <v>0.605195533283861</v>
      </c>
      <c r="L307" s="76">
        <f t="shared" si="87"/>
        <v>1.8316103146534117</v>
      </c>
      <c r="M307" s="76">
        <f t="shared" si="88"/>
        <v>0.64684406084231982</v>
      </c>
      <c r="N307" s="76">
        <f t="shared" si="89"/>
        <v>0.64684406084231982</v>
      </c>
      <c r="O307" s="76">
        <f t="shared" si="90"/>
        <v>-0.4356500323217834</v>
      </c>
      <c r="Q307" s="76">
        <f t="shared" si="91"/>
        <v>0.605195533283861</v>
      </c>
      <c r="R307" s="76">
        <f t="shared" si="92"/>
        <v>1.8316103146534117</v>
      </c>
      <c r="S307" s="76">
        <f t="shared" si="93"/>
        <v>0.64684406084231982</v>
      </c>
      <c r="T307" s="76">
        <f t="shared" si="94"/>
        <v>0.64684406084231982</v>
      </c>
      <c r="U307" s="76">
        <f t="shared" si="95"/>
        <v>-0.4356500323217834</v>
      </c>
      <c r="W307" s="76">
        <f t="shared" si="96"/>
        <v>0</v>
      </c>
      <c r="X307" s="76">
        <f t="shared" si="97"/>
        <v>1</v>
      </c>
      <c r="Y307" s="76">
        <f t="shared" si="98"/>
        <v>0.5</v>
      </c>
      <c r="Z307" s="76">
        <f t="shared" si="80"/>
        <v>0.5</v>
      </c>
      <c r="AA307" s="76">
        <f t="shared" si="99"/>
        <v>-0.69314718055994529</v>
      </c>
    </row>
    <row r="308" spans="1:27" x14ac:dyDescent="0.25">
      <c r="A308">
        <v>1</v>
      </c>
      <c r="B308">
        <v>0</v>
      </c>
      <c r="C308">
        <v>0</v>
      </c>
      <c r="E308" s="87">
        <f t="shared" si="81"/>
        <v>0</v>
      </c>
      <c r="F308" s="87">
        <f t="shared" si="82"/>
        <v>1</v>
      </c>
      <c r="G308" s="87">
        <f t="shared" si="83"/>
        <v>0.5</v>
      </c>
      <c r="H308" s="87">
        <f t="shared" si="84"/>
        <v>0.5</v>
      </c>
      <c r="I308" s="87">
        <f t="shared" si="85"/>
        <v>-0.69314718055994529</v>
      </c>
      <c r="K308" s="76">
        <f t="shared" si="86"/>
        <v>0</v>
      </c>
      <c r="L308" s="76">
        <f t="shared" si="87"/>
        <v>1</v>
      </c>
      <c r="M308" s="76">
        <f t="shared" si="88"/>
        <v>0.5</v>
      </c>
      <c r="N308" s="76">
        <f t="shared" si="89"/>
        <v>0.5</v>
      </c>
      <c r="O308" s="76">
        <f t="shared" si="90"/>
        <v>-0.69314718055994529</v>
      </c>
      <c r="Q308" s="76">
        <f t="shared" si="91"/>
        <v>0</v>
      </c>
      <c r="R308" s="76">
        <f t="shared" si="92"/>
        <v>1</v>
      </c>
      <c r="S308" s="76">
        <f t="shared" si="93"/>
        <v>0.5</v>
      </c>
      <c r="T308" s="76">
        <f t="shared" si="94"/>
        <v>0.5</v>
      </c>
      <c r="U308" s="76">
        <f t="shared" si="95"/>
        <v>-0.69314718055994529</v>
      </c>
      <c r="W308" s="76">
        <f t="shared" si="96"/>
        <v>0</v>
      </c>
      <c r="X308" s="76">
        <f t="shared" si="97"/>
        <v>1</v>
      </c>
      <c r="Y308" s="76">
        <f t="shared" si="98"/>
        <v>0.5</v>
      </c>
      <c r="Z308" s="76">
        <f t="shared" si="80"/>
        <v>0.5</v>
      </c>
      <c r="AA308" s="76">
        <f t="shared" si="99"/>
        <v>-0.69314718055994529</v>
      </c>
    </row>
    <row r="309" spans="1:27" x14ac:dyDescent="0.25">
      <c r="A309">
        <v>1</v>
      </c>
      <c r="B309">
        <v>0</v>
      </c>
      <c r="C309">
        <v>0</v>
      </c>
      <c r="E309" s="87">
        <f t="shared" si="81"/>
        <v>0</v>
      </c>
      <c r="F309" s="87">
        <f t="shared" si="82"/>
        <v>1</v>
      </c>
      <c r="G309" s="87">
        <f t="shared" si="83"/>
        <v>0.5</v>
      </c>
      <c r="H309" s="87">
        <f t="shared" si="84"/>
        <v>0.5</v>
      </c>
      <c r="I309" s="87">
        <f t="shared" si="85"/>
        <v>-0.69314718055994529</v>
      </c>
      <c r="K309" s="76">
        <f t="shared" si="86"/>
        <v>0</v>
      </c>
      <c r="L309" s="76">
        <f t="shared" si="87"/>
        <v>1</v>
      </c>
      <c r="M309" s="76">
        <f t="shared" si="88"/>
        <v>0.5</v>
      </c>
      <c r="N309" s="76">
        <f t="shared" si="89"/>
        <v>0.5</v>
      </c>
      <c r="O309" s="76">
        <f t="shared" si="90"/>
        <v>-0.69314718055994529</v>
      </c>
      <c r="Q309" s="76">
        <f t="shared" si="91"/>
        <v>0</v>
      </c>
      <c r="R309" s="76">
        <f t="shared" si="92"/>
        <v>1</v>
      </c>
      <c r="S309" s="76">
        <f t="shared" si="93"/>
        <v>0.5</v>
      </c>
      <c r="T309" s="76">
        <f t="shared" si="94"/>
        <v>0.5</v>
      </c>
      <c r="U309" s="76">
        <f t="shared" si="95"/>
        <v>-0.69314718055994529</v>
      </c>
      <c r="W309" s="76">
        <f t="shared" si="96"/>
        <v>0</v>
      </c>
      <c r="X309" s="76">
        <f t="shared" si="97"/>
        <v>1</v>
      </c>
      <c r="Y309" s="76">
        <f t="shared" si="98"/>
        <v>0.5</v>
      </c>
      <c r="Z309" s="76">
        <f t="shared" si="80"/>
        <v>0.5</v>
      </c>
      <c r="AA309" s="76">
        <f t="shared" si="99"/>
        <v>-0.69314718055994529</v>
      </c>
    </row>
    <row r="310" spans="1:27" x14ac:dyDescent="0.25">
      <c r="A310">
        <v>1</v>
      </c>
      <c r="B310">
        <v>1</v>
      </c>
      <c r="C310">
        <v>1</v>
      </c>
      <c r="E310" s="87">
        <f t="shared" si="81"/>
        <v>1.462280267582817</v>
      </c>
      <c r="F310" s="87">
        <f t="shared" si="82"/>
        <v>4.3157894714615983</v>
      </c>
      <c r="G310" s="87">
        <f t="shared" si="83"/>
        <v>0.81188118804015652</v>
      </c>
      <c r="H310" s="87">
        <f t="shared" si="84"/>
        <v>0.81188118804015652</v>
      </c>
      <c r="I310" s="87">
        <f t="shared" si="85"/>
        <v>-0.20840126967388672</v>
      </c>
      <c r="K310" s="76">
        <f t="shared" si="86"/>
        <v>2.0674758008666778</v>
      </c>
      <c r="L310" s="76">
        <f t="shared" si="87"/>
        <v>7.9048445118016568</v>
      </c>
      <c r="M310" s="76">
        <f t="shared" si="88"/>
        <v>0.88770157652110693</v>
      </c>
      <c r="N310" s="76">
        <f t="shared" si="89"/>
        <v>0.88770157652110693</v>
      </c>
      <c r="O310" s="76">
        <f t="shared" si="90"/>
        <v>-0.11911965494784649</v>
      </c>
      <c r="Q310" s="76">
        <f t="shared" si="91"/>
        <v>4.0773020688385255</v>
      </c>
      <c r="R310" s="76">
        <f t="shared" si="92"/>
        <v>58.986114505249297</v>
      </c>
      <c r="S310" s="76">
        <f t="shared" si="93"/>
        <v>0.98332947535862669</v>
      </c>
      <c r="T310" s="76">
        <f t="shared" si="94"/>
        <v>0.98332947535862669</v>
      </c>
      <c r="U310" s="76">
        <f t="shared" si="95"/>
        <v>-1.6811041688186097E-2</v>
      </c>
      <c r="W310" s="76">
        <f t="shared" si="96"/>
        <v>0</v>
      </c>
      <c r="X310" s="76">
        <f t="shared" si="97"/>
        <v>1</v>
      </c>
      <c r="Y310" s="76">
        <f t="shared" si="98"/>
        <v>0.5</v>
      </c>
      <c r="Z310" s="76">
        <f t="shared" si="80"/>
        <v>0.5</v>
      </c>
      <c r="AA310" s="76">
        <f t="shared" si="99"/>
        <v>-0.69314718055994529</v>
      </c>
    </row>
    <row r="311" spans="1:27" x14ac:dyDescent="0.25">
      <c r="A311">
        <v>1</v>
      </c>
      <c r="B311">
        <v>0</v>
      </c>
      <c r="C311">
        <v>1</v>
      </c>
      <c r="E311" s="87">
        <f t="shared" si="81"/>
        <v>0</v>
      </c>
      <c r="F311" s="87">
        <f t="shared" si="82"/>
        <v>1</v>
      </c>
      <c r="G311" s="87">
        <f t="shared" si="83"/>
        <v>0.5</v>
      </c>
      <c r="H311" s="87">
        <f t="shared" si="84"/>
        <v>0.5</v>
      </c>
      <c r="I311" s="87">
        <f t="shared" si="85"/>
        <v>-0.69314718055994529</v>
      </c>
      <c r="K311" s="76">
        <f t="shared" si="86"/>
        <v>0.605195533283861</v>
      </c>
      <c r="L311" s="76">
        <f t="shared" si="87"/>
        <v>1.8316103146534117</v>
      </c>
      <c r="M311" s="76">
        <f t="shared" si="88"/>
        <v>0.64684406084231982</v>
      </c>
      <c r="N311" s="76">
        <f t="shared" si="89"/>
        <v>0.64684406084231982</v>
      </c>
      <c r="O311" s="76">
        <f t="shared" si="90"/>
        <v>-0.4356500323217834</v>
      </c>
      <c r="Q311" s="76">
        <f t="shared" si="91"/>
        <v>0.605195533283861</v>
      </c>
      <c r="R311" s="76">
        <f t="shared" si="92"/>
        <v>1.8316103146534117</v>
      </c>
      <c r="S311" s="76">
        <f t="shared" si="93"/>
        <v>0.64684406084231982</v>
      </c>
      <c r="T311" s="76">
        <f t="shared" si="94"/>
        <v>0.64684406084231982</v>
      </c>
      <c r="U311" s="76">
        <f t="shared" si="95"/>
        <v>-0.4356500323217834</v>
      </c>
      <c r="W311" s="76">
        <f t="shared" si="96"/>
        <v>0</v>
      </c>
      <c r="X311" s="76">
        <f t="shared" si="97"/>
        <v>1</v>
      </c>
      <c r="Y311" s="76">
        <f t="shared" si="98"/>
        <v>0.5</v>
      </c>
      <c r="Z311" s="76">
        <f t="shared" si="80"/>
        <v>0.5</v>
      </c>
      <c r="AA311" s="76">
        <f t="shared" si="99"/>
        <v>-0.69314718055994529</v>
      </c>
    </row>
    <row r="312" spans="1:27" x14ac:dyDescent="0.25">
      <c r="A312">
        <v>1</v>
      </c>
      <c r="B312">
        <v>1</v>
      </c>
      <c r="C312">
        <v>1</v>
      </c>
      <c r="E312" s="87">
        <f t="shared" si="81"/>
        <v>1.462280267582817</v>
      </c>
      <c r="F312" s="87">
        <f t="shared" si="82"/>
        <v>4.3157894714615983</v>
      </c>
      <c r="G312" s="87">
        <f t="shared" si="83"/>
        <v>0.81188118804015652</v>
      </c>
      <c r="H312" s="87">
        <f t="shared" si="84"/>
        <v>0.81188118804015652</v>
      </c>
      <c r="I312" s="87">
        <f t="shared" si="85"/>
        <v>-0.20840126967388672</v>
      </c>
      <c r="K312" s="76">
        <f t="shared" si="86"/>
        <v>2.0674758008666778</v>
      </c>
      <c r="L312" s="76">
        <f t="shared" si="87"/>
        <v>7.9048445118016568</v>
      </c>
      <c r="M312" s="76">
        <f t="shared" si="88"/>
        <v>0.88770157652110693</v>
      </c>
      <c r="N312" s="76">
        <f t="shared" si="89"/>
        <v>0.88770157652110693</v>
      </c>
      <c r="O312" s="76">
        <f t="shared" si="90"/>
        <v>-0.11911965494784649</v>
      </c>
      <c r="Q312" s="76">
        <f t="shared" si="91"/>
        <v>4.0773020688385255</v>
      </c>
      <c r="R312" s="76">
        <f t="shared" si="92"/>
        <v>58.986114505249297</v>
      </c>
      <c r="S312" s="76">
        <f t="shared" si="93"/>
        <v>0.98332947535862669</v>
      </c>
      <c r="T312" s="76">
        <f t="shared" si="94"/>
        <v>0.98332947535862669</v>
      </c>
      <c r="U312" s="76">
        <f t="shared" si="95"/>
        <v>-1.6811041688186097E-2</v>
      </c>
      <c r="W312" s="76">
        <f t="shared" si="96"/>
        <v>0</v>
      </c>
      <c r="X312" s="76">
        <f t="shared" si="97"/>
        <v>1</v>
      </c>
      <c r="Y312" s="76">
        <f t="shared" si="98"/>
        <v>0.5</v>
      </c>
      <c r="Z312" s="76">
        <f t="shared" si="80"/>
        <v>0.5</v>
      </c>
      <c r="AA312" s="76">
        <f t="shared" si="99"/>
        <v>-0.69314718055994529</v>
      </c>
    </row>
    <row r="313" spans="1:27" x14ac:dyDescent="0.25">
      <c r="A313">
        <v>1</v>
      </c>
      <c r="B313">
        <v>1</v>
      </c>
      <c r="C313">
        <v>1</v>
      </c>
      <c r="E313" s="87">
        <f t="shared" si="81"/>
        <v>1.462280267582817</v>
      </c>
      <c r="F313" s="87">
        <f t="shared" si="82"/>
        <v>4.3157894714615983</v>
      </c>
      <c r="G313" s="87">
        <f t="shared" si="83"/>
        <v>0.81188118804015652</v>
      </c>
      <c r="H313" s="87">
        <f t="shared" si="84"/>
        <v>0.81188118804015652</v>
      </c>
      <c r="I313" s="87">
        <f t="shared" si="85"/>
        <v>-0.20840126967388672</v>
      </c>
      <c r="K313" s="76">
        <f t="shared" si="86"/>
        <v>2.0674758008666778</v>
      </c>
      <c r="L313" s="76">
        <f t="shared" si="87"/>
        <v>7.9048445118016568</v>
      </c>
      <c r="M313" s="76">
        <f t="shared" si="88"/>
        <v>0.88770157652110693</v>
      </c>
      <c r="N313" s="76">
        <f t="shared" si="89"/>
        <v>0.88770157652110693</v>
      </c>
      <c r="O313" s="76">
        <f t="shared" si="90"/>
        <v>-0.11911965494784649</v>
      </c>
      <c r="Q313" s="76">
        <f t="shared" si="91"/>
        <v>4.0773020688385255</v>
      </c>
      <c r="R313" s="76">
        <f t="shared" si="92"/>
        <v>58.986114505249297</v>
      </c>
      <c r="S313" s="76">
        <f t="shared" si="93"/>
        <v>0.98332947535862669</v>
      </c>
      <c r="T313" s="76">
        <f t="shared" si="94"/>
        <v>0.98332947535862669</v>
      </c>
      <c r="U313" s="76">
        <f t="shared" si="95"/>
        <v>-1.6811041688186097E-2</v>
      </c>
      <c r="W313" s="76">
        <f t="shared" si="96"/>
        <v>0</v>
      </c>
      <c r="X313" s="76">
        <f t="shared" si="97"/>
        <v>1</v>
      </c>
      <c r="Y313" s="76">
        <f t="shared" si="98"/>
        <v>0.5</v>
      </c>
      <c r="Z313" s="76">
        <f t="shared" si="80"/>
        <v>0.5</v>
      </c>
      <c r="AA313" s="76">
        <f t="shared" si="99"/>
        <v>-0.69314718055994529</v>
      </c>
    </row>
    <row r="314" spans="1:27" x14ac:dyDescent="0.25">
      <c r="A314">
        <v>1</v>
      </c>
      <c r="B314">
        <v>0</v>
      </c>
      <c r="C314">
        <v>1</v>
      </c>
      <c r="E314" s="87">
        <f t="shared" si="81"/>
        <v>0</v>
      </c>
      <c r="F314" s="87">
        <f t="shared" si="82"/>
        <v>1</v>
      </c>
      <c r="G314" s="87">
        <f t="shared" si="83"/>
        <v>0.5</v>
      </c>
      <c r="H314" s="87">
        <f t="shared" si="84"/>
        <v>0.5</v>
      </c>
      <c r="I314" s="87">
        <f t="shared" si="85"/>
        <v>-0.69314718055994529</v>
      </c>
      <c r="K314" s="76">
        <f t="shared" si="86"/>
        <v>0.605195533283861</v>
      </c>
      <c r="L314" s="76">
        <f t="shared" si="87"/>
        <v>1.8316103146534117</v>
      </c>
      <c r="M314" s="76">
        <f t="shared" si="88"/>
        <v>0.64684406084231982</v>
      </c>
      <c r="N314" s="76">
        <f t="shared" si="89"/>
        <v>0.64684406084231982</v>
      </c>
      <c r="O314" s="76">
        <f t="shared" si="90"/>
        <v>-0.4356500323217834</v>
      </c>
      <c r="Q314" s="76">
        <f t="shared" si="91"/>
        <v>0.605195533283861</v>
      </c>
      <c r="R314" s="76">
        <f t="shared" si="92"/>
        <v>1.8316103146534117</v>
      </c>
      <c r="S314" s="76">
        <f t="shared" si="93"/>
        <v>0.64684406084231982</v>
      </c>
      <c r="T314" s="76">
        <f t="shared" si="94"/>
        <v>0.64684406084231982</v>
      </c>
      <c r="U314" s="76">
        <f t="shared" si="95"/>
        <v>-0.4356500323217834</v>
      </c>
      <c r="W314" s="76">
        <f t="shared" si="96"/>
        <v>0</v>
      </c>
      <c r="X314" s="76">
        <f t="shared" si="97"/>
        <v>1</v>
      </c>
      <c r="Y314" s="76">
        <f t="shared" si="98"/>
        <v>0.5</v>
      </c>
      <c r="Z314" s="76">
        <f t="shared" si="80"/>
        <v>0.5</v>
      </c>
      <c r="AA314" s="76">
        <f t="shared" si="99"/>
        <v>-0.69314718055994529</v>
      </c>
    </row>
    <row r="315" spans="1:27" x14ac:dyDescent="0.25">
      <c r="A315">
        <v>1</v>
      </c>
      <c r="B315">
        <v>0</v>
      </c>
      <c r="C315">
        <v>0</v>
      </c>
      <c r="E315" s="87">
        <f t="shared" si="81"/>
        <v>0</v>
      </c>
      <c r="F315" s="87">
        <f t="shared" si="82"/>
        <v>1</v>
      </c>
      <c r="G315" s="87">
        <f t="shared" si="83"/>
        <v>0.5</v>
      </c>
      <c r="H315" s="87">
        <f t="shared" si="84"/>
        <v>0.5</v>
      </c>
      <c r="I315" s="87">
        <f t="shared" si="85"/>
        <v>-0.69314718055994529</v>
      </c>
      <c r="K315" s="76">
        <f t="shared" si="86"/>
        <v>0</v>
      </c>
      <c r="L315" s="76">
        <f t="shared" si="87"/>
        <v>1</v>
      </c>
      <c r="M315" s="76">
        <f t="shared" si="88"/>
        <v>0.5</v>
      </c>
      <c r="N315" s="76">
        <f t="shared" si="89"/>
        <v>0.5</v>
      </c>
      <c r="O315" s="76">
        <f t="shared" si="90"/>
        <v>-0.69314718055994529</v>
      </c>
      <c r="Q315" s="76">
        <f t="shared" si="91"/>
        <v>0</v>
      </c>
      <c r="R315" s="76">
        <f t="shared" si="92"/>
        <v>1</v>
      </c>
      <c r="S315" s="76">
        <f t="shared" si="93"/>
        <v>0.5</v>
      </c>
      <c r="T315" s="76">
        <f t="shared" si="94"/>
        <v>0.5</v>
      </c>
      <c r="U315" s="76">
        <f t="shared" si="95"/>
        <v>-0.69314718055994529</v>
      </c>
      <c r="W315" s="76">
        <f t="shared" si="96"/>
        <v>0</v>
      </c>
      <c r="X315" s="76">
        <f t="shared" si="97"/>
        <v>1</v>
      </c>
      <c r="Y315" s="76">
        <f t="shared" si="98"/>
        <v>0.5</v>
      </c>
      <c r="Z315" s="76">
        <f t="shared" si="80"/>
        <v>0.5</v>
      </c>
      <c r="AA315" s="76">
        <f t="shared" si="99"/>
        <v>-0.69314718055994529</v>
      </c>
    </row>
    <row r="316" spans="1:27" x14ac:dyDescent="0.25">
      <c r="A316">
        <v>1</v>
      </c>
      <c r="B316">
        <v>0</v>
      </c>
      <c r="C316">
        <v>1</v>
      </c>
      <c r="E316" s="87">
        <f t="shared" si="81"/>
        <v>0</v>
      </c>
      <c r="F316" s="87">
        <f t="shared" si="82"/>
        <v>1</v>
      </c>
      <c r="G316" s="87">
        <f t="shared" si="83"/>
        <v>0.5</v>
      </c>
      <c r="H316" s="87">
        <f t="shared" si="84"/>
        <v>0.5</v>
      </c>
      <c r="I316" s="87">
        <f t="shared" si="85"/>
        <v>-0.69314718055994529</v>
      </c>
      <c r="K316" s="76">
        <f t="shared" si="86"/>
        <v>0.605195533283861</v>
      </c>
      <c r="L316" s="76">
        <f t="shared" si="87"/>
        <v>1.8316103146534117</v>
      </c>
      <c r="M316" s="76">
        <f t="shared" si="88"/>
        <v>0.64684406084231982</v>
      </c>
      <c r="N316" s="76">
        <f t="shared" si="89"/>
        <v>0.64684406084231982</v>
      </c>
      <c r="O316" s="76">
        <f t="shared" si="90"/>
        <v>-0.4356500323217834</v>
      </c>
      <c r="Q316" s="76">
        <f t="shared" si="91"/>
        <v>0.605195533283861</v>
      </c>
      <c r="R316" s="76">
        <f t="shared" si="92"/>
        <v>1.8316103146534117</v>
      </c>
      <c r="S316" s="76">
        <f t="shared" si="93"/>
        <v>0.64684406084231982</v>
      </c>
      <c r="T316" s="76">
        <f t="shared" si="94"/>
        <v>0.64684406084231982</v>
      </c>
      <c r="U316" s="76">
        <f t="shared" si="95"/>
        <v>-0.4356500323217834</v>
      </c>
      <c r="W316" s="76">
        <f t="shared" si="96"/>
        <v>0</v>
      </c>
      <c r="X316" s="76">
        <f t="shared" si="97"/>
        <v>1</v>
      </c>
      <c r="Y316" s="76">
        <f t="shared" si="98"/>
        <v>0.5</v>
      </c>
      <c r="Z316" s="76">
        <f t="shared" si="80"/>
        <v>0.5</v>
      </c>
      <c r="AA316" s="76">
        <f t="shared" si="99"/>
        <v>-0.69314718055994529</v>
      </c>
    </row>
    <row r="317" spans="1:27" x14ac:dyDescent="0.25">
      <c r="A317">
        <v>1</v>
      </c>
      <c r="B317">
        <v>0</v>
      </c>
      <c r="C317">
        <v>1</v>
      </c>
      <c r="E317" s="87">
        <f t="shared" si="81"/>
        <v>0</v>
      </c>
      <c r="F317" s="87">
        <f t="shared" si="82"/>
        <v>1</v>
      </c>
      <c r="G317" s="87">
        <f t="shared" si="83"/>
        <v>0.5</v>
      </c>
      <c r="H317" s="87">
        <f t="shared" si="84"/>
        <v>0.5</v>
      </c>
      <c r="I317" s="87">
        <f t="shared" si="85"/>
        <v>-0.69314718055994529</v>
      </c>
      <c r="K317" s="76">
        <f t="shared" si="86"/>
        <v>0.605195533283861</v>
      </c>
      <c r="L317" s="76">
        <f t="shared" si="87"/>
        <v>1.8316103146534117</v>
      </c>
      <c r="M317" s="76">
        <f t="shared" si="88"/>
        <v>0.64684406084231982</v>
      </c>
      <c r="N317" s="76">
        <f t="shared" si="89"/>
        <v>0.64684406084231982</v>
      </c>
      <c r="O317" s="76">
        <f t="shared" si="90"/>
        <v>-0.4356500323217834</v>
      </c>
      <c r="Q317" s="76">
        <f t="shared" si="91"/>
        <v>0.605195533283861</v>
      </c>
      <c r="R317" s="76">
        <f t="shared" si="92"/>
        <v>1.8316103146534117</v>
      </c>
      <c r="S317" s="76">
        <f t="shared" si="93"/>
        <v>0.64684406084231982</v>
      </c>
      <c r="T317" s="76">
        <f t="shared" si="94"/>
        <v>0.64684406084231982</v>
      </c>
      <c r="U317" s="76">
        <f t="shared" si="95"/>
        <v>-0.4356500323217834</v>
      </c>
      <c r="W317" s="76">
        <f t="shared" si="96"/>
        <v>0</v>
      </c>
      <c r="X317" s="76">
        <f t="shared" si="97"/>
        <v>1</v>
      </c>
      <c r="Y317" s="76">
        <f t="shared" si="98"/>
        <v>0.5</v>
      </c>
      <c r="Z317" s="76">
        <f t="shared" si="80"/>
        <v>0.5</v>
      </c>
      <c r="AA317" s="76">
        <f t="shared" si="99"/>
        <v>-0.69314718055994529</v>
      </c>
    </row>
    <row r="318" spans="1:27" x14ac:dyDescent="0.25">
      <c r="A318">
        <v>1</v>
      </c>
      <c r="B318">
        <v>0</v>
      </c>
      <c r="C318">
        <v>1</v>
      </c>
      <c r="E318" s="87">
        <f t="shared" si="81"/>
        <v>0</v>
      </c>
      <c r="F318" s="87">
        <f t="shared" si="82"/>
        <v>1</v>
      </c>
      <c r="G318" s="87">
        <f t="shared" si="83"/>
        <v>0.5</v>
      </c>
      <c r="H318" s="87">
        <f t="shared" si="84"/>
        <v>0.5</v>
      </c>
      <c r="I318" s="87">
        <f t="shared" si="85"/>
        <v>-0.69314718055994529</v>
      </c>
      <c r="K318" s="76">
        <f t="shared" si="86"/>
        <v>0.605195533283861</v>
      </c>
      <c r="L318" s="76">
        <f t="shared" si="87"/>
        <v>1.8316103146534117</v>
      </c>
      <c r="M318" s="76">
        <f t="shared" si="88"/>
        <v>0.64684406084231982</v>
      </c>
      <c r="N318" s="76">
        <f t="shared" si="89"/>
        <v>0.64684406084231982</v>
      </c>
      <c r="O318" s="76">
        <f t="shared" si="90"/>
        <v>-0.4356500323217834</v>
      </c>
      <c r="Q318" s="76">
        <f t="shared" si="91"/>
        <v>0.605195533283861</v>
      </c>
      <c r="R318" s="76">
        <f t="shared" si="92"/>
        <v>1.8316103146534117</v>
      </c>
      <c r="S318" s="76">
        <f t="shared" si="93"/>
        <v>0.64684406084231982</v>
      </c>
      <c r="T318" s="76">
        <f t="shared" si="94"/>
        <v>0.64684406084231982</v>
      </c>
      <c r="U318" s="76">
        <f t="shared" si="95"/>
        <v>-0.4356500323217834</v>
      </c>
      <c r="W318" s="76">
        <f t="shared" si="96"/>
        <v>0</v>
      </c>
      <c r="X318" s="76">
        <f t="shared" si="97"/>
        <v>1</v>
      </c>
      <c r="Y318" s="76">
        <f t="shared" si="98"/>
        <v>0.5</v>
      </c>
      <c r="Z318" s="76">
        <f t="shared" si="80"/>
        <v>0.5</v>
      </c>
      <c r="AA318" s="76">
        <f t="shared" si="99"/>
        <v>-0.69314718055994529</v>
      </c>
    </row>
    <row r="319" spans="1:27" x14ac:dyDescent="0.25">
      <c r="A319">
        <v>1</v>
      </c>
      <c r="B319">
        <v>1</v>
      </c>
      <c r="C319">
        <v>1</v>
      </c>
      <c r="E319" s="87">
        <f t="shared" si="81"/>
        <v>1.462280267582817</v>
      </c>
      <c r="F319" s="87">
        <f t="shared" si="82"/>
        <v>4.3157894714615983</v>
      </c>
      <c r="G319" s="87">
        <f t="shared" si="83"/>
        <v>0.81188118804015652</v>
      </c>
      <c r="H319" s="87">
        <f t="shared" si="84"/>
        <v>0.81188118804015652</v>
      </c>
      <c r="I319" s="87">
        <f t="shared" si="85"/>
        <v>-0.20840126967388672</v>
      </c>
      <c r="K319" s="76">
        <f t="shared" si="86"/>
        <v>2.0674758008666778</v>
      </c>
      <c r="L319" s="76">
        <f t="shared" si="87"/>
        <v>7.9048445118016568</v>
      </c>
      <c r="M319" s="76">
        <f t="shared" si="88"/>
        <v>0.88770157652110693</v>
      </c>
      <c r="N319" s="76">
        <f t="shared" si="89"/>
        <v>0.88770157652110693</v>
      </c>
      <c r="O319" s="76">
        <f t="shared" si="90"/>
        <v>-0.11911965494784649</v>
      </c>
      <c r="Q319" s="76">
        <f t="shared" si="91"/>
        <v>4.0773020688385255</v>
      </c>
      <c r="R319" s="76">
        <f t="shared" si="92"/>
        <v>58.986114505249297</v>
      </c>
      <c r="S319" s="76">
        <f t="shared" si="93"/>
        <v>0.98332947535862669</v>
      </c>
      <c r="T319" s="76">
        <f t="shared" si="94"/>
        <v>0.98332947535862669</v>
      </c>
      <c r="U319" s="76">
        <f t="shared" si="95"/>
        <v>-1.6811041688186097E-2</v>
      </c>
      <c r="W319" s="76">
        <f t="shared" si="96"/>
        <v>0</v>
      </c>
      <c r="X319" s="76">
        <f t="shared" si="97"/>
        <v>1</v>
      </c>
      <c r="Y319" s="76">
        <f t="shared" si="98"/>
        <v>0.5</v>
      </c>
      <c r="Z319" s="76">
        <f t="shared" si="80"/>
        <v>0.5</v>
      </c>
      <c r="AA319" s="76">
        <f t="shared" si="99"/>
        <v>-0.69314718055994529</v>
      </c>
    </row>
    <row r="320" spans="1:27" x14ac:dyDescent="0.25">
      <c r="A320">
        <v>1</v>
      </c>
      <c r="B320">
        <v>0</v>
      </c>
      <c r="C320">
        <v>1</v>
      </c>
      <c r="E320" s="87">
        <f t="shared" si="81"/>
        <v>0</v>
      </c>
      <c r="F320" s="87">
        <f t="shared" si="82"/>
        <v>1</v>
      </c>
      <c r="G320" s="87">
        <f t="shared" si="83"/>
        <v>0.5</v>
      </c>
      <c r="H320" s="87">
        <f t="shared" si="84"/>
        <v>0.5</v>
      </c>
      <c r="I320" s="87">
        <f t="shared" si="85"/>
        <v>-0.69314718055994529</v>
      </c>
      <c r="K320" s="76">
        <f t="shared" si="86"/>
        <v>0.605195533283861</v>
      </c>
      <c r="L320" s="76">
        <f t="shared" si="87"/>
        <v>1.8316103146534117</v>
      </c>
      <c r="M320" s="76">
        <f t="shared" si="88"/>
        <v>0.64684406084231982</v>
      </c>
      <c r="N320" s="76">
        <f t="shared" si="89"/>
        <v>0.64684406084231982</v>
      </c>
      <c r="O320" s="76">
        <f t="shared" si="90"/>
        <v>-0.4356500323217834</v>
      </c>
      <c r="Q320" s="76">
        <f t="shared" si="91"/>
        <v>0.605195533283861</v>
      </c>
      <c r="R320" s="76">
        <f t="shared" si="92"/>
        <v>1.8316103146534117</v>
      </c>
      <c r="S320" s="76">
        <f t="shared" si="93"/>
        <v>0.64684406084231982</v>
      </c>
      <c r="T320" s="76">
        <f t="shared" si="94"/>
        <v>0.64684406084231982</v>
      </c>
      <c r="U320" s="76">
        <f t="shared" si="95"/>
        <v>-0.4356500323217834</v>
      </c>
      <c r="W320" s="76">
        <f t="shared" si="96"/>
        <v>0</v>
      </c>
      <c r="X320" s="76">
        <f t="shared" si="97"/>
        <v>1</v>
      </c>
      <c r="Y320" s="76">
        <f t="shared" si="98"/>
        <v>0.5</v>
      </c>
      <c r="Z320" s="76">
        <f t="shared" si="80"/>
        <v>0.5</v>
      </c>
      <c r="AA320" s="76">
        <f t="shared" si="99"/>
        <v>-0.69314718055994529</v>
      </c>
    </row>
    <row r="321" spans="1:27" x14ac:dyDescent="0.25">
      <c r="A321">
        <v>1</v>
      </c>
      <c r="B321">
        <v>1</v>
      </c>
      <c r="C321">
        <v>1</v>
      </c>
      <c r="E321" s="87">
        <f t="shared" si="81"/>
        <v>1.462280267582817</v>
      </c>
      <c r="F321" s="87">
        <f t="shared" si="82"/>
        <v>4.3157894714615983</v>
      </c>
      <c r="G321" s="87">
        <f t="shared" si="83"/>
        <v>0.81188118804015652</v>
      </c>
      <c r="H321" s="87">
        <f t="shared" si="84"/>
        <v>0.81188118804015652</v>
      </c>
      <c r="I321" s="87">
        <f t="shared" si="85"/>
        <v>-0.20840126967388672</v>
      </c>
      <c r="K321" s="76">
        <f t="shared" si="86"/>
        <v>2.0674758008666778</v>
      </c>
      <c r="L321" s="76">
        <f t="shared" si="87"/>
        <v>7.9048445118016568</v>
      </c>
      <c r="M321" s="76">
        <f t="shared" si="88"/>
        <v>0.88770157652110693</v>
      </c>
      <c r="N321" s="76">
        <f t="shared" si="89"/>
        <v>0.88770157652110693</v>
      </c>
      <c r="O321" s="76">
        <f t="shared" si="90"/>
        <v>-0.11911965494784649</v>
      </c>
      <c r="Q321" s="76">
        <f t="shared" si="91"/>
        <v>4.0773020688385255</v>
      </c>
      <c r="R321" s="76">
        <f t="shared" si="92"/>
        <v>58.986114505249297</v>
      </c>
      <c r="S321" s="76">
        <f t="shared" si="93"/>
        <v>0.98332947535862669</v>
      </c>
      <c r="T321" s="76">
        <f t="shared" si="94"/>
        <v>0.98332947535862669</v>
      </c>
      <c r="U321" s="76">
        <f t="shared" si="95"/>
        <v>-1.6811041688186097E-2</v>
      </c>
      <c r="W321" s="76">
        <f t="shared" si="96"/>
        <v>0</v>
      </c>
      <c r="X321" s="76">
        <f t="shared" si="97"/>
        <v>1</v>
      </c>
      <c r="Y321" s="76">
        <f t="shared" si="98"/>
        <v>0.5</v>
      </c>
      <c r="Z321" s="76">
        <f t="shared" si="80"/>
        <v>0.5</v>
      </c>
      <c r="AA321" s="76">
        <f t="shared" si="99"/>
        <v>-0.69314718055994529</v>
      </c>
    </row>
    <row r="322" spans="1:27" x14ac:dyDescent="0.25">
      <c r="A322">
        <v>1</v>
      </c>
      <c r="B322">
        <v>1</v>
      </c>
      <c r="C322">
        <v>1</v>
      </c>
      <c r="E322" s="87">
        <f t="shared" si="81"/>
        <v>1.462280267582817</v>
      </c>
      <c r="F322" s="87">
        <f t="shared" si="82"/>
        <v>4.3157894714615983</v>
      </c>
      <c r="G322" s="87">
        <f t="shared" si="83"/>
        <v>0.81188118804015652</v>
      </c>
      <c r="H322" s="87">
        <f t="shared" si="84"/>
        <v>0.81188118804015652</v>
      </c>
      <c r="I322" s="87">
        <f t="shared" si="85"/>
        <v>-0.20840126967388672</v>
      </c>
      <c r="K322" s="76">
        <f t="shared" si="86"/>
        <v>2.0674758008666778</v>
      </c>
      <c r="L322" s="76">
        <f t="shared" si="87"/>
        <v>7.9048445118016568</v>
      </c>
      <c r="M322" s="76">
        <f t="shared" si="88"/>
        <v>0.88770157652110693</v>
      </c>
      <c r="N322" s="76">
        <f t="shared" si="89"/>
        <v>0.88770157652110693</v>
      </c>
      <c r="O322" s="76">
        <f t="shared" si="90"/>
        <v>-0.11911965494784649</v>
      </c>
      <c r="Q322" s="76">
        <f t="shared" si="91"/>
        <v>4.0773020688385255</v>
      </c>
      <c r="R322" s="76">
        <f t="shared" si="92"/>
        <v>58.986114505249297</v>
      </c>
      <c r="S322" s="76">
        <f t="shared" si="93"/>
        <v>0.98332947535862669</v>
      </c>
      <c r="T322" s="76">
        <f t="shared" si="94"/>
        <v>0.98332947535862669</v>
      </c>
      <c r="U322" s="76">
        <f t="shared" si="95"/>
        <v>-1.6811041688186097E-2</v>
      </c>
      <c r="W322" s="76">
        <f t="shared" si="96"/>
        <v>0</v>
      </c>
      <c r="X322" s="76">
        <f t="shared" si="97"/>
        <v>1</v>
      </c>
      <c r="Y322" s="76">
        <f t="shared" si="98"/>
        <v>0.5</v>
      </c>
      <c r="Z322" s="76">
        <f t="shared" si="80"/>
        <v>0.5</v>
      </c>
      <c r="AA322" s="76">
        <f t="shared" si="99"/>
        <v>-0.69314718055994529</v>
      </c>
    </row>
    <row r="323" spans="1:27" x14ac:dyDescent="0.25">
      <c r="A323">
        <v>1</v>
      </c>
      <c r="B323">
        <v>0</v>
      </c>
      <c r="C323">
        <v>1</v>
      </c>
      <c r="E323" s="87">
        <f t="shared" si="81"/>
        <v>0</v>
      </c>
      <c r="F323" s="87">
        <f t="shared" si="82"/>
        <v>1</v>
      </c>
      <c r="G323" s="87">
        <f t="shared" si="83"/>
        <v>0.5</v>
      </c>
      <c r="H323" s="87">
        <f t="shared" si="84"/>
        <v>0.5</v>
      </c>
      <c r="I323" s="87">
        <f t="shared" si="85"/>
        <v>-0.69314718055994529</v>
      </c>
      <c r="K323" s="76">
        <f t="shared" si="86"/>
        <v>0.605195533283861</v>
      </c>
      <c r="L323" s="76">
        <f t="shared" si="87"/>
        <v>1.8316103146534117</v>
      </c>
      <c r="M323" s="76">
        <f t="shared" si="88"/>
        <v>0.64684406084231982</v>
      </c>
      <c r="N323" s="76">
        <f t="shared" si="89"/>
        <v>0.64684406084231982</v>
      </c>
      <c r="O323" s="76">
        <f t="shared" si="90"/>
        <v>-0.4356500323217834</v>
      </c>
      <c r="Q323" s="76">
        <f t="shared" si="91"/>
        <v>0.605195533283861</v>
      </c>
      <c r="R323" s="76">
        <f t="shared" si="92"/>
        <v>1.8316103146534117</v>
      </c>
      <c r="S323" s="76">
        <f t="shared" si="93"/>
        <v>0.64684406084231982</v>
      </c>
      <c r="T323" s="76">
        <f t="shared" si="94"/>
        <v>0.64684406084231982</v>
      </c>
      <c r="U323" s="76">
        <f t="shared" si="95"/>
        <v>-0.4356500323217834</v>
      </c>
      <c r="W323" s="76">
        <f t="shared" si="96"/>
        <v>0</v>
      </c>
      <c r="X323" s="76">
        <f t="shared" si="97"/>
        <v>1</v>
      </c>
      <c r="Y323" s="76">
        <f t="shared" si="98"/>
        <v>0.5</v>
      </c>
      <c r="Z323" s="76">
        <f t="shared" si="80"/>
        <v>0.5</v>
      </c>
      <c r="AA323" s="76">
        <f t="shared" si="99"/>
        <v>-0.69314718055994529</v>
      </c>
    </row>
    <row r="324" spans="1:27" x14ac:dyDescent="0.25">
      <c r="A324">
        <v>1</v>
      </c>
      <c r="B324">
        <v>0</v>
      </c>
      <c r="C324">
        <v>1</v>
      </c>
      <c r="E324" s="87">
        <f t="shared" si="81"/>
        <v>0</v>
      </c>
      <c r="F324" s="87">
        <f t="shared" si="82"/>
        <v>1</v>
      </c>
      <c r="G324" s="87">
        <f t="shared" si="83"/>
        <v>0.5</v>
      </c>
      <c r="H324" s="87">
        <f t="shared" si="84"/>
        <v>0.5</v>
      </c>
      <c r="I324" s="87">
        <f t="shared" si="85"/>
        <v>-0.69314718055994529</v>
      </c>
      <c r="K324" s="76">
        <f t="shared" si="86"/>
        <v>0.605195533283861</v>
      </c>
      <c r="L324" s="76">
        <f t="shared" si="87"/>
        <v>1.8316103146534117</v>
      </c>
      <c r="M324" s="76">
        <f t="shared" si="88"/>
        <v>0.64684406084231982</v>
      </c>
      <c r="N324" s="76">
        <f t="shared" si="89"/>
        <v>0.64684406084231982</v>
      </c>
      <c r="O324" s="76">
        <f t="shared" si="90"/>
        <v>-0.4356500323217834</v>
      </c>
      <c r="Q324" s="76">
        <f t="shared" si="91"/>
        <v>0.605195533283861</v>
      </c>
      <c r="R324" s="76">
        <f t="shared" si="92"/>
        <v>1.8316103146534117</v>
      </c>
      <c r="S324" s="76">
        <f t="shared" si="93"/>
        <v>0.64684406084231982</v>
      </c>
      <c r="T324" s="76">
        <f t="shared" si="94"/>
        <v>0.64684406084231982</v>
      </c>
      <c r="U324" s="76">
        <f t="shared" si="95"/>
        <v>-0.4356500323217834</v>
      </c>
      <c r="W324" s="76">
        <f t="shared" si="96"/>
        <v>0</v>
      </c>
      <c r="X324" s="76">
        <f t="shared" si="97"/>
        <v>1</v>
      </c>
      <c r="Y324" s="76">
        <f t="shared" si="98"/>
        <v>0.5</v>
      </c>
      <c r="Z324" s="76">
        <f t="shared" si="80"/>
        <v>0.5</v>
      </c>
      <c r="AA324" s="76">
        <f t="shared" si="99"/>
        <v>-0.69314718055994529</v>
      </c>
    </row>
    <row r="325" spans="1:27" x14ac:dyDescent="0.25">
      <c r="A325">
        <v>1</v>
      </c>
      <c r="B325">
        <v>0</v>
      </c>
      <c r="C325">
        <v>1</v>
      </c>
      <c r="E325" s="87">
        <f t="shared" si="81"/>
        <v>0</v>
      </c>
      <c r="F325" s="87">
        <f t="shared" si="82"/>
        <v>1</v>
      </c>
      <c r="G325" s="87">
        <f t="shared" si="83"/>
        <v>0.5</v>
      </c>
      <c r="H325" s="87">
        <f t="shared" si="84"/>
        <v>0.5</v>
      </c>
      <c r="I325" s="87">
        <f t="shared" si="85"/>
        <v>-0.69314718055994529</v>
      </c>
      <c r="K325" s="76">
        <f t="shared" si="86"/>
        <v>0.605195533283861</v>
      </c>
      <c r="L325" s="76">
        <f t="shared" si="87"/>
        <v>1.8316103146534117</v>
      </c>
      <c r="M325" s="76">
        <f t="shared" si="88"/>
        <v>0.64684406084231982</v>
      </c>
      <c r="N325" s="76">
        <f t="shared" si="89"/>
        <v>0.64684406084231982</v>
      </c>
      <c r="O325" s="76">
        <f t="shared" si="90"/>
        <v>-0.4356500323217834</v>
      </c>
      <c r="Q325" s="76">
        <f t="shared" si="91"/>
        <v>0.605195533283861</v>
      </c>
      <c r="R325" s="76">
        <f t="shared" si="92"/>
        <v>1.8316103146534117</v>
      </c>
      <c r="S325" s="76">
        <f t="shared" si="93"/>
        <v>0.64684406084231982</v>
      </c>
      <c r="T325" s="76">
        <f t="shared" si="94"/>
        <v>0.64684406084231982</v>
      </c>
      <c r="U325" s="76">
        <f t="shared" si="95"/>
        <v>-0.4356500323217834</v>
      </c>
      <c r="W325" s="76">
        <f t="shared" si="96"/>
        <v>0</v>
      </c>
      <c r="X325" s="76">
        <f t="shared" si="97"/>
        <v>1</v>
      </c>
      <c r="Y325" s="76">
        <f t="shared" si="98"/>
        <v>0.5</v>
      </c>
      <c r="Z325" s="76">
        <f t="shared" si="80"/>
        <v>0.5</v>
      </c>
      <c r="AA325" s="76">
        <f t="shared" si="99"/>
        <v>-0.69314718055994529</v>
      </c>
    </row>
    <row r="326" spans="1:27" x14ac:dyDescent="0.25">
      <c r="A326">
        <v>1</v>
      </c>
      <c r="B326">
        <v>0</v>
      </c>
      <c r="C326">
        <v>1</v>
      </c>
      <c r="E326" s="87">
        <f t="shared" si="81"/>
        <v>0</v>
      </c>
      <c r="F326" s="87">
        <f t="shared" si="82"/>
        <v>1</v>
      </c>
      <c r="G326" s="87">
        <f t="shared" si="83"/>
        <v>0.5</v>
      </c>
      <c r="H326" s="87">
        <f t="shared" si="84"/>
        <v>0.5</v>
      </c>
      <c r="I326" s="87">
        <f t="shared" si="85"/>
        <v>-0.69314718055994529</v>
      </c>
      <c r="K326" s="76">
        <f t="shared" si="86"/>
        <v>0.605195533283861</v>
      </c>
      <c r="L326" s="76">
        <f t="shared" si="87"/>
        <v>1.8316103146534117</v>
      </c>
      <c r="M326" s="76">
        <f t="shared" si="88"/>
        <v>0.64684406084231982</v>
      </c>
      <c r="N326" s="76">
        <f t="shared" si="89"/>
        <v>0.64684406084231982</v>
      </c>
      <c r="O326" s="76">
        <f t="shared" si="90"/>
        <v>-0.4356500323217834</v>
      </c>
      <c r="Q326" s="76">
        <f t="shared" si="91"/>
        <v>0.605195533283861</v>
      </c>
      <c r="R326" s="76">
        <f t="shared" si="92"/>
        <v>1.8316103146534117</v>
      </c>
      <c r="S326" s="76">
        <f t="shared" si="93"/>
        <v>0.64684406084231982</v>
      </c>
      <c r="T326" s="76">
        <f t="shared" si="94"/>
        <v>0.64684406084231982</v>
      </c>
      <c r="U326" s="76">
        <f t="shared" si="95"/>
        <v>-0.4356500323217834</v>
      </c>
      <c r="W326" s="76">
        <f t="shared" si="96"/>
        <v>0</v>
      </c>
      <c r="X326" s="76">
        <f t="shared" si="97"/>
        <v>1</v>
      </c>
      <c r="Y326" s="76">
        <f t="shared" si="98"/>
        <v>0.5</v>
      </c>
      <c r="Z326" s="76">
        <f t="shared" si="80"/>
        <v>0.5</v>
      </c>
      <c r="AA326" s="76">
        <f t="shared" si="99"/>
        <v>-0.69314718055994529</v>
      </c>
    </row>
    <row r="327" spans="1:27" x14ac:dyDescent="0.25">
      <c r="A327">
        <v>1</v>
      </c>
      <c r="B327">
        <v>0</v>
      </c>
      <c r="C327">
        <v>1</v>
      </c>
      <c r="E327" s="87">
        <f t="shared" si="81"/>
        <v>0</v>
      </c>
      <c r="F327" s="87">
        <f t="shared" si="82"/>
        <v>1</v>
      </c>
      <c r="G327" s="87">
        <f t="shared" si="83"/>
        <v>0.5</v>
      </c>
      <c r="H327" s="87">
        <f t="shared" si="84"/>
        <v>0.5</v>
      </c>
      <c r="I327" s="87">
        <f t="shared" si="85"/>
        <v>-0.69314718055994529</v>
      </c>
      <c r="K327" s="76">
        <f t="shared" si="86"/>
        <v>0.605195533283861</v>
      </c>
      <c r="L327" s="76">
        <f t="shared" si="87"/>
        <v>1.8316103146534117</v>
      </c>
      <c r="M327" s="76">
        <f t="shared" si="88"/>
        <v>0.64684406084231982</v>
      </c>
      <c r="N327" s="76">
        <f t="shared" si="89"/>
        <v>0.64684406084231982</v>
      </c>
      <c r="O327" s="76">
        <f t="shared" si="90"/>
        <v>-0.4356500323217834</v>
      </c>
      <c r="Q327" s="76">
        <f t="shared" si="91"/>
        <v>0.605195533283861</v>
      </c>
      <c r="R327" s="76">
        <f t="shared" si="92"/>
        <v>1.8316103146534117</v>
      </c>
      <c r="S327" s="76">
        <f t="shared" si="93"/>
        <v>0.64684406084231982</v>
      </c>
      <c r="T327" s="76">
        <f t="shared" si="94"/>
        <v>0.64684406084231982</v>
      </c>
      <c r="U327" s="76">
        <f t="shared" si="95"/>
        <v>-0.4356500323217834</v>
      </c>
      <c r="W327" s="76">
        <f t="shared" si="96"/>
        <v>0</v>
      </c>
      <c r="X327" s="76">
        <f t="shared" si="97"/>
        <v>1</v>
      </c>
      <c r="Y327" s="76">
        <f t="shared" si="98"/>
        <v>0.5</v>
      </c>
      <c r="Z327" s="76">
        <f t="shared" si="80"/>
        <v>0.5</v>
      </c>
      <c r="AA327" s="76">
        <f t="shared" si="99"/>
        <v>-0.69314718055994529</v>
      </c>
    </row>
    <row r="328" spans="1:27" x14ac:dyDescent="0.25">
      <c r="A328">
        <v>1</v>
      </c>
      <c r="B328">
        <v>0</v>
      </c>
      <c r="C328">
        <v>1</v>
      </c>
      <c r="E328" s="87">
        <f t="shared" si="81"/>
        <v>0</v>
      </c>
      <c r="F328" s="87">
        <f t="shared" si="82"/>
        <v>1</v>
      </c>
      <c r="G328" s="87">
        <f t="shared" si="83"/>
        <v>0.5</v>
      </c>
      <c r="H328" s="87">
        <f t="shared" si="84"/>
        <v>0.5</v>
      </c>
      <c r="I328" s="87">
        <f t="shared" si="85"/>
        <v>-0.69314718055994529</v>
      </c>
      <c r="K328" s="76">
        <f t="shared" si="86"/>
        <v>0.605195533283861</v>
      </c>
      <c r="L328" s="76">
        <f t="shared" si="87"/>
        <v>1.8316103146534117</v>
      </c>
      <c r="M328" s="76">
        <f t="shared" si="88"/>
        <v>0.64684406084231982</v>
      </c>
      <c r="N328" s="76">
        <f t="shared" si="89"/>
        <v>0.64684406084231982</v>
      </c>
      <c r="O328" s="76">
        <f t="shared" si="90"/>
        <v>-0.4356500323217834</v>
      </c>
      <c r="Q328" s="76">
        <f t="shared" si="91"/>
        <v>0.605195533283861</v>
      </c>
      <c r="R328" s="76">
        <f t="shared" si="92"/>
        <v>1.8316103146534117</v>
      </c>
      <c r="S328" s="76">
        <f t="shared" si="93"/>
        <v>0.64684406084231982</v>
      </c>
      <c r="T328" s="76">
        <f t="shared" si="94"/>
        <v>0.64684406084231982</v>
      </c>
      <c r="U328" s="76">
        <f t="shared" si="95"/>
        <v>-0.4356500323217834</v>
      </c>
      <c r="W328" s="76">
        <f t="shared" si="96"/>
        <v>0</v>
      </c>
      <c r="X328" s="76">
        <f t="shared" si="97"/>
        <v>1</v>
      </c>
      <c r="Y328" s="76">
        <f t="shared" si="98"/>
        <v>0.5</v>
      </c>
      <c r="Z328" s="76">
        <f t="shared" si="80"/>
        <v>0.5</v>
      </c>
      <c r="AA328" s="76">
        <f t="shared" si="99"/>
        <v>-0.69314718055994529</v>
      </c>
    </row>
    <row r="329" spans="1:27" x14ac:dyDescent="0.25">
      <c r="A329">
        <v>1</v>
      </c>
      <c r="B329">
        <v>0</v>
      </c>
      <c r="C329">
        <v>1</v>
      </c>
      <c r="E329" s="87">
        <f t="shared" si="81"/>
        <v>0</v>
      </c>
      <c r="F329" s="87">
        <f t="shared" si="82"/>
        <v>1</v>
      </c>
      <c r="G329" s="87">
        <f t="shared" si="83"/>
        <v>0.5</v>
      </c>
      <c r="H329" s="87">
        <f t="shared" si="84"/>
        <v>0.5</v>
      </c>
      <c r="I329" s="87">
        <f t="shared" si="85"/>
        <v>-0.69314718055994529</v>
      </c>
      <c r="K329" s="76">
        <f t="shared" si="86"/>
        <v>0.605195533283861</v>
      </c>
      <c r="L329" s="76">
        <f t="shared" si="87"/>
        <v>1.8316103146534117</v>
      </c>
      <c r="M329" s="76">
        <f t="shared" si="88"/>
        <v>0.64684406084231982</v>
      </c>
      <c r="N329" s="76">
        <f t="shared" si="89"/>
        <v>0.64684406084231982</v>
      </c>
      <c r="O329" s="76">
        <f t="shared" si="90"/>
        <v>-0.4356500323217834</v>
      </c>
      <c r="Q329" s="76">
        <f t="shared" si="91"/>
        <v>0.605195533283861</v>
      </c>
      <c r="R329" s="76">
        <f t="shared" si="92"/>
        <v>1.8316103146534117</v>
      </c>
      <c r="S329" s="76">
        <f t="shared" si="93"/>
        <v>0.64684406084231982</v>
      </c>
      <c r="T329" s="76">
        <f t="shared" si="94"/>
        <v>0.64684406084231982</v>
      </c>
      <c r="U329" s="76">
        <f t="shared" si="95"/>
        <v>-0.4356500323217834</v>
      </c>
      <c r="W329" s="76">
        <f t="shared" si="96"/>
        <v>0</v>
      </c>
      <c r="X329" s="76">
        <f t="shared" si="97"/>
        <v>1</v>
      </c>
      <c r="Y329" s="76">
        <f t="shared" si="98"/>
        <v>0.5</v>
      </c>
      <c r="Z329" s="76">
        <f t="shared" ref="Z329:Z392" si="100">IF(A329=1,Y329,1-Y329)</f>
        <v>0.5</v>
      </c>
      <c r="AA329" s="76">
        <f t="shared" si="99"/>
        <v>-0.69314718055994529</v>
      </c>
    </row>
    <row r="330" spans="1:27" x14ac:dyDescent="0.25">
      <c r="A330">
        <v>1</v>
      </c>
      <c r="B330">
        <v>1</v>
      </c>
      <c r="C330">
        <v>0</v>
      </c>
      <c r="E330" s="87">
        <f t="shared" ref="E330:E393" si="101">$A$3+$B$3*$B330</f>
        <v>1.462280267582817</v>
      </c>
      <c r="F330" s="87">
        <f t="shared" ref="F330:F393" si="102">EXP(E330)</f>
        <v>4.3157894714615983</v>
      </c>
      <c r="G330" s="87">
        <f t="shared" ref="G330:G393" si="103">F330/(F330+1)</f>
        <v>0.81188118804015652</v>
      </c>
      <c r="H330" s="87">
        <f t="shared" ref="H330:H393" si="104">IF($A330=1,G330,1-G330)</f>
        <v>0.81188118804015652</v>
      </c>
      <c r="I330" s="87">
        <f t="shared" ref="I330:I393" si="105">LN(H330)</f>
        <v>-0.20840126967388672</v>
      </c>
      <c r="K330" s="76">
        <f t="shared" ref="K330:K393" si="106">$A$3+$B$3*$B330+$C$3*$C330</f>
        <v>1.462280267582817</v>
      </c>
      <c r="L330" s="76">
        <f t="shared" ref="L330:L393" si="107">EXP(K330)</f>
        <v>4.3157894714615983</v>
      </c>
      <c r="M330" s="76">
        <f t="shared" ref="M330:M393" si="108">L330/(L330+1)</f>
        <v>0.81188118804015652</v>
      </c>
      <c r="N330" s="76">
        <f t="shared" ref="N330:N393" si="109">IF($A330=1,M330,1-M330)</f>
        <v>0.81188118804015652</v>
      </c>
      <c r="O330" s="76">
        <f t="shared" ref="O330:O393" si="110">LN(N330)</f>
        <v>-0.20840126967388672</v>
      </c>
      <c r="Q330" s="76">
        <f t="shared" ref="Q330:Q393" si="111">$A$3+$B$3*$B330+$C$3*$C330+$D$3*$B330*$C330</f>
        <v>1.462280267582817</v>
      </c>
      <c r="R330" s="76">
        <f t="shared" ref="R330:R393" si="112">EXP(Q330)</f>
        <v>4.3157894714615983</v>
      </c>
      <c r="S330" s="76">
        <f t="shared" ref="S330:S393" si="113">R330/(R330+1)</f>
        <v>0.81188118804015652</v>
      </c>
      <c r="T330" s="76">
        <f t="shared" ref="T330:T393" si="114">IF($A330=1,S330,1-S330)</f>
        <v>0.81188118804015652</v>
      </c>
      <c r="U330" s="76">
        <f t="shared" ref="U330:U393" si="115">LN(T330)</f>
        <v>-0.20840126967388672</v>
      </c>
      <c r="W330" s="76">
        <f t="shared" ref="W330:W393" si="116">$A$3</f>
        <v>0</v>
      </c>
      <c r="X330" s="76">
        <f t="shared" ref="X330:X393" si="117">EXP(W330)</f>
        <v>1</v>
      </c>
      <c r="Y330" s="76">
        <f t="shared" ref="Y330:Y393" si="118">X330/(X330+1)</f>
        <v>0.5</v>
      </c>
      <c r="Z330" s="76">
        <f t="shared" si="100"/>
        <v>0.5</v>
      </c>
      <c r="AA330" s="76">
        <f t="shared" ref="AA330:AA393" si="119">LN(Z330)</f>
        <v>-0.69314718055994529</v>
      </c>
    </row>
    <row r="331" spans="1:27" x14ac:dyDescent="0.25">
      <c r="A331">
        <v>1</v>
      </c>
      <c r="B331">
        <v>0</v>
      </c>
      <c r="C331">
        <v>0</v>
      </c>
      <c r="E331" s="87">
        <f t="shared" si="101"/>
        <v>0</v>
      </c>
      <c r="F331" s="87">
        <f t="shared" si="102"/>
        <v>1</v>
      </c>
      <c r="G331" s="87">
        <f t="shared" si="103"/>
        <v>0.5</v>
      </c>
      <c r="H331" s="87">
        <f t="shared" si="104"/>
        <v>0.5</v>
      </c>
      <c r="I331" s="87">
        <f t="shared" si="105"/>
        <v>-0.69314718055994529</v>
      </c>
      <c r="K331" s="76">
        <f t="shared" si="106"/>
        <v>0</v>
      </c>
      <c r="L331" s="76">
        <f t="shared" si="107"/>
        <v>1</v>
      </c>
      <c r="M331" s="76">
        <f t="shared" si="108"/>
        <v>0.5</v>
      </c>
      <c r="N331" s="76">
        <f t="shared" si="109"/>
        <v>0.5</v>
      </c>
      <c r="O331" s="76">
        <f t="shared" si="110"/>
        <v>-0.69314718055994529</v>
      </c>
      <c r="Q331" s="76">
        <f t="shared" si="111"/>
        <v>0</v>
      </c>
      <c r="R331" s="76">
        <f t="shared" si="112"/>
        <v>1</v>
      </c>
      <c r="S331" s="76">
        <f t="shared" si="113"/>
        <v>0.5</v>
      </c>
      <c r="T331" s="76">
        <f t="shared" si="114"/>
        <v>0.5</v>
      </c>
      <c r="U331" s="76">
        <f t="shared" si="115"/>
        <v>-0.69314718055994529</v>
      </c>
      <c r="W331" s="76">
        <f t="shared" si="116"/>
        <v>0</v>
      </c>
      <c r="X331" s="76">
        <f t="shared" si="117"/>
        <v>1</v>
      </c>
      <c r="Y331" s="76">
        <f t="shared" si="118"/>
        <v>0.5</v>
      </c>
      <c r="Z331" s="76">
        <f t="shared" si="100"/>
        <v>0.5</v>
      </c>
      <c r="AA331" s="76">
        <f t="shared" si="119"/>
        <v>-0.69314718055994529</v>
      </c>
    </row>
    <row r="332" spans="1:27" x14ac:dyDescent="0.25">
      <c r="A332">
        <v>1</v>
      </c>
      <c r="B332">
        <v>0</v>
      </c>
      <c r="C332">
        <v>1</v>
      </c>
      <c r="E332" s="87">
        <f t="shared" si="101"/>
        <v>0</v>
      </c>
      <c r="F332" s="87">
        <f t="shared" si="102"/>
        <v>1</v>
      </c>
      <c r="G332" s="87">
        <f t="shared" si="103"/>
        <v>0.5</v>
      </c>
      <c r="H332" s="87">
        <f t="shared" si="104"/>
        <v>0.5</v>
      </c>
      <c r="I332" s="87">
        <f t="shared" si="105"/>
        <v>-0.69314718055994529</v>
      </c>
      <c r="K332" s="76">
        <f t="shared" si="106"/>
        <v>0.605195533283861</v>
      </c>
      <c r="L332" s="76">
        <f t="shared" si="107"/>
        <v>1.8316103146534117</v>
      </c>
      <c r="M332" s="76">
        <f t="shared" si="108"/>
        <v>0.64684406084231982</v>
      </c>
      <c r="N332" s="76">
        <f t="shared" si="109"/>
        <v>0.64684406084231982</v>
      </c>
      <c r="O332" s="76">
        <f t="shared" si="110"/>
        <v>-0.4356500323217834</v>
      </c>
      <c r="Q332" s="76">
        <f t="shared" si="111"/>
        <v>0.605195533283861</v>
      </c>
      <c r="R332" s="76">
        <f t="shared" si="112"/>
        <v>1.8316103146534117</v>
      </c>
      <c r="S332" s="76">
        <f t="shared" si="113"/>
        <v>0.64684406084231982</v>
      </c>
      <c r="T332" s="76">
        <f t="shared" si="114"/>
        <v>0.64684406084231982</v>
      </c>
      <c r="U332" s="76">
        <f t="shared" si="115"/>
        <v>-0.4356500323217834</v>
      </c>
      <c r="W332" s="76">
        <f t="shared" si="116"/>
        <v>0</v>
      </c>
      <c r="X332" s="76">
        <f t="shared" si="117"/>
        <v>1</v>
      </c>
      <c r="Y332" s="76">
        <f t="shared" si="118"/>
        <v>0.5</v>
      </c>
      <c r="Z332" s="76">
        <f t="shared" si="100"/>
        <v>0.5</v>
      </c>
      <c r="AA332" s="76">
        <f t="shared" si="119"/>
        <v>-0.69314718055994529</v>
      </c>
    </row>
    <row r="333" spans="1:27" x14ac:dyDescent="0.25">
      <c r="A333">
        <v>1</v>
      </c>
      <c r="B333">
        <v>1</v>
      </c>
      <c r="C333">
        <v>1</v>
      </c>
      <c r="E333" s="87">
        <f t="shared" si="101"/>
        <v>1.462280267582817</v>
      </c>
      <c r="F333" s="87">
        <f t="shared" si="102"/>
        <v>4.3157894714615983</v>
      </c>
      <c r="G333" s="87">
        <f t="shared" si="103"/>
        <v>0.81188118804015652</v>
      </c>
      <c r="H333" s="87">
        <f t="shared" si="104"/>
        <v>0.81188118804015652</v>
      </c>
      <c r="I333" s="87">
        <f t="shared" si="105"/>
        <v>-0.20840126967388672</v>
      </c>
      <c r="K333" s="76">
        <f t="shared" si="106"/>
        <v>2.0674758008666778</v>
      </c>
      <c r="L333" s="76">
        <f t="shared" si="107"/>
        <v>7.9048445118016568</v>
      </c>
      <c r="M333" s="76">
        <f t="shared" si="108"/>
        <v>0.88770157652110693</v>
      </c>
      <c r="N333" s="76">
        <f t="shared" si="109"/>
        <v>0.88770157652110693</v>
      </c>
      <c r="O333" s="76">
        <f t="shared" si="110"/>
        <v>-0.11911965494784649</v>
      </c>
      <c r="Q333" s="76">
        <f t="shared" si="111"/>
        <v>4.0773020688385255</v>
      </c>
      <c r="R333" s="76">
        <f t="shared" si="112"/>
        <v>58.986114505249297</v>
      </c>
      <c r="S333" s="76">
        <f t="shared" si="113"/>
        <v>0.98332947535862669</v>
      </c>
      <c r="T333" s="76">
        <f t="shared" si="114"/>
        <v>0.98332947535862669</v>
      </c>
      <c r="U333" s="76">
        <f t="shared" si="115"/>
        <v>-1.6811041688186097E-2</v>
      </c>
      <c r="W333" s="76">
        <f t="shared" si="116"/>
        <v>0</v>
      </c>
      <c r="X333" s="76">
        <f t="shared" si="117"/>
        <v>1</v>
      </c>
      <c r="Y333" s="76">
        <f t="shared" si="118"/>
        <v>0.5</v>
      </c>
      <c r="Z333" s="76">
        <f t="shared" si="100"/>
        <v>0.5</v>
      </c>
      <c r="AA333" s="76">
        <f t="shared" si="119"/>
        <v>-0.69314718055994529</v>
      </c>
    </row>
    <row r="334" spans="1:27" x14ac:dyDescent="0.25">
      <c r="A334">
        <v>1</v>
      </c>
      <c r="B334">
        <v>0</v>
      </c>
      <c r="C334">
        <v>0</v>
      </c>
      <c r="E334" s="87">
        <f t="shared" si="101"/>
        <v>0</v>
      </c>
      <c r="F334" s="87">
        <f t="shared" si="102"/>
        <v>1</v>
      </c>
      <c r="G334" s="87">
        <f t="shared" si="103"/>
        <v>0.5</v>
      </c>
      <c r="H334" s="87">
        <f t="shared" si="104"/>
        <v>0.5</v>
      </c>
      <c r="I334" s="87">
        <f t="shared" si="105"/>
        <v>-0.69314718055994529</v>
      </c>
      <c r="K334" s="76">
        <f t="shared" si="106"/>
        <v>0</v>
      </c>
      <c r="L334" s="76">
        <f t="shared" si="107"/>
        <v>1</v>
      </c>
      <c r="M334" s="76">
        <f t="shared" si="108"/>
        <v>0.5</v>
      </c>
      <c r="N334" s="76">
        <f t="shared" si="109"/>
        <v>0.5</v>
      </c>
      <c r="O334" s="76">
        <f t="shared" si="110"/>
        <v>-0.69314718055994529</v>
      </c>
      <c r="Q334" s="76">
        <f t="shared" si="111"/>
        <v>0</v>
      </c>
      <c r="R334" s="76">
        <f t="shared" si="112"/>
        <v>1</v>
      </c>
      <c r="S334" s="76">
        <f t="shared" si="113"/>
        <v>0.5</v>
      </c>
      <c r="T334" s="76">
        <f t="shared" si="114"/>
        <v>0.5</v>
      </c>
      <c r="U334" s="76">
        <f t="shared" si="115"/>
        <v>-0.69314718055994529</v>
      </c>
      <c r="W334" s="76">
        <f t="shared" si="116"/>
        <v>0</v>
      </c>
      <c r="X334" s="76">
        <f t="shared" si="117"/>
        <v>1</v>
      </c>
      <c r="Y334" s="76">
        <f t="shared" si="118"/>
        <v>0.5</v>
      </c>
      <c r="Z334" s="76">
        <f t="shared" si="100"/>
        <v>0.5</v>
      </c>
      <c r="AA334" s="76">
        <f t="shared" si="119"/>
        <v>-0.69314718055994529</v>
      </c>
    </row>
    <row r="335" spans="1:27" x14ac:dyDescent="0.25">
      <c r="A335">
        <v>1</v>
      </c>
      <c r="B335">
        <v>1</v>
      </c>
      <c r="C335">
        <v>1</v>
      </c>
      <c r="E335" s="87">
        <f t="shared" si="101"/>
        <v>1.462280267582817</v>
      </c>
      <c r="F335" s="87">
        <f t="shared" si="102"/>
        <v>4.3157894714615983</v>
      </c>
      <c r="G335" s="87">
        <f t="shared" si="103"/>
        <v>0.81188118804015652</v>
      </c>
      <c r="H335" s="87">
        <f t="shared" si="104"/>
        <v>0.81188118804015652</v>
      </c>
      <c r="I335" s="87">
        <f t="shared" si="105"/>
        <v>-0.20840126967388672</v>
      </c>
      <c r="K335" s="76">
        <f t="shared" si="106"/>
        <v>2.0674758008666778</v>
      </c>
      <c r="L335" s="76">
        <f t="shared" si="107"/>
        <v>7.9048445118016568</v>
      </c>
      <c r="M335" s="76">
        <f t="shared" si="108"/>
        <v>0.88770157652110693</v>
      </c>
      <c r="N335" s="76">
        <f t="shared" si="109"/>
        <v>0.88770157652110693</v>
      </c>
      <c r="O335" s="76">
        <f t="shared" si="110"/>
        <v>-0.11911965494784649</v>
      </c>
      <c r="Q335" s="76">
        <f t="shared" si="111"/>
        <v>4.0773020688385255</v>
      </c>
      <c r="R335" s="76">
        <f t="shared" si="112"/>
        <v>58.986114505249297</v>
      </c>
      <c r="S335" s="76">
        <f t="shared" si="113"/>
        <v>0.98332947535862669</v>
      </c>
      <c r="T335" s="76">
        <f t="shared" si="114"/>
        <v>0.98332947535862669</v>
      </c>
      <c r="U335" s="76">
        <f t="shared" si="115"/>
        <v>-1.6811041688186097E-2</v>
      </c>
      <c r="W335" s="76">
        <f t="shared" si="116"/>
        <v>0</v>
      </c>
      <c r="X335" s="76">
        <f t="shared" si="117"/>
        <v>1</v>
      </c>
      <c r="Y335" s="76">
        <f t="shared" si="118"/>
        <v>0.5</v>
      </c>
      <c r="Z335" s="76">
        <f t="shared" si="100"/>
        <v>0.5</v>
      </c>
      <c r="AA335" s="76">
        <f t="shared" si="119"/>
        <v>-0.69314718055994529</v>
      </c>
    </row>
    <row r="336" spans="1:27" x14ac:dyDescent="0.25">
      <c r="A336">
        <v>1</v>
      </c>
      <c r="B336">
        <v>0</v>
      </c>
      <c r="C336">
        <v>1</v>
      </c>
      <c r="E336" s="87">
        <f t="shared" si="101"/>
        <v>0</v>
      </c>
      <c r="F336" s="87">
        <f t="shared" si="102"/>
        <v>1</v>
      </c>
      <c r="G336" s="87">
        <f t="shared" si="103"/>
        <v>0.5</v>
      </c>
      <c r="H336" s="87">
        <f t="shared" si="104"/>
        <v>0.5</v>
      </c>
      <c r="I336" s="87">
        <f t="shared" si="105"/>
        <v>-0.69314718055994529</v>
      </c>
      <c r="K336" s="76">
        <f t="shared" si="106"/>
        <v>0.605195533283861</v>
      </c>
      <c r="L336" s="76">
        <f t="shared" si="107"/>
        <v>1.8316103146534117</v>
      </c>
      <c r="M336" s="76">
        <f t="shared" si="108"/>
        <v>0.64684406084231982</v>
      </c>
      <c r="N336" s="76">
        <f t="shared" si="109"/>
        <v>0.64684406084231982</v>
      </c>
      <c r="O336" s="76">
        <f t="shared" si="110"/>
        <v>-0.4356500323217834</v>
      </c>
      <c r="Q336" s="76">
        <f t="shared" si="111"/>
        <v>0.605195533283861</v>
      </c>
      <c r="R336" s="76">
        <f t="shared" si="112"/>
        <v>1.8316103146534117</v>
      </c>
      <c r="S336" s="76">
        <f t="shared" si="113"/>
        <v>0.64684406084231982</v>
      </c>
      <c r="T336" s="76">
        <f t="shared" si="114"/>
        <v>0.64684406084231982</v>
      </c>
      <c r="U336" s="76">
        <f t="shared" si="115"/>
        <v>-0.4356500323217834</v>
      </c>
      <c r="W336" s="76">
        <f t="shared" si="116"/>
        <v>0</v>
      </c>
      <c r="X336" s="76">
        <f t="shared" si="117"/>
        <v>1</v>
      </c>
      <c r="Y336" s="76">
        <f t="shared" si="118"/>
        <v>0.5</v>
      </c>
      <c r="Z336" s="76">
        <f t="shared" si="100"/>
        <v>0.5</v>
      </c>
      <c r="AA336" s="76">
        <f t="shared" si="119"/>
        <v>-0.69314718055994529</v>
      </c>
    </row>
    <row r="337" spans="1:27" x14ac:dyDescent="0.25">
      <c r="A337">
        <v>1</v>
      </c>
      <c r="B337">
        <v>1</v>
      </c>
      <c r="C337">
        <v>1</v>
      </c>
      <c r="E337" s="87">
        <f t="shared" si="101"/>
        <v>1.462280267582817</v>
      </c>
      <c r="F337" s="87">
        <f t="shared" si="102"/>
        <v>4.3157894714615983</v>
      </c>
      <c r="G337" s="87">
        <f t="shared" si="103"/>
        <v>0.81188118804015652</v>
      </c>
      <c r="H337" s="87">
        <f t="shared" si="104"/>
        <v>0.81188118804015652</v>
      </c>
      <c r="I337" s="87">
        <f t="shared" si="105"/>
        <v>-0.20840126967388672</v>
      </c>
      <c r="K337" s="76">
        <f t="shared" si="106"/>
        <v>2.0674758008666778</v>
      </c>
      <c r="L337" s="76">
        <f t="shared" si="107"/>
        <v>7.9048445118016568</v>
      </c>
      <c r="M337" s="76">
        <f t="shared" si="108"/>
        <v>0.88770157652110693</v>
      </c>
      <c r="N337" s="76">
        <f t="shared" si="109"/>
        <v>0.88770157652110693</v>
      </c>
      <c r="O337" s="76">
        <f t="shared" si="110"/>
        <v>-0.11911965494784649</v>
      </c>
      <c r="Q337" s="76">
        <f t="shared" si="111"/>
        <v>4.0773020688385255</v>
      </c>
      <c r="R337" s="76">
        <f t="shared" si="112"/>
        <v>58.986114505249297</v>
      </c>
      <c r="S337" s="76">
        <f t="shared" si="113"/>
        <v>0.98332947535862669</v>
      </c>
      <c r="T337" s="76">
        <f t="shared" si="114"/>
        <v>0.98332947535862669</v>
      </c>
      <c r="U337" s="76">
        <f t="shared" si="115"/>
        <v>-1.6811041688186097E-2</v>
      </c>
      <c r="W337" s="76">
        <f t="shared" si="116"/>
        <v>0</v>
      </c>
      <c r="X337" s="76">
        <f t="shared" si="117"/>
        <v>1</v>
      </c>
      <c r="Y337" s="76">
        <f t="shared" si="118"/>
        <v>0.5</v>
      </c>
      <c r="Z337" s="76">
        <f t="shared" si="100"/>
        <v>0.5</v>
      </c>
      <c r="AA337" s="76">
        <f t="shared" si="119"/>
        <v>-0.69314718055994529</v>
      </c>
    </row>
    <row r="338" spans="1:27" x14ac:dyDescent="0.25">
      <c r="A338">
        <v>1</v>
      </c>
      <c r="B338">
        <v>1</v>
      </c>
      <c r="C338">
        <v>1</v>
      </c>
      <c r="E338" s="87">
        <f t="shared" si="101"/>
        <v>1.462280267582817</v>
      </c>
      <c r="F338" s="87">
        <f t="shared" si="102"/>
        <v>4.3157894714615983</v>
      </c>
      <c r="G338" s="87">
        <f t="shared" si="103"/>
        <v>0.81188118804015652</v>
      </c>
      <c r="H338" s="87">
        <f t="shared" si="104"/>
        <v>0.81188118804015652</v>
      </c>
      <c r="I338" s="87">
        <f t="shared" si="105"/>
        <v>-0.20840126967388672</v>
      </c>
      <c r="K338" s="76">
        <f t="shared" si="106"/>
        <v>2.0674758008666778</v>
      </c>
      <c r="L338" s="76">
        <f t="shared" si="107"/>
        <v>7.9048445118016568</v>
      </c>
      <c r="M338" s="76">
        <f t="shared" si="108"/>
        <v>0.88770157652110693</v>
      </c>
      <c r="N338" s="76">
        <f t="shared" si="109"/>
        <v>0.88770157652110693</v>
      </c>
      <c r="O338" s="76">
        <f t="shared" si="110"/>
        <v>-0.11911965494784649</v>
      </c>
      <c r="Q338" s="76">
        <f t="shared" si="111"/>
        <v>4.0773020688385255</v>
      </c>
      <c r="R338" s="76">
        <f t="shared" si="112"/>
        <v>58.986114505249297</v>
      </c>
      <c r="S338" s="76">
        <f t="shared" si="113"/>
        <v>0.98332947535862669</v>
      </c>
      <c r="T338" s="76">
        <f t="shared" si="114"/>
        <v>0.98332947535862669</v>
      </c>
      <c r="U338" s="76">
        <f t="shared" si="115"/>
        <v>-1.6811041688186097E-2</v>
      </c>
      <c r="W338" s="76">
        <f t="shared" si="116"/>
        <v>0</v>
      </c>
      <c r="X338" s="76">
        <f t="shared" si="117"/>
        <v>1</v>
      </c>
      <c r="Y338" s="76">
        <f t="shared" si="118"/>
        <v>0.5</v>
      </c>
      <c r="Z338" s="76">
        <f t="shared" si="100"/>
        <v>0.5</v>
      </c>
      <c r="AA338" s="76">
        <f t="shared" si="119"/>
        <v>-0.69314718055994529</v>
      </c>
    </row>
    <row r="339" spans="1:27" x14ac:dyDescent="0.25">
      <c r="A339">
        <v>1</v>
      </c>
      <c r="B339">
        <v>0</v>
      </c>
      <c r="C339">
        <v>1</v>
      </c>
      <c r="E339" s="87">
        <f t="shared" si="101"/>
        <v>0</v>
      </c>
      <c r="F339" s="87">
        <f t="shared" si="102"/>
        <v>1</v>
      </c>
      <c r="G339" s="87">
        <f t="shared" si="103"/>
        <v>0.5</v>
      </c>
      <c r="H339" s="87">
        <f t="shared" si="104"/>
        <v>0.5</v>
      </c>
      <c r="I339" s="87">
        <f t="shared" si="105"/>
        <v>-0.69314718055994529</v>
      </c>
      <c r="K339" s="76">
        <f t="shared" si="106"/>
        <v>0.605195533283861</v>
      </c>
      <c r="L339" s="76">
        <f t="shared" si="107"/>
        <v>1.8316103146534117</v>
      </c>
      <c r="M339" s="76">
        <f t="shared" si="108"/>
        <v>0.64684406084231982</v>
      </c>
      <c r="N339" s="76">
        <f t="shared" si="109"/>
        <v>0.64684406084231982</v>
      </c>
      <c r="O339" s="76">
        <f t="shared" si="110"/>
        <v>-0.4356500323217834</v>
      </c>
      <c r="Q339" s="76">
        <f t="shared" si="111"/>
        <v>0.605195533283861</v>
      </c>
      <c r="R339" s="76">
        <f t="shared" si="112"/>
        <v>1.8316103146534117</v>
      </c>
      <c r="S339" s="76">
        <f t="shared" si="113"/>
        <v>0.64684406084231982</v>
      </c>
      <c r="T339" s="76">
        <f t="shared" si="114"/>
        <v>0.64684406084231982</v>
      </c>
      <c r="U339" s="76">
        <f t="shared" si="115"/>
        <v>-0.4356500323217834</v>
      </c>
      <c r="W339" s="76">
        <f t="shared" si="116"/>
        <v>0</v>
      </c>
      <c r="X339" s="76">
        <f t="shared" si="117"/>
        <v>1</v>
      </c>
      <c r="Y339" s="76">
        <f t="shared" si="118"/>
        <v>0.5</v>
      </c>
      <c r="Z339" s="76">
        <f t="shared" si="100"/>
        <v>0.5</v>
      </c>
      <c r="AA339" s="76">
        <f t="shared" si="119"/>
        <v>-0.69314718055994529</v>
      </c>
    </row>
    <row r="340" spans="1:27" x14ac:dyDescent="0.25">
      <c r="A340">
        <v>1</v>
      </c>
      <c r="B340">
        <v>1</v>
      </c>
      <c r="C340">
        <v>1</v>
      </c>
      <c r="E340" s="87">
        <f t="shared" si="101"/>
        <v>1.462280267582817</v>
      </c>
      <c r="F340" s="87">
        <f t="shared" si="102"/>
        <v>4.3157894714615983</v>
      </c>
      <c r="G340" s="87">
        <f t="shared" si="103"/>
        <v>0.81188118804015652</v>
      </c>
      <c r="H340" s="87">
        <f t="shared" si="104"/>
        <v>0.81188118804015652</v>
      </c>
      <c r="I340" s="87">
        <f t="shared" si="105"/>
        <v>-0.20840126967388672</v>
      </c>
      <c r="K340" s="76">
        <f t="shared" si="106"/>
        <v>2.0674758008666778</v>
      </c>
      <c r="L340" s="76">
        <f t="shared" si="107"/>
        <v>7.9048445118016568</v>
      </c>
      <c r="M340" s="76">
        <f t="shared" si="108"/>
        <v>0.88770157652110693</v>
      </c>
      <c r="N340" s="76">
        <f t="shared" si="109"/>
        <v>0.88770157652110693</v>
      </c>
      <c r="O340" s="76">
        <f t="shared" si="110"/>
        <v>-0.11911965494784649</v>
      </c>
      <c r="Q340" s="76">
        <f t="shared" si="111"/>
        <v>4.0773020688385255</v>
      </c>
      <c r="R340" s="76">
        <f t="shared" si="112"/>
        <v>58.986114505249297</v>
      </c>
      <c r="S340" s="76">
        <f t="shared" si="113"/>
        <v>0.98332947535862669</v>
      </c>
      <c r="T340" s="76">
        <f t="shared" si="114"/>
        <v>0.98332947535862669</v>
      </c>
      <c r="U340" s="76">
        <f t="shared" si="115"/>
        <v>-1.6811041688186097E-2</v>
      </c>
      <c r="W340" s="76">
        <f t="shared" si="116"/>
        <v>0</v>
      </c>
      <c r="X340" s="76">
        <f t="shared" si="117"/>
        <v>1</v>
      </c>
      <c r="Y340" s="76">
        <f t="shared" si="118"/>
        <v>0.5</v>
      </c>
      <c r="Z340" s="76">
        <f t="shared" si="100"/>
        <v>0.5</v>
      </c>
      <c r="AA340" s="76">
        <f t="shared" si="119"/>
        <v>-0.69314718055994529</v>
      </c>
    </row>
    <row r="341" spans="1:27" x14ac:dyDescent="0.25">
      <c r="A341">
        <v>1</v>
      </c>
      <c r="B341">
        <v>0</v>
      </c>
      <c r="C341">
        <v>1</v>
      </c>
      <c r="E341" s="87">
        <f t="shared" si="101"/>
        <v>0</v>
      </c>
      <c r="F341" s="87">
        <f t="shared" si="102"/>
        <v>1</v>
      </c>
      <c r="G341" s="87">
        <f t="shared" si="103"/>
        <v>0.5</v>
      </c>
      <c r="H341" s="87">
        <f t="shared" si="104"/>
        <v>0.5</v>
      </c>
      <c r="I341" s="87">
        <f t="shared" si="105"/>
        <v>-0.69314718055994529</v>
      </c>
      <c r="K341" s="76">
        <f t="shared" si="106"/>
        <v>0.605195533283861</v>
      </c>
      <c r="L341" s="76">
        <f t="shared" si="107"/>
        <v>1.8316103146534117</v>
      </c>
      <c r="M341" s="76">
        <f t="shared" si="108"/>
        <v>0.64684406084231982</v>
      </c>
      <c r="N341" s="76">
        <f t="shared" si="109"/>
        <v>0.64684406084231982</v>
      </c>
      <c r="O341" s="76">
        <f t="shared" si="110"/>
        <v>-0.4356500323217834</v>
      </c>
      <c r="Q341" s="76">
        <f t="shared" si="111"/>
        <v>0.605195533283861</v>
      </c>
      <c r="R341" s="76">
        <f t="shared" si="112"/>
        <v>1.8316103146534117</v>
      </c>
      <c r="S341" s="76">
        <f t="shared" si="113"/>
        <v>0.64684406084231982</v>
      </c>
      <c r="T341" s="76">
        <f t="shared" si="114"/>
        <v>0.64684406084231982</v>
      </c>
      <c r="U341" s="76">
        <f t="shared" si="115"/>
        <v>-0.4356500323217834</v>
      </c>
      <c r="W341" s="76">
        <f t="shared" si="116"/>
        <v>0</v>
      </c>
      <c r="X341" s="76">
        <f t="shared" si="117"/>
        <v>1</v>
      </c>
      <c r="Y341" s="76">
        <f t="shared" si="118"/>
        <v>0.5</v>
      </c>
      <c r="Z341" s="76">
        <f t="shared" si="100"/>
        <v>0.5</v>
      </c>
      <c r="AA341" s="76">
        <f t="shared" si="119"/>
        <v>-0.69314718055994529</v>
      </c>
    </row>
    <row r="342" spans="1:27" x14ac:dyDescent="0.25">
      <c r="A342">
        <v>1</v>
      </c>
      <c r="B342">
        <v>0</v>
      </c>
      <c r="C342">
        <v>1</v>
      </c>
      <c r="E342" s="87">
        <f t="shared" si="101"/>
        <v>0</v>
      </c>
      <c r="F342" s="87">
        <f t="shared" si="102"/>
        <v>1</v>
      </c>
      <c r="G342" s="87">
        <f t="shared" si="103"/>
        <v>0.5</v>
      </c>
      <c r="H342" s="87">
        <f t="shared" si="104"/>
        <v>0.5</v>
      </c>
      <c r="I342" s="87">
        <f t="shared" si="105"/>
        <v>-0.69314718055994529</v>
      </c>
      <c r="K342" s="76">
        <f t="shared" si="106"/>
        <v>0.605195533283861</v>
      </c>
      <c r="L342" s="76">
        <f t="shared" si="107"/>
        <v>1.8316103146534117</v>
      </c>
      <c r="M342" s="76">
        <f t="shared" si="108"/>
        <v>0.64684406084231982</v>
      </c>
      <c r="N342" s="76">
        <f t="shared" si="109"/>
        <v>0.64684406084231982</v>
      </c>
      <c r="O342" s="76">
        <f t="shared" si="110"/>
        <v>-0.4356500323217834</v>
      </c>
      <c r="Q342" s="76">
        <f t="shared" si="111"/>
        <v>0.605195533283861</v>
      </c>
      <c r="R342" s="76">
        <f t="shared" si="112"/>
        <v>1.8316103146534117</v>
      </c>
      <c r="S342" s="76">
        <f t="shared" si="113"/>
        <v>0.64684406084231982</v>
      </c>
      <c r="T342" s="76">
        <f t="shared" si="114"/>
        <v>0.64684406084231982</v>
      </c>
      <c r="U342" s="76">
        <f t="shared" si="115"/>
        <v>-0.4356500323217834</v>
      </c>
      <c r="W342" s="76">
        <f t="shared" si="116"/>
        <v>0</v>
      </c>
      <c r="X342" s="76">
        <f t="shared" si="117"/>
        <v>1</v>
      </c>
      <c r="Y342" s="76">
        <f t="shared" si="118"/>
        <v>0.5</v>
      </c>
      <c r="Z342" s="76">
        <f t="shared" si="100"/>
        <v>0.5</v>
      </c>
      <c r="AA342" s="76">
        <f t="shared" si="119"/>
        <v>-0.69314718055994529</v>
      </c>
    </row>
    <row r="343" spans="1:27" x14ac:dyDescent="0.25">
      <c r="A343">
        <v>1</v>
      </c>
      <c r="B343">
        <v>0</v>
      </c>
      <c r="C343">
        <v>0</v>
      </c>
      <c r="E343" s="87">
        <f t="shared" si="101"/>
        <v>0</v>
      </c>
      <c r="F343" s="87">
        <f t="shared" si="102"/>
        <v>1</v>
      </c>
      <c r="G343" s="87">
        <f t="shared" si="103"/>
        <v>0.5</v>
      </c>
      <c r="H343" s="87">
        <f t="shared" si="104"/>
        <v>0.5</v>
      </c>
      <c r="I343" s="87">
        <f t="shared" si="105"/>
        <v>-0.69314718055994529</v>
      </c>
      <c r="K343" s="76">
        <f t="shared" si="106"/>
        <v>0</v>
      </c>
      <c r="L343" s="76">
        <f t="shared" si="107"/>
        <v>1</v>
      </c>
      <c r="M343" s="76">
        <f t="shared" si="108"/>
        <v>0.5</v>
      </c>
      <c r="N343" s="76">
        <f t="shared" si="109"/>
        <v>0.5</v>
      </c>
      <c r="O343" s="76">
        <f t="shared" si="110"/>
        <v>-0.69314718055994529</v>
      </c>
      <c r="Q343" s="76">
        <f t="shared" si="111"/>
        <v>0</v>
      </c>
      <c r="R343" s="76">
        <f t="shared" si="112"/>
        <v>1</v>
      </c>
      <c r="S343" s="76">
        <f t="shared" si="113"/>
        <v>0.5</v>
      </c>
      <c r="T343" s="76">
        <f t="shared" si="114"/>
        <v>0.5</v>
      </c>
      <c r="U343" s="76">
        <f t="shared" si="115"/>
        <v>-0.69314718055994529</v>
      </c>
      <c r="W343" s="76">
        <f t="shared" si="116"/>
        <v>0</v>
      </c>
      <c r="X343" s="76">
        <f t="shared" si="117"/>
        <v>1</v>
      </c>
      <c r="Y343" s="76">
        <f t="shared" si="118"/>
        <v>0.5</v>
      </c>
      <c r="Z343" s="76">
        <f t="shared" si="100"/>
        <v>0.5</v>
      </c>
      <c r="AA343" s="76">
        <f t="shared" si="119"/>
        <v>-0.69314718055994529</v>
      </c>
    </row>
    <row r="344" spans="1:27" x14ac:dyDescent="0.25">
      <c r="A344">
        <v>1</v>
      </c>
      <c r="B344">
        <v>1</v>
      </c>
      <c r="C344">
        <v>1</v>
      </c>
      <c r="E344" s="87">
        <f t="shared" si="101"/>
        <v>1.462280267582817</v>
      </c>
      <c r="F344" s="87">
        <f t="shared" si="102"/>
        <v>4.3157894714615983</v>
      </c>
      <c r="G344" s="87">
        <f t="shared" si="103"/>
        <v>0.81188118804015652</v>
      </c>
      <c r="H344" s="87">
        <f t="shared" si="104"/>
        <v>0.81188118804015652</v>
      </c>
      <c r="I344" s="87">
        <f t="shared" si="105"/>
        <v>-0.20840126967388672</v>
      </c>
      <c r="K344" s="76">
        <f t="shared" si="106"/>
        <v>2.0674758008666778</v>
      </c>
      <c r="L344" s="76">
        <f t="shared" si="107"/>
        <v>7.9048445118016568</v>
      </c>
      <c r="M344" s="76">
        <f t="shared" si="108"/>
        <v>0.88770157652110693</v>
      </c>
      <c r="N344" s="76">
        <f t="shared" si="109"/>
        <v>0.88770157652110693</v>
      </c>
      <c r="O344" s="76">
        <f t="shared" si="110"/>
        <v>-0.11911965494784649</v>
      </c>
      <c r="Q344" s="76">
        <f t="shared" si="111"/>
        <v>4.0773020688385255</v>
      </c>
      <c r="R344" s="76">
        <f t="shared" si="112"/>
        <v>58.986114505249297</v>
      </c>
      <c r="S344" s="76">
        <f t="shared" si="113"/>
        <v>0.98332947535862669</v>
      </c>
      <c r="T344" s="76">
        <f t="shared" si="114"/>
        <v>0.98332947535862669</v>
      </c>
      <c r="U344" s="76">
        <f t="shared" si="115"/>
        <v>-1.6811041688186097E-2</v>
      </c>
      <c r="W344" s="76">
        <f t="shared" si="116"/>
        <v>0</v>
      </c>
      <c r="X344" s="76">
        <f t="shared" si="117"/>
        <v>1</v>
      </c>
      <c r="Y344" s="76">
        <f t="shared" si="118"/>
        <v>0.5</v>
      </c>
      <c r="Z344" s="76">
        <f t="shared" si="100"/>
        <v>0.5</v>
      </c>
      <c r="AA344" s="76">
        <f t="shared" si="119"/>
        <v>-0.69314718055994529</v>
      </c>
    </row>
    <row r="345" spans="1:27" x14ac:dyDescent="0.25">
      <c r="A345">
        <v>1</v>
      </c>
      <c r="B345">
        <v>1</v>
      </c>
      <c r="C345">
        <v>1</v>
      </c>
      <c r="E345" s="87">
        <f t="shared" si="101"/>
        <v>1.462280267582817</v>
      </c>
      <c r="F345" s="87">
        <f t="shared" si="102"/>
        <v>4.3157894714615983</v>
      </c>
      <c r="G345" s="87">
        <f t="shared" si="103"/>
        <v>0.81188118804015652</v>
      </c>
      <c r="H345" s="87">
        <f t="shared" si="104"/>
        <v>0.81188118804015652</v>
      </c>
      <c r="I345" s="87">
        <f t="shared" si="105"/>
        <v>-0.20840126967388672</v>
      </c>
      <c r="K345" s="76">
        <f t="shared" si="106"/>
        <v>2.0674758008666778</v>
      </c>
      <c r="L345" s="76">
        <f t="shared" si="107"/>
        <v>7.9048445118016568</v>
      </c>
      <c r="M345" s="76">
        <f t="shared" si="108"/>
        <v>0.88770157652110693</v>
      </c>
      <c r="N345" s="76">
        <f t="shared" si="109"/>
        <v>0.88770157652110693</v>
      </c>
      <c r="O345" s="76">
        <f t="shared" si="110"/>
        <v>-0.11911965494784649</v>
      </c>
      <c r="Q345" s="76">
        <f t="shared" si="111"/>
        <v>4.0773020688385255</v>
      </c>
      <c r="R345" s="76">
        <f t="shared" si="112"/>
        <v>58.986114505249297</v>
      </c>
      <c r="S345" s="76">
        <f t="shared" si="113"/>
        <v>0.98332947535862669</v>
      </c>
      <c r="T345" s="76">
        <f t="shared" si="114"/>
        <v>0.98332947535862669</v>
      </c>
      <c r="U345" s="76">
        <f t="shared" si="115"/>
        <v>-1.6811041688186097E-2</v>
      </c>
      <c r="W345" s="76">
        <f t="shared" si="116"/>
        <v>0</v>
      </c>
      <c r="X345" s="76">
        <f t="shared" si="117"/>
        <v>1</v>
      </c>
      <c r="Y345" s="76">
        <f t="shared" si="118"/>
        <v>0.5</v>
      </c>
      <c r="Z345" s="76">
        <f t="shared" si="100"/>
        <v>0.5</v>
      </c>
      <c r="AA345" s="76">
        <f t="shared" si="119"/>
        <v>-0.69314718055994529</v>
      </c>
    </row>
    <row r="346" spans="1:27" x14ac:dyDescent="0.25">
      <c r="A346">
        <v>1</v>
      </c>
      <c r="B346">
        <v>1</v>
      </c>
      <c r="C346">
        <v>1</v>
      </c>
      <c r="E346" s="87">
        <f t="shared" si="101"/>
        <v>1.462280267582817</v>
      </c>
      <c r="F346" s="87">
        <f t="shared" si="102"/>
        <v>4.3157894714615983</v>
      </c>
      <c r="G346" s="87">
        <f t="shared" si="103"/>
        <v>0.81188118804015652</v>
      </c>
      <c r="H346" s="87">
        <f t="shared" si="104"/>
        <v>0.81188118804015652</v>
      </c>
      <c r="I346" s="87">
        <f t="shared" si="105"/>
        <v>-0.20840126967388672</v>
      </c>
      <c r="K346" s="76">
        <f t="shared" si="106"/>
        <v>2.0674758008666778</v>
      </c>
      <c r="L346" s="76">
        <f t="shared" si="107"/>
        <v>7.9048445118016568</v>
      </c>
      <c r="M346" s="76">
        <f t="shared" si="108"/>
        <v>0.88770157652110693</v>
      </c>
      <c r="N346" s="76">
        <f t="shared" si="109"/>
        <v>0.88770157652110693</v>
      </c>
      <c r="O346" s="76">
        <f t="shared" si="110"/>
        <v>-0.11911965494784649</v>
      </c>
      <c r="Q346" s="76">
        <f t="shared" si="111"/>
        <v>4.0773020688385255</v>
      </c>
      <c r="R346" s="76">
        <f t="shared" si="112"/>
        <v>58.986114505249297</v>
      </c>
      <c r="S346" s="76">
        <f t="shared" si="113"/>
        <v>0.98332947535862669</v>
      </c>
      <c r="T346" s="76">
        <f t="shared" si="114"/>
        <v>0.98332947535862669</v>
      </c>
      <c r="U346" s="76">
        <f t="shared" si="115"/>
        <v>-1.6811041688186097E-2</v>
      </c>
      <c r="W346" s="76">
        <f t="shared" si="116"/>
        <v>0</v>
      </c>
      <c r="X346" s="76">
        <f t="shared" si="117"/>
        <v>1</v>
      </c>
      <c r="Y346" s="76">
        <f t="shared" si="118"/>
        <v>0.5</v>
      </c>
      <c r="Z346" s="76">
        <f t="shared" si="100"/>
        <v>0.5</v>
      </c>
      <c r="AA346" s="76">
        <f t="shared" si="119"/>
        <v>-0.69314718055994529</v>
      </c>
    </row>
    <row r="347" spans="1:27" x14ac:dyDescent="0.25">
      <c r="A347">
        <v>1</v>
      </c>
      <c r="B347">
        <v>1</v>
      </c>
      <c r="C347">
        <v>1</v>
      </c>
      <c r="E347" s="87">
        <f t="shared" si="101"/>
        <v>1.462280267582817</v>
      </c>
      <c r="F347" s="87">
        <f t="shared" si="102"/>
        <v>4.3157894714615983</v>
      </c>
      <c r="G347" s="87">
        <f t="shared" si="103"/>
        <v>0.81188118804015652</v>
      </c>
      <c r="H347" s="87">
        <f t="shared" si="104"/>
        <v>0.81188118804015652</v>
      </c>
      <c r="I347" s="87">
        <f t="shared" si="105"/>
        <v>-0.20840126967388672</v>
      </c>
      <c r="K347" s="76">
        <f t="shared" si="106"/>
        <v>2.0674758008666778</v>
      </c>
      <c r="L347" s="76">
        <f t="shared" si="107"/>
        <v>7.9048445118016568</v>
      </c>
      <c r="M347" s="76">
        <f t="shared" si="108"/>
        <v>0.88770157652110693</v>
      </c>
      <c r="N347" s="76">
        <f t="shared" si="109"/>
        <v>0.88770157652110693</v>
      </c>
      <c r="O347" s="76">
        <f t="shared" si="110"/>
        <v>-0.11911965494784649</v>
      </c>
      <c r="Q347" s="76">
        <f t="shared" si="111"/>
        <v>4.0773020688385255</v>
      </c>
      <c r="R347" s="76">
        <f t="shared" si="112"/>
        <v>58.986114505249297</v>
      </c>
      <c r="S347" s="76">
        <f t="shared" si="113"/>
        <v>0.98332947535862669</v>
      </c>
      <c r="T347" s="76">
        <f t="shared" si="114"/>
        <v>0.98332947535862669</v>
      </c>
      <c r="U347" s="76">
        <f t="shared" si="115"/>
        <v>-1.6811041688186097E-2</v>
      </c>
      <c r="W347" s="76">
        <f t="shared" si="116"/>
        <v>0</v>
      </c>
      <c r="X347" s="76">
        <f t="shared" si="117"/>
        <v>1</v>
      </c>
      <c r="Y347" s="76">
        <f t="shared" si="118"/>
        <v>0.5</v>
      </c>
      <c r="Z347" s="76">
        <f t="shared" si="100"/>
        <v>0.5</v>
      </c>
      <c r="AA347" s="76">
        <f t="shared" si="119"/>
        <v>-0.69314718055994529</v>
      </c>
    </row>
    <row r="348" spans="1:27" x14ac:dyDescent="0.25">
      <c r="A348">
        <v>1</v>
      </c>
      <c r="B348">
        <v>1</v>
      </c>
      <c r="C348">
        <v>0</v>
      </c>
      <c r="E348" s="87">
        <f t="shared" si="101"/>
        <v>1.462280267582817</v>
      </c>
      <c r="F348" s="87">
        <f t="shared" si="102"/>
        <v>4.3157894714615983</v>
      </c>
      <c r="G348" s="87">
        <f t="shared" si="103"/>
        <v>0.81188118804015652</v>
      </c>
      <c r="H348" s="87">
        <f t="shared" si="104"/>
        <v>0.81188118804015652</v>
      </c>
      <c r="I348" s="87">
        <f t="shared" si="105"/>
        <v>-0.20840126967388672</v>
      </c>
      <c r="K348" s="76">
        <f t="shared" si="106"/>
        <v>1.462280267582817</v>
      </c>
      <c r="L348" s="76">
        <f t="shared" si="107"/>
        <v>4.3157894714615983</v>
      </c>
      <c r="M348" s="76">
        <f t="shared" si="108"/>
        <v>0.81188118804015652</v>
      </c>
      <c r="N348" s="76">
        <f t="shared" si="109"/>
        <v>0.81188118804015652</v>
      </c>
      <c r="O348" s="76">
        <f t="shared" si="110"/>
        <v>-0.20840126967388672</v>
      </c>
      <c r="Q348" s="76">
        <f t="shared" si="111"/>
        <v>1.462280267582817</v>
      </c>
      <c r="R348" s="76">
        <f t="shared" si="112"/>
        <v>4.3157894714615983</v>
      </c>
      <c r="S348" s="76">
        <f t="shared" si="113"/>
        <v>0.81188118804015652</v>
      </c>
      <c r="T348" s="76">
        <f t="shared" si="114"/>
        <v>0.81188118804015652</v>
      </c>
      <c r="U348" s="76">
        <f t="shared" si="115"/>
        <v>-0.20840126967388672</v>
      </c>
      <c r="W348" s="76">
        <f t="shared" si="116"/>
        <v>0</v>
      </c>
      <c r="X348" s="76">
        <f t="shared" si="117"/>
        <v>1</v>
      </c>
      <c r="Y348" s="76">
        <f t="shared" si="118"/>
        <v>0.5</v>
      </c>
      <c r="Z348" s="76">
        <f t="shared" si="100"/>
        <v>0.5</v>
      </c>
      <c r="AA348" s="76">
        <f t="shared" si="119"/>
        <v>-0.69314718055994529</v>
      </c>
    </row>
    <row r="349" spans="1:27" x14ac:dyDescent="0.25">
      <c r="A349">
        <v>1</v>
      </c>
      <c r="B349">
        <v>0</v>
      </c>
      <c r="C349">
        <v>0</v>
      </c>
      <c r="E349" s="87">
        <f t="shared" si="101"/>
        <v>0</v>
      </c>
      <c r="F349" s="87">
        <f t="shared" si="102"/>
        <v>1</v>
      </c>
      <c r="G349" s="87">
        <f t="shared" si="103"/>
        <v>0.5</v>
      </c>
      <c r="H349" s="87">
        <f t="shared" si="104"/>
        <v>0.5</v>
      </c>
      <c r="I349" s="87">
        <f t="shared" si="105"/>
        <v>-0.69314718055994529</v>
      </c>
      <c r="K349" s="76">
        <f t="shared" si="106"/>
        <v>0</v>
      </c>
      <c r="L349" s="76">
        <f t="shared" si="107"/>
        <v>1</v>
      </c>
      <c r="M349" s="76">
        <f t="shared" si="108"/>
        <v>0.5</v>
      </c>
      <c r="N349" s="76">
        <f t="shared" si="109"/>
        <v>0.5</v>
      </c>
      <c r="O349" s="76">
        <f t="shared" si="110"/>
        <v>-0.69314718055994529</v>
      </c>
      <c r="Q349" s="76">
        <f t="shared" si="111"/>
        <v>0</v>
      </c>
      <c r="R349" s="76">
        <f t="shared" si="112"/>
        <v>1</v>
      </c>
      <c r="S349" s="76">
        <f t="shared" si="113"/>
        <v>0.5</v>
      </c>
      <c r="T349" s="76">
        <f t="shared" si="114"/>
        <v>0.5</v>
      </c>
      <c r="U349" s="76">
        <f t="shared" si="115"/>
        <v>-0.69314718055994529</v>
      </c>
      <c r="W349" s="76">
        <f t="shared" si="116"/>
        <v>0</v>
      </c>
      <c r="X349" s="76">
        <f t="shared" si="117"/>
        <v>1</v>
      </c>
      <c r="Y349" s="76">
        <f t="shared" si="118"/>
        <v>0.5</v>
      </c>
      <c r="Z349" s="76">
        <f t="shared" si="100"/>
        <v>0.5</v>
      </c>
      <c r="AA349" s="76">
        <f t="shared" si="119"/>
        <v>-0.69314718055994529</v>
      </c>
    </row>
    <row r="350" spans="1:27" x14ac:dyDescent="0.25">
      <c r="A350">
        <v>1</v>
      </c>
      <c r="B350">
        <v>0</v>
      </c>
      <c r="C350">
        <v>1</v>
      </c>
      <c r="E350" s="87">
        <f t="shared" si="101"/>
        <v>0</v>
      </c>
      <c r="F350" s="87">
        <f t="shared" si="102"/>
        <v>1</v>
      </c>
      <c r="G350" s="87">
        <f t="shared" si="103"/>
        <v>0.5</v>
      </c>
      <c r="H350" s="87">
        <f t="shared" si="104"/>
        <v>0.5</v>
      </c>
      <c r="I350" s="87">
        <f t="shared" si="105"/>
        <v>-0.69314718055994529</v>
      </c>
      <c r="K350" s="76">
        <f t="shared" si="106"/>
        <v>0.605195533283861</v>
      </c>
      <c r="L350" s="76">
        <f t="shared" si="107"/>
        <v>1.8316103146534117</v>
      </c>
      <c r="M350" s="76">
        <f t="shared" si="108"/>
        <v>0.64684406084231982</v>
      </c>
      <c r="N350" s="76">
        <f t="shared" si="109"/>
        <v>0.64684406084231982</v>
      </c>
      <c r="O350" s="76">
        <f t="shared" si="110"/>
        <v>-0.4356500323217834</v>
      </c>
      <c r="Q350" s="76">
        <f t="shared" si="111"/>
        <v>0.605195533283861</v>
      </c>
      <c r="R350" s="76">
        <f t="shared" si="112"/>
        <v>1.8316103146534117</v>
      </c>
      <c r="S350" s="76">
        <f t="shared" si="113"/>
        <v>0.64684406084231982</v>
      </c>
      <c r="T350" s="76">
        <f t="shared" si="114"/>
        <v>0.64684406084231982</v>
      </c>
      <c r="U350" s="76">
        <f t="shared" si="115"/>
        <v>-0.4356500323217834</v>
      </c>
      <c r="W350" s="76">
        <f t="shared" si="116"/>
        <v>0</v>
      </c>
      <c r="X350" s="76">
        <f t="shared" si="117"/>
        <v>1</v>
      </c>
      <c r="Y350" s="76">
        <f t="shared" si="118"/>
        <v>0.5</v>
      </c>
      <c r="Z350" s="76">
        <f t="shared" si="100"/>
        <v>0.5</v>
      </c>
      <c r="AA350" s="76">
        <f t="shared" si="119"/>
        <v>-0.69314718055994529</v>
      </c>
    </row>
    <row r="351" spans="1:27" x14ac:dyDescent="0.25">
      <c r="A351">
        <v>1</v>
      </c>
      <c r="B351">
        <v>0</v>
      </c>
      <c r="C351">
        <v>0</v>
      </c>
      <c r="E351" s="87">
        <f t="shared" si="101"/>
        <v>0</v>
      </c>
      <c r="F351" s="87">
        <f t="shared" si="102"/>
        <v>1</v>
      </c>
      <c r="G351" s="87">
        <f t="shared" si="103"/>
        <v>0.5</v>
      </c>
      <c r="H351" s="87">
        <f t="shared" si="104"/>
        <v>0.5</v>
      </c>
      <c r="I351" s="87">
        <f t="shared" si="105"/>
        <v>-0.69314718055994529</v>
      </c>
      <c r="K351" s="76">
        <f t="shared" si="106"/>
        <v>0</v>
      </c>
      <c r="L351" s="76">
        <f t="shared" si="107"/>
        <v>1</v>
      </c>
      <c r="M351" s="76">
        <f t="shared" si="108"/>
        <v>0.5</v>
      </c>
      <c r="N351" s="76">
        <f t="shared" si="109"/>
        <v>0.5</v>
      </c>
      <c r="O351" s="76">
        <f t="shared" si="110"/>
        <v>-0.69314718055994529</v>
      </c>
      <c r="Q351" s="76">
        <f t="shared" si="111"/>
        <v>0</v>
      </c>
      <c r="R351" s="76">
        <f t="shared" si="112"/>
        <v>1</v>
      </c>
      <c r="S351" s="76">
        <f t="shared" si="113"/>
        <v>0.5</v>
      </c>
      <c r="T351" s="76">
        <f t="shared" si="114"/>
        <v>0.5</v>
      </c>
      <c r="U351" s="76">
        <f t="shared" si="115"/>
        <v>-0.69314718055994529</v>
      </c>
      <c r="W351" s="76">
        <f t="shared" si="116"/>
        <v>0</v>
      </c>
      <c r="X351" s="76">
        <f t="shared" si="117"/>
        <v>1</v>
      </c>
      <c r="Y351" s="76">
        <f t="shared" si="118"/>
        <v>0.5</v>
      </c>
      <c r="Z351" s="76">
        <f t="shared" si="100"/>
        <v>0.5</v>
      </c>
      <c r="AA351" s="76">
        <f t="shared" si="119"/>
        <v>-0.69314718055994529</v>
      </c>
    </row>
    <row r="352" spans="1:27" x14ac:dyDescent="0.25">
      <c r="A352">
        <v>1</v>
      </c>
      <c r="B352">
        <v>0</v>
      </c>
      <c r="C352">
        <v>1</v>
      </c>
      <c r="E352" s="87">
        <f t="shared" si="101"/>
        <v>0</v>
      </c>
      <c r="F352" s="87">
        <f t="shared" si="102"/>
        <v>1</v>
      </c>
      <c r="G352" s="87">
        <f t="shared" si="103"/>
        <v>0.5</v>
      </c>
      <c r="H352" s="87">
        <f t="shared" si="104"/>
        <v>0.5</v>
      </c>
      <c r="I352" s="87">
        <f t="shared" si="105"/>
        <v>-0.69314718055994529</v>
      </c>
      <c r="K352" s="76">
        <f t="shared" si="106"/>
        <v>0.605195533283861</v>
      </c>
      <c r="L352" s="76">
        <f t="shared" si="107"/>
        <v>1.8316103146534117</v>
      </c>
      <c r="M352" s="76">
        <f t="shared" si="108"/>
        <v>0.64684406084231982</v>
      </c>
      <c r="N352" s="76">
        <f t="shared" si="109"/>
        <v>0.64684406084231982</v>
      </c>
      <c r="O352" s="76">
        <f t="shared" si="110"/>
        <v>-0.4356500323217834</v>
      </c>
      <c r="Q352" s="76">
        <f t="shared" si="111"/>
        <v>0.605195533283861</v>
      </c>
      <c r="R352" s="76">
        <f t="shared" si="112"/>
        <v>1.8316103146534117</v>
      </c>
      <c r="S352" s="76">
        <f t="shared" si="113"/>
        <v>0.64684406084231982</v>
      </c>
      <c r="T352" s="76">
        <f t="shared" si="114"/>
        <v>0.64684406084231982</v>
      </c>
      <c r="U352" s="76">
        <f t="shared" si="115"/>
        <v>-0.4356500323217834</v>
      </c>
      <c r="W352" s="76">
        <f t="shared" si="116"/>
        <v>0</v>
      </c>
      <c r="X352" s="76">
        <f t="shared" si="117"/>
        <v>1</v>
      </c>
      <c r="Y352" s="76">
        <f t="shared" si="118"/>
        <v>0.5</v>
      </c>
      <c r="Z352" s="76">
        <f t="shared" si="100"/>
        <v>0.5</v>
      </c>
      <c r="AA352" s="76">
        <f t="shared" si="119"/>
        <v>-0.69314718055994529</v>
      </c>
    </row>
    <row r="353" spans="1:27" x14ac:dyDescent="0.25">
      <c r="A353">
        <v>1</v>
      </c>
      <c r="B353">
        <v>0</v>
      </c>
      <c r="C353">
        <v>1</v>
      </c>
      <c r="E353" s="87">
        <f t="shared" si="101"/>
        <v>0</v>
      </c>
      <c r="F353" s="87">
        <f t="shared" si="102"/>
        <v>1</v>
      </c>
      <c r="G353" s="87">
        <f t="shared" si="103"/>
        <v>0.5</v>
      </c>
      <c r="H353" s="87">
        <f t="shared" si="104"/>
        <v>0.5</v>
      </c>
      <c r="I353" s="87">
        <f t="shared" si="105"/>
        <v>-0.69314718055994529</v>
      </c>
      <c r="K353" s="76">
        <f t="shared" si="106"/>
        <v>0.605195533283861</v>
      </c>
      <c r="L353" s="76">
        <f t="shared" si="107"/>
        <v>1.8316103146534117</v>
      </c>
      <c r="M353" s="76">
        <f t="shared" si="108"/>
        <v>0.64684406084231982</v>
      </c>
      <c r="N353" s="76">
        <f t="shared" si="109"/>
        <v>0.64684406084231982</v>
      </c>
      <c r="O353" s="76">
        <f t="shared" si="110"/>
        <v>-0.4356500323217834</v>
      </c>
      <c r="Q353" s="76">
        <f t="shared" si="111"/>
        <v>0.605195533283861</v>
      </c>
      <c r="R353" s="76">
        <f t="shared" si="112"/>
        <v>1.8316103146534117</v>
      </c>
      <c r="S353" s="76">
        <f t="shared" si="113"/>
        <v>0.64684406084231982</v>
      </c>
      <c r="T353" s="76">
        <f t="shared" si="114"/>
        <v>0.64684406084231982</v>
      </c>
      <c r="U353" s="76">
        <f t="shared" si="115"/>
        <v>-0.4356500323217834</v>
      </c>
      <c r="W353" s="76">
        <f t="shared" si="116"/>
        <v>0</v>
      </c>
      <c r="X353" s="76">
        <f t="shared" si="117"/>
        <v>1</v>
      </c>
      <c r="Y353" s="76">
        <f t="shared" si="118"/>
        <v>0.5</v>
      </c>
      <c r="Z353" s="76">
        <f t="shared" si="100"/>
        <v>0.5</v>
      </c>
      <c r="AA353" s="76">
        <f t="shared" si="119"/>
        <v>-0.69314718055994529</v>
      </c>
    </row>
    <row r="354" spans="1:27" x14ac:dyDescent="0.25">
      <c r="A354">
        <v>1</v>
      </c>
      <c r="B354">
        <v>0</v>
      </c>
      <c r="C354">
        <v>0</v>
      </c>
      <c r="E354" s="87">
        <f t="shared" si="101"/>
        <v>0</v>
      </c>
      <c r="F354" s="87">
        <f t="shared" si="102"/>
        <v>1</v>
      </c>
      <c r="G354" s="87">
        <f t="shared" si="103"/>
        <v>0.5</v>
      </c>
      <c r="H354" s="87">
        <f t="shared" si="104"/>
        <v>0.5</v>
      </c>
      <c r="I354" s="87">
        <f t="shared" si="105"/>
        <v>-0.69314718055994529</v>
      </c>
      <c r="K354" s="76">
        <f t="shared" si="106"/>
        <v>0</v>
      </c>
      <c r="L354" s="76">
        <f t="shared" si="107"/>
        <v>1</v>
      </c>
      <c r="M354" s="76">
        <f t="shared" si="108"/>
        <v>0.5</v>
      </c>
      <c r="N354" s="76">
        <f t="shared" si="109"/>
        <v>0.5</v>
      </c>
      <c r="O354" s="76">
        <f t="shared" si="110"/>
        <v>-0.69314718055994529</v>
      </c>
      <c r="Q354" s="76">
        <f t="shared" si="111"/>
        <v>0</v>
      </c>
      <c r="R354" s="76">
        <f t="shared" si="112"/>
        <v>1</v>
      </c>
      <c r="S354" s="76">
        <f t="shared" si="113"/>
        <v>0.5</v>
      </c>
      <c r="T354" s="76">
        <f t="shared" si="114"/>
        <v>0.5</v>
      </c>
      <c r="U354" s="76">
        <f t="shared" si="115"/>
        <v>-0.69314718055994529</v>
      </c>
      <c r="W354" s="76">
        <f t="shared" si="116"/>
        <v>0</v>
      </c>
      <c r="X354" s="76">
        <f t="shared" si="117"/>
        <v>1</v>
      </c>
      <c r="Y354" s="76">
        <f t="shared" si="118"/>
        <v>0.5</v>
      </c>
      <c r="Z354" s="76">
        <f t="shared" si="100"/>
        <v>0.5</v>
      </c>
      <c r="AA354" s="76">
        <f t="shared" si="119"/>
        <v>-0.69314718055994529</v>
      </c>
    </row>
    <row r="355" spans="1:27" x14ac:dyDescent="0.25">
      <c r="A355">
        <v>1</v>
      </c>
      <c r="B355">
        <v>1</v>
      </c>
      <c r="C355">
        <v>0</v>
      </c>
      <c r="E355" s="87">
        <f t="shared" si="101"/>
        <v>1.462280267582817</v>
      </c>
      <c r="F355" s="87">
        <f t="shared" si="102"/>
        <v>4.3157894714615983</v>
      </c>
      <c r="G355" s="87">
        <f t="shared" si="103"/>
        <v>0.81188118804015652</v>
      </c>
      <c r="H355" s="87">
        <f t="shared" si="104"/>
        <v>0.81188118804015652</v>
      </c>
      <c r="I355" s="87">
        <f t="shared" si="105"/>
        <v>-0.20840126967388672</v>
      </c>
      <c r="K355" s="76">
        <f t="shared" si="106"/>
        <v>1.462280267582817</v>
      </c>
      <c r="L355" s="76">
        <f t="shared" si="107"/>
        <v>4.3157894714615983</v>
      </c>
      <c r="M355" s="76">
        <f t="shared" si="108"/>
        <v>0.81188118804015652</v>
      </c>
      <c r="N355" s="76">
        <f t="shared" si="109"/>
        <v>0.81188118804015652</v>
      </c>
      <c r="O355" s="76">
        <f t="shared" si="110"/>
        <v>-0.20840126967388672</v>
      </c>
      <c r="Q355" s="76">
        <f t="shared" si="111"/>
        <v>1.462280267582817</v>
      </c>
      <c r="R355" s="76">
        <f t="shared" si="112"/>
        <v>4.3157894714615983</v>
      </c>
      <c r="S355" s="76">
        <f t="shared" si="113"/>
        <v>0.81188118804015652</v>
      </c>
      <c r="T355" s="76">
        <f t="shared" si="114"/>
        <v>0.81188118804015652</v>
      </c>
      <c r="U355" s="76">
        <f t="shared" si="115"/>
        <v>-0.20840126967388672</v>
      </c>
      <c r="W355" s="76">
        <f t="shared" si="116"/>
        <v>0</v>
      </c>
      <c r="X355" s="76">
        <f t="shared" si="117"/>
        <v>1</v>
      </c>
      <c r="Y355" s="76">
        <f t="shared" si="118"/>
        <v>0.5</v>
      </c>
      <c r="Z355" s="76">
        <f t="shared" si="100"/>
        <v>0.5</v>
      </c>
      <c r="AA355" s="76">
        <f t="shared" si="119"/>
        <v>-0.69314718055994529</v>
      </c>
    </row>
    <row r="356" spans="1:27" x14ac:dyDescent="0.25">
      <c r="A356">
        <v>1</v>
      </c>
      <c r="B356">
        <v>1</v>
      </c>
      <c r="C356">
        <v>1</v>
      </c>
      <c r="E356" s="87">
        <f t="shared" si="101"/>
        <v>1.462280267582817</v>
      </c>
      <c r="F356" s="87">
        <f t="shared" si="102"/>
        <v>4.3157894714615983</v>
      </c>
      <c r="G356" s="87">
        <f t="shared" si="103"/>
        <v>0.81188118804015652</v>
      </c>
      <c r="H356" s="87">
        <f t="shared" si="104"/>
        <v>0.81188118804015652</v>
      </c>
      <c r="I356" s="87">
        <f t="shared" si="105"/>
        <v>-0.20840126967388672</v>
      </c>
      <c r="K356" s="76">
        <f t="shared" si="106"/>
        <v>2.0674758008666778</v>
      </c>
      <c r="L356" s="76">
        <f t="shared" si="107"/>
        <v>7.9048445118016568</v>
      </c>
      <c r="M356" s="76">
        <f t="shared" si="108"/>
        <v>0.88770157652110693</v>
      </c>
      <c r="N356" s="76">
        <f t="shared" si="109"/>
        <v>0.88770157652110693</v>
      </c>
      <c r="O356" s="76">
        <f t="shared" si="110"/>
        <v>-0.11911965494784649</v>
      </c>
      <c r="Q356" s="76">
        <f t="shared" si="111"/>
        <v>4.0773020688385255</v>
      </c>
      <c r="R356" s="76">
        <f t="shared" si="112"/>
        <v>58.986114505249297</v>
      </c>
      <c r="S356" s="76">
        <f t="shared" si="113"/>
        <v>0.98332947535862669</v>
      </c>
      <c r="T356" s="76">
        <f t="shared" si="114"/>
        <v>0.98332947535862669</v>
      </c>
      <c r="U356" s="76">
        <f t="shared" si="115"/>
        <v>-1.6811041688186097E-2</v>
      </c>
      <c r="W356" s="76">
        <f t="shared" si="116"/>
        <v>0</v>
      </c>
      <c r="X356" s="76">
        <f t="shared" si="117"/>
        <v>1</v>
      </c>
      <c r="Y356" s="76">
        <f t="shared" si="118"/>
        <v>0.5</v>
      </c>
      <c r="Z356" s="76">
        <f t="shared" si="100"/>
        <v>0.5</v>
      </c>
      <c r="AA356" s="76">
        <f t="shared" si="119"/>
        <v>-0.69314718055994529</v>
      </c>
    </row>
    <row r="357" spans="1:27" x14ac:dyDescent="0.25">
      <c r="A357">
        <v>1</v>
      </c>
      <c r="B357">
        <v>1</v>
      </c>
      <c r="C357">
        <v>1</v>
      </c>
      <c r="E357" s="87">
        <f t="shared" si="101"/>
        <v>1.462280267582817</v>
      </c>
      <c r="F357" s="87">
        <f t="shared" si="102"/>
        <v>4.3157894714615983</v>
      </c>
      <c r="G357" s="87">
        <f t="shared" si="103"/>
        <v>0.81188118804015652</v>
      </c>
      <c r="H357" s="87">
        <f t="shared" si="104"/>
        <v>0.81188118804015652</v>
      </c>
      <c r="I357" s="87">
        <f t="shared" si="105"/>
        <v>-0.20840126967388672</v>
      </c>
      <c r="K357" s="76">
        <f t="shared" si="106"/>
        <v>2.0674758008666778</v>
      </c>
      <c r="L357" s="76">
        <f t="shared" si="107"/>
        <v>7.9048445118016568</v>
      </c>
      <c r="M357" s="76">
        <f t="shared" si="108"/>
        <v>0.88770157652110693</v>
      </c>
      <c r="N357" s="76">
        <f t="shared" si="109"/>
        <v>0.88770157652110693</v>
      </c>
      <c r="O357" s="76">
        <f t="shared" si="110"/>
        <v>-0.11911965494784649</v>
      </c>
      <c r="Q357" s="76">
        <f t="shared" si="111"/>
        <v>4.0773020688385255</v>
      </c>
      <c r="R357" s="76">
        <f t="shared" si="112"/>
        <v>58.986114505249297</v>
      </c>
      <c r="S357" s="76">
        <f t="shared" si="113"/>
        <v>0.98332947535862669</v>
      </c>
      <c r="T357" s="76">
        <f t="shared" si="114"/>
        <v>0.98332947535862669</v>
      </c>
      <c r="U357" s="76">
        <f t="shared" si="115"/>
        <v>-1.6811041688186097E-2</v>
      </c>
      <c r="W357" s="76">
        <f t="shared" si="116"/>
        <v>0</v>
      </c>
      <c r="X357" s="76">
        <f t="shared" si="117"/>
        <v>1</v>
      </c>
      <c r="Y357" s="76">
        <f t="shared" si="118"/>
        <v>0.5</v>
      </c>
      <c r="Z357" s="76">
        <f t="shared" si="100"/>
        <v>0.5</v>
      </c>
      <c r="AA357" s="76">
        <f t="shared" si="119"/>
        <v>-0.69314718055994529</v>
      </c>
    </row>
    <row r="358" spans="1:27" x14ac:dyDescent="0.25">
      <c r="A358">
        <v>1</v>
      </c>
      <c r="B358">
        <v>1</v>
      </c>
      <c r="C358">
        <v>0</v>
      </c>
      <c r="E358" s="87">
        <f t="shared" si="101"/>
        <v>1.462280267582817</v>
      </c>
      <c r="F358" s="87">
        <f t="shared" si="102"/>
        <v>4.3157894714615983</v>
      </c>
      <c r="G358" s="87">
        <f t="shared" si="103"/>
        <v>0.81188118804015652</v>
      </c>
      <c r="H358" s="87">
        <f t="shared" si="104"/>
        <v>0.81188118804015652</v>
      </c>
      <c r="I358" s="87">
        <f t="shared" si="105"/>
        <v>-0.20840126967388672</v>
      </c>
      <c r="K358" s="76">
        <f t="shared" si="106"/>
        <v>1.462280267582817</v>
      </c>
      <c r="L358" s="76">
        <f t="shared" si="107"/>
        <v>4.3157894714615983</v>
      </c>
      <c r="M358" s="76">
        <f t="shared" si="108"/>
        <v>0.81188118804015652</v>
      </c>
      <c r="N358" s="76">
        <f t="shared" si="109"/>
        <v>0.81188118804015652</v>
      </c>
      <c r="O358" s="76">
        <f t="shared" si="110"/>
        <v>-0.20840126967388672</v>
      </c>
      <c r="Q358" s="76">
        <f t="shared" si="111"/>
        <v>1.462280267582817</v>
      </c>
      <c r="R358" s="76">
        <f t="shared" si="112"/>
        <v>4.3157894714615983</v>
      </c>
      <c r="S358" s="76">
        <f t="shared" si="113"/>
        <v>0.81188118804015652</v>
      </c>
      <c r="T358" s="76">
        <f t="shared" si="114"/>
        <v>0.81188118804015652</v>
      </c>
      <c r="U358" s="76">
        <f t="shared" si="115"/>
        <v>-0.20840126967388672</v>
      </c>
      <c r="W358" s="76">
        <f t="shared" si="116"/>
        <v>0</v>
      </c>
      <c r="X358" s="76">
        <f t="shared" si="117"/>
        <v>1</v>
      </c>
      <c r="Y358" s="76">
        <f t="shared" si="118"/>
        <v>0.5</v>
      </c>
      <c r="Z358" s="76">
        <f t="shared" si="100"/>
        <v>0.5</v>
      </c>
      <c r="AA358" s="76">
        <f t="shared" si="119"/>
        <v>-0.69314718055994529</v>
      </c>
    </row>
    <row r="359" spans="1:27" x14ac:dyDescent="0.25">
      <c r="A359">
        <v>1</v>
      </c>
      <c r="B359">
        <v>0</v>
      </c>
      <c r="C359">
        <v>0</v>
      </c>
      <c r="E359" s="87">
        <f t="shared" si="101"/>
        <v>0</v>
      </c>
      <c r="F359" s="87">
        <f t="shared" si="102"/>
        <v>1</v>
      </c>
      <c r="G359" s="87">
        <f t="shared" si="103"/>
        <v>0.5</v>
      </c>
      <c r="H359" s="87">
        <f t="shared" si="104"/>
        <v>0.5</v>
      </c>
      <c r="I359" s="87">
        <f t="shared" si="105"/>
        <v>-0.69314718055994529</v>
      </c>
      <c r="K359" s="76">
        <f t="shared" si="106"/>
        <v>0</v>
      </c>
      <c r="L359" s="76">
        <f t="shared" si="107"/>
        <v>1</v>
      </c>
      <c r="M359" s="76">
        <f t="shared" si="108"/>
        <v>0.5</v>
      </c>
      <c r="N359" s="76">
        <f t="shared" si="109"/>
        <v>0.5</v>
      </c>
      <c r="O359" s="76">
        <f t="shared" si="110"/>
        <v>-0.69314718055994529</v>
      </c>
      <c r="Q359" s="76">
        <f t="shared" si="111"/>
        <v>0</v>
      </c>
      <c r="R359" s="76">
        <f t="shared" si="112"/>
        <v>1</v>
      </c>
      <c r="S359" s="76">
        <f t="shared" si="113"/>
        <v>0.5</v>
      </c>
      <c r="T359" s="76">
        <f t="shared" si="114"/>
        <v>0.5</v>
      </c>
      <c r="U359" s="76">
        <f t="shared" si="115"/>
        <v>-0.69314718055994529</v>
      </c>
      <c r="W359" s="76">
        <f t="shared" si="116"/>
        <v>0</v>
      </c>
      <c r="X359" s="76">
        <f t="shared" si="117"/>
        <v>1</v>
      </c>
      <c r="Y359" s="76">
        <f t="shared" si="118"/>
        <v>0.5</v>
      </c>
      <c r="Z359" s="76">
        <f t="shared" si="100"/>
        <v>0.5</v>
      </c>
      <c r="AA359" s="76">
        <f t="shared" si="119"/>
        <v>-0.69314718055994529</v>
      </c>
    </row>
    <row r="360" spans="1:27" x14ac:dyDescent="0.25">
      <c r="A360">
        <v>1</v>
      </c>
      <c r="B360">
        <v>0</v>
      </c>
      <c r="C360">
        <v>1</v>
      </c>
      <c r="E360" s="87">
        <f t="shared" si="101"/>
        <v>0</v>
      </c>
      <c r="F360" s="87">
        <f t="shared" si="102"/>
        <v>1</v>
      </c>
      <c r="G360" s="87">
        <f t="shared" si="103"/>
        <v>0.5</v>
      </c>
      <c r="H360" s="87">
        <f t="shared" si="104"/>
        <v>0.5</v>
      </c>
      <c r="I360" s="87">
        <f t="shared" si="105"/>
        <v>-0.69314718055994529</v>
      </c>
      <c r="K360" s="76">
        <f t="shared" si="106"/>
        <v>0.605195533283861</v>
      </c>
      <c r="L360" s="76">
        <f t="shared" si="107"/>
        <v>1.8316103146534117</v>
      </c>
      <c r="M360" s="76">
        <f t="shared" si="108"/>
        <v>0.64684406084231982</v>
      </c>
      <c r="N360" s="76">
        <f t="shared" si="109"/>
        <v>0.64684406084231982</v>
      </c>
      <c r="O360" s="76">
        <f t="shared" si="110"/>
        <v>-0.4356500323217834</v>
      </c>
      <c r="Q360" s="76">
        <f t="shared" si="111"/>
        <v>0.605195533283861</v>
      </c>
      <c r="R360" s="76">
        <f t="shared" si="112"/>
        <v>1.8316103146534117</v>
      </c>
      <c r="S360" s="76">
        <f t="shared" si="113"/>
        <v>0.64684406084231982</v>
      </c>
      <c r="T360" s="76">
        <f t="shared" si="114"/>
        <v>0.64684406084231982</v>
      </c>
      <c r="U360" s="76">
        <f t="shared" si="115"/>
        <v>-0.4356500323217834</v>
      </c>
      <c r="W360" s="76">
        <f t="shared" si="116"/>
        <v>0</v>
      </c>
      <c r="X360" s="76">
        <f t="shared" si="117"/>
        <v>1</v>
      </c>
      <c r="Y360" s="76">
        <f t="shared" si="118"/>
        <v>0.5</v>
      </c>
      <c r="Z360" s="76">
        <f t="shared" si="100"/>
        <v>0.5</v>
      </c>
      <c r="AA360" s="76">
        <f t="shared" si="119"/>
        <v>-0.69314718055994529</v>
      </c>
    </row>
    <row r="361" spans="1:27" x14ac:dyDescent="0.25">
      <c r="A361">
        <v>1</v>
      </c>
      <c r="B361">
        <v>0</v>
      </c>
      <c r="C361">
        <v>1</v>
      </c>
      <c r="E361" s="87">
        <f t="shared" si="101"/>
        <v>0</v>
      </c>
      <c r="F361" s="87">
        <f t="shared" si="102"/>
        <v>1</v>
      </c>
      <c r="G361" s="87">
        <f t="shared" si="103"/>
        <v>0.5</v>
      </c>
      <c r="H361" s="87">
        <f t="shared" si="104"/>
        <v>0.5</v>
      </c>
      <c r="I361" s="87">
        <f t="shared" si="105"/>
        <v>-0.69314718055994529</v>
      </c>
      <c r="K361" s="76">
        <f t="shared" si="106"/>
        <v>0.605195533283861</v>
      </c>
      <c r="L361" s="76">
        <f t="shared" si="107"/>
        <v>1.8316103146534117</v>
      </c>
      <c r="M361" s="76">
        <f t="shared" si="108"/>
        <v>0.64684406084231982</v>
      </c>
      <c r="N361" s="76">
        <f t="shared" si="109"/>
        <v>0.64684406084231982</v>
      </c>
      <c r="O361" s="76">
        <f t="shared" si="110"/>
        <v>-0.4356500323217834</v>
      </c>
      <c r="Q361" s="76">
        <f t="shared" si="111"/>
        <v>0.605195533283861</v>
      </c>
      <c r="R361" s="76">
        <f t="shared" si="112"/>
        <v>1.8316103146534117</v>
      </c>
      <c r="S361" s="76">
        <f t="shared" si="113"/>
        <v>0.64684406084231982</v>
      </c>
      <c r="T361" s="76">
        <f t="shared" si="114"/>
        <v>0.64684406084231982</v>
      </c>
      <c r="U361" s="76">
        <f t="shared" si="115"/>
        <v>-0.4356500323217834</v>
      </c>
      <c r="W361" s="76">
        <f t="shared" si="116"/>
        <v>0</v>
      </c>
      <c r="X361" s="76">
        <f t="shared" si="117"/>
        <v>1</v>
      </c>
      <c r="Y361" s="76">
        <f t="shared" si="118"/>
        <v>0.5</v>
      </c>
      <c r="Z361" s="76">
        <f t="shared" si="100"/>
        <v>0.5</v>
      </c>
      <c r="AA361" s="76">
        <f t="shared" si="119"/>
        <v>-0.69314718055994529</v>
      </c>
    </row>
    <row r="362" spans="1:27" x14ac:dyDescent="0.25">
      <c r="A362">
        <v>1</v>
      </c>
      <c r="B362">
        <v>0</v>
      </c>
      <c r="C362">
        <v>1</v>
      </c>
      <c r="E362" s="87">
        <f t="shared" si="101"/>
        <v>0</v>
      </c>
      <c r="F362" s="87">
        <f t="shared" si="102"/>
        <v>1</v>
      </c>
      <c r="G362" s="87">
        <f t="shared" si="103"/>
        <v>0.5</v>
      </c>
      <c r="H362" s="87">
        <f t="shared" si="104"/>
        <v>0.5</v>
      </c>
      <c r="I362" s="87">
        <f t="shared" si="105"/>
        <v>-0.69314718055994529</v>
      </c>
      <c r="K362" s="76">
        <f t="shared" si="106"/>
        <v>0.605195533283861</v>
      </c>
      <c r="L362" s="76">
        <f t="shared" si="107"/>
        <v>1.8316103146534117</v>
      </c>
      <c r="M362" s="76">
        <f t="shared" si="108"/>
        <v>0.64684406084231982</v>
      </c>
      <c r="N362" s="76">
        <f t="shared" si="109"/>
        <v>0.64684406084231982</v>
      </c>
      <c r="O362" s="76">
        <f t="shared" si="110"/>
        <v>-0.4356500323217834</v>
      </c>
      <c r="Q362" s="76">
        <f t="shared" si="111"/>
        <v>0.605195533283861</v>
      </c>
      <c r="R362" s="76">
        <f t="shared" si="112"/>
        <v>1.8316103146534117</v>
      </c>
      <c r="S362" s="76">
        <f t="shared" si="113"/>
        <v>0.64684406084231982</v>
      </c>
      <c r="T362" s="76">
        <f t="shared" si="114"/>
        <v>0.64684406084231982</v>
      </c>
      <c r="U362" s="76">
        <f t="shared" si="115"/>
        <v>-0.4356500323217834</v>
      </c>
      <c r="W362" s="76">
        <f t="shared" si="116"/>
        <v>0</v>
      </c>
      <c r="X362" s="76">
        <f t="shared" si="117"/>
        <v>1</v>
      </c>
      <c r="Y362" s="76">
        <f t="shared" si="118"/>
        <v>0.5</v>
      </c>
      <c r="Z362" s="76">
        <f t="shared" si="100"/>
        <v>0.5</v>
      </c>
      <c r="AA362" s="76">
        <f t="shared" si="119"/>
        <v>-0.69314718055994529</v>
      </c>
    </row>
    <row r="363" spans="1:27" x14ac:dyDescent="0.25">
      <c r="A363">
        <v>1</v>
      </c>
      <c r="B363">
        <v>0</v>
      </c>
      <c r="C363">
        <v>1</v>
      </c>
      <c r="E363" s="87">
        <f t="shared" si="101"/>
        <v>0</v>
      </c>
      <c r="F363" s="87">
        <f t="shared" si="102"/>
        <v>1</v>
      </c>
      <c r="G363" s="87">
        <f t="shared" si="103"/>
        <v>0.5</v>
      </c>
      <c r="H363" s="87">
        <f t="shared" si="104"/>
        <v>0.5</v>
      </c>
      <c r="I363" s="87">
        <f t="shared" si="105"/>
        <v>-0.69314718055994529</v>
      </c>
      <c r="K363" s="76">
        <f t="shared" si="106"/>
        <v>0.605195533283861</v>
      </c>
      <c r="L363" s="76">
        <f t="shared" si="107"/>
        <v>1.8316103146534117</v>
      </c>
      <c r="M363" s="76">
        <f t="shared" si="108"/>
        <v>0.64684406084231982</v>
      </c>
      <c r="N363" s="76">
        <f t="shared" si="109"/>
        <v>0.64684406084231982</v>
      </c>
      <c r="O363" s="76">
        <f t="shared" si="110"/>
        <v>-0.4356500323217834</v>
      </c>
      <c r="Q363" s="76">
        <f t="shared" si="111"/>
        <v>0.605195533283861</v>
      </c>
      <c r="R363" s="76">
        <f t="shared" si="112"/>
        <v>1.8316103146534117</v>
      </c>
      <c r="S363" s="76">
        <f t="shared" si="113"/>
        <v>0.64684406084231982</v>
      </c>
      <c r="T363" s="76">
        <f t="shared" si="114"/>
        <v>0.64684406084231982</v>
      </c>
      <c r="U363" s="76">
        <f t="shared" si="115"/>
        <v>-0.4356500323217834</v>
      </c>
      <c r="W363" s="76">
        <f t="shared" si="116"/>
        <v>0</v>
      </c>
      <c r="X363" s="76">
        <f t="shared" si="117"/>
        <v>1</v>
      </c>
      <c r="Y363" s="76">
        <f t="shared" si="118"/>
        <v>0.5</v>
      </c>
      <c r="Z363" s="76">
        <f t="shared" si="100"/>
        <v>0.5</v>
      </c>
      <c r="AA363" s="76">
        <f t="shared" si="119"/>
        <v>-0.69314718055994529</v>
      </c>
    </row>
    <row r="364" spans="1:27" x14ac:dyDescent="0.25">
      <c r="A364">
        <v>1</v>
      </c>
      <c r="B364">
        <v>0</v>
      </c>
      <c r="C364">
        <v>0</v>
      </c>
      <c r="E364" s="87">
        <f t="shared" si="101"/>
        <v>0</v>
      </c>
      <c r="F364" s="87">
        <f t="shared" si="102"/>
        <v>1</v>
      </c>
      <c r="G364" s="87">
        <f t="shared" si="103"/>
        <v>0.5</v>
      </c>
      <c r="H364" s="87">
        <f t="shared" si="104"/>
        <v>0.5</v>
      </c>
      <c r="I364" s="87">
        <f t="shared" si="105"/>
        <v>-0.69314718055994529</v>
      </c>
      <c r="K364" s="76">
        <f t="shared" si="106"/>
        <v>0</v>
      </c>
      <c r="L364" s="76">
        <f t="shared" si="107"/>
        <v>1</v>
      </c>
      <c r="M364" s="76">
        <f t="shared" si="108"/>
        <v>0.5</v>
      </c>
      <c r="N364" s="76">
        <f t="shared" si="109"/>
        <v>0.5</v>
      </c>
      <c r="O364" s="76">
        <f t="shared" si="110"/>
        <v>-0.69314718055994529</v>
      </c>
      <c r="Q364" s="76">
        <f t="shared" si="111"/>
        <v>0</v>
      </c>
      <c r="R364" s="76">
        <f t="shared" si="112"/>
        <v>1</v>
      </c>
      <c r="S364" s="76">
        <f t="shared" si="113"/>
        <v>0.5</v>
      </c>
      <c r="T364" s="76">
        <f t="shared" si="114"/>
        <v>0.5</v>
      </c>
      <c r="U364" s="76">
        <f t="shared" si="115"/>
        <v>-0.69314718055994529</v>
      </c>
      <c r="W364" s="76">
        <f t="shared" si="116"/>
        <v>0</v>
      </c>
      <c r="X364" s="76">
        <f t="shared" si="117"/>
        <v>1</v>
      </c>
      <c r="Y364" s="76">
        <f t="shared" si="118"/>
        <v>0.5</v>
      </c>
      <c r="Z364" s="76">
        <f t="shared" si="100"/>
        <v>0.5</v>
      </c>
      <c r="AA364" s="76">
        <f t="shared" si="119"/>
        <v>-0.69314718055994529</v>
      </c>
    </row>
    <row r="365" spans="1:27" x14ac:dyDescent="0.25">
      <c r="A365">
        <v>1</v>
      </c>
      <c r="B365">
        <v>1</v>
      </c>
      <c r="C365">
        <v>1</v>
      </c>
      <c r="E365" s="87">
        <f t="shared" si="101"/>
        <v>1.462280267582817</v>
      </c>
      <c r="F365" s="87">
        <f t="shared" si="102"/>
        <v>4.3157894714615983</v>
      </c>
      <c r="G365" s="87">
        <f t="shared" si="103"/>
        <v>0.81188118804015652</v>
      </c>
      <c r="H365" s="87">
        <f t="shared" si="104"/>
        <v>0.81188118804015652</v>
      </c>
      <c r="I365" s="87">
        <f t="shared" si="105"/>
        <v>-0.20840126967388672</v>
      </c>
      <c r="K365" s="76">
        <f t="shared" si="106"/>
        <v>2.0674758008666778</v>
      </c>
      <c r="L365" s="76">
        <f t="shared" si="107"/>
        <v>7.9048445118016568</v>
      </c>
      <c r="M365" s="76">
        <f t="shared" si="108"/>
        <v>0.88770157652110693</v>
      </c>
      <c r="N365" s="76">
        <f t="shared" si="109"/>
        <v>0.88770157652110693</v>
      </c>
      <c r="O365" s="76">
        <f t="shared" si="110"/>
        <v>-0.11911965494784649</v>
      </c>
      <c r="Q365" s="76">
        <f t="shared" si="111"/>
        <v>4.0773020688385255</v>
      </c>
      <c r="R365" s="76">
        <f t="shared" si="112"/>
        <v>58.986114505249297</v>
      </c>
      <c r="S365" s="76">
        <f t="shared" si="113"/>
        <v>0.98332947535862669</v>
      </c>
      <c r="T365" s="76">
        <f t="shared" si="114"/>
        <v>0.98332947535862669</v>
      </c>
      <c r="U365" s="76">
        <f t="shared" si="115"/>
        <v>-1.6811041688186097E-2</v>
      </c>
      <c r="W365" s="76">
        <f t="shared" si="116"/>
        <v>0</v>
      </c>
      <c r="X365" s="76">
        <f t="shared" si="117"/>
        <v>1</v>
      </c>
      <c r="Y365" s="76">
        <f t="shared" si="118"/>
        <v>0.5</v>
      </c>
      <c r="Z365" s="76">
        <f t="shared" si="100"/>
        <v>0.5</v>
      </c>
      <c r="AA365" s="76">
        <f t="shared" si="119"/>
        <v>-0.69314718055994529</v>
      </c>
    </row>
    <row r="366" spans="1:27" x14ac:dyDescent="0.25">
      <c r="A366">
        <v>1</v>
      </c>
      <c r="B366">
        <v>0</v>
      </c>
      <c r="C366">
        <v>1</v>
      </c>
      <c r="E366" s="87">
        <f t="shared" si="101"/>
        <v>0</v>
      </c>
      <c r="F366" s="87">
        <f t="shared" si="102"/>
        <v>1</v>
      </c>
      <c r="G366" s="87">
        <f t="shared" si="103"/>
        <v>0.5</v>
      </c>
      <c r="H366" s="87">
        <f t="shared" si="104"/>
        <v>0.5</v>
      </c>
      <c r="I366" s="87">
        <f t="shared" si="105"/>
        <v>-0.69314718055994529</v>
      </c>
      <c r="K366" s="76">
        <f t="shared" si="106"/>
        <v>0.605195533283861</v>
      </c>
      <c r="L366" s="76">
        <f t="shared" si="107"/>
        <v>1.8316103146534117</v>
      </c>
      <c r="M366" s="76">
        <f t="shared" si="108"/>
        <v>0.64684406084231982</v>
      </c>
      <c r="N366" s="76">
        <f t="shared" si="109"/>
        <v>0.64684406084231982</v>
      </c>
      <c r="O366" s="76">
        <f t="shared" si="110"/>
        <v>-0.4356500323217834</v>
      </c>
      <c r="Q366" s="76">
        <f t="shared" si="111"/>
        <v>0.605195533283861</v>
      </c>
      <c r="R366" s="76">
        <f t="shared" si="112"/>
        <v>1.8316103146534117</v>
      </c>
      <c r="S366" s="76">
        <f t="shared" si="113"/>
        <v>0.64684406084231982</v>
      </c>
      <c r="T366" s="76">
        <f t="shared" si="114"/>
        <v>0.64684406084231982</v>
      </c>
      <c r="U366" s="76">
        <f t="shared" si="115"/>
        <v>-0.4356500323217834</v>
      </c>
      <c r="W366" s="76">
        <f t="shared" si="116"/>
        <v>0</v>
      </c>
      <c r="X366" s="76">
        <f t="shared" si="117"/>
        <v>1</v>
      </c>
      <c r="Y366" s="76">
        <f t="shared" si="118"/>
        <v>0.5</v>
      </c>
      <c r="Z366" s="76">
        <f t="shared" si="100"/>
        <v>0.5</v>
      </c>
      <c r="AA366" s="76">
        <f t="shared" si="119"/>
        <v>-0.69314718055994529</v>
      </c>
    </row>
    <row r="367" spans="1:27" x14ac:dyDescent="0.25">
      <c r="A367">
        <v>1</v>
      </c>
      <c r="B367">
        <v>0</v>
      </c>
      <c r="C367">
        <v>1</v>
      </c>
      <c r="E367" s="87">
        <f t="shared" si="101"/>
        <v>0</v>
      </c>
      <c r="F367" s="87">
        <f t="shared" si="102"/>
        <v>1</v>
      </c>
      <c r="G367" s="87">
        <f t="shared" si="103"/>
        <v>0.5</v>
      </c>
      <c r="H367" s="87">
        <f t="shared" si="104"/>
        <v>0.5</v>
      </c>
      <c r="I367" s="87">
        <f t="shared" si="105"/>
        <v>-0.69314718055994529</v>
      </c>
      <c r="K367" s="76">
        <f t="shared" si="106"/>
        <v>0.605195533283861</v>
      </c>
      <c r="L367" s="76">
        <f t="shared" si="107"/>
        <v>1.8316103146534117</v>
      </c>
      <c r="M367" s="76">
        <f t="shared" si="108"/>
        <v>0.64684406084231982</v>
      </c>
      <c r="N367" s="76">
        <f t="shared" si="109"/>
        <v>0.64684406084231982</v>
      </c>
      <c r="O367" s="76">
        <f t="shared" si="110"/>
        <v>-0.4356500323217834</v>
      </c>
      <c r="Q367" s="76">
        <f t="shared" si="111"/>
        <v>0.605195533283861</v>
      </c>
      <c r="R367" s="76">
        <f t="shared" si="112"/>
        <v>1.8316103146534117</v>
      </c>
      <c r="S367" s="76">
        <f t="shared" si="113"/>
        <v>0.64684406084231982</v>
      </c>
      <c r="T367" s="76">
        <f t="shared" si="114"/>
        <v>0.64684406084231982</v>
      </c>
      <c r="U367" s="76">
        <f t="shared" si="115"/>
        <v>-0.4356500323217834</v>
      </c>
      <c r="W367" s="76">
        <f t="shared" si="116"/>
        <v>0</v>
      </c>
      <c r="X367" s="76">
        <f t="shared" si="117"/>
        <v>1</v>
      </c>
      <c r="Y367" s="76">
        <f t="shared" si="118"/>
        <v>0.5</v>
      </c>
      <c r="Z367" s="76">
        <f t="shared" si="100"/>
        <v>0.5</v>
      </c>
      <c r="AA367" s="76">
        <f t="shared" si="119"/>
        <v>-0.69314718055994529</v>
      </c>
    </row>
    <row r="368" spans="1:27" x14ac:dyDescent="0.25">
      <c r="A368">
        <v>0</v>
      </c>
      <c r="B368">
        <v>0</v>
      </c>
      <c r="C368">
        <v>0</v>
      </c>
      <c r="E368" s="87">
        <f t="shared" si="101"/>
        <v>0</v>
      </c>
      <c r="F368" s="87">
        <f t="shared" si="102"/>
        <v>1</v>
      </c>
      <c r="G368" s="87">
        <f t="shared" si="103"/>
        <v>0.5</v>
      </c>
      <c r="H368" s="87">
        <f t="shared" si="104"/>
        <v>0.5</v>
      </c>
      <c r="I368" s="87">
        <f t="shared" si="105"/>
        <v>-0.69314718055994529</v>
      </c>
      <c r="K368" s="76">
        <f t="shared" si="106"/>
        <v>0</v>
      </c>
      <c r="L368" s="76">
        <f t="shared" si="107"/>
        <v>1</v>
      </c>
      <c r="M368" s="76">
        <f t="shared" si="108"/>
        <v>0.5</v>
      </c>
      <c r="N368" s="76">
        <f t="shared" si="109"/>
        <v>0.5</v>
      </c>
      <c r="O368" s="76">
        <f t="shared" si="110"/>
        <v>-0.69314718055994529</v>
      </c>
      <c r="Q368" s="76">
        <f t="shared" si="111"/>
        <v>0</v>
      </c>
      <c r="R368" s="76">
        <f t="shared" si="112"/>
        <v>1</v>
      </c>
      <c r="S368" s="76">
        <f t="shared" si="113"/>
        <v>0.5</v>
      </c>
      <c r="T368" s="76">
        <f t="shared" si="114"/>
        <v>0.5</v>
      </c>
      <c r="U368" s="76">
        <f t="shared" si="115"/>
        <v>-0.69314718055994529</v>
      </c>
      <c r="W368" s="76">
        <f t="shared" si="116"/>
        <v>0</v>
      </c>
      <c r="X368" s="76">
        <f t="shared" si="117"/>
        <v>1</v>
      </c>
      <c r="Y368" s="76">
        <f t="shared" si="118"/>
        <v>0.5</v>
      </c>
      <c r="Z368" s="76">
        <f t="shared" si="100"/>
        <v>0.5</v>
      </c>
      <c r="AA368" s="76">
        <f t="shared" si="119"/>
        <v>-0.69314718055994529</v>
      </c>
    </row>
    <row r="369" spans="1:27" x14ac:dyDescent="0.25">
      <c r="A369">
        <v>0</v>
      </c>
      <c r="B369">
        <v>0</v>
      </c>
      <c r="C369">
        <v>0</v>
      </c>
      <c r="E369" s="87">
        <f t="shared" si="101"/>
        <v>0</v>
      </c>
      <c r="F369" s="87">
        <f t="shared" si="102"/>
        <v>1</v>
      </c>
      <c r="G369" s="87">
        <f t="shared" si="103"/>
        <v>0.5</v>
      </c>
      <c r="H369" s="87">
        <f t="shared" si="104"/>
        <v>0.5</v>
      </c>
      <c r="I369" s="87">
        <f t="shared" si="105"/>
        <v>-0.69314718055994529</v>
      </c>
      <c r="K369" s="76">
        <f t="shared" si="106"/>
        <v>0</v>
      </c>
      <c r="L369" s="76">
        <f t="shared" si="107"/>
        <v>1</v>
      </c>
      <c r="M369" s="76">
        <f t="shared" si="108"/>
        <v>0.5</v>
      </c>
      <c r="N369" s="76">
        <f t="shared" si="109"/>
        <v>0.5</v>
      </c>
      <c r="O369" s="76">
        <f t="shared" si="110"/>
        <v>-0.69314718055994529</v>
      </c>
      <c r="Q369" s="76">
        <f t="shared" si="111"/>
        <v>0</v>
      </c>
      <c r="R369" s="76">
        <f t="shared" si="112"/>
        <v>1</v>
      </c>
      <c r="S369" s="76">
        <f t="shared" si="113"/>
        <v>0.5</v>
      </c>
      <c r="T369" s="76">
        <f t="shared" si="114"/>
        <v>0.5</v>
      </c>
      <c r="U369" s="76">
        <f t="shared" si="115"/>
        <v>-0.69314718055994529</v>
      </c>
      <c r="W369" s="76">
        <f t="shared" si="116"/>
        <v>0</v>
      </c>
      <c r="X369" s="76">
        <f t="shared" si="117"/>
        <v>1</v>
      </c>
      <c r="Y369" s="76">
        <f t="shared" si="118"/>
        <v>0.5</v>
      </c>
      <c r="Z369" s="76">
        <f t="shared" si="100"/>
        <v>0.5</v>
      </c>
      <c r="AA369" s="76">
        <f t="shared" si="119"/>
        <v>-0.69314718055994529</v>
      </c>
    </row>
    <row r="370" spans="1:27" x14ac:dyDescent="0.25">
      <c r="A370">
        <v>0</v>
      </c>
      <c r="B370">
        <v>0</v>
      </c>
      <c r="C370">
        <v>0</v>
      </c>
      <c r="E370" s="87">
        <f t="shared" si="101"/>
        <v>0</v>
      </c>
      <c r="F370" s="87">
        <f t="shared" si="102"/>
        <v>1</v>
      </c>
      <c r="G370" s="87">
        <f t="shared" si="103"/>
        <v>0.5</v>
      </c>
      <c r="H370" s="87">
        <f t="shared" si="104"/>
        <v>0.5</v>
      </c>
      <c r="I370" s="87">
        <f t="shared" si="105"/>
        <v>-0.69314718055994529</v>
      </c>
      <c r="K370" s="76">
        <f t="shared" si="106"/>
        <v>0</v>
      </c>
      <c r="L370" s="76">
        <f t="shared" si="107"/>
        <v>1</v>
      </c>
      <c r="M370" s="76">
        <f t="shared" si="108"/>
        <v>0.5</v>
      </c>
      <c r="N370" s="76">
        <f t="shared" si="109"/>
        <v>0.5</v>
      </c>
      <c r="O370" s="76">
        <f t="shared" si="110"/>
        <v>-0.69314718055994529</v>
      </c>
      <c r="Q370" s="76">
        <f t="shared" si="111"/>
        <v>0</v>
      </c>
      <c r="R370" s="76">
        <f t="shared" si="112"/>
        <v>1</v>
      </c>
      <c r="S370" s="76">
        <f t="shared" si="113"/>
        <v>0.5</v>
      </c>
      <c r="T370" s="76">
        <f t="shared" si="114"/>
        <v>0.5</v>
      </c>
      <c r="U370" s="76">
        <f t="shared" si="115"/>
        <v>-0.69314718055994529</v>
      </c>
      <c r="W370" s="76">
        <f t="shared" si="116"/>
        <v>0</v>
      </c>
      <c r="X370" s="76">
        <f t="shared" si="117"/>
        <v>1</v>
      </c>
      <c r="Y370" s="76">
        <f t="shared" si="118"/>
        <v>0.5</v>
      </c>
      <c r="Z370" s="76">
        <f t="shared" si="100"/>
        <v>0.5</v>
      </c>
      <c r="AA370" s="76">
        <f t="shared" si="119"/>
        <v>-0.69314718055994529</v>
      </c>
    </row>
    <row r="371" spans="1:27" x14ac:dyDescent="0.25">
      <c r="A371">
        <v>0</v>
      </c>
      <c r="B371">
        <v>0</v>
      </c>
      <c r="C371">
        <v>0</v>
      </c>
      <c r="E371" s="87">
        <f t="shared" si="101"/>
        <v>0</v>
      </c>
      <c r="F371" s="87">
        <f t="shared" si="102"/>
        <v>1</v>
      </c>
      <c r="G371" s="87">
        <f t="shared" si="103"/>
        <v>0.5</v>
      </c>
      <c r="H371" s="87">
        <f t="shared" si="104"/>
        <v>0.5</v>
      </c>
      <c r="I371" s="87">
        <f t="shared" si="105"/>
        <v>-0.69314718055994529</v>
      </c>
      <c r="K371" s="76">
        <f t="shared" si="106"/>
        <v>0</v>
      </c>
      <c r="L371" s="76">
        <f t="shared" si="107"/>
        <v>1</v>
      </c>
      <c r="M371" s="76">
        <f t="shared" si="108"/>
        <v>0.5</v>
      </c>
      <c r="N371" s="76">
        <f t="shared" si="109"/>
        <v>0.5</v>
      </c>
      <c r="O371" s="76">
        <f t="shared" si="110"/>
        <v>-0.69314718055994529</v>
      </c>
      <c r="Q371" s="76">
        <f t="shared" si="111"/>
        <v>0</v>
      </c>
      <c r="R371" s="76">
        <f t="shared" si="112"/>
        <v>1</v>
      </c>
      <c r="S371" s="76">
        <f t="shared" si="113"/>
        <v>0.5</v>
      </c>
      <c r="T371" s="76">
        <f t="shared" si="114"/>
        <v>0.5</v>
      </c>
      <c r="U371" s="76">
        <f t="shared" si="115"/>
        <v>-0.69314718055994529</v>
      </c>
      <c r="W371" s="76">
        <f t="shared" si="116"/>
        <v>0</v>
      </c>
      <c r="X371" s="76">
        <f t="shared" si="117"/>
        <v>1</v>
      </c>
      <c r="Y371" s="76">
        <f t="shared" si="118"/>
        <v>0.5</v>
      </c>
      <c r="Z371" s="76">
        <f t="shared" si="100"/>
        <v>0.5</v>
      </c>
      <c r="AA371" s="76">
        <f t="shared" si="119"/>
        <v>-0.69314718055994529</v>
      </c>
    </row>
    <row r="372" spans="1:27" x14ac:dyDescent="0.25">
      <c r="A372">
        <v>0</v>
      </c>
      <c r="B372">
        <v>0</v>
      </c>
      <c r="C372">
        <v>1</v>
      </c>
      <c r="E372" s="87">
        <f t="shared" si="101"/>
        <v>0</v>
      </c>
      <c r="F372" s="87">
        <f t="shared" si="102"/>
        <v>1</v>
      </c>
      <c r="G372" s="87">
        <f t="shared" si="103"/>
        <v>0.5</v>
      </c>
      <c r="H372" s="87">
        <f t="shared" si="104"/>
        <v>0.5</v>
      </c>
      <c r="I372" s="87">
        <f t="shared" si="105"/>
        <v>-0.69314718055994529</v>
      </c>
      <c r="K372" s="76">
        <f t="shared" si="106"/>
        <v>0.605195533283861</v>
      </c>
      <c r="L372" s="76">
        <f t="shared" si="107"/>
        <v>1.8316103146534117</v>
      </c>
      <c r="M372" s="76">
        <f t="shared" si="108"/>
        <v>0.64684406084231982</v>
      </c>
      <c r="N372" s="76">
        <f t="shared" si="109"/>
        <v>0.35315593915768018</v>
      </c>
      <c r="O372" s="76">
        <f t="shared" si="110"/>
        <v>-1.0408455656056446</v>
      </c>
      <c r="Q372" s="76">
        <f t="shared" si="111"/>
        <v>0.605195533283861</v>
      </c>
      <c r="R372" s="76">
        <f t="shared" si="112"/>
        <v>1.8316103146534117</v>
      </c>
      <c r="S372" s="76">
        <f t="shared" si="113"/>
        <v>0.64684406084231982</v>
      </c>
      <c r="T372" s="76">
        <f t="shared" si="114"/>
        <v>0.35315593915768018</v>
      </c>
      <c r="U372" s="76">
        <f t="shared" si="115"/>
        <v>-1.0408455656056446</v>
      </c>
      <c r="W372" s="76">
        <f t="shared" si="116"/>
        <v>0</v>
      </c>
      <c r="X372" s="76">
        <f t="shared" si="117"/>
        <v>1</v>
      </c>
      <c r="Y372" s="76">
        <f t="shared" si="118"/>
        <v>0.5</v>
      </c>
      <c r="Z372" s="76">
        <f t="shared" si="100"/>
        <v>0.5</v>
      </c>
      <c r="AA372" s="76">
        <f t="shared" si="119"/>
        <v>-0.69314718055994529</v>
      </c>
    </row>
    <row r="373" spans="1:27" x14ac:dyDescent="0.25">
      <c r="A373">
        <v>0</v>
      </c>
      <c r="B373">
        <v>0</v>
      </c>
      <c r="C373">
        <v>0</v>
      </c>
      <c r="E373" s="87">
        <f t="shared" si="101"/>
        <v>0</v>
      </c>
      <c r="F373" s="87">
        <f t="shared" si="102"/>
        <v>1</v>
      </c>
      <c r="G373" s="87">
        <f t="shared" si="103"/>
        <v>0.5</v>
      </c>
      <c r="H373" s="87">
        <f t="shared" si="104"/>
        <v>0.5</v>
      </c>
      <c r="I373" s="87">
        <f t="shared" si="105"/>
        <v>-0.69314718055994529</v>
      </c>
      <c r="K373" s="76">
        <f t="shared" si="106"/>
        <v>0</v>
      </c>
      <c r="L373" s="76">
        <f t="shared" si="107"/>
        <v>1</v>
      </c>
      <c r="M373" s="76">
        <f t="shared" si="108"/>
        <v>0.5</v>
      </c>
      <c r="N373" s="76">
        <f t="shared" si="109"/>
        <v>0.5</v>
      </c>
      <c r="O373" s="76">
        <f t="shared" si="110"/>
        <v>-0.69314718055994529</v>
      </c>
      <c r="Q373" s="76">
        <f t="shared" si="111"/>
        <v>0</v>
      </c>
      <c r="R373" s="76">
        <f t="shared" si="112"/>
        <v>1</v>
      </c>
      <c r="S373" s="76">
        <f t="shared" si="113"/>
        <v>0.5</v>
      </c>
      <c r="T373" s="76">
        <f t="shared" si="114"/>
        <v>0.5</v>
      </c>
      <c r="U373" s="76">
        <f t="shared" si="115"/>
        <v>-0.69314718055994529</v>
      </c>
      <c r="W373" s="76">
        <f t="shared" si="116"/>
        <v>0</v>
      </c>
      <c r="X373" s="76">
        <f t="shared" si="117"/>
        <v>1</v>
      </c>
      <c r="Y373" s="76">
        <f t="shared" si="118"/>
        <v>0.5</v>
      </c>
      <c r="Z373" s="76">
        <f t="shared" si="100"/>
        <v>0.5</v>
      </c>
      <c r="AA373" s="76">
        <f t="shared" si="119"/>
        <v>-0.69314718055994529</v>
      </c>
    </row>
    <row r="374" spans="1:27" x14ac:dyDescent="0.25">
      <c r="A374">
        <v>0</v>
      </c>
      <c r="B374">
        <v>0</v>
      </c>
      <c r="C374">
        <v>0</v>
      </c>
      <c r="E374" s="87">
        <f t="shared" si="101"/>
        <v>0</v>
      </c>
      <c r="F374" s="87">
        <f t="shared" si="102"/>
        <v>1</v>
      </c>
      <c r="G374" s="87">
        <f t="shared" si="103"/>
        <v>0.5</v>
      </c>
      <c r="H374" s="87">
        <f t="shared" si="104"/>
        <v>0.5</v>
      </c>
      <c r="I374" s="87">
        <f t="shared" si="105"/>
        <v>-0.69314718055994529</v>
      </c>
      <c r="K374" s="76">
        <f t="shared" si="106"/>
        <v>0</v>
      </c>
      <c r="L374" s="76">
        <f t="shared" si="107"/>
        <v>1</v>
      </c>
      <c r="M374" s="76">
        <f t="shared" si="108"/>
        <v>0.5</v>
      </c>
      <c r="N374" s="76">
        <f t="shared" si="109"/>
        <v>0.5</v>
      </c>
      <c r="O374" s="76">
        <f t="shared" si="110"/>
        <v>-0.69314718055994529</v>
      </c>
      <c r="Q374" s="76">
        <f t="shared" si="111"/>
        <v>0</v>
      </c>
      <c r="R374" s="76">
        <f t="shared" si="112"/>
        <v>1</v>
      </c>
      <c r="S374" s="76">
        <f t="shared" si="113"/>
        <v>0.5</v>
      </c>
      <c r="T374" s="76">
        <f t="shared" si="114"/>
        <v>0.5</v>
      </c>
      <c r="U374" s="76">
        <f t="shared" si="115"/>
        <v>-0.69314718055994529</v>
      </c>
      <c r="W374" s="76">
        <f t="shared" si="116"/>
        <v>0</v>
      </c>
      <c r="X374" s="76">
        <f t="shared" si="117"/>
        <v>1</v>
      </c>
      <c r="Y374" s="76">
        <f t="shared" si="118"/>
        <v>0.5</v>
      </c>
      <c r="Z374" s="76">
        <f t="shared" si="100"/>
        <v>0.5</v>
      </c>
      <c r="AA374" s="76">
        <f t="shared" si="119"/>
        <v>-0.69314718055994529</v>
      </c>
    </row>
    <row r="375" spans="1:27" x14ac:dyDescent="0.25">
      <c r="A375">
        <v>0</v>
      </c>
      <c r="B375">
        <v>0</v>
      </c>
      <c r="C375">
        <v>1</v>
      </c>
      <c r="E375" s="87">
        <f t="shared" si="101"/>
        <v>0</v>
      </c>
      <c r="F375" s="87">
        <f t="shared" si="102"/>
        <v>1</v>
      </c>
      <c r="G375" s="87">
        <f t="shared" si="103"/>
        <v>0.5</v>
      </c>
      <c r="H375" s="87">
        <f t="shared" si="104"/>
        <v>0.5</v>
      </c>
      <c r="I375" s="87">
        <f t="shared" si="105"/>
        <v>-0.69314718055994529</v>
      </c>
      <c r="K375" s="76">
        <f t="shared" si="106"/>
        <v>0.605195533283861</v>
      </c>
      <c r="L375" s="76">
        <f t="shared" si="107"/>
        <v>1.8316103146534117</v>
      </c>
      <c r="M375" s="76">
        <f t="shared" si="108"/>
        <v>0.64684406084231982</v>
      </c>
      <c r="N375" s="76">
        <f t="shared" si="109"/>
        <v>0.35315593915768018</v>
      </c>
      <c r="O375" s="76">
        <f t="shared" si="110"/>
        <v>-1.0408455656056446</v>
      </c>
      <c r="Q375" s="76">
        <f t="shared" si="111"/>
        <v>0.605195533283861</v>
      </c>
      <c r="R375" s="76">
        <f t="shared" si="112"/>
        <v>1.8316103146534117</v>
      </c>
      <c r="S375" s="76">
        <f t="shared" si="113"/>
        <v>0.64684406084231982</v>
      </c>
      <c r="T375" s="76">
        <f t="shared" si="114"/>
        <v>0.35315593915768018</v>
      </c>
      <c r="U375" s="76">
        <f t="shared" si="115"/>
        <v>-1.0408455656056446</v>
      </c>
      <c r="W375" s="76">
        <f t="shared" si="116"/>
        <v>0</v>
      </c>
      <c r="X375" s="76">
        <f t="shared" si="117"/>
        <v>1</v>
      </c>
      <c r="Y375" s="76">
        <f t="shared" si="118"/>
        <v>0.5</v>
      </c>
      <c r="Z375" s="76">
        <f t="shared" si="100"/>
        <v>0.5</v>
      </c>
      <c r="AA375" s="76">
        <f t="shared" si="119"/>
        <v>-0.69314718055994529</v>
      </c>
    </row>
    <row r="376" spans="1:27" x14ac:dyDescent="0.25">
      <c r="A376">
        <v>0</v>
      </c>
      <c r="B376">
        <v>0</v>
      </c>
      <c r="C376">
        <v>0</v>
      </c>
      <c r="E376" s="87">
        <f t="shared" si="101"/>
        <v>0</v>
      </c>
      <c r="F376" s="87">
        <f t="shared" si="102"/>
        <v>1</v>
      </c>
      <c r="G376" s="87">
        <f t="shared" si="103"/>
        <v>0.5</v>
      </c>
      <c r="H376" s="87">
        <f t="shared" si="104"/>
        <v>0.5</v>
      </c>
      <c r="I376" s="87">
        <f t="shared" si="105"/>
        <v>-0.69314718055994529</v>
      </c>
      <c r="K376" s="76">
        <f t="shared" si="106"/>
        <v>0</v>
      </c>
      <c r="L376" s="76">
        <f t="shared" si="107"/>
        <v>1</v>
      </c>
      <c r="M376" s="76">
        <f t="shared" si="108"/>
        <v>0.5</v>
      </c>
      <c r="N376" s="76">
        <f t="shared" si="109"/>
        <v>0.5</v>
      </c>
      <c r="O376" s="76">
        <f t="shared" si="110"/>
        <v>-0.69314718055994529</v>
      </c>
      <c r="Q376" s="76">
        <f t="shared" si="111"/>
        <v>0</v>
      </c>
      <c r="R376" s="76">
        <f t="shared" si="112"/>
        <v>1</v>
      </c>
      <c r="S376" s="76">
        <f t="shared" si="113"/>
        <v>0.5</v>
      </c>
      <c r="T376" s="76">
        <f t="shared" si="114"/>
        <v>0.5</v>
      </c>
      <c r="U376" s="76">
        <f t="shared" si="115"/>
        <v>-0.69314718055994529</v>
      </c>
      <c r="W376" s="76">
        <f t="shared" si="116"/>
        <v>0</v>
      </c>
      <c r="X376" s="76">
        <f t="shared" si="117"/>
        <v>1</v>
      </c>
      <c r="Y376" s="76">
        <f t="shared" si="118"/>
        <v>0.5</v>
      </c>
      <c r="Z376" s="76">
        <f t="shared" si="100"/>
        <v>0.5</v>
      </c>
      <c r="AA376" s="76">
        <f t="shared" si="119"/>
        <v>-0.69314718055994529</v>
      </c>
    </row>
    <row r="377" spans="1:27" x14ac:dyDescent="0.25">
      <c r="A377">
        <v>0</v>
      </c>
      <c r="B377">
        <v>0</v>
      </c>
      <c r="C377">
        <v>0</v>
      </c>
      <c r="E377" s="87">
        <f t="shared" si="101"/>
        <v>0</v>
      </c>
      <c r="F377" s="87">
        <f t="shared" si="102"/>
        <v>1</v>
      </c>
      <c r="G377" s="87">
        <f t="shared" si="103"/>
        <v>0.5</v>
      </c>
      <c r="H377" s="87">
        <f t="shared" si="104"/>
        <v>0.5</v>
      </c>
      <c r="I377" s="87">
        <f t="shared" si="105"/>
        <v>-0.69314718055994529</v>
      </c>
      <c r="K377" s="76">
        <f t="shared" si="106"/>
        <v>0</v>
      </c>
      <c r="L377" s="76">
        <f t="shared" si="107"/>
        <v>1</v>
      </c>
      <c r="M377" s="76">
        <f t="shared" si="108"/>
        <v>0.5</v>
      </c>
      <c r="N377" s="76">
        <f t="shared" si="109"/>
        <v>0.5</v>
      </c>
      <c r="O377" s="76">
        <f t="shared" si="110"/>
        <v>-0.69314718055994529</v>
      </c>
      <c r="Q377" s="76">
        <f t="shared" si="111"/>
        <v>0</v>
      </c>
      <c r="R377" s="76">
        <f t="shared" si="112"/>
        <v>1</v>
      </c>
      <c r="S377" s="76">
        <f t="shared" si="113"/>
        <v>0.5</v>
      </c>
      <c r="T377" s="76">
        <f t="shared" si="114"/>
        <v>0.5</v>
      </c>
      <c r="U377" s="76">
        <f t="shared" si="115"/>
        <v>-0.69314718055994529</v>
      </c>
      <c r="W377" s="76">
        <f t="shared" si="116"/>
        <v>0</v>
      </c>
      <c r="X377" s="76">
        <f t="shared" si="117"/>
        <v>1</v>
      </c>
      <c r="Y377" s="76">
        <f t="shared" si="118"/>
        <v>0.5</v>
      </c>
      <c r="Z377" s="76">
        <f t="shared" si="100"/>
        <v>0.5</v>
      </c>
      <c r="AA377" s="76">
        <f t="shared" si="119"/>
        <v>-0.69314718055994529</v>
      </c>
    </row>
    <row r="378" spans="1:27" x14ac:dyDescent="0.25">
      <c r="A378">
        <v>0</v>
      </c>
      <c r="B378">
        <v>0</v>
      </c>
      <c r="C378">
        <v>1</v>
      </c>
      <c r="E378" s="87">
        <f t="shared" si="101"/>
        <v>0</v>
      </c>
      <c r="F378" s="87">
        <f t="shared" si="102"/>
        <v>1</v>
      </c>
      <c r="G378" s="87">
        <f t="shared" si="103"/>
        <v>0.5</v>
      </c>
      <c r="H378" s="87">
        <f t="shared" si="104"/>
        <v>0.5</v>
      </c>
      <c r="I378" s="87">
        <f t="shared" si="105"/>
        <v>-0.69314718055994529</v>
      </c>
      <c r="K378" s="76">
        <f t="shared" si="106"/>
        <v>0.605195533283861</v>
      </c>
      <c r="L378" s="76">
        <f t="shared" si="107"/>
        <v>1.8316103146534117</v>
      </c>
      <c r="M378" s="76">
        <f t="shared" si="108"/>
        <v>0.64684406084231982</v>
      </c>
      <c r="N378" s="76">
        <f t="shared" si="109"/>
        <v>0.35315593915768018</v>
      </c>
      <c r="O378" s="76">
        <f t="shared" si="110"/>
        <v>-1.0408455656056446</v>
      </c>
      <c r="Q378" s="76">
        <f t="shared" si="111"/>
        <v>0.605195533283861</v>
      </c>
      <c r="R378" s="76">
        <f t="shared" si="112"/>
        <v>1.8316103146534117</v>
      </c>
      <c r="S378" s="76">
        <f t="shared" si="113"/>
        <v>0.64684406084231982</v>
      </c>
      <c r="T378" s="76">
        <f t="shared" si="114"/>
        <v>0.35315593915768018</v>
      </c>
      <c r="U378" s="76">
        <f t="shared" si="115"/>
        <v>-1.0408455656056446</v>
      </c>
      <c r="W378" s="76">
        <f t="shared" si="116"/>
        <v>0</v>
      </c>
      <c r="X378" s="76">
        <f t="shared" si="117"/>
        <v>1</v>
      </c>
      <c r="Y378" s="76">
        <f t="shared" si="118"/>
        <v>0.5</v>
      </c>
      <c r="Z378" s="76">
        <f t="shared" si="100"/>
        <v>0.5</v>
      </c>
      <c r="AA378" s="76">
        <f t="shared" si="119"/>
        <v>-0.69314718055994529</v>
      </c>
    </row>
    <row r="379" spans="1:27" x14ac:dyDescent="0.25">
      <c r="A379">
        <v>0</v>
      </c>
      <c r="B379">
        <v>0</v>
      </c>
      <c r="C379">
        <v>0</v>
      </c>
      <c r="E379" s="87">
        <f t="shared" si="101"/>
        <v>0</v>
      </c>
      <c r="F379" s="87">
        <f t="shared" si="102"/>
        <v>1</v>
      </c>
      <c r="G379" s="87">
        <f t="shared" si="103"/>
        <v>0.5</v>
      </c>
      <c r="H379" s="87">
        <f t="shared" si="104"/>
        <v>0.5</v>
      </c>
      <c r="I379" s="87">
        <f t="shared" si="105"/>
        <v>-0.69314718055994529</v>
      </c>
      <c r="K379" s="76">
        <f t="shared" si="106"/>
        <v>0</v>
      </c>
      <c r="L379" s="76">
        <f t="shared" si="107"/>
        <v>1</v>
      </c>
      <c r="M379" s="76">
        <f t="shared" si="108"/>
        <v>0.5</v>
      </c>
      <c r="N379" s="76">
        <f t="shared" si="109"/>
        <v>0.5</v>
      </c>
      <c r="O379" s="76">
        <f t="shared" si="110"/>
        <v>-0.69314718055994529</v>
      </c>
      <c r="Q379" s="76">
        <f t="shared" si="111"/>
        <v>0</v>
      </c>
      <c r="R379" s="76">
        <f t="shared" si="112"/>
        <v>1</v>
      </c>
      <c r="S379" s="76">
        <f t="shared" si="113"/>
        <v>0.5</v>
      </c>
      <c r="T379" s="76">
        <f t="shared" si="114"/>
        <v>0.5</v>
      </c>
      <c r="U379" s="76">
        <f t="shared" si="115"/>
        <v>-0.69314718055994529</v>
      </c>
      <c r="W379" s="76">
        <f t="shared" si="116"/>
        <v>0</v>
      </c>
      <c r="X379" s="76">
        <f t="shared" si="117"/>
        <v>1</v>
      </c>
      <c r="Y379" s="76">
        <f t="shared" si="118"/>
        <v>0.5</v>
      </c>
      <c r="Z379" s="76">
        <f t="shared" si="100"/>
        <v>0.5</v>
      </c>
      <c r="AA379" s="76">
        <f t="shared" si="119"/>
        <v>-0.69314718055994529</v>
      </c>
    </row>
    <row r="380" spans="1:27" x14ac:dyDescent="0.25">
      <c r="A380">
        <v>0</v>
      </c>
      <c r="B380">
        <v>0</v>
      </c>
      <c r="C380">
        <v>0</v>
      </c>
      <c r="E380" s="87">
        <f t="shared" si="101"/>
        <v>0</v>
      </c>
      <c r="F380" s="87">
        <f t="shared" si="102"/>
        <v>1</v>
      </c>
      <c r="G380" s="87">
        <f t="shared" si="103"/>
        <v>0.5</v>
      </c>
      <c r="H380" s="87">
        <f t="shared" si="104"/>
        <v>0.5</v>
      </c>
      <c r="I380" s="87">
        <f t="shared" si="105"/>
        <v>-0.69314718055994529</v>
      </c>
      <c r="K380" s="76">
        <f t="shared" si="106"/>
        <v>0</v>
      </c>
      <c r="L380" s="76">
        <f t="shared" si="107"/>
        <v>1</v>
      </c>
      <c r="M380" s="76">
        <f t="shared" si="108"/>
        <v>0.5</v>
      </c>
      <c r="N380" s="76">
        <f t="shared" si="109"/>
        <v>0.5</v>
      </c>
      <c r="O380" s="76">
        <f t="shared" si="110"/>
        <v>-0.69314718055994529</v>
      </c>
      <c r="Q380" s="76">
        <f t="shared" si="111"/>
        <v>0</v>
      </c>
      <c r="R380" s="76">
        <f t="shared" si="112"/>
        <v>1</v>
      </c>
      <c r="S380" s="76">
        <f t="shared" si="113"/>
        <v>0.5</v>
      </c>
      <c r="T380" s="76">
        <f t="shared" si="114"/>
        <v>0.5</v>
      </c>
      <c r="U380" s="76">
        <f t="shared" si="115"/>
        <v>-0.69314718055994529</v>
      </c>
      <c r="W380" s="76">
        <f t="shared" si="116"/>
        <v>0</v>
      </c>
      <c r="X380" s="76">
        <f t="shared" si="117"/>
        <v>1</v>
      </c>
      <c r="Y380" s="76">
        <f t="shared" si="118"/>
        <v>0.5</v>
      </c>
      <c r="Z380" s="76">
        <f t="shared" si="100"/>
        <v>0.5</v>
      </c>
      <c r="AA380" s="76">
        <f t="shared" si="119"/>
        <v>-0.69314718055994529</v>
      </c>
    </row>
    <row r="381" spans="1:27" x14ac:dyDescent="0.25">
      <c r="A381">
        <v>0</v>
      </c>
      <c r="B381">
        <v>0</v>
      </c>
      <c r="C381">
        <v>0</v>
      </c>
      <c r="E381" s="87">
        <f t="shared" si="101"/>
        <v>0</v>
      </c>
      <c r="F381" s="87">
        <f t="shared" si="102"/>
        <v>1</v>
      </c>
      <c r="G381" s="87">
        <f t="shared" si="103"/>
        <v>0.5</v>
      </c>
      <c r="H381" s="87">
        <f t="shared" si="104"/>
        <v>0.5</v>
      </c>
      <c r="I381" s="87">
        <f t="shared" si="105"/>
        <v>-0.69314718055994529</v>
      </c>
      <c r="K381" s="76">
        <f t="shared" si="106"/>
        <v>0</v>
      </c>
      <c r="L381" s="76">
        <f t="shared" si="107"/>
        <v>1</v>
      </c>
      <c r="M381" s="76">
        <f t="shared" si="108"/>
        <v>0.5</v>
      </c>
      <c r="N381" s="76">
        <f t="shared" si="109"/>
        <v>0.5</v>
      </c>
      <c r="O381" s="76">
        <f t="shared" si="110"/>
        <v>-0.69314718055994529</v>
      </c>
      <c r="Q381" s="76">
        <f t="shared" si="111"/>
        <v>0</v>
      </c>
      <c r="R381" s="76">
        <f t="shared" si="112"/>
        <v>1</v>
      </c>
      <c r="S381" s="76">
        <f t="shared" si="113"/>
        <v>0.5</v>
      </c>
      <c r="T381" s="76">
        <f t="shared" si="114"/>
        <v>0.5</v>
      </c>
      <c r="U381" s="76">
        <f t="shared" si="115"/>
        <v>-0.69314718055994529</v>
      </c>
      <c r="W381" s="76">
        <f t="shared" si="116"/>
        <v>0</v>
      </c>
      <c r="X381" s="76">
        <f t="shared" si="117"/>
        <v>1</v>
      </c>
      <c r="Y381" s="76">
        <f t="shared" si="118"/>
        <v>0.5</v>
      </c>
      <c r="Z381" s="76">
        <f t="shared" si="100"/>
        <v>0.5</v>
      </c>
      <c r="AA381" s="76">
        <f t="shared" si="119"/>
        <v>-0.69314718055994529</v>
      </c>
    </row>
    <row r="382" spans="1:27" x14ac:dyDescent="0.25">
      <c r="A382">
        <v>0</v>
      </c>
      <c r="B382">
        <v>0</v>
      </c>
      <c r="C382">
        <v>0</v>
      </c>
      <c r="E382" s="87">
        <f t="shared" si="101"/>
        <v>0</v>
      </c>
      <c r="F382" s="87">
        <f t="shared" si="102"/>
        <v>1</v>
      </c>
      <c r="G382" s="87">
        <f t="shared" si="103"/>
        <v>0.5</v>
      </c>
      <c r="H382" s="87">
        <f t="shared" si="104"/>
        <v>0.5</v>
      </c>
      <c r="I382" s="87">
        <f t="shared" si="105"/>
        <v>-0.69314718055994529</v>
      </c>
      <c r="K382" s="76">
        <f t="shared" si="106"/>
        <v>0</v>
      </c>
      <c r="L382" s="76">
        <f t="shared" si="107"/>
        <v>1</v>
      </c>
      <c r="M382" s="76">
        <f t="shared" si="108"/>
        <v>0.5</v>
      </c>
      <c r="N382" s="76">
        <f t="shared" si="109"/>
        <v>0.5</v>
      </c>
      <c r="O382" s="76">
        <f t="shared" si="110"/>
        <v>-0.69314718055994529</v>
      </c>
      <c r="Q382" s="76">
        <f t="shared" si="111"/>
        <v>0</v>
      </c>
      <c r="R382" s="76">
        <f t="shared" si="112"/>
        <v>1</v>
      </c>
      <c r="S382" s="76">
        <f t="shared" si="113"/>
        <v>0.5</v>
      </c>
      <c r="T382" s="76">
        <f t="shared" si="114"/>
        <v>0.5</v>
      </c>
      <c r="U382" s="76">
        <f t="shared" si="115"/>
        <v>-0.69314718055994529</v>
      </c>
      <c r="W382" s="76">
        <f t="shared" si="116"/>
        <v>0</v>
      </c>
      <c r="X382" s="76">
        <f t="shared" si="117"/>
        <v>1</v>
      </c>
      <c r="Y382" s="76">
        <f t="shared" si="118"/>
        <v>0.5</v>
      </c>
      <c r="Z382" s="76">
        <f t="shared" si="100"/>
        <v>0.5</v>
      </c>
      <c r="AA382" s="76">
        <f t="shared" si="119"/>
        <v>-0.69314718055994529</v>
      </c>
    </row>
    <row r="383" spans="1:27" x14ac:dyDescent="0.25">
      <c r="A383">
        <v>0</v>
      </c>
      <c r="B383">
        <v>0</v>
      </c>
      <c r="C383">
        <v>0</v>
      </c>
      <c r="E383" s="87">
        <f t="shared" si="101"/>
        <v>0</v>
      </c>
      <c r="F383" s="87">
        <f t="shared" si="102"/>
        <v>1</v>
      </c>
      <c r="G383" s="87">
        <f t="shared" si="103"/>
        <v>0.5</v>
      </c>
      <c r="H383" s="87">
        <f t="shared" si="104"/>
        <v>0.5</v>
      </c>
      <c r="I383" s="87">
        <f t="shared" si="105"/>
        <v>-0.69314718055994529</v>
      </c>
      <c r="K383" s="76">
        <f t="shared" si="106"/>
        <v>0</v>
      </c>
      <c r="L383" s="76">
        <f t="shared" si="107"/>
        <v>1</v>
      </c>
      <c r="M383" s="76">
        <f t="shared" si="108"/>
        <v>0.5</v>
      </c>
      <c r="N383" s="76">
        <f t="shared" si="109"/>
        <v>0.5</v>
      </c>
      <c r="O383" s="76">
        <f t="shared" si="110"/>
        <v>-0.69314718055994529</v>
      </c>
      <c r="Q383" s="76">
        <f t="shared" si="111"/>
        <v>0</v>
      </c>
      <c r="R383" s="76">
        <f t="shared" si="112"/>
        <v>1</v>
      </c>
      <c r="S383" s="76">
        <f t="shared" si="113"/>
        <v>0.5</v>
      </c>
      <c r="T383" s="76">
        <f t="shared" si="114"/>
        <v>0.5</v>
      </c>
      <c r="U383" s="76">
        <f t="shared" si="115"/>
        <v>-0.69314718055994529</v>
      </c>
      <c r="W383" s="76">
        <f t="shared" si="116"/>
        <v>0</v>
      </c>
      <c r="X383" s="76">
        <f t="shared" si="117"/>
        <v>1</v>
      </c>
      <c r="Y383" s="76">
        <f t="shared" si="118"/>
        <v>0.5</v>
      </c>
      <c r="Z383" s="76">
        <f t="shared" si="100"/>
        <v>0.5</v>
      </c>
      <c r="AA383" s="76">
        <f t="shared" si="119"/>
        <v>-0.69314718055994529</v>
      </c>
    </row>
    <row r="384" spans="1:27" x14ac:dyDescent="0.25">
      <c r="A384">
        <v>0</v>
      </c>
      <c r="B384">
        <v>0</v>
      </c>
      <c r="C384">
        <v>0</v>
      </c>
      <c r="E384" s="87">
        <f t="shared" si="101"/>
        <v>0</v>
      </c>
      <c r="F384" s="87">
        <f t="shared" si="102"/>
        <v>1</v>
      </c>
      <c r="G384" s="87">
        <f t="shared" si="103"/>
        <v>0.5</v>
      </c>
      <c r="H384" s="87">
        <f t="shared" si="104"/>
        <v>0.5</v>
      </c>
      <c r="I384" s="87">
        <f t="shared" si="105"/>
        <v>-0.69314718055994529</v>
      </c>
      <c r="K384" s="76">
        <f t="shared" si="106"/>
        <v>0</v>
      </c>
      <c r="L384" s="76">
        <f t="shared" si="107"/>
        <v>1</v>
      </c>
      <c r="M384" s="76">
        <f t="shared" si="108"/>
        <v>0.5</v>
      </c>
      <c r="N384" s="76">
        <f t="shared" si="109"/>
        <v>0.5</v>
      </c>
      <c r="O384" s="76">
        <f t="shared" si="110"/>
        <v>-0.69314718055994529</v>
      </c>
      <c r="Q384" s="76">
        <f t="shared" si="111"/>
        <v>0</v>
      </c>
      <c r="R384" s="76">
        <f t="shared" si="112"/>
        <v>1</v>
      </c>
      <c r="S384" s="76">
        <f t="shared" si="113"/>
        <v>0.5</v>
      </c>
      <c r="T384" s="76">
        <f t="shared" si="114"/>
        <v>0.5</v>
      </c>
      <c r="U384" s="76">
        <f t="shared" si="115"/>
        <v>-0.69314718055994529</v>
      </c>
      <c r="W384" s="76">
        <f t="shared" si="116"/>
        <v>0</v>
      </c>
      <c r="X384" s="76">
        <f t="shared" si="117"/>
        <v>1</v>
      </c>
      <c r="Y384" s="76">
        <f t="shared" si="118"/>
        <v>0.5</v>
      </c>
      <c r="Z384" s="76">
        <f t="shared" si="100"/>
        <v>0.5</v>
      </c>
      <c r="AA384" s="76">
        <f t="shared" si="119"/>
        <v>-0.69314718055994529</v>
      </c>
    </row>
    <row r="385" spans="1:27" x14ac:dyDescent="0.25">
      <c r="A385">
        <v>0</v>
      </c>
      <c r="B385">
        <v>0</v>
      </c>
      <c r="C385">
        <v>0</v>
      </c>
      <c r="E385" s="87">
        <f t="shared" si="101"/>
        <v>0</v>
      </c>
      <c r="F385" s="87">
        <f t="shared" si="102"/>
        <v>1</v>
      </c>
      <c r="G385" s="87">
        <f t="shared" si="103"/>
        <v>0.5</v>
      </c>
      <c r="H385" s="87">
        <f t="shared" si="104"/>
        <v>0.5</v>
      </c>
      <c r="I385" s="87">
        <f t="shared" si="105"/>
        <v>-0.69314718055994529</v>
      </c>
      <c r="K385" s="76">
        <f t="shared" si="106"/>
        <v>0</v>
      </c>
      <c r="L385" s="76">
        <f t="shared" si="107"/>
        <v>1</v>
      </c>
      <c r="M385" s="76">
        <f t="shared" si="108"/>
        <v>0.5</v>
      </c>
      <c r="N385" s="76">
        <f t="shared" si="109"/>
        <v>0.5</v>
      </c>
      <c r="O385" s="76">
        <f t="shared" si="110"/>
        <v>-0.69314718055994529</v>
      </c>
      <c r="Q385" s="76">
        <f t="shared" si="111"/>
        <v>0</v>
      </c>
      <c r="R385" s="76">
        <f t="shared" si="112"/>
        <v>1</v>
      </c>
      <c r="S385" s="76">
        <f t="shared" si="113"/>
        <v>0.5</v>
      </c>
      <c r="T385" s="76">
        <f t="shared" si="114"/>
        <v>0.5</v>
      </c>
      <c r="U385" s="76">
        <f t="shared" si="115"/>
        <v>-0.69314718055994529</v>
      </c>
      <c r="W385" s="76">
        <f t="shared" si="116"/>
        <v>0</v>
      </c>
      <c r="X385" s="76">
        <f t="shared" si="117"/>
        <v>1</v>
      </c>
      <c r="Y385" s="76">
        <f t="shared" si="118"/>
        <v>0.5</v>
      </c>
      <c r="Z385" s="76">
        <f t="shared" si="100"/>
        <v>0.5</v>
      </c>
      <c r="AA385" s="76">
        <f t="shared" si="119"/>
        <v>-0.69314718055994529</v>
      </c>
    </row>
    <row r="386" spans="1:27" x14ac:dyDescent="0.25">
      <c r="A386">
        <v>0</v>
      </c>
      <c r="B386">
        <v>0</v>
      </c>
      <c r="C386">
        <v>0</v>
      </c>
      <c r="E386" s="87">
        <f t="shared" si="101"/>
        <v>0</v>
      </c>
      <c r="F386" s="87">
        <f t="shared" si="102"/>
        <v>1</v>
      </c>
      <c r="G386" s="87">
        <f t="shared" si="103"/>
        <v>0.5</v>
      </c>
      <c r="H386" s="87">
        <f t="shared" si="104"/>
        <v>0.5</v>
      </c>
      <c r="I386" s="87">
        <f t="shared" si="105"/>
        <v>-0.69314718055994529</v>
      </c>
      <c r="K386" s="76">
        <f t="shared" si="106"/>
        <v>0</v>
      </c>
      <c r="L386" s="76">
        <f t="shared" si="107"/>
        <v>1</v>
      </c>
      <c r="M386" s="76">
        <f t="shared" si="108"/>
        <v>0.5</v>
      </c>
      <c r="N386" s="76">
        <f t="shared" si="109"/>
        <v>0.5</v>
      </c>
      <c r="O386" s="76">
        <f t="shared" si="110"/>
        <v>-0.69314718055994529</v>
      </c>
      <c r="Q386" s="76">
        <f t="shared" si="111"/>
        <v>0</v>
      </c>
      <c r="R386" s="76">
        <f t="shared" si="112"/>
        <v>1</v>
      </c>
      <c r="S386" s="76">
        <f t="shared" si="113"/>
        <v>0.5</v>
      </c>
      <c r="T386" s="76">
        <f t="shared" si="114"/>
        <v>0.5</v>
      </c>
      <c r="U386" s="76">
        <f t="shared" si="115"/>
        <v>-0.69314718055994529</v>
      </c>
      <c r="W386" s="76">
        <f t="shared" si="116"/>
        <v>0</v>
      </c>
      <c r="X386" s="76">
        <f t="shared" si="117"/>
        <v>1</v>
      </c>
      <c r="Y386" s="76">
        <f t="shared" si="118"/>
        <v>0.5</v>
      </c>
      <c r="Z386" s="76">
        <f t="shared" si="100"/>
        <v>0.5</v>
      </c>
      <c r="AA386" s="76">
        <f t="shared" si="119"/>
        <v>-0.69314718055994529</v>
      </c>
    </row>
    <row r="387" spans="1:27" x14ac:dyDescent="0.25">
      <c r="A387">
        <v>0</v>
      </c>
      <c r="B387">
        <v>0</v>
      </c>
      <c r="C387">
        <v>0</v>
      </c>
      <c r="E387" s="87">
        <f t="shared" si="101"/>
        <v>0</v>
      </c>
      <c r="F387" s="87">
        <f t="shared" si="102"/>
        <v>1</v>
      </c>
      <c r="G387" s="87">
        <f t="shared" si="103"/>
        <v>0.5</v>
      </c>
      <c r="H387" s="87">
        <f t="shared" si="104"/>
        <v>0.5</v>
      </c>
      <c r="I387" s="87">
        <f t="shared" si="105"/>
        <v>-0.69314718055994529</v>
      </c>
      <c r="K387" s="76">
        <f t="shared" si="106"/>
        <v>0</v>
      </c>
      <c r="L387" s="76">
        <f t="shared" si="107"/>
        <v>1</v>
      </c>
      <c r="M387" s="76">
        <f t="shared" si="108"/>
        <v>0.5</v>
      </c>
      <c r="N387" s="76">
        <f t="shared" si="109"/>
        <v>0.5</v>
      </c>
      <c r="O387" s="76">
        <f t="shared" si="110"/>
        <v>-0.69314718055994529</v>
      </c>
      <c r="Q387" s="76">
        <f t="shared" si="111"/>
        <v>0</v>
      </c>
      <c r="R387" s="76">
        <f t="shared" si="112"/>
        <v>1</v>
      </c>
      <c r="S387" s="76">
        <f t="shared" si="113"/>
        <v>0.5</v>
      </c>
      <c r="T387" s="76">
        <f t="shared" si="114"/>
        <v>0.5</v>
      </c>
      <c r="U387" s="76">
        <f t="shared" si="115"/>
        <v>-0.69314718055994529</v>
      </c>
      <c r="W387" s="76">
        <f t="shared" si="116"/>
        <v>0</v>
      </c>
      <c r="X387" s="76">
        <f t="shared" si="117"/>
        <v>1</v>
      </c>
      <c r="Y387" s="76">
        <f t="shared" si="118"/>
        <v>0.5</v>
      </c>
      <c r="Z387" s="76">
        <f t="shared" si="100"/>
        <v>0.5</v>
      </c>
      <c r="AA387" s="76">
        <f t="shared" si="119"/>
        <v>-0.69314718055994529</v>
      </c>
    </row>
    <row r="388" spans="1:27" x14ac:dyDescent="0.25">
      <c r="A388">
        <v>0</v>
      </c>
      <c r="B388">
        <v>0</v>
      </c>
      <c r="C388">
        <v>0</v>
      </c>
      <c r="E388" s="87">
        <f t="shared" si="101"/>
        <v>0</v>
      </c>
      <c r="F388" s="87">
        <f t="shared" si="102"/>
        <v>1</v>
      </c>
      <c r="G388" s="87">
        <f t="shared" si="103"/>
        <v>0.5</v>
      </c>
      <c r="H388" s="87">
        <f t="shared" si="104"/>
        <v>0.5</v>
      </c>
      <c r="I388" s="87">
        <f t="shared" si="105"/>
        <v>-0.69314718055994529</v>
      </c>
      <c r="K388" s="76">
        <f t="shared" si="106"/>
        <v>0</v>
      </c>
      <c r="L388" s="76">
        <f t="shared" si="107"/>
        <v>1</v>
      </c>
      <c r="M388" s="76">
        <f t="shared" si="108"/>
        <v>0.5</v>
      </c>
      <c r="N388" s="76">
        <f t="shared" si="109"/>
        <v>0.5</v>
      </c>
      <c r="O388" s="76">
        <f t="shared" si="110"/>
        <v>-0.69314718055994529</v>
      </c>
      <c r="Q388" s="76">
        <f t="shared" si="111"/>
        <v>0</v>
      </c>
      <c r="R388" s="76">
        <f t="shared" si="112"/>
        <v>1</v>
      </c>
      <c r="S388" s="76">
        <f t="shared" si="113"/>
        <v>0.5</v>
      </c>
      <c r="T388" s="76">
        <f t="shared" si="114"/>
        <v>0.5</v>
      </c>
      <c r="U388" s="76">
        <f t="shared" si="115"/>
        <v>-0.69314718055994529</v>
      </c>
      <c r="W388" s="76">
        <f t="shared" si="116"/>
        <v>0</v>
      </c>
      <c r="X388" s="76">
        <f t="shared" si="117"/>
        <v>1</v>
      </c>
      <c r="Y388" s="76">
        <f t="shared" si="118"/>
        <v>0.5</v>
      </c>
      <c r="Z388" s="76">
        <f t="shared" si="100"/>
        <v>0.5</v>
      </c>
      <c r="AA388" s="76">
        <f t="shared" si="119"/>
        <v>-0.69314718055994529</v>
      </c>
    </row>
    <row r="389" spans="1:27" x14ac:dyDescent="0.25">
      <c r="A389">
        <v>0</v>
      </c>
      <c r="B389">
        <v>0</v>
      </c>
      <c r="C389">
        <v>0</v>
      </c>
      <c r="E389" s="87">
        <f t="shared" si="101"/>
        <v>0</v>
      </c>
      <c r="F389" s="87">
        <f t="shared" si="102"/>
        <v>1</v>
      </c>
      <c r="G389" s="87">
        <f t="shared" si="103"/>
        <v>0.5</v>
      </c>
      <c r="H389" s="87">
        <f t="shared" si="104"/>
        <v>0.5</v>
      </c>
      <c r="I389" s="87">
        <f t="shared" si="105"/>
        <v>-0.69314718055994529</v>
      </c>
      <c r="K389" s="76">
        <f t="shared" si="106"/>
        <v>0</v>
      </c>
      <c r="L389" s="76">
        <f t="shared" si="107"/>
        <v>1</v>
      </c>
      <c r="M389" s="76">
        <f t="shared" si="108"/>
        <v>0.5</v>
      </c>
      <c r="N389" s="76">
        <f t="shared" si="109"/>
        <v>0.5</v>
      </c>
      <c r="O389" s="76">
        <f t="shared" si="110"/>
        <v>-0.69314718055994529</v>
      </c>
      <c r="Q389" s="76">
        <f t="shared" si="111"/>
        <v>0</v>
      </c>
      <c r="R389" s="76">
        <f t="shared" si="112"/>
        <v>1</v>
      </c>
      <c r="S389" s="76">
        <f t="shared" si="113"/>
        <v>0.5</v>
      </c>
      <c r="T389" s="76">
        <f t="shared" si="114"/>
        <v>0.5</v>
      </c>
      <c r="U389" s="76">
        <f t="shared" si="115"/>
        <v>-0.69314718055994529</v>
      </c>
      <c r="W389" s="76">
        <f t="shared" si="116"/>
        <v>0</v>
      </c>
      <c r="X389" s="76">
        <f t="shared" si="117"/>
        <v>1</v>
      </c>
      <c r="Y389" s="76">
        <f t="shared" si="118"/>
        <v>0.5</v>
      </c>
      <c r="Z389" s="76">
        <f t="shared" si="100"/>
        <v>0.5</v>
      </c>
      <c r="AA389" s="76">
        <f t="shared" si="119"/>
        <v>-0.69314718055994529</v>
      </c>
    </row>
    <row r="390" spans="1:27" x14ac:dyDescent="0.25">
      <c r="A390">
        <v>0</v>
      </c>
      <c r="B390">
        <v>0</v>
      </c>
      <c r="C390">
        <v>0</v>
      </c>
      <c r="E390" s="87">
        <f t="shared" si="101"/>
        <v>0</v>
      </c>
      <c r="F390" s="87">
        <f t="shared" si="102"/>
        <v>1</v>
      </c>
      <c r="G390" s="87">
        <f t="shared" si="103"/>
        <v>0.5</v>
      </c>
      <c r="H390" s="87">
        <f t="shared" si="104"/>
        <v>0.5</v>
      </c>
      <c r="I390" s="87">
        <f t="shared" si="105"/>
        <v>-0.69314718055994529</v>
      </c>
      <c r="K390" s="76">
        <f t="shared" si="106"/>
        <v>0</v>
      </c>
      <c r="L390" s="76">
        <f t="shared" si="107"/>
        <v>1</v>
      </c>
      <c r="M390" s="76">
        <f t="shared" si="108"/>
        <v>0.5</v>
      </c>
      <c r="N390" s="76">
        <f t="shared" si="109"/>
        <v>0.5</v>
      </c>
      <c r="O390" s="76">
        <f t="shared" si="110"/>
        <v>-0.69314718055994529</v>
      </c>
      <c r="Q390" s="76">
        <f t="shared" si="111"/>
        <v>0</v>
      </c>
      <c r="R390" s="76">
        <f t="shared" si="112"/>
        <v>1</v>
      </c>
      <c r="S390" s="76">
        <f t="shared" si="113"/>
        <v>0.5</v>
      </c>
      <c r="T390" s="76">
        <f t="shared" si="114"/>
        <v>0.5</v>
      </c>
      <c r="U390" s="76">
        <f t="shared" si="115"/>
        <v>-0.69314718055994529</v>
      </c>
      <c r="W390" s="76">
        <f t="shared" si="116"/>
        <v>0</v>
      </c>
      <c r="X390" s="76">
        <f t="shared" si="117"/>
        <v>1</v>
      </c>
      <c r="Y390" s="76">
        <f t="shared" si="118"/>
        <v>0.5</v>
      </c>
      <c r="Z390" s="76">
        <f t="shared" si="100"/>
        <v>0.5</v>
      </c>
      <c r="AA390" s="76">
        <f t="shared" si="119"/>
        <v>-0.69314718055994529</v>
      </c>
    </row>
    <row r="391" spans="1:27" x14ac:dyDescent="0.25">
      <c r="A391">
        <v>0</v>
      </c>
      <c r="B391">
        <v>0</v>
      </c>
      <c r="C391">
        <v>0</v>
      </c>
      <c r="E391" s="87">
        <f t="shared" si="101"/>
        <v>0</v>
      </c>
      <c r="F391" s="87">
        <f t="shared" si="102"/>
        <v>1</v>
      </c>
      <c r="G391" s="87">
        <f t="shared" si="103"/>
        <v>0.5</v>
      </c>
      <c r="H391" s="87">
        <f t="shared" si="104"/>
        <v>0.5</v>
      </c>
      <c r="I391" s="87">
        <f t="shared" si="105"/>
        <v>-0.69314718055994529</v>
      </c>
      <c r="K391" s="76">
        <f t="shared" si="106"/>
        <v>0</v>
      </c>
      <c r="L391" s="76">
        <f t="shared" si="107"/>
        <v>1</v>
      </c>
      <c r="M391" s="76">
        <f t="shared" si="108"/>
        <v>0.5</v>
      </c>
      <c r="N391" s="76">
        <f t="shared" si="109"/>
        <v>0.5</v>
      </c>
      <c r="O391" s="76">
        <f t="shared" si="110"/>
        <v>-0.69314718055994529</v>
      </c>
      <c r="Q391" s="76">
        <f t="shared" si="111"/>
        <v>0</v>
      </c>
      <c r="R391" s="76">
        <f t="shared" si="112"/>
        <v>1</v>
      </c>
      <c r="S391" s="76">
        <f t="shared" si="113"/>
        <v>0.5</v>
      </c>
      <c r="T391" s="76">
        <f t="shared" si="114"/>
        <v>0.5</v>
      </c>
      <c r="U391" s="76">
        <f t="shared" si="115"/>
        <v>-0.69314718055994529</v>
      </c>
      <c r="W391" s="76">
        <f t="shared" si="116"/>
        <v>0</v>
      </c>
      <c r="X391" s="76">
        <f t="shared" si="117"/>
        <v>1</v>
      </c>
      <c r="Y391" s="76">
        <f t="shared" si="118"/>
        <v>0.5</v>
      </c>
      <c r="Z391" s="76">
        <f t="shared" si="100"/>
        <v>0.5</v>
      </c>
      <c r="AA391" s="76">
        <f t="shared" si="119"/>
        <v>-0.69314718055994529</v>
      </c>
    </row>
    <row r="392" spans="1:27" x14ac:dyDescent="0.25">
      <c r="A392">
        <v>0</v>
      </c>
      <c r="B392">
        <v>1</v>
      </c>
      <c r="C392">
        <v>0</v>
      </c>
      <c r="E392" s="87">
        <f t="shared" si="101"/>
        <v>1.462280267582817</v>
      </c>
      <c r="F392" s="87">
        <f t="shared" si="102"/>
        <v>4.3157894714615983</v>
      </c>
      <c r="G392" s="87">
        <f t="shared" si="103"/>
        <v>0.81188118804015652</v>
      </c>
      <c r="H392" s="87">
        <f t="shared" si="104"/>
        <v>0.18811881195984348</v>
      </c>
      <c r="I392" s="87">
        <f t="shared" si="105"/>
        <v>-1.6706815372567037</v>
      </c>
      <c r="K392" s="76">
        <f t="shared" si="106"/>
        <v>1.462280267582817</v>
      </c>
      <c r="L392" s="76">
        <f t="shared" si="107"/>
        <v>4.3157894714615983</v>
      </c>
      <c r="M392" s="76">
        <f t="shared" si="108"/>
        <v>0.81188118804015652</v>
      </c>
      <c r="N392" s="76">
        <f t="shared" si="109"/>
        <v>0.18811881195984348</v>
      </c>
      <c r="O392" s="76">
        <f t="shared" si="110"/>
        <v>-1.6706815372567037</v>
      </c>
      <c r="Q392" s="76">
        <f t="shared" si="111"/>
        <v>1.462280267582817</v>
      </c>
      <c r="R392" s="76">
        <f t="shared" si="112"/>
        <v>4.3157894714615983</v>
      </c>
      <c r="S392" s="76">
        <f t="shared" si="113"/>
        <v>0.81188118804015652</v>
      </c>
      <c r="T392" s="76">
        <f t="shared" si="114"/>
        <v>0.18811881195984348</v>
      </c>
      <c r="U392" s="76">
        <f t="shared" si="115"/>
        <v>-1.6706815372567037</v>
      </c>
      <c r="W392" s="76">
        <f t="shared" si="116"/>
        <v>0</v>
      </c>
      <c r="X392" s="76">
        <f t="shared" si="117"/>
        <v>1</v>
      </c>
      <c r="Y392" s="76">
        <f t="shared" si="118"/>
        <v>0.5</v>
      </c>
      <c r="Z392" s="76">
        <f t="shared" si="100"/>
        <v>0.5</v>
      </c>
      <c r="AA392" s="76">
        <f t="shared" si="119"/>
        <v>-0.69314718055994529</v>
      </c>
    </row>
    <row r="393" spans="1:27" x14ac:dyDescent="0.25">
      <c r="A393">
        <v>0</v>
      </c>
      <c r="B393">
        <v>0</v>
      </c>
      <c r="C393">
        <v>1</v>
      </c>
      <c r="E393" s="87">
        <f t="shared" si="101"/>
        <v>0</v>
      </c>
      <c r="F393" s="87">
        <f t="shared" si="102"/>
        <v>1</v>
      </c>
      <c r="G393" s="87">
        <f t="shared" si="103"/>
        <v>0.5</v>
      </c>
      <c r="H393" s="87">
        <f t="shared" si="104"/>
        <v>0.5</v>
      </c>
      <c r="I393" s="87">
        <f t="shared" si="105"/>
        <v>-0.69314718055994529</v>
      </c>
      <c r="K393" s="76">
        <f t="shared" si="106"/>
        <v>0.605195533283861</v>
      </c>
      <c r="L393" s="76">
        <f t="shared" si="107"/>
        <v>1.8316103146534117</v>
      </c>
      <c r="M393" s="76">
        <f t="shared" si="108"/>
        <v>0.64684406084231982</v>
      </c>
      <c r="N393" s="76">
        <f t="shared" si="109"/>
        <v>0.35315593915768018</v>
      </c>
      <c r="O393" s="76">
        <f t="shared" si="110"/>
        <v>-1.0408455656056446</v>
      </c>
      <c r="Q393" s="76">
        <f t="shared" si="111"/>
        <v>0.605195533283861</v>
      </c>
      <c r="R393" s="76">
        <f t="shared" si="112"/>
        <v>1.8316103146534117</v>
      </c>
      <c r="S393" s="76">
        <f t="shared" si="113"/>
        <v>0.64684406084231982</v>
      </c>
      <c r="T393" s="76">
        <f t="shared" si="114"/>
        <v>0.35315593915768018</v>
      </c>
      <c r="U393" s="76">
        <f t="shared" si="115"/>
        <v>-1.0408455656056446</v>
      </c>
      <c r="W393" s="76">
        <f t="shared" si="116"/>
        <v>0</v>
      </c>
      <c r="X393" s="76">
        <f t="shared" si="117"/>
        <v>1</v>
      </c>
      <c r="Y393" s="76">
        <f t="shared" si="118"/>
        <v>0.5</v>
      </c>
      <c r="Z393" s="76">
        <f t="shared" ref="Z393:Z456" si="120">IF(A393=1,Y393,1-Y393)</f>
        <v>0.5</v>
      </c>
      <c r="AA393" s="76">
        <f t="shared" si="119"/>
        <v>-0.69314718055994529</v>
      </c>
    </row>
    <row r="394" spans="1:27" x14ac:dyDescent="0.25">
      <c r="A394">
        <v>0</v>
      </c>
      <c r="B394">
        <v>0</v>
      </c>
      <c r="C394">
        <v>0</v>
      </c>
      <c r="E394" s="87">
        <f t="shared" ref="E394:E457" si="121">$A$3+$B$3*$B394</f>
        <v>0</v>
      </c>
      <c r="F394" s="87">
        <f t="shared" ref="F394:F457" si="122">EXP(E394)</f>
        <v>1</v>
      </c>
      <c r="G394" s="87">
        <f t="shared" ref="G394:G457" si="123">F394/(F394+1)</f>
        <v>0.5</v>
      </c>
      <c r="H394" s="87">
        <f t="shared" ref="H394:H457" si="124">IF($A394=1,G394,1-G394)</f>
        <v>0.5</v>
      </c>
      <c r="I394" s="87">
        <f t="shared" ref="I394:I457" si="125">LN(H394)</f>
        <v>-0.69314718055994529</v>
      </c>
      <c r="K394" s="76">
        <f t="shared" ref="K394:K457" si="126">$A$3+$B$3*$B394+$C$3*$C394</f>
        <v>0</v>
      </c>
      <c r="L394" s="76">
        <f t="shared" ref="L394:L457" si="127">EXP(K394)</f>
        <v>1</v>
      </c>
      <c r="M394" s="76">
        <f t="shared" ref="M394:M457" si="128">L394/(L394+1)</f>
        <v>0.5</v>
      </c>
      <c r="N394" s="76">
        <f t="shared" ref="N394:N457" si="129">IF($A394=1,M394,1-M394)</f>
        <v>0.5</v>
      </c>
      <c r="O394" s="76">
        <f t="shared" ref="O394:O457" si="130">LN(N394)</f>
        <v>-0.69314718055994529</v>
      </c>
      <c r="Q394" s="76">
        <f t="shared" ref="Q394:Q457" si="131">$A$3+$B$3*$B394+$C$3*$C394+$D$3*$B394*$C394</f>
        <v>0</v>
      </c>
      <c r="R394" s="76">
        <f t="shared" ref="R394:R457" si="132">EXP(Q394)</f>
        <v>1</v>
      </c>
      <c r="S394" s="76">
        <f t="shared" ref="S394:S457" si="133">R394/(R394+1)</f>
        <v>0.5</v>
      </c>
      <c r="T394" s="76">
        <f t="shared" ref="T394:T457" si="134">IF($A394=1,S394,1-S394)</f>
        <v>0.5</v>
      </c>
      <c r="U394" s="76">
        <f t="shared" ref="U394:U457" si="135">LN(T394)</f>
        <v>-0.69314718055994529</v>
      </c>
      <c r="W394" s="76">
        <f t="shared" ref="W394:W457" si="136">$A$3</f>
        <v>0</v>
      </c>
      <c r="X394" s="76">
        <f t="shared" ref="X394:X457" si="137">EXP(W394)</f>
        <v>1</v>
      </c>
      <c r="Y394" s="76">
        <f t="shared" ref="Y394:Y457" si="138">X394/(X394+1)</f>
        <v>0.5</v>
      </c>
      <c r="Z394" s="76">
        <f t="shared" si="120"/>
        <v>0.5</v>
      </c>
      <c r="AA394" s="76">
        <f t="shared" ref="AA394:AA457" si="139">LN(Z394)</f>
        <v>-0.69314718055994529</v>
      </c>
    </row>
    <row r="395" spans="1:27" x14ac:dyDescent="0.25">
      <c r="A395">
        <v>0</v>
      </c>
      <c r="B395">
        <v>0</v>
      </c>
      <c r="C395">
        <v>0</v>
      </c>
      <c r="E395" s="87">
        <f t="shared" si="121"/>
        <v>0</v>
      </c>
      <c r="F395" s="87">
        <f t="shared" si="122"/>
        <v>1</v>
      </c>
      <c r="G395" s="87">
        <f t="shared" si="123"/>
        <v>0.5</v>
      </c>
      <c r="H395" s="87">
        <f t="shared" si="124"/>
        <v>0.5</v>
      </c>
      <c r="I395" s="87">
        <f t="shared" si="125"/>
        <v>-0.69314718055994529</v>
      </c>
      <c r="K395" s="76">
        <f t="shared" si="126"/>
        <v>0</v>
      </c>
      <c r="L395" s="76">
        <f t="shared" si="127"/>
        <v>1</v>
      </c>
      <c r="M395" s="76">
        <f t="shared" si="128"/>
        <v>0.5</v>
      </c>
      <c r="N395" s="76">
        <f t="shared" si="129"/>
        <v>0.5</v>
      </c>
      <c r="O395" s="76">
        <f t="shared" si="130"/>
        <v>-0.69314718055994529</v>
      </c>
      <c r="Q395" s="76">
        <f t="shared" si="131"/>
        <v>0</v>
      </c>
      <c r="R395" s="76">
        <f t="shared" si="132"/>
        <v>1</v>
      </c>
      <c r="S395" s="76">
        <f t="shared" si="133"/>
        <v>0.5</v>
      </c>
      <c r="T395" s="76">
        <f t="shared" si="134"/>
        <v>0.5</v>
      </c>
      <c r="U395" s="76">
        <f t="shared" si="135"/>
        <v>-0.69314718055994529</v>
      </c>
      <c r="W395" s="76">
        <f t="shared" si="136"/>
        <v>0</v>
      </c>
      <c r="X395" s="76">
        <f t="shared" si="137"/>
        <v>1</v>
      </c>
      <c r="Y395" s="76">
        <f t="shared" si="138"/>
        <v>0.5</v>
      </c>
      <c r="Z395" s="76">
        <f t="shared" si="120"/>
        <v>0.5</v>
      </c>
      <c r="AA395" s="76">
        <f t="shared" si="139"/>
        <v>-0.69314718055994529</v>
      </c>
    </row>
    <row r="396" spans="1:27" x14ac:dyDescent="0.25">
      <c r="A396">
        <v>0</v>
      </c>
      <c r="B396">
        <v>0</v>
      </c>
      <c r="C396">
        <v>0</v>
      </c>
      <c r="E396" s="87">
        <f t="shared" si="121"/>
        <v>0</v>
      </c>
      <c r="F396" s="87">
        <f t="shared" si="122"/>
        <v>1</v>
      </c>
      <c r="G396" s="87">
        <f t="shared" si="123"/>
        <v>0.5</v>
      </c>
      <c r="H396" s="87">
        <f t="shared" si="124"/>
        <v>0.5</v>
      </c>
      <c r="I396" s="87">
        <f t="shared" si="125"/>
        <v>-0.69314718055994529</v>
      </c>
      <c r="K396" s="76">
        <f t="shared" si="126"/>
        <v>0</v>
      </c>
      <c r="L396" s="76">
        <f t="shared" si="127"/>
        <v>1</v>
      </c>
      <c r="M396" s="76">
        <f t="shared" si="128"/>
        <v>0.5</v>
      </c>
      <c r="N396" s="76">
        <f t="shared" si="129"/>
        <v>0.5</v>
      </c>
      <c r="O396" s="76">
        <f t="shared" si="130"/>
        <v>-0.69314718055994529</v>
      </c>
      <c r="Q396" s="76">
        <f t="shared" si="131"/>
        <v>0</v>
      </c>
      <c r="R396" s="76">
        <f t="shared" si="132"/>
        <v>1</v>
      </c>
      <c r="S396" s="76">
        <f t="shared" si="133"/>
        <v>0.5</v>
      </c>
      <c r="T396" s="76">
        <f t="shared" si="134"/>
        <v>0.5</v>
      </c>
      <c r="U396" s="76">
        <f t="shared" si="135"/>
        <v>-0.69314718055994529</v>
      </c>
      <c r="W396" s="76">
        <f t="shared" si="136"/>
        <v>0</v>
      </c>
      <c r="X396" s="76">
        <f t="shared" si="137"/>
        <v>1</v>
      </c>
      <c r="Y396" s="76">
        <f t="shared" si="138"/>
        <v>0.5</v>
      </c>
      <c r="Z396" s="76">
        <f t="shared" si="120"/>
        <v>0.5</v>
      </c>
      <c r="AA396" s="76">
        <f t="shared" si="139"/>
        <v>-0.69314718055994529</v>
      </c>
    </row>
    <row r="397" spans="1:27" x14ac:dyDescent="0.25">
      <c r="A397">
        <v>0</v>
      </c>
      <c r="B397">
        <v>0</v>
      </c>
      <c r="C397">
        <v>0</v>
      </c>
      <c r="E397" s="87">
        <f t="shared" si="121"/>
        <v>0</v>
      </c>
      <c r="F397" s="87">
        <f t="shared" si="122"/>
        <v>1</v>
      </c>
      <c r="G397" s="87">
        <f t="shared" si="123"/>
        <v>0.5</v>
      </c>
      <c r="H397" s="87">
        <f t="shared" si="124"/>
        <v>0.5</v>
      </c>
      <c r="I397" s="87">
        <f t="shared" si="125"/>
        <v>-0.69314718055994529</v>
      </c>
      <c r="K397" s="76">
        <f t="shared" si="126"/>
        <v>0</v>
      </c>
      <c r="L397" s="76">
        <f t="shared" si="127"/>
        <v>1</v>
      </c>
      <c r="M397" s="76">
        <f t="shared" si="128"/>
        <v>0.5</v>
      </c>
      <c r="N397" s="76">
        <f t="shared" si="129"/>
        <v>0.5</v>
      </c>
      <c r="O397" s="76">
        <f t="shared" si="130"/>
        <v>-0.69314718055994529</v>
      </c>
      <c r="Q397" s="76">
        <f t="shared" si="131"/>
        <v>0</v>
      </c>
      <c r="R397" s="76">
        <f t="shared" si="132"/>
        <v>1</v>
      </c>
      <c r="S397" s="76">
        <f t="shared" si="133"/>
        <v>0.5</v>
      </c>
      <c r="T397" s="76">
        <f t="shared" si="134"/>
        <v>0.5</v>
      </c>
      <c r="U397" s="76">
        <f t="shared" si="135"/>
        <v>-0.69314718055994529</v>
      </c>
      <c r="W397" s="76">
        <f t="shared" si="136"/>
        <v>0</v>
      </c>
      <c r="X397" s="76">
        <f t="shared" si="137"/>
        <v>1</v>
      </c>
      <c r="Y397" s="76">
        <f t="shared" si="138"/>
        <v>0.5</v>
      </c>
      <c r="Z397" s="76">
        <f t="shared" si="120"/>
        <v>0.5</v>
      </c>
      <c r="AA397" s="76">
        <f t="shared" si="139"/>
        <v>-0.69314718055994529</v>
      </c>
    </row>
    <row r="398" spans="1:27" x14ac:dyDescent="0.25">
      <c r="A398">
        <v>0</v>
      </c>
      <c r="B398">
        <v>0</v>
      </c>
      <c r="C398">
        <v>0</v>
      </c>
      <c r="E398" s="87">
        <f t="shared" si="121"/>
        <v>0</v>
      </c>
      <c r="F398" s="87">
        <f t="shared" si="122"/>
        <v>1</v>
      </c>
      <c r="G398" s="87">
        <f t="shared" si="123"/>
        <v>0.5</v>
      </c>
      <c r="H398" s="87">
        <f t="shared" si="124"/>
        <v>0.5</v>
      </c>
      <c r="I398" s="87">
        <f t="shared" si="125"/>
        <v>-0.69314718055994529</v>
      </c>
      <c r="K398" s="76">
        <f t="shared" si="126"/>
        <v>0</v>
      </c>
      <c r="L398" s="76">
        <f t="shared" si="127"/>
        <v>1</v>
      </c>
      <c r="M398" s="76">
        <f t="shared" si="128"/>
        <v>0.5</v>
      </c>
      <c r="N398" s="76">
        <f t="shared" si="129"/>
        <v>0.5</v>
      </c>
      <c r="O398" s="76">
        <f t="shared" si="130"/>
        <v>-0.69314718055994529</v>
      </c>
      <c r="Q398" s="76">
        <f t="shared" si="131"/>
        <v>0</v>
      </c>
      <c r="R398" s="76">
        <f t="shared" si="132"/>
        <v>1</v>
      </c>
      <c r="S398" s="76">
        <f t="shared" si="133"/>
        <v>0.5</v>
      </c>
      <c r="T398" s="76">
        <f t="shared" si="134"/>
        <v>0.5</v>
      </c>
      <c r="U398" s="76">
        <f t="shared" si="135"/>
        <v>-0.69314718055994529</v>
      </c>
      <c r="W398" s="76">
        <f t="shared" si="136"/>
        <v>0</v>
      </c>
      <c r="X398" s="76">
        <f t="shared" si="137"/>
        <v>1</v>
      </c>
      <c r="Y398" s="76">
        <f t="shared" si="138"/>
        <v>0.5</v>
      </c>
      <c r="Z398" s="76">
        <f t="shared" si="120"/>
        <v>0.5</v>
      </c>
      <c r="AA398" s="76">
        <f t="shared" si="139"/>
        <v>-0.69314718055994529</v>
      </c>
    </row>
    <row r="399" spans="1:27" x14ac:dyDescent="0.25">
      <c r="A399">
        <v>0</v>
      </c>
      <c r="B399">
        <v>0</v>
      </c>
      <c r="C399">
        <v>1</v>
      </c>
      <c r="E399" s="87">
        <f t="shared" si="121"/>
        <v>0</v>
      </c>
      <c r="F399" s="87">
        <f t="shared" si="122"/>
        <v>1</v>
      </c>
      <c r="G399" s="87">
        <f t="shared" si="123"/>
        <v>0.5</v>
      </c>
      <c r="H399" s="87">
        <f t="shared" si="124"/>
        <v>0.5</v>
      </c>
      <c r="I399" s="87">
        <f t="shared" si="125"/>
        <v>-0.69314718055994529</v>
      </c>
      <c r="K399" s="76">
        <f t="shared" si="126"/>
        <v>0.605195533283861</v>
      </c>
      <c r="L399" s="76">
        <f t="shared" si="127"/>
        <v>1.8316103146534117</v>
      </c>
      <c r="M399" s="76">
        <f t="shared" si="128"/>
        <v>0.64684406084231982</v>
      </c>
      <c r="N399" s="76">
        <f t="shared" si="129"/>
        <v>0.35315593915768018</v>
      </c>
      <c r="O399" s="76">
        <f t="shared" si="130"/>
        <v>-1.0408455656056446</v>
      </c>
      <c r="Q399" s="76">
        <f t="shared" si="131"/>
        <v>0.605195533283861</v>
      </c>
      <c r="R399" s="76">
        <f t="shared" si="132"/>
        <v>1.8316103146534117</v>
      </c>
      <c r="S399" s="76">
        <f t="shared" si="133"/>
        <v>0.64684406084231982</v>
      </c>
      <c r="T399" s="76">
        <f t="shared" si="134"/>
        <v>0.35315593915768018</v>
      </c>
      <c r="U399" s="76">
        <f t="shared" si="135"/>
        <v>-1.0408455656056446</v>
      </c>
      <c r="W399" s="76">
        <f t="shared" si="136"/>
        <v>0</v>
      </c>
      <c r="X399" s="76">
        <f t="shared" si="137"/>
        <v>1</v>
      </c>
      <c r="Y399" s="76">
        <f t="shared" si="138"/>
        <v>0.5</v>
      </c>
      <c r="Z399" s="76">
        <f t="shared" si="120"/>
        <v>0.5</v>
      </c>
      <c r="AA399" s="76">
        <f t="shared" si="139"/>
        <v>-0.69314718055994529</v>
      </c>
    </row>
    <row r="400" spans="1:27" x14ac:dyDescent="0.25">
      <c r="A400">
        <v>0</v>
      </c>
      <c r="B400">
        <v>0</v>
      </c>
      <c r="C400">
        <v>0</v>
      </c>
      <c r="E400" s="87">
        <f t="shared" si="121"/>
        <v>0</v>
      </c>
      <c r="F400" s="87">
        <f t="shared" si="122"/>
        <v>1</v>
      </c>
      <c r="G400" s="87">
        <f t="shared" si="123"/>
        <v>0.5</v>
      </c>
      <c r="H400" s="87">
        <f t="shared" si="124"/>
        <v>0.5</v>
      </c>
      <c r="I400" s="87">
        <f t="shared" si="125"/>
        <v>-0.69314718055994529</v>
      </c>
      <c r="K400" s="76">
        <f t="shared" si="126"/>
        <v>0</v>
      </c>
      <c r="L400" s="76">
        <f t="shared" si="127"/>
        <v>1</v>
      </c>
      <c r="M400" s="76">
        <f t="shared" si="128"/>
        <v>0.5</v>
      </c>
      <c r="N400" s="76">
        <f t="shared" si="129"/>
        <v>0.5</v>
      </c>
      <c r="O400" s="76">
        <f t="shared" si="130"/>
        <v>-0.69314718055994529</v>
      </c>
      <c r="Q400" s="76">
        <f t="shared" si="131"/>
        <v>0</v>
      </c>
      <c r="R400" s="76">
        <f t="shared" si="132"/>
        <v>1</v>
      </c>
      <c r="S400" s="76">
        <f t="shared" si="133"/>
        <v>0.5</v>
      </c>
      <c r="T400" s="76">
        <f t="shared" si="134"/>
        <v>0.5</v>
      </c>
      <c r="U400" s="76">
        <f t="shared" si="135"/>
        <v>-0.69314718055994529</v>
      </c>
      <c r="W400" s="76">
        <f t="shared" si="136"/>
        <v>0</v>
      </c>
      <c r="X400" s="76">
        <f t="shared" si="137"/>
        <v>1</v>
      </c>
      <c r="Y400" s="76">
        <f t="shared" si="138"/>
        <v>0.5</v>
      </c>
      <c r="Z400" s="76">
        <f t="shared" si="120"/>
        <v>0.5</v>
      </c>
      <c r="AA400" s="76">
        <f t="shared" si="139"/>
        <v>-0.69314718055994529</v>
      </c>
    </row>
    <row r="401" spans="1:27" x14ac:dyDescent="0.25">
      <c r="A401">
        <v>0</v>
      </c>
      <c r="B401">
        <v>0</v>
      </c>
      <c r="C401">
        <v>0</v>
      </c>
      <c r="E401" s="87">
        <f t="shared" si="121"/>
        <v>0</v>
      </c>
      <c r="F401" s="87">
        <f t="shared" si="122"/>
        <v>1</v>
      </c>
      <c r="G401" s="87">
        <f t="shared" si="123"/>
        <v>0.5</v>
      </c>
      <c r="H401" s="87">
        <f t="shared" si="124"/>
        <v>0.5</v>
      </c>
      <c r="I401" s="87">
        <f t="shared" si="125"/>
        <v>-0.69314718055994529</v>
      </c>
      <c r="K401" s="76">
        <f t="shared" si="126"/>
        <v>0</v>
      </c>
      <c r="L401" s="76">
        <f t="shared" si="127"/>
        <v>1</v>
      </c>
      <c r="M401" s="76">
        <f t="shared" si="128"/>
        <v>0.5</v>
      </c>
      <c r="N401" s="76">
        <f t="shared" si="129"/>
        <v>0.5</v>
      </c>
      <c r="O401" s="76">
        <f t="shared" si="130"/>
        <v>-0.69314718055994529</v>
      </c>
      <c r="Q401" s="76">
        <f t="shared" si="131"/>
        <v>0</v>
      </c>
      <c r="R401" s="76">
        <f t="shared" si="132"/>
        <v>1</v>
      </c>
      <c r="S401" s="76">
        <f t="shared" si="133"/>
        <v>0.5</v>
      </c>
      <c r="T401" s="76">
        <f t="shared" si="134"/>
        <v>0.5</v>
      </c>
      <c r="U401" s="76">
        <f t="shared" si="135"/>
        <v>-0.69314718055994529</v>
      </c>
      <c r="W401" s="76">
        <f t="shared" si="136"/>
        <v>0</v>
      </c>
      <c r="X401" s="76">
        <f t="shared" si="137"/>
        <v>1</v>
      </c>
      <c r="Y401" s="76">
        <f t="shared" si="138"/>
        <v>0.5</v>
      </c>
      <c r="Z401" s="76">
        <f t="shared" si="120"/>
        <v>0.5</v>
      </c>
      <c r="AA401" s="76">
        <f t="shared" si="139"/>
        <v>-0.69314718055994529</v>
      </c>
    </row>
    <row r="402" spans="1:27" x14ac:dyDescent="0.25">
      <c r="A402">
        <v>0</v>
      </c>
      <c r="B402">
        <v>0</v>
      </c>
      <c r="C402">
        <v>1</v>
      </c>
      <c r="E402" s="87">
        <f t="shared" si="121"/>
        <v>0</v>
      </c>
      <c r="F402" s="87">
        <f t="shared" si="122"/>
        <v>1</v>
      </c>
      <c r="G402" s="87">
        <f t="shared" si="123"/>
        <v>0.5</v>
      </c>
      <c r="H402" s="87">
        <f t="shared" si="124"/>
        <v>0.5</v>
      </c>
      <c r="I402" s="87">
        <f t="shared" si="125"/>
        <v>-0.69314718055994529</v>
      </c>
      <c r="K402" s="76">
        <f t="shared" si="126"/>
        <v>0.605195533283861</v>
      </c>
      <c r="L402" s="76">
        <f t="shared" si="127"/>
        <v>1.8316103146534117</v>
      </c>
      <c r="M402" s="76">
        <f t="shared" si="128"/>
        <v>0.64684406084231982</v>
      </c>
      <c r="N402" s="76">
        <f t="shared" si="129"/>
        <v>0.35315593915768018</v>
      </c>
      <c r="O402" s="76">
        <f t="shared" si="130"/>
        <v>-1.0408455656056446</v>
      </c>
      <c r="Q402" s="76">
        <f t="shared" si="131"/>
        <v>0.605195533283861</v>
      </c>
      <c r="R402" s="76">
        <f t="shared" si="132"/>
        <v>1.8316103146534117</v>
      </c>
      <c r="S402" s="76">
        <f t="shared" si="133"/>
        <v>0.64684406084231982</v>
      </c>
      <c r="T402" s="76">
        <f t="shared" si="134"/>
        <v>0.35315593915768018</v>
      </c>
      <c r="U402" s="76">
        <f t="shared" si="135"/>
        <v>-1.0408455656056446</v>
      </c>
      <c r="W402" s="76">
        <f t="shared" si="136"/>
        <v>0</v>
      </c>
      <c r="X402" s="76">
        <f t="shared" si="137"/>
        <v>1</v>
      </c>
      <c r="Y402" s="76">
        <f t="shared" si="138"/>
        <v>0.5</v>
      </c>
      <c r="Z402" s="76">
        <f t="shared" si="120"/>
        <v>0.5</v>
      </c>
      <c r="AA402" s="76">
        <f t="shared" si="139"/>
        <v>-0.69314718055994529</v>
      </c>
    </row>
    <row r="403" spans="1:27" x14ac:dyDescent="0.25">
      <c r="A403">
        <v>0</v>
      </c>
      <c r="B403">
        <v>0</v>
      </c>
      <c r="C403">
        <v>0</v>
      </c>
      <c r="E403" s="87">
        <f t="shared" si="121"/>
        <v>0</v>
      </c>
      <c r="F403" s="87">
        <f t="shared" si="122"/>
        <v>1</v>
      </c>
      <c r="G403" s="87">
        <f t="shared" si="123"/>
        <v>0.5</v>
      </c>
      <c r="H403" s="87">
        <f t="shared" si="124"/>
        <v>0.5</v>
      </c>
      <c r="I403" s="87">
        <f t="shared" si="125"/>
        <v>-0.69314718055994529</v>
      </c>
      <c r="K403" s="76">
        <f t="shared" si="126"/>
        <v>0</v>
      </c>
      <c r="L403" s="76">
        <f t="shared" si="127"/>
        <v>1</v>
      </c>
      <c r="M403" s="76">
        <f t="shared" si="128"/>
        <v>0.5</v>
      </c>
      <c r="N403" s="76">
        <f t="shared" si="129"/>
        <v>0.5</v>
      </c>
      <c r="O403" s="76">
        <f t="shared" si="130"/>
        <v>-0.69314718055994529</v>
      </c>
      <c r="Q403" s="76">
        <f t="shared" si="131"/>
        <v>0</v>
      </c>
      <c r="R403" s="76">
        <f t="shared" si="132"/>
        <v>1</v>
      </c>
      <c r="S403" s="76">
        <f t="shared" si="133"/>
        <v>0.5</v>
      </c>
      <c r="T403" s="76">
        <f t="shared" si="134"/>
        <v>0.5</v>
      </c>
      <c r="U403" s="76">
        <f t="shared" si="135"/>
        <v>-0.69314718055994529</v>
      </c>
      <c r="W403" s="76">
        <f t="shared" si="136"/>
        <v>0</v>
      </c>
      <c r="X403" s="76">
        <f t="shared" si="137"/>
        <v>1</v>
      </c>
      <c r="Y403" s="76">
        <f t="shared" si="138"/>
        <v>0.5</v>
      </c>
      <c r="Z403" s="76">
        <f t="shared" si="120"/>
        <v>0.5</v>
      </c>
      <c r="AA403" s="76">
        <f t="shared" si="139"/>
        <v>-0.69314718055994529</v>
      </c>
    </row>
    <row r="404" spans="1:27" x14ac:dyDescent="0.25">
      <c r="A404">
        <v>0</v>
      </c>
      <c r="B404">
        <v>0</v>
      </c>
      <c r="C404">
        <v>1</v>
      </c>
      <c r="E404" s="87">
        <f t="shared" si="121"/>
        <v>0</v>
      </c>
      <c r="F404" s="87">
        <f t="shared" si="122"/>
        <v>1</v>
      </c>
      <c r="G404" s="87">
        <f t="shared" si="123"/>
        <v>0.5</v>
      </c>
      <c r="H404" s="87">
        <f t="shared" si="124"/>
        <v>0.5</v>
      </c>
      <c r="I404" s="87">
        <f t="shared" si="125"/>
        <v>-0.69314718055994529</v>
      </c>
      <c r="K404" s="76">
        <f t="shared" si="126"/>
        <v>0.605195533283861</v>
      </c>
      <c r="L404" s="76">
        <f t="shared" si="127"/>
        <v>1.8316103146534117</v>
      </c>
      <c r="M404" s="76">
        <f t="shared" si="128"/>
        <v>0.64684406084231982</v>
      </c>
      <c r="N404" s="76">
        <f t="shared" si="129"/>
        <v>0.35315593915768018</v>
      </c>
      <c r="O404" s="76">
        <f t="shared" si="130"/>
        <v>-1.0408455656056446</v>
      </c>
      <c r="Q404" s="76">
        <f t="shared" si="131"/>
        <v>0.605195533283861</v>
      </c>
      <c r="R404" s="76">
        <f t="shared" si="132"/>
        <v>1.8316103146534117</v>
      </c>
      <c r="S404" s="76">
        <f t="shared" si="133"/>
        <v>0.64684406084231982</v>
      </c>
      <c r="T404" s="76">
        <f t="shared" si="134"/>
        <v>0.35315593915768018</v>
      </c>
      <c r="U404" s="76">
        <f t="shared" si="135"/>
        <v>-1.0408455656056446</v>
      </c>
      <c r="W404" s="76">
        <f t="shared" si="136"/>
        <v>0</v>
      </c>
      <c r="X404" s="76">
        <f t="shared" si="137"/>
        <v>1</v>
      </c>
      <c r="Y404" s="76">
        <f t="shared" si="138"/>
        <v>0.5</v>
      </c>
      <c r="Z404" s="76">
        <f t="shared" si="120"/>
        <v>0.5</v>
      </c>
      <c r="AA404" s="76">
        <f t="shared" si="139"/>
        <v>-0.69314718055994529</v>
      </c>
    </row>
    <row r="405" spans="1:27" x14ac:dyDescent="0.25">
      <c r="A405">
        <v>0</v>
      </c>
      <c r="B405">
        <v>0</v>
      </c>
      <c r="C405">
        <v>0</v>
      </c>
      <c r="E405" s="87">
        <f t="shared" si="121"/>
        <v>0</v>
      </c>
      <c r="F405" s="87">
        <f t="shared" si="122"/>
        <v>1</v>
      </c>
      <c r="G405" s="87">
        <f t="shared" si="123"/>
        <v>0.5</v>
      </c>
      <c r="H405" s="87">
        <f t="shared" si="124"/>
        <v>0.5</v>
      </c>
      <c r="I405" s="87">
        <f t="shared" si="125"/>
        <v>-0.69314718055994529</v>
      </c>
      <c r="K405" s="76">
        <f t="shared" si="126"/>
        <v>0</v>
      </c>
      <c r="L405" s="76">
        <f t="shared" si="127"/>
        <v>1</v>
      </c>
      <c r="M405" s="76">
        <f t="shared" si="128"/>
        <v>0.5</v>
      </c>
      <c r="N405" s="76">
        <f t="shared" si="129"/>
        <v>0.5</v>
      </c>
      <c r="O405" s="76">
        <f t="shared" si="130"/>
        <v>-0.69314718055994529</v>
      </c>
      <c r="Q405" s="76">
        <f t="shared" si="131"/>
        <v>0</v>
      </c>
      <c r="R405" s="76">
        <f t="shared" si="132"/>
        <v>1</v>
      </c>
      <c r="S405" s="76">
        <f t="shared" si="133"/>
        <v>0.5</v>
      </c>
      <c r="T405" s="76">
        <f t="shared" si="134"/>
        <v>0.5</v>
      </c>
      <c r="U405" s="76">
        <f t="shared" si="135"/>
        <v>-0.69314718055994529</v>
      </c>
      <c r="W405" s="76">
        <f t="shared" si="136"/>
        <v>0</v>
      </c>
      <c r="X405" s="76">
        <f t="shared" si="137"/>
        <v>1</v>
      </c>
      <c r="Y405" s="76">
        <f t="shared" si="138"/>
        <v>0.5</v>
      </c>
      <c r="Z405" s="76">
        <f t="shared" si="120"/>
        <v>0.5</v>
      </c>
      <c r="AA405" s="76">
        <f t="shared" si="139"/>
        <v>-0.69314718055994529</v>
      </c>
    </row>
    <row r="406" spans="1:27" x14ac:dyDescent="0.25">
      <c r="A406">
        <v>0</v>
      </c>
      <c r="B406">
        <v>0</v>
      </c>
      <c r="C406">
        <v>0</v>
      </c>
      <c r="E406" s="87">
        <f t="shared" si="121"/>
        <v>0</v>
      </c>
      <c r="F406" s="87">
        <f t="shared" si="122"/>
        <v>1</v>
      </c>
      <c r="G406" s="87">
        <f t="shared" si="123"/>
        <v>0.5</v>
      </c>
      <c r="H406" s="87">
        <f t="shared" si="124"/>
        <v>0.5</v>
      </c>
      <c r="I406" s="87">
        <f t="shared" si="125"/>
        <v>-0.69314718055994529</v>
      </c>
      <c r="K406" s="76">
        <f t="shared" si="126"/>
        <v>0</v>
      </c>
      <c r="L406" s="76">
        <f t="shared" si="127"/>
        <v>1</v>
      </c>
      <c r="M406" s="76">
        <f t="shared" si="128"/>
        <v>0.5</v>
      </c>
      <c r="N406" s="76">
        <f t="shared" si="129"/>
        <v>0.5</v>
      </c>
      <c r="O406" s="76">
        <f t="shared" si="130"/>
        <v>-0.69314718055994529</v>
      </c>
      <c r="Q406" s="76">
        <f t="shared" si="131"/>
        <v>0</v>
      </c>
      <c r="R406" s="76">
        <f t="shared" si="132"/>
        <v>1</v>
      </c>
      <c r="S406" s="76">
        <f t="shared" si="133"/>
        <v>0.5</v>
      </c>
      <c r="T406" s="76">
        <f t="shared" si="134"/>
        <v>0.5</v>
      </c>
      <c r="U406" s="76">
        <f t="shared" si="135"/>
        <v>-0.69314718055994529</v>
      </c>
      <c r="W406" s="76">
        <f t="shared" si="136"/>
        <v>0</v>
      </c>
      <c r="X406" s="76">
        <f t="shared" si="137"/>
        <v>1</v>
      </c>
      <c r="Y406" s="76">
        <f t="shared" si="138"/>
        <v>0.5</v>
      </c>
      <c r="Z406" s="76">
        <f t="shared" si="120"/>
        <v>0.5</v>
      </c>
      <c r="AA406" s="76">
        <f t="shared" si="139"/>
        <v>-0.69314718055994529</v>
      </c>
    </row>
    <row r="407" spans="1:27" x14ac:dyDescent="0.25">
      <c r="A407">
        <v>0</v>
      </c>
      <c r="B407">
        <v>0</v>
      </c>
      <c r="C407">
        <v>0</v>
      </c>
      <c r="E407" s="87">
        <f t="shared" si="121"/>
        <v>0</v>
      </c>
      <c r="F407" s="87">
        <f t="shared" si="122"/>
        <v>1</v>
      </c>
      <c r="G407" s="87">
        <f t="shared" si="123"/>
        <v>0.5</v>
      </c>
      <c r="H407" s="87">
        <f t="shared" si="124"/>
        <v>0.5</v>
      </c>
      <c r="I407" s="87">
        <f t="shared" si="125"/>
        <v>-0.69314718055994529</v>
      </c>
      <c r="K407" s="76">
        <f t="shared" si="126"/>
        <v>0</v>
      </c>
      <c r="L407" s="76">
        <f t="shared" si="127"/>
        <v>1</v>
      </c>
      <c r="M407" s="76">
        <f t="shared" si="128"/>
        <v>0.5</v>
      </c>
      <c r="N407" s="76">
        <f t="shared" si="129"/>
        <v>0.5</v>
      </c>
      <c r="O407" s="76">
        <f t="shared" si="130"/>
        <v>-0.69314718055994529</v>
      </c>
      <c r="Q407" s="76">
        <f t="shared" si="131"/>
        <v>0</v>
      </c>
      <c r="R407" s="76">
        <f t="shared" si="132"/>
        <v>1</v>
      </c>
      <c r="S407" s="76">
        <f t="shared" si="133"/>
        <v>0.5</v>
      </c>
      <c r="T407" s="76">
        <f t="shared" si="134"/>
        <v>0.5</v>
      </c>
      <c r="U407" s="76">
        <f t="shared" si="135"/>
        <v>-0.69314718055994529</v>
      </c>
      <c r="W407" s="76">
        <f t="shared" si="136"/>
        <v>0</v>
      </c>
      <c r="X407" s="76">
        <f t="shared" si="137"/>
        <v>1</v>
      </c>
      <c r="Y407" s="76">
        <f t="shared" si="138"/>
        <v>0.5</v>
      </c>
      <c r="Z407" s="76">
        <f t="shared" si="120"/>
        <v>0.5</v>
      </c>
      <c r="AA407" s="76">
        <f t="shared" si="139"/>
        <v>-0.69314718055994529</v>
      </c>
    </row>
    <row r="408" spans="1:27" x14ac:dyDescent="0.25">
      <c r="A408">
        <v>0</v>
      </c>
      <c r="B408">
        <v>0</v>
      </c>
      <c r="C408">
        <v>0</v>
      </c>
      <c r="E408" s="87">
        <f t="shared" si="121"/>
        <v>0</v>
      </c>
      <c r="F408" s="87">
        <f t="shared" si="122"/>
        <v>1</v>
      </c>
      <c r="G408" s="87">
        <f t="shared" si="123"/>
        <v>0.5</v>
      </c>
      <c r="H408" s="87">
        <f t="shared" si="124"/>
        <v>0.5</v>
      </c>
      <c r="I408" s="87">
        <f t="shared" si="125"/>
        <v>-0.69314718055994529</v>
      </c>
      <c r="K408" s="76">
        <f t="shared" si="126"/>
        <v>0</v>
      </c>
      <c r="L408" s="76">
        <f t="shared" si="127"/>
        <v>1</v>
      </c>
      <c r="M408" s="76">
        <f t="shared" si="128"/>
        <v>0.5</v>
      </c>
      <c r="N408" s="76">
        <f t="shared" si="129"/>
        <v>0.5</v>
      </c>
      <c r="O408" s="76">
        <f t="shared" si="130"/>
        <v>-0.69314718055994529</v>
      </c>
      <c r="Q408" s="76">
        <f t="shared" si="131"/>
        <v>0</v>
      </c>
      <c r="R408" s="76">
        <f t="shared" si="132"/>
        <v>1</v>
      </c>
      <c r="S408" s="76">
        <f t="shared" si="133"/>
        <v>0.5</v>
      </c>
      <c r="T408" s="76">
        <f t="shared" si="134"/>
        <v>0.5</v>
      </c>
      <c r="U408" s="76">
        <f t="shared" si="135"/>
        <v>-0.69314718055994529</v>
      </c>
      <c r="W408" s="76">
        <f t="shared" si="136"/>
        <v>0</v>
      </c>
      <c r="X408" s="76">
        <f t="shared" si="137"/>
        <v>1</v>
      </c>
      <c r="Y408" s="76">
        <f t="shared" si="138"/>
        <v>0.5</v>
      </c>
      <c r="Z408" s="76">
        <f t="shared" si="120"/>
        <v>0.5</v>
      </c>
      <c r="AA408" s="76">
        <f t="shared" si="139"/>
        <v>-0.69314718055994529</v>
      </c>
    </row>
    <row r="409" spans="1:27" x14ac:dyDescent="0.25">
      <c r="A409">
        <v>0</v>
      </c>
      <c r="B409">
        <v>0</v>
      </c>
      <c r="C409">
        <v>0</v>
      </c>
      <c r="E409" s="87">
        <f t="shared" si="121"/>
        <v>0</v>
      </c>
      <c r="F409" s="87">
        <f t="shared" si="122"/>
        <v>1</v>
      </c>
      <c r="G409" s="87">
        <f t="shared" si="123"/>
        <v>0.5</v>
      </c>
      <c r="H409" s="87">
        <f t="shared" si="124"/>
        <v>0.5</v>
      </c>
      <c r="I409" s="87">
        <f t="shared" si="125"/>
        <v>-0.69314718055994529</v>
      </c>
      <c r="K409" s="76">
        <f t="shared" si="126"/>
        <v>0</v>
      </c>
      <c r="L409" s="76">
        <f t="shared" si="127"/>
        <v>1</v>
      </c>
      <c r="M409" s="76">
        <f t="shared" si="128"/>
        <v>0.5</v>
      </c>
      <c r="N409" s="76">
        <f t="shared" si="129"/>
        <v>0.5</v>
      </c>
      <c r="O409" s="76">
        <f t="shared" si="130"/>
        <v>-0.69314718055994529</v>
      </c>
      <c r="Q409" s="76">
        <f t="shared" si="131"/>
        <v>0</v>
      </c>
      <c r="R409" s="76">
        <f t="shared" si="132"/>
        <v>1</v>
      </c>
      <c r="S409" s="76">
        <f t="shared" si="133"/>
        <v>0.5</v>
      </c>
      <c r="T409" s="76">
        <f t="shared" si="134"/>
        <v>0.5</v>
      </c>
      <c r="U409" s="76">
        <f t="shared" si="135"/>
        <v>-0.69314718055994529</v>
      </c>
      <c r="W409" s="76">
        <f t="shared" si="136"/>
        <v>0</v>
      </c>
      <c r="X409" s="76">
        <f t="shared" si="137"/>
        <v>1</v>
      </c>
      <c r="Y409" s="76">
        <f t="shared" si="138"/>
        <v>0.5</v>
      </c>
      <c r="Z409" s="76">
        <f t="shared" si="120"/>
        <v>0.5</v>
      </c>
      <c r="AA409" s="76">
        <f t="shared" si="139"/>
        <v>-0.69314718055994529</v>
      </c>
    </row>
    <row r="410" spans="1:27" x14ac:dyDescent="0.25">
      <c r="A410">
        <v>0</v>
      </c>
      <c r="B410">
        <v>0</v>
      </c>
      <c r="C410">
        <v>0</v>
      </c>
      <c r="E410" s="87">
        <f t="shared" si="121"/>
        <v>0</v>
      </c>
      <c r="F410" s="87">
        <f t="shared" si="122"/>
        <v>1</v>
      </c>
      <c r="G410" s="87">
        <f t="shared" si="123"/>
        <v>0.5</v>
      </c>
      <c r="H410" s="87">
        <f t="shared" si="124"/>
        <v>0.5</v>
      </c>
      <c r="I410" s="87">
        <f t="shared" si="125"/>
        <v>-0.69314718055994529</v>
      </c>
      <c r="K410" s="76">
        <f t="shared" si="126"/>
        <v>0</v>
      </c>
      <c r="L410" s="76">
        <f t="shared" si="127"/>
        <v>1</v>
      </c>
      <c r="M410" s="76">
        <f t="shared" si="128"/>
        <v>0.5</v>
      </c>
      <c r="N410" s="76">
        <f t="shared" si="129"/>
        <v>0.5</v>
      </c>
      <c r="O410" s="76">
        <f t="shared" si="130"/>
        <v>-0.69314718055994529</v>
      </c>
      <c r="Q410" s="76">
        <f t="shared" si="131"/>
        <v>0</v>
      </c>
      <c r="R410" s="76">
        <f t="shared" si="132"/>
        <v>1</v>
      </c>
      <c r="S410" s="76">
        <f t="shared" si="133"/>
        <v>0.5</v>
      </c>
      <c r="T410" s="76">
        <f t="shared" si="134"/>
        <v>0.5</v>
      </c>
      <c r="U410" s="76">
        <f t="shared" si="135"/>
        <v>-0.69314718055994529</v>
      </c>
      <c r="W410" s="76">
        <f t="shared" si="136"/>
        <v>0</v>
      </c>
      <c r="X410" s="76">
        <f t="shared" si="137"/>
        <v>1</v>
      </c>
      <c r="Y410" s="76">
        <f t="shared" si="138"/>
        <v>0.5</v>
      </c>
      <c r="Z410" s="76">
        <f t="shared" si="120"/>
        <v>0.5</v>
      </c>
      <c r="AA410" s="76">
        <f t="shared" si="139"/>
        <v>-0.69314718055994529</v>
      </c>
    </row>
    <row r="411" spans="1:27" x14ac:dyDescent="0.25">
      <c r="A411">
        <v>0</v>
      </c>
      <c r="B411">
        <v>0</v>
      </c>
      <c r="C411">
        <v>1</v>
      </c>
      <c r="E411" s="87">
        <f t="shared" si="121"/>
        <v>0</v>
      </c>
      <c r="F411" s="87">
        <f t="shared" si="122"/>
        <v>1</v>
      </c>
      <c r="G411" s="87">
        <f t="shared" si="123"/>
        <v>0.5</v>
      </c>
      <c r="H411" s="87">
        <f t="shared" si="124"/>
        <v>0.5</v>
      </c>
      <c r="I411" s="87">
        <f t="shared" si="125"/>
        <v>-0.69314718055994529</v>
      </c>
      <c r="K411" s="76">
        <f t="shared" si="126"/>
        <v>0.605195533283861</v>
      </c>
      <c r="L411" s="76">
        <f t="shared" si="127"/>
        <v>1.8316103146534117</v>
      </c>
      <c r="M411" s="76">
        <f t="shared" si="128"/>
        <v>0.64684406084231982</v>
      </c>
      <c r="N411" s="76">
        <f t="shared" si="129"/>
        <v>0.35315593915768018</v>
      </c>
      <c r="O411" s="76">
        <f t="shared" si="130"/>
        <v>-1.0408455656056446</v>
      </c>
      <c r="Q411" s="76">
        <f t="shared" si="131"/>
        <v>0.605195533283861</v>
      </c>
      <c r="R411" s="76">
        <f t="shared" si="132"/>
        <v>1.8316103146534117</v>
      </c>
      <c r="S411" s="76">
        <f t="shared" si="133"/>
        <v>0.64684406084231982</v>
      </c>
      <c r="T411" s="76">
        <f t="shared" si="134"/>
        <v>0.35315593915768018</v>
      </c>
      <c r="U411" s="76">
        <f t="shared" si="135"/>
        <v>-1.0408455656056446</v>
      </c>
      <c r="W411" s="76">
        <f t="shared" si="136"/>
        <v>0</v>
      </c>
      <c r="X411" s="76">
        <f t="shared" si="137"/>
        <v>1</v>
      </c>
      <c r="Y411" s="76">
        <f t="shared" si="138"/>
        <v>0.5</v>
      </c>
      <c r="Z411" s="76">
        <f t="shared" si="120"/>
        <v>0.5</v>
      </c>
      <c r="AA411" s="76">
        <f t="shared" si="139"/>
        <v>-0.69314718055994529</v>
      </c>
    </row>
    <row r="412" spans="1:27" x14ac:dyDescent="0.25">
      <c r="A412">
        <v>0</v>
      </c>
      <c r="B412">
        <v>0</v>
      </c>
      <c r="C412">
        <v>0</v>
      </c>
      <c r="E412" s="87">
        <f t="shared" si="121"/>
        <v>0</v>
      </c>
      <c r="F412" s="87">
        <f t="shared" si="122"/>
        <v>1</v>
      </c>
      <c r="G412" s="87">
        <f t="shared" si="123"/>
        <v>0.5</v>
      </c>
      <c r="H412" s="87">
        <f t="shared" si="124"/>
        <v>0.5</v>
      </c>
      <c r="I412" s="87">
        <f t="shared" si="125"/>
        <v>-0.69314718055994529</v>
      </c>
      <c r="K412" s="76">
        <f t="shared" si="126"/>
        <v>0</v>
      </c>
      <c r="L412" s="76">
        <f t="shared" si="127"/>
        <v>1</v>
      </c>
      <c r="M412" s="76">
        <f t="shared" si="128"/>
        <v>0.5</v>
      </c>
      <c r="N412" s="76">
        <f t="shared" si="129"/>
        <v>0.5</v>
      </c>
      <c r="O412" s="76">
        <f t="shared" si="130"/>
        <v>-0.69314718055994529</v>
      </c>
      <c r="Q412" s="76">
        <f t="shared" si="131"/>
        <v>0</v>
      </c>
      <c r="R412" s="76">
        <f t="shared" si="132"/>
        <v>1</v>
      </c>
      <c r="S412" s="76">
        <f t="shared" si="133"/>
        <v>0.5</v>
      </c>
      <c r="T412" s="76">
        <f t="shared" si="134"/>
        <v>0.5</v>
      </c>
      <c r="U412" s="76">
        <f t="shared" si="135"/>
        <v>-0.69314718055994529</v>
      </c>
      <c r="W412" s="76">
        <f t="shared" si="136"/>
        <v>0</v>
      </c>
      <c r="X412" s="76">
        <f t="shared" si="137"/>
        <v>1</v>
      </c>
      <c r="Y412" s="76">
        <f t="shared" si="138"/>
        <v>0.5</v>
      </c>
      <c r="Z412" s="76">
        <f t="shared" si="120"/>
        <v>0.5</v>
      </c>
      <c r="AA412" s="76">
        <f t="shared" si="139"/>
        <v>-0.69314718055994529</v>
      </c>
    </row>
    <row r="413" spans="1:27" x14ac:dyDescent="0.25">
      <c r="A413">
        <v>0</v>
      </c>
      <c r="B413">
        <v>0</v>
      </c>
      <c r="C413">
        <v>0</v>
      </c>
      <c r="E413" s="87">
        <f t="shared" si="121"/>
        <v>0</v>
      </c>
      <c r="F413" s="87">
        <f t="shared" si="122"/>
        <v>1</v>
      </c>
      <c r="G413" s="87">
        <f t="shared" si="123"/>
        <v>0.5</v>
      </c>
      <c r="H413" s="87">
        <f t="shared" si="124"/>
        <v>0.5</v>
      </c>
      <c r="I413" s="87">
        <f t="shared" si="125"/>
        <v>-0.69314718055994529</v>
      </c>
      <c r="K413" s="76">
        <f t="shared" si="126"/>
        <v>0</v>
      </c>
      <c r="L413" s="76">
        <f t="shared" si="127"/>
        <v>1</v>
      </c>
      <c r="M413" s="76">
        <f t="shared" si="128"/>
        <v>0.5</v>
      </c>
      <c r="N413" s="76">
        <f t="shared" si="129"/>
        <v>0.5</v>
      </c>
      <c r="O413" s="76">
        <f t="shared" si="130"/>
        <v>-0.69314718055994529</v>
      </c>
      <c r="Q413" s="76">
        <f t="shared" si="131"/>
        <v>0</v>
      </c>
      <c r="R413" s="76">
        <f t="shared" si="132"/>
        <v>1</v>
      </c>
      <c r="S413" s="76">
        <f t="shared" si="133"/>
        <v>0.5</v>
      </c>
      <c r="T413" s="76">
        <f t="shared" si="134"/>
        <v>0.5</v>
      </c>
      <c r="U413" s="76">
        <f t="shared" si="135"/>
        <v>-0.69314718055994529</v>
      </c>
      <c r="W413" s="76">
        <f t="shared" si="136"/>
        <v>0</v>
      </c>
      <c r="X413" s="76">
        <f t="shared" si="137"/>
        <v>1</v>
      </c>
      <c r="Y413" s="76">
        <f t="shared" si="138"/>
        <v>0.5</v>
      </c>
      <c r="Z413" s="76">
        <f t="shared" si="120"/>
        <v>0.5</v>
      </c>
      <c r="AA413" s="76">
        <f t="shared" si="139"/>
        <v>-0.69314718055994529</v>
      </c>
    </row>
    <row r="414" spans="1:27" x14ac:dyDescent="0.25">
      <c r="A414">
        <v>0</v>
      </c>
      <c r="B414">
        <v>0</v>
      </c>
      <c r="C414">
        <v>1</v>
      </c>
      <c r="E414" s="87">
        <f t="shared" si="121"/>
        <v>0</v>
      </c>
      <c r="F414" s="87">
        <f t="shared" si="122"/>
        <v>1</v>
      </c>
      <c r="G414" s="87">
        <f t="shared" si="123"/>
        <v>0.5</v>
      </c>
      <c r="H414" s="87">
        <f t="shared" si="124"/>
        <v>0.5</v>
      </c>
      <c r="I414" s="87">
        <f t="shared" si="125"/>
        <v>-0.69314718055994529</v>
      </c>
      <c r="K414" s="76">
        <f t="shared" si="126"/>
        <v>0.605195533283861</v>
      </c>
      <c r="L414" s="76">
        <f t="shared" si="127"/>
        <v>1.8316103146534117</v>
      </c>
      <c r="M414" s="76">
        <f t="shared" si="128"/>
        <v>0.64684406084231982</v>
      </c>
      <c r="N414" s="76">
        <f t="shared" si="129"/>
        <v>0.35315593915768018</v>
      </c>
      <c r="O414" s="76">
        <f t="shared" si="130"/>
        <v>-1.0408455656056446</v>
      </c>
      <c r="Q414" s="76">
        <f t="shared" si="131"/>
        <v>0.605195533283861</v>
      </c>
      <c r="R414" s="76">
        <f t="shared" si="132"/>
        <v>1.8316103146534117</v>
      </c>
      <c r="S414" s="76">
        <f t="shared" si="133"/>
        <v>0.64684406084231982</v>
      </c>
      <c r="T414" s="76">
        <f t="shared" si="134"/>
        <v>0.35315593915768018</v>
      </c>
      <c r="U414" s="76">
        <f t="shared" si="135"/>
        <v>-1.0408455656056446</v>
      </c>
      <c r="W414" s="76">
        <f t="shared" si="136"/>
        <v>0</v>
      </c>
      <c r="X414" s="76">
        <f t="shared" si="137"/>
        <v>1</v>
      </c>
      <c r="Y414" s="76">
        <f t="shared" si="138"/>
        <v>0.5</v>
      </c>
      <c r="Z414" s="76">
        <f t="shared" si="120"/>
        <v>0.5</v>
      </c>
      <c r="AA414" s="76">
        <f t="shared" si="139"/>
        <v>-0.69314718055994529</v>
      </c>
    </row>
    <row r="415" spans="1:27" x14ac:dyDescent="0.25">
      <c r="A415">
        <v>0</v>
      </c>
      <c r="B415">
        <v>0</v>
      </c>
      <c r="C415">
        <v>0</v>
      </c>
      <c r="E415" s="87">
        <f t="shared" si="121"/>
        <v>0</v>
      </c>
      <c r="F415" s="87">
        <f t="shared" si="122"/>
        <v>1</v>
      </c>
      <c r="G415" s="87">
        <f t="shared" si="123"/>
        <v>0.5</v>
      </c>
      <c r="H415" s="87">
        <f t="shared" si="124"/>
        <v>0.5</v>
      </c>
      <c r="I415" s="87">
        <f t="shared" si="125"/>
        <v>-0.69314718055994529</v>
      </c>
      <c r="K415" s="76">
        <f t="shared" si="126"/>
        <v>0</v>
      </c>
      <c r="L415" s="76">
        <f t="shared" si="127"/>
        <v>1</v>
      </c>
      <c r="M415" s="76">
        <f t="shared" si="128"/>
        <v>0.5</v>
      </c>
      <c r="N415" s="76">
        <f t="shared" si="129"/>
        <v>0.5</v>
      </c>
      <c r="O415" s="76">
        <f t="shared" si="130"/>
        <v>-0.69314718055994529</v>
      </c>
      <c r="Q415" s="76">
        <f t="shared" si="131"/>
        <v>0</v>
      </c>
      <c r="R415" s="76">
        <f t="shared" si="132"/>
        <v>1</v>
      </c>
      <c r="S415" s="76">
        <f t="shared" si="133"/>
        <v>0.5</v>
      </c>
      <c r="T415" s="76">
        <f t="shared" si="134"/>
        <v>0.5</v>
      </c>
      <c r="U415" s="76">
        <f t="shared" si="135"/>
        <v>-0.69314718055994529</v>
      </c>
      <c r="W415" s="76">
        <f t="shared" si="136"/>
        <v>0</v>
      </c>
      <c r="X415" s="76">
        <f t="shared" si="137"/>
        <v>1</v>
      </c>
      <c r="Y415" s="76">
        <f t="shared" si="138"/>
        <v>0.5</v>
      </c>
      <c r="Z415" s="76">
        <f t="shared" si="120"/>
        <v>0.5</v>
      </c>
      <c r="AA415" s="76">
        <f t="shared" si="139"/>
        <v>-0.69314718055994529</v>
      </c>
    </row>
    <row r="416" spans="1:27" x14ac:dyDescent="0.25">
      <c r="A416">
        <v>0</v>
      </c>
      <c r="B416">
        <v>1</v>
      </c>
      <c r="C416">
        <v>0</v>
      </c>
      <c r="E416" s="87">
        <f t="shared" si="121"/>
        <v>1.462280267582817</v>
      </c>
      <c r="F416" s="87">
        <f t="shared" si="122"/>
        <v>4.3157894714615983</v>
      </c>
      <c r="G416" s="87">
        <f t="shared" si="123"/>
        <v>0.81188118804015652</v>
      </c>
      <c r="H416" s="87">
        <f t="shared" si="124"/>
        <v>0.18811881195984348</v>
      </c>
      <c r="I416" s="87">
        <f t="shared" si="125"/>
        <v>-1.6706815372567037</v>
      </c>
      <c r="K416" s="76">
        <f t="shared" si="126"/>
        <v>1.462280267582817</v>
      </c>
      <c r="L416" s="76">
        <f t="shared" si="127"/>
        <v>4.3157894714615983</v>
      </c>
      <c r="M416" s="76">
        <f t="shared" si="128"/>
        <v>0.81188118804015652</v>
      </c>
      <c r="N416" s="76">
        <f t="shared" si="129"/>
        <v>0.18811881195984348</v>
      </c>
      <c r="O416" s="76">
        <f t="shared" si="130"/>
        <v>-1.6706815372567037</v>
      </c>
      <c r="Q416" s="76">
        <f t="shared" si="131"/>
        <v>1.462280267582817</v>
      </c>
      <c r="R416" s="76">
        <f t="shared" si="132"/>
        <v>4.3157894714615983</v>
      </c>
      <c r="S416" s="76">
        <f t="shared" si="133"/>
        <v>0.81188118804015652</v>
      </c>
      <c r="T416" s="76">
        <f t="shared" si="134"/>
        <v>0.18811881195984348</v>
      </c>
      <c r="U416" s="76">
        <f t="shared" si="135"/>
        <v>-1.6706815372567037</v>
      </c>
      <c r="W416" s="76">
        <f t="shared" si="136"/>
        <v>0</v>
      </c>
      <c r="X416" s="76">
        <f t="shared" si="137"/>
        <v>1</v>
      </c>
      <c r="Y416" s="76">
        <f t="shared" si="138"/>
        <v>0.5</v>
      </c>
      <c r="Z416" s="76">
        <f t="shared" si="120"/>
        <v>0.5</v>
      </c>
      <c r="AA416" s="76">
        <f t="shared" si="139"/>
        <v>-0.69314718055994529</v>
      </c>
    </row>
    <row r="417" spans="1:27" x14ac:dyDescent="0.25">
      <c r="A417">
        <v>0</v>
      </c>
      <c r="B417">
        <v>0</v>
      </c>
      <c r="C417">
        <v>0</v>
      </c>
      <c r="E417" s="87">
        <f t="shared" si="121"/>
        <v>0</v>
      </c>
      <c r="F417" s="87">
        <f t="shared" si="122"/>
        <v>1</v>
      </c>
      <c r="G417" s="87">
        <f t="shared" si="123"/>
        <v>0.5</v>
      </c>
      <c r="H417" s="87">
        <f t="shared" si="124"/>
        <v>0.5</v>
      </c>
      <c r="I417" s="87">
        <f t="shared" si="125"/>
        <v>-0.69314718055994529</v>
      </c>
      <c r="K417" s="76">
        <f t="shared" si="126"/>
        <v>0</v>
      </c>
      <c r="L417" s="76">
        <f t="shared" si="127"/>
        <v>1</v>
      </c>
      <c r="M417" s="76">
        <f t="shared" si="128"/>
        <v>0.5</v>
      </c>
      <c r="N417" s="76">
        <f t="shared" si="129"/>
        <v>0.5</v>
      </c>
      <c r="O417" s="76">
        <f t="shared" si="130"/>
        <v>-0.69314718055994529</v>
      </c>
      <c r="Q417" s="76">
        <f t="shared" si="131"/>
        <v>0</v>
      </c>
      <c r="R417" s="76">
        <f t="shared" si="132"/>
        <v>1</v>
      </c>
      <c r="S417" s="76">
        <f t="shared" si="133"/>
        <v>0.5</v>
      </c>
      <c r="T417" s="76">
        <f t="shared" si="134"/>
        <v>0.5</v>
      </c>
      <c r="U417" s="76">
        <f t="shared" si="135"/>
        <v>-0.69314718055994529</v>
      </c>
      <c r="W417" s="76">
        <f t="shared" si="136"/>
        <v>0</v>
      </c>
      <c r="X417" s="76">
        <f t="shared" si="137"/>
        <v>1</v>
      </c>
      <c r="Y417" s="76">
        <f t="shared" si="138"/>
        <v>0.5</v>
      </c>
      <c r="Z417" s="76">
        <f t="shared" si="120"/>
        <v>0.5</v>
      </c>
      <c r="AA417" s="76">
        <f t="shared" si="139"/>
        <v>-0.69314718055994529</v>
      </c>
    </row>
    <row r="418" spans="1:27" x14ac:dyDescent="0.25">
      <c r="A418">
        <v>0</v>
      </c>
      <c r="B418">
        <v>0</v>
      </c>
      <c r="C418">
        <v>0</v>
      </c>
      <c r="E418" s="87">
        <f t="shared" si="121"/>
        <v>0</v>
      </c>
      <c r="F418" s="87">
        <f t="shared" si="122"/>
        <v>1</v>
      </c>
      <c r="G418" s="87">
        <f t="shared" si="123"/>
        <v>0.5</v>
      </c>
      <c r="H418" s="87">
        <f t="shared" si="124"/>
        <v>0.5</v>
      </c>
      <c r="I418" s="87">
        <f t="shared" si="125"/>
        <v>-0.69314718055994529</v>
      </c>
      <c r="K418" s="76">
        <f t="shared" si="126"/>
        <v>0</v>
      </c>
      <c r="L418" s="76">
        <f t="shared" si="127"/>
        <v>1</v>
      </c>
      <c r="M418" s="76">
        <f t="shared" si="128"/>
        <v>0.5</v>
      </c>
      <c r="N418" s="76">
        <f t="shared" si="129"/>
        <v>0.5</v>
      </c>
      <c r="O418" s="76">
        <f t="shared" si="130"/>
        <v>-0.69314718055994529</v>
      </c>
      <c r="Q418" s="76">
        <f t="shared" si="131"/>
        <v>0</v>
      </c>
      <c r="R418" s="76">
        <f t="shared" si="132"/>
        <v>1</v>
      </c>
      <c r="S418" s="76">
        <f t="shared" si="133"/>
        <v>0.5</v>
      </c>
      <c r="T418" s="76">
        <f t="shared" si="134"/>
        <v>0.5</v>
      </c>
      <c r="U418" s="76">
        <f t="shared" si="135"/>
        <v>-0.69314718055994529</v>
      </c>
      <c r="W418" s="76">
        <f t="shared" si="136"/>
        <v>0</v>
      </c>
      <c r="X418" s="76">
        <f t="shared" si="137"/>
        <v>1</v>
      </c>
      <c r="Y418" s="76">
        <f t="shared" si="138"/>
        <v>0.5</v>
      </c>
      <c r="Z418" s="76">
        <f t="shared" si="120"/>
        <v>0.5</v>
      </c>
      <c r="AA418" s="76">
        <f t="shared" si="139"/>
        <v>-0.69314718055994529</v>
      </c>
    </row>
    <row r="419" spans="1:27" x14ac:dyDescent="0.25">
      <c r="A419">
        <v>0</v>
      </c>
      <c r="B419">
        <v>0</v>
      </c>
      <c r="C419">
        <v>0</v>
      </c>
      <c r="E419" s="87">
        <f t="shared" si="121"/>
        <v>0</v>
      </c>
      <c r="F419" s="87">
        <f t="shared" si="122"/>
        <v>1</v>
      </c>
      <c r="G419" s="87">
        <f t="shared" si="123"/>
        <v>0.5</v>
      </c>
      <c r="H419" s="87">
        <f t="shared" si="124"/>
        <v>0.5</v>
      </c>
      <c r="I419" s="87">
        <f t="shared" si="125"/>
        <v>-0.69314718055994529</v>
      </c>
      <c r="K419" s="76">
        <f t="shared" si="126"/>
        <v>0</v>
      </c>
      <c r="L419" s="76">
        <f t="shared" si="127"/>
        <v>1</v>
      </c>
      <c r="M419" s="76">
        <f t="shared" si="128"/>
        <v>0.5</v>
      </c>
      <c r="N419" s="76">
        <f t="shared" si="129"/>
        <v>0.5</v>
      </c>
      <c r="O419" s="76">
        <f t="shared" si="130"/>
        <v>-0.69314718055994529</v>
      </c>
      <c r="Q419" s="76">
        <f t="shared" si="131"/>
        <v>0</v>
      </c>
      <c r="R419" s="76">
        <f t="shared" si="132"/>
        <v>1</v>
      </c>
      <c r="S419" s="76">
        <f t="shared" si="133"/>
        <v>0.5</v>
      </c>
      <c r="T419" s="76">
        <f t="shared" si="134"/>
        <v>0.5</v>
      </c>
      <c r="U419" s="76">
        <f t="shared" si="135"/>
        <v>-0.69314718055994529</v>
      </c>
      <c r="W419" s="76">
        <f t="shared" si="136"/>
        <v>0</v>
      </c>
      <c r="X419" s="76">
        <f t="shared" si="137"/>
        <v>1</v>
      </c>
      <c r="Y419" s="76">
        <f t="shared" si="138"/>
        <v>0.5</v>
      </c>
      <c r="Z419" s="76">
        <f t="shared" si="120"/>
        <v>0.5</v>
      </c>
      <c r="AA419" s="76">
        <f t="shared" si="139"/>
        <v>-0.69314718055994529</v>
      </c>
    </row>
    <row r="420" spans="1:27" x14ac:dyDescent="0.25">
      <c r="A420">
        <v>0</v>
      </c>
      <c r="B420">
        <v>0</v>
      </c>
      <c r="C420">
        <v>1</v>
      </c>
      <c r="E420" s="87">
        <f t="shared" si="121"/>
        <v>0</v>
      </c>
      <c r="F420" s="87">
        <f t="shared" si="122"/>
        <v>1</v>
      </c>
      <c r="G420" s="87">
        <f t="shared" si="123"/>
        <v>0.5</v>
      </c>
      <c r="H420" s="87">
        <f t="shared" si="124"/>
        <v>0.5</v>
      </c>
      <c r="I420" s="87">
        <f t="shared" si="125"/>
        <v>-0.69314718055994529</v>
      </c>
      <c r="K420" s="76">
        <f t="shared" si="126"/>
        <v>0.605195533283861</v>
      </c>
      <c r="L420" s="76">
        <f t="shared" si="127"/>
        <v>1.8316103146534117</v>
      </c>
      <c r="M420" s="76">
        <f t="shared" si="128"/>
        <v>0.64684406084231982</v>
      </c>
      <c r="N420" s="76">
        <f t="shared" si="129"/>
        <v>0.35315593915768018</v>
      </c>
      <c r="O420" s="76">
        <f t="shared" si="130"/>
        <v>-1.0408455656056446</v>
      </c>
      <c r="Q420" s="76">
        <f t="shared" si="131"/>
        <v>0.605195533283861</v>
      </c>
      <c r="R420" s="76">
        <f t="shared" si="132"/>
        <v>1.8316103146534117</v>
      </c>
      <c r="S420" s="76">
        <f t="shared" si="133"/>
        <v>0.64684406084231982</v>
      </c>
      <c r="T420" s="76">
        <f t="shared" si="134"/>
        <v>0.35315593915768018</v>
      </c>
      <c r="U420" s="76">
        <f t="shared" si="135"/>
        <v>-1.0408455656056446</v>
      </c>
      <c r="W420" s="76">
        <f t="shared" si="136"/>
        <v>0</v>
      </c>
      <c r="X420" s="76">
        <f t="shared" si="137"/>
        <v>1</v>
      </c>
      <c r="Y420" s="76">
        <f t="shared" si="138"/>
        <v>0.5</v>
      </c>
      <c r="Z420" s="76">
        <f t="shared" si="120"/>
        <v>0.5</v>
      </c>
      <c r="AA420" s="76">
        <f t="shared" si="139"/>
        <v>-0.69314718055994529</v>
      </c>
    </row>
    <row r="421" spans="1:27" x14ac:dyDescent="0.25">
      <c r="A421">
        <v>0</v>
      </c>
      <c r="B421">
        <v>0</v>
      </c>
      <c r="C421">
        <v>0</v>
      </c>
      <c r="E421" s="87">
        <f t="shared" si="121"/>
        <v>0</v>
      </c>
      <c r="F421" s="87">
        <f t="shared" si="122"/>
        <v>1</v>
      </c>
      <c r="G421" s="87">
        <f t="shared" si="123"/>
        <v>0.5</v>
      </c>
      <c r="H421" s="87">
        <f t="shared" si="124"/>
        <v>0.5</v>
      </c>
      <c r="I421" s="87">
        <f t="shared" si="125"/>
        <v>-0.69314718055994529</v>
      </c>
      <c r="K421" s="76">
        <f t="shared" si="126"/>
        <v>0</v>
      </c>
      <c r="L421" s="76">
        <f t="shared" si="127"/>
        <v>1</v>
      </c>
      <c r="M421" s="76">
        <f t="shared" si="128"/>
        <v>0.5</v>
      </c>
      <c r="N421" s="76">
        <f t="shared" si="129"/>
        <v>0.5</v>
      </c>
      <c r="O421" s="76">
        <f t="shared" si="130"/>
        <v>-0.69314718055994529</v>
      </c>
      <c r="Q421" s="76">
        <f t="shared" si="131"/>
        <v>0</v>
      </c>
      <c r="R421" s="76">
        <f t="shared" si="132"/>
        <v>1</v>
      </c>
      <c r="S421" s="76">
        <f t="shared" si="133"/>
        <v>0.5</v>
      </c>
      <c r="T421" s="76">
        <f t="shared" si="134"/>
        <v>0.5</v>
      </c>
      <c r="U421" s="76">
        <f t="shared" si="135"/>
        <v>-0.69314718055994529</v>
      </c>
      <c r="W421" s="76">
        <f t="shared" si="136"/>
        <v>0</v>
      </c>
      <c r="X421" s="76">
        <f t="shared" si="137"/>
        <v>1</v>
      </c>
      <c r="Y421" s="76">
        <f t="shared" si="138"/>
        <v>0.5</v>
      </c>
      <c r="Z421" s="76">
        <f t="shared" si="120"/>
        <v>0.5</v>
      </c>
      <c r="AA421" s="76">
        <f t="shared" si="139"/>
        <v>-0.69314718055994529</v>
      </c>
    </row>
    <row r="422" spans="1:27" x14ac:dyDescent="0.25">
      <c r="A422">
        <v>0</v>
      </c>
      <c r="B422">
        <v>0</v>
      </c>
      <c r="C422">
        <v>0</v>
      </c>
      <c r="E422" s="87">
        <f t="shared" si="121"/>
        <v>0</v>
      </c>
      <c r="F422" s="87">
        <f t="shared" si="122"/>
        <v>1</v>
      </c>
      <c r="G422" s="87">
        <f t="shared" si="123"/>
        <v>0.5</v>
      </c>
      <c r="H422" s="87">
        <f t="shared" si="124"/>
        <v>0.5</v>
      </c>
      <c r="I422" s="87">
        <f t="shared" si="125"/>
        <v>-0.69314718055994529</v>
      </c>
      <c r="K422" s="76">
        <f t="shared" si="126"/>
        <v>0</v>
      </c>
      <c r="L422" s="76">
        <f t="shared" si="127"/>
        <v>1</v>
      </c>
      <c r="M422" s="76">
        <f t="shared" si="128"/>
        <v>0.5</v>
      </c>
      <c r="N422" s="76">
        <f t="shared" si="129"/>
        <v>0.5</v>
      </c>
      <c r="O422" s="76">
        <f t="shared" si="130"/>
        <v>-0.69314718055994529</v>
      </c>
      <c r="Q422" s="76">
        <f t="shared" si="131"/>
        <v>0</v>
      </c>
      <c r="R422" s="76">
        <f t="shared" si="132"/>
        <v>1</v>
      </c>
      <c r="S422" s="76">
        <f t="shared" si="133"/>
        <v>0.5</v>
      </c>
      <c r="T422" s="76">
        <f t="shared" si="134"/>
        <v>0.5</v>
      </c>
      <c r="U422" s="76">
        <f t="shared" si="135"/>
        <v>-0.69314718055994529</v>
      </c>
      <c r="W422" s="76">
        <f t="shared" si="136"/>
        <v>0</v>
      </c>
      <c r="X422" s="76">
        <f t="shared" si="137"/>
        <v>1</v>
      </c>
      <c r="Y422" s="76">
        <f t="shared" si="138"/>
        <v>0.5</v>
      </c>
      <c r="Z422" s="76">
        <f t="shared" si="120"/>
        <v>0.5</v>
      </c>
      <c r="AA422" s="76">
        <f t="shared" si="139"/>
        <v>-0.69314718055994529</v>
      </c>
    </row>
    <row r="423" spans="1:27" x14ac:dyDescent="0.25">
      <c r="A423">
        <v>0</v>
      </c>
      <c r="B423">
        <v>0</v>
      </c>
      <c r="C423">
        <v>0</v>
      </c>
      <c r="E423" s="87">
        <f t="shared" si="121"/>
        <v>0</v>
      </c>
      <c r="F423" s="87">
        <f t="shared" si="122"/>
        <v>1</v>
      </c>
      <c r="G423" s="87">
        <f t="shared" si="123"/>
        <v>0.5</v>
      </c>
      <c r="H423" s="87">
        <f t="shared" si="124"/>
        <v>0.5</v>
      </c>
      <c r="I423" s="87">
        <f t="shared" si="125"/>
        <v>-0.69314718055994529</v>
      </c>
      <c r="K423" s="76">
        <f t="shared" si="126"/>
        <v>0</v>
      </c>
      <c r="L423" s="76">
        <f t="shared" si="127"/>
        <v>1</v>
      </c>
      <c r="M423" s="76">
        <f t="shared" si="128"/>
        <v>0.5</v>
      </c>
      <c r="N423" s="76">
        <f t="shared" si="129"/>
        <v>0.5</v>
      </c>
      <c r="O423" s="76">
        <f t="shared" si="130"/>
        <v>-0.69314718055994529</v>
      </c>
      <c r="Q423" s="76">
        <f t="shared" si="131"/>
        <v>0</v>
      </c>
      <c r="R423" s="76">
        <f t="shared" si="132"/>
        <v>1</v>
      </c>
      <c r="S423" s="76">
        <f t="shared" si="133"/>
        <v>0.5</v>
      </c>
      <c r="T423" s="76">
        <f t="shared" si="134"/>
        <v>0.5</v>
      </c>
      <c r="U423" s="76">
        <f t="shared" si="135"/>
        <v>-0.69314718055994529</v>
      </c>
      <c r="W423" s="76">
        <f t="shared" si="136"/>
        <v>0</v>
      </c>
      <c r="X423" s="76">
        <f t="shared" si="137"/>
        <v>1</v>
      </c>
      <c r="Y423" s="76">
        <f t="shared" si="138"/>
        <v>0.5</v>
      </c>
      <c r="Z423" s="76">
        <f t="shared" si="120"/>
        <v>0.5</v>
      </c>
      <c r="AA423" s="76">
        <f t="shared" si="139"/>
        <v>-0.69314718055994529</v>
      </c>
    </row>
    <row r="424" spans="1:27" x14ac:dyDescent="0.25">
      <c r="A424">
        <v>0</v>
      </c>
      <c r="B424">
        <v>0</v>
      </c>
      <c r="C424">
        <v>0</v>
      </c>
      <c r="E424" s="87">
        <f t="shared" si="121"/>
        <v>0</v>
      </c>
      <c r="F424" s="87">
        <f t="shared" si="122"/>
        <v>1</v>
      </c>
      <c r="G424" s="87">
        <f t="shared" si="123"/>
        <v>0.5</v>
      </c>
      <c r="H424" s="87">
        <f t="shared" si="124"/>
        <v>0.5</v>
      </c>
      <c r="I424" s="87">
        <f t="shared" si="125"/>
        <v>-0.69314718055994529</v>
      </c>
      <c r="K424" s="76">
        <f t="shared" si="126"/>
        <v>0</v>
      </c>
      <c r="L424" s="76">
        <f t="shared" si="127"/>
        <v>1</v>
      </c>
      <c r="M424" s="76">
        <f t="shared" si="128"/>
        <v>0.5</v>
      </c>
      <c r="N424" s="76">
        <f t="shared" si="129"/>
        <v>0.5</v>
      </c>
      <c r="O424" s="76">
        <f t="shared" si="130"/>
        <v>-0.69314718055994529</v>
      </c>
      <c r="Q424" s="76">
        <f t="shared" si="131"/>
        <v>0</v>
      </c>
      <c r="R424" s="76">
        <f t="shared" si="132"/>
        <v>1</v>
      </c>
      <c r="S424" s="76">
        <f t="shared" si="133"/>
        <v>0.5</v>
      </c>
      <c r="T424" s="76">
        <f t="shared" si="134"/>
        <v>0.5</v>
      </c>
      <c r="U424" s="76">
        <f t="shared" si="135"/>
        <v>-0.69314718055994529</v>
      </c>
      <c r="W424" s="76">
        <f t="shared" si="136"/>
        <v>0</v>
      </c>
      <c r="X424" s="76">
        <f t="shared" si="137"/>
        <v>1</v>
      </c>
      <c r="Y424" s="76">
        <f t="shared" si="138"/>
        <v>0.5</v>
      </c>
      <c r="Z424" s="76">
        <f t="shared" si="120"/>
        <v>0.5</v>
      </c>
      <c r="AA424" s="76">
        <f t="shared" si="139"/>
        <v>-0.69314718055994529</v>
      </c>
    </row>
    <row r="425" spans="1:27" x14ac:dyDescent="0.25">
      <c r="A425">
        <v>0</v>
      </c>
      <c r="B425">
        <v>0</v>
      </c>
      <c r="C425">
        <v>0</v>
      </c>
      <c r="E425" s="87">
        <f t="shared" si="121"/>
        <v>0</v>
      </c>
      <c r="F425" s="87">
        <f t="shared" si="122"/>
        <v>1</v>
      </c>
      <c r="G425" s="87">
        <f t="shared" si="123"/>
        <v>0.5</v>
      </c>
      <c r="H425" s="87">
        <f t="shared" si="124"/>
        <v>0.5</v>
      </c>
      <c r="I425" s="87">
        <f t="shared" si="125"/>
        <v>-0.69314718055994529</v>
      </c>
      <c r="K425" s="76">
        <f t="shared" si="126"/>
        <v>0</v>
      </c>
      <c r="L425" s="76">
        <f t="shared" si="127"/>
        <v>1</v>
      </c>
      <c r="M425" s="76">
        <f t="shared" si="128"/>
        <v>0.5</v>
      </c>
      <c r="N425" s="76">
        <f t="shared" si="129"/>
        <v>0.5</v>
      </c>
      <c r="O425" s="76">
        <f t="shared" si="130"/>
        <v>-0.69314718055994529</v>
      </c>
      <c r="Q425" s="76">
        <f t="shared" si="131"/>
        <v>0</v>
      </c>
      <c r="R425" s="76">
        <f t="shared" si="132"/>
        <v>1</v>
      </c>
      <c r="S425" s="76">
        <f t="shared" si="133"/>
        <v>0.5</v>
      </c>
      <c r="T425" s="76">
        <f t="shared" si="134"/>
        <v>0.5</v>
      </c>
      <c r="U425" s="76">
        <f t="shared" si="135"/>
        <v>-0.69314718055994529</v>
      </c>
      <c r="W425" s="76">
        <f t="shared" si="136"/>
        <v>0</v>
      </c>
      <c r="X425" s="76">
        <f t="shared" si="137"/>
        <v>1</v>
      </c>
      <c r="Y425" s="76">
        <f t="shared" si="138"/>
        <v>0.5</v>
      </c>
      <c r="Z425" s="76">
        <f t="shared" si="120"/>
        <v>0.5</v>
      </c>
      <c r="AA425" s="76">
        <f t="shared" si="139"/>
        <v>-0.69314718055994529</v>
      </c>
    </row>
    <row r="426" spans="1:27" x14ac:dyDescent="0.25">
      <c r="A426">
        <v>0</v>
      </c>
      <c r="B426">
        <v>0</v>
      </c>
      <c r="C426">
        <v>0</v>
      </c>
      <c r="E426" s="87">
        <f t="shared" si="121"/>
        <v>0</v>
      </c>
      <c r="F426" s="87">
        <f t="shared" si="122"/>
        <v>1</v>
      </c>
      <c r="G426" s="87">
        <f t="shared" si="123"/>
        <v>0.5</v>
      </c>
      <c r="H426" s="87">
        <f t="shared" si="124"/>
        <v>0.5</v>
      </c>
      <c r="I426" s="87">
        <f t="shared" si="125"/>
        <v>-0.69314718055994529</v>
      </c>
      <c r="K426" s="76">
        <f t="shared" si="126"/>
        <v>0</v>
      </c>
      <c r="L426" s="76">
        <f t="shared" si="127"/>
        <v>1</v>
      </c>
      <c r="M426" s="76">
        <f t="shared" si="128"/>
        <v>0.5</v>
      </c>
      <c r="N426" s="76">
        <f t="shared" si="129"/>
        <v>0.5</v>
      </c>
      <c r="O426" s="76">
        <f t="shared" si="130"/>
        <v>-0.69314718055994529</v>
      </c>
      <c r="Q426" s="76">
        <f t="shared" si="131"/>
        <v>0</v>
      </c>
      <c r="R426" s="76">
        <f t="shared" si="132"/>
        <v>1</v>
      </c>
      <c r="S426" s="76">
        <f t="shared" si="133"/>
        <v>0.5</v>
      </c>
      <c r="T426" s="76">
        <f t="shared" si="134"/>
        <v>0.5</v>
      </c>
      <c r="U426" s="76">
        <f t="shared" si="135"/>
        <v>-0.69314718055994529</v>
      </c>
      <c r="W426" s="76">
        <f t="shared" si="136"/>
        <v>0</v>
      </c>
      <c r="X426" s="76">
        <f t="shared" si="137"/>
        <v>1</v>
      </c>
      <c r="Y426" s="76">
        <f t="shared" si="138"/>
        <v>0.5</v>
      </c>
      <c r="Z426" s="76">
        <f t="shared" si="120"/>
        <v>0.5</v>
      </c>
      <c r="AA426" s="76">
        <f t="shared" si="139"/>
        <v>-0.69314718055994529</v>
      </c>
    </row>
    <row r="427" spans="1:27" x14ac:dyDescent="0.25">
      <c r="A427">
        <v>0</v>
      </c>
      <c r="B427">
        <v>0</v>
      </c>
      <c r="C427">
        <v>0</v>
      </c>
      <c r="E427" s="87">
        <f t="shared" si="121"/>
        <v>0</v>
      </c>
      <c r="F427" s="87">
        <f t="shared" si="122"/>
        <v>1</v>
      </c>
      <c r="G427" s="87">
        <f t="shared" si="123"/>
        <v>0.5</v>
      </c>
      <c r="H427" s="87">
        <f t="shared" si="124"/>
        <v>0.5</v>
      </c>
      <c r="I427" s="87">
        <f t="shared" si="125"/>
        <v>-0.69314718055994529</v>
      </c>
      <c r="K427" s="76">
        <f t="shared" si="126"/>
        <v>0</v>
      </c>
      <c r="L427" s="76">
        <f t="shared" si="127"/>
        <v>1</v>
      </c>
      <c r="M427" s="76">
        <f t="shared" si="128"/>
        <v>0.5</v>
      </c>
      <c r="N427" s="76">
        <f t="shared" si="129"/>
        <v>0.5</v>
      </c>
      <c r="O427" s="76">
        <f t="shared" si="130"/>
        <v>-0.69314718055994529</v>
      </c>
      <c r="Q427" s="76">
        <f t="shared" si="131"/>
        <v>0</v>
      </c>
      <c r="R427" s="76">
        <f t="shared" si="132"/>
        <v>1</v>
      </c>
      <c r="S427" s="76">
        <f t="shared" si="133"/>
        <v>0.5</v>
      </c>
      <c r="T427" s="76">
        <f t="shared" si="134"/>
        <v>0.5</v>
      </c>
      <c r="U427" s="76">
        <f t="shared" si="135"/>
        <v>-0.69314718055994529</v>
      </c>
      <c r="W427" s="76">
        <f t="shared" si="136"/>
        <v>0</v>
      </c>
      <c r="X427" s="76">
        <f t="shared" si="137"/>
        <v>1</v>
      </c>
      <c r="Y427" s="76">
        <f t="shared" si="138"/>
        <v>0.5</v>
      </c>
      <c r="Z427" s="76">
        <f t="shared" si="120"/>
        <v>0.5</v>
      </c>
      <c r="AA427" s="76">
        <f t="shared" si="139"/>
        <v>-0.69314718055994529</v>
      </c>
    </row>
    <row r="428" spans="1:27" x14ac:dyDescent="0.25">
      <c r="A428">
        <v>0</v>
      </c>
      <c r="B428">
        <v>0</v>
      </c>
      <c r="C428">
        <v>0</v>
      </c>
      <c r="E428" s="87">
        <f t="shared" si="121"/>
        <v>0</v>
      </c>
      <c r="F428" s="87">
        <f t="shared" si="122"/>
        <v>1</v>
      </c>
      <c r="G428" s="87">
        <f t="shared" si="123"/>
        <v>0.5</v>
      </c>
      <c r="H428" s="87">
        <f t="shared" si="124"/>
        <v>0.5</v>
      </c>
      <c r="I428" s="87">
        <f t="shared" si="125"/>
        <v>-0.69314718055994529</v>
      </c>
      <c r="K428" s="76">
        <f t="shared" si="126"/>
        <v>0</v>
      </c>
      <c r="L428" s="76">
        <f t="shared" si="127"/>
        <v>1</v>
      </c>
      <c r="M428" s="76">
        <f t="shared" si="128"/>
        <v>0.5</v>
      </c>
      <c r="N428" s="76">
        <f t="shared" si="129"/>
        <v>0.5</v>
      </c>
      <c r="O428" s="76">
        <f t="shared" si="130"/>
        <v>-0.69314718055994529</v>
      </c>
      <c r="Q428" s="76">
        <f t="shared" si="131"/>
        <v>0</v>
      </c>
      <c r="R428" s="76">
        <f t="shared" si="132"/>
        <v>1</v>
      </c>
      <c r="S428" s="76">
        <f t="shared" si="133"/>
        <v>0.5</v>
      </c>
      <c r="T428" s="76">
        <f t="shared" si="134"/>
        <v>0.5</v>
      </c>
      <c r="U428" s="76">
        <f t="shared" si="135"/>
        <v>-0.69314718055994529</v>
      </c>
      <c r="W428" s="76">
        <f t="shared" si="136"/>
        <v>0</v>
      </c>
      <c r="X428" s="76">
        <f t="shared" si="137"/>
        <v>1</v>
      </c>
      <c r="Y428" s="76">
        <f t="shared" si="138"/>
        <v>0.5</v>
      </c>
      <c r="Z428" s="76">
        <f t="shared" si="120"/>
        <v>0.5</v>
      </c>
      <c r="AA428" s="76">
        <f t="shared" si="139"/>
        <v>-0.69314718055994529</v>
      </c>
    </row>
    <row r="429" spans="1:27" x14ac:dyDescent="0.25">
      <c r="A429">
        <v>0</v>
      </c>
      <c r="B429">
        <v>0</v>
      </c>
      <c r="C429">
        <v>1</v>
      </c>
      <c r="E429" s="87">
        <f t="shared" si="121"/>
        <v>0</v>
      </c>
      <c r="F429" s="87">
        <f t="shared" si="122"/>
        <v>1</v>
      </c>
      <c r="G429" s="87">
        <f t="shared" si="123"/>
        <v>0.5</v>
      </c>
      <c r="H429" s="87">
        <f t="shared" si="124"/>
        <v>0.5</v>
      </c>
      <c r="I429" s="87">
        <f t="shared" si="125"/>
        <v>-0.69314718055994529</v>
      </c>
      <c r="K429" s="76">
        <f t="shared" si="126"/>
        <v>0.605195533283861</v>
      </c>
      <c r="L429" s="76">
        <f t="shared" si="127"/>
        <v>1.8316103146534117</v>
      </c>
      <c r="M429" s="76">
        <f t="shared" si="128"/>
        <v>0.64684406084231982</v>
      </c>
      <c r="N429" s="76">
        <f t="shared" si="129"/>
        <v>0.35315593915768018</v>
      </c>
      <c r="O429" s="76">
        <f t="shared" si="130"/>
        <v>-1.0408455656056446</v>
      </c>
      <c r="Q429" s="76">
        <f t="shared" si="131"/>
        <v>0.605195533283861</v>
      </c>
      <c r="R429" s="76">
        <f t="shared" si="132"/>
        <v>1.8316103146534117</v>
      </c>
      <c r="S429" s="76">
        <f t="shared" si="133"/>
        <v>0.64684406084231982</v>
      </c>
      <c r="T429" s="76">
        <f t="shared" si="134"/>
        <v>0.35315593915768018</v>
      </c>
      <c r="U429" s="76">
        <f t="shared" si="135"/>
        <v>-1.0408455656056446</v>
      </c>
      <c r="W429" s="76">
        <f t="shared" si="136"/>
        <v>0</v>
      </c>
      <c r="X429" s="76">
        <f t="shared" si="137"/>
        <v>1</v>
      </c>
      <c r="Y429" s="76">
        <f t="shared" si="138"/>
        <v>0.5</v>
      </c>
      <c r="Z429" s="76">
        <f t="shared" si="120"/>
        <v>0.5</v>
      </c>
      <c r="AA429" s="76">
        <f t="shared" si="139"/>
        <v>-0.69314718055994529</v>
      </c>
    </row>
    <row r="430" spans="1:27" x14ac:dyDescent="0.25">
      <c r="A430">
        <v>0</v>
      </c>
      <c r="B430">
        <v>0</v>
      </c>
      <c r="C430">
        <v>0</v>
      </c>
      <c r="E430" s="87">
        <f t="shared" si="121"/>
        <v>0</v>
      </c>
      <c r="F430" s="87">
        <f t="shared" si="122"/>
        <v>1</v>
      </c>
      <c r="G430" s="87">
        <f t="shared" si="123"/>
        <v>0.5</v>
      </c>
      <c r="H430" s="87">
        <f t="shared" si="124"/>
        <v>0.5</v>
      </c>
      <c r="I430" s="87">
        <f t="shared" si="125"/>
        <v>-0.69314718055994529</v>
      </c>
      <c r="K430" s="76">
        <f t="shared" si="126"/>
        <v>0</v>
      </c>
      <c r="L430" s="76">
        <f t="shared" si="127"/>
        <v>1</v>
      </c>
      <c r="M430" s="76">
        <f t="shared" si="128"/>
        <v>0.5</v>
      </c>
      <c r="N430" s="76">
        <f t="shared" si="129"/>
        <v>0.5</v>
      </c>
      <c r="O430" s="76">
        <f t="shared" si="130"/>
        <v>-0.69314718055994529</v>
      </c>
      <c r="Q430" s="76">
        <f t="shared" si="131"/>
        <v>0</v>
      </c>
      <c r="R430" s="76">
        <f t="shared" si="132"/>
        <v>1</v>
      </c>
      <c r="S430" s="76">
        <f t="shared" si="133"/>
        <v>0.5</v>
      </c>
      <c r="T430" s="76">
        <f t="shared" si="134"/>
        <v>0.5</v>
      </c>
      <c r="U430" s="76">
        <f t="shared" si="135"/>
        <v>-0.69314718055994529</v>
      </c>
      <c r="W430" s="76">
        <f t="shared" si="136"/>
        <v>0</v>
      </c>
      <c r="X430" s="76">
        <f t="shared" si="137"/>
        <v>1</v>
      </c>
      <c r="Y430" s="76">
        <f t="shared" si="138"/>
        <v>0.5</v>
      </c>
      <c r="Z430" s="76">
        <f t="shared" si="120"/>
        <v>0.5</v>
      </c>
      <c r="AA430" s="76">
        <f t="shared" si="139"/>
        <v>-0.69314718055994529</v>
      </c>
    </row>
    <row r="431" spans="1:27" x14ac:dyDescent="0.25">
      <c r="A431">
        <v>0</v>
      </c>
      <c r="B431">
        <v>0</v>
      </c>
      <c r="C431">
        <v>0</v>
      </c>
      <c r="E431" s="87">
        <f t="shared" si="121"/>
        <v>0</v>
      </c>
      <c r="F431" s="87">
        <f t="shared" si="122"/>
        <v>1</v>
      </c>
      <c r="G431" s="87">
        <f t="shared" si="123"/>
        <v>0.5</v>
      </c>
      <c r="H431" s="87">
        <f t="shared" si="124"/>
        <v>0.5</v>
      </c>
      <c r="I431" s="87">
        <f t="shared" si="125"/>
        <v>-0.69314718055994529</v>
      </c>
      <c r="K431" s="76">
        <f t="shared" si="126"/>
        <v>0</v>
      </c>
      <c r="L431" s="76">
        <f t="shared" si="127"/>
        <v>1</v>
      </c>
      <c r="M431" s="76">
        <f t="shared" si="128"/>
        <v>0.5</v>
      </c>
      <c r="N431" s="76">
        <f t="shared" si="129"/>
        <v>0.5</v>
      </c>
      <c r="O431" s="76">
        <f t="shared" si="130"/>
        <v>-0.69314718055994529</v>
      </c>
      <c r="Q431" s="76">
        <f t="shared" si="131"/>
        <v>0</v>
      </c>
      <c r="R431" s="76">
        <f t="shared" si="132"/>
        <v>1</v>
      </c>
      <c r="S431" s="76">
        <f t="shared" si="133"/>
        <v>0.5</v>
      </c>
      <c r="T431" s="76">
        <f t="shared" si="134"/>
        <v>0.5</v>
      </c>
      <c r="U431" s="76">
        <f t="shared" si="135"/>
        <v>-0.69314718055994529</v>
      </c>
      <c r="W431" s="76">
        <f t="shared" si="136"/>
        <v>0</v>
      </c>
      <c r="X431" s="76">
        <f t="shared" si="137"/>
        <v>1</v>
      </c>
      <c r="Y431" s="76">
        <f t="shared" si="138"/>
        <v>0.5</v>
      </c>
      <c r="Z431" s="76">
        <f t="shared" si="120"/>
        <v>0.5</v>
      </c>
      <c r="AA431" s="76">
        <f t="shared" si="139"/>
        <v>-0.69314718055994529</v>
      </c>
    </row>
    <row r="432" spans="1:27" x14ac:dyDescent="0.25">
      <c r="A432">
        <v>0</v>
      </c>
      <c r="B432">
        <v>0</v>
      </c>
      <c r="C432">
        <v>0</v>
      </c>
      <c r="E432" s="87">
        <f t="shared" si="121"/>
        <v>0</v>
      </c>
      <c r="F432" s="87">
        <f t="shared" si="122"/>
        <v>1</v>
      </c>
      <c r="G432" s="87">
        <f t="shared" si="123"/>
        <v>0.5</v>
      </c>
      <c r="H432" s="87">
        <f t="shared" si="124"/>
        <v>0.5</v>
      </c>
      <c r="I432" s="87">
        <f t="shared" si="125"/>
        <v>-0.69314718055994529</v>
      </c>
      <c r="K432" s="76">
        <f t="shared" si="126"/>
        <v>0</v>
      </c>
      <c r="L432" s="76">
        <f t="shared" si="127"/>
        <v>1</v>
      </c>
      <c r="M432" s="76">
        <f t="shared" si="128"/>
        <v>0.5</v>
      </c>
      <c r="N432" s="76">
        <f t="shared" si="129"/>
        <v>0.5</v>
      </c>
      <c r="O432" s="76">
        <f t="shared" si="130"/>
        <v>-0.69314718055994529</v>
      </c>
      <c r="Q432" s="76">
        <f t="shared" si="131"/>
        <v>0</v>
      </c>
      <c r="R432" s="76">
        <f t="shared" si="132"/>
        <v>1</v>
      </c>
      <c r="S432" s="76">
        <f t="shared" si="133"/>
        <v>0.5</v>
      </c>
      <c r="T432" s="76">
        <f t="shared" si="134"/>
        <v>0.5</v>
      </c>
      <c r="U432" s="76">
        <f t="shared" si="135"/>
        <v>-0.69314718055994529</v>
      </c>
      <c r="W432" s="76">
        <f t="shared" si="136"/>
        <v>0</v>
      </c>
      <c r="X432" s="76">
        <f t="shared" si="137"/>
        <v>1</v>
      </c>
      <c r="Y432" s="76">
        <f t="shared" si="138"/>
        <v>0.5</v>
      </c>
      <c r="Z432" s="76">
        <f t="shared" si="120"/>
        <v>0.5</v>
      </c>
      <c r="AA432" s="76">
        <f t="shared" si="139"/>
        <v>-0.69314718055994529</v>
      </c>
    </row>
    <row r="433" spans="1:27" x14ac:dyDescent="0.25">
      <c r="A433">
        <v>0</v>
      </c>
      <c r="B433">
        <v>0</v>
      </c>
      <c r="C433">
        <v>0</v>
      </c>
      <c r="E433" s="87">
        <f t="shared" si="121"/>
        <v>0</v>
      </c>
      <c r="F433" s="87">
        <f t="shared" si="122"/>
        <v>1</v>
      </c>
      <c r="G433" s="87">
        <f t="shared" si="123"/>
        <v>0.5</v>
      </c>
      <c r="H433" s="87">
        <f t="shared" si="124"/>
        <v>0.5</v>
      </c>
      <c r="I433" s="87">
        <f t="shared" si="125"/>
        <v>-0.69314718055994529</v>
      </c>
      <c r="K433" s="76">
        <f t="shared" si="126"/>
        <v>0</v>
      </c>
      <c r="L433" s="76">
        <f t="shared" si="127"/>
        <v>1</v>
      </c>
      <c r="M433" s="76">
        <f t="shared" si="128"/>
        <v>0.5</v>
      </c>
      <c r="N433" s="76">
        <f t="shared" si="129"/>
        <v>0.5</v>
      </c>
      <c r="O433" s="76">
        <f t="shared" si="130"/>
        <v>-0.69314718055994529</v>
      </c>
      <c r="Q433" s="76">
        <f t="shared" si="131"/>
        <v>0</v>
      </c>
      <c r="R433" s="76">
        <f t="shared" si="132"/>
        <v>1</v>
      </c>
      <c r="S433" s="76">
        <f t="shared" si="133"/>
        <v>0.5</v>
      </c>
      <c r="T433" s="76">
        <f t="shared" si="134"/>
        <v>0.5</v>
      </c>
      <c r="U433" s="76">
        <f t="shared" si="135"/>
        <v>-0.69314718055994529</v>
      </c>
      <c r="W433" s="76">
        <f t="shared" si="136"/>
        <v>0</v>
      </c>
      <c r="X433" s="76">
        <f t="shared" si="137"/>
        <v>1</v>
      </c>
      <c r="Y433" s="76">
        <f t="shared" si="138"/>
        <v>0.5</v>
      </c>
      <c r="Z433" s="76">
        <f t="shared" si="120"/>
        <v>0.5</v>
      </c>
      <c r="AA433" s="76">
        <f t="shared" si="139"/>
        <v>-0.69314718055994529</v>
      </c>
    </row>
    <row r="434" spans="1:27" x14ac:dyDescent="0.25">
      <c r="A434">
        <v>0</v>
      </c>
      <c r="B434">
        <v>0</v>
      </c>
      <c r="C434">
        <v>0</v>
      </c>
      <c r="E434" s="87">
        <f t="shared" si="121"/>
        <v>0</v>
      </c>
      <c r="F434" s="87">
        <f t="shared" si="122"/>
        <v>1</v>
      </c>
      <c r="G434" s="87">
        <f t="shared" si="123"/>
        <v>0.5</v>
      </c>
      <c r="H434" s="87">
        <f t="shared" si="124"/>
        <v>0.5</v>
      </c>
      <c r="I434" s="87">
        <f t="shared" si="125"/>
        <v>-0.69314718055994529</v>
      </c>
      <c r="K434" s="76">
        <f t="shared" si="126"/>
        <v>0</v>
      </c>
      <c r="L434" s="76">
        <f t="shared" si="127"/>
        <v>1</v>
      </c>
      <c r="M434" s="76">
        <f t="shared" si="128"/>
        <v>0.5</v>
      </c>
      <c r="N434" s="76">
        <f t="shared" si="129"/>
        <v>0.5</v>
      </c>
      <c r="O434" s="76">
        <f t="shared" si="130"/>
        <v>-0.69314718055994529</v>
      </c>
      <c r="Q434" s="76">
        <f t="shared" si="131"/>
        <v>0</v>
      </c>
      <c r="R434" s="76">
        <f t="shared" si="132"/>
        <v>1</v>
      </c>
      <c r="S434" s="76">
        <f t="shared" si="133"/>
        <v>0.5</v>
      </c>
      <c r="T434" s="76">
        <f t="shared" si="134"/>
        <v>0.5</v>
      </c>
      <c r="U434" s="76">
        <f t="shared" si="135"/>
        <v>-0.69314718055994529</v>
      </c>
      <c r="W434" s="76">
        <f t="shared" si="136"/>
        <v>0</v>
      </c>
      <c r="X434" s="76">
        <f t="shared" si="137"/>
        <v>1</v>
      </c>
      <c r="Y434" s="76">
        <f t="shared" si="138"/>
        <v>0.5</v>
      </c>
      <c r="Z434" s="76">
        <f t="shared" si="120"/>
        <v>0.5</v>
      </c>
      <c r="AA434" s="76">
        <f t="shared" si="139"/>
        <v>-0.69314718055994529</v>
      </c>
    </row>
    <row r="435" spans="1:27" x14ac:dyDescent="0.25">
      <c r="A435">
        <v>0</v>
      </c>
      <c r="B435">
        <v>0</v>
      </c>
      <c r="C435">
        <v>0</v>
      </c>
      <c r="E435" s="87">
        <f t="shared" si="121"/>
        <v>0</v>
      </c>
      <c r="F435" s="87">
        <f t="shared" si="122"/>
        <v>1</v>
      </c>
      <c r="G435" s="87">
        <f t="shared" si="123"/>
        <v>0.5</v>
      </c>
      <c r="H435" s="87">
        <f t="shared" si="124"/>
        <v>0.5</v>
      </c>
      <c r="I435" s="87">
        <f t="shared" si="125"/>
        <v>-0.69314718055994529</v>
      </c>
      <c r="K435" s="76">
        <f t="shared" si="126"/>
        <v>0</v>
      </c>
      <c r="L435" s="76">
        <f t="shared" si="127"/>
        <v>1</v>
      </c>
      <c r="M435" s="76">
        <f t="shared" si="128"/>
        <v>0.5</v>
      </c>
      <c r="N435" s="76">
        <f t="shared" si="129"/>
        <v>0.5</v>
      </c>
      <c r="O435" s="76">
        <f t="shared" si="130"/>
        <v>-0.69314718055994529</v>
      </c>
      <c r="Q435" s="76">
        <f t="shared" si="131"/>
        <v>0</v>
      </c>
      <c r="R435" s="76">
        <f t="shared" si="132"/>
        <v>1</v>
      </c>
      <c r="S435" s="76">
        <f t="shared" si="133"/>
        <v>0.5</v>
      </c>
      <c r="T435" s="76">
        <f t="shared" si="134"/>
        <v>0.5</v>
      </c>
      <c r="U435" s="76">
        <f t="shared" si="135"/>
        <v>-0.69314718055994529</v>
      </c>
      <c r="W435" s="76">
        <f t="shared" si="136"/>
        <v>0</v>
      </c>
      <c r="X435" s="76">
        <f t="shared" si="137"/>
        <v>1</v>
      </c>
      <c r="Y435" s="76">
        <f t="shared" si="138"/>
        <v>0.5</v>
      </c>
      <c r="Z435" s="76">
        <f t="shared" si="120"/>
        <v>0.5</v>
      </c>
      <c r="AA435" s="76">
        <f t="shared" si="139"/>
        <v>-0.69314718055994529</v>
      </c>
    </row>
    <row r="436" spans="1:27" x14ac:dyDescent="0.25">
      <c r="A436">
        <v>0</v>
      </c>
      <c r="B436">
        <v>0</v>
      </c>
      <c r="C436">
        <v>0</v>
      </c>
      <c r="E436" s="87">
        <f t="shared" si="121"/>
        <v>0</v>
      </c>
      <c r="F436" s="87">
        <f t="shared" si="122"/>
        <v>1</v>
      </c>
      <c r="G436" s="87">
        <f t="shared" si="123"/>
        <v>0.5</v>
      </c>
      <c r="H436" s="87">
        <f t="shared" si="124"/>
        <v>0.5</v>
      </c>
      <c r="I436" s="87">
        <f t="shared" si="125"/>
        <v>-0.69314718055994529</v>
      </c>
      <c r="K436" s="76">
        <f t="shared" si="126"/>
        <v>0</v>
      </c>
      <c r="L436" s="76">
        <f t="shared" si="127"/>
        <v>1</v>
      </c>
      <c r="M436" s="76">
        <f t="shared" si="128"/>
        <v>0.5</v>
      </c>
      <c r="N436" s="76">
        <f t="shared" si="129"/>
        <v>0.5</v>
      </c>
      <c r="O436" s="76">
        <f t="shared" si="130"/>
        <v>-0.69314718055994529</v>
      </c>
      <c r="Q436" s="76">
        <f t="shared" si="131"/>
        <v>0</v>
      </c>
      <c r="R436" s="76">
        <f t="shared" si="132"/>
        <v>1</v>
      </c>
      <c r="S436" s="76">
        <f t="shared" si="133"/>
        <v>0.5</v>
      </c>
      <c r="T436" s="76">
        <f t="shared" si="134"/>
        <v>0.5</v>
      </c>
      <c r="U436" s="76">
        <f t="shared" si="135"/>
        <v>-0.69314718055994529</v>
      </c>
      <c r="W436" s="76">
        <f t="shared" si="136"/>
        <v>0</v>
      </c>
      <c r="X436" s="76">
        <f t="shared" si="137"/>
        <v>1</v>
      </c>
      <c r="Y436" s="76">
        <f t="shared" si="138"/>
        <v>0.5</v>
      </c>
      <c r="Z436" s="76">
        <f t="shared" si="120"/>
        <v>0.5</v>
      </c>
      <c r="AA436" s="76">
        <f t="shared" si="139"/>
        <v>-0.69314718055994529</v>
      </c>
    </row>
    <row r="437" spans="1:27" x14ac:dyDescent="0.25">
      <c r="A437">
        <v>0</v>
      </c>
      <c r="B437">
        <v>0</v>
      </c>
      <c r="C437">
        <v>0</v>
      </c>
      <c r="E437" s="87">
        <f t="shared" si="121"/>
        <v>0</v>
      </c>
      <c r="F437" s="87">
        <f t="shared" si="122"/>
        <v>1</v>
      </c>
      <c r="G437" s="87">
        <f t="shared" si="123"/>
        <v>0.5</v>
      </c>
      <c r="H437" s="87">
        <f t="shared" si="124"/>
        <v>0.5</v>
      </c>
      <c r="I437" s="87">
        <f t="shared" si="125"/>
        <v>-0.69314718055994529</v>
      </c>
      <c r="K437" s="76">
        <f t="shared" si="126"/>
        <v>0</v>
      </c>
      <c r="L437" s="76">
        <f t="shared" si="127"/>
        <v>1</v>
      </c>
      <c r="M437" s="76">
        <f t="shared" si="128"/>
        <v>0.5</v>
      </c>
      <c r="N437" s="76">
        <f t="shared" si="129"/>
        <v>0.5</v>
      </c>
      <c r="O437" s="76">
        <f t="shared" si="130"/>
        <v>-0.69314718055994529</v>
      </c>
      <c r="Q437" s="76">
        <f t="shared" si="131"/>
        <v>0</v>
      </c>
      <c r="R437" s="76">
        <f t="shared" si="132"/>
        <v>1</v>
      </c>
      <c r="S437" s="76">
        <f t="shared" si="133"/>
        <v>0.5</v>
      </c>
      <c r="T437" s="76">
        <f t="shared" si="134"/>
        <v>0.5</v>
      </c>
      <c r="U437" s="76">
        <f t="shared" si="135"/>
        <v>-0.69314718055994529</v>
      </c>
      <c r="W437" s="76">
        <f t="shared" si="136"/>
        <v>0</v>
      </c>
      <c r="X437" s="76">
        <f t="shared" si="137"/>
        <v>1</v>
      </c>
      <c r="Y437" s="76">
        <f t="shared" si="138"/>
        <v>0.5</v>
      </c>
      <c r="Z437" s="76">
        <f t="shared" si="120"/>
        <v>0.5</v>
      </c>
      <c r="AA437" s="76">
        <f t="shared" si="139"/>
        <v>-0.69314718055994529</v>
      </c>
    </row>
    <row r="438" spans="1:27" x14ac:dyDescent="0.25">
      <c r="A438">
        <v>0</v>
      </c>
      <c r="B438">
        <v>0</v>
      </c>
      <c r="C438">
        <v>1</v>
      </c>
      <c r="E438" s="87">
        <f t="shared" si="121"/>
        <v>0</v>
      </c>
      <c r="F438" s="87">
        <f t="shared" si="122"/>
        <v>1</v>
      </c>
      <c r="G438" s="87">
        <f t="shared" si="123"/>
        <v>0.5</v>
      </c>
      <c r="H438" s="87">
        <f t="shared" si="124"/>
        <v>0.5</v>
      </c>
      <c r="I438" s="87">
        <f t="shared" si="125"/>
        <v>-0.69314718055994529</v>
      </c>
      <c r="K438" s="76">
        <f t="shared" si="126"/>
        <v>0.605195533283861</v>
      </c>
      <c r="L438" s="76">
        <f t="shared" si="127"/>
        <v>1.8316103146534117</v>
      </c>
      <c r="M438" s="76">
        <f t="shared" si="128"/>
        <v>0.64684406084231982</v>
      </c>
      <c r="N438" s="76">
        <f t="shared" si="129"/>
        <v>0.35315593915768018</v>
      </c>
      <c r="O438" s="76">
        <f t="shared" si="130"/>
        <v>-1.0408455656056446</v>
      </c>
      <c r="Q438" s="76">
        <f t="shared" si="131"/>
        <v>0.605195533283861</v>
      </c>
      <c r="R438" s="76">
        <f t="shared" si="132"/>
        <v>1.8316103146534117</v>
      </c>
      <c r="S438" s="76">
        <f t="shared" si="133"/>
        <v>0.64684406084231982</v>
      </c>
      <c r="T438" s="76">
        <f t="shared" si="134"/>
        <v>0.35315593915768018</v>
      </c>
      <c r="U438" s="76">
        <f t="shared" si="135"/>
        <v>-1.0408455656056446</v>
      </c>
      <c r="W438" s="76">
        <f t="shared" si="136"/>
        <v>0</v>
      </c>
      <c r="X438" s="76">
        <f t="shared" si="137"/>
        <v>1</v>
      </c>
      <c r="Y438" s="76">
        <f t="shared" si="138"/>
        <v>0.5</v>
      </c>
      <c r="Z438" s="76">
        <f t="shared" si="120"/>
        <v>0.5</v>
      </c>
      <c r="AA438" s="76">
        <f t="shared" si="139"/>
        <v>-0.69314718055994529</v>
      </c>
    </row>
    <row r="439" spans="1:27" x14ac:dyDescent="0.25">
      <c r="A439">
        <v>0</v>
      </c>
      <c r="B439">
        <v>0</v>
      </c>
      <c r="C439">
        <v>0</v>
      </c>
      <c r="E439" s="87">
        <f t="shared" si="121"/>
        <v>0</v>
      </c>
      <c r="F439" s="87">
        <f t="shared" si="122"/>
        <v>1</v>
      </c>
      <c r="G439" s="87">
        <f t="shared" si="123"/>
        <v>0.5</v>
      </c>
      <c r="H439" s="87">
        <f t="shared" si="124"/>
        <v>0.5</v>
      </c>
      <c r="I439" s="87">
        <f t="shared" si="125"/>
        <v>-0.69314718055994529</v>
      </c>
      <c r="K439" s="76">
        <f t="shared" si="126"/>
        <v>0</v>
      </c>
      <c r="L439" s="76">
        <f t="shared" si="127"/>
        <v>1</v>
      </c>
      <c r="M439" s="76">
        <f t="shared" si="128"/>
        <v>0.5</v>
      </c>
      <c r="N439" s="76">
        <f t="shared" si="129"/>
        <v>0.5</v>
      </c>
      <c r="O439" s="76">
        <f t="shared" si="130"/>
        <v>-0.69314718055994529</v>
      </c>
      <c r="Q439" s="76">
        <f t="shared" si="131"/>
        <v>0</v>
      </c>
      <c r="R439" s="76">
        <f t="shared" si="132"/>
        <v>1</v>
      </c>
      <c r="S439" s="76">
        <f t="shared" si="133"/>
        <v>0.5</v>
      </c>
      <c r="T439" s="76">
        <f t="shared" si="134"/>
        <v>0.5</v>
      </c>
      <c r="U439" s="76">
        <f t="shared" si="135"/>
        <v>-0.69314718055994529</v>
      </c>
      <c r="W439" s="76">
        <f t="shared" si="136"/>
        <v>0</v>
      </c>
      <c r="X439" s="76">
        <f t="shared" si="137"/>
        <v>1</v>
      </c>
      <c r="Y439" s="76">
        <f t="shared" si="138"/>
        <v>0.5</v>
      </c>
      <c r="Z439" s="76">
        <f t="shared" si="120"/>
        <v>0.5</v>
      </c>
      <c r="AA439" s="76">
        <f t="shared" si="139"/>
        <v>-0.69314718055994529</v>
      </c>
    </row>
    <row r="440" spans="1:27" x14ac:dyDescent="0.25">
      <c r="A440">
        <v>0</v>
      </c>
      <c r="B440">
        <v>0</v>
      </c>
      <c r="C440">
        <v>1</v>
      </c>
      <c r="E440" s="87">
        <f t="shared" si="121"/>
        <v>0</v>
      </c>
      <c r="F440" s="87">
        <f t="shared" si="122"/>
        <v>1</v>
      </c>
      <c r="G440" s="87">
        <f t="shared" si="123"/>
        <v>0.5</v>
      </c>
      <c r="H440" s="87">
        <f t="shared" si="124"/>
        <v>0.5</v>
      </c>
      <c r="I440" s="87">
        <f t="shared" si="125"/>
        <v>-0.69314718055994529</v>
      </c>
      <c r="K440" s="76">
        <f t="shared" si="126"/>
        <v>0.605195533283861</v>
      </c>
      <c r="L440" s="76">
        <f t="shared" si="127"/>
        <v>1.8316103146534117</v>
      </c>
      <c r="M440" s="76">
        <f t="shared" si="128"/>
        <v>0.64684406084231982</v>
      </c>
      <c r="N440" s="76">
        <f t="shared" si="129"/>
        <v>0.35315593915768018</v>
      </c>
      <c r="O440" s="76">
        <f t="shared" si="130"/>
        <v>-1.0408455656056446</v>
      </c>
      <c r="Q440" s="76">
        <f t="shared" si="131"/>
        <v>0.605195533283861</v>
      </c>
      <c r="R440" s="76">
        <f t="shared" si="132"/>
        <v>1.8316103146534117</v>
      </c>
      <c r="S440" s="76">
        <f t="shared" si="133"/>
        <v>0.64684406084231982</v>
      </c>
      <c r="T440" s="76">
        <f t="shared" si="134"/>
        <v>0.35315593915768018</v>
      </c>
      <c r="U440" s="76">
        <f t="shared" si="135"/>
        <v>-1.0408455656056446</v>
      </c>
      <c r="W440" s="76">
        <f t="shared" si="136"/>
        <v>0</v>
      </c>
      <c r="X440" s="76">
        <f t="shared" si="137"/>
        <v>1</v>
      </c>
      <c r="Y440" s="76">
        <f t="shared" si="138"/>
        <v>0.5</v>
      </c>
      <c r="Z440" s="76">
        <f t="shared" si="120"/>
        <v>0.5</v>
      </c>
      <c r="AA440" s="76">
        <f t="shared" si="139"/>
        <v>-0.69314718055994529</v>
      </c>
    </row>
    <row r="441" spans="1:27" x14ac:dyDescent="0.25">
      <c r="A441">
        <v>0</v>
      </c>
      <c r="B441">
        <v>1</v>
      </c>
      <c r="C441">
        <v>0</v>
      </c>
      <c r="E441" s="87">
        <f t="shared" si="121"/>
        <v>1.462280267582817</v>
      </c>
      <c r="F441" s="87">
        <f t="shared" si="122"/>
        <v>4.3157894714615983</v>
      </c>
      <c r="G441" s="87">
        <f t="shared" si="123"/>
        <v>0.81188118804015652</v>
      </c>
      <c r="H441" s="87">
        <f t="shared" si="124"/>
        <v>0.18811881195984348</v>
      </c>
      <c r="I441" s="87">
        <f t="shared" si="125"/>
        <v>-1.6706815372567037</v>
      </c>
      <c r="K441" s="76">
        <f t="shared" si="126"/>
        <v>1.462280267582817</v>
      </c>
      <c r="L441" s="76">
        <f t="shared" si="127"/>
        <v>4.3157894714615983</v>
      </c>
      <c r="M441" s="76">
        <f t="shared" si="128"/>
        <v>0.81188118804015652</v>
      </c>
      <c r="N441" s="76">
        <f t="shared" si="129"/>
        <v>0.18811881195984348</v>
      </c>
      <c r="O441" s="76">
        <f t="shared" si="130"/>
        <v>-1.6706815372567037</v>
      </c>
      <c r="Q441" s="76">
        <f t="shared" si="131"/>
        <v>1.462280267582817</v>
      </c>
      <c r="R441" s="76">
        <f t="shared" si="132"/>
        <v>4.3157894714615983</v>
      </c>
      <c r="S441" s="76">
        <f t="shared" si="133"/>
        <v>0.81188118804015652</v>
      </c>
      <c r="T441" s="76">
        <f t="shared" si="134"/>
        <v>0.18811881195984348</v>
      </c>
      <c r="U441" s="76">
        <f t="shared" si="135"/>
        <v>-1.6706815372567037</v>
      </c>
      <c r="W441" s="76">
        <f t="shared" si="136"/>
        <v>0</v>
      </c>
      <c r="X441" s="76">
        <f t="shared" si="137"/>
        <v>1</v>
      </c>
      <c r="Y441" s="76">
        <f t="shared" si="138"/>
        <v>0.5</v>
      </c>
      <c r="Z441" s="76">
        <f t="shared" si="120"/>
        <v>0.5</v>
      </c>
      <c r="AA441" s="76">
        <f t="shared" si="139"/>
        <v>-0.69314718055994529</v>
      </c>
    </row>
    <row r="442" spans="1:27" x14ac:dyDescent="0.25">
      <c r="A442">
        <v>0</v>
      </c>
      <c r="B442">
        <v>0</v>
      </c>
      <c r="C442">
        <v>0</v>
      </c>
      <c r="E442" s="87">
        <f t="shared" si="121"/>
        <v>0</v>
      </c>
      <c r="F442" s="87">
        <f t="shared" si="122"/>
        <v>1</v>
      </c>
      <c r="G442" s="87">
        <f t="shared" si="123"/>
        <v>0.5</v>
      </c>
      <c r="H442" s="87">
        <f t="shared" si="124"/>
        <v>0.5</v>
      </c>
      <c r="I442" s="87">
        <f t="shared" si="125"/>
        <v>-0.69314718055994529</v>
      </c>
      <c r="K442" s="76">
        <f t="shared" si="126"/>
        <v>0</v>
      </c>
      <c r="L442" s="76">
        <f t="shared" si="127"/>
        <v>1</v>
      </c>
      <c r="M442" s="76">
        <f t="shared" si="128"/>
        <v>0.5</v>
      </c>
      <c r="N442" s="76">
        <f t="shared" si="129"/>
        <v>0.5</v>
      </c>
      <c r="O442" s="76">
        <f t="shared" si="130"/>
        <v>-0.69314718055994529</v>
      </c>
      <c r="Q442" s="76">
        <f t="shared" si="131"/>
        <v>0</v>
      </c>
      <c r="R442" s="76">
        <f t="shared" si="132"/>
        <v>1</v>
      </c>
      <c r="S442" s="76">
        <f t="shared" si="133"/>
        <v>0.5</v>
      </c>
      <c r="T442" s="76">
        <f t="shared" si="134"/>
        <v>0.5</v>
      </c>
      <c r="U442" s="76">
        <f t="shared" si="135"/>
        <v>-0.69314718055994529</v>
      </c>
      <c r="W442" s="76">
        <f t="shared" si="136"/>
        <v>0</v>
      </c>
      <c r="X442" s="76">
        <f t="shared" si="137"/>
        <v>1</v>
      </c>
      <c r="Y442" s="76">
        <f t="shared" si="138"/>
        <v>0.5</v>
      </c>
      <c r="Z442" s="76">
        <f t="shared" si="120"/>
        <v>0.5</v>
      </c>
      <c r="AA442" s="76">
        <f t="shared" si="139"/>
        <v>-0.69314718055994529</v>
      </c>
    </row>
    <row r="443" spans="1:27" x14ac:dyDescent="0.25">
      <c r="A443">
        <v>0</v>
      </c>
      <c r="B443">
        <v>0</v>
      </c>
      <c r="C443">
        <v>0</v>
      </c>
      <c r="E443" s="87">
        <f t="shared" si="121"/>
        <v>0</v>
      </c>
      <c r="F443" s="87">
        <f t="shared" si="122"/>
        <v>1</v>
      </c>
      <c r="G443" s="87">
        <f t="shared" si="123"/>
        <v>0.5</v>
      </c>
      <c r="H443" s="87">
        <f t="shared" si="124"/>
        <v>0.5</v>
      </c>
      <c r="I443" s="87">
        <f t="shared" si="125"/>
        <v>-0.69314718055994529</v>
      </c>
      <c r="K443" s="76">
        <f t="shared" si="126"/>
        <v>0</v>
      </c>
      <c r="L443" s="76">
        <f t="shared" si="127"/>
        <v>1</v>
      </c>
      <c r="M443" s="76">
        <f t="shared" si="128"/>
        <v>0.5</v>
      </c>
      <c r="N443" s="76">
        <f t="shared" si="129"/>
        <v>0.5</v>
      </c>
      <c r="O443" s="76">
        <f t="shared" si="130"/>
        <v>-0.69314718055994529</v>
      </c>
      <c r="Q443" s="76">
        <f t="shared" si="131"/>
        <v>0</v>
      </c>
      <c r="R443" s="76">
        <f t="shared" si="132"/>
        <v>1</v>
      </c>
      <c r="S443" s="76">
        <f t="shared" si="133"/>
        <v>0.5</v>
      </c>
      <c r="T443" s="76">
        <f t="shared" si="134"/>
        <v>0.5</v>
      </c>
      <c r="U443" s="76">
        <f t="shared" si="135"/>
        <v>-0.69314718055994529</v>
      </c>
      <c r="W443" s="76">
        <f t="shared" si="136"/>
        <v>0</v>
      </c>
      <c r="X443" s="76">
        <f t="shared" si="137"/>
        <v>1</v>
      </c>
      <c r="Y443" s="76">
        <f t="shared" si="138"/>
        <v>0.5</v>
      </c>
      <c r="Z443" s="76">
        <f t="shared" si="120"/>
        <v>0.5</v>
      </c>
      <c r="AA443" s="76">
        <f t="shared" si="139"/>
        <v>-0.69314718055994529</v>
      </c>
    </row>
    <row r="444" spans="1:27" x14ac:dyDescent="0.25">
      <c r="A444">
        <v>0</v>
      </c>
      <c r="B444">
        <v>1</v>
      </c>
      <c r="C444">
        <v>1</v>
      </c>
      <c r="E444" s="87">
        <f t="shared" si="121"/>
        <v>1.462280267582817</v>
      </c>
      <c r="F444" s="87">
        <f t="shared" si="122"/>
        <v>4.3157894714615983</v>
      </c>
      <c r="G444" s="87">
        <f t="shared" si="123"/>
        <v>0.81188118804015652</v>
      </c>
      <c r="H444" s="87">
        <f t="shared" si="124"/>
        <v>0.18811881195984348</v>
      </c>
      <c r="I444" s="87">
        <f t="shared" si="125"/>
        <v>-1.6706815372567037</v>
      </c>
      <c r="K444" s="76">
        <f t="shared" si="126"/>
        <v>2.0674758008666778</v>
      </c>
      <c r="L444" s="76">
        <f t="shared" si="127"/>
        <v>7.9048445118016568</v>
      </c>
      <c r="M444" s="76">
        <f t="shared" si="128"/>
        <v>0.88770157652110693</v>
      </c>
      <c r="N444" s="76">
        <f t="shared" si="129"/>
        <v>0.11229842347889307</v>
      </c>
      <c r="O444" s="76">
        <f t="shared" si="130"/>
        <v>-2.1865954558145249</v>
      </c>
      <c r="Q444" s="76">
        <f t="shared" si="131"/>
        <v>4.0773020688385255</v>
      </c>
      <c r="R444" s="76">
        <f t="shared" si="132"/>
        <v>58.986114505249297</v>
      </c>
      <c r="S444" s="76">
        <f t="shared" si="133"/>
        <v>0.98332947535862669</v>
      </c>
      <c r="T444" s="76">
        <f t="shared" si="134"/>
        <v>1.6670524641373308E-2</v>
      </c>
      <c r="U444" s="76">
        <f t="shared" si="135"/>
        <v>-4.0941131105267123</v>
      </c>
      <c r="W444" s="76">
        <f t="shared" si="136"/>
        <v>0</v>
      </c>
      <c r="X444" s="76">
        <f t="shared" si="137"/>
        <v>1</v>
      </c>
      <c r="Y444" s="76">
        <f t="shared" si="138"/>
        <v>0.5</v>
      </c>
      <c r="Z444" s="76">
        <f t="shared" si="120"/>
        <v>0.5</v>
      </c>
      <c r="AA444" s="76">
        <f t="shared" si="139"/>
        <v>-0.69314718055994529</v>
      </c>
    </row>
    <row r="445" spans="1:27" x14ac:dyDescent="0.25">
      <c r="A445">
        <v>0</v>
      </c>
      <c r="B445">
        <v>0</v>
      </c>
      <c r="C445">
        <v>1</v>
      </c>
      <c r="E445" s="87">
        <f t="shared" si="121"/>
        <v>0</v>
      </c>
      <c r="F445" s="87">
        <f t="shared" si="122"/>
        <v>1</v>
      </c>
      <c r="G445" s="87">
        <f t="shared" si="123"/>
        <v>0.5</v>
      </c>
      <c r="H445" s="87">
        <f t="shared" si="124"/>
        <v>0.5</v>
      </c>
      <c r="I445" s="87">
        <f t="shared" si="125"/>
        <v>-0.69314718055994529</v>
      </c>
      <c r="K445" s="76">
        <f t="shared" si="126"/>
        <v>0.605195533283861</v>
      </c>
      <c r="L445" s="76">
        <f t="shared" si="127"/>
        <v>1.8316103146534117</v>
      </c>
      <c r="M445" s="76">
        <f t="shared" si="128"/>
        <v>0.64684406084231982</v>
      </c>
      <c r="N445" s="76">
        <f t="shared" si="129"/>
        <v>0.35315593915768018</v>
      </c>
      <c r="O445" s="76">
        <f t="shared" si="130"/>
        <v>-1.0408455656056446</v>
      </c>
      <c r="Q445" s="76">
        <f t="shared" si="131"/>
        <v>0.605195533283861</v>
      </c>
      <c r="R445" s="76">
        <f t="shared" si="132"/>
        <v>1.8316103146534117</v>
      </c>
      <c r="S445" s="76">
        <f t="shared" si="133"/>
        <v>0.64684406084231982</v>
      </c>
      <c r="T445" s="76">
        <f t="shared" si="134"/>
        <v>0.35315593915768018</v>
      </c>
      <c r="U445" s="76">
        <f t="shared" si="135"/>
        <v>-1.0408455656056446</v>
      </c>
      <c r="W445" s="76">
        <f t="shared" si="136"/>
        <v>0</v>
      </c>
      <c r="X445" s="76">
        <f t="shared" si="137"/>
        <v>1</v>
      </c>
      <c r="Y445" s="76">
        <f t="shared" si="138"/>
        <v>0.5</v>
      </c>
      <c r="Z445" s="76">
        <f t="shared" si="120"/>
        <v>0.5</v>
      </c>
      <c r="AA445" s="76">
        <f t="shared" si="139"/>
        <v>-0.69314718055994529</v>
      </c>
    </row>
    <row r="446" spans="1:27" x14ac:dyDescent="0.25">
      <c r="A446">
        <v>0</v>
      </c>
      <c r="B446">
        <v>0</v>
      </c>
      <c r="C446">
        <v>1</v>
      </c>
      <c r="E446" s="87">
        <f t="shared" si="121"/>
        <v>0</v>
      </c>
      <c r="F446" s="87">
        <f t="shared" si="122"/>
        <v>1</v>
      </c>
      <c r="G446" s="87">
        <f t="shared" si="123"/>
        <v>0.5</v>
      </c>
      <c r="H446" s="87">
        <f t="shared" si="124"/>
        <v>0.5</v>
      </c>
      <c r="I446" s="87">
        <f t="shared" si="125"/>
        <v>-0.69314718055994529</v>
      </c>
      <c r="K446" s="76">
        <f t="shared" si="126"/>
        <v>0.605195533283861</v>
      </c>
      <c r="L446" s="76">
        <f t="shared" si="127"/>
        <v>1.8316103146534117</v>
      </c>
      <c r="M446" s="76">
        <f t="shared" si="128"/>
        <v>0.64684406084231982</v>
      </c>
      <c r="N446" s="76">
        <f t="shared" si="129"/>
        <v>0.35315593915768018</v>
      </c>
      <c r="O446" s="76">
        <f t="shared" si="130"/>
        <v>-1.0408455656056446</v>
      </c>
      <c r="Q446" s="76">
        <f t="shared" si="131"/>
        <v>0.605195533283861</v>
      </c>
      <c r="R446" s="76">
        <f t="shared" si="132"/>
        <v>1.8316103146534117</v>
      </c>
      <c r="S446" s="76">
        <f t="shared" si="133"/>
        <v>0.64684406084231982</v>
      </c>
      <c r="T446" s="76">
        <f t="shared" si="134"/>
        <v>0.35315593915768018</v>
      </c>
      <c r="U446" s="76">
        <f t="shared" si="135"/>
        <v>-1.0408455656056446</v>
      </c>
      <c r="W446" s="76">
        <f t="shared" si="136"/>
        <v>0</v>
      </c>
      <c r="X446" s="76">
        <f t="shared" si="137"/>
        <v>1</v>
      </c>
      <c r="Y446" s="76">
        <f t="shared" si="138"/>
        <v>0.5</v>
      </c>
      <c r="Z446" s="76">
        <f t="shared" si="120"/>
        <v>0.5</v>
      </c>
      <c r="AA446" s="76">
        <f t="shared" si="139"/>
        <v>-0.69314718055994529</v>
      </c>
    </row>
    <row r="447" spans="1:27" x14ac:dyDescent="0.25">
      <c r="A447">
        <v>0</v>
      </c>
      <c r="B447">
        <v>0</v>
      </c>
      <c r="C447">
        <v>0</v>
      </c>
      <c r="E447" s="87">
        <f t="shared" si="121"/>
        <v>0</v>
      </c>
      <c r="F447" s="87">
        <f t="shared" si="122"/>
        <v>1</v>
      </c>
      <c r="G447" s="87">
        <f t="shared" si="123"/>
        <v>0.5</v>
      </c>
      <c r="H447" s="87">
        <f t="shared" si="124"/>
        <v>0.5</v>
      </c>
      <c r="I447" s="87">
        <f t="shared" si="125"/>
        <v>-0.69314718055994529</v>
      </c>
      <c r="K447" s="76">
        <f t="shared" si="126"/>
        <v>0</v>
      </c>
      <c r="L447" s="76">
        <f t="shared" si="127"/>
        <v>1</v>
      </c>
      <c r="M447" s="76">
        <f t="shared" si="128"/>
        <v>0.5</v>
      </c>
      <c r="N447" s="76">
        <f t="shared" si="129"/>
        <v>0.5</v>
      </c>
      <c r="O447" s="76">
        <f t="shared" si="130"/>
        <v>-0.69314718055994529</v>
      </c>
      <c r="Q447" s="76">
        <f t="shared" si="131"/>
        <v>0</v>
      </c>
      <c r="R447" s="76">
        <f t="shared" si="132"/>
        <v>1</v>
      </c>
      <c r="S447" s="76">
        <f t="shared" si="133"/>
        <v>0.5</v>
      </c>
      <c r="T447" s="76">
        <f t="shared" si="134"/>
        <v>0.5</v>
      </c>
      <c r="U447" s="76">
        <f t="shared" si="135"/>
        <v>-0.69314718055994529</v>
      </c>
      <c r="W447" s="76">
        <f t="shared" si="136"/>
        <v>0</v>
      </c>
      <c r="X447" s="76">
        <f t="shared" si="137"/>
        <v>1</v>
      </c>
      <c r="Y447" s="76">
        <f t="shared" si="138"/>
        <v>0.5</v>
      </c>
      <c r="Z447" s="76">
        <f t="shared" si="120"/>
        <v>0.5</v>
      </c>
      <c r="AA447" s="76">
        <f t="shared" si="139"/>
        <v>-0.69314718055994529</v>
      </c>
    </row>
    <row r="448" spans="1:27" x14ac:dyDescent="0.25">
      <c r="A448">
        <v>0</v>
      </c>
      <c r="B448">
        <v>0</v>
      </c>
      <c r="C448">
        <v>0</v>
      </c>
      <c r="E448" s="87">
        <f t="shared" si="121"/>
        <v>0</v>
      </c>
      <c r="F448" s="87">
        <f t="shared" si="122"/>
        <v>1</v>
      </c>
      <c r="G448" s="87">
        <f t="shared" si="123"/>
        <v>0.5</v>
      </c>
      <c r="H448" s="87">
        <f t="shared" si="124"/>
        <v>0.5</v>
      </c>
      <c r="I448" s="87">
        <f t="shared" si="125"/>
        <v>-0.69314718055994529</v>
      </c>
      <c r="K448" s="76">
        <f t="shared" si="126"/>
        <v>0</v>
      </c>
      <c r="L448" s="76">
        <f t="shared" si="127"/>
        <v>1</v>
      </c>
      <c r="M448" s="76">
        <f t="shared" si="128"/>
        <v>0.5</v>
      </c>
      <c r="N448" s="76">
        <f t="shared" si="129"/>
        <v>0.5</v>
      </c>
      <c r="O448" s="76">
        <f t="shared" si="130"/>
        <v>-0.69314718055994529</v>
      </c>
      <c r="Q448" s="76">
        <f t="shared" si="131"/>
        <v>0</v>
      </c>
      <c r="R448" s="76">
        <f t="shared" si="132"/>
        <v>1</v>
      </c>
      <c r="S448" s="76">
        <f t="shared" si="133"/>
        <v>0.5</v>
      </c>
      <c r="T448" s="76">
        <f t="shared" si="134"/>
        <v>0.5</v>
      </c>
      <c r="U448" s="76">
        <f t="shared" si="135"/>
        <v>-0.69314718055994529</v>
      </c>
      <c r="W448" s="76">
        <f t="shared" si="136"/>
        <v>0</v>
      </c>
      <c r="X448" s="76">
        <f t="shared" si="137"/>
        <v>1</v>
      </c>
      <c r="Y448" s="76">
        <f t="shared" si="138"/>
        <v>0.5</v>
      </c>
      <c r="Z448" s="76">
        <f t="shared" si="120"/>
        <v>0.5</v>
      </c>
      <c r="AA448" s="76">
        <f t="shared" si="139"/>
        <v>-0.69314718055994529</v>
      </c>
    </row>
    <row r="449" spans="1:27" x14ac:dyDescent="0.25">
      <c r="A449">
        <v>0</v>
      </c>
      <c r="B449">
        <v>0</v>
      </c>
      <c r="C449">
        <v>0</v>
      </c>
      <c r="E449" s="87">
        <f t="shared" si="121"/>
        <v>0</v>
      </c>
      <c r="F449" s="87">
        <f t="shared" si="122"/>
        <v>1</v>
      </c>
      <c r="G449" s="87">
        <f t="shared" si="123"/>
        <v>0.5</v>
      </c>
      <c r="H449" s="87">
        <f t="shared" si="124"/>
        <v>0.5</v>
      </c>
      <c r="I449" s="87">
        <f t="shared" si="125"/>
        <v>-0.69314718055994529</v>
      </c>
      <c r="K449" s="76">
        <f t="shared" si="126"/>
        <v>0</v>
      </c>
      <c r="L449" s="76">
        <f t="shared" si="127"/>
        <v>1</v>
      </c>
      <c r="M449" s="76">
        <f t="shared" si="128"/>
        <v>0.5</v>
      </c>
      <c r="N449" s="76">
        <f t="shared" si="129"/>
        <v>0.5</v>
      </c>
      <c r="O449" s="76">
        <f t="shared" si="130"/>
        <v>-0.69314718055994529</v>
      </c>
      <c r="Q449" s="76">
        <f t="shared" si="131"/>
        <v>0</v>
      </c>
      <c r="R449" s="76">
        <f t="shared" si="132"/>
        <v>1</v>
      </c>
      <c r="S449" s="76">
        <f t="shared" si="133"/>
        <v>0.5</v>
      </c>
      <c r="T449" s="76">
        <f t="shared" si="134"/>
        <v>0.5</v>
      </c>
      <c r="U449" s="76">
        <f t="shared" si="135"/>
        <v>-0.69314718055994529</v>
      </c>
      <c r="W449" s="76">
        <f t="shared" si="136"/>
        <v>0</v>
      </c>
      <c r="X449" s="76">
        <f t="shared" si="137"/>
        <v>1</v>
      </c>
      <c r="Y449" s="76">
        <f t="shared" si="138"/>
        <v>0.5</v>
      </c>
      <c r="Z449" s="76">
        <f t="shared" si="120"/>
        <v>0.5</v>
      </c>
      <c r="AA449" s="76">
        <f t="shared" si="139"/>
        <v>-0.69314718055994529</v>
      </c>
    </row>
    <row r="450" spans="1:27" x14ac:dyDescent="0.25">
      <c r="A450">
        <v>0</v>
      </c>
      <c r="B450">
        <v>0</v>
      </c>
      <c r="C450">
        <v>0</v>
      </c>
      <c r="E450" s="87">
        <f t="shared" si="121"/>
        <v>0</v>
      </c>
      <c r="F450" s="87">
        <f t="shared" si="122"/>
        <v>1</v>
      </c>
      <c r="G450" s="87">
        <f t="shared" si="123"/>
        <v>0.5</v>
      </c>
      <c r="H450" s="87">
        <f t="shared" si="124"/>
        <v>0.5</v>
      </c>
      <c r="I450" s="87">
        <f t="shared" si="125"/>
        <v>-0.69314718055994529</v>
      </c>
      <c r="K450" s="76">
        <f t="shared" si="126"/>
        <v>0</v>
      </c>
      <c r="L450" s="76">
        <f t="shared" si="127"/>
        <v>1</v>
      </c>
      <c r="M450" s="76">
        <f t="shared" si="128"/>
        <v>0.5</v>
      </c>
      <c r="N450" s="76">
        <f t="shared" si="129"/>
        <v>0.5</v>
      </c>
      <c r="O450" s="76">
        <f t="shared" si="130"/>
        <v>-0.69314718055994529</v>
      </c>
      <c r="Q450" s="76">
        <f t="shared" si="131"/>
        <v>0</v>
      </c>
      <c r="R450" s="76">
        <f t="shared" si="132"/>
        <v>1</v>
      </c>
      <c r="S450" s="76">
        <f t="shared" si="133"/>
        <v>0.5</v>
      </c>
      <c r="T450" s="76">
        <f t="shared" si="134"/>
        <v>0.5</v>
      </c>
      <c r="U450" s="76">
        <f t="shared" si="135"/>
        <v>-0.69314718055994529</v>
      </c>
      <c r="W450" s="76">
        <f t="shared" si="136"/>
        <v>0</v>
      </c>
      <c r="X450" s="76">
        <f t="shared" si="137"/>
        <v>1</v>
      </c>
      <c r="Y450" s="76">
        <f t="shared" si="138"/>
        <v>0.5</v>
      </c>
      <c r="Z450" s="76">
        <f t="shared" si="120"/>
        <v>0.5</v>
      </c>
      <c r="AA450" s="76">
        <f t="shared" si="139"/>
        <v>-0.69314718055994529</v>
      </c>
    </row>
    <row r="451" spans="1:27" x14ac:dyDescent="0.25">
      <c r="A451">
        <v>0</v>
      </c>
      <c r="B451">
        <v>0</v>
      </c>
      <c r="C451">
        <v>1</v>
      </c>
      <c r="E451" s="87">
        <f t="shared" si="121"/>
        <v>0</v>
      </c>
      <c r="F451" s="87">
        <f t="shared" si="122"/>
        <v>1</v>
      </c>
      <c r="G451" s="87">
        <f t="shared" si="123"/>
        <v>0.5</v>
      </c>
      <c r="H451" s="87">
        <f t="shared" si="124"/>
        <v>0.5</v>
      </c>
      <c r="I451" s="87">
        <f t="shared" si="125"/>
        <v>-0.69314718055994529</v>
      </c>
      <c r="K451" s="76">
        <f t="shared" si="126"/>
        <v>0.605195533283861</v>
      </c>
      <c r="L451" s="76">
        <f t="shared" si="127"/>
        <v>1.8316103146534117</v>
      </c>
      <c r="M451" s="76">
        <f t="shared" si="128"/>
        <v>0.64684406084231982</v>
      </c>
      <c r="N451" s="76">
        <f t="shared" si="129"/>
        <v>0.35315593915768018</v>
      </c>
      <c r="O451" s="76">
        <f t="shared" si="130"/>
        <v>-1.0408455656056446</v>
      </c>
      <c r="Q451" s="76">
        <f t="shared" si="131"/>
        <v>0.605195533283861</v>
      </c>
      <c r="R451" s="76">
        <f t="shared" si="132"/>
        <v>1.8316103146534117</v>
      </c>
      <c r="S451" s="76">
        <f t="shared" si="133"/>
        <v>0.64684406084231982</v>
      </c>
      <c r="T451" s="76">
        <f t="shared" si="134"/>
        <v>0.35315593915768018</v>
      </c>
      <c r="U451" s="76">
        <f t="shared" si="135"/>
        <v>-1.0408455656056446</v>
      </c>
      <c r="W451" s="76">
        <f t="shared" si="136"/>
        <v>0</v>
      </c>
      <c r="X451" s="76">
        <f t="shared" si="137"/>
        <v>1</v>
      </c>
      <c r="Y451" s="76">
        <f t="shared" si="138"/>
        <v>0.5</v>
      </c>
      <c r="Z451" s="76">
        <f t="shared" si="120"/>
        <v>0.5</v>
      </c>
      <c r="AA451" s="76">
        <f t="shared" si="139"/>
        <v>-0.69314718055994529</v>
      </c>
    </row>
    <row r="452" spans="1:27" x14ac:dyDescent="0.25">
      <c r="A452">
        <v>0</v>
      </c>
      <c r="B452">
        <v>0</v>
      </c>
      <c r="C452">
        <v>0</v>
      </c>
      <c r="E452" s="87">
        <f t="shared" si="121"/>
        <v>0</v>
      </c>
      <c r="F452" s="87">
        <f t="shared" si="122"/>
        <v>1</v>
      </c>
      <c r="G452" s="87">
        <f t="shared" si="123"/>
        <v>0.5</v>
      </c>
      <c r="H452" s="87">
        <f t="shared" si="124"/>
        <v>0.5</v>
      </c>
      <c r="I452" s="87">
        <f t="shared" si="125"/>
        <v>-0.69314718055994529</v>
      </c>
      <c r="K452" s="76">
        <f t="shared" si="126"/>
        <v>0</v>
      </c>
      <c r="L452" s="76">
        <f t="shared" si="127"/>
        <v>1</v>
      </c>
      <c r="M452" s="76">
        <f t="shared" si="128"/>
        <v>0.5</v>
      </c>
      <c r="N452" s="76">
        <f t="shared" si="129"/>
        <v>0.5</v>
      </c>
      <c r="O452" s="76">
        <f t="shared" si="130"/>
        <v>-0.69314718055994529</v>
      </c>
      <c r="Q452" s="76">
        <f t="shared" si="131"/>
        <v>0</v>
      </c>
      <c r="R452" s="76">
        <f t="shared" si="132"/>
        <v>1</v>
      </c>
      <c r="S452" s="76">
        <f t="shared" si="133"/>
        <v>0.5</v>
      </c>
      <c r="T452" s="76">
        <f t="shared" si="134"/>
        <v>0.5</v>
      </c>
      <c r="U452" s="76">
        <f t="shared" si="135"/>
        <v>-0.69314718055994529</v>
      </c>
      <c r="W452" s="76">
        <f t="shared" si="136"/>
        <v>0</v>
      </c>
      <c r="X452" s="76">
        <f t="shared" si="137"/>
        <v>1</v>
      </c>
      <c r="Y452" s="76">
        <f t="shared" si="138"/>
        <v>0.5</v>
      </c>
      <c r="Z452" s="76">
        <f t="shared" si="120"/>
        <v>0.5</v>
      </c>
      <c r="AA452" s="76">
        <f t="shared" si="139"/>
        <v>-0.69314718055994529</v>
      </c>
    </row>
    <row r="453" spans="1:27" x14ac:dyDescent="0.25">
      <c r="A453">
        <v>0</v>
      </c>
      <c r="B453">
        <v>0</v>
      </c>
      <c r="C453">
        <v>0</v>
      </c>
      <c r="E453" s="87">
        <f t="shared" si="121"/>
        <v>0</v>
      </c>
      <c r="F453" s="87">
        <f t="shared" si="122"/>
        <v>1</v>
      </c>
      <c r="G453" s="87">
        <f t="shared" si="123"/>
        <v>0.5</v>
      </c>
      <c r="H453" s="87">
        <f t="shared" si="124"/>
        <v>0.5</v>
      </c>
      <c r="I453" s="87">
        <f t="shared" si="125"/>
        <v>-0.69314718055994529</v>
      </c>
      <c r="K453" s="76">
        <f t="shared" si="126"/>
        <v>0</v>
      </c>
      <c r="L453" s="76">
        <f t="shared" si="127"/>
        <v>1</v>
      </c>
      <c r="M453" s="76">
        <f t="shared" si="128"/>
        <v>0.5</v>
      </c>
      <c r="N453" s="76">
        <f t="shared" si="129"/>
        <v>0.5</v>
      </c>
      <c r="O453" s="76">
        <f t="shared" si="130"/>
        <v>-0.69314718055994529</v>
      </c>
      <c r="Q453" s="76">
        <f t="shared" si="131"/>
        <v>0</v>
      </c>
      <c r="R453" s="76">
        <f t="shared" si="132"/>
        <v>1</v>
      </c>
      <c r="S453" s="76">
        <f t="shared" si="133"/>
        <v>0.5</v>
      </c>
      <c r="T453" s="76">
        <f t="shared" si="134"/>
        <v>0.5</v>
      </c>
      <c r="U453" s="76">
        <f t="shared" si="135"/>
        <v>-0.69314718055994529</v>
      </c>
      <c r="W453" s="76">
        <f t="shared" si="136"/>
        <v>0</v>
      </c>
      <c r="X453" s="76">
        <f t="shared" si="137"/>
        <v>1</v>
      </c>
      <c r="Y453" s="76">
        <f t="shared" si="138"/>
        <v>0.5</v>
      </c>
      <c r="Z453" s="76">
        <f t="shared" si="120"/>
        <v>0.5</v>
      </c>
      <c r="AA453" s="76">
        <f t="shared" si="139"/>
        <v>-0.69314718055994529</v>
      </c>
    </row>
    <row r="454" spans="1:27" x14ac:dyDescent="0.25">
      <c r="A454">
        <v>0</v>
      </c>
      <c r="B454">
        <v>0</v>
      </c>
      <c r="C454">
        <v>0</v>
      </c>
      <c r="E454" s="87">
        <f t="shared" si="121"/>
        <v>0</v>
      </c>
      <c r="F454" s="87">
        <f t="shared" si="122"/>
        <v>1</v>
      </c>
      <c r="G454" s="87">
        <f t="shared" si="123"/>
        <v>0.5</v>
      </c>
      <c r="H454" s="87">
        <f t="shared" si="124"/>
        <v>0.5</v>
      </c>
      <c r="I454" s="87">
        <f t="shared" si="125"/>
        <v>-0.69314718055994529</v>
      </c>
      <c r="K454" s="76">
        <f t="shared" si="126"/>
        <v>0</v>
      </c>
      <c r="L454" s="76">
        <f t="shared" si="127"/>
        <v>1</v>
      </c>
      <c r="M454" s="76">
        <f t="shared" si="128"/>
        <v>0.5</v>
      </c>
      <c r="N454" s="76">
        <f t="shared" si="129"/>
        <v>0.5</v>
      </c>
      <c r="O454" s="76">
        <f t="shared" si="130"/>
        <v>-0.69314718055994529</v>
      </c>
      <c r="Q454" s="76">
        <f t="shared" si="131"/>
        <v>0</v>
      </c>
      <c r="R454" s="76">
        <f t="shared" si="132"/>
        <v>1</v>
      </c>
      <c r="S454" s="76">
        <f t="shared" si="133"/>
        <v>0.5</v>
      </c>
      <c r="T454" s="76">
        <f t="shared" si="134"/>
        <v>0.5</v>
      </c>
      <c r="U454" s="76">
        <f t="shared" si="135"/>
        <v>-0.69314718055994529</v>
      </c>
      <c r="W454" s="76">
        <f t="shared" si="136"/>
        <v>0</v>
      </c>
      <c r="X454" s="76">
        <f t="shared" si="137"/>
        <v>1</v>
      </c>
      <c r="Y454" s="76">
        <f t="shared" si="138"/>
        <v>0.5</v>
      </c>
      <c r="Z454" s="76">
        <f t="shared" si="120"/>
        <v>0.5</v>
      </c>
      <c r="AA454" s="76">
        <f t="shared" si="139"/>
        <v>-0.69314718055994529</v>
      </c>
    </row>
    <row r="455" spans="1:27" x14ac:dyDescent="0.25">
      <c r="A455">
        <v>0</v>
      </c>
      <c r="B455">
        <v>0</v>
      </c>
      <c r="C455">
        <v>0</v>
      </c>
      <c r="E455" s="87">
        <f t="shared" si="121"/>
        <v>0</v>
      </c>
      <c r="F455" s="87">
        <f t="shared" si="122"/>
        <v>1</v>
      </c>
      <c r="G455" s="87">
        <f t="shared" si="123"/>
        <v>0.5</v>
      </c>
      <c r="H455" s="87">
        <f t="shared" si="124"/>
        <v>0.5</v>
      </c>
      <c r="I455" s="87">
        <f t="shared" si="125"/>
        <v>-0.69314718055994529</v>
      </c>
      <c r="K455" s="76">
        <f t="shared" si="126"/>
        <v>0</v>
      </c>
      <c r="L455" s="76">
        <f t="shared" si="127"/>
        <v>1</v>
      </c>
      <c r="M455" s="76">
        <f t="shared" si="128"/>
        <v>0.5</v>
      </c>
      <c r="N455" s="76">
        <f t="shared" si="129"/>
        <v>0.5</v>
      </c>
      <c r="O455" s="76">
        <f t="shared" si="130"/>
        <v>-0.69314718055994529</v>
      </c>
      <c r="Q455" s="76">
        <f t="shared" si="131"/>
        <v>0</v>
      </c>
      <c r="R455" s="76">
        <f t="shared" si="132"/>
        <v>1</v>
      </c>
      <c r="S455" s="76">
        <f t="shared" si="133"/>
        <v>0.5</v>
      </c>
      <c r="T455" s="76">
        <f t="shared" si="134"/>
        <v>0.5</v>
      </c>
      <c r="U455" s="76">
        <f t="shared" si="135"/>
        <v>-0.69314718055994529</v>
      </c>
      <c r="W455" s="76">
        <f t="shared" si="136"/>
        <v>0</v>
      </c>
      <c r="X455" s="76">
        <f t="shared" si="137"/>
        <v>1</v>
      </c>
      <c r="Y455" s="76">
        <f t="shared" si="138"/>
        <v>0.5</v>
      </c>
      <c r="Z455" s="76">
        <f t="shared" si="120"/>
        <v>0.5</v>
      </c>
      <c r="AA455" s="76">
        <f t="shared" si="139"/>
        <v>-0.69314718055994529</v>
      </c>
    </row>
    <row r="456" spans="1:27" x14ac:dyDescent="0.25">
      <c r="A456">
        <v>0</v>
      </c>
      <c r="B456">
        <v>0</v>
      </c>
      <c r="C456">
        <v>0</v>
      </c>
      <c r="E456" s="87">
        <f t="shared" si="121"/>
        <v>0</v>
      </c>
      <c r="F456" s="87">
        <f t="shared" si="122"/>
        <v>1</v>
      </c>
      <c r="G456" s="87">
        <f t="shared" si="123"/>
        <v>0.5</v>
      </c>
      <c r="H456" s="87">
        <f t="shared" si="124"/>
        <v>0.5</v>
      </c>
      <c r="I456" s="87">
        <f t="shared" si="125"/>
        <v>-0.69314718055994529</v>
      </c>
      <c r="K456" s="76">
        <f t="shared" si="126"/>
        <v>0</v>
      </c>
      <c r="L456" s="76">
        <f t="shared" si="127"/>
        <v>1</v>
      </c>
      <c r="M456" s="76">
        <f t="shared" si="128"/>
        <v>0.5</v>
      </c>
      <c r="N456" s="76">
        <f t="shared" si="129"/>
        <v>0.5</v>
      </c>
      <c r="O456" s="76">
        <f t="shared" si="130"/>
        <v>-0.69314718055994529</v>
      </c>
      <c r="Q456" s="76">
        <f t="shared" si="131"/>
        <v>0</v>
      </c>
      <c r="R456" s="76">
        <f t="shared" si="132"/>
        <v>1</v>
      </c>
      <c r="S456" s="76">
        <f t="shared" si="133"/>
        <v>0.5</v>
      </c>
      <c r="T456" s="76">
        <f t="shared" si="134"/>
        <v>0.5</v>
      </c>
      <c r="U456" s="76">
        <f t="shared" si="135"/>
        <v>-0.69314718055994529</v>
      </c>
      <c r="W456" s="76">
        <f t="shared" si="136"/>
        <v>0</v>
      </c>
      <c r="X456" s="76">
        <f t="shared" si="137"/>
        <v>1</v>
      </c>
      <c r="Y456" s="76">
        <f t="shared" si="138"/>
        <v>0.5</v>
      </c>
      <c r="Z456" s="76">
        <f t="shared" si="120"/>
        <v>0.5</v>
      </c>
      <c r="AA456" s="76">
        <f t="shared" si="139"/>
        <v>-0.69314718055994529</v>
      </c>
    </row>
    <row r="457" spans="1:27" x14ac:dyDescent="0.25">
      <c r="A457">
        <v>0</v>
      </c>
      <c r="B457">
        <v>0</v>
      </c>
      <c r="C457">
        <v>0</v>
      </c>
      <c r="E457" s="87">
        <f t="shared" si="121"/>
        <v>0</v>
      </c>
      <c r="F457" s="87">
        <f t="shared" si="122"/>
        <v>1</v>
      </c>
      <c r="G457" s="87">
        <f t="shared" si="123"/>
        <v>0.5</v>
      </c>
      <c r="H457" s="87">
        <f t="shared" si="124"/>
        <v>0.5</v>
      </c>
      <c r="I457" s="87">
        <f t="shared" si="125"/>
        <v>-0.69314718055994529</v>
      </c>
      <c r="K457" s="76">
        <f t="shared" si="126"/>
        <v>0</v>
      </c>
      <c r="L457" s="76">
        <f t="shared" si="127"/>
        <v>1</v>
      </c>
      <c r="M457" s="76">
        <f t="shared" si="128"/>
        <v>0.5</v>
      </c>
      <c r="N457" s="76">
        <f t="shared" si="129"/>
        <v>0.5</v>
      </c>
      <c r="O457" s="76">
        <f t="shared" si="130"/>
        <v>-0.69314718055994529</v>
      </c>
      <c r="Q457" s="76">
        <f t="shared" si="131"/>
        <v>0</v>
      </c>
      <c r="R457" s="76">
        <f t="shared" si="132"/>
        <v>1</v>
      </c>
      <c r="S457" s="76">
        <f t="shared" si="133"/>
        <v>0.5</v>
      </c>
      <c r="T457" s="76">
        <f t="shared" si="134"/>
        <v>0.5</v>
      </c>
      <c r="U457" s="76">
        <f t="shared" si="135"/>
        <v>-0.69314718055994529</v>
      </c>
      <c r="W457" s="76">
        <f t="shared" si="136"/>
        <v>0</v>
      </c>
      <c r="X457" s="76">
        <f t="shared" si="137"/>
        <v>1</v>
      </c>
      <c r="Y457" s="76">
        <f t="shared" si="138"/>
        <v>0.5</v>
      </c>
      <c r="Z457" s="76">
        <f t="shared" ref="Z457:Z520" si="140">IF(A457=1,Y457,1-Y457)</f>
        <v>0.5</v>
      </c>
      <c r="AA457" s="76">
        <f t="shared" si="139"/>
        <v>-0.69314718055994529</v>
      </c>
    </row>
    <row r="458" spans="1:27" x14ac:dyDescent="0.25">
      <c r="A458">
        <v>0</v>
      </c>
      <c r="B458">
        <v>0</v>
      </c>
      <c r="C458">
        <v>0</v>
      </c>
      <c r="E458" s="87">
        <f t="shared" ref="E458:E521" si="141">$A$3+$B$3*$B458</f>
        <v>0</v>
      </c>
      <c r="F458" s="87">
        <f t="shared" ref="F458:F521" si="142">EXP(E458)</f>
        <v>1</v>
      </c>
      <c r="G458" s="87">
        <f t="shared" ref="G458:G521" si="143">F458/(F458+1)</f>
        <v>0.5</v>
      </c>
      <c r="H458" s="87">
        <f t="shared" ref="H458:H521" si="144">IF($A458=1,G458,1-G458)</f>
        <v>0.5</v>
      </c>
      <c r="I458" s="87">
        <f t="shared" ref="I458:I521" si="145">LN(H458)</f>
        <v>-0.69314718055994529</v>
      </c>
      <c r="K458" s="76">
        <f t="shared" ref="K458:K521" si="146">$A$3+$B$3*$B458+$C$3*$C458</f>
        <v>0</v>
      </c>
      <c r="L458" s="76">
        <f t="shared" ref="L458:L521" si="147">EXP(K458)</f>
        <v>1</v>
      </c>
      <c r="M458" s="76">
        <f t="shared" ref="M458:M521" si="148">L458/(L458+1)</f>
        <v>0.5</v>
      </c>
      <c r="N458" s="76">
        <f t="shared" ref="N458:N521" si="149">IF($A458=1,M458,1-M458)</f>
        <v>0.5</v>
      </c>
      <c r="O458" s="76">
        <f t="shared" ref="O458:O521" si="150">LN(N458)</f>
        <v>-0.69314718055994529</v>
      </c>
      <c r="Q458" s="76">
        <f t="shared" ref="Q458:Q521" si="151">$A$3+$B$3*$B458+$C$3*$C458+$D$3*$B458*$C458</f>
        <v>0</v>
      </c>
      <c r="R458" s="76">
        <f t="shared" ref="R458:R521" si="152">EXP(Q458)</f>
        <v>1</v>
      </c>
      <c r="S458" s="76">
        <f t="shared" ref="S458:S521" si="153">R458/(R458+1)</f>
        <v>0.5</v>
      </c>
      <c r="T458" s="76">
        <f t="shared" ref="T458:T521" si="154">IF($A458=1,S458,1-S458)</f>
        <v>0.5</v>
      </c>
      <c r="U458" s="76">
        <f t="shared" ref="U458:U521" si="155">LN(T458)</f>
        <v>-0.69314718055994529</v>
      </c>
      <c r="W458" s="76">
        <f t="shared" ref="W458:W521" si="156">$A$3</f>
        <v>0</v>
      </c>
      <c r="X458" s="76">
        <f t="shared" ref="X458:X521" si="157">EXP(W458)</f>
        <v>1</v>
      </c>
      <c r="Y458" s="76">
        <f t="shared" ref="Y458:Y521" si="158">X458/(X458+1)</f>
        <v>0.5</v>
      </c>
      <c r="Z458" s="76">
        <f t="shared" si="140"/>
        <v>0.5</v>
      </c>
      <c r="AA458" s="76">
        <f t="shared" ref="AA458:AA521" si="159">LN(Z458)</f>
        <v>-0.69314718055994529</v>
      </c>
    </row>
    <row r="459" spans="1:27" x14ac:dyDescent="0.25">
      <c r="A459">
        <v>0</v>
      </c>
      <c r="B459">
        <v>0</v>
      </c>
      <c r="C459">
        <v>1</v>
      </c>
      <c r="E459" s="87">
        <f t="shared" si="141"/>
        <v>0</v>
      </c>
      <c r="F459" s="87">
        <f t="shared" si="142"/>
        <v>1</v>
      </c>
      <c r="G459" s="87">
        <f t="shared" si="143"/>
        <v>0.5</v>
      </c>
      <c r="H459" s="87">
        <f t="shared" si="144"/>
        <v>0.5</v>
      </c>
      <c r="I459" s="87">
        <f t="shared" si="145"/>
        <v>-0.69314718055994529</v>
      </c>
      <c r="K459" s="76">
        <f t="shared" si="146"/>
        <v>0.605195533283861</v>
      </c>
      <c r="L459" s="76">
        <f t="shared" si="147"/>
        <v>1.8316103146534117</v>
      </c>
      <c r="M459" s="76">
        <f t="shared" si="148"/>
        <v>0.64684406084231982</v>
      </c>
      <c r="N459" s="76">
        <f t="shared" si="149"/>
        <v>0.35315593915768018</v>
      </c>
      <c r="O459" s="76">
        <f t="shared" si="150"/>
        <v>-1.0408455656056446</v>
      </c>
      <c r="Q459" s="76">
        <f t="shared" si="151"/>
        <v>0.605195533283861</v>
      </c>
      <c r="R459" s="76">
        <f t="shared" si="152"/>
        <v>1.8316103146534117</v>
      </c>
      <c r="S459" s="76">
        <f t="shared" si="153"/>
        <v>0.64684406084231982</v>
      </c>
      <c r="T459" s="76">
        <f t="shared" si="154"/>
        <v>0.35315593915768018</v>
      </c>
      <c r="U459" s="76">
        <f t="shared" si="155"/>
        <v>-1.0408455656056446</v>
      </c>
      <c r="W459" s="76">
        <f t="shared" si="156"/>
        <v>0</v>
      </c>
      <c r="X459" s="76">
        <f t="shared" si="157"/>
        <v>1</v>
      </c>
      <c r="Y459" s="76">
        <f t="shared" si="158"/>
        <v>0.5</v>
      </c>
      <c r="Z459" s="76">
        <f t="shared" si="140"/>
        <v>0.5</v>
      </c>
      <c r="AA459" s="76">
        <f t="shared" si="159"/>
        <v>-0.69314718055994529</v>
      </c>
    </row>
    <row r="460" spans="1:27" x14ac:dyDescent="0.25">
      <c r="A460">
        <v>0</v>
      </c>
      <c r="B460">
        <v>0</v>
      </c>
      <c r="C460">
        <v>0</v>
      </c>
      <c r="E460" s="87">
        <f t="shared" si="141"/>
        <v>0</v>
      </c>
      <c r="F460" s="87">
        <f t="shared" si="142"/>
        <v>1</v>
      </c>
      <c r="G460" s="87">
        <f t="shared" si="143"/>
        <v>0.5</v>
      </c>
      <c r="H460" s="87">
        <f t="shared" si="144"/>
        <v>0.5</v>
      </c>
      <c r="I460" s="87">
        <f t="shared" si="145"/>
        <v>-0.69314718055994529</v>
      </c>
      <c r="K460" s="76">
        <f t="shared" si="146"/>
        <v>0</v>
      </c>
      <c r="L460" s="76">
        <f t="shared" si="147"/>
        <v>1</v>
      </c>
      <c r="M460" s="76">
        <f t="shared" si="148"/>
        <v>0.5</v>
      </c>
      <c r="N460" s="76">
        <f t="shared" si="149"/>
        <v>0.5</v>
      </c>
      <c r="O460" s="76">
        <f t="shared" si="150"/>
        <v>-0.69314718055994529</v>
      </c>
      <c r="Q460" s="76">
        <f t="shared" si="151"/>
        <v>0</v>
      </c>
      <c r="R460" s="76">
        <f t="shared" si="152"/>
        <v>1</v>
      </c>
      <c r="S460" s="76">
        <f t="shared" si="153"/>
        <v>0.5</v>
      </c>
      <c r="T460" s="76">
        <f t="shared" si="154"/>
        <v>0.5</v>
      </c>
      <c r="U460" s="76">
        <f t="shared" si="155"/>
        <v>-0.69314718055994529</v>
      </c>
      <c r="W460" s="76">
        <f t="shared" si="156"/>
        <v>0</v>
      </c>
      <c r="X460" s="76">
        <f t="shared" si="157"/>
        <v>1</v>
      </c>
      <c r="Y460" s="76">
        <f t="shared" si="158"/>
        <v>0.5</v>
      </c>
      <c r="Z460" s="76">
        <f t="shared" si="140"/>
        <v>0.5</v>
      </c>
      <c r="AA460" s="76">
        <f t="shared" si="159"/>
        <v>-0.69314718055994529</v>
      </c>
    </row>
    <row r="461" spans="1:27" x14ac:dyDescent="0.25">
      <c r="A461">
        <v>0</v>
      </c>
      <c r="B461">
        <v>0</v>
      </c>
      <c r="C461">
        <v>1</v>
      </c>
      <c r="E461" s="87">
        <f t="shared" si="141"/>
        <v>0</v>
      </c>
      <c r="F461" s="87">
        <f t="shared" si="142"/>
        <v>1</v>
      </c>
      <c r="G461" s="87">
        <f t="shared" si="143"/>
        <v>0.5</v>
      </c>
      <c r="H461" s="87">
        <f t="shared" si="144"/>
        <v>0.5</v>
      </c>
      <c r="I461" s="87">
        <f t="shared" si="145"/>
        <v>-0.69314718055994529</v>
      </c>
      <c r="K461" s="76">
        <f t="shared" si="146"/>
        <v>0.605195533283861</v>
      </c>
      <c r="L461" s="76">
        <f t="shared" si="147"/>
        <v>1.8316103146534117</v>
      </c>
      <c r="M461" s="76">
        <f t="shared" si="148"/>
        <v>0.64684406084231982</v>
      </c>
      <c r="N461" s="76">
        <f t="shared" si="149"/>
        <v>0.35315593915768018</v>
      </c>
      <c r="O461" s="76">
        <f t="shared" si="150"/>
        <v>-1.0408455656056446</v>
      </c>
      <c r="Q461" s="76">
        <f t="shared" si="151"/>
        <v>0.605195533283861</v>
      </c>
      <c r="R461" s="76">
        <f t="shared" si="152"/>
        <v>1.8316103146534117</v>
      </c>
      <c r="S461" s="76">
        <f t="shared" si="153"/>
        <v>0.64684406084231982</v>
      </c>
      <c r="T461" s="76">
        <f t="shared" si="154"/>
        <v>0.35315593915768018</v>
      </c>
      <c r="U461" s="76">
        <f t="shared" si="155"/>
        <v>-1.0408455656056446</v>
      </c>
      <c r="W461" s="76">
        <f t="shared" si="156"/>
        <v>0</v>
      </c>
      <c r="X461" s="76">
        <f t="shared" si="157"/>
        <v>1</v>
      </c>
      <c r="Y461" s="76">
        <f t="shared" si="158"/>
        <v>0.5</v>
      </c>
      <c r="Z461" s="76">
        <f t="shared" si="140"/>
        <v>0.5</v>
      </c>
      <c r="AA461" s="76">
        <f t="shared" si="159"/>
        <v>-0.69314718055994529</v>
      </c>
    </row>
    <row r="462" spans="1:27" x14ac:dyDescent="0.25">
      <c r="A462">
        <v>0</v>
      </c>
      <c r="B462">
        <v>0</v>
      </c>
      <c r="C462">
        <v>0</v>
      </c>
      <c r="E462" s="87">
        <f t="shared" si="141"/>
        <v>0</v>
      </c>
      <c r="F462" s="87">
        <f t="shared" si="142"/>
        <v>1</v>
      </c>
      <c r="G462" s="87">
        <f t="shared" si="143"/>
        <v>0.5</v>
      </c>
      <c r="H462" s="87">
        <f t="shared" si="144"/>
        <v>0.5</v>
      </c>
      <c r="I462" s="87">
        <f t="shared" si="145"/>
        <v>-0.69314718055994529</v>
      </c>
      <c r="K462" s="76">
        <f t="shared" si="146"/>
        <v>0</v>
      </c>
      <c r="L462" s="76">
        <f t="shared" si="147"/>
        <v>1</v>
      </c>
      <c r="M462" s="76">
        <f t="shared" si="148"/>
        <v>0.5</v>
      </c>
      <c r="N462" s="76">
        <f t="shared" si="149"/>
        <v>0.5</v>
      </c>
      <c r="O462" s="76">
        <f t="shared" si="150"/>
        <v>-0.69314718055994529</v>
      </c>
      <c r="Q462" s="76">
        <f t="shared" si="151"/>
        <v>0</v>
      </c>
      <c r="R462" s="76">
        <f t="shared" si="152"/>
        <v>1</v>
      </c>
      <c r="S462" s="76">
        <f t="shared" si="153"/>
        <v>0.5</v>
      </c>
      <c r="T462" s="76">
        <f t="shared" si="154"/>
        <v>0.5</v>
      </c>
      <c r="U462" s="76">
        <f t="shared" si="155"/>
        <v>-0.69314718055994529</v>
      </c>
      <c r="W462" s="76">
        <f t="shared" si="156"/>
        <v>0</v>
      </c>
      <c r="X462" s="76">
        <f t="shared" si="157"/>
        <v>1</v>
      </c>
      <c r="Y462" s="76">
        <f t="shared" si="158"/>
        <v>0.5</v>
      </c>
      <c r="Z462" s="76">
        <f t="shared" si="140"/>
        <v>0.5</v>
      </c>
      <c r="AA462" s="76">
        <f t="shared" si="159"/>
        <v>-0.69314718055994529</v>
      </c>
    </row>
    <row r="463" spans="1:27" x14ac:dyDescent="0.25">
      <c r="A463">
        <v>0</v>
      </c>
      <c r="B463">
        <v>0</v>
      </c>
      <c r="C463">
        <v>1</v>
      </c>
      <c r="E463" s="87">
        <f t="shared" si="141"/>
        <v>0</v>
      </c>
      <c r="F463" s="87">
        <f t="shared" si="142"/>
        <v>1</v>
      </c>
      <c r="G463" s="87">
        <f t="shared" si="143"/>
        <v>0.5</v>
      </c>
      <c r="H463" s="87">
        <f t="shared" si="144"/>
        <v>0.5</v>
      </c>
      <c r="I463" s="87">
        <f t="shared" si="145"/>
        <v>-0.69314718055994529</v>
      </c>
      <c r="K463" s="76">
        <f t="shared" si="146"/>
        <v>0.605195533283861</v>
      </c>
      <c r="L463" s="76">
        <f t="shared" si="147"/>
        <v>1.8316103146534117</v>
      </c>
      <c r="M463" s="76">
        <f t="shared" si="148"/>
        <v>0.64684406084231982</v>
      </c>
      <c r="N463" s="76">
        <f t="shared" si="149"/>
        <v>0.35315593915768018</v>
      </c>
      <c r="O463" s="76">
        <f t="shared" si="150"/>
        <v>-1.0408455656056446</v>
      </c>
      <c r="Q463" s="76">
        <f t="shared" si="151"/>
        <v>0.605195533283861</v>
      </c>
      <c r="R463" s="76">
        <f t="shared" si="152"/>
        <v>1.8316103146534117</v>
      </c>
      <c r="S463" s="76">
        <f t="shared" si="153"/>
        <v>0.64684406084231982</v>
      </c>
      <c r="T463" s="76">
        <f t="shared" si="154"/>
        <v>0.35315593915768018</v>
      </c>
      <c r="U463" s="76">
        <f t="shared" si="155"/>
        <v>-1.0408455656056446</v>
      </c>
      <c r="W463" s="76">
        <f t="shared" si="156"/>
        <v>0</v>
      </c>
      <c r="X463" s="76">
        <f t="shared" si="157"/>
        <v>1</v>
      </c>
      <c r="Y463" s="76">
        <f t="shared" si="158"/>
        <v>0.5</v>
      </c>
      <c r="Z463" s="76">
        <f t="shared" si="140"/>
        <v>0.5</v>
      </c>
      <c r="AA463" s="76">
        <f t="shared" si="159"/>
        <v>-0.69314718055994529</v>
      </c>
    </row>
    <row r="464" spans="1:27" x14ac:dyDescent="0.25">
      <c r="A464">
        <v>0</v>
      </c>
      <c r="B464">
        <v>0</v>
      </c>
      <c r="C464">
        <v>0</v>
      </c>
      <c r="E464" s="87">
        <f t="shared" si="141"/>
        <v>0</v>
      </c>
      <c r="F464" s="87">
        <f t="shared" si="142"/>
        <v>1</v>
      </c>
      <c r="G464" s="87">
        <f t="shared" si="143"/>
        <v>0.5</v>
      </c>
      <c r="H464" s="87">
        <f t="shared" si="144"/>
        <v>0.5</v>
      </c>
      <c r="I464" s="87">
        <f t="shared" si="145"/>
        <v>-0.69314718055994529</v>
      </c>
      <c r="K464" s="76">
        <f t="shared" si="146"/>
        <v>0</v>
      </c>
      <c r="L464" s="76">
        <f t="shared" si="147"/>
        <v>1</v>
      </c>
      <c r="M464" s="76">
        <f t="shared" si="148"/>
        <v>0.5</v>
      </c>
      <c r="N464" s="76">
        <f t="shared" si="149"/>
        <v>0.5</v>
      </c>
      <c r="O464" s="76">
        <f t="shared" si="150"/>
        <v>-0.69314718055994529</v>
      </c>
      <c r="Q464" s="76">
        <f t="shared" si="151"/>
        <v>0</v>
      </c>
      <c r="R464" s="76">
        <f t="shared" si="152"/>
        <v>1</v>
      </c>
      <c r="S464" s="76">
        <f t="shared" si="153"/>
        <v>0.5</v>
      </c>
      <c r="T464" s="76">
        <f t="shared" si="154"/>
        <v>0.5</v>
      </c>
      <c r="U464" s="76">
        <f t="shared" si="155"/>
        <v>-0.69314718055994529</v>
      </c>
      <c r="W464" s="76">
        <f t="shared" si="156"/>
        <v>0</v>
      </c>
      <c r="X464" s="76">
        <f t="shared" si="157"/>
        <v>1</v>
      </c>
      <c r="Y464" s="76">
        <f t="shared" si="158"/>
        <v>0.5</v>
      </c>
      <c r="Z464" s="76">
        <f t="shared" si="140"/>
        <v>0.5</v>
      </c>
      <c r="AA464" s="76">
        <f t="shared" si="159"/>
        <v>-0.69314718055994529</v>
      </c>
    </row>
    <row r="465" spans="1:27" x14ac:dyDescent="0.25">
      <c r="A465">
        <v>0</v>
      </c>
      <c r="B465">
        <v>0</v>
      </c>
      <c r="C465">
        <v>0</v>
      </c>
      <c r="E465" s="87">
        <f t="shared" si="141"/>
        <v>0</v>
      </c>
      <c r="F465" s="87">
        <f t="shared" si="142"/>
        <v>1</v>
      </c>
      <c r="G465" s="87">
        <f t="shared" si="143"/>
        <v>0.5</v>
      </c>
      <c r="H465" s="87">
        <f t="shared" si="144"/>
        <v>0.5</v>
      </c>
      <c r="I465" s="87">
        <f t="shared" si="145"/>
        <v>-0.69314718055994529</v>
      </c>
      <c r="K465" s="76">
        <f t="shared" si="146"/>
        <v>0</v>
      </c>
      <c r="L465" s="76">
        <f t="shared" si="147"/>
        <v>1</v>
      </c>
      <c r="M465" s="76">
        <f t="shared" si="148"/>
        <v>0.5</v>
      </c>
      <c r="N465" s="76">
        <f t="shared" si="149"/>
        <v>0.5</v>
      </c>
      <c r="O465" s="76">
        <f t="shared" si="150"/>
        <v>-0.69314718055994529</v>
      </c>
      <c r="Q465" s="76">
        <f t="shared" si="151"/>
        <v>0</v>
      </c>
      <c r="R465" s="76">
        <f t="shared" si="152"/>
        <v>1</v>
      </c>
      <c r="S465" s="76">
        <f t="shared" si="153"/>
        <v>0.5</v>
      </c>
      <c r="T465" s="76">
        <f t="shared" si="154"/>
        <v>0.5</v>
      </c>
      <c r="U465" s="76">
        <f t="shared" si="155"/>
        <v>-0.69314718055994529</v>
      </c>
      <c r="W465" s="76">
        <f t="shared" si="156"/>
        <v>0</v>
      </c>
      <c r="X465" s="76">
        <f t="shared" si="157"/>
        <v>1</v>
      </c>
      <c r="Y465" s="76">
        <f t="shared" si="158"/>
        <v>0.5</v>
      </c>
      <c r="Z465" s="76">
        <f t="shared" si="140"/>
        <v>0.5</v>
      </c>
      <c r="AA465" s="76">
        <f t="shared" si="159"/>
        <v>-0.69314718055994529</v>
      </c>
    </row>
    <row r="466" spans="1:27" x14ac:dyDescent="0.25">
      <c r="A466">
        <v>0</v>
      </c>
      <c r="B466">
        <v>1</v>
      </c>
      <c r="C466">
        <v>0</v>
      </c>
      <c r="E466" s="87">
        <f t="shared" si="141"/>
        <v>1.462280267582817</v>
      </c>
      <c r="F466" s="87">
        <f t="shared" si="142"/>
        <v>4.3157894714615983</v>
      </c>
      <c r="G466" s="87">
        <f t="shared" si="143"/>
        <v>0.81188118804015652</v>
      </c>
      <c r="H466" s="87">
        <f t="shared" si="144"/>
        <v>0.18811881195984348</v>
      </c>
      <c r="I466" s="87">
        <f t="shared" si="145"/>
        <v>-1.6706815372567037</v>
      </c>
      <c r="K466" s="76">
        <f t="shared" si="146"/>
        <v>1.462280267582817</v>
      </c>
      <c r="L466" s="76">
        <f t="shared" si="147"/>
        <v>4.3157894714615983</v>
      </c>
      <c r="M466" s="76">
        <f t="shared" si="148"/>
        <v>0.81188118804015652</v>
      </c>
      <c r="N466" s="76">
        <f t="shared" si="149"/>
        <v>0.18811881195984348</v>
      </c>
      <c r="O466" s="76">
        <f t="shared" si="150"/>
        <v>-1.6706815372567037</v>
      </c>
      <c r="Q466" s="76">
        <f t="shared" si="151"/>
        <v>1.462280267582817</v>
      </c>
      <c r="R466" s="76">
        <f t="shared" si="152"/>
        <v>4.3157894714615983</v>
      </c>
      <c r="S466" s="76">
        <f t="shared" si="153"/>
        <v>0.81188118804015652</v>
      </c>
      <c r="T466" s="76">
        <f t="shared" si="154"/>
        <v>0.18811881195984348</v>
      </c>
      <c r="U466" s="76">
        <f t="shared" si="155"/>
        <v>-1.6706815372567037</v>
      </c>
      <c r="W466" s="76">
        <f t="shared" si="156"/>
        <v>0</v>
      </c>
      <c r="X466" s="76">
        <f t="shared" si="157"/>
        <v>1</v>
      </c>
      <c r="Y466" s="76">
        <f t="shared" si="158"/>
        <v>0.5</v>
      </c>
      <c r="Z466" s="76">
        <f t="shared" si="140"/>
        <v>0.5</v>
      </c>
      <c r="AA466" s="76">
        <f t="shared" si="159"/>
        <v>-0.69314718055994529</v>
      </c>
    </row>
    <row r="467" spans="1:27" x14ac:dyDescent="0.25">
      <c r="A467">
        <v>0</v>
      </c>
      <c r="B467">
        <v>0</v>
      </c>
      <c r="C467">
        <v>0</v>
      </c>
      <c r="E467" s="87">
        <f t="shared" si="141"/>
        <v>0</v>
      </c>
      <c r="F467" s="87">
        <f t="shared" si="142"/>
        <v>1</v>
      </c>
      <c r="G467" s="87">
        <f t="shared" si="143"/>
        <v>0.5</v>
      </c>
      <c r="H467" s="87">
        <f t="shared" si="144"/>
        <v>0.5</v>
      </c>
      <c r="I467" s="87">
        <f t="shared" si="145"/>
        <v>-0.69314718055994529</v>
      </c>
      <c r="K467" s="76">
        <f t="shared" si="146"/>
        <v>0</v>
      </c>
      <c r="L467" s="76">
        <f t="shared" si="147"/>
        <v>1</v>
      </c>
      <c r="M467" s="76">
        <f t="shared" si="148"/>
        <v>0.5</v>
      </c>
      <c r="N467" s="76">
        <f t="shared" si="149"/>
        <v>0.5</v>
      </c>
      <c r="O467" s="76">
        <f t="shared" si="150"/>
        <v>-0.69314718055994529</v>
      </c>
      <c r="Q467" s="76">
        <f t="shared" si="151"/>
        <v>0</v>
      </c>
      <c r="R467" s="76">
        <f t="shared" si="152"/>
        <v>1</v>
      </c>
      <c r="S467" s="76">
        <f t="shared" si="153"/>
        <v>0.5</v>
      </c>
      <c r="T467" s="76">
        <f t="shared" si="154"/>
        <v>0.5</v>
      </c>
      <c r="U467" s="76">
        <f t="shared" si="155"/>
        <v>-0.69314718055994529</v>
      </c>
      <c r="W467" s="76">
        <f t="shared" si="156"/>
        <v>0</v>
      </c>
      <c r="X467" s="76">
        <f t="shared" si="157"/>
        <v>1</v>
      </c>
      <c r="Y467" s="76">
        <f t="shared" si="158"/>
        <v>0.5</v>
      </c>
      <c r="Z467" s="76">
        <f t="shared" si="140"/>
        <v>0.5</v>
      </c>
      <c r="AA467" s="76">
        <f t="shared" si="159"/>
        <v>-0.69314718055994529</v>
      </c>
    </row>
    <row r="468" spans="1:27" x14ac:dyDescent="0.25">
      <c r="A468">
        <v>0</v>
      </c>
      <c r="B468">
        <v>0</v>
      </c>
      <c r="C468">
        <v>0</v>
      </c>
      <c r="E468" s="87">
        <f t="shared" si="141"/>
        <v>0</v>
      </c>
      <c r="F468" s="87">
        <f t="shared" si="142"/>
        <v>1</v>
      </c>
      <c r="G468" s="87">
        <f t="shared" si="143"/>
        <v>0.5</v>
      </c>
      <c r="H468" s="87">
        <f t="shared" si="144"/>
        <v>0.5</v>
      </c>
      <c r="I468" s="87">
        <f t="shared" si="145"/>
        <v>-0.69314718055994529</v>
      </c>
      <c r="K468" s="76">
        <f t="shared" si="146"/>
        <v>0</v>
      </c>
      <c r="L468" s="76">
        <f t="shared" si="147"/>
        <v>1</v>
      </c>
      <c r="M468" s="76">
        <f t="shared" si="148"/>
        <v>0.5</v>
      </c>
      <c r="N468" s="76">
        <f t="shared" si="149"/>
        <v>0.5</v>
      </c>
      <c r="O468" s="76">
        <f t="shared" si="150"/>
        <v>-0.69314718055994529</v>
      </c>
      <c r="Q468" s="76">
        <f t="shared" si="151"/>
        <v>0</v>
      </c>
      <c r="R468" s="76">
        <f t="shared" si="152"/>
        <v>1</v>
      </c>
      <c r="S468" s="76">
        <f t="shared" si="153"/>
        <v>0.5</v>
      </c>
      <c r="T468" s="76">
        <f t="shared" si="154"/>
        <v>0.5</v>
      </c>
      <c r="U468" s="76">
        <f t="shared" si="155"/>
        <v>-0.69314718055994529</v>
      </c>
      <c r="W468" s="76">
        <f t="shared" si="156"/>
        <v>0</v>
      </c>
      <c r="X468" s="76">
        <f t="shared" si="157"/>
        <v>1</v>
      </c>
      <c r="Y468" s="76">
        <f t="shared" si="158"/>
        <v>0.5</v>
      </c>
      <c r="Z468" s="76">
        <f t="shared" si="140"/>
        <v>0.5</v>
      </c>
      <c r="AA468" s="76">
        <f t="shared" si="159"/>
        <v>-0.69314718055994529</v>
      </c>
    </row>
    <row r="469" spans="1:27" x14ac:dyDescent="0.25">
      <c r="A469">
        <v>0</v>
      </c>
      <c r="B469">
        <v>0</v>
      </c>
      <c r="C469">
        <v>1</v>
      </c>
      <c r="E469" s="87">
        <f t="shared" si="141"/>
        <v>0</v>
      </c>
      <c r="F469" s="87">
        <f t="shared" si="142"/>
        <v>1</v>
      </c>
      <c r="G469" s="87">
        <f t="shared" si="143"/>
        <v>0.5</v>
      </c>
      <c r="H469" s="87">
        <f t="shared" si="144"/>
        <v>0.5</v>
      </c>
      <c r="I469" s="87">
        <f t="shared" si="145"/>
        <v>-0.69314718055994529</v>
      </c>
      <c r="K469" s="76">
        <f t="shared" si="146"/>
        <v>0.605195533283861</v>
      </c>
      <c r="L469" s="76">
        <f t="shared" si="147"/>
        <v>1.8316103146534117</v>
      </c>
      <c r="M469" s="76">
        <f t="shared" si="148"/>
        <v>0.64684406084231982</v>
      </c>
      <c r="N469" s="76">
        <f t="shared" si="149"/>
        <v>0.35315593915768018</v>
      </c>
      <c r="O469" s="76">
        <f t="shared" si="150"/>
        <v>-1.0408455656056446</v>
      </c>
      <c r="Q469" s="76">
        <f t="shared" si="151"/>
        <v>0.605195533283861</v>
      </c>
      <c r="R469" s="76">
        <f t="shared" si="152"/>
        <v>1.8316103146534117</v>
      </c>
      <c r="S469" s="76">
        <f t="shared" si="153"/>
        <v>0.64684406084231982</v>
      </c>
      <c r="T469" s="76">
        <f t="shared" si="154"/>
        <v>0.35315593915768018</v>
      </c>
      <c r="U469" s="76">
        <f t="shared" si="155"/>
        <v>-1.0408455656056446</v>
      </c>
      <c r="W469" s="76">
        <f t="shared" si="156"/>
        <v>0</v>
      </c>
      <c r="X469" s="76">
        <f t="shared" si="157"/>
        <v>1</v>
      </c>
      <c r="Y469" s="76">
        <f t="shared" si="158"/>
        <v>0.5</v>
      </c>
      <c r="Z469" s="76">
        <f t="shared" si="140"/>
        <v>0.5</v>
      </c>
      <c r="AA469" s="76">
        <f t="shared" si="159"/>
        <v>-0.69314718055994529</v>
      </c>
    </row>
    <row r="470" spans="1:27" x14ac:dyDescent="0.25">
      <c r="A470">
        <v>0</v>
      </c>
      <c r="B470">
        <v>1</v>
      </c>
      <c r="C470">
        <v>1</v>
      </c>
      <c r="E470" s="87">
        <f t="shared" si="141"/>
        <v>1.462280267582817</v>
      </c>
      <c r="F470" s="87">
        <f t="shared" si="142"/>
        <v>4.3157894714615983</v>
      </c>
      <c r="G470" s="87">
        <f t="shared" si="143"/>
        <v>0.81188118804015652</v>
      </c>
      <c r="H470" s="87">
        <f t="shared" si="144"/>
        <v>0.18811881195984348</v>
      </c>
      <c r="I470" s="87">
        <f t="shared" si="145"/>
        <v>-1.6706815372567037</v>
      </c>
      <c r="K470" s="76">
        <f t="shared" si="146"/>
        <v>2.0674758008666778</v>
      </c>
      <c r="L470" s="76">
        <f t="shared" si="147"/>
        <v>7.9048445118016568</v>
      </c>
      <c r="M470" s="76">
        <f t="shared" si="148"/>
        <v>0.88770157652110693</v>
      </c>
      <c r="N470" s="76">
        <f t="shared" si="149"/>
        <v>0.11229842347889307</v>
      </c>
      <c r="O470" s="76">
        <f t="shared" si="150"/>
        <v>-2.1865954558145249</v>
      </c>
      <c r="Q470" s="76">
        <f t="shared" si="151"/>
        <v>4.0773020688385255</v>
      </c>
      <c r="R470" s="76">
        <f t="shared" si="152"/>
        <v>58.986114505249297</v>
      </c>
      <c r="S470" s="76">
        <f t="shared" si="153"/>
        <v>0.98332947535862669</v>
      </c>
      <c r="T470" s="76">
        <f t="shared" si="154"/>
        <v>1.6670524641373308E-2</v>
      </c>
      <c r="U470" s="76">
        <f t="shared" si="155"/>
        <v>-4.0941131105267123</v>
      </c>
      <c r="W470" s="76">
        <f t="shared" si="156"/>
        <v>0</v>
      </c>
      <c r="X470" s="76">
        <f t="shared" si="157"/>
        <v>1</v>
      </c>
      <c r="Y470" s="76">
        <f t="shared" si="158"/>
        <v>0.5</v>
      </c>
      <c r="Z470" s="76">
        <f t="shared" si="140"/>
        <v>0.5</v>
      </c>
      <c r="AA470" s="76">
        <f t="shared" si="159"/>
        <v>-0.69314718055994529</v>
      </c>
    </row>
    <row r="471" spans="1:27" x14ac:dyDescent="0.25">
      <c r="A471">
        <v>0</v>
      </c>
      <c r="B471">
        <v>0</v>
      </c>
      <c r="C471">
        <v>0</v>
      </c>
      <c r="E471" s="87">
        <f t="shared" si="141"/>
        <v>0</v>
      </c>
      <c r="F471" s="87">
        <f t="shared" si="142"/>
        <v>1</v>
      </c>
      <c r="G471" s="87">
        <f t="shared" si="143"/>
        <v>0.5</v>
      </c>
      <c r="H471" s="87">
        <f t="shared" si="144"/>
        <v>0.5</v>
      </c>
      <c r="I471" s="87">
        <f t="shared" si="145"/>
        <v>-0.69314718055994529</v>
      </c>
      <c r="K471" s="76">
        <f t="shared" si="146"/>
        <v>0</v>
      </c>
      <c r="L471" s="76">
        <f t="shared" si="147"/>
        <v>1</v>
      </c>
      <c r="M471" s="76">
        <f t="shared" si="148"/>
        <v>0.5</v>
      </c>
      <c r="N471" s="76">
        <f t="shared" si="149"/>
        <v>0.5</v>
      </c>
      <c r="O471" s="76">
        <f t="shared" si="150"/>
        <v>-0.69314718055994529</v>
      </c>
      <c r="Q471" s="76">
        <f t="shared" si="151"/>
        <v>0</v>
      </c>
      <c r="R471" s="76">
        <f t="shared" si="152"/>
        <v>1</v>
      </c>
      <c r="S471" s="76">
        <f t="shared" si="153"/>
        <v>0.5</v>
      </c>
      <c r="T471" s="76">
        <f t="shared" si="154"/>
        <v>0.5</v>
      </c>
      <c r="U471" s="76">
        <f t="shared" si="155"/>
        <v>-0.69314718055994529</v>
      </c>
      <c r="W471" s="76">
        <f t="shared" si="156"/>
        <v>0</v>
      </c>
      <c r="X471" s="76">
        <f t="shared" si="157"/>
        <v>1</v>
      </c>
      <c r="Y471" s="76">
        <f t="shared" si="158"/>
        <v>0.5</v>
      </c>
      <c r="Z471" s="76">
        <f t="shared" si="140"/>
        <v>0.5</v>
      </c>
      <c r="AA471" s="76">
        <f t="shared" si="159"/>
        <v>-0.69314718055994529</v>
      </c>
    </row>
    <row r="472" spans="1:27" x14ac:dyDescent="0.25">
      <c r="A472">
        <v>0</v>
      </c>
      <c r="B472">
        <v>0</v>
      </c>
      <c r="C472">
        <v>0</v>
      </c>
      <c r="E472" s="87">
        <f t="shared" si="141"/>
        <v>0</v>
      </c>
      <c r="F472" s="87">
        <f t="shared" si="142"/>
        <v>1</v>
      </c>
      <c r="G472" s="87">
        <f t="shared" si="143"/>
        <v>0.5</v>
      </c>
      <c r="H472" s="87">
        <f t="shared" si="144"/>
        <v>0.5</v>
      </c>
      <c r="I472" s="87">
        <f t="shared" si="145"/>
        <v>-0.69314718055994529</v>
      </c>
      <c r="K472" s="76">
        <f t="shared" si="146"/>
        <v>0</v>
      </c>
      <c r="L472" s="76">
        <f t="shared" si="147"/>
        <v>1</v>
      </c>
      <c r="M472" s="76">
        <f t="shared" si="148"/>
        <v>0.5</v>
      </c>
      <c r="N472" s="76">
        <f t="shared" si="149"/>
        <v>0.5</v>
      </c>
      <c r="O472" s="76">
        <f t="shared" si="150"/>
        <v>-0.69314718055994529</v>
      </c>
      <c r="Q472" s="76">
        <f t="shared" si="151"/>
        <v>0</v>
      </c>
      <c r="R472" s="76">
        <f t="shared" si="152"/>
        <v>1</v>
      </c>
      <c r="S472" s="76">
        <f t="shared" si="153"/>
        <v>0.5</v>
      </c>
      <c r="T472" s="76">
        <f t="shared" si="154"/>
        <v>0.5</v>
      </c>
      <c r="U472" s="76">
        <f t="shared" si="155"/>
        <v>-0.69314718055994529</v>
      </c>
      <c r="W472" s="76">
        <f t="shared" si="156"/>
        <v>0</v>
      </c>
      <c r="X472" s="76">
        <f t="shared" si="157"/>
        <v>1</v>
      </c>
      <c r="Y472" s="76">
        <f t="shared" si="158"/>
        <v>0.5</v>
      </c>
      <c r="Z472" s="76">
        <f t="shared" si="140"/>
        <v>0.5</v>
      </c>
      <c r="AA472" s="76">
        <f t="shared" si="159"/>
        <v>-0.69314718055994529</v>
      </c>
    </row>
    <row r="473" spans="1:27" x14ac:dyDescent="0.25">
      <c r="A473">
        <v>0</v>
      </c>
      <c r="B473">
        <v>0</v>
      </c>
      <c r="C473">
        <v>1</v>
      </c>
      <c r="E473" s="87">
        <f t="shared" si="141"/>
        <v>0</v>
      </c>
      <c r="F473" s="87">
        <f t="shared" si="142"/>
        <v>1</v>
      </c>
      <c r="G473" s="87">
        <f t="shared" si="143"/>
        <v>0.5</v>
      </c>
      <c r="H473" s="87">
        <f t="shared" si="144"/>
        <v>0.5</v>
      </c>
      <c r="I473" s="87">
        <f t="shared" si="145"/>
        <v>-0.69314718055994529</v>
      </c>
      <c r="K473" s="76">
        <f t="shared" si="146"/>
        <v>0.605195533283861</v>
      </c>
      <c r="L473" s="76">
        <f t="shared" si="147"/>
        <v>1.8316103146534117</v>
      </c>
      <c r="M473" s="76">
        <f t="shared" si="148"/>
        <v>0.64684406084231982</v>
      </c>
      <c r="N473" s="76">
        <f t="shared" si="149"/>
        <v>0.35315593915768018</v>
      </c>
      <c r="O473" s="76">
        <f t="shared" si="150"/>
        <v>-1.0408455656056446</v>
      </c>
      <c r="Q473" s="76">
        <f t="shared" si="151"/>
        <v>0.605195533283861</v>
      </c>
      <c r="R473" s="76">
        <f t="shared" si="152"/>
        <v>1.8316103146534117</v>
      </c>
      <c r="S473" s="76">
        <f t="shared" si="153"/>
        <v>0.64684406084231982</v>
      </c>
      <c r="T473" s="76">
        <f t="shared" si="154"/>
        <v>0.35315593915768018</v>
      </c>
      <c r="U473" s="76">
        <f t="shared" si="155"/>
        <v>-1.0408455656056446</v>
      </c>
      <c r="W473" s="76">
        <f t="shared" si="156"/>
        <v>0</v>
      </c>
      <c r="X473" s="76">
        <f t="shared" si="157"/>
        <v>1</v>
      </c>
      <c r="Y473" s="76">
        <f t="shared" si="158"/>
        <v>0.5</v>
      </c>
      <c r="Z473" s="76">
        <f t="shared" si="140"/>
        <v>0.5</v>
      </c>
      <c r="AA473" s="76">
        <f t="shared" si="159"/>
        <v>-0.69314718055994529</v>
      </c>
    </row>
    <row r="474" spans="1:27" x14ac:dyDescent="0.25">
      <c r="A474">
        <v>0</v>
      </c>
      <c r="B474">
        <v>0</v>
      </c>
      <c r="C474">
        <v>0</v>
      </c>
      <c r="E474" s="87">
        <f t="shared" si="141"/>
        <v>0</v>
      </c>
      <c r="F474" s="87">
        <f t="shared" si="142"/>
        <v>1</v>
      </c>
      <c r="G474" s="87">
        <f t="shared" si="143"/>
        <v>0.5</v>
      </c>
      <c r="H474" s="87">
        <f t="shared" si="144"/>
        <v>0.5</v>
      </c>
      <c r="I474" s="87">
        <f t="shared" si="145"/>
        <v>-0.69314718055994529</v>
      </c>
      <c r="K474" s="76">
        <f t="shared" si="146"/>
        <v>0</v>
      </c>
      <c r="L474" s="76">
        <f t="shared" si="147"/>
        <v>1</v>
      </c>
      <c r="M474" s="76">
        <f t="shared" si="148"/>
        <v>0.5</v>
      </c>
      <c r="N474" s="76">
        <f t="shared" si="149"/>
        <v>0.5</v>
      </c>
      <c r="O474" s="76">
        <f t="shared" si="150"/>
        <v>-0.69314718055994529</v>
      </c>
      <c r="Q474" s="76">
        <f t="shared" si="151"/>
        <v>0</v>
      </c>
      <c r="R474" s="76">
        <f t="shared" si="152"/>
        <v>1</v>
      </c>
      <c r="S474" s="76">
        <f t="shared" si="153"/>
        <v>0.5</v>
      </c>
      <c r="T474" s="76">
        <f t="shared" si="154"/>
        <v>0.5</v>
      </c>
      <c r="U474" s="76">
        <f t="shared" si="155"/>
        <v>-0.69314718055994529</v>
      </c>
      <c r="W474" s="76">
        <f t="shared" si="156"/>
        <v>0</v>
      </c>
      <c r="X474" s="76">
        <f t="shared" si="157"/>
        <v>1</v>
      </c>
      <c r="Y474" s="76">
        <f t="shared" si="158"/>
        <v>0.5</v>
      </c>
      <c r="Z474" s="76">
        <f t="shared" si="140"/>
        <v>0.5</v>
      </c>
      <c r="AA474" s="76">
        <f t="shared" si="159"/>
        <v>-0.69314718055994529</v>
      </c>
    </row>
    <row r="475" spans="1:27" x14ac:dyDescent="0.25">
      <c r="A475">
        <v>0</v>
      </c>
      <c r="B475">
        <v>0</v>
      </c>
      <c r="C475">
        <v>0</v>
      </c>
      <c r="E475" s="87">
        <f t="shared" si="141"/>
        <v>0</v>
      </c>
      <c r="F475" s="87">
        <f t="shared" si="142"/>
        <v>1</v>
      </c>
      <c r="G475" s="87">
        <f t="shared" si="143"/>
        <v>0.5</v>
      </c>
      <c r="H475" s="87">
        <f t="shared" si="144"/>
        <v>0.5</v>
      </c>
      <c r="I475" s="87">
        <f t="shared" si="145"/>
        <v>-0.69314718055994529</v>
      </c>
      <c r="K475" s="76">
        <f t="shared" si="146"/>
        <v>0</v>
      </c>
      <c r="L475" s="76">
        <f t="shared" si="147"/>
        <v>1</v>
      </c>
      <c r="M475" s="76">
        <f t="shared" si="148"/>
        <v>0.5</v>
      </c>
      <c r="N475" s="76">
        <f t="shared" si="149"/>
        <v>0.5</v>
      </c>
      <c r="O475" s="76">
        <f t="shared" si="150"/>
        <v>-0.69314718055994529</v>
      </c>
      <c r="Q475" s="76">
        <f t="shared" si="151"/>
        <v>0</v>
      </c>
      <c r="R475" s="76">
        <f t="shared" si="152"/>
        <v>1</v>
      </c>
      <c r="S475" s="76">
        <f t="shared" si="153"/>
        <v>0.5</v>
      </c>
      <c r="T475" s="76">
        <f t="shared" si="154"/>
        <v>0.5</v>
      </c>
      <c r="U475" s="76">
        <f t="shared" si="155"/>
        <v>-0.69314718055994529</v>
      </c>
      <c r="W475" s="76">
        <f t="shared" si="156"/>
        <v>0</v>
      </c>
      <c r="X475" s="76">
        <f t="shared" si="157"/>
        <v>1</v>
      </c>
      <c r="Y475" s="76">
        <f t="shared" si="158"/>
        <v>0.5</v>
      </c>
      <c r="Z475" s="76">
        <f t="shared" si="140"/>
        <v>0.5</v>
      </c>
      <c r="AA475" s="76">
        <f t="shared" si="159"/>
        <v>-0.69314718055994529</v>
      </c>
    </row>
    <row r="476" spans="1:27" x14ac:dyDescent="0.25">
      <c r="A476">
        <v>0</v>
      </c>
      <c r="B476">
        <v>0</v>
      </c>
      <c r="C476">
        <v>0</v>
      </c>
      <c r="E476" s="87">
        <f t="shared" si="141"/>
        <v>0</v>
      </c>
      <c r="F476" s="87">
        <f t="shared" si="142"/>
        <v>1</v>
      </c>
      <c r="G476" s="87">
        <f t="shared" si="143"/>
        <v>0.5</v>
      </c>
      <c r="H476" s="87">
        <f t="shared" si="144"/>
        <v>0.5</v>
      </c>
      <c r="I476" s="87">
        <f t="shared" si="145"/>
        <v>-0.69314718055994529</v>
      </c>
      <c r="K476" s="76">
        <f t="shared" si="146"/>
        <v>0</v>
      </c>
      <c r="L476" s="76">
        <f t="shared" si="147"/>
        <v>1</v>
      </c>
      <c r="M476" s="76">
        <f t="shared" si="148"/>
        <v>0.5</v>
      </c>
      <c r="N476" s="76">
        <f t="shared" si="149"/>
        <v>0.5</v>
      </c>
      <c r="O476" s="76">
        <f t="shared" si="150"/>
        <v>-0.69314718055994529</v>
      </c>
      <c r="Q476" s="76">
        <f t="shared" si="151"/>
        <v>0</v>
      </c>
      <c r="R476" s="76">
        <f t="shared" si="152"/>
        <v>1</v>
      </c>
      <c r="S476" s="76">
        <f t="shared" si="153"/>
        <v>0.5</v>
      </c>
      <c r="T476" s="76">
        <f t="shared" si="154"/>
        <v>0.5</v>
      </c>
      <c r="U476" s="76">
        <f t="shared" si="155"/>
        <v>-0.69314718055994529</v>
      </c>
      <c r="W476" s="76">
        <f t="shared" si="156"/>
        <v>0</v>
      </c>
      <c r="X476" s="76">
        <f t="shared" si="157"/>
        <v>1</v>
      </c>
      <c r="Y476" s="76">
        <f t="shared" si="158"/>
        <v>0.5</v>
      </c>
      <c r="Z476" s="76">
        <f t="shared" si="140"/>
        <v>0.5</v>
      </c>
      <c r="AA476" s="76">
        <f t="shared" si="159"/>
        <v>-0.69314718055994529</v>
      </c>
    </row>
    <row r="477" spans="1:27" x14ac:dyDescent="0.25">
      <c r="A477">
        <v>0</v>
      </c>
      <c r="B477">
        <v>0</v>
      </c>
      <c r="C477">
        <v>1</v>
      </c>
      <c r="E477" s="87">
        <f t="shared" si="141"/>
        <v>0</v>
      </c>
      <c r="F477" s="87">
        <f t="shared" si="142"/>
        <v>1</v>
      </c>
      <c r="G477" s="87">
        <f t="shared" si="143"/>
        <v>0.5</v>
      </c>
      <c r="H477" s="87">
        <f t="shared" si="144"/>
        <v>0.5</v>
      </c>
      <c r="I477" s="87">
        <f t="shared" si="145"/>
        <v>-0.69314718055994529</v>
      </c>
      <c r="K477" s="76">
        <f t="shared" si="146"/>
        <v>0.605195533283861</v>
      </c>
      <c r="L477" s="76">
        <f t="shared" si="147"/>
        <v>1.8316103146534117</v>
      </c>
      <c r="M477" s="76">
        <f t="shared" si="148"/>
        <v>0.64684406084231982</v>
      </c>
      <c r="N477" s="76">
        <f t="shared" si="149"/>
        <v>0.35315593915768018</v>
      </c>
      <c r="O477" s="76">
        <f t="shared" si="150"/>
        <v>-1.0408455656056446</v>
      </c>
      <c r="Q477" s="76">
        <f t="shared" si="151"/>
        <v>0.605195533283861</v>
      </c>
      <c r="R477" s="76">
        <f t="shared" si="152"/>
        <v>1.8316103146534117</v>
      </c>
      <c r="S477" s="76">
        <f t="shared" si="153"/>
        <v>0.64684406084231982</v>
      </c>
      <c r="T477" s="76">
        <f t="shared" si="154"/>
        <v>0.35315593915768018</v>
      </c>
      <c r="U477" s="76">
        <f t="shared" si="155"/>
        <v>-1.0408455656056446</v>
      </c>
      <c r="W477" s="76">
        <f t="shared" si="156"/>
        <v>0</v>
      </c>
      <c r="X477" s="76">
        <f t="shared" si="157"/>
        <v>1</v>
      </c>
      <c r="Y477" s="76">
        <f t="shared" si="158"/>
        <v>0.5</v>
      </c>
      <c r="Z477" s="76">
        <f t="shared" si="140"/>
        <v>0.5</v>
      </c>
      <c r="AA477" s="76">
        <f t="shared" si="159"/>
        <v>-0.69314718055994529</v>
      </c>
    </row>
    <row r="478" spans="1:27" x14ac:dyDescent="0.25">
      <c r="A478">
        <v>0</v>
      </c>
      <c r="B478">
        <v>0</v>
      </c>
      <c r="C478">
        <v>1</v>
      </c>
      <c r="E478" s="87">
        <f t="shared" si="141"/>
        <v>0</v>
      </c>
      <c r="F478" s="87">
        <f t="shared" si="142"/>
        <v>1</v>
      </c>
      <c r="G478" s="87">
        <f t="shared" si="143"/>
        <v>0.5</v>
      </c>
      <c r="H478" s="87">
        <f t="shared" si="144"/>
        <v>0.5</v>
      </c>
      <c r="I478" s="87">
        <f t="shared" si="145"/>
        <v>-0.69314718055994529</v>
      </c>
      <c r="K478" s="76">
        <f t="shared" si="146"/>
        <v>0.605195533283861</v>
      </c>
      <c r="L478" s="76">
        <f t="shared" si="147"/>
        <v>1.8316103146534117</v>
      </c>
      <c r="M478" s="76">
        <f t="shared" si="148"/>
        <v>0.64684406084231982</v>
      </c>
      <c r="N478" s="76">
        <f t="shared" si="149"/>
        <v>0.35315593915768018</v>
      </c>
      <c r="O478" s="76">
        <f t="shared" si="150"/>
        <v>-1.0408455656056446</v>
      </c>
      <c r="Q478" s="76">
        <f t="shared" si="151"/>
        <v>0.605195533283861</v>
      </c>
      <c r="R478" s="76">
        <f t="shared" si="152"/>
        <v>1.8316103146534117</v>
      </c>
      <c r="S478" s="76">
        <f t="shared" si="153"/>
        <v>0.64684406084231982</v>
      </c>
      <c r="T478" s="76">
        <f t="shared" si="154"/>
        <v>0.35315593915768018</v>
      </c>
      <c r="U478" s="76">
        <f t="shared" si="155"/>
        <v>-1.0408455656056446</v>
      </c>
      <c r="W478" s="76">
        <f t="shared" si="156"/>
        <v>0</v>
      </c>
      <c r="X478" s="76">
        <f t="shared" si="157"/>
        <v>1</v>
      </c>
      <c r="Y478" s="76">
        <f t="shared" si="158"/>
        <v>0.5</v>
      </c>
      <c r="Z478" s="76">
        <f t="shared" si="140"/>
        <v>0.5</v>
      </c>
      <c r="AA478" s="76">
        <f t="shared" si="159"/>
        <v>-0.69314718055994529</v>
      </c>
    </row>
    <row r="479" spans="1:27" x14ac:dyDescent="0.25">
      <c r="A479">
        <v>0</v>
      </c>
      <c r="B479">
        <v>0</v>
      </c>
      <c r="C479">
        <v>0</v>
      </c>
      <c r="E479" s="87">
        <f t="shared" si="141"/>
        <v>0</v>
      </c>
      <c r="F479" s="87">
        <f t="shared" si="142"/>
        <v>1</v>
      </c>
      <c r="G479" s="87">
        <f t="shared" si="143"/>
        <v>0.5</v>
      </c>
      <c r="H479" s="87">
        <f t="shared" si="144"/>
        <v>0.5</v>
      </c>
      <c r="I479" s="87">
        <f t="shared" si="145"/>
        <v>-0.69314718055994529</v>
      </c>
      <c r="K479" s="76">
        <f t="shared" si="146"/>
        <v>0</v>
      </c>
      <c r="L479" s="76">
        <f t="shared" si="147"/>
        <v>1</v>
      </c>
      <c r="M479" s="76">
        <f t="shared" si="148"/>
        <v>0.5</v>
      </c>
      <c r="N479" s="76">
        <f t="shared" si="149"/>
        <v>0.5</v>
      </c>
      <c r="O479" s="76">
        <f t="shared" si="150"/>
        <v>-0.69314718055994529</v>
      </c>
      <c r="Q479" s="76">
        <f t="shared" si="151"/>
        <v>0</v>
      </c>
      <c r="R479" s="76">
        <f t="shared" si="152"/>
        <v>1</v>
      </c>
      <c r="S479" s="76">
        <f t="shared" si="153"/>
        <v>0.5</v>
      </c>
      <c r="T479" s="76">
        <f t="shared" si="154"/>
        <v>0.5</v>
      </c>
      <c r="U479" s="76">
        <f t="shared" si="155"/>
        <v>-0.69314718055994529</v>
      </c>
      <c r="W479" s="76">
        <f t="shared" si="156"/>
        <v>0</v>
      </c>
      <c r="X479" s="76">
        <f t="shared" si="157"/>
        <v>1</v>
      </c>
      <c r="Y479" s="76">
        <f t="shared" si="158"/>
        <v>0.5</v>
      </c>
      <c r="Z479" s="76">
        <f t="shared" si="140"/>
        <v>0.5</v>
      </c>
      <c r="AA479" s="76">
        <f t="shared" si="159"/>
        <v>-0.69314718055994529</v>
      </c>
    </row>
    <row r="480" spans="1:27" x14ac:dyDescent="0.25">
      <c r="A480">
        <v>0</v>
      </c>
      <c r="B480">
        <v>0</v>
      </c>
      <c r="C480">
        <v>0</v>
      </c>
      <c r="E480" s="87">
        <f t="shared" si="141"/>
        <v>0</v>
      </c>
      <c r="F480" s="87">
        <f t="shared" si="142"/>
        <v>1</v>
      </c>
      <c r="G480" s="87">
        <f t="shared" si="143"/>
        <v>0.5</v>
      </c>
      <c r="H480" s="87">
        <f t="shared" si="144"/>
        <v>0.5</v>
      </c>
      <c r="I480" s="87">
        <f t="shared" si="145"/>
        <v>-0.69314718055994529</v>
      </c>
      <c r="K480" s="76">
        <f t="shared" si="146"/>
        <v>0</v>
      </c>
      <c r="L480" s="76">
        <f t="shared" si="147"/>
        <v>1</v>
      </c>
      <c r="M480" s="76">
        <f t="shared" si="148"/>
        <v>0.5</v>
      </c>
      <c r="N480" s="76">
        <f t="shared" si="149"/>
        <v>0.5</v>
      </c>
      <c r="O480" s="76">
        <f t="shared" si="150"/>
        <v>-0.69314718055994529</v>
      </c>
      <c r="Q480" s="76">
        <f t="shared" si="151"/>
        <v>0</v>
      </c>
      <c r="R480" s="76">
        <f t="shared" si="152"/>
        <v>1</v>
      </c>
      <c r="S480" s="76">
        <f t="shared" si="153"/>
        <v>0.5</v>
      </c>
      <c r="T480" s="76">
        <f t="shared" si="154"/>
        <v>0.5</v>
      </c>
      <c r="U480" s="76">
        <f t="shared" si="155"/>
        <v>-0.69314718055994529</v>
      </c>
      <c r="W480" s="76">
        <f t="shared" si="156"/>
        <v>0</v>
      </c>
      <c r="X480" s="76">
        <f t="shared" si="157"/>
        <v>1</v>
      </c>
      <c r="Y480" s="76">
        <f t="shared" si="158"/>
        <v>0.5</v>
      </c>
      <c r="Z480" s="76">
        <f t="shared" si="140"/>
        <v>0.5</v>
      </c>
      <c r="AA480" s="76">
        <f t="shared" si="159"/>
        <v>-0.69314718055994529</v>
      </c>
    </row>
    <row r="481" spans="1:27" x14ac:dyDescent="0.25">
      <c r="A481">
        <v>0</v>
      </c>
      <c r="B481">
        <v>0</v>
      </c>
      <c r="C481">
        <v>0</v>
      </c>
      <c r="E481" s="87">
        <f t="shared" si="141"/>
        <v>0</v>
      </c>
      <c r="F481" s="87">
        <f t="shared" si="142"/>
        <v>1</v>
      </c>
      <c r="G481" s="87">
        <f t="shared" si="143"/>
        <v>0.5</v>
      </c>
      <c r="H481" s="87">
        <f t="shared" si="144"/>
        <v>0.5</v>
      </c>
      <c r="I481" s="87">
        <f t="shared" si="145"/>
        <v>-0.69314718055994529</v>
      </c>
      <c r="K481" s="76">
        <f t="shared" si="146"/>
        <v>0</v>
      </c>
      <c r="L481" s="76">
        <f t="shared" si="147"/>
        <v>1</v>
      </c>
      <c r="M481" s="76">
        <f t="shared" si="148"/>
        <v>0.5</v>
      </c>
      <c r="N481" s="76">
        <f t="shared" si="149"/>
        <v>0.5</v>
      </c>
      <c r="O481" s="76">
        <f t="shared" si="150"/>
        <v>-0.69314718055994529</v>
      </c>
      <c r="Q481" s="76">
        <f t="shared" si="151"/>
        <v>0</v>
      </c>
      <c r="R481" s="76">
        <f t="shared" si="152"/>
        <v>1</v>
      </c>
      <c r="S481" s="76">
        <f t="shared" si="153"/>
        <v>0.5</v>
      </c>
      <c r="T481" s="76">
        <f t="shared" si="154"/>
        <v>0.5</v>
      </c>
      <c r="U481" s="76">
        <f t="shared" si="155"/>
        <v>-0.69314718055994529</v>
      </c>
      <c r="W481" s="76">
        <f t="shared" si="156"/>
        <v>0</v>
      </c>
      <c r="X481" s="76">
        <f t="shared" si="157"/>
        <v>1</v>
      </c>
      <c r="Y481" s="76">
        <f t="shared" si="158"/>
        <v>0.5</v>
      </c>
      <c r="Z481" s="76">
        <f t="shared" si="140"/>
        <v>0.5</v>
      </c>
      <c r="AA481" s="76">
        <f t="shared" si="159"/>
        <v>-0.69314718055994529</v>
      </c>
    </row>
    <row r="482" spans="1:27" x14ac:dyDescent="0.25">
      <c r="A482">
        <v>0</v>
      </c>
      <c r="B482">
        <v>1</v>
      </c>
      <c r="C482">
        <v>0</v>
      </c>
      <c r="E482" s="87">
        <f t="shared" si="141"/>
        <v>1.462280267582817</v>
      </c>
      <c r="F482" s="87">
        <f t="shared" si="142"/>
        <v>4.3157894714615983</v>
      </c>
      <c r="G482" s="87">
        <f t="shared" si="143"/>
        <v>0.81188118804015652</v>
      </c>
      <c r="H482" s="87">
        <f t="shared" si="144"/>
        <v>0.18811881195984348</v>
      </c>
      <c r="I482" s="87">
        <f t="shared" si="145"/>
        <v>-1.6706815372567037</v>
      </c>
      <c r="K482" s="76">
        <f t="shared" si="146"/>
        <v>1.462280267582817</v>
      </c>
      <c r="L482" s="76">
        <f t="shared" si="147"/>
        <v>4.3157894714615983</v>
      </c>
      <c r="M482" s="76">
        <f t="shared" si="148"/>
        <v>0.81188118804015652</v>
      </c>
      <c r="N482" s="76">
        <f t="shared" si="149"/>
        <v>0.18811881195984348</v>
      </c>
      <c r="O482" s="76">
        <f t="shared" si="150"/>
        <v>-1.6706815372567037</v>
      </c>
      <c r="Q482" s="76">
        <f t="shared" si="151"/>
        <v>1.462280267582817</v>
      </c>
      <c r="R482" s="76">
        <f t="shared" si="152"/>
        <v>4.3157894714615983</v>
      </c>
      <c r="S482" s="76">
        <f t="shared" si="153"/>
        <v>0.81188118804015652</v>
      </c>
      <c r="T482" s="76">
        <f t="shared" si="154"/>
        <v>0.18811881195984348</v>
      </c>
      <c r="U482" s="76">
        <f t="shared" si="155"/>
        <v>-1.6706815372567037</v>
      </c>
      <c r="W482" s="76">
        <f t="shared" si="156"/>
        <v>0</v>
      </c>
      <c r="X482" s="76">
        <f t="shared" si="157"/>
        <v>1</v>
      </c>
      <c r="Y482" s="76">
        <f t="shared" si="158"/>
        <v>0.5</v>
      </c>
      <c r="Z482" s="76">
        <f t="shared" si="140"/>
        <v>0.5</v>
      </c>
      <c r="AA482" s="76">
        <f t="shared" si="159"/>
        <v>-0.69314718055994529</v>
      </c>
    </row>
    <row r="483" spans="1:27" x14ac:dyDescent="0.25">
      <c r="A483">
        <v>0</v>
      </c>
      <c r="B483">
        <v>0</v>
      </c>
      <c r="C483">
        <v>0</v>
      </c>
      <c r="E483" s="87">
        <f t="shared" si="141"/>
        <v>0</v>
      </c>
      <c r="F483" s="87">
        <f t="shared" si="142"/>
        <v>1</v>
      </c>
      <c r="G483" s="87">
        <f t="shared" si="143"/>
        <v>0.5</v>
      </c>
      <c r="H483" s="87">
        <f t="shared" si="144"/>
        <v>0.5</v>
      </c>
      <c r="I483" s="87">
        <f t="shared" si="145"/>
        <v>-0.69314718055994529</v>
      </c>
      <c r="K483" s="76">
        <f t="shared" si="146"/>
        <v>0</v>
      </c>
      <c r="L483" s="76">
        <f t="shared" si="147"/>
        <v>1</v>
      </c>
      <c r="M483" s="76">
        <f t="shared" si="148"/>
        <v>0.5</v>
      </c>
      <c r="N483" s="76">
        <f t="shared" si="149"/>
        <v>0.5</v>
      </c>
      <c r="O483" s="76">
        <f t="shared" si="150"/>
        <v>-0.69314718055994529</v>
      </c>
      <c r="Q483" s="76">
        <f t="shared" si="151"/>
        <v>0</v>
      </c>
      <c r="R483" s="76">
        <f t="shared" si="152"/>
        <v>1</v>
      </c>
      <c r="S483" s="76">
        <f t="shared" si="153"/>
        <v>0.5</v>
      </c>
      <c r="T483" s="76">
        <f t="shared" si="154"/>
        <v>0.5</v>
      </c>
      <c r="U483" s="76">
        <f t="shared" si="155"/>
        <v>-0.69314718055994529</v>
      </c>
      <c r="W483" s="76">
        <f t="shared" si="156"/>
        <v>0</v>
      </c>
      <c r="X483" s="76">
        <f t="shared" si="157"/>
        <v>1</v>
      </c>
      <c r="Y483" s="76">
        <f t="shared" si="158"/>
        <v>0.5</v>
      </c>
      <c r="Z483" s="76">
        <f t="shared" si="140"/>
        <v>0.5</v>
      </c>
      <c r="AA483" s="76">
        <f t="shared" si="159"/>
        <v>-0.69314718055994529</v>
      </c>
    </row>
    <row r="484" spans="1:27" x14ac:dyDescent="0.25">
      <c r="A484">
        <v>0</v>
      </c>
      <c r="B484">
        <v>0</v>
      </c>
      <c r="C484">
        <v>0</v>
      </c>
      <c r="E484" s="87">
        <f t="shared" si="141"/>
        <v>0</v>
      </c>
      <c r="F484" s="87">
        <f t="shared" si="142"/>
        <v>1</v>
      </c>
      <c r="G484" s="87">
        <f t="shared" si="143"/>
        <v>0.5</v>
      </c>
      <c r="H484" s="87">
        <f t="shared" si="144"/>
        <v>0.5</v>
      </c>
      <c r="I484" s="87">
        <f t="shared" si="145"/>
        <v>-0.69314718055994529</v>
      </c>
      <c r="K484" s="76">
        <f t="shared" si="146"/>
        <v>0</v>
      </c>
      <c r="L484" s="76">
        <f t="shared" si="147"/>
        <v>1</v>
      </c>
      <c r="M484" s="76">
        <f t="shared" si="148"/>
        <v>0.5</v>
      </c>
      <c r="N484" s="76">
        <f t="shared" si="149"/>
        <v>0.5</v>
      </c>
      <c r="O484" s="76">
        <f t="shared" si="150"/>
        <v>-0.69314718055994529</v>
      </c>
      <c r="Q484" s="76">
        <f t="shared" si="151"/>
        <v>0</v>
      </c>
      <c r="R484" s="76">
        <f t="shared" si="152"/>
        <v>1</v>
      </c>
      <c r="S484" s="76">
        <f t="shared" si="153"/>
        <v>0.5</v>
      </c>
      <c r="T484" s="76">
        <f t="shared" si="154"/>
        <v>0.5</v>
      </c>
      <c r="U484" s="76">
        <f t="shared" si="155"/>
        <v>-0.69314718055994529</v>
      </c>
      <c r="W484" s="76">
        <f t="shared" si="156"/>
        <v>0</v>
      </c>
      <c r="X484" s="76">
        <f t="shared" si="157"/>
        <v>1</v>
      </c>
      <c r="Y484" s="76">
        <f t="shared" si="158"/>
        <v>0.5</v>
      </c>
      <c r="Z484" s="76">
        <f t="shared" si="140"/>
        <v>0.5</v>
      </c>
      <c r="AA484" s="76">
        <f t="shared" si="159"/>
        <v>-0.69314718055994529</v>
      </c>
    </row>
    <row r="485" spans="1:27" x14ac:dyDescent="0.25">
      <c r="A485">
        <v>0</v>
      </c>
      <c r="B485">
        <v>0</v>
      </c>
      <c r="C485">
        <v>0</v>
      </c>
      <c r="E485" s="87">
        <f t="shared" si="141"/>
        <v>0</v>
      </c>
      <c r="F485" s="87">
        <f t="shared" si="142"/>
        <v>1</v>
      </c>
      <c r="G485" s="87">
        <f t="shared" si="143"/>
        <v>0.5</v>
      </c>
      <c r="H485" s="87">
        <f t="shared" si="144"/>
        <v>0.5</v>
      </c>
      <c r="I485" s="87">
        <f t="shared" si="145"/>
        <v>-0.69314718055994529</v>
      </c>
      <c r="K485" s="76">
        <f t="shared" si="146"/>
        <v>0</v>
      </c>
      <c r="L485" s="76">
        <f t="shared" si="147"/>
        <v>1</v>
      </c>
      <c r="M485" s="76">
        <f t="shared" si="148"/>
        <v>0.5</v>
      </c>
      <c r="N485" s="76">
        <f t="shared" si="149"/>
        <v>0.5</v>
      </c>
      <c r="O485" s="76">
        <f t="shared" si="150"/>
        <v>-0.69314718055994529</v>
      </c>
      <c r="Q485" s="76">
        <f t="shared" si="151"/>
        <v>0</v>
      </c>
      <c r="R485" s="76">
        <f t="shared" si="152"/>
        <v>1</v>
      </c>
      <c r="S485" s="76">
        <f t="shared" si="153"/>
        <v>0.5</v>
      </c>
      <c r="T485" s="76">
        <f t="shared" si="154"/>
        <v>0.5</v>
      </c>
      <c r="U485" s="76">
        <f t="shared" si="155"/>
        <v>-0.69314718055994529</v>
      </c>
      <c r="W485" s="76">
        <f t="shared" si="156"/>
        <v>0</v>
      </c>
      <c r="X485" s="76">
        <f t="shared" si="157"/>
        <v>1</v>
      </c>
      <c r="Y485" s="76">
        <f t="shared" si="158"/>
        <v>0.5</v>
      </c>
      <c r="Z485" s="76">
        <f t="shared" si="140"/>
        <v>0.5</v>
      </c>
      <c r="AA485" s="76">
        <f t="shared" si="159"/>
        <v>-0.69314718055994529</v>
      </c>
    </row>
    <row r="486" spans="1:27" x14ac:dyDescent="0.25">
      <c r="A486">
        <v>0</v>
      </c>
      <c r="B486">
        <v>0</v>
      </c>
      <c r="C486">
        <v>1</v>
      </c>
      <c r="E486" s="87">
        <f t="shared" si="141"/>
        <v>0</v>
      </c>
      <c r="F486" s="87">
        <f t="shared" si="142"/>
        <v>1</v>
      </c>
      <c r="G486" s="87">
        <f t="shared" si="143"/>
        <v>0.5</v>
      </c>
      <c r="H486" s="87">
        <f t="shared" si="144"/>
        <v>0.5</v>
      </c>
      <c r="I486" s="87">
        <f t="shared" si="145"/>
        <v>-0.69314718055994529</v>
      </c>
      <c r="K486" s="76">
        <f t="shared" si="146"/>
        <v>0.605195533283861</v>
      </c>
      <c r="L486" s="76">
        <f t="shared" si="147"/>
        <v>1.8316103146534117</v>
      </c>
      <c r="M486" s="76">
        <f t="shared" si="148"/>
        <v>0.64684406084231982</v>
      </c>
      <c r="N486" s="76">
        <f t="shared" si="149"/>
        <v>0.35315593915768018</v>
      </c>
      <c r="O486" s="76">
        <f t="shared" si="150"/>
        <v>-1.0408455656056446</v>
      </c>
      <c r="Q486" s="76">
        <f t="shared" si="151"/>
        <v>0.605195533283861</v>
      </c>
      <c r="R486" s="76">
        <f t="shared" si="152"/>
        <v>1.8316103146534117</v>
      </c>
      <c r="S486" s="76">
        <f t="shared" si="153"/>
        <v>0.64684406084231982</v>
      </c>
      <c r="T486" s="76">
        <f t="shared" si="154"/>
        <v>0.35315593915768018</v>
      </c>
      <c r="U486" s="76">
        <f t="shared" si="155"/>
        <v>-1.0408455656056446</v>
      </c>
      <c r="W486" s="76">
        <f t="shared" si="156"/>
        <v>0</v>
      </c>
      <c r="X486" s="76">
        <f t="shared" si="157"/>
        <v>1</v>
      </c>
      <c r="Y486" s="76">
        <f t="shared" si="158"/>
        <v>0.5</v>
      </c>
      <c r="Z486" s="76">
        <f t="shared" si="140"/>
        <v>0.5</v>
      </c>
      <c r="AA486" s="76">
        <f t="shared" si="159"/>
        <v>-0.69314718055994529</v>
      </c>
    </row>
    <row r="487" spans="1:27" x14ac:dyDescent="0.25">
      <c r="A487">
        <v>0</v>
      </c>
      <c r="B487">
        <v>0</v>
      </c>
      <c r="C487">
        <v>0</v>
      </c>
      <c r="E487" s="87">
        <f t="shared" si="141"/>
        <v>0</v>
      </c>
      <c r="F487" s="87">
        <f t="shared" si="142"/>
        <v>1</v>
      </c>
      <c r="G487" s="87">
        <f t="shared" si="143"/>
        <v>0.5</v>
      </c>
      <c r="H487" s="87">
        <f t="shared" si="144"/>
        <v>0.5</v>
      </c>
      <c r="I487" s="87">
        <f t="shared" si="145"/>
        <v>-0.69314718055994529</v>
      </c>
      <c r="K487" s="76">
        <f t="shared" si="146"/>
        <v>0</v>
      </c>
      <c r="L487" s="76">
        <f t="shared" si="147"/>
        <v>1</v>
      </c>
      <c r="M487" s="76">
        <f t="shared" si="148"/>
        <v>0.5</v>
      </c>
      <c r="N487" s="76">
        <f t="shared" si="149"/>
        <v>0.5</v>
      </c>
      <c r="O487" s="76">
        <f t="shared" si="150"/>
        <v>-0.69314718055994529</v>
      </c>
      <c r="Q487" s="76">
        <f t="shared" si="151"/>
        <v>0</v>
      </c>
      <c r="R487" s="76">
        <f t="shared" si="152"/>
        <v>1</v>
      </c>
      <c r="S487" s="76">
        <f t="shared" si="153"/>
        <v>0.5</v>
      </c>
      <c r="T487" s="76">
        <f t="shared" si="154"/>
        <v>0.5</v>
      </c>
      <c r="U487" s="76">
        <f t="shared" si="155"/>
        <v>-0.69314718055994529</v>
      </c>
      <c r="W487" s="76">
        <f t="shared" si="156"/>
        <v>0</v>
      </c>
      <c r="X487" s="76">
        <f t="shared" si="157"/>
        <v>1</v>
      </c>
      <c r="Y487" s="76">
        <f t="shared" si="158"/>
        <v>0.5</v>
      </c>
      <c r="Z487" s="76">
        <f t="shared" si="140"/>
        <v>0.5</v>
      </c>
      <c r="AA487" s="76">
        <f t="shared" si="159"/>
        <v>-0.69314718055994529</v>
      </c>
    </row>
    <row r="488" spans="1:27" x14ac:dyDescent="0.25">
      <c r="A488">
        <v>0</v>
      </c>
      <c r="B488">
        <v>0</v>
      </c>
      <c r="C488">
        <v>1</v>
      </c>
      <c r="E488" s="87">
        <f t="shared" si="141"/>
        <v>0</v>
      </c>
      <c r="F488" s="87">
        <f t="shared" si="142"/>
        <v>1</v>
      </c>
      <c r="G488" s="87">
        <f t="shared" si="143"/>
        <v>0.5</v>
      </c>
      <c r="H488" s="87">
        <f t="shared" si="144"/>
        <v>0.5</v>
      </c>
      <c r="I488" s="87">
        <f t="shared" si="145"/>
        <v>-0.69314718055994529</v>
      </c>
      <c r="K488" s="76">
        <f t="shared" si="146"/>
        <v>0.605195533283861</v>
      </c>
      <c r="L488" s="76">
        <f t="shared" si="147"/>
        <v>1.8316103146534117</v>
      </c>
      <c r="M488" s="76">
        <f t="shared" si="148"/>
        <v>0.64684406084231982</v>
      </c>
      <c r="N488" s="76">
        <f t="shared" si="149"/>
        <v>0.35315593915768018</v>
      </c>
      <c r="O488" s="76">
        <f t="shared" si="150"/>
        <v>-1.0408455656056446</v>
      </c>
      <c r="Q488" s="76">
        <f t="shared" si="151"/>
        <v>0.605195533283861</v>
      </c>
      <c r="R488" s="76">
        <f t="shared" si="152"/>
        <v>1.8316103146534117</v>
      </c>
      <c r="S488" s="76">
        <f t="shared" si="153"/>
        <v>0.64684406084231982</v>
      </c>
      <c r="T488" s="76">
        <f t="shared" si="154"/>
        <v>0.35315593915768018</v>
      </c>
      <c r="U488" s="76">
        <f t="shared" si="155"/>
        <v>-1.0408455656056446</v>
      </c>
      <c r="W488" s="76">
        <f t="shared" si="156"/>
        <v>0</v>
      </c>
      <c r="X488" s="76">
        <f t="shared" si="157"/>
        <v>1</v>
      </c>
      <c r="Y488" s="76">
        <f t="shared" si="158"/>
        <v>0.5</v>
      </c>
      <c r="Z488" s="76">
        <f t="shared" si="140"/>
        <v>0.5</v>
      </c>
      <c r="AA488" s="76">
        <f t="shared" si="159"/>
        <v>-0.69314718055994529</v>
      </c>
    </row>
    <row r="489" spans="1:27" x14ac:dyDescent="0.25">
      <c r="A489">
        <v>0</v>
      </c>
      <c r="B489">
        <v>0</v>
      </c>
      <c r="C489">
        <v>0</v>
      </c>
      <c r="E489" s="87">
        <f t="shared" si="141"/>
        <v>0</v>
      </c>
      <c r="F489" s="87">
        <f t="shared" si="142"/>
        <v>1</v>
      </c>
      <c r="G489" s="87">
        <f t="shared" si="143"/>
        <v>0.5</v>
      </c>
      <c r="H489" s="87">
        <f t="shared" si="144"/>
        <v>0.5</v>
      </c>
      <c r="I489" s="87">
        <f t="shared" si="145"/>
        <v>-0.69314718055994529</v>
      </c>
      <c r="K489" s="76">
        <f t="shared" si="146"/>
        <v>0</v>
      </c>
      <c r="L489" s="76">
        <f t="shared" si="147"/>
        <v>1</v>
      </c>
      <c r="M489" s="76">
        <f t="shared" si="148"/>
        <v>0.5</v>
      </c>
      <c r="N489" s="76">
        <f t="shared" si="149"/>
        <v>0.5</v>
      </c>
      <c r="O489" s="76">
        <f t="shared" si="150"/>
        <v>-0.69314718055994529</v>
      </c>
      <c r="Q489" s="76">
        <f t="shared" si="151"/>
        <v>0</v>
      </c>
      <c r="R489" s="76">
        <f t="shared" si="152"/>
        <v>1</v>
      </c>
      <c r="S489" s="76">
        <f t="shared" si="153"/>
        <v>0.5</v>
      </c>
      <c r="T489" s="76">
        <f t="shared" si="154"/>
        <v>0.5</v>
      </c>
      <c r="U489" s="76">
        <f t="shared" si="155"/>
        <v>-0.69314718055994529</v>
      </c>
      <c r="W489" s="76">
        <f t="shared" si="156"/>
        <v>0</v>
      </c>
      <c r="X489" s="76">
        <f t="shared" si="157"/>
        <v>1</v>
      </c>
      <c r="Y489" s="76">
        <f t="shared" si="158"/>
        <v>0.5</v>
      </c>
      <c r="Z489" s="76">
        <f t="shared" si="140"/>
        <v>0.5</v>
      </c>
      <c r="AA489" s="76">
        <f t="shared" si="159"/>
        <v>-0.69314718055994529</v>
      </c>
    </row>
    <row r="490" spans="1:27" x14ac:dyDescent="0.25">
      <c r="A490">
        <v>0</v>
      </c>
      <c r="B490">
        <v>0</v>
      </c>
      <c r="C490">
        <v>0</v>
      </c>
      <c r="E490" s="87">
        <f t="shared" si="141"/>
        <v>0</v>
      </c>
      <c r="F490" s="87">
        <f t="shared" si="142"/>
        <v>1</v>
      </c>
      <c r="G490" s="87">
        <f t="shared" si="143"/>
        <v>0.5</v>
      </c>
      <c r="H490" s="87">
        <f t="shared" si="144"/>
        <v>0.5</v>
      </c>
      <c r="I490" s="87">
        <f t="shared" si="145"/>
        <v>-0.69314718055994529</v>
      </c>
      <c r="K490" s="76">
        <f t="shared" si="146"/>
        <v>0</v>
      </c>
      <c r="L490" s="76">
        <f t="shared" si="147"/>
        <v>1</v>
      </c>
      <c r="M490" s="76">
        <f t="shared" si="148"/>
        <v>0.5</v>
      </c>
      <c r="N490" s="76">
        <f t="shared" si="149"/>
        <v>0.5</v>
      </c>
      <c r="O490" s="76">
        <f t="shared" si="150"/>
        <v>-0.69314718055994529</v>
      </c>
      <c r="Q490" s="76">
        <f t="shared" si="151"/>
        <v>0</v>
      </c>
      <c r="R490" s="76">
        <f t="shared" si="152"/>
        <v>1</v>
      </c>
      <c r="S490" s="76">
        <f t="shared" si="153"/>
        <v>0.5</v>
      </c>
      <c r="T490" s="76">
        <f t="shared" si="154"/>
        <v>0.5</v>
      </c>
      <c r="U490" s="76">
        <f t="shared" si="155"/>
        <v>-0.69314718055994529</v>
      </c>
      <c r="W490" s="76">
        <f t="shared" si="156"/>
        <v>0</v>
      </c>
      <c r="X490" s="76">
        <f t="shared" si="157"/>
        <v>1</v>
      </c>
      <c r="Y490" s="76">
        <f t="shared" si="158"/>
        <v>0.5</v>
      </c>
      <c r="Z490" s="76">
        <f t="shared" si="140"/>
        <v>0.5</v>
      </c>
      <c r="AA490" s="76">
        <f t="shared" si="159"/>
        <v>-0.69314718055994529</v>
      </c>
    </row>
    <row r="491" spans="1:27" x14ac:dyDescent="0.25">
      <c r="A491">
        <v>0</v>
      </c>
      <c r="B491">
        <v>0</v>
      </c>
      <c r="C491">
        <v>1</v>
      </c>
      <c r="E491" s="87">
        <f t="shared" si="141"/>
        <v>0</v>
      </c>
      <c r="F491" s="87">
        <f t="shared" si="142"/>
        <v>1</v>
      </c>
      <c r="G491" s="87">
        <f t="shared" si="143"/>
        <v>0.5</v>
      </c>
      <c r="H491" s="87">
        <f t="shared" si="144"/>
        <v>0.5</v>
      </c>
      <c r="I491" s="87">
        <f t="shared" si="145"/>
        <v>-0.69314718055994529</v>
      </c>
      <c r="K491" s="76">
        <f t="shared" si="146"/>
        <v>0.605195533283861</v>
      </c>
      <c r="L491" s="76">
        <f t="shared" si="147"/>
        <v>1.8316103146534117</v>
      </c>
      <c r="M491" s="76">
        <f t="shared" si="148"/>
        <v>0.64684406084231982</v>
      </c>
      <c r="N491" s="76">
        <f t="shared" si="149"/>
        <v>0.35315593915768018</v>
      </c>
      <c r="O491" s="76">
        <f t="shared" si="150"/>
        <v>-1.0408455656056446</v>
      </c>
      <c r="Q491" s="76">
        <f t="shared" si="151"/>
        <v>0.605195533283861</v>
      </c>
      <c r="R491" s="76">
        <f t="shared" si="152"/>
        <v>1.8316103146534117</v>
      </c>
      <c r="S491" s="76">
        <f t="shared" si="153"/>
        <v>0.64684406084231982</v>
      </c>
      <c r="T491" s="76">
        <f t="shared" si="154"/>
        <v>0.35315593915768018</v>
      </c>
      <c r="U491" s="76">
        <f t="shared" si="155"/>
        <v>-1.0408455656056446</v>
      </c>
      <c r="W491" s="76">
        <f t="shared" si="156"/>
        <v>0</v>
      </c>
      <c r="X491" s="76">
        <f t="shared" si="157"/>
        <v>1</v>
      </c>
      <c r="Y491" s="76">
        <f t="shared" si="158"/>
        <v>0.5</v>
      </c>
      <c r="Z491" s="76">
        <f t="shared" si="140"/>
        <v>0.5</v>
      </c>
      <c r="AA491" s="76">
        <f t="shared" si="159"/>
        <v>-0.69314718055994529</v>
      </c>
    </row>
    <row r="492" spans="1:27" x14ac:dyDescent="0.25">
      <c r="A492">
        <v>0</v>
      </c>
      <c r="B492">
        <v>0</v>
      </c>
      <c r="C492">
        <v>0</v>
      </c>
      <c r="E492" s="87">
        <f t="shared" si="141"/>
        <v>0</v>
      </c>
      <c r="F492" s="87">
        <f t="shared" si="142"/>
        <v>1</v>
      </c>
      <c r="G492" s="87">
        <f t="shared" si="143"/>
        <v>0.5</v>
      </c>
      <c r="H492" s="87">
        <f t="shared" si="144"/>
        <v>0.5</v>
      </c>
      <c r="I492" s="87">
        <f t="shared" si="145"/>
        <v>-0.69314718055994529</v>
      </c>
      <c r="K492" s="76">
        <f t="shared" si="146"/>
        <v>0</v>
      </c>
      <c r="L492" s="76">
        <f t="shared" si="147"/>
        <v>1</v>
      </c>
      <c r="M492" s="76">
        <f t="shared" si="148"/>
        <v>0.5</v>
      </c>
      <c r="N492" s="76">
        <f t="shared" si="149"/>
        <v>0.5</v>
      </c>
      <c r="O492" s="76">
        <f t="shared" si="150"/>
        <v>-0.69314718055994529</v>
      </c>
      <c r="Q492" s="76">
        <f t="shared" si="151"/>
        <v>0</v>
      </c>
      <c r="R492" s="76">
        <f t="shared" si="152"/>
        <v>1</v>
      </c>
      <c r="S492" s="76">
        <f t="shared" si="153"/>
        <v>0.5</v>
      </c>
      <c r="T492" s="76">
        <f t="shared" si="154"/>
        <v>0.5</v>
      </c>
      <c r="U492" s="76">
        <f t="shared" si="155"/>
        <v>-0.69314718055994529</v>
      </c>
      <c r="W492" s="76">
        <f t="shared" si="156"/>
        <v>0</v>
      </c>
      <c r="X492" s="76">
        <f t="shared" si="157"/>
        <v>1</v>
      </c>
      <c r="Y492" s="76">
        <f t="shared" si="158"/>
        <v>0.5</v>
      </c>
      <c r="Z492" s="76">
        <f t="shared" si="140"/>
        <v>0.5</v>
      </c>
      <c r="AA492" s="76">
        <f t="shared" si="159"/>
        <v>-0.69314718055994529</v>
      </c>
    </row>
    <row r="493" spans="1:27" x14ac:dyDescent="0.25">
      <c r="A493">
        <v>0</v>
      </c>
      <c r="B493">
        <v>0</v>
      </c>
      <c r="C493">
        <v>0</v>
      </c>
      <c r="E493" s="87">
        <f t="shared" si="141"/>
        <v>0</v>
      </c>
      <c r="F493" s="87">
        <f t="shared" si="142"/>
        <v>1</v>
      </c>
      <c r="G493" s="87">
        <f t="shared" si="143"/>
        <v>0.5</v>
      </c>
      <c r="H493" s="87">
        <f t="shared" si="144"/>
        <v>0.5</v>
      </c>
      <c r="I493" s="87">
        <f t="shared" si="145"/>
        <v>-0.69314718055994529</v>
      </c>
      <c r="K493" s="76">
        <f t="shared" si="146"/>
        <v>0</v>
      </c>
      <c r="L493" s="76">
        <f t="shared" si="147"/>
        <v>1</v>
      </c>
      <c r="M493" s="76">
        <f t="shared" si="148"/>
        <v>0.5</v>
      </c>
      <c r="N493" s="76">
        <f t="shared" si="149"/>
        <v>0.5</v>
      </c>
      <c r="O493" s="76">
        <f t="shared" si="150"/>
        <v>-0.69314718055994529</v>
      </c>
      <c r="Q493" s="76">
        <f t="shared" si="151"/>
        <v>0</v>
      </c>
      <c r="R493" s="76">
        <f t="shared" si="152"/>
        <v>1</v>
      </c>
      <c r="S493" s="76">
        <f t="shared" si="153"/>
        <v>0.5</v>
      </c>
      <c r="T493" s="76">
        <f t="shared" si="154"/>
        <v>0.5</v>
      </c>
      <c r="U493" s="76">
        <f t="shared" si="155"/>
        <v>-0.69314718055994529</v>
      </c>
      <c r="W493" s="76">
        <f t="shared" si="156"/>
        <v>0</v>
      </c>
      <c r="X493" s="76">
        <f t="shared" si="157"/>
        <v>1</v>
      </c>
      <c r="Y493" s="76">
        <f t="shared" si="158"/>
        <v>0.5</v>
      </c>
      <c r="Z493" s="76">
        <f t="shared" si="140"/>
        <v>0.5</v>
      </c>
      <c r="AA493" s="76">
        <f t="shared" si="159"/>
        <v>-0.69314718055994529</v>
      </c>
    </row>
    <row r="494" spans="1:27" x14ac:dyDescent="0.25">
      <c r="A494">
        <v>0</v>
      </c>
      <c r="B494">
        <v>0</v>
      </c>
      <c r="C494">
        <v>1</v>
      </c>
      <c r="E494" s="87">
        <f t="shared" si="141"/>
        <v>0</v>
      </c>
      <c r="F494" s="87">
        <f t="shared" si="142"/>
        <v>1</v>
      </c>
      <c r="G494" s="87">
        <f t="shared" si="143"/>
        <v>0.5</v>
      </c>
      <c r="H494" s="87">
        <f t="shared" si="144"/>
        <v>0.5</v>
      </c>
      <c r="I494" s="87">
        <f t="shared" si="145"/>
        <v>-0.69314718055994529</v>
      </c>
      <c r="K494" s="76">
        <f t="shared" si="146"/>
        <v>0.605195533283861</v>
      </c>
      <c r="L494" s="76">
        <f t="shared" si="147"/>
        <v>1.8316103146534117</v>
      </c>
      <c r="M494" s="76">
        <f t="shared" si="148"/>
        <v>0.64684406084231982</v>
      </c>
      <c r="N494" s="76">
        <f t="shared" si="149"/>
        <v>0.35315593915768018</v>
      </c>
      <c r="O494" s="76">
        <f t="shared" si="150"/>
        <v>-1.0408455656056446</v>
      </c>
      <c r="Q494" s="76">
        <f t="shared" si="151"/>
        <v>0.605195533283861</v>
      </c>
      <c r="R494" s="76">
        <f t="shared" si="152"/>
        <v>1.8316103146534117</v>
      </c>
      <c r="S494" s="76">
        <f t="shared" si="153"/>
        <v>0.64684406084231982</v>
      </c>
      <c r="T494" s="76">
        <f t="shared" si="154"/>
        <v>0.35315593915768018</v>
      </c>
      <c r="U494" s="76">
        <f t="shared" si="155"/>
        <v>-1.0408455656056446</v>
      </c>
      <c r="W494" s="76">
        <f t="shared" si="156"/>
        <v>0</v>
      </c>
      <c r="X494" s="76">
        <f t="shared" si="157"/>
        <v>1</v>
      </c>
      <c r="Y494" s="76">
        <f t="shared" si="158"/>
        <v>0.5</v>
      </c>
      <c r="Z494" s="76">
        <f t="shared" si="140"/>
        <v>0.5</v>
      </c>
      <c r="AA494" s="76">
        <f t="shared" si="159"/>
        <v>-0.69314718055994529</v>
      </c>
    </row>
    <row r="495" spans="1:27" x14ac:dyDescent="0.25">
      <c r="A495">
        <v>0</v>
      </c>
      <c r="B495">
        <v>0</v>
      </c>
      <c r="C495">
        <v>0</v>
      </c>
      <c r="E495" s="87">
        <f t="shared" si="141"/>
        <v>0</v>
      </c>
      <c r="F495" s="87">
        <f t="shared" si="142"/>
        <v>1</v>
      </c>
      <c r="G495" s="87">
        <f t="shared" si="143"/>
        <v>0.5</v>
      </c>
      <c r="H495" s="87">
        <f t="shared" si="144"/>
        <v>0.5</v>
      </c>
      <c r="I495" s="87">
        <f t="shared" si="145"/>
        <v>-0.69314718055994529</v>
      </c>
      <c r="K495" s="76">
        <f t="shared" si="146"/>
        <v>0</v>
      </c>
      <c r="L495" s="76">
        <f t="shared" si="147"/>
        <v>1</v>
      </c>
      <c r="M495" s="76">
        <f t="shared" si="148"/>
        <v>0.5</v>
      </c>
      <c r="N495" s="76">
        <f t="shared" si="149"/>
        <v>0.5</v>
      </c>
      <c r="O495" s="76">
        <f t="shared" si="150"/>
        <v>-0.69314718055994529</v>
      </c>
      <c r="Q495" s="76">
        <f t="shared" si="151"/>
        <v>0</v>
      </c>
      <c r="R495" s="76">
        <f t="shared" si="152"/>
        <v>1</v>
      </c>
      <c r="S495" s="76">
        <f t="shared" si="153"/>
        <v>0.5</v>
      </c>
      <c r="T495" s="76">
        <f t="shared" si="154"/>
        <v>0.5</v>
      </c>
      <c r="U495" s="76">
        <f t="shared" si="155"/>
        <v>-0.69314718055994529</v>
      </c>
      <c r="W495" s="76">
        <f t="shared" si="156"/>
        <v>0</v>
      </c>
      <c r="X495" s="76">
        <f t="shared" si="157"/>
        <v>1</v>
      </c>
      <c r="Y495" s="76">
        <f t="shared" si="158"/>
        <v>0.5</v>
      </c>
      <c r="Z495" s="76">
        <f t="shared" si="140"/>
        <v>0.5</v>
      </c>
      <c r="AA495" s="76">
        <f t="shared" si="159"/>
        <v>-0.69314718055994529</v>
      </c>
    </row>
    <row r="496" spans="1:27" x14ac:dyDescent="0.25">
      <c r="A496">
        <v>0</v>
      </c>
      <c r="B496">
        <v>0</v>
      </c>
      <c r="C496">
        <v>0</v>
      </c>
      <c r="E496" s="87">
        <f t="shared" si="141"/>
        <v>0</v>
      </c>
      <c r="F496" s="87">
        <f t="shared" si="142"/>
        <v>1</v>
      </c>
      <c r="G496" s="87">
        <f t="shared" si="143"/>
        <v>0.5</v>
      </c>
      <c r="H496" s="87">
        <f t="shared" si="144"/>
        <v>0.5</v>
      </c>
      <c r="I496" s="87">
        <f t="shared" si="145"/>
        <v>-0.69314718055994529</v>
      </c>
      <c r="K496" s="76">
        <f t="shared" si="146"/>
        <v>0</v>
      </c>
      <c r="L496" s="76">
        <f t="shared" si="147"/>
        <v>1</v>
      </c>
      <c r="M496" s="76">
        <f t="shared" si="148"/>
        <v>0.5</v>
      </c>
      <c r="N496" s="76">
        <f t="shared" si="149"/>
        <v>0.5</v>
      </c>
      <c r="O496" s="76">
        <f t="shared" si="150"/>
        <v>-0.69314718055994529</v>
      </c>
      <c r="Q496" s="76">
        <f t="shared" si="151"/>
        <v>0</v>
      </c>
      <c r="R496" s="76">
        <f t="shared" si="152"/>
        <v>1</v>
      </c>
      <c r="S496" s="76">
        <f t="shared" si="153"/>
        <v>0.5</v>
      </c>
      <c r="T496" s="76">
        <f t="shared" si="154"/>
        <v>0.5</v>
      </c>
      <c r="U496" s="76">
        <f t="shared" si="155"/>
        <v>-0.69314718055994529</v>
      </c>
      <c r="W496" s="76">
        <f t="shared" si="156"/>
        <v>0</v>
      </c>
      <c r="X496" s="76">
        <f t="shared" si="157"/>
        <v>1</v>
      </c>
      <c r="Y496" s="76">
        <f t="shared" si="158"/>
        <v>0.5</v>
      </c>
      <c r="Z496" s="76">
        <f t="shared" si="140"/>
        <v>0.5</v>
      </c>
      <c r="AA496" s="76">
        <f t="shared" si="159"/>
        <v>-0.69314718055994529</v>
      </c>
    </row>
    <row r="497" spans="1:27" x14ac:dyDescent="0.25">
      <c r="A497">
        <v>0</v>
      </c>
      <c r="B497">
        <v>0</v>
      </c>
      <c r="C497">
        <v>0</v>
      </c>
      <c r="E497" s="87">
        <f t="shared" si="141"/>
        <v>0</v>
      </c>
      <c r="F497" s="87">
        <f t="shared" si="142"/>
        <v>1</v>
      </c>
      <c r="G497" s="87">
        <f t="shared" si="143"/>
        <v>0.5</v>
      </c>
      <c r="H497" s="87">
        <f t="shared" si="144"/>
        <v>0.5</v>
      </c>
      <c r="I497" s="87">
        <f t="shared" si="145"/>
        <v>-0.69314718055994529</v>
      </c>
      <c r="K497" s="76">
        <f t="shared" si="146"/>
        <v>0</v>
      </c>
      <c r="L497" s="76">
        <f t="shared" si="147"/>
        <v>1</v>
      </c>
      <c r="M497" s="76">
        <f t="shared" si="148"/>
        <v>0.5</v>
      </c>
      <c r="N497" s="76">
        <f t="shared" si="149"/>
        <v>0.5</v>
      </c>
      <c r="O497" s="76">
        <f t="shared" si="150"/>
        <v>-0.69314718055994529</v>
      </c>
      <c r="Q497" s="76">
        <f t="shared" si="151"/>
        <v>0</v>
      </c>
      <c r="R497" s="76">
        <f t="shared" si="152"/>
        <v>1</v>
      </c>
      <c r="S497" s="76">
        <f t="shared" si="153"/>
        <v>0.5</v>
      </c>
      <c r="T497" s="76">
        <f t="shared" si="154"/>
        <v>0.5</v>
      </c>
      <c r="U497" s="76">
        <f t="shared" si="155"/>
        <v>-0.69314718055994529</v>
      </c>
      <c r="W497" s="76">
        <f t="shared" si="156"/>
        <v>0</v>
      </c>
      <c r="X497" s="76">
        <f t="shared" si="157"/>
        <v>1</v>
      </c>
      <c r="Y497" s="76">
        <f t="shared" si="158"/>
        <v>0.5</v>
      </c>
      <c r="Z497" s="76">
        <f t="shared" si="140"/>
        <v>0.5</v>
      </c>
      <c r="AA497" s="76">
        <f t="shared" si="159"/>
        <v>-0.69314718055994529</v>
      </c>
    </row>
    <row r="498" spans="1:27" x14ac:dyDescent="0.25">
      <c r="A498">
        <v>0</v>
      </c>
      <c r="B498">
        <v>0</v>
      </c>
      <c r="C498">
        <v>0</v>
      </c>
      <c r="E498" s="87">
        <f t="shared" si="141"/>
        <v>0</v>
      </c>
      <c r="F498" s="87">
        <f t="shared" si="142"/>
        <v>1</v>
      </c>
      <c r="G498" s="87">
        <f t="shared" si="143"/>
        <v>0.5</v>
      </c>
      <c r="H498" s="87">
        <f t="shared" si="144"/>
        <v>0.5</v>
      </c>
      <c r="I498" s="87">
        <f t="shared" si="145"/>
        <v>-0.69314718055994529</v>
      </c>
      <c r="K498" s="76">
        <f t="shared" si="146"/>
        <v>0</v>
      </c>
      <c r="L498" s="76">
        <f t="shared" si="147"/>
        <v>1</v>
      </c>
      <c r="M498" s="76">
        <f t="shared" si="148"/>
        <v>0.5</v>
      </c>
      <c r="N498" s="76">
        <f t="shared" si="149"/>
        <v>0.5</v>
      </c>
      <c r="O498" s="76">
        <f t="shared" si="150"/>
        <v>-0.69314718055994529</v>
      </c>
      <c r="Q498" s="76">
        <f t="shared" si="151"/>
        <v>0</v>
      </c>
      <c r="R498" s="76">
        <f t="shared" si="152"/>
        <v>1</v>
      </c>
      <c r="S498" s="76">
        <f t="shared" si="153"/>
        <v>0.5</v>
      </c>
      <c r="T498" s="76">
        <f t="shared" si="154"/>
        <v>0.5</v>
      </c>
      <c r="U498" s="76">
        <f t="shared" si="155"/>
        <v>-0.69314718055994529</v>
      </c>
      <c r="W498" s="76">
        <f t="shared" si="156"/>
        <v>0</v>
      </c>
      <c r="X498" s="76">
        <f t="shared" si="157"/>
        <v>1</v>
      </c>
      <c r="Y498" s="76">
        <f t="shared" si="158"/>
        <v>0.5</v>
      </c>
      <c r="Z498" s="76">
        <f t="shared" si="140"/>
        <v>0.5</v>
      </c>
      <c r="AA498" s="76">
        <f t="shared" si="159"/>
        <v>-0.69314718055994529</v>
      </c>
    </row>
    <row r="499" spans="1:27" x14ac:dyDescent="0.25">
      <c r="A499">
        <v>0</v>
      </c>
      <c r="B499">
        <v>0</v>
      </c>
      <c r="C499">
        <v>0</v>
      </c>
      <c r="E499" s="87">
        <f t="shared" si="141"/>
        <v>0</v>
      </c>
      <c r="F499" s="87">
        <f t="shared" si="142"/>
        <v>1</v>
      </c>
      <c r="G499" s="87">
        <f t="shared" si="143"/>
        <v>0.5</v>
      </c>
      <c r="H499" s="87">
        <f t="shared" si="144"/>
        <v>0.5</v>
      </c>
      <c r="I499" s="87">
        <f t="shared" si="145"/>
        <v>-0.69314718055994529</v>
      </c>
      <c r="K499" s="76">
        <f t="shared" si="146"/>
        <v>0</v>
      </c>
      <c r="L499" s="76">
        <f t="shared" si="147"/>
        <v>1</v>
      </c>
      <c r="M499" s="76">
        <f t="shared" si="148"/>
        <v>0.5</v>
      </c>
      <c r="N499" s="76">
        <f t="shared" si="149"/>
        <v>0.5</v>
      </c>
      <c r="O499" s="76">
        <f t="shared" si="150"/>
        <v>-0.69314718055994529</v>
      </c>
      <c r="Q499" s="76">
        <f t="shared" si="151"/>
        <v>0</v>
      </c>
      <c r="R499" s="76">
        <f t="shared" si="152"/>
        <v>1</v>
      </c>
      <c r="S499" s="76">
        <f t="shared" si="153"/>
        <v>0.5</v>
      </c>
      <c r="T499" s="76">
        <f t="shared" si="154"/>
        <v>0.5</v>
      </c>
      <c r="U499" s="76">
        <f t="shared" si="155"/>
        <v>-0.69314718055994529</v>
      </c>
      <c r="W499" s="76">
        <f t="shared" si="156"/>
        <v>0</v>
      </c>
      <c r="X499" s="76">
        <f t="shared" si="157"/>
        <v>1</v>
      </c>
      <c r="Y499" s="76">
        <f t="shared" si="158"/>
        <v>0.5</v>
      </c>
      <c r="Z499" s="76">
        <f t="shared" si="140"/>
        <v>0.5</v>
      </c>
      <c r="AA499" s="76">
        <f t="shared" si="159"/>
        <v>-0.69314718055994529</v>
      </c>
    </row>
    <row r="500" spans="1:27" x14ac:dyDescent="0.25">
      <c r="A500">
        <v>0</v>
      </c>
      <c r="B500">
        <v>0</v>
      </c>
      <c r="C500">
        <v>0</v>
      </c>
      <c r="E500" s="87">
        <f t="shared" si="141"/>
        <v>0</v>
      </c>
      <c r="F500" s="87">
        <f t="shared" si="142"/>
        <v>1</v>
      </c>
      <c r="G500" s="87">
        <f t="shared" si="143"/>
        <v>0.5</v>
      </c>
      <c r="H500" s="87">
        <f t="shared" si="144"/>
        <v>0.5</v>
      </c>
      <c r="I500" s="87">
        <f t="shared" si="145"/>
        <v>-0.69314718055994529</v>
      </c>
      <c r="K500" s="76">
        <f t="shared" si="146"/>
        <v>0</v>
      </c>
      <c r="L500" s="76">
        <f t="shared" si="147"/>
        <v>1</v>
      </c>
      <c r="M500" s="76">
        <f t="shared" si="148"/>
        <v>0.5</v>
      </c>
      <c r="N500" s="76">
        <f t="shared" si="149"/>
        <v>0.5</v>
      </c>
      <c r="O500" s="76">
        <f t="shared" si="150"/>
        <v>-0.69314718055994529</v>
      </c>
      <c r="Q500" s="76">
        <f t="shared" si="151"/>
        <v>0</v>
      </c>
      <c r="R500" s="76">
        <f t="shared" si="152"/>
        <v>1</v>
      </c>
      <c r="S500" s="76">
        <f t="shared" si="153"/>
        <v>0.5</v>
      </c>
      <c r="T500" s="76">
        <f t="shared" si="154"/>
        <v>0.5</v>
      </c>
      <c r="U500" s="76">
        <f t="shared" si="155"/>
        <v>-0.69314718055994529</v>
      </c>
      <c r="W500" s="76">
        <f t="shared" si="156"/>
        <v>0</v>
      </c>
      <c r="X500" s="76">
        <f t="shared" si="157"/>
        <v>1</v>
      </c>
      <c r="Y500" s="76">
        <f t="shared" si="158"/>
        <v>0.5</v>
      </c>
      <c r="Z500" s="76">
        <f t="shared" si="140"/>
        <v>0.5</v>
      </c>
      <c r="AA500" s="76">
        <f t="shared" si="159"/>
        <v>-0.69314718055994529</v>
      </c>
    </row>
    <row r="501" spans="1:27" x14ac:dyDescent="0.25">
      <c r="A501">
        <v>0</v>
      </c>
      <c r="B501">
        <v>0</v>
      </c>
      <c r="C501">
        <v>0</v>
      </c>
      <c r="E501" s="87">
        <f t="shared" si="141"/>
        <v>0</v>
      </c>
      <c r="F501" s="87">
        <f t="shared" si="142"/>
        <v>1</v>
      </c>
      <c r="G501" s="87">
        <f t="shared" si="143"/>
        <v>0.5</v>
      </c>
      <c r="H501" s="87">
        <f t="shared" si="144"/>
        <v>0.5</v>
      </c>
      <c r="I501" s="87">
        <f t="shared" si="145"/>
        <v>-0.69314718055994529</v>
      </c>
      <c r="K501" s="76">
        <f t="shared" si="146"/>
        <v>0</v>
      </c>
      <c r="L501" s="76">
        <f t="shared" si="147"/>
        <v>1</v>
      </c>
      <c r="M501" s="76">
        <f t="shared" si="148"/>
        <v>0.5</v>
      </c>
      <c r="N501" s="76">
        <f t="shared" si="149"/>
        <v>0.5</v>
      </c>
      <c r="O501" s="76">
        <f t="shared" si="150"/>
        <v>-0.69314718055994529</v>
      </c>
      <c r="Q501" s="76">
        <f t="shared" si="151"/>
        <v>0</v>
      </c>
      <c r="R501" s="76">
        <f t="shared" si="152"/>
        <v>1</v>
      </c>
      <c r="S501" s="76">
        <f t="shared" si="153"/>
        <v>0.5</v>
      </c>
      <c r="T501" s="76">
        <f t="shared" si="154"/>
        <v>0.5</v>
      </c>
      <c r="U501" s="76">
        <f t="shared" si="155"/>
        <v>-0.69314718055994529</v>
      </c>
      <c r="W501" s="76">
        <f t="shared" si="156"/>
        <v>0</v>
      </c>
      <c r="X501" s="76">
        <f t="shared" si="157"/>
        <v>1</v>
      </c>
      <c r="Y501" s="76">
        <f t="shared" si="158"/>
        <v>0.5</v>
      </c>
      <c r="Z501" s="76">
        <f t="shared" si="140"/>
        <v>0.5</v>
      </c>
      <c r="AA501" s="76">
        <f t="shared" si="159"/>
        <v>-0.69314718055994529</v>
      </c>
    </row>
    <row r="502" spans="1:27" x14ac:dyDescent="0.25">
      <c r="A502">
        <v>0</v>
      </c>
      <c r="B502">
        <v>0</v>
      </c>
      <c r="C502">
        <v>0</v>
      </c>
      <c r="E502" s="87">
        <f t="shared" si="141"/>
        <v>0</v>
      </c>
      <c r="F502" s="87">
        <f t="shared" si="142"/>
        <v>1</v>
      </c>
      <c r="G502" s="87">
        <f t="shared" si="143"/>
        <v>0.5</v>
      </c>
      <c r="H502" s="87">
        <f t="shared" si="144"/>
        <v>0.5</v>
      </c>
      <c r="I502" s="87">
        <f t="shared" si="145"/>
        <v>-0.69314718055994529</v>
      </c>
      <c r="K502" s="76">
        <f t="shared" si="146"/>
        <v>0</v>
      </c>
      <c r="L502" s="76">
        <f t="shared" si="147"/>
        <v>1</v>
      </c>
      <c r="M502" s="76">
        <f t="shared" si="148"/>
        <v>0.5</v>
      </c>
      <c r="N502" s="76">
        <f t="shared" si="149"/>
        <v>0.5</v>
      </c>
      <c r="O502" s="76">
        <f t="shared" si="150"/>
        <v>-0.69314718055994529</v>
      </c>
      <c r="Q502" s="76">
        <f t="shared" si="151"/>
        <v>0</v>
      </c>
      <c r="R502" s="76">
        <f t="shared" si="152"/>
        <v>1</v>
      </c>
      <c r="S502" s="76">
        <f t="shared" si="153"/>
        <v>0.5</v>
      </c>
      <c r="T502" s="76">
        <f t="shared" si="154"/>
        <v>0.5</v>
      </c>
      <c r="U502" s="76">
        <f t="shared" si="155"/>
        <v>-0.69314718055994529</v>
      </c>
      <c r="W502" s="76">
        <f t="shared" si="156"/>
        <v>0</v>
      </c>
      <c r="X502" s="76">
        <f t="shared" si="157"/>
        <v>1</v>
      </c>
      <c r="Y502" s="76">
        <f t="shared" si="158"/>
        <v>0.5</v>
      </c>
      <c r="Z502" s="76">
        <f t="shared" si="140"/>
        <v>0.5</v>
      </c>
      <c r="AA502" s="76">
        <f t="shared" si="159"/>
        <v>-0.69314718055994529</v>
      </c>
    </row>
    <row r="503" spans="1:27" x14ac:dyDescent="0.25">
      <c r="A503">
        <v>0</v>
      </c>
      <c r="B503">
        <v>0</v>
      </c>
      <c r="C503">
        <v>0</v>
      </c>
      <c r="E503" s="87">
        <f t="shared" si="141"/>
        <v>0</v>
      </c>
      <c r="F503" s="87">
        <f t="shared" si="142"/>
        <v>1</v>
      </c>
      <c r="G503" s="87">
        <f t="shared" si="143"/>
        <v>0.5</v>
      </c>
      <c r="H503" s="87">
        <f t="shared" si="144"/>
        <v>0.5</v>
      </c>
      <c r="I503" s="87">
        <f t="shared" si="145"/>
        <v>-0.69314718055994529</v>
      </c>
      <c r="K503" s="76">
        <f t="shared" si="146"/>
        <v>0</v>
      </c>
      <c r="L503" s="76">
        <f t="shared" si="147"/>
        <v>1</v>
      </c>
      <c r="M503" s="76">
        <f t="shared" si="148"/>
        <v>0.5</v>
      </c>
      <c r="N503" s="76">
        <f t="shared" si="149"/>
        <v>0.5</v>
      </c>
      <c r="O503" s="76">
        <f t="shared" si="150"/>
        <v>-0.69314718055994529</v>
      </c>
      <c r="Q503" s="76">
        <f t="shared" si="151"/>
        <v>0</v>
      </c>
      <c r="R503" s="76">
        <f t="shared" si="152"/>
        <v>1</v>
      </c>
      <c r="S503" s="76">
        <f t="shared" si="153"/>
        <v>0.5</v>
      </c>
      <c r="T503" s="76">
        <f t="shared" si="154"/>
        <v>0.5</v>
      </c>
      <c r="U503" s="76">
        <f t="shared" si="155"/>
        <v>-0.69314718055994529</v>
      </c>
      <c r="W503" s="76">
        <f t="shared" si="156"/>
        <v>0</v>
      </c>
      <c r="X503" s="76">
        <f t="shared" si="157"/>
        <v>1</v>
      </c>
      <c r="Y503" s="76">
        <f t="shared" si="158"/>
        <v>0.5</v>
      </c>
      <c r="Z503" s="76">
        <f t="shared" si="140"/>
        <v>0.5</v>
      </c>
      <c r="AA503" s="76">
        <f t="shared" si="159"/>
        <v>-0.69314718055994529</v>
      </c>
    </row>
    <row r="504" spans="1:27" x14ac:dyDescent="0.25">
      <c r="A504">
        <v>0</v>
      </c>
      <c r="B504">
        <v>0</v>
      </c>
      <c r="C504">
        <v>0</v>
      </c>
      <c r="E504" s="87">
        <f t="shared" si="141"/>
        <v>0</v>
      </c>
      <c r="F504" s="87">
        <f t="shared" si="142"/>
        <v>1</v>
      </c>
      <c r="G504" s="87">
        <f t="shared" si="143"/>
        <v>0.5</v>
      </c>
      <c r="H504" s="87">
        <f t="shared" si="144"/>
        <v>0.5</v>
      </c>
      <c r="I504" s="87">
        <f t="shared" si="145"/>
        <v>-0.69314718055994529</v>
      </c>
      <c r="K504" s="76">
        <f t="shared" si="146"/>
        <v>0</v>
      </c>
      <c r="L504" s="76">
        <f t="shared" si="147"/>
        <v>1</v>
      </c>
      <c r="M504" s="76">
        <f t="shared" si="148"/>
        <v>0.5</v>
      </c>
      <c r="N504" s="76">
        <f t="shared" si="149"/>
        <v>0.5</v>
      </c>
      <c r="O504" s="76">
        <f t="shared" si="150"/>
        <v>-0.69314718055994529</v>
      </c>
      <c r="Q504" s="76">
        <f t="shared" si="151"/>
        <v>0</v>
      </c>
      <c r="R504" s="76">
        <f t="shared" si="152"/>
        <v>1</v>
      </c>
      <c r="S504" s="76">
        <f t="shared" si="153"/>
        <v>0.5</v>
      </c>
      <c r="T504" s="76">
        <f t="shared" si="154"/>
        <v>0.5</v>
      </c>
      <c r="U504" s="76">
        <f t="shared" si="155"/>
        <v>-0.69314718055994529</v>
      </c>
      <c r="W504" s="76">
        <f t="shared" si="156"/>
        <v>0</v>
      </c>
      <c r="X504" s="76">
        <f t="shared" si="157"/>
        <v>1</v>
      </c>
      <c r="Y504" s="76">
        <f t="shared" si="158"/>
        <v>0.5</v>
      </c>
      <c r="Z504" s="76">
        <f t="shared" si="140"/>
        <v>0.5</v>
      </c>
      <c r="AA504" s="76">
        <f t="shared" si="159"/>
        <v>-0.69314718055994529</v>
      </c>
    </row>
    <row r="505" spans="1:27" x14ac:dyDescent="0.25">
      <c r="A505">
        <v>0</v>
      </c>
      <c r="B505">
        <v>0</v>
      </c>
      <c r="C505">
        <v>1</v>
      </c>
      <c r="E505" s="87">
        <f t="shared" si="141"/>
        <v>0</v>
      </c>
      <c r="F505" s="87">
        <f t="shared" si="142"/>
        <v>1</v>
      </c>
      <c r="G505" s="87">
        <f t="shared" si="143"/>
        <v>0.5</v>
      </c>
      <c r="H505" s="87">
        <f t="shared" si="144"/>
        <v>0.5</v>
      </c>
      <c r="I505" s="87">
        <f t="shared" si="145"/>
        <v>-0.69314718055994529</v>
      </c>
      <c r="K505" s="76">
        <f t="shared" si="146"/>
        <v>0.605195533283861</v>
      </c>
      <c r="L505" s="76">
        <f t="shared" si="147"/>
        <v>1.8316103146534117</v>
      </c>
      <c r="M505" s="76">
        <f t="shared" si="148"/>
        <v>0.64684406084231982</v>
      </c>
      <c r="N505" s="76">
        <f t="shared" si="149"/>
        <v>0.35315593915768018</v>
      </c>
      <c r="O505" s="76">
        <f t="shared" si="150"/>
        <v>-1.0408455656056446</v>
      </c>
      <c r="Q505" s="76">
        <f t="shared" si="151"/>
        <v>0.605195533283861</v>
      </c>
      <c r="R505" s="76">
        <f t="shared" si="152"/>
        <v>1.8316103146534117</v>
      </c>
      <c r="S505" s="76">
        <f t="shared" si="153"/>
        <v>0.64684406084231982</v>
      </c>
      <c r="T505" s="76">
        <f t="shared" si="154"/>
        <v>0.35315593915768018</v>
      </c>
      <c r="U505" s="76">
        <f t="shared" si="155"/>
        <v>-1.0408455656056446</v>
      </c>
      <c r="W505" s="76">
        <f t="shared" si="156"/>
        <v>0</v>
      </c>
      <c r="X505" s="76">
        <f t="shared" si="157"/>
        <v>1</v>
      </c>
      <c r="Y505" s="76">
        <f t="shared" si="158"/>
        <v>0.5</v>
      </c>
      <c r="Z505" s="76">
        <f t="shared" si="140"/>
        <v>0.5</v>
      </c>
      <c r="AA505" s="76">
        <f t="shared" si="159"/>
        <v>-0.69314718055994529</v>
      </c>
    </row>
    <row r="506" spans="1:27" x14ac:dyDescent="0.25">
      <c r="A506">
        <v>0</v>
      </c>
      <c r="B506">
        <v>0</v>
      </c>
      <c r="C506">
        <v>0</v>
      </c>
      <c r="E506" s="87">
        <f t="shared" si="141"/>
        <v>0</v>
      </c>
      <c r="F506" s="87">
        <f t="shared" si="142"/>
        <v>1</v>
      </c>
      <c r="G506" s="87">
        <f t="shared" si="143"/>
        <v>0.5</v>
      </c>
      <c r="H506" s="87">
        <f t="shared" si="144"/>
        <v>0.5</v>
      </c>
      <c r="I506" s="87">
        <f t="shared" si="145"/>
        <v>-0.69314718055994529</v>
      </c>
      <c r="K506" s="76">
        <f t="shared" si="146"/>
        <v>0</v>
      </c>
      <c r="L506" s="76">
        <f t="shared" si="147"/>
        <v>1</v>
      </c>
      <c r="M506" s="76">
        <f t="shared" si="148"/>
        <v>0.5</v>
      </c>
      <c r="N506" s="76">
        <f t="shared" si="149"/>
        <v>0.5</v>
      </c>
      <c r="O506" s="76">
        <f t="shared" si="150"/>
        <v>-0.69314718055994529</v>
      </c>
      <c r="Q506" s="76">
        <f t="shared" si="151"/>
        <v>0</v>
      </c>
      <c r="R506" s="76">
        <f t="shared" si="152"/>
        <v>1</v>
      </c>
      <c r="S506" s="76">
        <f t="shared" si="153"/>
        <v>0.5</v>
      </c>
      <c r="T506" s="76">
        <f t="shared" si="154"/>
        <v>0.5</v>
      </c>
      <c r="U506" s="76">
        <f t="shared" si="155"/>
        <v>-0.69314718055994529</v>
      </c>
      <c r="W506" s="76">
        <f t="shared" si="156"/>
        <v>0</v>
      </c>
      <c r="X506" s="76">
        <f t="shared" si="157"/>
        <v>1</v>
      </c>
      <c r="Y506" s="76">
        <f t="shared" si="158"/>
        <v>0.5</v>
      </c>
      <c r="Z506" s="76">
        <f t="shared" si="140"/>
        <v>0.5</v>
      </c>
      <c r="AA506" s="76">
        <f t="shared" si="159"/>
        <v>-0.69314718055994529</v>
      </c>
    </row>
    <row r="507" spans="1:27" x14ac:dyDescent="0.25">
      <c r="A507">
        <v>0</v>
      </c>
      <c r="B507">
        <v>0</v>
      </c>
      <c r="C507">
        <v>0</v>
      </c>
      <c r="E507" s="87">
        <f t="shared" si="141"/>
        <v>0</v>
      </c>
      <c r="F507" s="87">
        <f t="shared" si="142"/>
        <v>1</v>
      </c>
      <c r="G507" s="87">
        <f t="shared" si="143"/>
        <v>0.5</v>
      </c>
      <c r="H507" s="87">
        <f t="shared" si="144"/>
        <v>0.5</v>
      </c>
      <c r="I507" s="87">
        <f t="shared" si="145"/>
        <v>-0.69314718055994529</v>
      </c>
      <c r="K507" s="76">
        <f t="shared" si="146"/>
        <v>0</v>
      </c>
      <c r="L507" s="76">
        <f t="shared" si="147"/>
        <v>1</v>
      </c>
      <c r="M507" s="76">
        <f t="shared" si="148"/>
        <v>0.5</v>
      </c>
      <c r="N507" s="76">
        <f t="shared" si="149"/>
        <v>0.5</v>
      </c>
      <c r="O507" s="76">
        <f t="shared" si="150"/>
        <v>-0.69314718055994529</v>
      </c>
      <c r="Q507" s="76">
        <f t="shared" si="151"/>
        <v>0</v>
      </c>
      <c r="R507" s="76">
        <f t="shared" si="152"/>
        <v>1</v>
      </c>
      <c r="S507" s="76">
        <f t="shared" si="153"/>
        <v>0.5</v>
      </c>
      <c r="T507" s="76">
        <f t="shared" si="154"/>
        <v>0.5</v>
      </c>
      <c r="U507" s="76">
        <f t="shared" si="155"/>
        <v>-0.69314718055994529</v>
      </c>
      <c r="W507" s="76">
        <f t="shared" si="156"/>
        <v>0</v>
      </c>
      <c r="X507" s="76">
        <f t="shared" si="157"/>
        <v>1</v>
      </c>
      <c r="Y507" s="76">
        <f t="shared" si="158"/>
        <v>0.5</v>
      </c>
      <c r="Z507" s="76">
        <f t="shared" si="140"/>
        <v>0.5</v>
      </c>
      <c r="AA507" s="76">
        <f t="shared" si="159"/>
        <v>-0.69314718055994529</v>
      </c>
    </row>
    <row r="508" spans="1:27" x14ac:dyDescent="0.25">
      <c r="A508">
        <v>0</v>
      </c>
      <c r="B508">
        <v>0</v>
      </c>
      <c r="C508">
        <v>0</v>
      </c>
      <c r="E508" s="87">
        <f t="shared" si="141"/>
        <v>0</v>
      </c>
      <c r="F508" s="87">
        <f t="shared" si="142"/>
        <v>1</v>
      </c>
      <c r="G508" s="87">
        <f t="shared" si="143"/>
        <v>0.5</v>
      </c>
      <c r="H508" s="87">
        <f t="shared" si="144"/>
        <v>0.5</v>
      </c>
      <c r="I508" s="87">
        <f t="shared" si="145"/>
        <v>-0.69314718055994529</v>
      </c>
      <c r="K508" s="76">
        <f t="shared" si="146"/>
        <v>0</v>
      </c>
      <c r="L508" s="76">
        <f t="shared" si="147"/>
        <v>1</v>
      </c>
      <c r="M508" s="76">
        <f t="shared" si="148"/>
        <v>0.5</v>
      </c>
      <c r="N508" s="76">
        <f t="shared" si="149"/>
        <v>0.5</v>
      </c>
      <c r="O508" s="76">
        <f t="shared" si="150"/>
        <v>-0.69314718055994529</v>
      </c>
      <c r="Q508" s="76">
        <f t="shared" si="151"/>
        <v>0</v>
      </c>
      <c r="R508" s="76">
        <f t="shared" si="152"/>
        <v>1</v>
      </c>
      <c r="S508" s="76">
        <f t="shared" si="153"/>
        <v>0.5</v>
      </c>
      <c r="T508" s="76">
        <f t="shared" si="154"/>
        <v>0.5</v>
      </c>
      <c r="U508" s="76">
        <f t="shared" si="155"/>
        <v>-0.69314718055994529</v>
      </c>
      <c r="W508" s="76">
        <f t="shared" si="156"/>
        <v>0</v>
      </c>
      <c r="X508" s="76">
        <f t="shared" si="157"/>
        <v>1</v>
      </c>
      <c r="Y508" s="76">
        <f t="shared" si="158"/>
        <v>0.5</v>
      </c>
      <c r="Z508" s="76">
        <f t="shared" si="140"/>
        <v>0.5</v>
      </c>
      <c r="AA508" s="76">
        <f t="shared" si="159"/>
        <v>-0.69314718055994529</v>
      </c>
    </row>
    <row r="509" spans="1:27" x14ac:dyDescent="0.25">
      <c r="A509">
        <v>0</v>
      </c>
      <c r="B509">
        <v>0</v>
      </c>
      <c r="C509">
        <v>0</v>
      </c>
      <c r="E509" s="87">
        <f t="shared" si="141"/>
        <v>0</v>
      </c>
      <c r="F509" s="87">
        <f t="shared" si="142"/>
        <v>1</v>
      </c>
      <c r="G509" s="87">
        <f t="shared" si="143"/>
        <v>0.5</v>
      </c>
      <c r="H509" s="87">
        <f t="shared" si="144"/>
        <v>0.5</v>
      </c>
      <c r="I509" s="87">
        <f t="shared" si="145"/>
        <v>-0.69314718055994529</v>
      </c>
      <c r="K509" s="76">
        <f t="shared" si="146"/>
        <v>0</v>
      </c>
      <c r="L509" s="76">
        <f t="shared" si="147"/>
        <v>1</v>
      </c>
      <c r="M509" s="76">
        <f t="shared" si="148"/>
        <v>0.5</v>
      </c>
      <c r="N509" s="76">
        <f t="shared" si="149"/>
        <v>0.5</v>
      </c>
      <c r="O509" s="76">
        <f t="shared" si="150"/>
        <v>-0.69314718055994529</v>
      </c>
      <c r="Q509" s="76">
        <f t="shared" si="151"/>
        <v>0</v>
      </c>
      <c r="R509" s="76">
        <f t="shared" si="152"/>
        <v>1</v>
      </c>
      <c r="S509" s="76">
        <f t="shared" si="153"/>
        <v>0.5</v>
      </c>
      <c r="T509" s="76">
        <f t="shared" si="154"/>
        <v>0.5</v>
      </c>
      <c r="U509" s="76">
        <f t="shared" si="155"/>
        <v>-0.69314718055994529</v>
      </c>
      <c r="W509" s="76">
        <f t="shared" si="156"/>
        <v>0</v>
      </c>
      <c r="X509" s="76">
        <f t="shared" si="157"/>
        <v>1</v>
      </c>
      <c r="Y509" s="76">
        <f t="shared" si="158"/>
        <v>0.5</v>
      </c>
      <c r="Z509" s="76">
        <f t="shared" si="140"/>
        <v>0.5</v>
      </c>
      <c r="AA509" s="76">
        <f t="shared" si="159"/>
        <v>-0.69314718055994529</v>
      </c>
    </row>
    <row r="510" spans="1:27" x14ac:dyDescent="0.25">
      <c r="A510">
        <v>0</v>
      </c>
      <c r="B510">
        <v>0</v>
      </c>
      <c r="C510">
        <v>0</v>
      </c>
      <c r="E510" s="87">
        <f t="shared" si="141"/>
        <v>0</v>
      </c>
      <c r="F510" s="87">
        <f t="shared" si="142"/>
        <v>1</v>
      </c>
      <c r="G510" s="87">
        <f t="shared" si="143"/>
        <v>0.5</v>
      </c>
      <c r="H510" s="87">
        <f t="shared" si="144"/>
        <v>0.5</v>
      </c>
      <c r="I510" s="87">
        <f t="shared" si="145"/>
        <v>-0.69314718055994529</v>
      </c>
      <c r="K510" s="76">
        <f t="shared" si="146"/>
        <v>0</v>
      </c>
      <c r="L510" s="76">
        <f t="shared" si="147"/>
        <v>1</v>
      </c>
      <c r="M510" s="76">
        <f t="shared" si="148"/>
        <v>0.5</v>
      </c>
      <c r="N510" s="76">
        <f t="shared" si="149"/>
        <v>0.5</v>
      </c>
      <c r="O510" s="76">
        <f t="shared" si="150"/>
        <v>-0.69314718055994529</v>
      </c>
      <c r="Q510" s="76">
        <f t="shared" si="151"/>
        <v>0</v>
      </c>
      <c r="R510" s="76">
        <f t="shared" si="152"/>
        <v>1</v>
      </c>
      <c r="S510" s="76">
        <f t="shared" si="153"/>
        <v>0.5</v>
      </c>
      <c r="T510" s="76">
        <f t="shared" si="154"/>
        <v>0.5</v>
      </c>
      <c r="U510" s="76">
        <f t="shared" si="155"/>
        <v>-0.69314718055994529</v>
      </c>
      <c r="W510" s="76">
        <f t="shared" si="156"/>
        <v>0</v>
      </c>
      <c r="X510" s="76">
        <f t="shared" si="157"/>
        <v>1</v>
      </c>
      <c r="Y510" s="76">
        <f t="shared" si="158"/>
        <v>0.5</v>
      </c>
      <c r="Z510" s="76">
        <f t="shared" si="140"/>
        <v>0.5</v>
      </c>
      <c r="AA510" s="76">
        <f t="shared" si="159"/>
        <v>-0.69314718055994529</v>
      </c>
    </row>
    <row r="511" spans="1:27" x14ac:dyDescent="0.25">
      <c r="A511">
        <v>0</v>
      </c>
      <c r="B511">
        <v>0</v>
      </c>
      <c r="C511">
        <v>0</v>
      </c>
      <c r="E511" s="87">
        <f t="shared" si="141"/>
        <v>0</v>
      </c>
      <c r="F511" s="87">
        <f t="shared" si="142"/>
        <v>1</v>
      </c>
      <c r="G511" s="87">
        <f t="shared" si="143"/>
        <v>0.5</v>
      </c>
      <c r="H511" s="87">
        <f t="shared" si="144"/>
        <v>0.5</v>
      </c>
      <c r="I511" s="87">
        <f t="shared" si="145"/>
        <v>-0.69314718055994529</v>
      </c>
      <c r="K511" s="76">
        <f t="shared" si="146"/>
        <v>0</v>
      </c>
      <c r="L511" s="76">
        <f t="shared" si="147"/>
        <v>1</v>
      </c>
      <c r="M511" s="76">
        <f t="shared" si="148"/>
        <v>0.5</v>
      </c>
      <c r="N511" s="76">
        <f t="shared" si="149"/>
        <v>0.5</v>
      </c>
      <c r="O511" s="76">
        <f t="shared" si="150"/>
        <v>-0.69314718055994529</v>
      </c>
      <c r="Q511" s="76">
        <f t="shared" si="151"/>
        <v>0</v>
      </c>
      <c r="R511" s="76">
        <f t="shared" si="152"/>
        <v>1</v>
      </c>
      <c r="S511" s="76">
        <f t="shared" si="153"/>
        <v>0.5</v>
      </c>
      <c r="T511" s="76">
        <f t="shared" si="154"/>
        <v>0.5</v>
      </c>
      <c r="U511" s="76">
        <f t="shared" si="155"/>
        <v>-0.69314718055994529</v>
      </c>
      <c r="W511" s="76">
        <f t="shared" si="156"/>
        <v>0</v>
      </c>
      <c r="X511" s="76">
        <f t="shared" si="157"/>
        <v>1</v>
      </c>
      <c r="Y511" s="76">
        <f t="shared" si="158"/>
        <v>0.5</v>
      </c>
      <c r="Z511" s="76">
        <f t="shared" si="140"/>
        <v>0.5</v>
      </c>
      <c r="AA511" s="76">
        <f t="shared" si="159"/>
        <v>-0.69314718055994529</v>
      </c>
    </row>
    <row r="512" spans="1:27" x14ac:dyDescent="0.25">
      <c r="A512">
        <v>0</v>
      </c>
      <c r="B512">
        <v>0</v>
      </c>
      <c r="C512">
        <v>0</v>
      </c>
      <c r="E512" s="87">
        <f t="shared" si="141"/>
        <v>0</v>
      </c>
      <c r="F512" s="87">
        <f t="shared" si="142"/>
        <v>1</v>
      </c>
      <c r="G512" s="87">
        <f t="shared" si="143"/>
        <v>0.5</v>
      </c>
      <c r="H512" s="87">
        <f t="shared" si="144"/>
        <v>0.5</v>
      </c>
      <c r="I512" s="87">
        <f t="shared" si="145"/>
        <v>-0.69314718055994529</v>
      </c>
      <c r="K512" s="76">
        <f t="shared" si="146"/>
        <v>0</v>
      </c>
      <c r="L512" s="76">
        <f t="shared" si="147"/>
        <v>1</v>
      </c>
      <c r="M512" s="76">
        <f t="shared" si="148"/>
        <v>0.5</v>
      </c>
      <c r="N512" s="76">
        <f t="shared" si="149"/>
        <v>0.5</v>
      </c>
      <c r="O512" s="76">
        <f t="shared" si="150"/>
        <v>-0.69314718055994529</v>
      </c>
      <c r="Q512" s="76">
        <f t="shared" si="151"/>
        <v>0</v>
      </c>
      <c r="R512" s="76">
        <f t="shared" si="152"/>
        <v>1</v>
      </c>
      <c r="S512" s="76">
        <f t="shared" si="153"/>
        <v>0.5</v>
      </c>
      <c r="T512" s="76">
        <f t="shared" si="154"/>
        <v>0.5</v>
      </c>
      <c r="U512" s="76">
        <f t="shared" si="155"/>
        <v>-0.69314718055994529</v>
      </c>
      <c r="W512" s="76">
        <f t="shared" si="156"/>
        <v>0</v>
      </c>
      <c r="X512" s="76">
        <f t="shared" si="157"/>
        <v>1</v>
      </c>
      <c r="Y512" s="76">
        <f t="shared" si="158"/>
        <v>0.5</v>
      </c>
      <c r="Z512" s="76">
        <f t="shared" si="140"/>
        <v>0.5</v>
      </c>
      <c r="AA512" s="76">
        <f t="shared" si="159"/>
        <v>-0.69314718055994529</v>
      </c>
    </row>
    <row r="513" spans="1:27" x14ac:dyDescent="0.25">
      <c r="A513">
        <v>0</v>
      </c>
      <c r="B513">
        <v>0</v>
      </c>
      <c r="C513">
        <v>0</v>
      </c>
      <c r="E513" s="87">
        <f t="shared" si="141"/>
        <v>0</v>
      </c>
      <c r="F513" s="87">
        <f t="shared" si="142"/>
        <v>1</v>
      </c>
      <c r="G513" s="87">
        <f t="shared" si="143"/>
        <v>0.5</v>
      </c>
      <c r="H513" s="87">
        <f t="shared" si="144"/>
        <v>0.5</v>
      </c>
      <c r="I513" s="87">
        <f t="shared" si="145"/>
        <v>-0.69314718055994529</v>
      </c>
      <c r="K513" s="76">
        <f t="shared" si="146"/>
        <v>0</v>
      </c>
      <c r="L513" s="76">
        <f t="shared" si="147"/>
        <v>1</v>
      </c>
      <c r="M513" s="76">
        <f t="shared" si="148"/>
        <v>0.5</v>
      </c>
      <c r="N513" s="76">
        <f t="shared" si="149"/>
        <v>0.5</v>
      </c>
      <c r="O513" s="76">
        <f t="shared" si="150"/>
        <v>-0.69314718055994529</v>
      </c>
      <c r="Q513" s="76">
        <f t="shared" si="151"/>
        <v>0</v>
      </c>
      <c r="R513" s="76">
        <f t="shared" si="152"/>
        <v>1</v>
      </c>
      <c r="S513" s="76">
        <f t="shared" si="153"/>
        <v>0.5</v>
      </c>
      <c r="T513" s="76">
        <f t="shared" si="154"/>
        <v>0.5</v>
      </c>
      <c r="U513" s="76">
        <f t="shared" si="155"/>
        <v>-0.69314718055994529</v>
      </c>
      <c r="W513" s="76">
        <f t="shared" si="156"/>
        <v>0</v>
      </c>
      <c r="X513" s="76">
        <f t="shared" si="157"/>
        <v>1</v>
      </c>
      <c r="Y513" s="76">
        <f t="shared" si="158"/>
        <v>0.5</v>
      </c>
      <c r="Z513" s="76">
        <f t="shared" si="140"/>
        <v>0.5</v>
      </c>
      <c r="AA513" s="76">
        <f t="shared" si="159"/>
        <v>-0.69314718055994529</v>
      </c>
    </row>
    <row r="514" spans="1:27" x14ac:dyDescent="0.25">
      <c r="A514">
        <v>0</v>
      </c>
      <c r="B514">
        <v>0</v>
      </c>
      <c r="C514">
        <v>0</v>
      </c>
      <c r="E514" s="87">
        <f t="shared" si="141"/>
        <v>0</v>
      </c>
      <c r="F514" s="87">
        <f t="shared" si="142"/>
        <v>1</v>
      </c>
      <c r="G514" s="87">
        <f t="shared" si="143"/>
        <v>0.5</v>
      </c>
      <c r="H514" s="87">
        <f t="shared" si="144"/>
        <v>0.5</v>
      </c>
      <c r="I514" s="87">
        <f t="shared" si="145"/>
        <v>-0.69314718055994529</v>
      </c>
      <c r="K514" s="76">
        <f t="shared" si="146"/>
        <v>0</v>
      </c>
      <c r="L514" s="76">
        <f t="shared" si="147"/>
        <v>1</v>
      </c>
      <c r="M514" s="76">
        <f t="shared" si="148"/>
        <v>0.5</v>
      </c>
      <c r="N514" s="76">
        <f t="shared" si="149"/>
        <v>0.5</v>
      </c>
      <c r="O514" s="76">
        <f t="shared" si="150"/>
        <v>-0.69314718055994529</v>
      </c>
      <c r="Q514" s="76">
        <f t="shared" si="151"/>
        <v>0</v>
      </c>
      <c r="R514" s="76">
        <f t="shared" si="152"/>
        <v>1</v>
      </c>
      <c r="S514" s="76">
        <f t="shared" si="153"/>
        <v>0.5</v>
      </c>
      <c r="T514" s="76">
        <f t="shared" si="154"/>
        <v>0.5</v>
      </c>
      <c r="U514" s="76">
        <f t="shared" si="155"/>
        <v>-0.69314718055994529</v>
      </c>
      <c r="W514" s="76">
        <f t="shared" si="156"/>
        <v>0</v>
      </c>
      <c r="X514" s="76">
        <f t="shared" si="157"/>
        <v>1</v>
      </c>
      <c r="Y514" s="76">
        <f t="shared" si="158"/>
        <v>0.5</v>
      </c>
      <c r="Z514" s="76">
        <f t="shared" si="140"/>
        <v>0.5</v>
      </c>
      <c r="AA514" s="76">
        <f t="shared" si="159"/>
        <v>-0.69314718055994529</v>
      </c>
    </row>
    <row r="515" spans="1:27" x14ac:dyDescent="0.25">
      <c r="A515">
        <v>0</v>
      </c>
      <c r="B515">
        <v>0</v>
      </c>
      <c r="C515">
        <v>0</v>
      </c>
      <c r="E515" s="87">
        <f t="shared" si="141"/>
        <v>0</v>
      </c>
      <c r="F515" s="87">
        <f t="shared" si="142"/>
        <v>1</v>
      </c>
      <c r="G515" s="87">
        <f t="shared" si="143"/>
        <v>0.5</v>
      </c>
      <c r="H515" s="87">
        <f t="shared" si="144"/>
        <v>0.5</v>
      </c>
      <c r="I515" s="87">
        <f t="shared" si="145"/>
        <v>-0.69314718055994529</v>
      </c>
      <c r="K515" s="76">
        <f t="shared" si="146"/>
        <v>0</v>
      </c>
      <c r="L515" s="76">
        <f t="shared" si="147"/>
        <v>1</v>
      </c>
      <c r="M515" s="76">
        <f t="shared" si="148"/>
        <v>0.5</v>
      </c>
      <c r="N515" s="76">
        <f t="shared" si="149"/>
        <v>0.5</v>
      </c>
      <c r="O515" s="76">
        <f t="shared" si="150"/>
        <v>-0.69314718055994529</v>
      </c>
      <c r="Q515" s="76">
        <f t="shared" si="151"/>
        <v>0</v>
      </c>
      <c r="R515" s="76">
        <f t="shared" si="152"/>
        <v>1</v>
      </c>
      <c r="S515" s="76">
        <f t="shared" si="153"/>
        <v>0.5</v>
      </c>
      <c r="T515" s="76">
        <f t="shared" si="154"/>
        <v>0.5</v>
      </c>
      <c r="U515" s="76">
        <f t="shared" si="155"/>
        <v>-0.69314718055994529</v>
      </c>
      <c r="W515" s="76">
        <f t="shared" si="156"/>
        <v>0</v>
      </c>
      <c r="X515" s="76">
        <f t="shared" si="157"/>
        <v>1</v>
      </c>
      <c r="Y515" s="76">
        <f t="shared" si="158"/>
        <v>0.5</v>
      </c>
      <c r="Z515" s="76">
        <f t="shared" si="140"/>
        <v>0.5</v>
      </c>
      <c r="AA515" s="76">
        <f t="shared" si="159"/>
        <v>-0.69314718055994529</v>
      </c>
    </row>
    <row r="516" spans="1:27" x14ac:dyDescent="0.25">
      <c r="A516">
        <v>0</v>
      </c>
      <c r="B516">
        <v>0</v>
      </c>
      <c r="C516">
        <v>0</v>
      </c>
      <c r="E516" s="87">
        <f t="shared" si="141"/>
        <v>0</v>
      </c>
      <c r="F516" s="87">
        <f t="shared" si="142"/>
        <v>1</v>
      </c>
      <c r="G516" s="87">
        <f t="shared" si="143"/>
        <v>0.5</v>
      </c>
      <c r="H516" s="87">
        <f t="shared" si="144"/>
        <v>0.5</v>
      </c>
      <c r="I516" s="87">
        <f t="shared" si="145"/>
        <v>-0.69314718055994529</v>
      </c>
      <c r="K516" s="76">
        <f t="shared" si="146"/>
        <v>0</v>
      </c>
      <c r="L516" s="76">
        <f t="shared" si="147"/>
        <v>1</v>
      </c>
      <c r="M516" s="76">
        <f t="shared" si="148"/>
        <v>0.5</v>
      </c>
      <c r="N516" s="76">
        <f t="shared" si="149"/>
        <v>0.5</v>
      </c>
      <c r="O516" s="76">
        <f t="shared" si="150"/>
        <v>-0.69314718055994529</v>
      </c>
      <c r="Q516" s="76">
        <f t="shared" si="151"/>
        <v>0</v>
      </c>
      <c r="R516" s="76">
        <f t="shared" si="152"/>
        <v>1</v>
      </c>
      <c r="S516" s="76">
        <f t="shared" si="153"/>
        <v>0.5</v>
      </c>
      <c r="T516" s="76">
        <f t="shared" si="154"/>
        <v>0.5</v>
      </c>
      <c r="U516" s="76">
        <f t="shared" si="155"/>
        <v>-0.69314718055994529</v>
      </c>
      <c r="W516" s="76">
        <f t="shared" si="156"/>
        <v>0</v>
      </c>
      <c r="X516" s="76">
        <f t="shared" si="157"/>
        <v>1</v>
      </c>
      <c r="Y516" s="76">
        <f t="shared" si="158"/>
        <v>0.5</v>
      </c>
      <c r="Z516" s="76">
        <f t="shared" si="140"/>
        <v>0.5</v>
      </c>
      <c r="AA516" s="76">
        <f t="shared" si="159"/>
        <v>-0.69314718055994529</v>
      </c>
    </row>
    <row r="517" spans="1:27" x14ac:dyDescent="0.25">
      <c r="A517">
        <v>0</v>
      </c>
      <c r="B517">
        <v>0</v>
      </c>
      <c r="C517">
        <v>0</v>
      </c>
      <c r="E517" s="87">
        <f t="shared" si="141"/>
        <v>0</v>
      </c>
      <c r="F517" s="87">
        <f t="shared" si="142"/>
        <v>1</v>
      </c>
      <c r="G517" s="87">
        <f t="shared" si="143"/>
        <v>0.5</v>
      </c>
      <c r="H517" s="87">
        <f t="shared" si="144"/>
        <v>0.5</v>
      </c>
      <c r="I517" s="87">
        <f t="shared" si="145"/>
        <v>-0.69314718055994529</v>
      </c>
      <c r="K517" s="76">
        <f t="shared" si="146"/>
        <v>0</v>
      </c>
      <c r="L517" s="76">
        <f t="shared" si="147"/>
        <v>1</v>
      </c>
      <c r="M517" s="76">
        <f t="shared" si="148"/>
        <v>0.5</v>
      </c>
      <c r="N517" s="76">
        <f t="shared" si="149"/>
        <v>0.5</v>
      </c>
      <c r="O517" s="76">
        <f t="shared" si="150"/>
        <v>-0.69314718055994529</v>
      </c>
      <c r="Q517" s="76">
        <f t="shared" si="151"/>
        <v>0</v>
      </c>
      <c r="R517" s="76">
        <f t="shared" si="152"/>
        <v>1</v>
      </c>
      <c r="S517" s="76">
        <f t="shared" si="153"/>
        <v>0.5</v>
      </c>
      <c r="T517" s="76">
        <f t="shared" si="154"/>
        <v>0.5</v>
      </c>
      <c r="U517" s="76">
        <f t="shared" si="155"/>
        <v>-0.69314718055994529</v>
      </c>
      <c r="W517" s="76">
        <f t="shared" si="156"/>
        <v>0</v>
      </c>
      <c r="X517" s="76">
        <f t="shared" si="157"/>
        <v>1</v>
      </c>
      <c r="Y517" s="76">
        <f t="shared" si="158"/>
        <v>0.5</v>
      </c>
      <c r="Z517" s="76">
        <f t="shared" si="140"/>
        <v>0.5</v>
      </c>
      <c r="AA517" s="76">
        <f t="shared" si="159"/>
        <v>-0.69314718055994529</v>
      </c>
    </row>
    <row r="518" spans="1:27" x14ac:dyDescent="0.25">
      <c r="A518">
        <v>0</v>
      </c>
      <c r="B518">
        <v>0</v>
      </c>
      <c r="C518">
        <v>0</v>
      </c>
      <c r="E518" s="87">
        <f t="shared" si="141"/>
        <v>0</v>
      </c>
      <c r="F518" s="87">
        <f t="shared" si="142"/>
        <v>1</v>
      </c>
      <c r="G518" s="87">
        <f t="shared" si="143"/>
        <v>0.5</v>
      </c>
      <c r="H518" s="87">
        <f t="shared" si="144"/>
        <v>0.5</v>
      </c>
      <c r="I518" s="87">
        <f t="shared" si="145"/>
        <v>-0.69314718055994529</v>
      </c>
      <c r="K518" s="76">
        <f t="shared" si="146"/>
        <v>0</v>
      </c>
      <c r="L518" s="76">
        <f t="shared" si="147"/>
        <v>1</v>
      </c>
      <c r="M518" s="76">
        <f t="shared" si="148"/>
        <v>0.5</v>
      </c>
      <c r="N518" s="76">
        <f t="shared" si="149"/>
        <v>0.5</v>
      </c>
      <c r="O518" s="76">
        <f t="shared" si="150"/>
        <v>-0.69314718055994529</v>
      </c>
      <c r="Q518" s="76">
        <f t="shared" si="151"/>
        <v>0</v>
      </c>
      <c r="R518" s="76">
        <f t="shared" si="152"/>
        <v>1</v>
      </c>
      <c r="S518" s="76">
        <f t="shared" si="153"/>
        <v>0.5</v>
      </c>
      <c r="T518" s="76">
        <f t="shared" si="154"/>
        <v>0.5</v>
      </c>
      <c r="U518" s="76">
        <f t="shared" si="155"/>
        <v>-0.69314718055994529</v>
      </c>
      <c r="W518" s="76">
        <f t="shared" si="156"/>
        <v>0</v>
      </c>
      <c r="X518" s="76">
        <f t="shared" si="157"/>
        <v>1</v>
      </c>
      <c r="Y518" s="76">
        <f t="shared" si="158"/>
        <v>0.5</v>
      </c>
      <c r="Z518" s="76">
        <f t="shared" si="140"/>
        <v>0.5</v>
      </c>
      <c r="AA518" s="76">
        <f t="shared" si="159"/>
        <v>-0.69314718055994529</v>
      </c>
    </row>
    <row r="519" spans="1:27" x14ac:dyDescent="0.25">
      <c r="A519">
        <v>0</v>
      </c>
      <c r="B519">
        <v>0</v>
      </c>
      <c r="C519">
        <v>1</v>
      </c>
      <c r="E519" s="87">
        <f t="shared" si="141"/>
        <v>0</v>
      </c>
      <c r="F519" s="87">
        <f t="shared" si="142"/>
        <v>1</v>
      </c>
      <c r="G519" s="87">
        <f t="shared" si="143"/>
        <v>0.5</v>
      </c>
      <c r="H519" s="87">
        <f t="shared" si="144"/>
        <v>0.5</v>
      </c>
      <c r="I519" s="87">
        <f t="shared" si="145"/>
        <v>-0.69314718055994529</v>
      </c>
      <c r="K519" s="76">
        <f t="shared" si="146"/>
        <v>0.605195533283861</v>
      </c>
      <c r="L519" s="76">
        <f t="shared" si="147"/>
        <v>1.8316103146534117</v>
      </c>
      <c r="M519" s="76">
        <f t="shared" si="148"/>
        <v>0.64684406084231982</v>
      </c>
      <c r="N519" s="76">
        <f t="shared" si="149"/>
        <v>0.35315593915768018</v>
      </c>
      <c r="O519" s="76">
        <f t="shared" si="150"/>
        <v>-1.0408455656056446</v>
      </c>
      <c r="Q519" s="76">
        <f t="shared" si="151"/>
        <v>0.605195533283861</v>
      </c>
      <c r="R519" s="76">
        <f t="shared" si="152"/>
        <v>1.8316103146534117</v>
      </c>
      <c r="S519" s="76">
        <f t="shared" si="153"/>
        <v>0.64684406084231982</v>
      </c>
      <c r="T519" s="76">
        <f t="shared" si="154"/>
        <v>0.35315593915768018</v>
      </c>
      <c r="U519" s="76">
        <f t="shared" si="155"/>
        <v>-1.0408455656056446</v>
      </c>
      <c r="W519" s="76">
        <f t="shared" si="156"/>
        <v>0</v>
      </c>
      <c r="X519" s="76">
        <f t="shared" si="157"/>
        <v>1</v>
      </c>
      <c r="Y519" s="76">
        <f t="shared" si="158"/>
        <v>0.5</v>
      </c>
      <c r="Z519" s="76">
        <f t="shared" si="140"/>
        <v>0.5</v>
      </c>
      <c r="AA519" s="76">
        <f t="shared" si="159"/>
        <v>-0.69314718055994529</v>
      </c>
    </row>
    <row r="520" spans="1:27" x14ac:dyDescent="0.25">
      <c r="A520">
        <v>0</v>
      </c>
      <c r="B520">
        <v>0</v>
      </c>
      <c r="C520">
        <v>0</v>
      </c>
      <c r="E520" s="87">
        <f t="shared" si="141"/>
        <v>0</v>
      </c>
      <c r="F520" s="87">
        <f t="shared" si="142"/>
        <v>1</v>
      </c>
      <c r="G520" s="87">
        <f t="shared" si="143"/>
        <v>0.5</v>
      </c>
      <c r="H520" s="87">
        <f t="shared" si="144"/>
        <v>0.5</v>
      </c>
      <c r="I520" s="87">
        <f t="shared" si="145"/>
        <v>-0.69314718055994529</v>
      </c>
      <c r="K520" s="76">
        <f t="shared" si="146"/>
        <v>0</v>
      </c>
      <c r="L520" s="76">
        <f t="shared" si="147"/>
        <v>1</v>
      </c>
      <c r="M520" s="76">
        <f t="shared" si="148"/>
        <v>0.5</v>
      </c>
      <c r="N520" s="76">
        <f t="shared" si="149"/>
        <v>0.5</v>
      </c>
      <c r="O520" s="76">
        <f t="shared" si="150"/>
        <v>-0.69314718055994529</v>
      </c>
      <c r="Q520" s="76">
        <f t="shared" si="151"/>
        <v>0</v>
      </c>
      <c r="R520" s="76">
        <f t="shared" si="152"/>
        <v>1</v>
      </c>
      <c r="S520" s="76">
        <f t="shared" si="153"/>
        <v>0.5</v>
      </c>
      <c r="T520" s="76">
        <f t="shared" si="154"/>
        <v>0.5</v>
      </c>
      <c r="U520" s="76">
        <f t="shared" si="155"/>
        <v>-0.69314718055994529</v>
      </c>
      <c r="W520" s="76">
        <f t="shared" si="156"/>
        <v>0</v>
      </c>
      <c r="X520" s="76">
        <f t="shared" si="157"/>
        <v>1</v>
      </c>
      <c r="Y520" s="76">
        <f t="shared" si="158"/>
        <v>0.5</v>
      </c>
      <c r="Z520" s="76">
        <f t="shared" si="140"/>
        <v>0.5</v>
      </c>
      <c r="AA520" s="76">
        <f t="shared" si="159"/>
        <v>-0.69314718055994529</v>
      </c>
    </row>
    <row r="521" spans="1:27" x14ac:dyDescent="0.25">
      <c r="A521">
        <v>0</v>
      </c>
      <c r="B521">
        <v>0</v>
      </c>
      <c r="C521">
        <v>0</v>
      </c>
      <c r="E521" s="87">
        <f t="shared" si="141"/>
        <v>0</v>
      </c>
      <c r="F521" s="87">
        <f t="shared" si="142"/>
        <v>1</v>
      </c>
      <c r="G521" s="87">
        <f t="shared" si="143"/>
        <v>0.5</v>
      </c>
      <c r="H521" s="87">
        <f t="shared" si="144"/>
        <v>0.5</v>
      </c>
      <c r="I521" s="87">
        <f t="shared" si="145"/>
        <v>-0.69314718055994529</v>
      </c>
      <c r="K521" s="76">
        <f t="shared" si="146"/>
        <v>0</v>
      </c>
      <c r="L521" s="76">
        <f t="shared" si="147"/>
        <v>1</v>
      </c>
      <c r="M521" s="76">
        <f t="shared" si="148"/>
        <v>0.5</v>
      </c>
      <c r="N521" s="76">
        <f t="shared" si="149"/>
        <v>0.5</v>
      </c>
      <c r="O521" s="76">
        <f t="shared" si="150"/>
        <v>-0.69314718055994529</v>
      </c>
      <c r="Q521" s="76">
        <f t="shared" si="151"/>
        <v>0</v>
      </c>
      <c r="R521" s="76">
        <f t="shared" si="152"/>
        <v>1</v>
      </c>
      <c r="S521" s="76">
        <f t="shared" si="153"/>
        <v>0.5</v>
      </c>
      <c r="T521" s="76">
        <f t="shared" si="154"/>
        <v>0.5</v>
      </c>
      <c r="U521" s="76">
        <f t="shared" si="155"/>
        <v>-0.69314718055994529</v>
      </c>
      <c r="W521" s="76">
        <f t="shared" si="156"/>
        <v>0</v>
      </c>
      <c r="X521" s="76">
        <f t="shared" si="157"/>
        <v>1</v>
      </c>
      <c r="Y521" s="76">
        <f t="shared" si="158"/>
        <v>0.5</v>
      </c>
      <c r="Z521" s="76">
        <f t="shared" ref="Z521:Z584" si="160">IF(A521=1,Y521,1-Y521)</f>
        <v>0.5</v>
      </c>
      <c r="AA521" s="76">
        <f t="shared" si="159"/>
        <v>-0.69314718055994529</v>
      </c>
    </row>
    <row r="522" spans="1:27" x14ac:dyDescent="0.25">
      <c r="A522">
        <v>0</v>
      </c>
      <c r="B522">
        <v>0</v>
      </c>
      <c r="C522">
        <v>0</v>
      </c>
      <c r="E522" s="87">
        <f t="shared" ref="E522:E585" si="161">$A$3+$B$3*$B522</f>
        <v>0</v>
      </c>
      <c r="F522" s="87">
        <f t="shared" ref="F522:F585" si="162">EXP(E522)</f>
        <v>1</v>
      </c>
      <c r="G522" s="87">
        <f t="shared" ref="G522:G585" si="163">F522/(F522+1)</f>
        <v>0.5</v>
      </c>
      <c r="H522" s="87">
        <f t="shared" ref="H522:H585" si="164">IF($A522=1,G522,1-G522)</f>
        <v>0.5</v>
      </c>
      <c r="I522" s="87">
        <f t="shared" ref="I522:I585" si="165">LN(H522)</f>
        <v>-0.69314718055994529</v>
      </c>
      <c r="K522" s="76">
        <f t="shared" ref="K522:K585" si="166">$A$3+$B$3*$B522+$C$3*$C522</f>
        <v>0</v>
      </c>
      <c r="L522" s="76">
        <f t="shared" ref="L522:L585" si="167">EXP(K522)</f>
        <v>1</v>
      </c>
      <c r="M522" s="76">
        <f t="shared" ref="M522:M585" si="168">L522/(L522+1)</f>
        <v>0.5</v>
      </c>
      <c r="N522" s="76">
        <f t="shared" ref="N522:N585" si="169">IF($A522=1,M522,1-M522)</f>
        <v>0.5</v>
      </c>
      <c r="O522" s="76">
        <f t="shared" ref="O522:O585" si="170">LN(N522)</f>
        <v>-0.69314718055994529</v>
      </c>
      <c r="Q522" s="76">
        <f t="shared" ref="Q522:Q585" si="171">$A$3+$B$3*$B522+$C$3*$C522+$D$3*$B522*$C522</f>
        <v>0</v>
      </c>
      <c r="R522" s="76">
        <f t="shared" ref="R522:R585" si="172">EXP(Q522)</f>
        <v>1</v>
      </c>
      <c r="S522" s="76">
        <f t="shared" ref="S522:S585" si="173">R522/(R522+1)</f>
        <v>0.5</v>
      </c>
      <c r="T522" s="76">
        <f t="shared" ref="T522:T585" si="174">IF($A522=1,S522,1-S522)</f>
        <v>0.5</v>
      </c>
      <c r="U522" s="76">
        <f t="shared" ref="U522:U585" si="175">LN(T522)</f>
        <v>-0.69314718055994529</v>
      </c>
      <c r="W522" s="76">
        <f t="shared" ref="W522:W585" si="176">$A$3</f>
        <v>0</v>
      </c>
      <c r="X522" s="76">
        <f t="shared" ref="X522:X585" si="177">EXP(W522)</f>
        <v>1</v>
      </c>
      <c r="Y522" s="76">
        <f t="shared" ref="Y522:Y585" si="178">X522/(X522+1)</f>
        <v>0.5</v>
      </c>
      <c r="Z522" s="76">
        <f t="shared" si="160"/>
        <v>0.5</v>
      </c>
      <c r="AA522" s="76">
        <f t="shared" ref="AA522:AA585" si="179">LN(Z522)</f>
        <v>-0.69314718055994529</v>
      </c>
    </row>
    <row r="523" spans="1:27" x14ac:dyDescent="0.25">
      <c r="A523">
        <v>0</v>
      </c>
      <c r="B523">
        <v>0</v>
      </c>
      <c r="C523">
        <v>1</v>
      </c>
      <c r="E523" s="87">
        <f t="shared" si="161"/>
        <v>0</v>
      </c>
      <c r="F523" s="87">
        <f t="shared" si="162"/>
        <v>1</v>
      </c>
      <c r="G523" s="87">
        <f t="shared" si="163"/>
        <v>0.5</v>
      </c>
      <c r="H523" s="87">
        <f t="shared" si="164"/>
        <v>0.5</v>
      </c>
      <c r="I523" s="87">
        <f t="shared" si="165"/>
        <v>-0.69314718055994529</v>
      </c>
      <c r="K523" s="76">
        <f t="shared" si="166"/>
        <v>0.605195533283861</v>
      </c>
      <c r="L523" s="76">
        <f t="shared" si="167"/>
        <v>1.8316103146534117</v>
      </c>
      <c r="M523" s="76">
        <f t="shared" si="168"/>
        <v>0.64684406084231982</v>
      </c>
      <c r="N523" s="76">
        <f t="shared" si="169"/>
        <v>0.35315593915768018</v>
      </c>
      <c r="O523" s="76">
        <f t="shared" si="170"/>
        <v>-1.0408455656056446</v>
      </c>
      <c r="Q523" s="76">
        <f t="shared" si="171"/>
        <v>0.605195533283861</v>
      </c>
      <c r="R523" s="76">
        <f t="shared" si="172"/>
        <v>1.8316103146534117</v>
      </c>
      <c r="S523" s="76">
        <f t="shared" si="173"/>
        <v>0.64684406084231982</v>
      </c>
      <c r="T523" s="76">
        <f t="shared" si="174"/>
        <v>0.35315593915768018</v>
      </c>
      <c r="U523" s="76">
        <f t="shared" si="175"/>
        <v>-1.0408455656056446</v>
      </c>
      <c r="W523" s="76">
        <f t="shared" si="176"/>
        <v>0</v>
      </c>
      <c r="X523" s="76">
        <f t="shared" si="177"/>
        <v>1</v>
      </c>
      <c r="Y523" s="76">
        <f t="shared" si="178"/>
        <v>0.5</v>
      </c>
      <c r="Z523" s="76">
        <f t="shared" si="160"/>
        <v>0.5</v>
      </c>
      <c r="AA523" s="76">
        <f t="shared" si="179"/>
        <v>-0.69314718055994529</v>
      </c>
    </row>
    <row r="524" spans="1:27" x14ac:dyDescent="0.25">
      <c r="A524">
        <v>0</v>
      </c>
      <c r="B524">
        <v>0</v>
      </c>
      <c r="C524">
        <v>0</v>
      </c>
      <c r="E524" s="87">
        <f t="shared" si="161"/>
        <v>0</v>
      </c>
      <c r="F524" s="87">
        <f t="shared" si="162"/>
        <v>1</v>
      </c>
      <c r="G524" s="87">
        <f t="shared" si="163"/>
        <v>0.5</v>
      </c>
      <c r="H524" s="87">
        <f t="shared" si="164"/>
        <v>0.5</v>
      </c>
      <c r="I524" s="87">
        <f t="shared" si="165"/>
        <v>-0.69314718055994529</v>
      </c>
      <c r="K524" s="76">
        <f t="shared" si="166"/>
        <v>0</v>
      </c>
      <c r="L524" s="76">
        <f t="shared" si="167"/>
        <v>1</v>
      </c>
      <c r="M524" s="76">
        <f t="shared" si="168"/>
        <v>0.5</v>
      </c>
      <c r="N524" s="76">
        <f t="shared" si="169"/>
        <v>0.5</v>
      </c>
      <c r="O524" s="76">
        <f t="shared" si="170"/>
        <v>-0.69314718055994529</v>
      </c>
      <c r="Q524" s="76">
        <f t="shared" si="171"/>
        <v>0</v>
      </c>
      <c r="R524" s="76">
        <f t="shared" si="172"/>
        <v>1</v>
      </c>
      <c r="S524" s="76">
        <f t="shared" si="173"/>
        <v>0.5</v>
      </c>
      <c r="T524" s="76">
        <f t="shared" si="174"/>
        <v>0.5</v>
      </c>
      <c r="U524" s="76">
        <f t="shared" si="175"/>
        <v>-0.69314718055994529</v>
      </c>
      <c r="W524" s="76">
        <f t="shared" si="176"/>
        <v>0</v>
      </c>
      <c r="X524" s="76">
        <f t="shared" si="177"/>
        <v>1</v>
      </c>
      <c r="Y524" s="76">
        <f t="shared" si="178"/>
        <v>0.5</v>
      </c>
      <c r="Z524" s="76">
        <f t="shared" si="160"/>
        <v>0.5</v>
      </c>
      <c r="AA524" s="76">
        <f t="shared" si="179"/>
        <v>-0.69314718055994529</v>
      </c>
    </row>
    <row r="525" spans="1:27" x14ac:dyDescent="0.25">
      <c r="A525">
        <v>0</v>
      </c>
      <c r="B525">
        <v>0</v>
      </c>
      <c r="C525">
        <v>0</v>
      </c>
      <c r="E525" s="87">
        <f t="shared" si="161"/>
        <v>0</v>
      </c>
      <c r="F525" s="87">
        <f t="shared" si="162"/>
        <v>1</v>
      </c>
      <c r="G525" s="87">
        <f t="shared" si="163"/>
        <v>0.5</v>
      </c>
      <c r="H525" s="87">
        <f t="shared" si="164"/>
        <v>0.5</v>
      </c>
      <c r="I525" s="87">
        <f t="shared" si="165"/>
        <v>-0.69314718055994529</v>
      </c>
      <c r="K525" s="76">
        <f t="shared" si="166"/>
        <v>0</v>
      </c>
      <c r="L525" s="76">
        <f t="shared" si="167"/>
        <v>1</v>
      </c>
      <c r="M525" s="76">
        <f t="shared" si="168"/>
        <v>0.5</v>
      </c>
      <c r="N525" s="76">
        <f t="shared" si="169"/>
        <v>0.5</v>
      </c>
      <c r="O525" s="76">
        <f t="shared" si="170"/>
        <v>-0.69314718055994529</v>
      </c>
      <c r="Q525" s="76">
        <f t="shared" si="171"/>
        <v>0</v>
      </c>
      <c r="R525" s="76">
        <f t="shared" si="172"/>
        <v>1</v>
      </c>
      <c r="S525" s="76">
        <f t="shared" si="173"/>
        <v>0.5</v>
      </c>
      <c r="T525" s="76">
        <f t="shared" si="174"/>
        <v>0.5</v>
      </c>
      <c r="U525" s="76">
        <f t="shared" si="175"/>
        <v>-0.69314718055994529</v>
      </c>
      <c r="W525" s="76">
        <f t="shared" si="176"/>
        <v>0</v>
      </c>
      <c r="X525" s="76">
        <f t="shared" si="177"/>
        <v>1</v>
      </c>
      <c r="Y525" s="76">
        <f t="shared" si="178"/>
        <v>0.5</v>
      </c>
      <c r="Z525" s="76">
        <f t="shared" si="160"/>
        <v>0.5</v>
      </c>
      <c r="AA525" s="76">
        <f t="shared" si="179"/>
        <v>-0.69314718055994529</v>
      </c>
    </row>
    <row r="526" spans="1:27" x14ac:dyDescent="0.25">
      <c r="A526">
        <v>0</v>
      </c>
      <c r="B526">
        <v>0</v>
      </c>
      <c r="C526">
        <v>0</v>
      </c>
      <c r="E526" s="87">
        <f t="shared" si="161"/>
        <v>0</v>
      </c>
      <c r="F526" s="87">
        <f t="shared" si="162"/>
        <v>1</v>
      </c>
      <c r="G526" s="87">
        <f t="shared" si="163"/>
        <v>0.5</v>
      </c>
      <c r="H526" s="87">
        <f t="shared" si="164"/>
        <v>0.5</v>
      </c>
      <c r="I526" s="87">
        <f t="shared" si="165"/>
        <v>-0.69314718055994529</v>
      </c>
      <c r="K526" s="76">
        <f t="shared" si="166"/>
        <v>0</v>
      </c>
      <c r="L526" s="76">
        <f t="shared" si="167"/>
        <v>1</v>
      </c>
      <c r="M526" s="76">
        <f t="shared" si="168"/>
        <v>0.5</v>
      </c>
      <c r="N526" s="76">
        <f t="shared" si="169"/>
        <v>0.5</v>
      </c>
      <c r="O526" s="76">
        <f t="shared" si="170"/>
        <v>-0.69314718055994529</v>
      </c>
      <c r="Q526" s="76">
        <f t="shared" si="171"/>
        <v>0</v>
      </c>
      <c r="R526" s="76">
        <f t="shared" si="172"/>
        <v>1</v>
      </c>
      <c r="S526" s="76">
        <f t="shared" si="173"/>
        <v>0.5</v>
      </c>
      <c r="T526" s="76">
        <f t="shared" si="174"/>
        <v>0.5</v>
      </c>
      <c r="U526" s="76">
        <f t="shared" si="175"/>
        <v>-0.69314718055994529</v>
      </c>
      <c r="W526" s="76">
        <f t="shared" si="176"/>
        <v>0</v>
      </c>
      <c r="X526" s="76">
        <f t="shared" si="177"/>
        <v>1</v>
      </c>
      <c r="Y526" s="76">
        <f t="shared" si="178"/>
        <v>0.5</v>
      </c>
      <c r="Z526" s="76">
        <f t="shared" si="160"/>
        <v>0.5</v>
      </c>
      <c r="AA526" s="76">
        <f t="shared" si="179"/>
        <v>-0.69314718055994529</v>
      </c>
    </row>
    <row r="527" spans="1:27" x14ac:dyDescent="0.25">
      <c r="A527">
        <v>0</v>
      </c>
      <c r="B527">
        <v>0</v>
      </c>
      <c r="C527">
        <v>0</v>
      </c>
      <c r="E527" s="87">
        <f t="shared" si="161"/>
        <v>0</v>
      </c>
      <c r="F527" s="87">
        <f t="shared" si="162"/>
        <v>1</v>
      </c>
      <c r="G527" s="87">
        <f t="shared" si="163"/>
        <v>0.5</v>
      </c>
      <c r="H527" s="87">
        <f t="shared" si="164"/>
        <v>0.5</v>
      </c>
      <c r="I527" s="87">
        <f t="shared" si="165"/>
        <v>-0.69314718055994529</v>
      </c>
      <c r="K527" s="76">
        <f t="shared" si="166"/>
        <v>0</v>
      </c>
      <c r="L527" s="76">
        <f t="shared" si="167"/>
        <v>1</v>
      </c>
      <c r="M527" s="76">
        <f t="shared" si="168"/>
        <v>0.5</v>
      </c>
      <c r="N527" s="76">
        <f t="shared" si="169"/>
        <v>0.5</v>
      </c>
      <c r="O527" s="76">
        <f t="shared" si="170"/>
        <v>-0.69314718055994529</v>
      </c>
      <c r="Q527" s="76">
        <f t="shared" si="171"/>
        <v>0</v>
      </c>
      <c r="R527" s="76">
        <f t="shared" si="172"/>
        <v>1</v>
      </c>
      <c r="S527" s="76">
        <f t="shared" si="173"/>
        <v>0.5</v>
      </c>
      <c r="T527" s="76">
        <f t="shared" si="174"/>
        <v>0.5</v>
      </c>
      <c r="U527" s="76">
        <f t="shared" si="175"/>
        <v>-0.69314718055994529</v>
      </c>
      <c r="W527" s="76">
        <f t="shared" si="176"/>
        <v>0</v>
      </c>
      <c r="X527" s="76">
        <f t="shared" si="177"/>
        <v>1</v>
      </c>
      <c r="Y527" s="76">
        <f t="shared" si="178"/>
        <v>0.5</v>
      </c>
      <c r="Z527" s="76">
        <f t="shared" si="160"/>
        <v>0.5</v>
      </c>
      <c r="AA527" s="76">
        <f t="shared" si="179"/>
        <v>-0.69314718055994529</v>
      </c>
    </row>
    <row r="528" spans="1:27" x14ac:dyDescent="0.25">
      <c r="A528">
        <v>0</v>
      </c>
      <c r="B528">
        <v>0</v>
      </c>
      <c r="C528">
        <v>0</v>
      </c>
      <c r="E528" s="87">
        <f t="shared" si="161"/>
        <v>0</v>
      </c>
      <c r="F528" s="87">
        <f t="shared" si="162"/>
        <v>1</v>
      </c>
      <c r="G528" s="87">
        <f t="shared" si="163"/>
        <v>0.5</v>
      </c>
      <c r="H528" s="87">
        <f t="shared" si="164"/>
        <v>0.5</v>
      </c>
      <c r="I528" s="87">
        <f t="shared" si="165"/>
        <v>-0.69314718055994529</v>
      </c>
      <c r="K528" s="76">
        <f t="shared" si="166"/>
        <v>0</v>
      </c>
      <c r="L528" s="76">
        <f t="shared" si="167"/>
        <v>1</v>
      </c>
      <c r="M528" s="76">
        <f t="shared" si="168"/>
        <v>0.5</v>
      </c>
      <c r="N528" s="76">
        <f t="shared" si="169"/>
        <v>0.5</v>
      </c>
      <c r="O528" s="76">
        <f t="shared" si="170"/>
        <v>-0.69314718055994529</v>
      </c>
      <c r="Q528" s="76">
        <f t="shared" si="171"/>
        <v>0</v>
      </c>
      <c r="R528" s="76">
        <f t="shared" si="172"/>
        <v>1</v>
      </c>
      <c r="S528" s="76">
        <f t="shared" si="173"/>
        <v>0.5</v>
      </c>
      <c r="T528" s="76">
        <f t="shared" si="174"/>
        <v>0.5</v>
      </c>
      <c r="U528" s="76">
        <f t="shared" si="175"/>
        <v>-0.69314718055994529</v>
      </c>
      <c r="W528" s="76">
        <f t="shared" si="176"/>
        <v>0</v>
      </c>
      <c r="X528" s="76">
        <f t="shared" si="177"/>
        <v>1</v>
      </c>
      <c r="Y528" s="76">
        <f t="shared" si="178"/>
        <v>0.5</v>
      </c>
      <c r="Z528" s="76">
        <f t="shared" si="160"/>
        <v>0.5</v>
      </c>
      <c r="AA528" s="76">
        <f t="shared" si="179"/>
        <v>-0.69314718055994529</v>
      </c>
    </row>
    <row r="529" spans="1:27" x14ac:dyDescent="0.25">
      <c r="A529">
        <v>0</v>
      </c>
      <c r="B529">
        <v>0</v>
      </c>
      <c r="C529">
        <v>1</v>
      </c>
      <c r="E529" s="87">
        <f t="shared" si="161"/>
        <v>0</v>
      </c>
      <c r="F529" s="87">
        <f t="shared" si="162"/>
        <v>1</v>
      </c>
      <c r="G529" s="87">
        <f t="shared" si="163"/>
        <v>0.5</v>
      </c>
      <c r="H529" s="87">
        <f t="shared" si="164"/>
        <v>0.5</v>
      </c>
      <c r="I529" s="87">
        <f t="shared" si="165"/>
        <v>-0.69314718055994529</v>
      </c>
      <c r="K529" s="76">
        <f t="shared" si="166"/>
        <v>0.605195533283861</v>
      </c>
      <c r="L529" s="76">
        <f t="shared" si="167"/>
        <v>1.8316103146534117</v>
      </c>
      <c r="M529" s="76">
        <f t="shared" si="168"/>
        <v>0.64684406084231982</v>
      </c>
      <c r="N529" s="76">
        <f t="shared" si="169"/>
        <v>0.35315593915768018</v>
      </c>
      <c r="O529" s="76">
        <f t="shared" si="170"/>
        <v>-1.0408455656056446</v>
      </c>
      <c r="Q529" s="76">
        <f t="shared" si="171"/>
        <v>0.605195533283861</v>
      </c>
      <c r="R529" s="76">
        <f t="shared" si="172"/>
        <v>1.8316103146534117</v>
      </c>
      <c r="S529" s="76">
        <f t="shared" si="173"/>
        <v>0.64684406084231982</v>
      </c>
      <c r="T529" s="76">
        <f t="shared" si="174"/>
        <v>0.35315593915768018</v>
      </c>
      <c r="U529" s="76">
        <f t="shared" si="175"/>
        <v>-1.0408455656056446</v>
      </c>
      <c r="W529" s="76">
        <f t="shared" si="176"/>
        <v>0</v>
      </c>
      <c r="X529" s="76">
        <f t="shared" si="177"/>
        <v>1</v>
      </c>
      <c r="Y529" s="76">
        <f t="shared" si="178"/>
        <v>0.5</v>
      </c>
      <c r="Z529" s="76">
        <f t="shared" si="160"/>
        <v>0.5</v>
      </c>
      <c r="AA529" s="76">
        <f t="shared" si="179"/>
        <v>-0.69314718055994529</v>
      </c>
    </row>
    <row r="530" spans="1:27" x14ac:dyDescent="0.25">
      <c r="A530">
        <v>0</v>
      </c>
      <c r="B530">
        <v>0</v>
      </c>
      <c r="C530">
        <v>0</v>
      </c>
      <c r="E530" s="87">
        <f t="shared" si="161"/>
        <v>0</v>
      </c>
      <c r="F530" s="87">
        <f t="shared" si="162"/>
        <v>1</v>
      </c>
      <c r="G530" s="87">
        <f t="shared" si="163"/>
        <v>0.5</v>
      </c>
      <c r="H530" s="87">
        <f t="shared" si="164"/>
        <v>0.5</v>
      </c>
      <c r="I530" s="87">
        <f t="shared" si="165"/>
        <v>-0.69314718055994529</v>
      </c>
      <c r="K530" s="76">
        <f t="shared" si="166"/>
        <v>0</v>
      </c>
      <c r="L530" s="76">
        <f t="shared" si="167"/>
        <v>1</v>
      </c>
      <c r="M530" s="76">
        <f t="shared" si="168"/>
        <v>0.5</v>
      </c>
      <c r="N530" s="76">
        <f t="shared" si="169"/>
        <v>0.5</v>
      </c>
      <c r="O530" s="76">
        <f t="shared" si="170"/>
        <v>-0.69314718055994529</v>
      </c>
      <c r="Q530" s="76">
        <f t="shared" si="171"/>
        <v>0</v>
      </c>
      <c r="R530" s="76">
        <f t="shared" si="172"/>
        <v>1</v>
      </c>
      <c r="S530" s="76">
        <f t="shared" si="173"/>
        <v>0.5</v>
      </c>
      <c r="T530" s="76">
        <f t="shared" si="174"/>
        <v>0.5</v>
      </c>
      <c r="U530" s="76">
        <f t="shared" si="175"/>
        <v>-0.69314718055994529</v>
      </c>
      <c r="W530" s="76">
        <f t="shared" si="176"/>
        <v>0</v>
      </c>
      <c r="X530" s="76">
        <f t="shared" si="177"/>
        <v>1</v>
      </c>
      <c r="Y530" s="76">
        <f t="shared" si="178"/>
        <v>0.5</v>
      </c>
      <c r="Z530" s="76">
        <f t="shared" si="160"/>
        <v>0.5</v>
      </c>
      <c r="AA530" s="76">
        <f t="shared" si="179"/>
        <v>-0.69314718055994529</v>
      </c>
    </row>
    <row r="531" spans="1:27" x14ac:dyDescent="0.25">
      <c r="A531">
        <v>0</v>
      </c>
      <c r="B531">
        <v>0</v>
      </c>
      <c r="C531">
        <v>1</v>
      </c>
      <c r="E531" s="87">
        <f t="shared" si="161"/>
        <v>0</v>
      </c>
      <c r="F531" s="87">
        <f t="shared" si="162"/>
        <v>1</v>
      </c>
      <c r="G531" s="87">
        <f t="shared" si="163"/>
        <v>0.5</v>
      </c>
      <c r="H531" s="87">
        <f t="shared" si="164"/>
        <v>0.5</v>
      </c>
      <c r="I531" s="87">
        <f t="shared" si="165"/>
        <v>-0.69314718055994529</v>
      </c>
      <c r="K531" s="76">
        <f t="shared" si="166"/>
        <v>0.605195533283861</v>
      </c>
      <c r="L531" s="76">
        <f t="shared" si="167"/>
        <v>1.8316103146534117</v>
      </c>
      <c r="M531" s="76">
        <f t="shared" si="168"/>
        <v>0.64684406084231982</v>
      </c>
      <c r="N531" s="76">
        <f t="shared" si="169"/>
        <v>0.35315593915768018</v>
      </c>
      <c r="O531" s="76">
        <f t="shared" si="170"/>
        <v>-1.0408455656056446</v>
      </c>
      <c r="Q531" s="76">
        <f t="shared" si="171"/>
        <v>0.605195533283861</v>
      </c>
      <c r="R531" s="76">
        <f t="shared" si="172"/>
        <v>1.8316103146534117</v>
      </c>
      <c r="S531" s="76">
        <f t="shared" si="173"/>
        <v>0.64684406084231982</v>
      </c>
      <c r="T531" s="76">
        <f t="shared" si="174"/>
        <v>0.35315593915768018</v>
      </c>
      <c r="U531" s="76">
        <f t="shared" si="175"/>
        <v>-1.0408455656056446</v>
      </c>
      <c r="W531" s="76">
        <f t="shared" si="176"/>
        <v>0</v>
      </c>
      <c r="X531" s="76">
        <f t="shared" si="177"/>
        <v>1</v>
      </c>
      <c r="Y531" s="76">
        <f t="shared" si="178"/>
        <v>0.5</v>
      </c>
      <c r="Z531" s="76">
        <f t="shared" si="160"/>
        <v>0.5</v>
      </c>
      <c r="AA531" s="76">
        <f t="shared" si="179"/>
        <v>-0.69314718055994529</v>
      </c>
    </row>
    <row r="532" spans="1:27" x14ac:dyDescent="0.25">
      <c r="A532">
        <v>0</v>
      </c>
      <c r="B532">
        <v>0</v>
      </c>
      <c r="C532">
        <v>0</v>
      </c>
      <c r="E532" s="87">
        <f t="shared" si="161"/>
        <v>0</v>
      </c>
      <c r="F532" s="87">
        <f t="shared" si="162"/>
        <v>1</v>
      </c>
      <c r="G532" s="87">
        <f t="shared" si="163"/>
        <v>0.5</v>
      </c>
      <c r="H532" s="87">
        <f t="shared" si="164"/>
        <v>0.5</v>
      </c>
      <c r="I532" s="87">
        <f t="shared" si="165"/>
        <v>-0.69314718055994529</v>
      </c>
      <c r="K532" s="76">
        <f t="shared" si="166"/>
        <v>0</v>
      </c>
      <c r="L532" s="76">
        <f t="shared" si="167"/>
        <v>1</v>
      </c>
      <c r="M532" s="76">
        <f t="shared" si="168"/>
        <v>0.5</v>
      </c>
      <c r="N532" s="76">
        <f t="shared" si="169"/>
        <v>0.5</v>
      </c>
      <c r="O532" s="76">
        <f t="shared" si="170"/>
        <v>-0.69314718055994529</v>
      </c>
      <c r="Q532" s="76">
        <f t="shared" si="171"/>
        <v>0</v>
      </c>
      <c r="R532" s="76">
        <f t="shared" si="172"/>
        <v>1</v>
      </c>
      <c r="S532" s="76">
        <f t="shared" si="173"/>
        <v>0.5</v>
      </c>
      <c r="T532" s="76">
        <f t="shared" si="174"/>
        <v>0.5</v>
      </c>
      <c r="U532" s="76">
        <f t="shared" si="175"/>
        <v>-0.69314718055994529</v>
      </c>
      <c r="W532" s="76">
        <f t="shared" si="176"/>
        <v>0</v>
      </c>
      <c r="X532" s="76">
        <f t="shared" si="177"/>
        <v>1</v>
      </c>
      <c r="Y532" s="76">
        <f t="shared" si="178"/>
        <v>0.5</v>
      </c>
      <c r="Z532" s="76">
        <f t="shared" si="160"/>
        <v>0.5</v>
      </c>
      <c r="AA532" s="76">
        <f t="shared" si="179"/>
        <v>-0.69314718055994529</v>
      </c>
    </row>
    <row r="533" spans="1:27" x14ac:dyDescent="0.25">
      <c r="A533">
        <v>0</v>
      </c>
      <c r="B533">
        <v>0</v>
      </c>
      <c r="C533">
        <v>0</v>
      </c>
      <c r="E533" s="87">
        <f t="shared" si="161"/>
        <v>0</v>
      </c>
      <c r="F533" s="87">
        <f t="shared" si="162"/>
        <v>1</v>
      </c>
      <c r="G533" s="87">
        <f t="shared" si="163"/>
        <v>0.5</v>
      </c>
      <c r="H533" s="87">
        <f t="shared" si="164"/>
        <v>0.5</v>
      </c>
      <c r="I533" s="87">
        <f t="shared" si="165"/>
        <v>-0.69314718055994529</v>
      </c>
      <c r="K533" s="76">
        <f t="shared" si="166"/>
        <v>0</v>
      </c>
      <c r="L533" s="76">
        <f t="shared" si="167"/>
        <v>1</v>
      </c>
      <c r="M533" s="76">
        <f t="shared" si="168"/>
        <v>0.5</v>
      </c>
      <c r="N533" s="76">
        <f t="shared" si="169"/>
        <v>0.5</v>
      </c>
      <c r="O533" s="76">
        <f t="shared" si="170"/>
        <v>-0.69314718055994529</v>
      </c>
      <c r="Q533" s="76">
        <f t="shared" si="171"/>
        <v>0</v>
      </c>
      <c r="R533" s="76">
        <f t="shared" si="172"/>
        <v>1</v>
      </c>
      <c r="S533" s="76">
        <f t="shared" si="173"/>
        <v>0.5</v>
      </c>
      <c r="T533" s="76">
        <f t="shared" si="174"/>
        <v>0.5</v>
      </c>
      <c r="U533" s="76">
        <f t="shared" si="175"/>
        <v>-0.69314718055994529</v>
      </c>
      <c r="W533" s="76">
        <f t="shared" si="176"/>
        <v>0</v>
      </c>
      <c r="X533" s="76">
        <f t="shared" si="177"/>
        <v>1</v>
      </c>
      <c r="Y533" s="76">
        <f t="shared" si="178"/>
        <v>0.5</v>
      </c>
      <c r="Z533" s="76">
        <f t="shared" si="160"/>
        <v>0.5</v>
      </c>
      <c r="AA533" s="76">
        <f t="shared" si="179"/>
        <v>-0.69314718055994529</v>
      </c>
    </row>
    <row r="534" spans="1:27" x14ac:dyDescent="0.25">
      <c r="A534">
        <v>0</v>
      </c>
      <c r="B534">
        <v>0</v>
      </c>
      <c r="C534">
        <v>0</v>
      </c>
      <c r="E534" s="87">
        <f t="shared" si="161"/>
        <v>0</v>
      </c>
      <c r="F534" s="87">
        <f t="shared" si="162"/>
        <v>1</v>
      </c>
      <c r="G534" s="87">
        <f t="shared" si="163"/>
        <v>0.5</v>
      </c>
      <c r="H534" s="87">
        <f t="shared" si="164"/>
        <v>0.5</v>
      </c>
      <c r="I534" s="87">
        <f t="shared" si="165"/>
        <v>-0.69314718055994529</v>
      </c>
      <c r="K534" s="76">
        <f t="shared" si="166"/>
        <v>0</v>
      </c>
      <c r="L534" s="76">
        <f t="shared" si="167"/>
        <v>1</v>
      </c>
      <c r="M534" s="76">
        <f t="shared" si="168"/>
        <v>0.5</v>
      </c>
      <c r="N534" s="76">
        <f t="shared" si="169"/>
        <v>0.5</v>
      </c>
      <c r="O534" s="76">
        <f t="shared" si="170"/>
        <v>-0.69314718055994529</v>
      </c>
      <c r="Q534" s="76">
        <f t="shared" si="171"/>
        <v>0</v>
      </c>
      <c r="R534" s="76">
        <f t="shared" si="172"/>
        <v>1</v>
      </c>
      <c r="S534" s="76">
        <f t="shared" si="173"/>
        <v>0.5</v>
      </c>
      <c r="T534" s="76">
        <f t="shared" si="174"/>
        <v>0.5</v>
      </c>
      <c r="U534" s="76">
        <f t="shared" si="175"/>
        <v>-0.69314718055994529</v>
      </c>
      <c r="W534" s="76">
        <f t="shared" si="176"/>
        <v>0</v>
      </c>
      <c r="X534" s="76">
        <f t="shared" si="177"/>
        <v>1</v>
      </c>
      <c r="Y534" s="76">
        <f t="shared" si="178"/>
        <v>0.5</v>
      </c>
      <c r="Z534" s="76">
        <f t="shared" si="160"/>
        <v>0.5</v>
      </c>
      <c r="AA534" s="76">
        <f t="shared" si="179"/>
        <v>-0.69314718055994529</v>
      </c>
    </row>
    <row r="535" spans="1:27" x14ac:dyDescent="0.25">
      <c r="A535">
        <v>0</v>
      </c>
      <c r="B535">
        <v>0</v>
      </c>
      <c r="C535">
        <v>1</v>
      </c>
      <c r="E535" s="87">
        <f t="shared" si="161"/>
        <v>0</v>
      </c>
      <c r="F535" s="87">
        <f t="shared" si="162"/>
        <v>1</v>
      </c>
      <c r="G535" s="87">
        <f t="shared" si="163"/>
        <v>0.5</v>
      </c>
      <c r="H535" s="87">
        <f t="shared" si="164"/>
        <v>0.5</v>
      </c>
      <c r="I535" s="87">
        <f t="shared" si="165"/>
        <v>-0.69314718055994529</v>
      </c>
      <c r="K535" s="76">
        <f t="shared" si="166"/>
        <v>0.605195533283861</v>
      </c>
      <c r="L535" s="76">
        <f t="shared" si="167"/>
        <v>1.8316103146534117</v>
      </c>
      <c r="M535" s="76">
        <f t="shared" si="168"/>
        <v>0.64684406084231982</v>
      </c>
      <c r="N535" s="76">
        <f t="shared" si="169"/>
        <v>0.35315593915768018</v>
      </c>
      <c r="O535" s="76">
        <f t="shared" si="170"/>
        <v>-1.0408455656056446</v>
      </c>
      <c r="Q535" s="76">
        <f t="shared" si="171"/>
        <v>0.605195533283861</v>
      </c>
      <c r="R535" s="76">
        <f t="shared" si="172"/>
        <v>1.8316103146534117</v>
      </c>
      <c r="S535" s="76">
        <f t="shared" si="173"/>
        <v>0.64684406084231982</v>
      </c>
      <c r="T535" s="76">
        <f t="shared" si="174"/>
        <v>0.35315593915768018</v>
      </c>
      <c r="U535" s="76">
        <f t="shared" si="175"/>
        <v>-1.0408455656056446</v>
      </c>
      <c r="W535" s="76">
        <f t="shared" si="176"/>
        <v>0</v>
      </c>
      <c r="X535" s="76">
        <f t="shared" si="177"/>
        <v>1</v>
      </c>
      <c r="Y535" s="76">
        <f t="shared" si="178"/>
        <v>0.5</v>
      </c>
      <c r="Z535" s="76">
        <f t="shared" si="160"/>
        <v>0.5</v>
      </c>
      <c r="AA535" s="76">
        <f t="shared" si="179"/>
        <v>-0.69314718055994529</v>
      </c>
    </row>
    <row r="536" spans="1:27" x14ac:dyDescent="0.25">
      <c r="A536">
        <v>0</v>
      </c>
      <c r="B536">
        <v>0</v>
      </c>
      <c r="C536">
        <v>0</v>
      </c>
      <c r="E536" s="87">
        <f t="shared" si="161"/>
        <v>0</v>
      </c>
      <c r="F536" s="87">
        <f t="shared" si="162"/>
        <v>1</v>
      </c>
      <c r="G536" s="87">
        <f t="shared" si="163"/>
        <v>0.5</v>
      </c>
      <c r="H536" s="87">
        <f t="shared" si="164"/>
        <v>0.5</v>
      </c>
      <c r="I536" s="87">
        <f t="shared" si="165"/>
        <v>-0.69314718055994529</v>
      </c>
      <c r="K536" s="76">
        <f t="shared" si="166"/>
        <v>0</v>
      </c>
      <c r="L536" s="76">
        <f t="shared" si="167"/>
        <v>1</v>
      </c>
      <c r="M536" s="76">
        <f t="shared" si="168"/>
        <v>0.5</v>
      </c>
      <c r="N536" s="76">
        <f t="shared" si="169"/>
        <v>0.5</v>
      </c>
      <c r="O536" s="76">
        <f t="shared" si="170"/>
        <v>-0.69314718055994529</v>
      </c>
      <c r="Q536" s="76">
        <f t="shared" si="171"/>
        <v>0</v>
      </c>
      <c r="R536" s="76">
        <f t="shared" si="172"/>
        <v>1</v>
      </c>
      <c r="S536" s="76">
        <f t="shared" si="173"/>
        <v>0.5</v>
      </c>
      <c r="T536" s="76">
        <f t="shared" si="174"/>
        <v>0.5</v>
      </c>
      <c r="U536" s="76">
        <f t="shared" si="175"/>
        <v>-0.69314718055994529</v>
      </c>
      <c r="W536" s="76">
        <f t="shared" si="176"/>
        <v>0</v>
      </c>
      <c r="X536" s="76">
        <f t="shared" si="177"/>
        <v>1</v>
      </c>
      <c r="Y536" s="76">
        <f t="shared" si="178"/>
        <v>0.5</v>
      </c>
      <c r="Z536" s="76">
        <f t="shared" si="160"/>
        <v>0.5</v>
      </c>
      <c r="AA536" s="76">
        <f t="shared" si="179"/>
        <v>-0.69314718055994529</v>
      </c>
    </row>
    <row r="537" spans="1:27" x14ac:dyDescent="0.25">
      <c r="A537">
        <v>0</v>
      </c>
      <c r="B537">
        <v>0</v>
      </c>
      <c r="C537">
        <v>0</v>
      </c>
      <c r="E537" s="87">
        <f t="shared" si="161"/>
        <v>0</v>
      </c>
      <c r="F537" s="87">
        <f t="shared" si="162"/>
        <v>1</v>
      </c>
      <c r="G537" s="87">
        <f t="shared" si="163"/>
        <v>0.5</v>
      </c>
      <c r="H537" s="87">
        <f t="shared" si="164"/>
        <v>0.5</v>
      </c>
      <c r="I537" s="87">
        <f t="shared" si="165"/>
        <v>-0.69314718055994529</v>
      </c>
      <c r="K537" s="76">
        <f t="shared" si="166"/>
        <v>0</v>
      </c>
      <c r="L537" s="76">
        <f t="shared" si="167"/>
        <v>1</v>
      </c>
      <c r="M537" s="76">
        <f t="shared" si="168"/>
        <v>0.5</v>
      </c>
      <c r="N537" s="76">
        <f t="shared" si="169"/>
        <v>0.5</v>
      </c>
      <c r="O537" s="76">
        <f t="shared" si="170"/>
        <v>-0.69314718055994529</v>
      </c>
      <c r="Q537" s="76">
        <f t="shared" si="171"/>
        <v>0</v>
      </c>
      <c r="R537" s="76">
        <f t="shared" si="172"/>
        <v>1</v>
      </c>
      <c r="S537" s="76">
        <f t="shared" si="173"/>
        <v>0.5</v>
      </c>
      <c r="T537" s="76">
        <f t="shared" si="174"/>
        <v>0.5</v>
      </c>
      <c r="U537" s="76">
        <f t="shared" si="175"/>
        <v>-0.69314718055994529</v>
      </c>
      <c r="W537" s="76">
        <f t="shared" si="176"/>
        <v>0</v>
      </c>
      <c r="X537" s="76">
        <f t="shared" si="177"/>
        <v>1</v>
      </c>
      <c r="Y537" s="76">
        <f t="shared" si="178"/>
        <v>0.5</v>
      </c>
      <c r="Z537" s="76">
        <f t="shared" si="160"/>
        <v>0.5</v>
      </c>
      <c r="AA537" s="76">
        <f t="shared" si="179"/>
        <v>-0.69314718055994529</v>
      </c>
    </row>
    <row r="538" spans="1:27" x14ac:dyDescent="0.25">
      <c r="A538">
        <v>0</v>
      </c>
      <c r="B538">
        <v>0</v>
      </c>
      <c r="C538">
        <v>0</v>
      </c>
      <c r="E538" s="87">
        <f t="shared" si="161"/>
        <v>0</v>
      </c>
      <c r="F538" s="87">
        <f t="shared" si="162"/>
        <v>1</v>
      </c>
      <c r="G538" s="87">
        <f t="shared" si="163"/>
        <v>0.5</v>
      </c>
      <c r="H538" s="87">
        <f t="shared" si="164"/>
        <v>0.5</v>
      </c>
      <c r="I538" s="87">
        <f t="shared" si="165"/>
        <v>-0.69314718055994529</v>
      </c>
      <c r="K538" s="76">
        <f t="shared" si="166"/>
        <v>0</v>
      </c>
      <c r="L538" s="76">
        <f t="shared" si="167"/>
        <v>1</v>
      </c>
      <c r="M538" s="76">
        <f t="shared" si="168"/>
        <v>0.5</v>
      </c>
      <c r="N538" s="76">
        <f t="shared" si="169"/>
        <v>0.5</v>
      </c>
      <c r="O538" s="76">
        <f t="shared" si="170"/>
        <v>-0.69314718055994529</v>
      </c>
      <c r="Q538" s="76">
        <f t="shared" si="171"/>
        <v>0</v>
      </c>
      <c r="R538" s="76">
        <f t="shared" si="172"/>
        <v>1</v>
      </c>
      <c r="S538" s="76">
        <f t="shared" si="173"/>
        <v>0.5</v>
      </c>
      <c r="T538" s="76">
        <f t="shared" si="174"/>
        <v>0.5</v>
      </c>
      <c r="U538" s="76">
        <f t="shared" si="175"/>
        <v>-0.69314718055994529</v>
      </c>
      <c r="W538" s="76">
        <f t="shared" si="176"/>
        <v>0</v>
      </c>
      <c r="X538" s="76">
        <f t="shared" si="177"/>
        <v>1</v>
      </c>
      <c r="Y538" s="76">
        <f t="shared" si="178"/>
        <v>0.5</v>
      </c>
      <c r="Z538" s="76">
        <f t="shared" si="160"/>
        <v>0.5</v>
      </c>
      <c r="AA538" s="76">
        <f t="shared" si="179"/>
        <v>-0.69314718055994529</v>
      </c>
    </row>
    <row r="539" spans="1:27" x14ac:dyDescent="0.25">
      <c r="A539">
        <v>0</v>
      </c>
      <c r="B539">
        <v>0</v>
      </c>
      <c r="C539">
        <v>0</v>
      </c>
      <c r="E539" s="87">
        <f t="shared" si="161"/>
        <v>0</v>
      </c>
      <c r="F539" s="87">
        <f t="shared" si="162"/>
        <v>1</v>
      </c>
      <c r="G539" s="87">
        <f t="shared" si="163"/>
        <v>0.5</v>
      </c>
      <c r="H539" s="87">
        <f t="shared" si="164"/>
        <v>0.5</v>
      </c>
      <c r="I539" s="87">
        <f t="shared" si="165"/>
        <v>-0.69314718055994529</v>
      </c>
      <c r="K539" s="76">
        <f t="shared" si="166"/>
        <v>0</v>
      </c>
      <c r="L539" s="76">
        <f t="shared" si="167"/>
        <v>1</v>
      </c>
      <c r="M539" s="76">
        <f t="shared" si="168"/>
        <v>0.5</v>
      </c>
      <c r="N539" s="76">
        <f t="shared" si="169"/>
        <v>0.5</v>
      </c>
      <c r="O539" s="76">
        <f t="shared" si="170"/>
        <v>-0.69314718055994529</v>
      </c>
      <c r="Q539" s="76">
        <f t="shared" si="171"/>
        <v>0</v>
      </c>
      <c r="R539" s="76">
        <f t="shared" si="172"/>
        <v>1</v>
      </c>
      <c r="S539" s="76">
        <f t="shared" si="173"/>
        <v>0.5</v>
      </c>
      <c r="T539" s="76">
        <f t="shared" si="174"/>
        <v>0.5</v>
      </c>
      <c r="U539" s="76">
        <f t="shared" si="175"/>
        <v>-0.69314718055994529</v>
      </c>
      <c r="W539" s="76">
        <f t="shared" si="176"/>
        <v>0</v>
      </c>
      <c r="X539" s="76">
        <f t="shared" si="177"/>
        <v>1</v>
      </c>
      <c r="Y539" s="76">
        <f t="shared" si="178"/>
        <v>0.5</v>
      </c>
      <c r="Z539" s="76">
        <f t="shared" si="160"/>
        <v>0.5</v>
      </c>
      <c r="AA539" s="76">
        <f t="shared" si="179"/>
        <v>-0.69314718055994529</v>
      </c>
    </row>
    <row r="540" spans="1:27" x14ac:dyDescent="0.25">
      <c r="A540">
        <v>0</v>
      </c>
      <c r="B540">
        <v>0</v>
      </c>
      <c r="C540">
        <v>1</v>
      </c>
      <c r="E540" s="87">
        <f t="shared" si="161"/>
        <v>0</v>
      </c>
      <c r="F540" s="87">
        <f t="shared" si="162"/>
        <v>1</v>
      </c>
      <c r="G540" s="87">
        <f t="shared" si="163"/>
        <v>0.5</v>
      </c>
      <c r="H540" s="87">
        <f t="shared" si="164"/>
        <v>0.5</v>
      </c>
      <c r="I540" s="87">
        <f t="shared" si="165"/>
        <v>-0.69314718055994529</v>
      </c>
      <c r="K540" s="76">
        <f t="shared" si="166"/>
        <v>0.605195533283861</v>
      </c>
      <c r="L540" s="76">
        <f t="shared" si="167"/>
        <v>1.8316103146534117</v>
      </c>
      <c r="M540" s="76">
        <f t="shared" si="168"/>
        <v>0.64684406084231982</v>
      </c>
      <c r="N540" s="76">
        <f t="shared" si="169"/>
        <v>0.35315593915768018</v>
      </c>
      <c r="O540" s="76">
        <f t="shared" si="170"/>
        <v>-1.0408455656056446</v>
      </c>
      <c r="Q540" s="76">
        <f t="shared" si="171"/>
        <v>0.605195533283861</v>
      </c>
      <c r="R540" s="76">
        <f t="shared" si="172"/>
        <v>1.8316103146534117</v>
      </c>
      <c r="S540" s="76">
        <f t="shared" si="173"/>
        <v>0.64684406084231982</v>
      </c>
      <c r="T540" s="76">
        <f t="shared" si="174"/>
        <v>0.35315593915768018</v>
      </c>
      <c r="U540" s="76">
        <f t="shared" si="175"/>
        <v>-1.0408455656056446</v>
      </c>
      <c r="W540" s="76">
        <f t="shared" si="176"/>
        <v>0</v>
      </c>
      <c r="X540" s="76">
        <f t="shared" si="177"/>
        <v>1</v>
      </c>
      <c r="Y540" s="76">
        <f t="shared" si="178"/>
        <v>0.5</v>
      </c>
      <c r="Z540" s="76">
        <f t="shared" si="160"/>
        <v>0.5</v>
      </c>
      <c r="AA540" s="76">
        <f t="shared" si="179"/>
        <v>-0.69314718055994529</v>
      </c>
    </row>
    <row r="541" spans="1:27" x14ac:dyDescent="0.25">
      <c r="A541">
        <v>0</v>
      </c>
      <c r="B541">
        <v>0</v>
      </c>
      <c r="C541">
        <v>1</v>
      </c>
      <c r="E541" s="87">
        <f t="shared" si="161"/>
        <v>0</v>
      </c>
      <c r="F541" s="87">
        <f t="shared" si="162"/>
        <v>1</v>
      </c>
      <c r="G541" s="87">
        <f t="shared" si="163"/>
        <v>0.5</v>
      </c>
      <c r="H541" s="87">
        <f t="shared" si="164"/>
        <v>0.5</v>
      </c>
      <c r="I541" s="87">
        <f t="shared" si="165"/>
        <v>-0.69314718055994529</v>
      </c>
      <c r="K541" s="76">
        <f t="shared" si="166"/>
        <v>0.605195533283861</v>
      </c>
      <c r="L541" s="76">
        <f t="shared" si="167"/>
        <v>1.8316103146534117</v>
      </c>
      <c r="M541" s="76">
        <f t="shared" si="168"/>
        <v>0.64684406084231982</v>
      </c>
      <c r="N541" s="76">
        <f t="shared" si="169"/>
        <v>0.35315593915768018</v>
      </c>
      <c r="O541" s="76">
        <f t="shared" si="170"/>
        <v>-1.0408455656056446</v>
      </c>
      <c r="Q541" s="76">
        <f t="shared" si="171"/>
        <v>0.605195533283861</v>
      </c>
      <c r="R541" s="76">
        <f t="shared" si="172"/>
        <v>1.8316103146534117</v>
      </c>
      <c r="S541" s="76">
        <f t="shared" si="173"/>
        <v>0.64684406084231982</v>
      </c>
      <c r="T541" s="76">
        <f t="shared" si="174"/>
        <v>0.35315593915768018</v>
      </c>
      <c r="U541" s="76">
        <f t="shared" si="175"/>
        <v>-1.0408455656056446</v>
      </c>
      <c r="W541" s="76">
        <f t="shared" si="176"/>
        <v>0</v>
      </c>
      <c r="X541" s="76">
        <f t="shared" si="177"/>
        <v>1</v>
      </c>
      <c r="Y541" s="76">
        <f t="shared" si="178"/>
        <v>0.5</v>
      </c>
      <c r="Z541" s="76">
        <f t="shared" si="160"/>
        <v>0.5</v>
      </c>
      <c r="AA541" s="76">
        <f t="shared" si="179"/>
        <v>-0.69314718055994529</v>
      </c>
    </row>
    <row r="542" spans="1:27" x14ac:dyDescent="0.25">
      <c r="A542">
        <v>0</v>
      </c>
      <c r="B542">
        <v>0</v>
      </c>
      <c r="C542">
        <v>0</v>
      </c>
      <c r="E542" s="87">
        <f t="shared" si="161"/>
        <v>0</v>
      </c>
      <c r="F542" s="87">
        <f t="shared" si="162"/>
        <v>1</v>
      </c>
      <c r="G542" s="87">
        <f t="shared" si="163"/>
        <v>0.5</v>
      </c>
      <c r="H542" s="87">
        <f t="shared" si="164"/>
        <v>0.5</v>
      </c>
      <c r="I542" s="87">
        <f t="shared" si="165"/>
        <v>-0.69314718055994529</v>
      </c>
      <c r="K542" s="76">
        <f t="shared" si="166"/>
        <v>0</v>
      </c>
      <c r="L542" s="76">
        <f t="shared" si="167"/>
        <v>1</v>
      </c>
      <c r="M542" s="76">
        <f t="shared" si="168"/>
        <v>0.5</v>
      </c>
      <c r="N542" s="76">
        <f t="shared" si="169"/>
        <v>0.5</v>
      </c>
      <c r="O542" s="76">
        <f t="shared" si="170"/>
        <v>-0.69314718055994529</v>
      </c>
      <c r="Q542" s="76">
        <f t="shared" si="171"/>
        <v>0</v>
      </c>
      <c r="R542" s="76">
        <f t="shared" si="172"/>
        <v>1</v>
      </c>
      <c r="S542" s="76">
        <f t="shared" si="173"/>
        <v>0.5</v>
      </c>
      <c r="T542" s="76">
        <f t="shared" si="174"/>
        <v>0.5</v>
      </c>
      <c r="U542" s="76">
        <f t="shared" si="175"/>
        <v>-0.69314718055994529</v>
      </c>
      <c r="W542" s="76">
        <f t="shared" si="176"/>
        <v>0</v>
      </c>
      <c r="X542" s="76">
        <f t="shared" si="177"/>
        <v>1</v>
      </c>
      <c r="Y542" s="76">
        <f t="shared" si="178"/>
        <v>0.5</v>
      </c>
      <c r="Z542" s="76">
        <f t="shared" si="160"/>
        <v>0.5</v>
      </c>
      <c r="AA542" s="76">
        <f t="shared" si="179"/>
        <v>-0.69314718055994529</v>
      </c>
    </row>
    <row r="543" spans="1:27" x14ac:dyDescent="0.25">
      <c r="A543">
        <v>0</v>
      </c>
      <c r="B543">
        <v>0</v>
      </c>
      <c r="C543">
        <v>0</v>
      </c>
      <c r="E543" s="87">
        <f t="shared" si="161"/>
        <v>0</v>
      </c>
      <c r="F543" s="87">
        <f t="shared" si="162"/>
        <v>1</v>
      </c>
      <c r="G543" s="87">
        <f t="shared" si="163"/>
        <v>0.5</v>
      </c>
      <c r="H543" s="87">
        <f t="shared" si="164"/>
        <v>0.5</v>
      </c>
      <c r="I543" s="87">
        <f t="shared" si="165"/>
        <v>-0.69314718055994529</v>
      </c>
      <c r="K543" s="76">
        <f t="shared" si="166"/>
        <v>0</v>
      </c>
      <c r="L543" s="76">
        <f t="shared" si="167"/>
        <v>1</v>
      </c>
      <c r="M543" s="76">
        <f t="shared" si="168"/>
        <v>0.5</v>
      </c>
      <c r="N543" s="76">
        <f t="shared" si="169"/>
        <v>0.5</v>
      </c>
      <c r="O543" s="76">
        <f t="shared" si="170"/>
        <v>-0.69314718055994529</v>
      </c>
      <c r="Q543" s="76">
        <f t="shared" si="171"/>
        <v>0</v>
      </c>
      <c r="R543" s="76">
        <f t="shared" si="172"/>
        <v>1</v>
      </c>
      <c r="S543" s="76">
        <f t="shared" si="173"/>
        <v>0.5</v>
      </c>
      <c r="T543" s="76">
        <f t="shared" si="174"/>
        <v>0.5</v>
      </c>
      <c r="U543" s="76">
        <f t="shared" si="175"/>
        <v>-0.69314718055994529</v>
      </c>
      <c r="W543" s="76">
        <f t="shared" si="176"/>
        <v>0</v>
      </c>
      <c r="X543" s="76">
        <f t="shared" si="177"/>
        <v>1</v>
      </c>
      <c r="Y543" s="76">
        <f t="shared" si="178"/>
        <v>0.5</v>
      </c>
      <c r="Z543" s="76">
        <f t="shared" si="160"/>
        <v>0.5</v>
      </c>
      <c r="AA543" s="76">
        <f t="shared" si="179"/>
        <v>-0.69314718055994529</v>
      </c>
    </row>
    <row r="544" spans="1:27" x14ac:dyDescent="0.25">
      <c r="A544">
        <v>0</v>
      </c>
      <c r="B544">
        <v>0</v>
      </c>
      <c r="C544">
        <v>0</v>
      </c>
      <c r="E544" s="87">
        <f t="shared" si="161"/>
        <v>0</v>
      </c>
      <c r="F544" s="87">
        <f t="shared" si="162"/>
        <v>1</v>
      </c>
      <c r="G544" s="87">
        <f t="shared" si="163"/>
        <v>0.5</v>
      </c>
      <c r="H544" s="87">
        <f t="shared" si="164"/>
        <v>0.5</v>
      </c>
      <c r="I544" s="87">
        <f t="shared" si="165"/>
        <v>-0.69314718055994529</v>
      </c>
      <c r="K544" s="76">
        <f t="shared" si="166"/>
        <v>0</v>
      </c>
      <c r="L544" s="76">
        <f t="shared" si="167"/>
        <v>1</v>
      </c>
      <c r="M544" s="76">
        <f t="shared" si="168"/>
        <v>0.5</v>
      </c>
      <c r="N544" s="76">
        <f t="shared" si="169"/>
        <v>0.5</v>
      </c>
      <c r="O544" s="76">
        <f t="shared" si="170"/>
        <v>-0.69314718055994529</v>
      </c>
      <c r="Q544" s="76">
        <f t="shared" si="171"/>
        <v>0</v>
      </c>
      <c r="R544" s="76">
        <f t="shared" si="172"/>
        <v>1</v>
      </c>
      <c r="S544" s="76">
        <f t="shared" si="173"/>
        <v>0.5</v>
      </c>
      <c r="T544" s="76">
        <f t="shared" si="174"/>
        <v>0.5</v>
      </c>
      <c r="U544" s="76">
        <f t="shared" si="175"/>
        <v>-0.69314718055994529</v>
      </c>
      <c r="W544" s="76">
        <f t="shared" si="176"/>
        <v>0</v>
      </c>
      <c r="X544" s="76">
        <f t="shared" si="177"/>
        <v>1</v>
      </c>
      <c r="Y544" s="76">
        <f t="shared" si="178"/>
        <v>0.5</v>
      </c>
      <c r="Z544" s="76">
        <f t="shared" si="160"/>
        <v>0.5</v>
      </c>
      <c r="AA544" s="76">
        <f t="shared" si="179"/>
        <v>-0.69314718055994529</v>
      </c>
    </row>
    <row r="545" spans="1:27" x14ac:dyDescent="0.25">
      <c r="A545">
        <v>0</v>
      </c>
      <c r="B545">
        <v>0</v>
      </c>
      <c r="C545">
        <v>0</v>
      </c>
      <c r="E545" s="87">
        <f t="shared" si="161"/>
        <v>0</v>
      </c>
      <c r="F545" s="87">
        <f t="shared" si="162"/>
        <v>1</v>
      </c>
      <c r="G545" s="87">
        <f t="shared" si="163"/>
        <v>0.5</v>
      </c>
      <c r="H545" s="87">
        <f t="shared" si="164"/>
        <v>0.5</v>
      </c>
      <c r="I545" s="87">
        <f t="shared" si="165"/>
        <v>-0.69314718055994529</v>
      </c>
      <c r="K545" s="76">
        <f t="shared" si="166"/>
        <v>0</v>
      </c>
      <c r="L545" s="76">
        <f t="shared" si="167"/>
        <v>1</v>
      </c>
      <c r="M545" s="76">
        <f t="shared" si="168"/>
        <v>0.5</v>
      </c>
      <c r="N545" s="76">
        <f t="shared" si="169"/>
        <v>0.5</v>
      </c>
      <c r="O545" s="76">
        <f t="shared" si="170"/>
        <v>-0.69314718055994529</v>
      </c>
      <c r="Q545" s="76">
        <f t="shared" si="171"/>
        <v>0</v>
      </c>
      <c r="R545" s="76">
        <f t="shared" si="172"/>
        <v>1</v>
      </c>
      <c r="S545" s="76">
        <f t="shared" si="173"/>
        <v>0.5</v>
      </c>
      <c r="T545" s="76">
        <f t="shared" si="174"/>
        <v>0.5</v>
      </c>
      <c r="U545" s="76">
        <f t="shared" si="175"/>
        <v>-0.69314718055994529</v>
      </c>
      <c r="W545" s="76">
        <f t="shared" si="176"/>
        <v>0</v>
      </c>
      <c r="X545" s="76">
        <f t="shared" si="177"/>
        <v>1</v>
      </c>
      <c r="Y545" s="76">
        <f t="shared" si="178"/>
        <v>0.5</v>
      </c>
      <c r="Z545" s="76">
        <f t="shared" si="160"/>
        <v>0.5</v>
      </c>
      <c r="AA545" s="76">
        <f t="shared" si="179"/>
        <v>-0.69314718055994529</v>
      </c>
    </row>
    <row r="546" spans="1:27" x14ac:dyDescent="0.25">
      <c r="A546">
        <v>0</v>
      </c>
      <c r="B546">
        <v>0</v>
      </c>
      <c r="C546">
        <v>0</v>
      </c>
      <c r="E546" s="87">
        <f t="shared" si="161"/>
        <v>0</v>
      </c>
      <c r="F546" s="87">
        <f t="shared" si="162"/>
        <v>1</v>
      </c>
      <c r="G546" s="87">
        <f t="shared" si="163"/>
        <v>0.5</v>
      </c>
      <c r="H546" s="87">
        <f t="shared" si="164"/>
        <v>0.5</v>
      </c>
      <c r="I546" s="87">
        <f t="shared" si="165"/>
        <v>-0.69314718055994529</v>
      </c>
      <c r="K546" s="76">
        <f t="shared" si="166"/>
        <v>0</v>
      </c>
      <c r="L546" s="76">
        <f t="shared" si="167"/>
        <v>1</v>
      </c>
      <c r="M546" s="76">
        <f t="shared" si="168"/>
        <v>0.5</v>
      </c>
      <c r="N546" s="76">
        <f t="shared" si="169"/>
        <v>0.5</v>
      </c>
      <c r="O546" s="76">
        <f t="shared" si="170"/>
        <v>-0.69314718055994529</v>
      </c>
      <c r="Q546" s="76">
        <f t="shared" si="171"/>
        <v>0</v>
      </c>
      <c r="R546" s="76">
        <f t="shared" si="172"/>
        <v>1</v>
      </c>
      <c r="S546" s="76">
        <f t="shared" si="173"/>
        <v>0.5</v>
      </c>
      <c r="T546" s="76">
        <f t="shared" si="174"/>
        <v>0.5</v>
      </c>
      <c r="U546" s="76">
        <f t="shared" si="175"/>
        <v>-0.69314718055994529</v>
      </c>
      <c r="W546" s="76">
        <f t="shared" si="176"/>
        <v>0</v>
      </c>
      <c r="X546" s="76">
        <f t="shared" si="177"/>
        <v>1</v>
      </c>
      <c r="Y546" s="76">
        <f t="shared" si="178"/>
        <v>0.5</v>
      </c>
      <c r="Z546" s="76">
        <f t="shared" si="160"/>
        <v>0.5</v>
      </c>
      <c r="AA546" s="76">
        <f t="shared" si="179"/>
        <v>-0.69314718055994529</v>
      </c>
    </row>
    <row r="547" spans="1:27" x14ac:dyDescent="0.25">
      <c r="A547">
        <v>0</v>
      </c>
      <c r="B547">
        <v>0</v>
      </c>
      <c r="C547">
        <v>0</v>
      </c>
      <c r="E547" s="87">
        <f t="shared" si="161"/>
        <v>0</v>
      </c>
      <c r="F547" s="87">
        <f t="shared" si="162"/>
        <v>1</v>
      </c>
      <c r="G547" s="87">
        <f t="shared" si="163"/>
        <v>0.5</v>
      </c>
      <c r="H547" s="87">
        <f t="shared" si="164"/>
        <v>0.5</v>
      </c>
      <c r="I547" s="87">
        <f t="shared" si="165"/>
        <v>-0.69314718055994529</v>
      </c>
      <c r="K547" s="76">
        <f t="shared" si="166"/>
        <v>0</v>
      </c>
      <c r="L547" s="76">
        <f t="shared" si="167"/>
        <v>1</v>
      </c>
      <c r="M547" s="76">
        <f t="shared" si="168"/>
        <v>0.5</v>
      </c>
      <c r="N547" s="76">
        <f t="shared" si="169"/>
        <v>0.5</v>
      </c>
      <c r="O547" s="76">
        <f t="shared" si="170"/>
        <v>-0.69314718055994529</v>
      </c>
      <c r="Q547" s="76">
        <f t="shared" si="171"/>
        <v>0</v>
      </c>
      <c r="R547" s="76">
        <f t="shared" si="172"/>
        <v>1</v>
      </c>
      <c r="S547" s="76">
        <f t="shared" si="173"/>
        <v>0.5</v>
      </c>
      <c r="T547" s="76">
        <f t="shared" si="174"/>
        <v>0.5</v>
      </c>
      <c r="U547" s="76">
        <f t="shared" si="175"/>
        <v>-0.69314718055994529</v>
      </c>
      <c r="W547" s="76">
        <f t="shared" si="176"/>
        <v>0</v>
      </c>
      <c r="X547" s="76">
        <f t="shared" si="177"/>
        <v>1</v>
      </c>
      <c r="Y547" s="76">
        <f t="shared" si="178"/>
        <v>0.5</v>
      </c>
      <c r="Z547" s="76">
        <f t="shared" si="160"/>
        <v>0.5</v>
      </c>
      <c r="AA547" s="76">
        <f t="shared" si="179"/>
        <v>-0.69314718055994529</v>
      </c>
    </row>
    <row r="548" spans="1:27" x14ac:dyDescent="0.25">
      <c r="A548">
        <v>0</v>
      </c>
      <c r="B548">
        <v>0</v>
      </c>
      <c r="C548">
        <v>0</v>
      </c>
      <c r="E548" s="87">
        <f t="shared" si="161"/>
        <v>0</v>
      </c>
      <c r="F548" s="87">
        <f t="shared" si="162"/>
        <v>1</v>
      </c>
      <c r="G548" s="87">
        <f t="shared" si="163"/>
        <v>0.5</v>
      </c>
      <c r="H548" s="87">
        <f t="shared" si="164"/>
        <v>0.5</v>
      </c>
      <c r="I548" s="87">
        <f t="shared" si="165"/>
        <v>-0.69314718055994529</v>
      </c>
      <c r="K548" s="76">
        <f t="shared" si="166"/>
        <v>0</v>
      </c>
      <c r="L548" s="76">
        <f t="shared" si="167"/>
        <v>1</v>
      </c>
      <c r="M548" s="76">
        <f t="shared" si="168"/>
        <v>0.5</v>
      </c>
      <c r="N548" s="76">
        <f t="shared" si="169"/>
        <v>0.5</v>
      </c>
      <c r="O548" s="76">
        <f t="shared" si="170"/>
        <v>-0.69314718055994529</v>
      </c>
      <c r="Q548" s="76">
        <f t="shared" si="171"/>
        <v>0</v>
      </c>
      <c r="R548" s="76">
        <f t="shared" si="172"/>
        <v>1</v>
      </c>
      <c r="S548" s="76">
        <f t="shared" si="173"/>
        <v>0.5</v>
      </c>
      <c r="T548" s="76">
        <f t="shared" si="174"/>
        <v>0.5</v>
      </c>
      <c r="U548" s="76">
        <f t="shared" si="175"/>
        <v>-0.69314718055994529</v>
      </c>
      <c r="W548" s="76">
        <f t="shared" si="176"/>
        <v>0</v>
      </c>
      <c r="X548" s="76">
        <f t="shared" si="177"/>
        <v>1</v>
      </c>
      <c r="Y548" s="76">
        <f t="shared" si="178"/>
        <v>0.5</v>
      </c>
      <c r="Z548" s="76">
        <f t="shared" si="160"/>
        <v>0.5</v>
      </c>
      <c r="AA548" s="76">
        <f t="shared" si="179"/>
        <v>-0.69314718055994529</v>
      </c>
    </row>
    <row r="549" spans="1:27" x14ac:dyDescent="0.25">
      <c r="A549">
        <v>0</v>
      </c>
      <c r="B549">
        <v>0</v>
      </c>
      <c r="C549">
        <v>0</v>
      </c>
      <c r="E549" s="87">
        <f t="shared" si="161"/>
        <v>0</v>
      </c>
      <c r="F549" s="87">
        <f t="shared" si="162"/>
        <v>1</v>
      </c>
      <c r="G549" s="87">
        <f t="shared" si="163"/>
        <v>0.5</v>
      </c>
      <c r="H549" s="87">
        <f t="shared" si="164"/>
        <v>0.5</v>
      </c>
      <c r="I549" s="87">
        <f t="shared" si="165"/>
        <v>-0.69314718055994529</v>
      </c>
      <c r="K549" s="76">
        <f t="shared" si="166"/>
        <v>0</v>
      </c>
      <c r="L549" s="76">
        <f t="shared" si="167"/>
        <v>1</v>
      </c>
      <c r="M549" s="76">
        <f t="shared" si="168"/>
        <v>0.5</v>
      </c>
      <c r="N549" s="76">
        <f t="shared" si="169"/>
        <v>0.5</v>
      </c>
      <c r="O549" s="76">
        <f t="shared" si="170"/>
        <v>-0.69314718055994529</v>
      </c>
      <c r="Q549" s="76">
        <f t="shared" si="171"/>
        <v>0</v>
      </c>
      <c r="R549" s="76">
        <f t="shared" si="172"/>
        <v>1</v>
      </c>
      <c r="S549" s="76">
        <f t="shared" si="173"/>
        <v>0.5</v>
      </c>
      <c r="T549" s="76">
        <f t="shared" si="174"/>
        <v>0.5</v>
      </c>
      <c r="U549" s="76">
        <f t="shared" si="175"/>
        <v>-0.69314718055994529</v>
      </c>
      <c r="W549" s="76">
        <f t="shared" si="176"/>
        <v>0</v>
      </c>
      <c r="X549" s="76">
        <f t="shared" si="177"/>
        <v>1</v>
      </c>
      <c r="Y549" s="76">
        <f t="shared" si="178"/>
        <v>0.5</v>
      </c>
      <c r="Z549" s="76">
        <f t="shared" si="160"/>
        <v>0.5</v>
      </c>
      <c r="AA549" s="76">
        <f t="shared" si="179"/>
        <v>-0.69314718055994529</v>
      </c>
    </row>
    <row r="550" spans="1:27" x14ac:dyDescent="0.25">
      <c r="A550">
        <v>0</v>
      </c>
      <c r="B550">
        <v>0</v>
      </c>
      <c r="C550">
        <v>0</v>
      </c>
      <c r="E550" s="87">
        <f t="shared" si="161"/>
        <v>0</v>
      </c>
      <c r="F550" s="87">
        <f t="shared" si="162"/>
        <v>1</v>
      </c>
      <c r="G550" s="87">
        <f t="shared" si="163"/>
        <v>0.5</v>
      </c>
      <c r="H550" s="87">
        <f t="shared" si="164"/>
        <v>0.5</v>
      </c>
      <c r="I550" s="87">
        <f t="shared" si="165"/>
        <v>-0.69314718055994529</v>
      </c>
      <c r="K550" s="76">
        <f t="shared" si="166"/>
        <v>0</v>
      </c>
      <c r="L550" s="76">
        <f t="shared" si="167"/>
        <v>1</v>
      </c>
      <c r="M550" s="76">
        <f t="shared" si="168"/>
        <v>0.5</v>
      </c>
      <c r="N550" s="76">
        <f t="shared" si="169"/>
        <v>0.5</v>
      </c>
      <c r="O550" s="76">
        <f t="shared" si="170"/>
        <v>-0.69314718055994529</v>
      </c>
      <c r="Q550" s="76">
        <f t="shared" si="171"/>
        <v>0</v>
      </c>
      <c r="R550" s="76">
        <f t="shared" si="172"/>
        <v>1</v>
      </c>
      <c r="S550" s="76">
        <f t="shared" si="173"/>
        <v>0.5</v>
      </c>
      <c r="T550" s="76">
        <f t="shared" si="174"/>
        <v>0.5</v>
      </c>
      <c r="U550" s="76">
        <f t="shared" si="175"/>
        <v>-0.69314718055994529</v>
      </c>
      <c r="W550" s="76">
        <f t="shared" si="176"/>
        <v>0</v>
      </c>
      <c r="X550" s="76">
        <f t="shared" si="177"/>
        <v>1</v>
      </c>
      <c r="Y550" s="76">
        <f t="shared" si="178"/>
        <v>0.5</v>
      </c>
      <c r="Z550" s="76">
        <f t="shared" si="160"/>
        <v>0.5</v>
      </c>
      <c r="AA550" s="76">
        <f t="shared" si="179"/>
        <v>-0.69314718055994529</v>
      </c>
    </row>
    <row r="551" spans="1:27" x14ac:dyDescent="0.25">
      <c r="A551">
        <v>0</v>
      </c>
      <c r="B551">
        <v>0</v>
      </c>
      <c r="C551">
        <v>0</v>
      </c>
      <c r="E551" s="87">
        <f t="shared" si="161"/>
        <v>0</v>
      </c>
      <c r="F551" s="87">
        <f t="shared" si="162"/>
        <v>1</v>
      </c>
      <c r="G551" s="87">
        <f t="shared" si="163"/>
        <v>0.5</v>
      </c>
      <c r="H551" s="87">
        <f t="shared" si="164"/>
        <v>0.5</v>
      </c>
      <c r="I551" s="87">
        <f t="shared" si="165"/>
        <v>-0.69314718055994529</v>
      </c>
      <c r="K551" s="76">
        <f t="shared" si="166"/>
        <v>0</v>
      </c>
      <c r="L551" s="76">
        <f t="shared" si="167"/>
        <v>1</v>
      </c>
      <c r="M551" s="76">
        <f t="shared" si="168"/>
        <v>0.5</v>
      </c>
      <c r="N551" s="76">
        <f t="shared" si="169"/>
        <v>0.5</v>
      </c>
      <c r="O551" s="76">
        <f t="shared" si="170"/>
        <v>-0.69314718055994529</v>
      </c>
      <c r="Q551" s="76">
        <f t="shared" si="171"/>
        <v>0</v>
      </c>
      <c r="R551" s="76">
        <f t="shared" si="172"/>
        <v>1</v>
      </c>
      <c r="S551" s="76">
        <f t="shared" si="173"/>
        <v>0.5</v>
      </c>
      <c r="T551" s="76">
        <f t="shared" si="174"/>
        <v>0.5</v>
      </c>
      <c r="U551" s="76">
        <f t="shared" si="175"/>
        <v>-0.69314718055994529</v>
      </c>
      <c r="W551" s="76">
        <f t="shared" si="176"/>
        <v>0</v>
      </c>
      <c r="X551" s="76">
        <f t="shared" si="177"/>
        <v>1</v>
      </c>
      <c r="Y551" s="76">
        <f t="shared" si="178"/>
        <v>0.5</v>
      </c>
      <c r="Z551" s="76">
        <f t="shared" si="160"/>
        <v>0.5</v>
      </c>
      <c r="AA551" s="76">
        <f t="shared" si="179"/>
        <v>-0.69314718055994529</v>
      </c>
    </row>
    <row r="552" spans="1:27" x14ac:dyDescent="0.25">
      <c r="A552">
        <v>0</v>
      </c>
      <c r="B552">
        <v>0</v>
      </c>
      <c r="C552">
        <v>1</v>
      </c>
      <c r="E552" s="87">
        <f t="shared" si="161"/>
        <v>0</v>
      </c>
      <c r="F552" s="87">
        <f t="shared" si="162"/>
        <v>1</v>
      </c>
      <c r="G552" s="87">
        <f t="shared" si="163"/>
        <v>0.5</v>
      </c>
      <c r="H552" s="87">
        <f t="shared" si="164"/>
        <v>0.5</v>
      </c>
      <c r="I552" s="87">
        <f t="shared" si="165"/>
        <v>-0.69314718055994529</v>
      </c>
      <c r="K552" s="76">
        <f t="shared" si="166"/>
        <v>0.605195533283861</v>
      </c>
      <c r="L552" s="76">
        <f t="shared" si="167"/>
        <v>1.8316103146534117</v>
      </c>
      <c r="M552" s="76">
        <f t="shared" si="168"/>
        <v>0.64684406084231982</v>
      </c>
      <c r="N552" s="76">
        <f t="shared" si="169"/>
        <v>0.35315593915768018</v>
      </c>
      <c r="O552" s="76">
        <f t="shared" si="170"/>
        <v>-1.0408455656056446</v>
      </c>
      <c r="Q552" s="76">
        <f t="shared" si="171"/>
        <v>0.605195533283861</v>
      </c>
      <c r="R552" s="76">
        <f t="shared" si="172"/>
        <v>1.8316103146534117</v>
      </c>
      <c r="S552" s="76">
        <f t="shared" si="173"/>
        <v>0.64684406084231982</v>
      </c>
      <c r="T552" s="76">
        <f t="shared" si="174"/>
        <v>0.35315593915768018</v>
      </c>
      <c r="U552" s="76">
        <f t="shared" si="175"/>
        <v>-1.0408455656056446</v>
      </c>
      <c r="W552" s="76">
        <f t="shared" si="176"/>
        <v>0</v>
      </c>
      <c r="X552" s="76">
        <f t="shared" si="177"/>
        <v>1</v>
      </c>
      <c r="Y552" s="76">
        <f t="shared" si="178"/>
        <v>0.5</v>
      </c>
      <c r="Z552" s="76">
        <f t="shared" si="160"/>
        <v>0.5</v>
      </c>
      <c r="AA552" s="76">
        <f t="shared" si="179"/>
        <v>-0.69314718055994529</v>
      </c>
    </row>
    <row r="553" spans="1:27" x14ac:dyDescent="0.25">
      <c r="A553">
        <v>0</v>
      </c>
      <c r="B553">
        <v>0</v>
      </c>
      <c r="C553">
        <v>0</v>
      </c>
      <c r="E553" s="87">
        <f t="shared" si="161"/>
        <v>0</v>
      </c>
      <c r="F553" s="87">
        <f t="shared" si="162"/>
        <v>1</v>
      </c>
      <c r="G553" s="87">
        <f t="shared" si="163"/>
        <v>0.5</v>
      </c>
      <c r="H553" s="87">
        <f t="shared" si="164"/>
        <v>0.5</v>
      </c>
      <c r="I553" s="87">
        <f t="shared" si="165"/>
        <v>-0.69314718055994529</v>
      </c>
      <c r="K553" s="76">
        <f t="shared" si="166"/>
        <v>0</v>
      </c>
      <c r="L553" s="76">
        <f t="shared" si="167"/>
        <v>1</v>
      </c>
      <c r="M553" s="76">
        <f t="shared" si="168"/>
        <v>0.5</v>
      </c>
      <c r="N553" s="76">
        <f t="shared" si="169"/>
        <v>0.5</v>
      </c>
      <c r="O553" s="76">
        <f t="shared" si="170"/>
        <v>-0.69314718055994529</v>
      </c>
      <c r="Q553" s="76">
        <f t="shared" si="171"/>
        <v>0</v>
      </c>
      <c r="R553" s="76">
        <f t="shared" si="172"/>
        <v>1</v>
      </c>
      <c r="S553" s="76">
        <f t="shared" si="173"/>
        <v>0.5</v>
      </c>
      <c r="T553" s="76">
        <f t="shared" si="174"/>
        <v>0.5</v>
      </c>
      <c r="U553" s="76">
        <f t="shared" si="175"/>
        <v>-0.69314718055994529</v>
      </c>
      <c r="W553" s="76">
        <f t="shared" si="176"/>
        <v>0</v>
      </c>
      <c r="X553" s="76">
        <f t="shared" si="177"/>
        <v>1</v>
      </c>
      <c r="Y553" s="76">
        <f t="shared" si="178"/>
        <v>0.5</v>
      </c>
      <c r="Z553" s="76">
        <f t="shared" si="160"/>
        <v>0.5</v>
      </c>
      <c r="AA553" s="76">
        <f t="shared" si="179"/>
        <v>-0.69314718055994529</v>
      </c>
    </row>
    <row r="554" spans="1:27" x14ac:dyDescent="0.25">
      <c r="A554">
        <v>0</v>
      </c>
      <c r="B554">
        <v>0</v>
      </c>
      <c r="C554">
        <v>0</v>
      </c>
      <c r="E554" s="87">
        <f t="shared" si="161"/>
        <v>0</v>
      </c>
      <c r="F554" s="87">
        <f t="shared" si="162"/>
        <v>1</v>
      </c>
      <c r="G554" s="87">
        <f t="shared" si="163"/>
        <v>0.5</v>
      </c>
      <c r="H554" s="87">
        <f t="shared" si="164"/>
        <v>0.5</v>
      </c>
      <c r="I554" s="87">
        <f t="shared" si="165"/>
        <v>-0.69314718055994529</v>
      </c>
      <c r="K554" s="76">
        <f t="shared" si="166"/>
        <v>0</v>
      </c>
      <c r="L554" s="76">
        <f t="shared" si="167"/>
        <v>1</v>
      </c>
      <c r="M554" s="76">
        <f t="shared" si="168"/>
        <v>0.5</v>
      </c>
      <c r="N554" s="76">
        <f t="shared" si="169"/>
        <v>0.5</v>
      </c>
      <c r="O554" s="76">
        <f t="shared" si="170"/>
        <v>-0.69314718055994529</v>
      </c>
      <c r="Q554" s="76">
        <f t="shared" si="171"/>
        <v>0</v>
      </c>
      <c r="R554" s="76">
        <f t="shared" si="172"/>
        <v>1</v>
      </c>
      <c r="S554" s="76">
        <f t="shared" si="173"/>
        <v>0.5</v>
      </c>
      <c r="T554" s="76">
        <f t="shared" si="174"/>
        <v>0.5</v>
      </c>
      <c r="U554" s="76">
        <f t="shared" si="175"/>
        <v>-0.69314718055994529</v>
      </c>
      <c r="W554" s="76">
        <f t="shared" si="176"/>
        <v>0</v>
      </c>
      <c r="X554" s="76">
        <f t="shared" si="177"/>
        <v>1</v>
      </c>
      <c r="Y554" s="76">
        <f t="shared" si="178"/>
        <v>0.5</v>
      </c>
      <c r="Z554" s="76">
        <f t="shared" si="160"/>
        <v>0.5</v>
      </c>
      <c r="AA554" s="76">
        <f t="shared" si="179"/>
        <v>-0.69314718055994529</v>
      </c>
    </row>
    <row r="555" spans="1:27" x14ac:dyDescent="0.25">
      <c r="A555">
        <v>0</v>
      </c>
      <c r="B555">
        <v>0</v>
      </c>
      <c r="C555">
        <v>1</v>
      </c>
      <c r="E555" s="87">
        <f t="shared" si="161"/>
        <v>0</v>
      </c>
      <c r="F555" s="87">
        <f t="shared" si="162"/>
        <v>1</v>
      </c>
      <c r="G555" s="87">
        <f t="shared" si="163"/>
        <v>0.5</v>
      </c>
      <c r="H555" s="87">
        <f t="shared" si="164"/>
        <v>0.5</v>
      </c>
      <c r="I555" s="87">
        <f t="shared" si="165"/>
        <v>-0.69314718055994529</v>
      </c>
      <c r="K555" s="76">
        <f t="shared" si="166"/>
        <v>0.605195533283861</v>
      </c>
      <c r="L555" s="76">
        <f t="shared" si="167"/>
        <v>1.8316103146534117</v>
      </c>
      <c r="M555" s="76">
        <f t="shared" si="168"/>
        <v>0.64684406084231982</v>
      </c>
      <c r="N555" s="76">
        <f t="shared" si="169"/>
        <v>0.35315593915768018</v>
      </c>
      <c r="O555" s="76">
        <f t="shared" si="170"/>
        <v>-1.0408455656056446</v>
      </c>
      <c r="Q555" s="76">
        <f t="shared" si="171"/>
        <v>0.605195533283861</v>
      </c>
      <c r="R555" s="76">
        <f t="shared" si="172"/>
        <v>1.8316103146534117</v>
      </c>
      <c r="S555" s="76">
        <f t="shared" si="173"/>
        <v>0.64684406084231982</v>
      </c>
      <c r="T555" s="76">
        <f t="shared" si="174"/>
        <v>0.35315593915768018</v>
      </c>
      <c r="U555" s="76">
        <f t="shared" si="175"/>
        <v>-1.0408455656056446</v>
      </c>
      <c r="W555" s="76">
        <f t="shared" si="176"/>
        <v>0</v>
      </c>
      <c r="X555" s="76">
        <f t="shared" si="177"/>
        <v>1</v>
      </c>
      <c r="Y555" s="76">
        <f t="shared" si="178"/>
        <v>0.5</v>
      </c>
      <c r="Z555" s="76">
        <f t="shared" si="160"/>
        <v>0.5</v>
      </c>
      <c r="AA555" s="76">
        <f t="shared" si="179"/>
        <v>-0.69314718055994529</v>
      </c>
    </row>
    <row r="556" spans="1:27" x14ac:dyDescent="0.25">
      <c r="A556">
        <v>0</v>
      </c>
      <c r="B556">
        <v>0</v>
      </c>
      <c r="C556">
        <v>0</v>
      </c>
      <c r="E556" s="87">
        <f t="shared" si="161"/>
        <v>0</v>
      </c>
      <c r="F556" s="87">
        <f t="shared" si="162"/>
        <v>1</v>
      </c>
      <c r="G556" s="87">
        <f t="shared" si="163"/>
        <v>0.5</v>
      </c>
      <c r="H556" s="87">
        <f t="shared" si="164"/>
        <v>0.5</v>
      </c>
      <c r="I556" s="87">
        <f t="shared" si="165"/>
        <v>-0.69314718055994529</v>
      </c>
      <c r="K556" s="76">
        <f t="shared" si="166"/>
        <v>0</v>
      </c>
      <c r="L556" s="76">
        <f t="shared" si="167"/>
        <v>1</v>
      </c>
      <c r="M556" s="76">
        <f t="shared" si="168"/>
        <v>0.5</v>
      </c>
      <c r="N556" s="76">
        <f t="shared" si="169"/>
        <v>0.5</v>
      </c>
      <c r="O556" s="76">
        <f t="shared" si="170"/>
        <v>-0.69314718055994529</v>
      </c>
      <c r="Q556" s="76">
        <f t="shared" si="171"/>
        <v>0</v>
      </c>
      <c r="R556" s="76">
        <f t="shared" si="172"/>
        <v>1</v>
      </c>
      <c r="S556" s="76">
        <f t="shared" si="173"/>
        <v>0.5</v>
      </c>
      <c r="T556" s="76">
        <f t="shared" si="174"/>
        <v>0.5</v>
      </c>
      <c r="U556" s="76">
        <f t="shared" si="175"/>
        <v>-0.69314718055994529</v>
      </c>
      <c r="W556" s="76">
        <f t="shared" si="176"/>
        <v>0</v>
      </c>
      <c r="X556" s="76">
        <f t="shared" si="177"/>
        <v>1</v>
      </c>
      <c r="Y556" s="76">
        <f t="shared" si="178"/>
        <v>0.5</v>
      </c>
      <c r="Z556" s="76">
        <f t="shared" si="160"/>
        <v>0.5</v>
      </c>
      <c r="AA556" s="76">
        <f t="shared" si="179"/>
        <v>-0.69314718055994529</v>
      </c>
    </row>
    <row r="557" spans="1:27" x14ac:dyDescent="0.25">
      <c r="A557">
        <v>0</v>
      </c>
      <c r="B557">
        <v>1</v>
      </c>
      <c r="C557">
        <v>0</v>
      </c>
      <c r="E557" s="87">
        <f t="shared" si="161"/>
        <v>1.462280267582817</v>
      </c>
      <c r="F557" s="87">
        <f t="shared" si="162"/>
        <v>4.3157894714615983</v>
      </c>
      <c r="G557" s="87">
        <f t="shared" si="163"/>
        <v>0.81188118804015652</v>
      </c>
      <c r="H557" s="87">
        <f t="shared" si="164"/>
        <v>0.18811881195984348</v>
      </c>
      <c r="I557" s="87">
        <f t="shared" si="165"/>
        <v>-1.6706815372567037</v>
      </c>
      <c r="K557" s="76">
        <f t="shared" si="166"/>
        <v>1.462280267582817</v>
      </c>
      <c r="L557" s="76">
        <f t="shared" si="167"/>
        <v>4.3157894714615983</v>
      </c>
      <c r="M557" s="76">
        <f t="shared" si="168"/>
        <v>0.81188118804015652</v>
      </c>
      <c r="N557" s="76">
        <f t="shared" si="169"/>
        <v>0.18811881195984348</v>
      </c>
      <c r="O557" s="76">
        <f t="shared" si="170"/>
        <v>-1.6706815372567037</v>
      </c>
      <c r="Q557" s="76">
        <f t="shared" si="171"/>
        <v>1.462280267582817</v>
      </c>
      <c r="R557" s="76">
        <f t="shared" si="172"/>
        <v>4.3157894714615983</v>
      </c>
      <c r="S557" s="76">
        <f t="shared" si="173"/>
        <v>0.81188118804015652</v>
      </c>
      <c r="T557" s="76">
        <f t="shared" si="174"/>
        <v>0.18811881195984348</v>
      </c>
      <c r="U557" s="76">
        <f t="shared" si="175"/>
        <v>-1.6706815372567037</v>
      </c>
      <c r="W557" s="76">
        <f t="shared" si="176"/>
        <v>0</v>
      </c>
      <c r="X557" s="76">
        <f t="shared" si="177"/>
        <v>1</v>
      </c>
      <c r="Y557" s="76">
        <f t="shared" si="178"/>
        <v>0.5</v>
      </c>
      <c r="Z557" s="76">
        <f t="shared" si="160"/>
        <v>0.5</v>
      </c>
      <c r="AA557" s="76">
        <f t="shared" si="179"/>
        <v>-0.69314718055994529</v>
      </c>
    </row>
    <row r="558" spans="1:27" x14ac:dyDescent="0.25">
      <c r="A558">
        <v>0</v>
      </c>
      <c r="B558">
        <v>0</v>
      </c>
      <c r="C558">
        <v>0</v>
      </c>
      <c r="E558" s="87">
        <f t="shared" si="161"/>
        <v>0</v>
      </c>
      <c r="F558" s="87">
        <f t="shared" si="162"/>
        <v>1</v>
      </c>
      <c r="G558" s="87">
        <f t="shared" si="163"/>
        <v>0.5</v>
      </c>
      <c r="H558" s="87">
        <f t="shared" si="164"/>
        <v>0.5</v>
      </c>
      <c r="I558" s="87">
        <f t="shared" si="165"/>
        <v>-0.69314718055994529</v>
      </c>
      <c r="K558" s="76">
        <f t="shared" si="166"/>
        <v>0</v>
      </c>
      <c r="L558" s="76">
        <f t="shared" si="167"/>
        <v>1</v>
      </c>
      <c r="M558" s="76">
        <f t="shared" si="168"/>
        <v>0.5</v>
      </c>
      <c r="N558" s="76">
        <f t="shared" si="169"/>
        <v>0.5</v>
      </c>
      <c r="O558" s="76">
        <f t="shared" si="170"/>
        <v>-0.69314718055994529</v>
      </c>
      <c r="Q558" s="76">
        <f t="shared" si="171"/>
        <v>0</v>
      </c>
      <c r="R558" s="76">
        <f t="shared" si="172"/>
        <v>1</v>
      </c>
      <c r="S558" s="76">
        <f t="shared" si="173"/>
        <v>0.5</v>
      </c>
      <c r="T558" s="76">
        <f t="shared" si="174"/>
        <v>0.5</v>
      </c>
      <c r="U558" s="76">
        <f t="shared" si="175"/>
        <v>-0.69314718055994529</v>
      </c>
      <c r="W558" s="76">
        <f t="shared" si="176"/>
        <v>0</v>
      </c>
      <c r="X558" s="76">
        <f t="shared" si="177"/>
        <v>1</v>
      </c>
      <c r="Y558" s="76">
        <f t="shared" si="178"/>
        <v>0.5</v>
      </c>
      <c r="Z558" s="76">
        <f t="shared" si="160"/>
        <v>0.5</v>
      </c>
      <c r="AA558" s="76">
        <f t="shared" si="179"/>
        <v>-0.69314718055994529</v>
      </c>
    </row>
    <row r="559" spans="1:27" x14ac:dyDescent="0.25">
      <c r="A559">
        <v>0</v>
      </c>
      <c r="B559">
        <v>0</v>
      </c>
      <c r="C559">
        <v>1</v>
      </c>
      <c r="E559" s="87">
        <f t="shared" si="161"/>
        <v>0</v>
      </c>
      <c r="F559" s="87">
        <f t="shared" si="162"/>
        <v>1</v>
      </c>
      <c r="G559" s="87">
        <f t="shared" si="163"/>
        <v>0.5</v>
      </c>
      <c r="H559" s="87">
        <f t="shared" si="164"/>
        <v>0.5</v>
      </c>
      <c r="I559" s="87">
        <f t="shared" si="165"/>
        <v>-0.69314718055994529</v>
      </c>
      <c r="K559" s="76">
        <f t="shared" si="166"/>
        <v>0.605195533283861</v>
      </c>
      <c r="L559" s="76">
        <f t="shared" si="167"/>
        <v>1.8316103146534117</v>
      </c>
      <c r="M559" s="76">
        <f t="shared" si="168"/>
        <v>0.64684406084231982</v>
      </c>
      <c r="N559" s="76">
        <f t="shared" si="169"/>
        <v>0.35315593915768018</v>
      </c>
      <c r="O559" s="76">
        <f t="shared" si="170"/>
        <v>-1.0408455656056446</v>
      </c>
      <c r="Q559" s="76">
        <f t="shared" si="171"/>
        <v>0.605195533283861</v>
      </c>
      <c r="R559" s="76">
        <f t="shared" si="172"/>
        <v>1.8316103146534117</v>
      </c>
      <c r="S559" s="76">
        <f t="shared" si="173"/>
        <v>0.64684406084231982</v>
      </c>
      <c r="T559" s="76">
        <f t="shared" si="174"/>
        <v>0.35315593915768018</v>
      </c>
      <c r="U559" s="76">
        <f t="shared" si="175"/>
        <v>-1.0408455656056446</v>
      </c>
      <c r="W559" s="76">
        <f t="shared" si="176"/>
        <v>0</v>
      </c>
      <c r="X559" s="76">
        <f t="shared" si="177"/>
        <v>1</v>
      </c>
      <c r="Y559" s="76">
        <f t="shared" si="178"/>
        <v>0.5</v>
      </c>
      <c r="Z559" s="76">
        <f t="shared" si="160"/>
        <v>0.5</v>
      </c>
      <c r="AA559" s="76">
        <f t="shared" si="179"/>
        <v>-0.69314718055994529</v>
      </c>
    </row>
    <row r="560" spans="1:27" x14ac:dyDescent="0.25">
      <c r="A560">
        <v>0</v>
      </c>
      <c r="B560">
        <v>0</v>
      </c>
      <c r="C560">
        <v>0</v>
      </c>
      <c r="E560" s="87">
        <f t="shared" si="161"/>
        <v>0</v>
      </c>
      <c r="F560" s="87">
        <f t="shared" si="162"/>
        <v>1</v>
      </c>
      <c r="G560" s="87">
        <f t="shared" si="163"/>
        <v>0.5</v>
      </c>
      <c r="H560" s="87">
        <f t="shared" si="164"/>
        <v>0.5</v>
      </c>
      <c r="I560" s="87">
        <f t="shared" si="165"/>
        <v>-0.69314718055994529</v>
      </c>
      <c r="K560" s="76">
        <f t="shared" si="166"/>
        <v>0</v>
      </c>
      <c r="L560" s="76">
        <f t="shared" si="167"/>
        <v>1</v>
      </c>
      <c r="M560" s="76">
        <f t="shared" si="168"/>
        <v>0.5</v>
      </c>
      <c r="N560" s="76">
        <f t="shared" si="169"/>
        <v>0.5</v>
      </c>
      <c r="O560" s="76">
        <f t="shared" si="170"/>
        <v>-0.69314718055994529</v>
      </c>
      <c r="Q560" s="76">
        <f t="shared" si="171"/>
        <v>0</v>
      </c>
      <c r="R560" s="76">
        <f t="shared" si="172"/>
        <v>1</v>
      </c>
      <c r="S560" s="76">
        <f t="shared" si="173"/>
        <v>0.5</v>
      </c>
      <c r="T560" s="76">
        <f t="shared" si="174"/>
        <v>0.5</v>
      </c>
      <c r="U560" s="76">
        <f t="shared" si="175"/>
        <v>-0.69314718055994529</v>
      </c>
      <c r="W560" s="76">
        <f t="shared" si="176"/>
        <v>0</v>
      </c>
      <c r="X560" s="76">
        <f t="shared" si="177"/>
        <v>1</v>
      </c>
      <c r="Y560" s="76">
        <f t="shared" si="178"/>
        <v>0.5</v>
      </c>
      <c r="Z560" s="76">
        <f t="shared" si="160"/>
        <v>0.5</v>
      </c>
      <c r="AA560" s="76">
        <f t="shared" si="179"/>
        <v>-0.69314718055994529</v>
      </c>
    </row>
    <row r="561" spans="1:27" x14ac:dyDescent="0.25">
      <c r="A561">
        <v>0</v>
      </c>
      <c r="B561">
        <v>0</v>
      </c>
      <c r="C561">
        <v>0</v>
      </c>
      <c r="E561" s="87">
        <f t="shared" si="161"/>
        <v>0</v>
      </c>
      <c r="F561" s="87">
        <f t="shared" si="162"/>
        <v>1</v>
      </c>
      <c r="G561" s="87">
        <f t="shared" si="163"/>
        <v>0.5</v>
      </c>
      <c r="H561" s="87">
        <f t="shared" si="164"/>
        <v>0.5</v>
      </c>
      <c r="I561" s="87">
        <f t="shared" si="165"/>
        <v>-0.69314718055994529</v>
      </c>
      <c r="K561" s="76">
        <f t="shared" si="166"/>
        <v>0</v>
      </c>
      <c r="L561" s="76">
        <f t="shared" si="167"/>
        <v>1</v>
      </c>
      <c r="M561" s="76">
        <f t="shared" si="168"/>
        <v>0.5</v>
      </c>
      <c r="N561" s="76">
        <f t="shared" si="169"/>
        <v>0.5</v>
      </c>
      <c r="O561" s="76">
        <f t="shared" si="170"/>
        <v>-0.69314718055994529</v>
      </c>
      <c r="Q561" s="76">
        <f t="shared" si="171"/>
        <v>0</v>
      </c>
      <c r="R561" s="76">
        <f t="shared" si="172"/>
        <v>1</v>
      </c>
      <c r="S561" s="76">
        <f t="shared" si="173"/>
        <v>0.5</v>
      </c>
      <c r="T561" s="76">
        <f t="shared" si="174"/>
        <v>0.5</v>
      </c>
      <c r="U561" s="76">
        <f t="shared" si="175"/>
        <v>-0.69314718055994529</v>
      </c>
      <c r="W561" s="76">
        <f t="shared" si="176"/>
        <v>0</v>
      </c>
      <c r="X561" s="76">
        <f t="shared" si="177"/>
        <v>1</v>
      </c>
      <c r="Y561" s="76">
        <f t="shared" si="178"/>
        <v>0.5</v>
      </c>
      <c r="Z561" s="76">
        <f t="shared" si="160"/>
        <v>0.5</v>
      </c>
      <c r="AA561" s="76">
        <f t="shared" si="179"/>
        <v>-0.69314718055994529</v>
      </c>
    </row>
    <row r="562" spans="1:27" x14ac:dyDescent="0.25">
      <c r="A562">
        <v>0</v>
      </c>
      <c r="B562">
        <v>0</v>
      </c>
      <c r="C562">
        <v>1</v>
      </c>
      <c r="E562" s="87">
        <f t="shared" si="161"/>
        <v>0</v>
      </c>
      <c r="F562" s="87">
        <f t="shared" si="162"/>
        <v>1</v>
      </c>
      <c r="G562" s="87">
        <f t="shared" si="163"/>
        <v>0.5</v>
      </c>
      <c r="H562" s="87">
        <f t="shared" si="164"/>
        <v>0.5</v>
      </c>
      <c r="I562" s="87">
        <f t="shared" si="165"/>
        <v>-0.69314718055994529</v>
      </c>
      <c r="K562" s="76">
        <f t="shared" si="166"/>
        <v>0.605195533283861</v>
      </c>
      <c r="L562" s="76">
        <f t="shared" si="167"/>
        <v>1.8316103146534117</v>
      </c>
      <c r="M562" s="76">
        <f t="shared" si="168"/>
        <v>0.64684406084231982</v>
      </c>
      <c r="N562" s="76">
        <f t="shared" si="169"/>
        <v>0.35315593915768018</v>
      </c>
      <c r="O562" s="76">
        <f t="shared" si="170"/>
        <v>-1.0408455656056446</v>
      </c>
      <c r="Q562" s="76">
        <f t="shared" si="171"/>
        <v>0.605195533283861</v>
      </c>
      <c r="R562" s="76">
        <f t="shared" si="172"/>
        <v>1.8316103146534117</v>
      </c>
      <c r="S562" s="76">
        <f t="shared" si="173"/>
        <v>0.64684406084231982</v>
      </c>
      <c r="T562" s="76">
        <f t="shared" si="174"/>
        <v>0.35315593915768018</v>
      </c>
      <c r="U562" s="76">
        <f t="shared" si="175"/>
        <v>-1.0408455656056446</v>
      </c>
      <c r="W562" s="76">
        <f t="shared" si="176"/>
        <v>0</v>
      </c>
      <c r="X562" s="76">
        <f t="shared" si="177"/>
        <v>1</v>
      </c>
      <c r="Y562" s="76">
        <f t="shared" si="178"/>
        <v>0.5</v>
      </c>
      <c r="Z562" s="76">
        <f t="shared" si="160"/>
        <v>0.5</v>
      </c>
      <c r="AA562" s="76">
        <f t="shared" si="179"/>
        <v>-0.69314718055994529</v>
      </c>
    </row>
    <row r="563" spans="1:27" x14ac:dyDescent="0.25">
      <c r="A563">
        <v>0</v>
      </c>
      <c r="B563">
        <v>0</v>
      </c>
      <c r="C563">
        <v>0</v>
      </c>
      <c r="E563" s="87">
        <f t="shared" si="161"/>
        <v>0</v>
      </c>
      <c r="F563" s="87">
        <f t="shared" si="162"/>
        <v>1</v>
      </c>
      <c r="G563" s="87">
        <f t="shared" si="163"/>
        <v>0.5</v>
      </c>
      <c r="H563" s="87">
        <f t="shared" si="164"/>
        <v>0.5</v>
      </c>
      <c r="I563" s="87">
        <f t="shared" si="165"/>
        <v>-0.69314718055994529</v>
      </c>
      <c r="K563" s="76">
        <f t="shared" si="166"/>
        <v>0</v>
      </c>
      <c r="L563" s="76">
        <f t="shared" si="167"/>
        <v>1</v>
      </c>
      <c r="M563" s="76">
        <f t="shared" si="168"/>
        <v>0.5</v>
      </c>
      <c r="N563" s="76">
        <f t="shared" si="169"/>
        <v>0.5</v>
      </c>
      <c r="O563" s="76">
        <f t="shared" si="170"/>
        <v>-0.69314718055994529</v>
      </c>
      <c r="Q563" s="76">
        <f t="shared" si="171"/>
        <v>0</v>
      </c>
      <c r="R563" s="76">
        <f t="shared" si="172"/>
        <v>1</v>
      </c>
      <c r="S563" s="76">
        <f t="shared" si="173"/>
        <v>0.5</v>
      </c>
      <c r="T563" s="76">
        <f t="shared" si="174"/>
        <v>0.5</v>
      </c>
      <c r="U563" s="76">
        <f t="shared" si="175"/>
        <v>-0.69314718055994529</v>
      </c>
      <c r="W563" s="76">
        <f t="shared" si="176"/>
        <v>0</v>
      </c>
      <c r="X563" s="76">
        <f t="shared" si="177"/>
        <v>1</v>
      </c>
      <c r="Y563" s="76">
        <f t="shared" si="178"/>
        <v>0.5</v>
      </c>
      <c r="Z563" s="76">
        <f t="shared" si="160"/>
        <v>0.5</v>
      </c>
      <c r="AA563" s="76">
        <f t="shared" si="179"/>
        <v>-0.69314718055994529</v>
      </c>
    </row>
    <row r="564" spans="1:27" x14ac:dyDescent="0.25">
      <c r="A564">
        <v>0</v>
      </c>
      <c r="B564">
        <v>0</v>
      </c>
      <c r="C564">
        <v>0</v>
      </c>
      <c r="E564" s="87">
        <f t="shared" si="161"/>
        <v>0</v>
      </c>
      <c r="F564" s="87">
        <f t="shared" si="162"/>
        <v>1</v>
      </c>
      <c r="G564" s="87">
        <f t="shared" si="163"/>
        <v>0.5</v>
      </c>
      <c r="H564" s="87">
        <f t="shared" si="164"/>
        <v>0.5</v>
      </c>
      <c r="I564" s="87">
        <f t="shared" si="165"/>
        <v>-0.69314718055994529</v>
      </c>
      <c r="K564" s="76">
        <f t="shared" si="166"/>
        <v>0</v>
      </c>
      <c r="L564" s="76">
        <f t="shared" si="167"/>
        <v>1</v>
      </c>
      <c r="M564" s="76">
        <f t="shared" si="168"/>
        <v>0.5</v>
      </c>
      <c r="N564" s="76">
        <f t="shared" si="169"/>
        <v>0.5</v>
      </c>
      <c r="O564" s="76">
        <f t="shared" si="170"/>
        <v>-0.69314718055994529</v>
      </c>
      <c r="Q564" s="76">
        <f t="shared" si="171"/>
        <v>0</v>
      </c>
      <c r="R564" s="76">
        <f t="shared" si="172"/>
        <v>1</v>
      </c>
      <c r="S564" s="76">
        <f t="shared" si="173"/>
        <v>0.5</v>
      </c>
      <c r="T564" s="76">
        <f t="shared" si="174"/>
        <v>0.5</v>
      </c>
      <c r="U564" s="76">
        <f t="shared" si="175"/>
        <v>-0.69314718055994529</v>
      </c>
      <c r="W564" s="76">
        <f t="shared" si="176"/>
        <v>0</v>
      </c>
      <c r="X564" s="76">
        <f t="shared" si="177"/>
        <v>1</v>
      </c>
      <c r="Y564" s="76">
        <f t="shared" si="178"/>
        <v>0.5</v>
      </c>
      <c r="Z564" s="76">
        <f t="shared" si="160"/>
        <v>0.5</v>
      </c>
      <c r="AA564" s="76">
        <f t="shared" si="179"/>
        <v>-0.69314718055994529</v>
      </c>
    </row>
    <row r="565" spans="1:27" x14ac:dyDescent="0.25">
      <c r="A565">
        <v>0</v>
      </c>
      <c r="B565">
        <v>0</v>
      </c>
      <c r="C565">
        <v>0</v>
      </c>
      <c r="E565" s="87">
        <f t="shared" si="161"/>
        <v>0</v>
      </c>
      <c r="F565" s="87">
        <f t="shared" si="162"/>
        <v>1</v>
      </c>
      <c r="G565" s="87">
        <f t="shared" si="163"/>
        <v>0.5</v>
      </c>
      <c r="H565" s="87">
        <f t="shared" si="164"/>
        <v>0.5</v>
      </c>
      <c r="I565" s="87">
        <f t="shared" si="165"/>
        <v>-0.69314718055994529</v>
      </c>
      <c r="K565" s="76">
        <f t="shared" si="166"/>
        <v>0</v>
      </c>
      <c r="L565" s="76">
        <f t="shared" si="167"/>
        <v>1</v>
      </c>
      <c r="M565" s="76">
        <f t="shared" si="168"/>
        <v>0.5</v>
      </c>
      <c r="N565" s="76">
        <f t="shared" si="169"/>
        <v>0.5</v>
      </c>
      <c r="O565" s="76">
        <f t="shared" si="170"/>
        <v>-0.69314718055994529</v>
      </c>
      <c r="Q565" s="76">
        <f t="shared" si="171"/>
        <v>0</v>
      </c>
      <c r="R565" s="76">
        <f t="shared" si="172"/>
        <v>1</v>
      </c>
      <c r="S565" s="76">
        <f t="shared" si="173"/>
        <v>0.5</v>
      </c>
      <c r="T565" s="76">
        <f t="shared" si="174"/>
        <v>0.5</v>
      </c>
      <c r="U565" s="76">
        <f t="shared" si="175"/>
        <v>-0.69314718055994529</v>
      </c>
      <c r="W565" s="76">
        <f t="shared" si="176"/>
        <v>0</v>
      </c>
      <c r="X565" s="76">
        <f t="shared" si="177"/>
        <v>1</v>
      </c>
      <c r="Y565" s="76">
        <f t="shared" si="178"/>
        <v>0.5</v>
      </c>
      <c r="Z565" s="76">
        <f t="shared" si="160"/>
        <v>0.5</v>
      </c>
      <c r="AA565" s="76">
        <f t="shared" si="179"/>
        <v>-0.69314718055994529</v>
      </c>
    </row>
    <row r="566" spans="1:27" x14ac:dyDescent="0.25">
      <c r="A566">
        <v>0</v>
      </c>
      <c r="B566">
        <v>0</v>
      </c>
      <c r="C566">
        <v>0</v>
      </c>
      <c r="E566" s="87">
        <f t="shared" si="161"/>
        <v>0</v>
      </c>
      <c r="F566" s="87">
        <f t="shared" si="162"/>
        <v>1</v>
      </c>
      <c r="G566" s="87">
        <f t="shared" si="163"/>
        <v>0.5</v>
      </c>
      <c r="H566" s="87">
        <f t="shared" si="164"/>
        <v>0.5</v>
      </c>
      <c r="I566" s="87">
        <f t="shared" si="165"/>
        <v>-0.69314718055994529</v>
      </c>
      <c r="K566" s="76">
        <f t="shared" si="166"/>
        <v>0</v>
      </c>
      <c r="L566" s="76">
        <f t="shared" si="167"/>
        <v>1</v>
      </c>
      <c r="M566" s="76">
        <f t="shared" si="168"/>
        <v>0.5</v>
      </c>
      <c r="N566" s="76">
        <f t="shared" si="169"/>
        <v>0.5</v>
      </c>
      <c r="O566" s="76">
        <f t="shared" si="170"/>
        <v>-0.69314718055994529</v>
      </c>
      <c r="Q566" s="76">
        <f t="shared" si="171"/>
        <v>0</v>
      </c>
      <c r="R566" s="76">
        <f t="shared" si="172"/>
        <v>1</v>
      </c>
      <c r="S566" s="76">
        <f t="shared" si="173"/>
        <v>0.5</v>
      </c>
      <c r="T566" s="76">
        <f t="shared" si="174"/>
        <v>0.5</v>
      </c>
      <c r="U566" s="76">
        <f t="shared" si="175"/>
        <v>-0.69314718055994529</v>
      </c>
      <c r="W566" s="76">
        <f t="shared" si="176"/>
        <v>0</v>
      </c>
      <c r="X566" s="76">
        <f t="shared" si="177"/>
        <v>1</v>
      </c>
      <c r="Y566" s="76">
        <f t="shared" si="178"/>
        <v>0.5</v>
      </c>
      <c r="Z566" s="76">
        <f t="shared" si="160"/>
        <v>0.5</v>
      </c>
      <c r="AA566" s="76">
        <f t="shared" si="179"/>
        <v>-0.69314718055994529</v>
      </c>
    </row>
    <row r="567" spans="1:27" x14ac:dyDescent="0.25">
      <c r="A567">
        <v>0</v>
      </c>
      <c r="B567">
        <v>0</v>
      </c>
      <c r="C567">
        <v>1</v>
      </c>
      <c r="E567" s="87">
        <f t="shared" si="161"/>
        <v>0</v>
      </c>
      <c r="F567" s="87">
        <f t="shared" si="162"/>
        <v>1</v>
      </c>
      <c r="G567" s="87">
        <f t="shared" si="163"/>
        <v>0.5</v>
      </c>
      <c r="H567" s="87">
        <f t="shared" si="164"/>
        <v>0.5</v>
      </c>
      <c r="I567" s="87">
        <f t="shared" si="165"/>
        <v>-0.69314718055994529</v>
      </c>
      <c r="K567" s="76">
        <f t="shared" si="166"/>
        <v>0.605195533283861</v>
      </c>
      <c r="L567" s="76">
        <f t="shared" si="167"/>
        <v>1.8316103146534117</v>
      </c>
      <c r="M567" s="76">
        <f t="shared" si="168"/>
        <v>0.64684406084231982</v>
      </c>
      <c r="N567" s="76">
        <f t="shared" si="169"/>
        <v>0.35315593915768018</v>
      </c>
      <c r="O567" s="76">
        <f t="shared" si="170"/>
        <v>-1.0408455656056446</v>
      </c>
      <c r="Q567" s="76">
        <f t="shared" si="171"/>
        <v>0.605195533283861</v>
      </c>
      <c r="R567" s="76">
        <f t="shared" si="172"/>
        <v>1.8316103146534117</v>
      </c>
      <c r="S567" s="76">
        <f t="shared" si="173"/>
        <v>0.64684406084231982</v>
      </c>
      <c r="T567" s="76">
        <f t="shared" si="174"/>
        <v>0.35315593915768018</v>
      </c>
      <c r="U567" s="76">
        <f t="shared" si="175"/>
        <v>-1.0408455656056446</v>
      </c>
      <c r="W567" s="76">
        <f t="shared" si="176"/>
        <v>0</v>
      </c>
      <c r="X567" s="76">
        <f t="shared" si="177"/>
        <v>1</v>
      </c>
      <c r="Y567" s="76">
        <f t="shared" si="178"/>
        <v>0.5</v>
      </c>
      <c r="Z567" s="76">
        <f t="shared" si="160"/>
        <v>0.5</v>
      </c>
      <c r="AA567" s="76">
        <f t="shared" si="179"/>
        <v>-0.69314718055994529</v>
      </c>
    </row>
    <row r="568" spans="1:27" x14ac:dyDescent="0.25">
      <c r="A568">
        <v>0</v>
      </c>
      <c r="B568">
        <v>0</v>
      </c>
      <c r="C568">
        <v>1</v>
      </c>
      <c r="E568" s="87">
        <f t="shared" si="161"/>
        <v>0</v>
      </c>
      <c r="F568" s="87">
        <f t="shared" si="162"/>
        <v>1</v>
      </c>
      <c r="G568" s="87">
        <f t="shared" si="163"/>
        <v>0.5</v>
      </c>
      <c r="H568" s="87">
        <f t="shared" si="164"/>
        <v>0.5</v>
      </c>
      <c r="I568" s="87">
        <f t="shared" si="165"/>
        <v>-0.69314718055994529</v>
      </c>
      <c r="K568" s="76">
        <f t="shared" si="166"/>
        <v>0.605195533283861</v>
      </c>
      <c r="L568" s="76">
        <f t="shared" si="167"/>
        <v>1.8316103146534117</v>
      </c>
      <c r="M568" s="76">
        <f t="shared" si="168"/>
        <v>0.64684406084231982</v>
      </c>
      <c r="N568" s="76">
        <f t="shared" si="169"/>
        <v>0.35315593915768018</v>
      </c>
      <c r="O568" s="76">
        <f t="shared" si="170"/>
        <v>-1.0408455656056446</v>
      </c>
      <c r="Q568" s="76">
        <f t="shared" si="171"/>
        <v>0.605195533283861</v>
      </c>
      <c r="R568" s="76">
        <f t="shared" si="172"/>
        <v>1.8316103146534117</v>
      </c>
      <c r="S568" s="76">
        <f t="shared" si="173"/>
        <v>0.64684406084231982</v>
      </c>
      <c r="T568" s="76">
        <f t="shared" si="174"/>
        <v>0.35315593915768018</v>
      </c>
      <c r="U568" s="76">
        <f t="shared" si="175"/>
        <v>-1.0408455656056446</v>
      </c>
      <c r="W568" s="76">
        <f t="shared" si="176"/>
        <v>0</v>
      </c>
      <c r="X568" s="76">
        <f t="shared" si="177"/>
        <v>1</v>
      </c>
      <c r="Y568" s="76">
        <f t="shared" si="178"/>
        <v>0.5</v>
      </c>
      <c r="Z568" s="76">
        <f t="shared" si="160"/>
        <v>0.5</v>
      </c>
      <c r="AA568" s="76">
        <f t="shared" si="179"/>
        <v>-0.69314718055994529</v>
      </c>
    </row>
    <row r="569" spans="1:27" x14ac:dyDescent="0.25">
      <c r="A569">
        <v>0</v>
      </c>
      <c r="B569">
        <v>0</v>
      </c>
      <c r="C569">
        <v>1</v>
      </c>
      <c r="E569" s="87">
        <f t="shared" si="161"/>
        <v>0</v>
      </c>
      <c r="F569" s="87">
        <f t="shared" si="162"/>
        <v>1</v>
      </c>
      <c r="G569" s="87">
        <f t="shared" si="163"/>
        <v>0.5</v>
      </c>
      <c r="H569" s="87">
        <f t="shared" si="164"/>
        <v>0.5</v>
      </c>
      <c r="I569" s="87">
        <f t="shared" si="165"/>
        <v>-0.69314718055994529</v>
      </c>
      <c r="K569" s="76">
        <f t="shared" si="166"/>
        <v>0.605195533283861</v>
      </c>
      <c r="L569" s="76">
        <f t="shared" si="167"/>
        <v>1.8316103146534117</v>
      </c>
      <c r="M569" s="76">
        <f t="shared" si="168"/>
        <v>0.64684406084231982</v>
      </c>
      <c r="N569" s="76">
        <f t="shared" si="169"/>
        <v>0.35315593915768018</v>
      </c>
      <c r="O569" s="76">
        <f t="shared" si="170"/>
        <v>-1.0408455656056446</v>
      </c>
      <c r="Q569" s="76">
        <f t="shared" si="171"/>
        <v>0.605195533283861</v>
      </c>
      <c r="R569" s="76">
        <f t="shared" si="172"/>
        <v>1.8316103146534117</v>
      </c>
      <c r="S569" s="76">
        <f t="shared" si="173"/>
        <v>0.64684406084231982</v>
      </c>
      <c r="T569" s="76">
        <f t="shared" si="174"/>
        <v>0.35315593915768018</v>
      </c>
      <c r="U569" s="76">
        <f t="shared" si="175"/>
        <v>-1.0408455656056446</v>
      </c>
      <c r="W569" s="76">
        <f t="shared" si="176"/>
        <v>0</v>
      </c>
      <c r="X569" s="76">
        <f t="shared" si="177"/>
        <v>1</v>
      </c>
      <c r="Y569" s="76">
        <f t="shared" si="178"/>
        <v>0.5</v>
      </c>
      <c r="Z569" s="76">
        <f t="shared" si="160"/>
        <v>0.5</v>
      </c>
      <c r="AA569" s="76">
        <f t="shared" si="179"/>
        <v>-0.69314718055994529</v>
      </c>
    </row>
    <row r="570" spans="1:27" x14ac:dyDescent="0.25">
      <c r="A570">
        <v>0</v>
      </c>
      <c r="B570">
        <v>0</v>
      </c>
      <c r="C570">
        <v>0</v>
      </c>
      <c r="E570" s="87">
        <f t="shared" si="161"/>
        <v>0</v>
      </c>
      <c r="F570" s="87">
        <f t="shared" si="162"/>
        <v>1</v>
      </c>
      <c r="G570" s="87">
        <f t="shared" si="163"/>
        <v>0.5</v>
      </c>
      <c r="H570" s="87">
        <f t="shared" si="164"/>
        <v>0.5</v>
      </c>
      <c r="I570" s="87">
        <f t="shared" si="165"/>
        <v>-0.69314718055994529</v>
      </c>
      <c r="K570" s="76">
        <f t="shared" si="166"/>
        <v>0</v>
      </c>
      <c r="L570" s="76">
        <f t="shared" si="167"/>
        <v>1</v>
      </c>
      <c r="M570" s="76">
        <f t="shared" si="168"/>
        <v>0.5</v>
      </c>
      <c r="N570" s="76">
        <f t="shared" si="169"/>
        <v>0.5</v>
      </c>
      <c r="O570" s="76">
        <f t="shared" si="170"/>
        <v>-0.69314718055994529</v>
      </c>
      <c r="Q570" s="76">
        <f t="shared" si="171"/>
        <v>0</v>
      </c>
      <c r="R570" s="76">
        <f t="shared" si="172"/>
        <v>1</v>
      </c>
      <c r="S570" s="76">
        <f t="shared" si="173"/>
        <v>0.5</v>
      </c>
      <c r="T570" s="76">
        <f t="shared" si="174"/>
        <v>0.5</v>
      </c>
      <c r="U570" s="76">
        <f t="shared" si="175"/>
        <v>-0.69314718055994529</v>
      </c>
      <c r="W570" s="76">
        <f t="shared" si="176"/>
        <v>0</v>
      </c>
      <c r="X570" s="76">
        <f t="shared" si="177"/>
        <v>1</v>
      </c>
      <c r="Y570" s="76">
        <f t="shared" si="178"/>
        <v>0.5</v>
      </c>
      <c r="Z570" s="76">
        <f t="shared" si="160"/>
        <v>0.5</v>
      </c>
      <c r="AA570" s="76">
        <f t="shared" si="179"/>
        <v>-0.69314718055994529</v>
      </c>
    </row>
    <row r="571" spans="1:27" x14ac:dyDescent="0.25">
      <c r="A571">
        <v>0</v>
      </c>
      <c r="B571">
        <v>0</v>
      </c>
      <c r="C571">
        <v>0</v>
      </c>
      <c r="E571" s="87">
        <f t="shared" si="161"/>
        <v>0</v>
      </c>
      <c r="F571" s="87">
        <f t="shared" si="162"/>
        <v>1</v>
      </c>
      <c r="G571" s="87">
        <f t="shared" si="163"/>
        <v>0.5</v>
      </c>
      <c r="H571" s="87">
        <f t="shared" si="164"/>
        <v>0.5</v>
      </c>
      <c r="I571" s="87">
        <f t="shared" si="165"/>
        <v>-0.69314718055994529</v>
      </c>
      <c r="K571" s="76">
        <f t="shared" si="166"/>
        <v>0</v>
      </c>
      <c r="L571" s="76">
        <f t="shared" si="167"/>
        <v>1</v>
      </c>
      <c r="M571" s="76">
        <f t="shared" si="168"/>
        <v>0.5</v>
      </c>
      <c r="N571" s="76">
        <f t="shared" si="169"/>
        <v>0.5</v>
      </c>
      <c r="O571" s="76">
        <f t="shared" si="170"/>
        <v>-0.69314718055994529</v>
      </c>
      <c r="Q571" s="76">
        <f t="shared" si="171"/>
        <v>0</v>
      </c>
      <c r="R571" s="76">
        <f t="shared" si="172"/>
        <v>1</v>
      </c>
      <c r="S571" s="76">
        <f t="shared" si="173"/>
        <v>0.5</v>
      </c>
      <c r="T571" s="76">
        <f t="shared" si="174"/>
        <v>0.5</v>
      </c>
      <c r="U571" s="76">
        <f t="shared" si="175"/>
        <v>-0.69314718055994529</v>
      </c>
      <c r="W571" s="76">
        <f t="shared" si="176"/>
        <v>0</v>
      </c>
      <c r="X571" s="76">
        <f t="shared" si="177"/>
        <v>1</v>
      </c>
      <c r="Y571" s="76">
        <f t="shared" si="178"/>
        <v>0.5</v>
      </c>
      <c r="Z571" s="76">
        <f t="shared" si="160"/>
        <v>0.5</v>
      </c>
      <c r="AA571" s="76">
        <f t="shared" si="179"/>
        <v>-0.69314718055994529</v>
      </c>
    </row>
    <row r="572" spans="1:27" x14ac:dyDescent="0.25">
      <c r="A572">
        <v>0</v>
      </c>
      <c r="B572">
        <v>0</v>
      </c>
      <c r="C572">
        <v>1</v>
      </c>
      <c r="E572" s="87">
        <f t="shared" si="161"/>
        <v>0</v>
      </c>
      <c r="F572" s="87">
        <f t="shared" si="162"/>
        <v>1</v>
      </c>
      <c r="G572" s="87">
        <f t="shared" si="163"/>
        <v>0.5</v>
      </c>
      <c r="H572" s="87">
        <f t="shared" si="164"/>
        <v>0.5</v>
      </c>
      <c r="I572" s="87">
        <f t="shared" si="165"/>
        <v>-0.69314718055994529</v>
      </c>
      <c r="K572" s="76">
        <f t="shared" si="166"/>
        <v>0.605195533283861</v>
      </c>
      <c r="L572" s="76">
        <f t="shared" si="167"/>
        <v>1.8316103146534117</v>
      </c>
      <c r="M572" s="76">
        <f t="shared" si="168"/>
        <v>0.64684406084231982</v>
      </c>
      <c r="N572" s="76">
        <f t="shared" si="169"/>
        <v>0.35315593915768018</v>
      </c>
      <c r="O572" s="76">
        <f t="shared" si="170"/>
        <v>-1.0408455656056446</v>
      </c>
      <c r="Q572" s="76">
        <f t="shared" si="171"/>
        <v>0.605195533283861</v>
      </c>
      <c r="R572" s="76">
        <f t="shared" si="172"/>
        <v>1.8316103146534117</v>
      </c>
      <c r="S572" s="76">
        <f t="shared" si="173"/>
        <v>0.64684406084231982</v>
      </c>
      <c r="T572" s="76">
        <f t="shared" si="174"/>
        <v>0.35315593915768018</v>
      </c>
      <c r="U572" s="76">
        <f t="shared" si="175"/>
        <v>-1.0408455656056446</v>
      </c>
      <c r="W572" s="76">
        <f t="shared" si="176"/>
        <v>0</v>
      </c>
      <c r="X572" s="76">
        <f t="shared" si="177"/>
        <v>1</v>
      </c>
      <c r="Y572" s="76">
        <f t="shared" si="178"/>
        <v>0.5</v>
      </c>
      <c r="Z572" s="76">
        <f t="shared" si="160"/>
        <v>0.5</v>
      </c>
      <c r="AA572" s="76">
        <f t="shared" si="179"/>
        <v>-0.69314718055994529</v>
      </c>
    </row>
    <row r="573" spans="1:27" x14ac:dyDescent="0.25">
      <c r="A573">
        <v>0</v>
      </c>
      <c r="B573">
        <v>0</v>
      </c>
      <c r="C573">
        <v>1</v>
      </c>
      <c r="E573" s="87">
        <f t="shared" si="161"/>
        <v>0</v>
      </c>
      <c r="F573" s="87">
        <f t="shared" si="162"/>
        <v>1</v>
      </c>
      <c r="G573" s="87">
        <f t="shared" si="163"/>
        <v>0.5</v>
      </c>
      <c r="H573" s="87">
        <f t="shared" si="164"/>
        <v>0.5</v>
      </c>
      <c r="I573" s="87">
        <f t="shared" si="165"/>
        <v>-0.69314718055994529</v>
      </c>
      <c r="K573" s="76">
        <f t="shared" si="166"/>
        <v>0.605195533283861</v>
      </c>
      <c r="L573" s="76">
        <f t="shared" si="167"/>
        <v>1.8316103146534117</v>
      </c>
      <c r="M573" s="76">
        <f t="shared" si="168"/>
        <v>0.64684406084231982</v>
      </c>
      <c r="N573" s="76">
        <f t="shared" si="169"/>
        <v>0.35315593915768018</v>
      </c>
      <c r="O573" s="76">
        <f t="shared" si="170"/>
        <v>-1.0408455656056446</v>
      </c>
      <c r="Q573" s="76">
        <f t="shared" si="171"/>
        <v>0.605195533283861</v>
      </c>
      <c r="R573" s="76">
        <f t="shared" si="172"/>
        <v>1.8316103146534117</v>
      </c>
      <c r="S573" s="76">
        <f t="shared" si="173"/>
        <v>0.64684406084231982</v>
      </c>
      <c r="T573" s="76">
        <f t="shared" si="174"/>
        <v>0.35315593915768018</v>
      </c>
      <c r="U573" s="76">
        <f t="shared" si="175"/>
        <v>-1.0408455656056446</v>
      </c>
      <c r="W573" s="76">
        <f t="shared" si="176"/>
        <v>0</v>
      </c>
      <c r="X573" s="76">
        <f t="shared" si="177"/>
        <v>1</v>
      </c>
      <c r="Y573" s="76">
        <f t="shared" si="178"/>
        <v>0.5</v>
      </c>
      <c r="Z573" s="76">
        <f t="shared" si="160"/>
        <v>0.5</v>
      </c>
      <c r="AA573" s="76">
        <f t="shared" si="179"/>
        <v>-0.69314718055994529</v>
      </c>
    </row>
    <row r="574" spans="1:27" x14ac:dyDescent="0.25">
      <c r="A574">
        <v>0</v>
      </c>
      <c r="B574">
        <v>0</v>
      </c>
      <c r="C574">
        <v>1</v>
      </c>
      <c r="E574" s="87">
        <f t="shared" si="161"/>
        <v>0</v>
      </c>
      <c r="F574" s="87">
        <f t="shared" si="162"/>
        <v>1</v>
      </c>
      <c r="G574" s="87">
        <f t="shared" si="163"/>
        <v>0.5</v>
      </c>
      <c r="H574" s="87">
        <f t="shared" si="164"/>
        <v>0.5</v>
      </c>
      <c r="I574" s="87">
        <f t="shared" si="165"/>
        <v>-0.69314718055994529</v>
      </c>
      <c r="K574" s="76">
        <f t="shared" si="166"/>
        <v>0.605195533283861</v>
      </c>
      <c r="L574" s="76">
        <f t="shared" si="167"/>
        <v>1.8316103146534117</v>
      </c>
      <c r="M574" s="76">
        <f t="shared" si="168"/>
        <v>0.64684406084231982</v>
      </c>
      <c r="N574" s="76">
        <f t="shared" si="169"/>
        <v>0.35315593915768018</v>
      </c>
      <c r="O574" s="76">
        <f t="shared" si="170"/>
        <v>-1.0408455656056446</v>
      </c>
      <c r="Q574" s="76">
        <f t="shared" si="171"/>
        <v>0.605195533283861</v>
      </c>
      <c r="R574" s="76">
        <f t="shared" si="172"/>
        <v>1.8316103146534117</v>
      </c>
      <c r="S574" s="76">
        <f t="shared" si="173"/>
        <v>0.64684406084231982</v>
      </c>
      <c r="T574" s="76">
        <f t="shared" si="174"/>
        <v>0.35315593915768018</v>
      </c>
      <c r="U574" s="76">
        <f t="shared" si="175"/>
        <v>-1.0408455656056446</v>
      </c>
      <c r="W574" s="76">
        <f t="shared" si="176"/>
        <v>0</v>
      </c>
      <c r="X574" s="76">
        <f t="shared" si="177"/>
        <v>1</v>
      </c>
      <c r="Y574" s="76">
        <f t="shared" si="178"/>
        <v>0.5</v>
      </c>
      <c r="Z574" s="76">
        <f t="shared" si="160"/>
        <v>0.5</v>
      </c>
      <c r="AA574" s="76">
        <f t="shared" si="179"/>
        <v>-0.69314718055994529</v>
      </c>
    </row>
    <row r="575" spans="1:27" x14ac:dyDescent="0.25">
      <c r="A575">
        <v>0</v>
      </c>
      <c r="B575">
        <v>0</v>
      </c>
      <c r="C575">
        <v>0</v>
      </c>
      <c r="E575" s="87">
        <f t="shared" si="161"/>
        <v>0</v>
      </c>
      <c r="F575" s="87">
        <f t="shared" si="162"/>
        <v>1</v>
      </c>
      <c r="G575" s="87">
        <f t="shared" si="163"/>
        <v>0.5</v>
      </c>
      <c r="H575" s="87">
        <f t="shared" si="164"/>
        <v>0.5</v>
      </c>
      <c r="I575" s="87">
        <f t="shared" si="165"/>
        <v>-0.69314718055994529</v>
      </c>
      <c r="K575" s="76">
        <f t="shared" si="166"/>
        <v>0</v>
      </c>
      <c r="L575" s="76">
        <f t="shared" si="167"/>
        <v>1</v>
      </c>
      <c r="M575" s="76">
        <f t="shared" si="168"/>
        <v>0.5</v>
      </c>
      <c r="N575" s="76">
        <f t="shared" si="169"/>
        <v>0.5</v>
      </c>
      <c r="O575" s="76">
        <f t="shared" si="170"/>
        <v>-0.69314718055994529</v>
      </c>
      <c r="Q575" s="76">
        <f t="shared" si="171"/>
        <v>0</v>
      </c>
      <c r="R575" s="76">
        <f t="shared" si="172"/>
        <v>1</v>
      </c>
      <c r="S575" s="76">
        <f t="shared" si="173"/>
        <v>0.5</v>
      </c>
      <c r="T575" s="76">
        <f t="shared" si="174"/>
        <v>0.5</v>
      </c>
      <c r="U575" s="76">
        <f t="shared" si="175"/>
        <v>-0.69314718055994529</v>
      </c>
      <c r="W575" s="76">
        <f t="shared" si="176"/>
        <v>0</v>
      </c>
      <c r="X575" s="76">
        <f t="shared" si="177"/>
        <v>1</v>
      </c>
      <c r="Y575" s="76">
        <f t="shared" si="178"/>
        <v>0.5</v>
      </c>
      <c r="Z575" s="76">
        <f t="shared" si="160"/>
        <v>0.5</v>
      </c>
      <c r="AA575" s="76">
        <f t="shared" si="179"/>
        <v>-0.69314718055994529</v>
      </c>
    </row>
    <row r="576" spans="1:27" x14ac:dyDescent="0.25">
      <c r="A576">
        <v>0</v>
      </c>
      <c r="B576">
        <v>0</v>
      </c>
      <c r="C576">
        <v>0</v>
      </c>
      <c r="E576" s="87">
        <f t="shared" si="161"/>
        <v>0</v>
      </c>
      <c r="F576" s="87">
        <f t="shared" si="162"/>
        <v>1</v>
      </c>
      <c r="G576" s="87">
        <f t="shared" si="163"/>
        <v>0.5</v>
      </c>
      <c r="H576" s="87">
        <f t="shared" si="164"/>
        <v>0.5</v>
      </c>
      <c r="I576" s="87">
        <f t="shared" si="165"/>
        <v>-0.69314718055994529</v>
      </c>
      <c r="K576" s="76">
        <f t="shared" si="166"/>
        <v>0</v>
      </c>
      <c r="L576" s="76">
        <f t="shared" si="167"/>
        <v>1</v>
      </c>
      <c r="M576" s="76">
        <f t="shared" si="168"/>
        <v>0.5</v>
      </c>
      <c r="N576" s="76">
        <f t="shared" si="169"/>
        <v>0.5</v>
      </c>
      <c r="O576" s="76">
        <f t="shared" si="170"/>
        <v>-0.69314718055994529</v>
      </c>
      <c r="Q576" s="76">
        <f t="shared" si="171"/>
        <v>0</v>
      </c>
      <c r="R576" s="76">
        <f t="shared" si="172"/>
        <v>1</v>
      </c>
      <c r="S576" s="76">
        <f t="shared" si="173"/>
        <v>0.5</v>
      </c>
      <c r="T576" s="76">
        <f t="shared" si="174"/>
        <v>0.5</v>
      </c>
      <c r="U576" s="76">
        <f t="shared" si="175"/>
        <v>-0.69314718055994529</v>
      </c>
      <c r="W576" s="76">
        <f t="shared" si="176"/>
        <v>0</v>
      </c>
      <c r="X576" s="76">
        <f t="shared" si="177"/>
        <v>1</v>
      </c>
      <c r="Y576" s="76">
        <f t="shared" si="178"/>
        <v>0.5</v>
      </c>
      <c r="Z576" s="76">
        <f t="shared" si="160"/>
        <v>0.5</v>
      </c>
      <c r="AA576" s="76">
        <f t="shared" si="179"/>
        <v>-0.69314718055994529</v>
      </c>
    </row>
    <row r="577" spans="1:27" x14ac:dyDescent="0.25">
      <c r="A577">
        <v>0</v>
      </c>
      <c r="B577">
        <v>0</v>
      </c>
      <c r="C577">
        <v>1</v>
      </c>
      <c r="E577" s="87">
        <f t="shared" si="161"/>
        <v>0</v>
      </c>
      <c r="F577" s="87">
        <f t="shared" si="162"/>
        <v>1</v>
      </c>
      <c r="G577" s="87">
        <f t="shared" si="163"/>
        <v>0.5</v>
      </c>
      <c r="H577" s="87">
        <f t="shared" si="164"/>
        <v>0.5</v>
      </c>
      <c r="I577" s="87">
        <f t="shared" si="165"/>
        <v>-0.69314718055994529</v>
      </c>
      <c r="K577" s="76">
        <f t="shared" si="166"/>
        <v>0.605195533283861</v>
      </c>
      <c r="L577" s="76">
        <f t="shared" si="167"/>
        <v>1.8316103146534117</v>
      </c>
      <c r="M577" s="76">
        <f t="shared" si="168"/>
        <v>0.64684406084231982</v>
      </c>
      <c r="N577" s="76">
        <f t="shared" si="169"/>
        <v>0.35315593915768018</v>
      </c>
      <c r="O577" s="76">
        <f t="shared" si="170"/>
        <v>-1.0408455656056446</v>
      </c>
      <c r="Q577" s="76">
        <f t="shared" si="171"/>
        <v>0.605195533283861</v>
      </c>
      <c r="R577" s="76">
        <f t="shared" si="172"/>
        <v>1.8316103146534117</v>
      </c>
      <c r="S577" s="76">
        <f t="shared" si="173"/>
        <v>0.64684406084231982</v>
      </c>
      <c r="T577" s="76">
        <f t="shared" si="174"/>
        <v>0.35315593915768018</v>
      </c>
      <c r="U577" s="76">
        <f t="shared" si="175"/>
        <v>-1.0408455656056446</v>
      </c>
      <c r="W577" s="76">
        <f t="shared" si="176"/>
        <v>0</v>
      </c>
      <c r="X577" s="76">
        <f t="shared" si="177"/>
        <v>1</v>
      </c>
      <c r="Y577" s="76">
        <f t="shared" si="178"/>
        <v>0.5</v>
      </c>
      <c r="Z577" s="76">
        <f t="shared" si="160"/>
        <v>0.5</v>
      </c>
      <c r="AA577" s="76">
        <f t="shared" si="179"/>
        <v>-0.69314718055994529</v>
      </c>
    </row>
    <row r="578" spans="1:27" x14ac:dyDescent="0.25">
      <c r="A578">
        <v>0</v>
      </c>
      <c r="B578">
        <v>0</v>
      </c>
      <c r="C578">
        <v>0</v>
      </c>
      <c r="E578" s="87">
        <f t="shared" si="161"/>
        <v>0</v>
      </c>
      <c r="F578" s="87">
        <f t="shared" si="162"/>
        <v>1</v>
      </c>
      <c r="G578" s="87">
        <f t="shared" si="163"/>
        <v>0.5</v>
      </c>
      <c r="H578" s="87">
        <f t="shared" si="164"/>
        <v>0.5</v>
      </c>
      <c r="I578" s="87">
        <f t="shared" si="165"/>
        <v>-0.69314718055994529</v>
      </c>
      <c r="K578" s="76">
        <f t="shared" si="166"/>
        <v>0</v>
      </c>
      <c r="L578" s="76">
        <f t="shared" si="167"/>
        <v>1</v>
      </c>
      <c r="M578" s="76">
        <f t="shared" si="168"/>
        <v>0.5</v>
      </c>
      <c r="N578" s="76">
        <f t="shared" si="169"/>
        <v>0.5</v>
      </c>
      <c r="O578" s="76">
        <f t="shared" si="170"/>
        <v>-0.69314718055994529</v>
      </c>
      <c r="Q578" s="76">
        <f t="shared" si="171"/>
        <v>0</v>
      </c>
      <c r="R578" s="76">
        <f t="shared" si="172"/>
        <v>1</v>
      </c>
      <c r="S578" s="76">
        <f t="shared" si="173"/>
        <v>0.5</v>
      </c>
      <c r="T578" s="76">
        <f t="shared" si="174"/>
        <v>0.5</v>
      </c>
      <c r="U578" s="76">
        <f t="shared" si="175"/>
        <v>-0.69314718055994529</v>
      </c>
      <c r="W578" s="76">
        <f t="shared" si="176"/>
        <v>0</v>
      </c>
      <c r="X578" s="76">
        <f t="shared" si="177"/>
        <v>1</v>
      </c>
      <c r="Y578" s="76">
        <f t="shared" si="178"/>
        <v>0.5</v>
      </c>
      <c r="Z578" s="76">
        <f t="shared" si="160"/>
        <v>0.5</v>
      </c>
      <c r="AA578" s="76">
        <f t="shared" si="179"/>
        <v>-0.69314718055994529</v>
      </c>
    </row>
    <row r="579" spans="1:27" x14ac:dyDescent="0.25">
      <c r="A579">
        <v>0</v>
      </c>
      <c r="B579">
        <v>0</v>
      </c>
      <c r="C579">
        <v>0</v>
      </c>
      <c r="E579" s="87">
        <f t="shared" si="161"/>
        <v>0</v>
      </c>
      <c r="F579" s="87">
        <f t="shared" si="162"/>
        <v>1</v>
      </c>
      <c r="G579" s="87">
        <f t="shared" si="163"/>
        <v>0.5</v>
      </c>
      <c r="H579" s="87">
        <f t="shared" si="164"/>
        <v>0.5</v>
      </c>
      <c r="I579" s="87">
        <f t="shared" si="165"/>
        <v>-0.69314718055994529</v>
      </c>
      <c r="K579" s="76">
        <f t="shared" si="166"/>
        <v>0</v>
      </c>
      <c r="L579" s="76">
        <f t="shared" si="167"/>
        <v>1</v>
      </c>
      <c r="M579" s="76">
        <f t="shared" si="168"/>
        <v>0.5</v>
      </c>
      <c r="N579" s="76">
        <f t="shared" si="169"/>
        <v>0.5</v>
      </c>
      <c r="O579" s="76">
        <f t="shared" si="170"/>
        <v>-0.69314718055994529</v>
      </c>
      <c r="Q579" s="76">
        <f t="shared" si="171"/>
        <v>0</v>
      </c>
      <c r="R579" s="76">
        <f t="shared" si="172"/>
        <v>1</v>
      </c>
      <c r="S579" s="76">
        <f t="shared" si="173"/>
        <v>0.5</v>
      </c>
      <c r="T579" s="76">
        <f t="shared" si="174"/>
        <v>0.5</v>
      </c>
      <c r="U579" s="76">
        <f t="shared" si="175"/>
        <v>-0.69314718055994529</v>
      </c>
      <c r="W579" s="76">
        <f t="shared" si="176"/>
        <v>0</v>
      </c>
      <c r="X579" s="76">
        <f t="shared" si="177"/>
        <v>1</v>
      </c>
      <c r="Y579" s="76">
        <f t="shared" si="178"/>
        <v>0.5</v>
      </c>
      <c r="Z579" s="76">
        <f t="shared" si="160"/>
        <v>0.5</v>
      </c>
      <c r="AA579" s="76">
        <f t="shared" si="179"/>
        <v>-0.69314718055994529</v>
      </c>
    </row>
    <row r="580" spans="1:27" x14ac:dyDescent="0.25">
      <c r="A580">
        <v>0</v>
      </c>
      <c r="B580">
        <v>0</v>
      </c>
      <c r="C580">
        <v>1</v>
      </c>
      <c r="E580" s="87">
        <f t="shared" si="161"/>
        <v>0</v>
      </c>
      <c r="F580" s="87">
        <f t="shared" si="162"/>
        <v>1</v>
      </c>
      <c r="G580" s="87">
        <f t="shared" si="163"/>
        <v>0.5</v>
      </c>
      <c r="H580" s="87">
        <f t="shared" si="164"/>
        <v>0.5</v>
      </c>
      <c r="I580" s="87">
        <f t="shared" si="165"/>
        <v>-0.69314718055994529</v>
      </c>
      <c r="K580" s="76">
        <f t="shared" si="166"/>
        <v>0.605195533283861</v>
      </c>
      <c r="L580" s="76">
        <f t="shared" si="167"/>
        <v>1.8316103146534117</v>
      </c>
      <c r="M580" s="76">
        <f t="shared" si="168"/>
        <v>0.64684406084231982</v>
      </c>
      <c r="N580" s="76">
        <f t="shared" si="169"/>
        <v>0.35315593915768018</v>
      </c>
      <c r="O580" s="76">
        <f t="shared" si="170"/>
        <v>-1.0408455656056446</v>
      </c>
      <c r="Q580" s="76">
        <f t="shared" si="171"/>
        <v>0.605195533283861</v>
      </c>
      <c r="R580" s="76">
        <f t="shared" si="172"/>
        <v>1.8316103146534117</v>
      </c>
      <c r="S580" s="76">
        <f t="shared" si="173"/>
        <v>0.64684406084231982</v>
      </c>
      <c r="T580" s="76">
        <f t="shared" si="174"/>
        <v>0.35315593915768018</v>
      </c>
      <c r="U580" s="76">
        <f t="shared" si="175"/>
        <v>-1.0408455656056446</v>
      </c>
      <c r="W580" s="76">
        <f t="shared" si="176"/>
        <v>0</v>
      </c>
      <c r="X580" s="76">
        <f t="shared" si="177"/>
        <v>1</v>
      </c>
      <c r="Y580" s="76">
        <f t="shared" si="178"/>
        <v>0.5</v>
      </c>
      <c r="Z580" s="76">
        <f t="shared" si="160"/>
        <v>0.5</v>
      </c>
      <c r="AA580" s="76">
        <f t="shared" si="179"/>
        <v>-0.69314718055994529</v>
      </c>
    </row>
    <row r="581" spans="1:27" x14ac:dyDescent="0.25">
      <c r="A581">
        <v>0</v>
      </c>
      <c r="B581">
        <v>0</v>
      </c>
      <c r="C581">
        <v>0</v>
      </c>
      <c r="E581" s="87">
        <f t="shared" si="161"/>
        <v>0</v>
      </c>
      <c r="F581" s="87">
        <f t="shared" si="162"/>
        <v>1</v>
      </c>
      <c r="G581" s="87">
        <f t="shared" si="163"/>
        <v>0.5</v>
      </c>
      <c r="H581" s="87">
        <f t="shared" si="164"/>
        <v>0.5</v>
      </c>
      <c r="I581" s="87">
        <f t="shared" si="165"/>
        <v>-0.69314718055994529</v>
      </c>
      <c r="K581" s="76">
        <f t="shared" si="166"/>
        <v>0</v>
      </c>
      <c r="L581" s="76">
        <f t="shared" si="167"/>
        <v>1</v>
      </c>
      <c r="M581" s="76">
        <f t="shared" si="168"/>
        <v>0.5</v>
      </c>
      <c r="N581" s="76">
        <f t="shared" si="169"/>
        <v>0.5</v>
      </c>
      <c r="O581" s="76">
        <f t="shared" si="170"/>
        <v>-0.69314718055994529</v>
      </c>
      <c r="Q581" s="76">
        <f t="shared" si="171"/>
        <v>0</v>
      </c>
      <c r="R581" s="76">
        <f t="shared" si="172"/>
        <v>1</v>
      </c>
      <c r="S581" s="76">
        <f t="shared" si="173"/>
        <v>0.5</v>
      </c>
      <c r="T581" s="76">
        <f t="shared" si="174"/>
        <v>0.5</v>
      </c>
      <c r="U581" s="76">
        <f t="shared" si="175"/>
        <v>-0.69314718055994529</v>
      </c>
      <c r="W581" s="76">
        <f t="shared" si="176"/>
        <v>0</v>
      </c>
      <c r="X581" s="76">
        <f t="shared" si="177"/>
        <v>1</v>
      </c>
      <c r="Y581" s="76">
        <f t="shared" si="178"/>
        <v>0.5</v>
      </c>
      <c r="Z581" s="76">
        <f t="shared" si="160"/>
        <v>0.5</v>
      </c>
      <c r="AA581" s="76">
        <f t="shared" si="179"/>
        <v>-0.69314718055994529</v>
      </c>
    </row>
    <row r="582" spans="1:27" x14ac:dyDescent="0.25">
      <c r="A582">
        <v>0</v>
      </c>
      <c r="B582">
        <v>0</v>
      </c>
      <c r="C582">
        <v>0</v>
      </c>
      <c r="E582" s="87">
        <f t="shared" si="161"/>
        <v>0</v>
      </c>
      <c r="F582" s="87">
        <f t="shared" si="162"/>
        <v>1</v>
      </c>
      <c r="G582" s="87">
        <f t="shared" si="163"/>
        <v>0.5</v>
      </c>
      <c r="H582" s="87">
        <f t="shared" si="164"/>
        <v>0.5</v>
      </c>
      <c r="I582" s="87">
        <f t="shared" si="165"/>
        <v>-0.69314718055994529</v>
      </c>
      <c r="K582" s="76">
        <f t="shared" si="166"/>
        <v>0</v>
      </c>
      <c r="L582" s="76">
        <f t="shared" si="167"/>
        <v>1</v>
      </c>
      <c r="M582" s="76">
        <f t="shared" si="168"/>
        <v>0.5</v>
      </c>
      <c r="N582" s="76">
        <f t="shared" si="169"/>
        <v>0.5</v>
      </c>
      <c r="O582" s="76">
        <f t="shared" si="170"/>
        <v>-0.69314718055994529</v>
      </c>
      <c r="Q582" s="76">
        <f t="shared" si="171"/>
        <v>0</v>
      </c>
      <c r="R582" s="76">
        <f t="shared" si="172"/>
        <v>1</v>
      </c>
      <c r="S582" s="76">
        <f t="shared" si="173"/>
        <v>0.5</v>
      </c>
      <c r="T582" s="76">
        <f t="shared" si="174"/>
        <v>0.5</v>
      </c>
      <c r="U582" s="76">
        <f t="shared" si="175"/>
        <v>-0.69314718055994529</v>
      </c>
      <c r="W582" s="76">
        <f t="shared" si="176"/>
        <v>0</v>
      </c>
      <c r="X582" s="76">
        <f t="shared" si="177"/>
        <v>1</v>
      </c>
      <c r="Y582" s="76">
        <f t="shared" si="178"/>
        <v>0.5</v>
      </c>
      <c r="Z582" s="76">
        <f t="shared" si="160"/>
        <v>0.5</v>
      </c>
      <c r="AA582" s="76">
        <f t="shared" si="179"/>
        <v>-0.69314718055994529</v>
      </c>
    </row>
    <row r="583" spans="1:27" x14ac:dyDescent="0.25">
      <c r="A583">
        <v>0</v>
      </c>
      <c r="B583">
        <v>0</v>
      </c>
      <c r="C583">
        <v>0</v>
      </c>
      <c r="E583" s="87">
        <f t="shared" si="161"/>
        <v>0</v>
      </c>
      <c r="F583" s="87">
        <f t="shared" si="162"/>
        <v>1</v>
      </c>
      <c r="G583" s="87">
        <f t="shared" si="163"/>
        <v>0.5</v>
      </c>
      <c r="H583" s="87">
        <f t="shared" si="164"/>
        <v>0.5</v>
      </c>
      <c r="I583" s="87">
        <f t="shared" si="165"/>
        <v>-0.69314718055994529</v>
      </c>
      <c r="K583" s="76">
        <f t="shared" si="166"/>
        <v>0</v>
      </c>
      <c r="L583" s="76">
        <f t="shared" si="167"/>
        <v>1</v>
      </c>
      <c r="M583" s="76">
        <f t="shared" si="168"/>
        <v>0.5</v>
      </c>
      <c r="N583" s="76">
        <f t="shared" si="169"/>
        <v>0.5</v>
      </c>
      <c r="O583" s="76">
        <f t="shared" si="170"/>
        <v>-0.69314718055994529</v>
      </c>
      <c r="Q583" s="76">
        <f t="shared" si="171"/>
        <v>0</v>
      </c>
      <c r="R583" s="76">
        <f t="shared" si="172"/>
        <v>1</v>
      </c>
      <c r="S583" s="76">
        <f t="shared" si="173"/>
        <v>0.5</v>
      </c>
      <c r="T583" s="76">
        <f t="shared" si="174"/>
        <v>0.5</v>
      </c>
      <c r="U583" s="76">
        <f t="shared" si="175"/>
        <v>-0.69314718055994529</v>
      </c>
      <c r="W583" s="76">
        <f t="shared" si="176"/>
        <v>0</v>
      </c>
      <c r="X583" s="76">
        <f t="shared" si="177"/>
        <v>1</v>
      </c>
      <c r="Y583" s="76">
        <f t="shared" si="178"/>
        <v>0.5</v>
      </c>
      <c r="Z583" s="76">
        <f t="shared" si="160"/>
        <v>0.5</v>
      </c>
      <c r="AA583" s="76">
        <f t="shared" si="179"/>
        <v>-0.69314718055994529</v>
      </c>
    </row>
    <row r="584" spans="1:27" x14ac:dyDescent="0.25">
      <c r="A584">
        <v>0</v>
      </c>
      <c r="B584">
        <v>0</v>
      </c>
      <c r="C584">
        <v>0</v>
      </c>
      <c r="E584" s="87">
        <f t="shared" si="161"/>
        <v>0</v>
      </c>
      <c r="F584" s="87">
        <f t="shared" si="162"/>
        <v>1</v>
      </c>
      <c r="G584" s="87">
        <f t="shared" si="163"/>
        <v>0.5</v>
      </c>
      <c r="H584" s="87">
        <f t="shared" si="164"/>
        <v>0.5</v>
      </c>
      <c r="I584" s="87">
        <f t="shared" si="165"/>
        <v>-0.69314718055994529</v>
      </c>
      <c r="K584" s="76">
        <f t="shared" si="166"/>
        <v>0</v>
      </c>
      <c r="L584" s="76">
        <f t="shared" si="167"/>
        <v>1</v>
      </c>
      <c r="M584" s="76">
        <f t="shared" si="168"/>
        <v>0.5</v>
      </c>
      <c r="N584" s="76">
        <f t="shared" si="169"/>
        <v>0.5</v>
      </c>
      <c r="O584" s="76">
        <f t="shared" si="170"/>
        <v>-0.69314718055994529</v>
      </c>
      <c r="Q584" s="76">
        <f t="shared" si="171"/>
        <v>0</v>
      </c>
      <c r="R584" s="76">
        <f t="shared" si="172"/>
        <v>1</v>
      </c>
      <c r="S584" s="76">
        <f t="shared" si="173"/>
        <v>0.5</v>
      </c>
      <c r="T584" s="76">
        <f t="shared" si="174"/>
        <v>0.5</v>
      </c>
      <c r="U584" s="76">
        <f t="shared" si="175"/>
        <v>-0.69314718055994529</v>
      </c>
      <c r="W584" s="76">
        <f t="shared" si="176"/>
        <v>0</v>
      </c>
      <c r="X584" s="76">
        <f t="shared" si="177"/>
        <v>1</v>
      </c>
      <c r="Y584" s="76">
        <f t="shared" si="178"/>
        <v>0.5</v>
      </c>
      <c r="Z584" s="76">
        <f t="shared" si="160"/>
        <v>0.5</v>
      </c>
      <c r="AA584" s="76">
        <f t="shared" si="179"/>
        <v>-0.69314718055994529</v>
      </c>
    </row>
    <row r="585" spans="1:27" x14ac:dyDescent="0.25">
      <c r="A585">
        <v>0</v>
      </c>
      <c r="B585">
        <v>0</v>
      </c>
      <c r="C585">
        <v>1</v>
      </c>
      <c r="E585" s="87">
        <f t="shared" si="161"/>
        <v>0</v>
      </c>
      <c r="F585" s="87">
        <f t="shared" si="162"/>
        <v>1</v>
      </c>
      <c r="G585" s="87">
        <f t="shared" si="163"/>
        <v>0.5</v>
      </c>
      <c r="H585" s="87">
        <f t="shared" si="164"/>
        <v>0.5</v>
      </c>
      <c r="I585" s="87">
        <f t="shared" si="165"/>
        <v>-0.69314718055994529</v>
      </c>
      <c r="K585" s="76">
        <f t="shared" si="166"/>
        <v>0.605195533283861</v>
      </c>
      <c r="L585" s="76">
        <f t="shared" si="167"/>
        <v>1.8316103146534117</v>
      </c>
      <c r="M585" s="76">
        <f t="shared" si="168"/>
        <v>0.64684406084231982</v>
      </c>
      <c r="N585" s="76">
        <f t="shared" si="169"/>
        <v>0.35315593915768018</v>
      </c>
      <c r="O585" s="76">
        <f t="shared" si="170"/>
        <v>-1.0408455656056446</v>
      </c>
      <c r="Q585" s="76">
        <f t="shared" si="171"/>
        <v>0.605195533283861</v>
      </c>
      <c r="R585" s="76">
        <f t="shared" si="172"/>
        <v>1.8316103146534117</v>
      </c>
      <c r="S585" s="76">
        <f t="shared" si="173"/>
        <v>0.64684406084231982</v>
      </c>
      <c r="T585" s="76">
        <f t="shared" si="174"/>
        <v>0.35315593915768018</v>
      </c>
      <c r="U585" s="76">
        <f t="shared" si="175"/>
        <v>-1.0408455656056446</v>
      </c>
      <c r="W585" s="76">
        <f t="shared" si="176"/>
        <v>0</v>
      </c>
      <c r="X585" s="76">
        <f t="shared" si="177"/>
        <v>1</v>
      </c>
      <c r="Y585" s="76">
        <f t="shared" si="178"/>
        <v>0.5</v>
      </c>
      <c r="Z585" s="76">
        <f t="shared" ref="Z585:Z648" si="180">IF(A585=1,Y585,1-Y585)</f>
        <v>0.5</v>
      </c>
      <c r="AA585" s="76">
        <f t="shared" si="179"/>
        <v>-0.69314718055994529</v>
      </c>
    </row>
    <row r="586" spans="1:27" x14ac:dyDescent="0.25">
      <c r="A586">
        <v>0</v>
      </c>
      <c r="B586">
        <v>0</v>
      </c>
      <c r="C586">
        <v>0</v>
      </c>
      <c r="E586" s="87">
        <f t="shared" ref="E586:E649" si="181">$A$3+$B$3*$B586</f>
        <v>0</v>
      </c>
      <c r="F586" s="87">
        <f t="shared" ref="F586:F649" si="182">EXP(E586)</f>
        <v>1</v>
      </c>
      <c r="G586" s="87">
        <f t="shared" ref="G586:G649" si="183">F586/(F586+1)</f>
        <v>0.5</v>
      </c>
      <c r="H586" s="87">
        <f t="shared" ref="H586:H649" si="184">IF($A586=1,G586,1-G586)</f>
        <v>0.5</v>
      </c>
      <c r="I586" s="87">
        <f t="shared" ref="I586:I649" si="185">LN(H586)</f>
        <v>-0.69314718055994529</v>
      </c>
      <c r="K586" s="76">
        <f t="shared" ref="K586:K649" si="186">$A$3+$B$3*$B586+$C$3*$C586</f>
        <v>0</v>
      </c>
      <c r="L586" s="76">
        <f t="shared" ref="L586:L649" si="187">EXP(K586)</f>
        <v>1</v>
      </c>
      <c r="M586" s="76">
        <f t="shared" ref="M586:M649" si="188">L586/(L586+1)</f>
        <v>0.5</v>
      </c>
      <c r="N586" s="76">
        <f t="shared" ref="N586:N649" si="189">IF($A586=1,M586,1-M586)</f>
        <v>0.5</v>
      </c>
      <c r="O586" s="76">
        <f t="shared" ref="O586:O649" si="190">LN(N586)</f>
        <v>-0.69314718055994529</v>
      </c>
      <c r="Q586" s="76">
        <f t="shared" ref="Q586:Q649" si="191">$A$3+$B$3*$B586+$C$3*$C586+$D$3*$B586*$C586</f>
        <v>0</v>
      </c>
      <c r="R586" s="76">
        <f t="shared" ref="R586:R649" si="192">EXP(Q586)</f>
        <v>1</v>
      </c>
      <c r="S586" s="76">
        <f t="shared" ref="S586:S649" si="193">R586/(R586+1)</f>
        <v>0.5</v>
      </c>
      <c r="T586" s="76">
        <f t="shared" ref="T586:T649" si="194">IF($A586=1,S586,1-S586)</f>
        <v>0.5</v>
      </c>
      <c r="U586" s="76">
        <f t="shared" ref="U586:U649" si="195">LN(T586)</f>
        <v>-0.69314718055994529</v>
      </c>
      <c r="W586" s="76">
        <f t="shared" ref="W586:W649" si="196">$A$3</f>
        <v>0</v>
      </c>
      <c r="X586" s="76">
        <f t="shared" ref="X586:X649" si="197">EXP(W586)</f>
        <v>1</v>
      </c>
      <c r="Y586" s="76">
        <f t="shared" ref="Y586:Y649" si="198">X586/(X586+1)</f>
        <v>0.5</v>
      </c>
      <c r="Z586" s="76">
        <f t="shared" si="180"/>
        <v>0.5</v>
      </c>
      <c r="AA586" s="76">
        <f t="shared" ref="AA586:AA649" si="199">LN(Z586)</f>
        <v>-0.69314718055994529</v>
      </c>
    </row>
    <row r="587" spans="1:27" x14ac:dyDescent="0.25">
      <c r="A587">
        <v>0</v>
      </c>
      <c r="B587">
        <v>0</v>
      </c>
      <c r="C587">
        <v>0</v>
      </c>
      <c r="E587" s="87">
        <f t="shared" si="181"/>
        <v>0</v>
      </c>
      <c r="F587" s="87">
        <f t="shared" si="182"/>
        <v>1</v>
      </c>
      <c r="G587" s="87">
        <f t="shared" si="183"/>
        <v>0.5</v>
      </c>
      <c r="H587" s="87">
        <f t="shared" si="184"/>
        <v>0.5</v>
      </c>
      <c r="I587" s="87">
        <f t="shared" si="185"/>
        <v>-0.69314718055994529</v>
      </c>
      <c r="K587" s="76">
        <f t="shared" si="186"/>
        <v>0</v>
      </c>
      <c r="L587" s="76">
        <f t="shared" si="187"/>
        <v>1</v>
      </c>
      <c r="M587" s="76">
        <f t="shared" si="188"/>
        <v>0.5</v>
      </c>
      <c r="N587" s="76">
        <f t="shared" si="189"/>
        <v>0.5</v>
      </c>
      <c r="O587" s="76">
        <f t="shared" si="190"/>
        <v>-0.69314718055994529</v>
      </c>
      <c r="Q587" s="76">
        <f t="shared" si="191"/>
        <v>0</v>
      </c>
      <c r="R587" s="76">
        <f t="shared" si="192"/>
        <v>1</v>
      </c>
      <c r="S587" s="76">
        <f t="shared" si="193"/>
        <v>0.5</v>
      </c>
      <c r="T587" s="76">
        <f t="shared" si="194"/>
        <v>0.5</v>
      </c>
      <c r="U587" s="76">
        <f t="shared" si="195"/>
        <v>-0.69314718055994529</v>
      </c>
      <c r="W587" s="76">
        <f t="shared" si="196"/>
        <v>0</v>
      </c>
      <c r="X587" s="76">
        <f t="shared" si="197"/>
        <v>1</v>
      </c>
      <c r="Y587" s="76">
        <f t="shared" si="198"/>
        <v>0.5</v>
      </c>
      <c r="Z587" s="76">
        <f t="shared" si="180"/>
        <v>0.5</v>
      </c>
      <c r="AA587" s="76">
        <f t="shared" si="199"/>
        <v>-0.69314718055994529</v>
      </c>
    </row>
    <row r="588" spans="1:27" x14ac:dyDescent="0.25">
      <c r="A588">
        <v>0</v>
      </c>
      <c r="B588">
        <v>0</v>
      </c>
      <c r="C588">
        <v>0</v>
      </c>
      <c r="E588" s="87">
        <f t="shared" si="181"/>
        <v>0</v>
      </c>
      <c r="F588" s="87">
        <f t="shared" si="182"/>
        <v>1</v>
      </c>
      <c r="G588" s="87">
        <f t="shared" si="183"/>
        <v>0.5</v>
      </c>
      <c r="H588" s="87">
        <f t="shared" si="184"/>
        <v>0.5</v>
      </c>
      <c r="I588" s="87">
        <f t="shared" si="185"/>
        <v>-0.69314718055994529</v>
      </c>
      <c r="K588" s="76">
        <f t="shared" si="186"/>
        <v>0</v>
      </c>
      <c r="L588" s="76">
        <f t="shared" si="187"/>
        <v>1</v>
      </c>
      <c r="M588" s="76">
        <f t="shared" si="188"/>
        <v>0.5</v>
      </c>
      <c r="N588" s="76">
        <f t="shared" si="189"/>
        <v>0.5</v>
      </c>
      <c r="O588" s="76">
        <f t="shared" si="190"/>
        <v>-0.69314718055994529</v>
      </c>
      <c r="Q588" s="76">
        <f t="shared" si="191"/>
        <v>0</v>
      </c>
      <c r="R588" s="76">
        <f t="shared" si="192"/>
        <v>1</v>
      </c>
      <c r="S588" s="76">
        <f t="shared" si="193"/>
        <v>0.5</v>
      </c>
      <c r="T588" s="76">
        <f t="shared" si="194"/>
        <v>0.5</v>
      </c>
      <c r="U588" s="76">
        <f t="shared" si="195"/>
        <v>-0.69314718055994529</v>
      </c>
      <c r="W588" s="76">
        <f t="shared" si="196"/>
        <v>0</v>
      </c>
      <c r="X588" s="76">
        <f t="shared" si="197"/>
        <v>1</v>
      </c>
      <c r="Y588" s="76">
        <f t="shared" si="198"/>
        <v>0.5</v>
      </c>
      <c r="Z588" s="76">
        <f t="shared" si="180"/>
        <v>0.5</v>
      </c>
      <c r="AA588" s="76">
        <f t="shared" si="199"/>
        <v>-0.69314718055994529</v>
      </c>
    </row>
    <row r="589" spans="1:27" x14ac:dyDescent="0.25">
      <c r="A589">
        <v>0</v>
      </c>
      <c r="B589">
        <v>0</v>
      </c>
      <c r="C589">
        <v>0</v>
      </c>
      <c r="E589" s="87">
        <f t="shared" si="181"/>
        <v>0</v>
      </c>
      <c r="F589" s="87">
        <f t="shared" si="182"/>
        <v>1</v>
      </c>
      <c r="G589" s="87">
        <f t="shared" si="183"/>
        <v>0.5</v>
      </c>
      <c r="H589" s="87">
        <f t="shared" si="184"/>
        <v>0.5</v>
      </c>
      <c r="I589" s="87">
        <f t="shared" si="185"/>
        <v>-0.69314718055994529</v>
      </c>
      <c r="K589" s="76">
        <f t="shared" si="186"/>
        <v>0</v>
      </c>
      <c r="L589" s="76">
        <f t="shared" si="187"/>
        <v>1</v>
      </c>
      <c r="M589" s="76">
        <f t="shared" si="188"/>
        <v>0.5</v>
      </c>
      <c r="N589" s="76">
        <f t="shared" si="189"/>
        <v>0.5</v>
      </c>
      <c r="O589" s="76">
        <f t="shared" si="190"/>
        <v>-0.69314718055994529</v>
      </c>
      <c r="Q589" s="76">
        <f t="shared" si="191"/>
        <v>0</v>
      </c>
      <c r="R589" s="76">
        <f t="shared" si="192"/>
        <v>1</v>
      </c>
      <c r="S589" s="76">
        <f t="shared" si="193"/>
        <v>0.5</v>
      </c>
      <c r="T589" s="76">
        <f t="shared" si="194"/>
        <v>0.5</v>
      </c>
      <c r="U589" s="76">
        <f t="shared" si="195"/>
        <v>-0.69314718055994529</v>
      </c>
      <c r="W589" s="76">
        <f t="shared" si="196"/>
        <v>0</v>
      </c>
      <c r="X589" s="76">
        <f t="shared" si="197"/>
        <v>1</v>
      </c>
      <c r="Y589" s="76">
        <f t="shared" si="198"/>
        <v>0.5</v>
      </c>
      <c r="Z589" s="76">
        <f t="shared" si="180"/>
        <v>0.5</v>
      </c>
      <c r="AA589" s="76">
        <f t="shared" si="199"/>
        <v>-0.69314718055994529</v>
      </c>
    </row>
    <row r="590" spans="1:27" x14ac:dyDescent="0.25">
      <c r="A590">
        <v>0</v>
      </c>
      <c r="B590">
        <v>0</v>
      </c>
      <c r="C590">
        <v>0</v>
      </c>
      <c r="E590" s="87">
        <f t="shared" si="181"/>
        <v>0</v>
      </c>
      <c r="F590" s="87">
        <f t="shared" si="182"/>
        <v>1</v>
      </c>
      <c r="G590" s="87">
        <f t="shared" si="183"/>
        <v>0.5</v>
      </c>
      <c r="H590" s="87">
        <f t="shared" si="184"/>
        <v>0.5</v>
      </c>
      <c r="I590" s="87">
        <f t="shared" si="185"/>
        <v>-0.69314718055994529</v>
      </c>
      <c r="K590" s="76">
        <f t="shared" si="186"/>
        <v>0</v>
      </c>
      <c r="L590" s="76">
        <f t="shared" si="187"/>
        <v>1</v>
      </c>
      <c r="M590" s="76">
        <f t="shared" si="188"/>
        <v>0.5</v>
      </c>
      <c r="N590" s="76">
        <f t="shared" si="189"/>
        <v>0.5</v>
      </c>
      <c r="O590" s="76">
        <f t="shared" si="190"/>
        <v>-0.69314718055994529</v>
      </c>
      <c r="Q590" s="76">
        <f t="shared" si="191"/>
        <v>0</v>
      </c>
      <c r="R590" s="76">
        <f t="shared" si="192"/>
        <v>1</v>
      </c>
      <c r="S590" s="76">
        <f t="shared" si="193"/>
        <v>0.5</v>
      </c>
      <c r="T590" s="76">
        <f t="shared" si="194"/>
        <v>0.5</v>
      </c>
      <c r="U590" s="76">
        <f t="shared" si="195"/>
        <v>-0.69314718055994529</v>
      </c>
      <c r="W590" s="76">
        <f t="shared" si="196"/>
        <v>0</v>
      </c>
      <c r="X590" s="76">
        <f t="shared" si="197"/>
        <v>1</v>
      </c>
      <c r="Y590" s="76">
        <f t="shared" si="198"/>
        <v>0.5</v>
      </c>
      <c r="Z590" s="76">
        <f t="shared" si="180"/>
        <v>0.5</v>
      </c>
      <c r="AA590" s="76">
        <f t="shared" si="199"/>
        <v>-0.69314718055994529</v>
      </c>
    </row>
    <row r="591" spans="1:27" x14ac:dyDescent="0.25">
      <c r="A591">
        <v>0</v>
      </c>
      <c r="B591">
        <v>1</v>
      </c>
      <c r="C591">
        <v>0</v>
      </c>
      <c r="E591" s="87">
        <f t="shared" si="181"/>
        <v>1.462280267582817</v>
      </c>
      <c r="F591" s="87">
        <f t="shared" si="182"/>
        <v>4.3157894714615983</v>
      </c>
      <c r="G591" s="87">
        <f t="shared" si="183"/>
        <v>0.81188118804015652</v>
      </c>
      <c r="H591" s="87">
        <f t="shared" si="184"/>
        <v>0.18811881195984348</v>
      </c>
      <c r="I591" s="87">
        <f t="shared" si="185"/>
        <v>-1.6706815372567037</v>
      </c>
      <c r="K591" s="76">
        <f t="shared" si="186"/>
        <v>1.462280267582817</v>
      </c>
      <c r="L591" s="76">
        <f t="shared" si="187"/>
        <v>4.3157894714615983</v>
      </c>
      <c r="M591" s="76">
        <f t="shared" si="188"/>
        <v>0.81188118804015652</v>
      </c>
      <c r="N591" s="76">
        <f t="shared" si="189"/>
        <v>0.18811881195984348</v>
      </c>
      <c r="O591" s="76">
        <f t="shared" si="190"/>
        <v>-1.6706815372567037</v>
      </c>
      <c r="Q591" s="76">
        <f t="shared" si="191"/>
        <v>1.462280267582817</v>
      </c>
      <c r="R591" s="76">
        <f t="shared" si="192"/>
        <v>4.3157894714615983</v>
      </c>
      <c r="S591" s="76">
        <f t="shared" si="193"/>
        <v>0.81188118804015652</v>
      </c>
      <c r="T591" s="76">
        <f t="shared" si="194"/>
        <v>0.18811881195984348</v>
      </c>
      <c r="U591" s="76">
        <f t="shared" si="195"/>
        <v>-1.6706815372567037</v>
      </c>
      <c r="W591" s="76">
        <f t="shared" si="196"/>
        <v>0</v>
      </c>
      <c r="X591" s="76">
        <f t="shared" si="197"/>
        <v>1</v>
      </c>
      <c r="Y591" s="76">
        <f t="shared" si="198"/>
        <v>0.5</v>
      </c>
      <c r="Z591" s="76">
        <f t="shared" si="180"/>
        <v>0.5</v>
      </c>
      <c r="AA591" s="76">
        <f t="shared" si="199"/>
        <v>-0.69314718055994529</v>
      </c>
    </row>
    <row r="592" spans="1:27" x14ac:dyDescent="0.25">
      <c r="A592">
        <v>0</v>
      </c>
      <c r="B592">
        <v>0</v>
      </c>
      <c r="C592">
        <v>1</v>
      </c>
      <c r="E592" s="87">
        <f t="shared" si="181"/>
        <v>0</v>
      </c>
      <c r="F592" s="87">
        <f t="shared" si="182"/>
        <v>1</v>
      </c>
      <c r="G592" s="87">
        <f t="shared" si="183"/>
        <v>0.5</v>
      </c>
      <c r="H592" s="87">
        <f t="shared" si="184"/>
        <v>0.5</v>
      </c>
      <c r="I592" s="87">
        <f t="shared" si="185"/>
        <v>-0.69314718055994529</v>
      </c>
      <c r="K592" s="76">
        <f t="shared" si="186"/>
        <v>0.605195533283861</v>
      </c>
      <c r="L592" s="76">
        <f t="shared" si="187"/>
        <v>1.8316103146534117</v>
      </c>
      <c r="M592" s="76">
        <f t="shared" si="188"/>
        <v>0.64684406084231982</v>
      </c>
      <c r="N592" s="76">
        <f t="shared" si="189"/>
        <v>0.35315593915768018</v>
      </c>
      <c r="O592" s="76">
        <f t="shared" si="190"/>
        <v>-1.0408455656056446</v>
      </c>
      <c r="Q592" s="76">
        <f t="shared" si="191"/>
        <v>0.605195533283861</v>
      </c>
      <c r="R592" s="76">
        <f t="shared" si="192"/>
        <v>1.8316103146534117</v>
      </c>
      <c r="S592" s="76">
        <f t="shared" si="193"/>
        <v>0.64684406084231982</v>
      </c>
      <c r="T592" s="76">
        <f t="shared" si="194"/>
        <v>0.35315593915768018</v>
      </c>
      <c r="U592" s="76">
        <f t="shared" si="195"/>
        <v>-1.0408455656056446</v>
      </c>
      <c r="W592" s="76">
        <f t="shared" si="196"/>
        <v>0</v>
      </c>
      <c r="X592" s="76">
        <f t="shared" si="197"/>
        <v>1</v>
      </c>
      <c r="Y592" s="76">
        <f t="shared" si="198"/>
        <v>0.5</v>
      </c>
      <c r="Z592" s="76">
        <f t="shared" si="180"/>
        <v>0.5</v>
      </c>
      <c r="AA592" s="76">
        <f t="shared" si="199"/>
        <v>-0.69314718055994529</v>
      </c>
    </row>
    <row r="593" spans="1:27" x14ac:dyDescent="0.25">
      <c r="A593">
        <v>0</v>
      </c>
      <c r="B593">
        <v>0</v>
      </c>
      <c r="C593">
        <v>1</v>
      </c>
      <c r="E593" s="87">
        <f t="shared" si="181"/>
        <v>0</v>
      </c>
      <c r="F593" s="87">
        <f t="shared" si="182"/>
        <v>1</v>
      </c>
      <c r="G593" s="87">
        <f t="shared" si="183"/>
        <v>0.5</v>
      </c>
      <c r="H593" s="87">
        <f t="shared" si="184"/>
        <v>0.5</v>
      </c>
      <c r="I593" s="87">
        <f t="shared" si="185"/>
        <v>-0.69314718055994529</v>
      </c>
      <c r="K593" s="76">
        <f t="shared" si="186"/>
        <v>0.605195533283861</v>
      </c>
      <c r="L593" s="76">
        <f t="shared" si="187"/>
        <v>1.8316103146534117</v>
      </c>
      <c r="M593" s="76">
        <f t="shared" si="188"/>
        <v>0.64684406084231982</v>
      </c>
      <c r="N593" s="76">
        <f t="shared" si="189"/>
        <v>0.35315593915768018</v>
      </c>
      <c r="O593" s="76">
        <f t="shared" si="190"/>
        <v>-1.0408455656056446</v>
      </c>
      <c r="Q593" s="76">
        <f t="shared" si="191"/>
        <v>0.605195533283861</v>
      </c>
      <c r="R593" s="76">
        <f t="shared" si="192"/>
        <v>1.8316103146534117</v>
      </c>
      <c r="S593" s="76">
        <f t="shared" si="193"/>
        <v>0.64684406084231982</v>
      </c>
      <c r="T593" s="76">
        <f t="shared" si="194"/>
        <v>0.35315593915768018</v>
      </c>
      <c r="U593" s="76">
        <f t="shared" si="195"/>
        <v>-1.0408455656056446</v>
      </c>
      <c r="W593" s="76">
        <f t="shared" si="196"/>
        <v>0</v>
      </c>
      <c r="X593" s="76">
        <f t="shared" si="197"/>
        <v>1</v>
      </c>
      <c r="Y593" s="76">
        <f t="shared" si="198"/>
        <v>0.5</v>
      </c>
      <c r="Z593" s="76">
        <f t="shared" si="180"/>
        <v>0.5</v>
      </c>
      <c r="AA593" s="76">
        <f t="shared" si="199"/>
        <v>-0.69314718055994529</v>
      </c>
    </row>
    <row r="594" spans="1:27" x14ac:dyDescent="0.25">
      <c r="A594">
        <v>0</v>
      </c>
      <c r="B594">
        <v>0</v>
      </c>
      <c r="C594">
        <v>1</v>
      </c>
      <c r="E594" s="87">
        <f t="shared" si="181"/>
        <v>0</v>
      </c>
      <c r="F594" s="87">
        <f t="shared" si="182"/>
        <v>1</v>
      </c>
      <c r="G594" s="87">
        <f t="shared" si="183"/>
        <v>0.5</v>
      </c>
      <c r="H594" s="87">
        <f t="shared" si="184"/>
        <v>0.5</v>
      </c>
      <c r="I594" s="87">
        <f t="shared" si="185"/>
        <v>-0.69314718055994529</v>
      </c>
      <c r="K594" s="76">
        <f t="shared" si="186"/>
        <v>0.605195533283861</v>
      </c>
      <c r="L594" s="76">
        <f t="shared" si="187"/>
        <v>1.8316103146534117</v>
      </c>
      <c r="M594" s="76">
        <f t="shared" si="188"/>
        <v>0.64684406084231982</v>
      </c>
      <c r="N594" s="76">
        <f t="shared" si="189"/>
        <v>0.35315593915768018</v>
      </c>
      <c r="O594" s="76">
        <f t="shared" si="190"/>
        <v>-1.0408455656056446</v>
      </c>
      <c r="Q594" s="76">
        <f t="shared" si="191"/>
        <v>0.605195533283861</v>
      </c>
      <c r="R594" s="76">
        <f t="shared" si="192"/>
        <v>1.8316103146534117</v>
      </c>
      <c r="S594" s="76">
        <f t="shared" si="193"/>
        <v>0.64684406084231982</v>
      </c>
      <c r="T594" s="76">
        <f t="shared" si="194"/>
        <v>0.35315593915768018</v>
      </c>
      <c r="U594" s="76">
        <f t="shared" si="195"/>
        <v>-1.0408455656056446</v>
      </c>
      <c r="W594" s="76">
        <f t="shared" si="196"/>
        <v>0</v>
      </c>
      <c r="X594" s="76">
        <f t="shared" si="197"/>
        <v>1</v>
      </c>
      <c r="Y594" s="76">
        <f t="shared" si="198"/>
        <v>0.5</v>
      </c>
      <c r="Z594" s="76">
        <f t="shared" si="180"/>
        <v>0.5</v>
      </c>
      <c r="AA594" s="76">
        <f t="shared" si="199"/>
        <v>-0.69314718055994529</v>
      </c>
    </row>
    <row r="595" spans="1:27" x14ac:dyDescent="0.25">
      <c r="A595">
        <v>0</v>
      </c>
      <c r="B595">
        <v>0</v>
      </c>
      <c r="C595">
        <v>0</v>
      </c>
      <c r="E595" s="87">
        <f t="shared" si="181"/>
        <v>0</v>
      </c>
      <c r="F595" s="87">
        <f t="shared" si="182"/>
        <v>1</v>
      </c>
      <c r="G595" s="87">
        <f t="shared" si="183"/>
        <v>0.5</v>
      </c>
      <c r="H595" s="87">
        <f t="shared" si="184"/>
        <v>0.5</v>
      </c>
      <c r="I595" s="87">
        <f t="shared" si="185"/>
        <v>-0.69314718055994529</v>
      </c>
      <c r="K595" s="76">
        <f t="shared" si="186"/>
        <v>0</v>
      </c>
      <c r="L595" s="76">
        <f t="shared" si="187"/>
        <v>1</v>
      </c>
      <c r="M595" s="76">
        <f t="shared" si="188"/>
        <v>0.5</v>
      </c>
      <c r="N595" s="76">
        <f t="shared" si="189"/>
        <v>0.5</v>
      </c>
      <c r="O595" s="76">
        <f t="shared" si="190"/>
        <v>-0.69314718055994529</v>
      </c>
      <c r="Q595" s="76">
        <f t="shared" si="191"/>
        <v>0</v>
      </c>
      <c r="R595" s="76">
        <f t="shared" si="192"/>
        <v>1</v>
      </c>
      <c r="S595" s="76">
        <f t="shared" si="193"/>
        <v>0.5</v>
      </c>
      <c r="T595" s="76">
        <f t="shared" si="194"/>
        <v>0.5</v>
      </c>
      <c r="U595" s="76">
        <f t="shared" si="195"/>
        <v>-0.69314718055994529</v>
      </c>
      <c r="W595" s="76">
        <f t="shared" si="196"/>
        <v>0</v>
      </c>
      <c r="X595" s="76">
        <f t="shared" si="197"/>
        <v>1</v>
      </c>
      <c r="Y595" s="76">
        <f t="shared" si="198"/>
        <v>0.5</v>
      </c>
      <c r="Z595" s="76">
        <f t="shared" si="180"/>
        <v>0.5</v>
      </c>
      <c r="AA595" s="76">
        <f t="shared" si="199"/>
        <v>-0.69314718055994529</v>
      </c>
    </row>
    <row r="596" spans="1:27" x14ac:dyDescent="0.25">
      <c r="A596">
        <v>0</v>
      </c>
      <c r="B596">
        <v>0</v>
      </c>
      <c r="C596">
        <v>0</v>
      </c>
      <c r="E596" s="87">
        <f t="shared" si="181"/>
        <v>0</v>
      </c>
      <c r="F596" s="87">
        <f t="shared" si="182"/>
        <v>1</v>
      </c>
      <c r="G596" s="87">
        <f t="shared" si="183"/>
        <v>0.5</v>
      </c>
      <c r="H596" s="87">
        <f t="shared" si="184"/>
        <v>0.5</v>
      </c>
      <c r="I596" s="87">
        <f t="shared" si="185"/>
        <v>-0.69314718055994529</v>
      </c>
      <c r="K596" s="76">
        <f t="shared" si="186"/>
        <v>0</v>
      </c>
      <c r="L596" s="76">
        <f t="shared" si="187"/>
        <v>1</v>
      </c>
      <c r="M596" s="76">
        <f t="shared" si="188"/>
        <v>0.5</v>
      </c>
      <c r="N596" s="76">
        <f t="shared" si="189"/>
        <v>0.5</v>
      </c>
      <c r="O596" s="76">
        <f t="shared" si="190"/>
        <v>-0.69314718055994529</v>
      </c>
      <c r="Q596" s="76">
        <f t="shared" si="191"/>
        <v>0</v>
      </c>
      <c r="R596" s="76">
        <f t="shared" si="192"/>
        <v>1</v>
      </c>
      <c r="S596" s="76">
        <f t="shared" si="193"/>
        <v>0.5</v>
      </c>
      <c r="T596" s="76">
        <f t="shared" si="194"/>
        <v>0.5</v>
      </c>
      <c r="U596" s="76">
        <f t="shared" si="195"/>
        <v>-0.69314718055994529</v>
      </c>
      <c r="W596" s="76">
        <f t="shared" si="196"/>
        <v>0</v>
      </c>
      <c r="X596" s="76">
        <f t="shared" si="197"/>
        <v>1</v>
      </c>
      <c r="Y596" s="76">
        <f t="shared" si="198"/>
        <v>0.5</v>
      </c>
      <c r="Z596" s="76">
        <f t="shared" si="180"/>
        <v>0.5</v>
      </c>
      <c r="AA596" s="76">
        <f t="shared" si="199"/>
        <v>-0.69314718055994529</v>
      </c>
    </row>
    <row r="597" spans="1:27" x14ac:dyDescent="0.25">
      <c r="A597">
        <v>0</v>
      </c>
      <c r="B597">
        <v>0</v>
      </c>
      <c r="C597">
        <v>0</v>
      </c>
      <c r="E597" s="87">
        <f t="shared" si="181"/>
        <v>0</v>
      </c>
      <c r="F597" s="87">
        <f t="shared" si="182"/>
        <v>1</v>
      </c>
      <c r="G597" s="87">
        <f t="shared" si="183"/>
        <v>0.5</v>
      </c>
      <c r="H597" s="87">
        <f t="shared" si="184"/>
        <v>0.5</v>
      </c>
      <c r="I597" s="87">
        <f t="shared" si="185"/>
        <v>-0.69314718055994529</v>
      </c>
      <c r="K597" s="76">
        <f t="shared" si="186"/>
        <v>0</v>
      </c>
      <c r="L597" s="76">
        <f t="shared" si="187"/>
        <v>1</v>
      </c>
      <c r="M597" s="76">
        <f t="shared" si="188"/>
        <v>0.5</v>
      </c>
      <c r="N597" s="76">
        <f t="shared" si="189"/>
        <v>0.5</v>
      </c>
      <c r="O597" s="76">
        <f t="shared" si="190"/>
        <v>-0.69314718055994529</v>
      </c>
      <c r="Q597" s="76">
        <f t="shared" si="191"/>
        <v>0</v>
      </c>
      <c r="R597" s="76">
        <f t="shared" si="192"/>
        <v>1</v>
      </c>
      <c r="S597" s="76">
        <f t="shared" si="193"/>
        <v>0.5</v>
      </c>
      <c r="T597" s="76">
        <f t="shared" si="194"/>
        <v>0.5</v>
      </c>
      <c r="U597" s="76">
        <f t="shared" si="195"/>
        <v>-0.69314718055994529</v>
      </c>
      <c r="W597" s="76">
        <f t="shared" si="196"/>
        <v>0</v>
      </c>
      <c r="X597" s="76">
        <f t="shared" si="197"/>
        <v>1</v>
      </c>
      <c r="Y597" s="76">
        <f t="shared" si="198"/>
        <v>0.5</v>
      </c>
      <c r="Z597" s="76">
        <f t="shared" si="180"/>
        <v>0.5</v>
      </c>
      <c r="AA597" s="76">
        <f t="shared" si="199"/>
        <v>-0.69314718055994529</v>
      </c>
    </row>
    <row r="598" spans="1:27" x14ac:dyDescent="0.25">
      <c r="A598">
        <v>0</v>
      </c>
      <c r="B598">
        <v>0</v>
      </c>
      <c r="C598">
        <v>0</v>
      </c>
      <c r="E598" s="87">
        <f t="shared" si="181"/>
        <v>0</v>
      </c>
      <c r="F598" s="87">
        <f t="shared" si="182"/>
        <v>1</v>
      </c>
      <c r="G598" s="87">
        <f t="shared" si="183"/>
        <v>0.5</v>
      </c>
      <c r="H598" s="87">
        <f t="shared" si="184"/>
        <v>0.5</v>
      </c>
      <c r="I598" s="87">
        <f t="shared" si="185"/>
        <v>-0.69314718055994529</v>
      </c>
      <c r="K598" s="76">
        <f t="shared" si="186"/>
        <v>0</v>
      </c>
      <c r="L598" s="76">
        <f t="shared" si="187"/>
        <v>1</v>
      </c>
      <c r="M598" s="76">
        <f t="shared" si="188"/>
        <v>0.5</v>
      </c>
      <c r="N598" s="76">
        <f t="shared" si="189"/>
        <v>0.5</v>
      </c>
      <c r="O598" s="76">
        <f t="shared" si="190"/>
        <v>-0.69314718055994529</v>
      </c>
      <c r="Q598" s="76">
        <f t="shared" si="191"/>
        <v>0</v>
      </c>
      <c r="R598" s="76">
        <f t="shared" si="192"/>
        <v>1</v>
      </c>
      <c r="S598" s="76">
        <f t="shared" si="193"/>
        <v>0.5</v>
      </c>
      <c r="T598" s="76">
        <f t="shared" si="194"/>
        <v>0.5</v>
      </c>
      <c r="U598" s="76">
        <f t="shared" si="195"/>
        <v>-0.69314718055994529</v>
      </c>
      <c r="W598" s="76">
        <f t="shared" si="196"/>
        <v>0</v>
      </c>
      <c r="X598" s="76">
        <f t="shared" si="197"/>
        <v>1</v>
      </c>
      <c r="Y598" s="76">
        <f t="shared" si="198"/>
        <v>0.5</v>
      </c>
      <c r="Z598" s="76">
        <f t="shared" si="180"/>
        <v>0.5</v>
      </c>
      <c r="AA598" s="76">
        <f t="shared" si="199"/>
        <v>-0.69314718055994529</v>
      </c>
    </row>
    <row r="599" spans="1:27" x14ac:dyDescent="0.25">
      <c r="A599">
        <v>0</v>
      </c>
      <c r="B599">
        <v>0</v>
      </c>
      <c r="C599">
        <v>0</v>
      </c>
      <c r="E599" s="87">
        <f t="shared" si="181"/>
        <v>0</v>
      </c>
      <c r="F599" s="87">
        <f t="shared" si="182"/>
        <v>1</v>
      </c>
      <c r="G599" s="87">
        <f t="shared" si="183"/>
        <v>0.5</v>
      </c>
      <c r="H599" s="87">
        <f t="shared" si="184"/>
        <v>0.5</v>
      </c>
      <c r="I599" s="87">
        <f t="shared" si="185"/>
        <v>-0.69314718055994529</v>
      </c>
      <c r="K599" s="76">
        <f t="shared" si="186"/>
        <v>0</v>
      </c>
      <c r="L599" s="76">
        <f t="shared" si="187"/>
        <v>1</v>
      </c>
      <c r="M599" s="76">
        <f t="shared" si="188"/>
        <v>0.5</v>
      </c>
      <c r="N599" s="76">
        <f t="shared" si="189"/>
        <v>0.5</v>
      </c>
      <c r="O599" s="76">
        <f t="shared" si="190"/>
        <v>-0.69314718055994529</v>
      </c>
      <c r="Q599" s="76">
        <f t="shared" si="191"/>
        <v>0</v>
      </c>
      <c r="R599" s="76">
        <f t="shared" si="192"/>
        <v>1</v>
      </c>
      <c r="S599" s="76">
        <f t="shared" si="193"/>
        <v>0.5</v>
      </c>
      <c r="T599" s="76">
        <f t="shared" si="194"/>
        <v>0.5</v>
      </c>
      <c r="U599" s="76">
        <f t="shared" si="195"/>
        <v>-0.69314718055994529</v>
      </c>
      <c r="W599" s="76">
        <f t="shared" si="196"/>
        <v>0</v>
      </c>
      <c r="X599" s="76">
        <f t="shared" si="197"/>
        <v>1</v>
      </c>
      <c r="Y599" s="76">
        <f t="shared" si="198"/>
        <v>0.5</v>
      </c>
      <c r="Z599" s="76">
        <f t="shared" si="180"/>
        <v>0.5</v>
      </c>
      <c r="AA599" s="76">
        <f t="shared" si="199"/>
        <v>-0.69314718055994529</v>
      </c>
    </row>
    <row r="600" spans="1:27" x14ac:dyDescent="0.25">
      <c r="A600">
        <v>0</v>
      </c>
      <c r="B600">
        <v>0</v>
      </c>
      <c r="C600">
        <v>0</v>
      </c>
      <c r="E600" s="87">
        <f t="shared" si="181"/>
        <v>0</v>
      </c>
      <c r="F600" s="87">
        <f t="shared" si="182"/>
        <v>1</v>
      </c>
      <c r="G600" s="87">
        <f t="shared" si="183"/>
        <v>0.5</v>
      </c>
      <c r="H600" s="87">
        <f t="shared" si="184"/>
        <v>0.5</v>
      </c>
      <c r="I600" s="87">
        <f t="shared" si="185"/>
        <v>-0.69314718055994529</v>
      </c>
      <c r="K600" s="76">
        <f t="shared" si="186"/>
        <v>0</v>
      </c>
      <c r="L600" s="76">
        <f t="shared" si="187"/>
        <v>1</v>
      </c>
      <c r="M600" s="76">
        <f t="shared" si="188"/>
        <v>0.5</v>
      </c>
      <c r="N600" s="76">
        <f t="shared" si="189"/>
        <v>0.5</v>
      </c>
      <c r="O600" s="76">
        <f t="shared" si="190"/>
        <v>-0.69314718055994529</v>
      </c>
      <c r="Q600" s="76">
        <f t="shared" si="191"/>
        <v>0</v>
      </c>
      <c r="R600" s="76">
        <f t="shared" si="192"/>
        <v>1</v>
      </c>
      <c r="S600" s="76">
        <f t="shared" si="193"/>
        <v>0.5</v>
      </c>
      <c r="T600" s="76">
        <f t="shared" si="194"/>
        <v>0.5</v>
      </c>
      <c r="U600" s="76">
        <f t="shared" si="195"/>
        <v>-0.69314718055994529</v>
      </c>
      <c r="W600" s="76">
        <f t="shared" si="196"/>
        <v>0</v>
      </c>
      <c r="X600" s="76">
        <f t="shared" si="197"/>
        <v>1</v>
      </c>
      <c r="Y600" s="76">
        <f t="shared" si="198"/>
        <v>0.5</v>
      </c>
      <c r="Z600" s="76">
        <f t="shared" si="180"/>
        <v>0.5</v>
      </c>
      <c r="AA600" s="76">
        <f t="shared" si="199"/>
        <v>-0.69314718055994529</v>
      </c>
    </row>
    <row r="601" spans="1:27" x14ac:dyDescent="0.25">
      <c r="A601">
        <v>0</v>
      </c>
      <c r="B601">
        <v>1</v>
      </c>
      <c r="C601">
        <v>0</v>
      </c>
      <c r="E601" s="87">
        <f t="shared" si="181"/>
        <v>1.462280267582817</v>
      </c>
      <c r="F601" s="87">
        <f t="shared" si="182"/>
        <v>4.3157894714615983</v>
      </c>
      <c r="G601" s="87">
        <f t="shared" si="183"/>
        <v>0.81188118804015652</v>
      </c>
      <c r="H601" s="87">
        <f t="shared" si="184"/>
        <v>0.18811881195984348</v>
      </c>
      <c r="I601" s="87">
        <f t="shared" si="185"/>
        <v>-1.6706815372567037</v>
      </c>
      <c r="K601" s="76">
        <f t="shared" si="186"/>
        <v>1.462280267582817</v>
      </c>
      <c r="L601" s="76">
        <f t="shared" si="187"/>
        <v>4.3157894714615983</v>
      </c>
      <c r="M601" s="76">
        <f t="shared" si="188"/>
        <v>0.81188118804015652</v>
      </c>
      <c r="N601" s="76">
        <f t="shared" si="189"/>
        <v>0.18811881195984348</v>
      </c>
      <c r="O601" s="76">
        <f t="shared" si="190"/>
        <v>-1.6706815372567037</v>
      </c>
      <c r="Q601" s="76">
        <f t="shared" si="191"/>
        <v>1.462280267582817</v>
      </c>
      <c r="R601" s="76">
        <f t="shared" si="192"/>
        <v>4.3157894714615983</v>
      </c>
      <c r="S601" s="76">
        <f t="shared" si="193"/>
        <v>0.81188118804015652</v>
      </c>
      <c r="T601" s="76">
        <f t="shared" si="194"/>
        <v>0.18811881195984348</v>
      </c>
      <c r="U601" s="76">
        <f t="shared" si="195"/>
        <v>-1.6706815372567037</v>
      </c>
      <c r="W601" s="76">
        <f t="shared" si="196"/>
        <v>0</v>
      </c>
      <c r="X601" s="76">
        <f t="shared" si="197"/>
        <v>1</v>
      </c>
      <c r="Y601" s="76">
        <f t="shared" si="198"/>
        <v>0.5</v>
      </c>
      <c r="Z601" s="76">
        <f t="shared" si="180"/>
        <v>0.5</v>
      </c>
      <c r="AA601" s="76">
        <f t="shared" si="199"/>
        <v>-0.69314718055994529</v>
      </c>
    </row>
    <row r="602" spans="1:27" x14ac:dyDescent="0.25">
      <c r="A602">
        <v>0</v>
      </c>
      <c r="B602">
        <v>0</v>
      </c>
      <c r="C602">
        <v>0</v>
      </c>
      <c r="E602" s="87">
        <f t="shared" si="181"/>
        <v>0</v>
      </c>
      <c r="F602" s="87">
        <f t="shared" si="182"/>
        <v>1</v>
      </c>
      <c r="G602" s="87">
        <f t="shared" si="183"/>
        <v>0.5</v>
      </c>
      <c r="H602" s="87">
        <f t="shared" si="184"/>
        <v>0.5</v>
      </c>
      <c r="I602" s="87">
        <f t="shared" si="185"/>
        <v>-0.69314718055994529</v>
      </c>
      <c r="K602" s="76">
        <f t="shared" si="186"/>
        <v>0</v>
      </c>
      <c r="L602" s="76">
        <f t="shared" si="187"/>
        <v>1</v>
      </c>
      <c r="M602" s="76">
        <f t="shared" si="188"/>
        <v>0.5</v>
      </c>
      <c r="N602" s="76">
        <f t="shared" si="189"/>
        <v>0.5</v>
      </c>
      <c r="O602" s="76">
        <f t="shared" si="190"/>
        <v>-0.69314718055994529</v>
      </c>
      <c r="Q602" s="76">
        <f t="shared" si="191"/>
        <v>0</v>
      </c>
      <c r="R602" s="76">
        <f t="shared" si="192"/>
        <v>1</v>
      </c>
      <c r="S602" s="76">
        <f t="shared" si="193"/>
        <v>0.5</v>
      </c>
      <c r="T602" s="76">
        <f t="shared" si="194"/>
        <v>0.5</v>
      </c>
      <c r="U602" s="76">
        <f t="shared" si="195"/>
        <v>-0.69314718055994529</v>
      </c>
      <c r="W602" s="76">
        <f t="shared" si="196"/>
        <v>0</v>
      </c>
      <c r="X602" s="76">
        <f t="shared" si="197"/>
        <v>1</v>
      </c>
      <c r="Y602" s="76">
        <f t="shared" si="198"/>
        <v>0.5</v>
      </c>
      <c r="Z602" s="76">
        <f t="shared" si="180"/>
        <v>0.5</v>
      </c>
      <c r="AA602" s="76">
        <f t="shared" si="199"/>
        <v>-0.69314718055994529</v>
      </c>
    </row>
    <row r="603" spans="1:27" x14ac:dyDescent="0.25">
      <c r="A603">
        <v>0</v>
      </c>
      <c r="B603">
        <v>0</v>
      </c>
      <c r="C603">
        <v>0</v>
      </c>
      <c r="E603" s="87">
        <f t="shared" si="181"/>
        <v>0</v>
      </c>
      <c r="F603" s="87">
        <f t="shared" si="182"/>
        <v>1</v>
      </c>
      <c r="G603" s="87">
        <f t="shared" si="183"/>
        <v>0.5</v>
      </c>
      <c r="H603" s="87">
        <f t="shared" si="184"/>
        <v>0.5</v>
      </c>
      <c r="I603" s="87">
        <f t="shared" si="185"/>
        <v>-0.69314718055994529</v>
      </c>
      <c r="K603" s="76">
        <f t="shared" si="186"/>
        <v>0</v>
      </c>
      <c r="L603" s="76">
        <f t="shared" si="187"/>
        <v>1</v>
      </c>
      <c r="M603" s="76">
        <f t="shared" si="188"/>
        <v>0.5</v>
      </c>
      <c r="N603" s="76">
        <f t="shared" si="189"/>
        <v>0.5</v>
      </c>
      <c r="O603" s="76">
        <f t="shared" si="190"/>
        <v>-0.69314718055994529</v>
      </c>
      <c r="Q603" s="76">
        <f t="shared" si="191"/>
        <v>0</v>
      </c>
      <c r="R603" s="76">
        <f t="shared" si="192"/>
        <v>1</v>
      </c>
      <c r="S603" s="76">
        <f t="shared" si="193"/>
        <v>0.5</v>
      </c>
      <c r="T603" s="76">
        <f t="shared" si="194"/>
        <v>0.5</v>
      </c>
      <c r="U603" s="76">
        <f t="shared" si="195"/>
        <v>-0.69314718055994529</v>
      </c>
      <c r="W603" s="76">
        <f t="shared" si="196"/>
        <v>0</v>
      </c>
      <c r="X603" s="76">
        <f t="shared" si="197"/>
        <v>1</v>
      </c>
      <c r="Y603" s="76">
        <f t="shared" si="198"/>
        <v>0.5</v>
      </c>
      <c r="Z603" s="76">
        <f t="shared" si="180"/>
        <v>0.5</v>
      </c>
      <c r="AA603" s="76">
        <f t="shared" si="199"/>
        <v>-0.69314718055994529</v>
      </c>
    </row>
    <row r="604" spans="1:27" x14ac:dyDescent="0.25">
      <c r="A604">
        <v>0</v>
      </c>
      <c r="B604">
        <v>0</v>
      </c>
      <c r="C604">
        <v>1</v>
      </c>
      <c r="E604" s="87">
        <f t="shared" si="181"/>
        <v>0</v>
      </c>
      <c r="F604" s="87">
        <f t="shared" si="182"/>
        <v>1</v>
      </c>
      <c r="G604" s="87">
        <f t="shared" si="183"/>
        <v>0.5</v>
      </c>
      <c r="H604" s="87">
        <f t="shared" si="184"/>
        <v>0.5</v>
      </c>
      <c r="I604" s="87">
        <f t="shared" si="185"/>
        <v>-0.69314718055994529</v>
      </c>
      <c r="K604" s="76">
        <f t="shared" si="186"/>
        <v>0.605195533283861</v>
      </c>
      <c r="L604" s="76">
        <f t="shared" si="187"/>
        <v>1.8316103146534117</v>
      </c>
      <c r="M604" s="76">
        <f t="shared" si="188"/>
        <v>0.64684406084231982</v>
      </c>
      <c r="N604" s="76">
        <f t="shared" si="189"/>
        <v>0.35315593915768018</v>
      </c>
      <c r="O604" s="76">
        <f t="shared" si="190"/>
        <v>-1.0408455656056446</v>
      </c>
      <c r="Q604" s="76">
        <f t="shared" si="191"/>
        <v>0.605195533283861</v>
      </c>
      <c r="R604" s="76">
        <f t="shared" si="192"/>
        <v>1.8316103146534117</v>
      </c>
      <c r="S604" s="76">
        <f t="shared" si="193"/>
        <v>0.64684406084231982</v>
      </c>
      <c r="T604" s="76">
        <f t="shared" si="194"/>
        <v>0.35315593915768018</v>
      </c>
      <c r="U604" s="76">
        <f t="shared" si="195"/>
        <v>-1.0408455656056446</v>
      </c>
      <c r="W604" s="76">
        <f t="shared" si="196"/>
        <v>0</v>
      </c>
      <c r="X604" s="76">
        <f t="shared" si="197"/>
        <v>1</v>
      </c>
      <c r="Y604" s="76">
        <f t="shared" si="198"/>
        <v>0.5</v>
      </c>
      <c r="Z604" s="76">
        <f t="shared" si="180"/>
        <v>0.5</v>
      </c>
      <c r="AA604" s="76">
        <f t="shared" si="199"/>
        <v>-0.69314718055994529</v>
      </c>
    </row>
    <row r="605" spans="1:27" x14ac:dyDescent="0.25">
      <c r="A605">
        <v>0</v>
      </c>
      <c r="B605">
        <v>0</v>
      </c>
      <c r="C605">
        <v>0</v>
      </c>
      <c r="E605" s="87">
        <f t="shared" si="181"/>
        <v>0</v>
      </c>
      <c r="F605" s="87">
        <f t="shared" si="182"/>
        <v>1</v>
      </c>
      <c r="G605" s="87">
        <f t="shared" si="183"/>
        <v>0.5</v>
      </c>
      <c r="H605" s="87">
        <f t="shared" si="184"/>
        <v>0.5</v>
      </c>
      <c r="I605" s="87">
        <f t="shared" si="185"/>
        <v>-0.69314718055994529</v>
      </c>
      <c r="K605" s="76">
        <f t="shared" si="186"/>
        <v>0</v>
      </c>
      <c r="L605" s="76">
        <f t="shared" si="187"/>
        <v>1</v>
      </c>
      <c r="M605" s="76">
        <f t="shared" si="188"/>
        <v>0.5</v>
      </c>
      <c r="N605" s="76">
        <f t="shared" si="189"/>
        <v>0.5</v>
      </c>
      <c r="O605" s="76">
        <f t="shared" si="190"/>
        <v>-0.69314718055994529</v>
      </c>
      <c r="Q605" s="76">
        <f t="shared" si="191"/>
        <v>0</v>
      </c>
      <c r="R605" s="76">
        <f t="shared" si="192"/>
        <v>1</v>
      </c>
      <c r="S605" s="76">
        <f t="shared" si="193"/>
        <v>0.5</v>
      </c>
      <c r="T605" s="76">
        <f t="shared" si="194"/>
        <v>0.5</v>
      </c>
      <c r="U605" s="76">
        <f t="shared" si="195"/>
        <v>-0.69314718055994529</v>
      </c>
      <c r="W605" s="76">
        <f t="shared" si="196"/>
        <v>0</v>
      </c>
      <c r="X605" s="76">
        <f t="shared" si="197"/>
        <v>1</v>
      </c>
      <c r="Y605" s="76">
        <f t="shared" si="198"/>
        <v>0.5</v>
      </c>
      <c r="Z605" s="76">
        <f t="shared" si="180"/>
        <v>0.5</v>
      </c>
      <c r="AA605" s="76">
        <f t="shared" si="199"/>
        <v>-0.69314718055994529</v>
      </c>
    </row>
    <row r="606" spans="1:27" x14ac:dyDescent="0.25">
      <c r="A606">
        <v>0</v>
      </c>
      <c r="B606">
        <v>0</v>
      </c>
      <c r="C606">
        <v>0</v>
      </c>
      <c r="E606" s="87">
        <f t="shared" si="181"/>
        <v>0</v>
      </c>
      <c r="F606" s="87">
        <f t="shared" si="182"/>
        <v>1</v>
      </c>
      <c r="G606" s="87">
        <f t="shared" si="183"/>
        <v>0.5</v>
      </c>
      <c r="H606" s="87">
        <f t="shared" si="184"/>
        <v>0.5</v>
      </c>
      <c r="I606" s="87">
        <f t="shared" si="185"/>
        <v>-0.69314718055994529</v>
      </c>
      <c r="K606" s="76">
        <f t="shared" si="186"/>
        <v>0</v>
      </c>
      <c r="L606" s="76">
        <f t="shared" si="187"/>
        <v>1</v>
      </c>
      <c r="M606" s="76">
        <f t="shared" si="188"/>
        <v>0.5</v>
      </c>
      <c r="N606" s="76">
        <f t="shared" si="189"/>
        <v>0.5</v>
      </c>
      <c r="O606" s="76">
        <f t="shared" si="190"/>
        <v>-0.69314718055994529</v>
      </c>
      <c r="Q606" s="76">
        <f t="shared" si="191"/>
        <v>0</v>
      </c>
      <c r="R606" s="76">
        <f t="shared" si="192"/>
        <v>1</v>
      </c>
      <c r="S606" s="76">
        <f t="shared" si="193"/>
        <v>0.5</v>
      </c>
      <c r="T606" s="76">
        <f t="shared" si="194"/>
        <v>0.5</v>
      </c>
      <c r="U606" s="76">
        <f t="shared" si="195"/>
        <v>-0.69314718055994529</v>
      </c>
      <c r="W606" s="76">
        <f t="shared" si="196"/>
        <v>0</v>
      </c>
      <c r="X606" s="76">
        <f t="shared" si="197"/>
        <v>1</v>
      </c>
      <c r="Y606" s="76">
        <f t="shared" si="198"/>
        <v>0.5</v>
      </c>
      <c r="Z606" s="76">
        <f t="shared" si="180"/>
        <v>0.5</v>
      </c>
      <c r="AA606" s="76">
        <f t="shared" si="199"/>
        <v>-0.69314718055994529</v>
      </c>
    </row>
    <row r="607" spans="1:27" x14ac:dyDescent="0.25">
      <c r="A607">
        <v>0</v>
      </c>
      <c r="B607">
        <v>0</v>
      </c>
      <c r="C607">
        <v>0</v>
      </c>
      <c r="E607" s="87">
        <f t="shared" si="181"/>
        <v>0</v>
      </c>
      <c r="F607" s="87">
        <f t="shared" si="182"/>
        <v>1</v>
      </c>
      <c r="G607" s="87">
        <f t="shared" si="183"/>
        <v>0.5</v>
      </c>
      <c r="H607" s="87">
        <f t="shared" si="184"/>
        <v>0.5</v>
      </c>
      <c r="I607" s="87">
        <f t="shared" si="185"/>
        <v>-0.69314718055994529</v>
      </c>
      <c r="K607" s="76">
        <f t="shared" si="186"/>
        <v>0</v>
      </c>
      <c r="L607" s="76">
        <f t="shared" si="187"/>
        <v>1</v>
      </c>
      <c r="M607" s="76">
        <f t="shared" si="188"/>
        <v>0.5</v>
      </c>
      <c r="N607" s="76">
        <f t="shared" si="189"/>
        <v>0.5</v>
      </c>
      <c r="O607" s="76">
        <f t="shared" si="190"/>
        <v>-0.69314718055994529</v>
      </c>
      <c r="Q607" s="76">
        <f t="shared" si="191"/>
        <v>0</v>
      </c>
      <c r="R607" s="76">
        <f t="shared" si="192"/>
        <v>1</v>
      </c>
      <c r="S607" s="76">
        <f t="shared" si="193"/>
        <v>0.5</v>
      </c>
      <c r="T607" s="76">
        <f t="shared" si="194"/>
        <v>0.5</v>
      </c>
      <c r="U607" s="76">
        <f t="shared" si="195"/>
        <v>-0.69314718055994529</v>
      </c>
      <c r="W607" s="76">
        <f t="shared" si="196"/>
        <v>0</v>
      </c>
      <c r="X607" s="76">
        <f t="shared" si="197"/>
        <v>1</v>
      </c>
      <c r="Y607" s="76">
        <f t="shared" si="198"/>
        <v>0.5</v>
      </c>
      <c r="Z607" s="76">
        <f t="shared" si="180"/>
        <v>0.5</v>
      </c>
      <c r="AA607" s="76">
        <f t="shared" si="199"/>
        <v>-0.69314718055994529</v>
      </c>
    </row>
    <row r="608" spans="1:27" x14ac:dyDescent="0.25">
      <c r="A608">
        <v>0</v>
      </c>
      <c r="B608">
        <v>0</v>
      </c>
      <c r="C608">
        <v>0</v>
      </c>
      <c r="E608" s="87">
        <f t="shared" si="181"/>
        <v>0</v>
      </c>
      <c r="F608" s="87">
        <f t="shared" si="182"/>
        <v>1</v>
      </c>
      <c r="G608" s="87">
        <f t="shared" si="183"/>
        <v>0.5</v>
      </c>
      <c r="H608" s="87">
        <f t="shared" si="184"/>
        <v>0.5</v>
      </c>
      <c r="I608" s="87">
        <f t="shared" si="185"/>
        <v>-0.69314718055994529</v>
      </c>
      <c r="K608" s="76">
        <f t="shared" si="186"/>
        <v>0</v>
      </c>
      <c r="L608" s="76">
        <f t="shared" si="187"/>
        <v>1</v>
      </c>
      <c r="M608" s="76">
        <f t="shared" si="188"/>
        <v>0.5</v>
      </c>
      <c r="N608" s="76">
        <f t="shared" si="189"/>
        <v>0.5</v>
      </c>
      <c r="O608" s="76">
        <f t="shared" si="190"/>
        <v>-0.69314718055994529</v>
      </c>
      <c r="Q608" s="76">
        <f t="shared" si="191"/>
        <v>0</v>
      </c>
      <c r="R608" s="76">
        <f t="shared" si="192"/>
        <v>1</v>
      </c>
      <c r="S608" s="76">
        <f t="shared" si="193"/>
        <v>0.5</v>
      </c>
      <c r="T608" s="76">
        <f t="shared" si="194"/>
        <v>0.5</v>
      </c>
      <c r="U608" s="76">
        <f t="shared" si="195"/>
        <v>-0.69314718055994529</v>
      </c>
      <c r="W608" s="76">
        <f t="shared" si="196"/>
        <v>0</v>
      </c>
      <c r="X608" s="76">
        <f t="shared" si="197"/>
        <v>1</v>
      </c>
      <c r="Y608" s="76">
        <f t="shared" si="198"/>
        <v>0.5</v>
      </c>
      <c r="Z608" s="76">
        <f t="shared" si="180"/>
        <v>0.5</v>
      </c>
      <c r="AA608" s="76">
        <f t="shared" si="199"/>
        <v>-0.69314718055994529</v>
      </c>
    </row>
    <row r="609" spans="1:27" x14ac:dyDescent="0.25">
      <c r="A609">
        <v>0</v>
      </c>
      <c r="B609">
        <v>0</v>
      </c>
      <c r="C609">
        <v>0</v>
      </c>
      <c r="E609" s="87">
        <f t="shared" si="181"/>
        <v>0</v>
      </c>
      <c r="F609" s="87">
        <f t="shared" si="182"/>
        <v>1</v>
      </c>
      <c r="G609" s="87">
        <f t="shared" si="183"/>
        <v>0.5</v>
      </c>
      <c r="H609" s="87">
        <f t="shared" si="184"/>
        <v>0.5</v>
      </c>
      <c r="I609" s="87">
        <f t="shared" si="185"/>
        <v>-0.69314718055994529</v>
      </c>
      <c r="K609" s="76">
        <f t="shared" si="186"/>
        <v>0</v>
      </c>
      <c r="L609" s="76">
        <f t="shared" si="187"/>
        <v>1</v>
      </c>
      <c r="M609" s="76">
        <f t="shared" si="188"/>
        <v>0.5</v>
      </c>
      <c r="N609" s="76">
        <f t="shared" si="189"/>
        <v>0.5</v>
      </c>
      <c r="O609" s="76">
        <f t="shared" si="190"/>
        <v>-0.69314718055994529</v>
      </c>
      <c r="Q609" s="76">
        <f t="shared" si="191"/>
        <v>0</v>
      </c>
      <c r="R609" s="76">
        <f t="shared" si="192"/>
        <v>1</v>
      </c>
      <c r="S609" s="76">
        <f t="shared" si="193"/>
        <v>0.5</v>
      </c>
      <c r="T609" s="76">
        <f t="shared" si="194"/>
        <v>0.5</v>
      </c>
      <c r="U609" s="76">
        <f t="shared" si="195"/>
        <v>-0.69314718055994529</v>
      </c>
      <c r="W609" s="76">
        <f t="shared" si="196"/>
        <v>0</v>
      </c>
      <c r="X609" s="76">
        <f t="shared" si="197"/>
        <v>1</v>
      </c>
      <c r="Y609" s="76">
        <f t="shared" si="198"/>
        <v>0.5</v>
      </c>
      <c r="Z609" s="76">
        <f t="shared" si="180"/>
        <v>0.5</v>
      </c>
      <c r="AA609" s="76">
        <f t="shared" si="199"/>
        <v>-0.69314718055994529</v>
      </c>
    </row>
    <row r="610" spans="1:27" x14ac:dyDescent="0.25">
      <c r="A610">
        <v>0</v>
      </c>
      <c r="B610">
        <v>0</v>
      </c>
      <c r="C610">
        <v>1</v>
      </c>
      <c r="E610" s="87">
        <f t="shared" si="181"/>
        <v>0</v>
      </c>
      <c r="F610" s="87">
        <f t="shared" si="182"/>
        <v>1</v>
      </c>
      <c r="G610" s="87">
        <f t="shared" si="183"/>
        <v>0.5</v>
      </c>
      <c r="H610" s="87">
        <f t="shared" si="184"/>
        <v>0.5</v>
      </c>
      <c r="I610" s="87">
        <f t="shared" si="185"/>
        <v>-0.69314718055994529</v>
      </c>
      <c r="K610" s="76">
        <f t="shared" si="186"/>
        <v>0.605195533283861</v>
      </c>
      <c r="L610" s="76">
        <f t="shared" si="187"/>
        <v>1.8316103146534117</v>
      </c>
      <c r="M610" s="76">
        <f t="shared" si="188"/>
        <v>0.64684406084231982</v>
      </c>
      <c r="N610" s="76">
        <f t="shared" si="189"/>
        <v>0.35315593915768018</v>
      </c>
      <c r="O610" s="76">
        <f t="shared" si="190"/>
        <v>-1.0408455656056446</v>
      </c>
      <c r="Q610" s="76">
        <f t="shared" si="191"/>
        <v>0.605195533283861</v>
      </c>
      <c r="R610" s="76">
        <f t="shared" si="192"/>
        <v>1.8316103146534117</v>
      </c>
      <c r="S610" s="76">
        <f t="shared" si="193"/>
        <v>0.64684406084231982</v>
      </c>
      <c r="T610" s="76">
        <f t="shared" si="194"/>
        <v>0.35315593915768018</v>
      </c>
      <c r="U610" s="76">
        <f t="shared" si="195"/>
        <v>-1.0408455656056446</v>
      </c>
      <c r="W610" s="76">
        <f t="shared" si="196"/>
        <v>0</v>
      </c>
      <c r="X610" s="76">
        <f t="shared" si="197"/>
        <v>1</v>
      </c>
      <c r="Y610" s="76">
        <f t="shared" si="198"/>
        <v>0.5</v>
      </c>
      <c r="Z610" s="76">
        <f t="shared" si="180"/>
        <v>0.5</v>
      </c>
      <c r="AA610" s="76">
        <f t="shared" si="199"/>
        <v>-0.69314718055994529</v>
      </c>
    </row>
    <row r="611" spans="1:27" x14ac:dyDescent="0.25">
      <c r="A611">
        <v>0</v>
      </c>
      <c r="B611">
        <v>0</v>
      </c>
      <c r="C611">
        <v>1</v>
      </c>
      <c r="E611" s="87">
        <f t="shared" si="181"/>
        <v>0</v>
      </c>
      <c r="F611" s="87">
        <f t="shared" si="182"/>
        <v>1</v>
      </c>
      <c r="G611" s="87">
        <f t="shared" si="183"/>
        <v>0.5</v>
      </c>
      <c r="H611" s="87">
        <f t="shared" si="184"/>
        <v>0.5</v>
      </c>
      <c r="I611" s="87">
        <f t="shared" si="185"/>
        <v>-0.69314718055994529</v>
      </c>
      <c r="K611" s="76">
        <f t="shared" si="186"/>
        <v>0.605195533283861</v>
      </c>
      <c r="L611" s="76">
        <f t="shared" si="187"/>
        <v>1.8316103146534117</v>
      </c>
      <c r="M611" s="76">
        <f t="shared" si="188"/>
        <v>0.64684406084231982</v>
      </c>
      <c r="N611" s="76">
        <f t="shared" si="189"/>
        <v>0.35315593915768018</v>
      </c>
      <c r="O611" s="76">
        <f t="shared" si="190"/>
        <v>-1.0408455656056446</v>
      </c>
      <c r="Q611" s="76">
        <f t="shared" si="191"/>
        <v>0.605195533283861</v>
      </c>
      <c r="R611" s="76">
        <f t="shared" si="192"/>
        <v>1.8316103146534117</v>
      </c>
      <c r="S611" s="76">
        <f t="shared" si="193"/>
        <v>0.64684406084231982</v>
      </c>
      <c r="T611" s="76">
        <f t="shared" si="194"/>
        <v>0.35315593915768018</v>
      </c>
      <c r="U611" s="76">
        <f t="shared" si="195"/>
        <v>-1.0408455656056446</v>
      </c>
      <c r="W611" s="76">
        <f t="shared" si="196"/>
        <v>0</v>
      </c>
      <c r="X611" s="76">
        <f t="shared" si="197"/>
        <v>1</v>
      </c>
      <c r="Y611" s="76">
        <f t="shared" si="198"/>
        <v>0.5</v>
      </c>
      <c r="Z611" s="76">
        <f t="shared" si="180"/>
        <v>0.5</v>
      </c>
      <c r="AA611" s="76">
        <f t="shared" si="199"/>
        <v>-0.69314718055994529</v>
      </c>
    </row>
    <row r="612" spans="1:27" x14ac:dyDescent="0.25">
      <c r="A612">
        <v>0</v>
      </c>
      <c r="B612">
        <v>0</v>
      </c>
      <c r="C612">
        <v>1</v>
      </c>
      <c r="E612" s="87">
        <f t="shared" si="181"/>
        <v>0</v>
      </c>
      <c r="F612" s="87">
        <f t="shared" si="182"/>
        <v>1</v>
      </c>
      <c r="G612" s="87">
        <f t="shared" si="183"/>
        <v>0.5</v>
      </c>
      <c r="H612" s="87">
        <f t="shared" si="184"/>
        <v>0.5</v>
      </c>
      <c r="I612" s="87">
        <f t="shared" si="185"/>
        <v>-0.69314718055994529</v>
      </c>
      <c r="K612" s="76">
        <f t="shared" si="186"/>
        <v>0.605195533283861</v>
      </c>
      <c r="L612" s="76">
        <f t="shared" si="187"/>
        <v>1.8316103146534117</v>
      </c>
      <c r="M612" s="76">
        <f t="shared" si="188"/>
        <v>0.64684406084231982</v>
      </c>
      <c r="N612" s="76">
        <f t="shared" si="189"/>
        <v>0.35315593915768018</v>
      </c>
      <c r="O612" s="76">
        <f t="shared" si="190"/>
        <v>-1.0408455656056446</v>
      </c>
      <c r="Q612" s="76">
        <f t="shared" si="191"/>
        <v>0.605195533283861</v>
      </c>
      <c r="R612" s="76">
        <f t="shared" si="192"/>
        <v>1.8316103146534117</v>
      </c>
      <c r="S612" s="76">
        <f t="shared" si="193"/>
        <v>0.64684406084231982</v>
      </c>
      <c r="T612" s="76">
        <f t="shared" si="194"/>
        <v>0.35315593915768018</v>
      </c>
      <c r="U612" s="76">
        <f t="shared" si="195"/>
        <v>-1.0408455656056446</v>
      </c>
      <c r="W612" s="76">
        <f t="shared" si="196"/>
        <v>0</v>
      </c>
      <c r="X612" s="76">
        <f t="shared" si="197"/>
        <v>1</v>
      </c>
      <c r="Y612" s="76">
        <f t="shared" si="198"/>
        <v>0.5</v>
      </c>
      <c r="Z612" s="76">
        <f t="shared" si="180"/>
        <v>0.5</v>
      </c>
      <c r="AA612" s="76">
        <f t="shared" si="199"/>
        <v>-0.69314718055994529</v>
      </c>
    </row>
    <row r="613" spans="1:27" x14ac:dyDescent="0.25">
      <c r="A613">
        <v>0</v>
      </c>
      <c r="B613">
        <v>0</v>
      </c>
      <c r="C613">
        <v>0</v>
      </c>
      <c r="E613" s="87">
        <f t="shared" si="181"/>
        <v>0</v>
      </c>
      <c r="F613" s="87">
        <f t="shared" si="182"/>
        <v>1</v>
      </c>
      <c r="G613" s="87">
        <f t="shared" si="183"/>
        <v>0.5</v>
      </c>
      <c r="H613" s="87">
        <f t="shared" si="184"/>
        <v>0.5</v>
      </c>
      <c r="I613" s="87">
        <f t="shared" si="185"/>
        <v>-0.69314718055994529</v>
      </c>
      <c r="K613" s="76">
        <f t="shared" si="186"/>
        <v>0</v>
      </c>
      <c r="L613" s="76">
        <f t="shared" si="187"/>
        <v>1</v>
      </c>
      <c r="M613" s="76">
        <f t="shared" si="188"/>
        <v>0.5</v>
      </c>
      <c r="N613" s="76">
        <f t="shared" si="189"/>
        <v>0.5</v>
      </c>
      <c r="O613" s="76">
        <f t="shared" si="190"/>
        <v>-0.69314718055994529</v>
      </c>
      <c r="Q613" s="76">
        <f t="shared" si="191"/>
        <v>0</v>
      </c>
      <c r="R613" s="76">
        <f t="shared" si="192"/>
        <v>1</v>
      </c>
      <c r="S613" s="76">
        <f t="shared" si="193"/>
        <v>0.5</v>
      </c>
      <c r="T613" s="76">
        <f t="shared" si="194"/>
        <v>0.5</v>
      </c>
      <c r="U613" s="76">
        <f t="shared" si="195"/>
        <v>-0.69314718055994529</v>
      </c>
      <c r="W613" s="76">
        <f t="shared" si="196"/>
        <v>0</v>
      </c>
      <c r="X613" s="76">
        <f t="shared" si="197"/>
        <v>1</v>
      </c>
      <c r="Y613" s="76">
        <f t="shared" si="198"/>
        <v>0.5</v>
      </c>
      <c r="Z613" s="76">
        <f t="shared" si="180"/>
        <v>0.5</v>
      </c>
      <c r="AA613" s="76">
        <f t="shared" si="199"/>
        <v>-0.69314718055994529</v>
      </c>
    </row>
    <row r="614" spans="1:27" x14ac:dyDescent="0.25">
      <c r="A614">
        <v>0</v>
      </c>
      <c r="B614">
        <v>1</v>
      </c>
      <c r="C614">
        <v>0</v>
      </c>
      <c r="E614" s="87">
        <f t="shared" si="181"/>
        <v>1.462280267582817</v>
      </c>
      <c r="F614" s="87">
        <f t="shared" si="182"/>
        <v>4.3157894714615983</v>
      </c>
      <c r="G614" s="87">
        <f t="shared" si="183"/>
        <v>0.81188118804015652</v>
      </c>
      <c r="H614" s="87">
        <f t="shared" si="184"/>
        <v>0.18811881195984348</v>
      </c>
      <c r="I614" s="87">
        <f t="shared" si="185"/>
        <v>-1.6706815372567037</v>
      </c>
      <c r="K614" s="76">
        <f t="shared" si="186"/>
        <v>1.462280267582817</v>
      </c>
      <c r="L614" s="76">
        <f t="shared" si="187"/>
        <v>4.3157894714615983</v>
      </c>
      <c r="M614" s="76">
        <f t="shared" si="188"/>
        <v>0.81188118804015652</v>
      </c>
      <c r="N614" s="76">
        <f t="shared" si="189"/>
        <v>0.18811881195984348</v>
      </c>
      <c r="O614" s="76">
        <f t="shared" si="190"/>
        <v>-1.6706815372567037</v>
      </c>
      <c r="Q614" s="76">
        <f t="shared" si="191"/>
        <v>1.462280267582817</v>
      </c>
      <c r="R614" s="76">
        <f t="shared" si="192"/>
        <v>4.3157894714615983</v>
      </c>
      <c r="S614" s="76">
        <f t="shared" si="193"/>
        <v>0.81188118804015652</v>
      </c>
      <c r="T614" s="76">
        <f t="shared" si="194"/>
        <v>0.18811881195984348</v>
      </c>
      <c r="U614" s="76">
        <f t="shared" si="195"/>
        <v>-1.6706815372567037</v>
      </c>
      <c r="W614" s="76">
        <f t="shared" si="196"/>
        <v>0</v>
      </c>
      <c r="X614" s="76">
        <f t="shared" si="197"/>
        <v>1</v>
      </c>
      <c r="Y614" s="76">
        <f t="shared" si="198"/>
        <v>0.5</v>
      </c>
      <c r="Z614" s="76">
        <f t="shared" si="180"/>
        <v>0.5</v>
      </c>
      <c r="AA614" s="76">
        <f t="shared" si="199"/>
        <v>-0.69314718055994529</v>
      </c>
    </row>
    <row r="615" spans="1:27" x14ac:dyDescent="0.25">
      <c r="A615">
        <v>0</v>
      </c>
      <c r="B615">
        <v>0</v>
      </c>
      <c r="C615">
        <v>0</v>
      </c>
      <c r="E615" s="87">
        <f t="shared" si="181"/>
        <v>0</v>
      </c>
      <c r="F615" s="87">
        <f t="shared" si="182"/>
        <v>1</v>
      </c>
      <c r="G615" s="87">
        <f t="shared" si="183"/>
        <v>0.5</v>
      </c>
      <c r="H615" s="87">
        <f t="shared" si="184"/>
        <v>0.5</v>
      </c>
      <c r="I615" s="87">
        <f t="shared" si="185"/>
        <v>-0.69314718055994529</v>
      </c>
      <c r="K615" s="76">
        <f t="shared" si="186"/>
        <v>0</v>
      </c>
      <c r="L615" s="76">
        <f t="shared" si="187"/>
        <v>1</v>
      </c>
      <c r="M615" s="76">
        <f t="shared" si="188"/>
        <v>0.5</v>
      </c>
      <c r="N615" s="76">
        <f t="shared" si="189"/>
        <v>0.5</v>
      </c>
      <c r="O615" s="76">
        <f t="shared" si="190"/>
        <v>-0.69314718055994529</v>
      </c>
      <c r="Q615" s="76">
        <f t="shared" si="191"/>
        <v>0</v>
      </c>
      <c r="R615" s="76">
        <f t="shared" si="192"/>
        <v>1</v>
      </c>
      <c r="S615" s="76">
        <f t="shared" si="193"/>
        <v>0.5</v>
      </c>
      <c r="T615" s="76">
        <f t="shared" si="194"/>
        <v>0.5</v>
      </c>
      <c r="U615" s="76">
        <f t="shared" si="195"/>
        <v>-0.69314718055994529</v>
      </c>
      <c r="W615" s="76">
        <f t="shared" si="196"/>
        <v>0</v>
      </c>
      <c r="X615" s="76">
        <f t="shared" si="197"/>
        <v>1</v>
      </c>
      <c r="Y615" s="76">
        <f t="shared" si="198"/>
        <v>0.5</v>
      </c>
      <c r="Z615" s="76">
        <f t="shared" si="180"/>
        <v>0.5</v>
      </c>
      <c r="AA615" s="76">
        <f t="shared" si="199"/>
        <v>-0.69314718055994529</v>
      </c>
    </row>
    <row r="616" spans="1:27" x14ac:dyDescent="0.25">
      <c r="A616">
        <v>0</v>
      </c>
      <c r="B616">
        <v>0</v>
      </c>
      <c r="C616">
        <v>0</v>
      </c>
      <c r="E616" s="87">
        <f t="shared" si="181"/>
        <v>0</v>
      </c>
      <c r="F616" s="87">
        <f t="shared" si="182"/>
        <v>1</v>
      </c>
      <c r="G616" s="87">
        <f t="shared" si="183"/>
        <v>0.5</v>
      </c>
      <c r="H616" s="87">
        <f t="shared" si="184"/>
        <v>0.5</v>
      </c>
      <c r="I616" s="87">
        <f t="shared" si="185"/>
        <v>-0.69314718055994529</v>
      </c>
      <c r="K616" s="76">
        <f t="shared" si="186"/>
        <v>0</v>
      </c>
      <c r="L616" s="76">
        <f t="shared" si="187"/>
        <v>1</v>
      </c>
      <c r="M616" s="76">
        <f t="shared" si="188"/>
        <v>0.5</v>
      </c>
      <c r="N616" s="76">
        <f t="shared" si="189"/>
        <v>0.5</v>
      </c>
      <c r="O616" s="76">
        <f t="shared" si="190"/>
        <v>-0.69314718055994529</v>
      </c>
      <c r="Q616" s="76">
        <f t="shared" si="191"/>
        <v>0</v>
      </c>
      <c r="R616" s="76">
        <f t="shared" si="192"/>
        <v>1</v>
      </c>
      <c r="S616" s="76">
        <f t="shared" si="193"/>
        <v>0.5</v>
      </c>
      <c r="T616" s="76">
        <f t="shared" si="194"/>
        <v>0.5</v>
      </c>
      <c r="U616" s="76">
        <f t="shared" si="195"/>
        <v>-0.69314718055994529</v>
      </c>
      <c r="W616" s="76">
        <f t="shared" si="196"/>
        <v>0</v>
      </c>
      <c r="X616" s="76">
        <f t="shared" si="197"/>
        <v>1</v>
      </c>
      <c r="Y616" s="76">
        <f t="shared" si="198"/>
        <v>0.5</v>
      </c>
      <c r="Z616" s="76">
        <f t="shared" si="180"/>
        <v>0.5</v>
      </c>
      <c r="AA616" s="76">
        <f t="shared" si="199"/>
        <v>-0.69314718055994529</v>
      </c>
    </row>
    <row r="617" spans="1:27" x14ac:dyDescent="0.25">
      <c r="A617">
        <v>0</v>
      </c>
      <c r="B617">
        <v>0</v>
      </c>
      <c r="C617">
        <v>0</v>
      </c>
      <c r="E617" s="87">
        <f t="shared" si="181"/>
        <v>0</v>
      </c>
      <c r="F617" s="87">
        <f t="shared" si="182"/>
        <v>1</v>
      </c>
      <c r="G617" s="87">
        <f t="shared" si="183"/>
        <v>0.5</v>
      </c>
      <c r="H617" s="87">
        <f t="shared" si="184"/>
        <v>0.5</v>
      </c>
      <c r="I617" s="87">
        <f t="shared" si="185"/>
        <v>-0.69314718055994529</v>
      </c>
      <c r="K617" s="76">
        <f t="shared" si="186"/>
        <v>0</v>
      </c>
      <c r="L617" s="76">
        <f t="shared" si="187"/>
        <v>1</v>
      </c>
      <c r="M617" s="76">
        <f t="shared" si="188"/>
        <v>0.5</v>
      </c>
      <c r="N617" s="76">
        <f t="shared" si="189"/>
        <v>0.5</v>
      </c>
      <c r="O617" s="76">
        <f t="shared" si="190"/>
        <v>-0.69314718055994529</v>
      </c>
      <c r="Q617" s="76">
        <f t="shared" si="191"/>
        <v>0</v>
      </c>
      <c r="R617" s="76">
        <f t="shared" si="192"/>
        <v>1</v>
      </c>
      <c r="S617" s="76">
        <f t="shared" si="193"/>
        <v>0.5</v>
      </c>
      <c r="T617" s="76">
        <f t="shared" si="194"/>
        <v>0.5</v>
      </c>
      <c r="U617" s="76">
        <f t="shared" si="195"/>
        <v>-0.69314718055994529</v>
      </c>
      <c r="W617" s="76">
        <f t="shared" si="196"/>
        <v>0</v>
      </c>
      <c r="X617" s="76">
        <f t="shared" si="197"/>
        <v>1</v>
      </c>
      <c r="Y617" s="76">
        <f t="shared" si="198"/>
        <v>0.5</v>
      </c>
      <c r="Z617" s="76">
        <f t="shared" si="180"/>
        <v>0.5</v>
      </c>
      <c r="AA617" s="76">
        <f t="shared" si="199"/>
        <v>-0.69314718055994529</v>
      </c>
    </row>
    <row r="618" spans="1:27" x14ac:dyDescent="0.25">
      <c r="A618">
        <v>0</v>
      </c>
      <c r="B618">
        <v>0</v>
      </c>
      <c r="C618">
        <v>0</v>
      </c>
      <c r="E618" s="87">
        <f t="shared" si="181"/>
        <v>0</v>
      </c>
      <c r="F618" s="87">
        <f t="shared" si="182"/>
        <v>1</v>
      </c>
      <c r="G618" s="87">
        <f t="shared" si="183"/>
        <v>0.5</v>
      </c>
      <c r="H618" s="87">
        <f t="shared" si="184"/>
        <v>0.5</v>
      </c>
      <c r="I618" s="87">
        <f t="shared" si="185"/>
        <v>-0.69314718055994529</v>
      </c>
      <c r="K618" s="76">
        <f t="shared" si="186"/>
        <v>0</v>
      </c>
      <c r="L618" s="76">
        <f t="shared" si="187"/>
        <v>1</v>
      </c>
      <c r="M618" s="76">
        <f t="shared" si="188"/>
        <v>0.5</v>
      </c>
      <c r="N618" s="76">
        <f t="shared" si="189"/>
        <v>0.5</v>
      </c>
      <c r="O618" s="76">
        <f t="shared" si="190"/>
        <v>-0.69314718055994529</v>
      </c>
      <c r="Q618" s="76">
        <f t="shared" si="191"/>
        <v>0</v>
      </c>
      <c r="R618" s="76">
        <f t="shared" si="192"/>
        <v>1</v>
      </c>
      <c r="S618" s="76">
        <f t="shared" si="193"/>
        <v>0.5</v>
      </c>
      <c r="T618" s="76">
        <f t="shared" si="194"/>
        <v>0.5</v>
      </c>
      <c r="U618" s="76">
        <f t="shared" si="195"/>
        <v>-0.69314718055994529</v>
      </c>
      <c r="W618" s="76">
        <f t="shared" si="196"/>
        <v>0</v>
      </c>
      <c r="X618" s="76">
        <f t="shared" si="197"/>
        <v>1</v>
      </c>
      <c r="Y618" s="76">
        <f t="shared" si="198"/>
        <v>0.5</v>
      </c>
      <c r="Z618" s="76">
        <f t="shared" si="180"/>
        <v>0.5</v>
      </c>
      <c r="AA618" s="76">
        <f t="shared" si="199"/>
        <v>-0.69314718055994529</v>
      </c>
    </row>
    <row r="619" spans="1:27" x14ac:dyDescent="0.25">
      <c r="A619">
        <v>0</v>
      </c>
      <c r="B619">
        <v>0</v>
      </c>
      <c r="C619">
        <v>0</v>
      </c>
      <c r="E619" s="87">
        <f t="shared" si="181"/>
        <v>0</v>
      </c>
      <c r="F619" s="87">
        <f t="shared" si="182"/>
        <v>1</v>
      </c>
      <c r="G619" s="87">
        <f t="shared" si="183"/>
        <v>0.5</v>
      </c>
      <c r="H619" s="87">
        <f t="shared" si="184"/>
        <v>0.5</v>
      </c>
      <c r="I619" s="87">
        <f t="shared" si="185"/>
        <v>-0.69314718055994529</v>
      </c>
      <c r="K619" s="76">
        <f t="shared" si="186"/>
        <v>0</v>
      </c>
      <c r="L619" s="76">
        <f t="shared" si="187"/>
        <v>1</v>
      </c>
      <c r="M619" s="76">
        <f t="shared" si="188"/>
        <v>0.5</v>
      </c>
      <c r="N619" s="76">
        <f t="shared" si="189"/>
        <v>0.5</v>
      </c>
      <c r="O619" s="76">
        <f t="shared" si="190"/>
        <v>-0.69314718055994529</v>
      </c>
      <c r="Q619" s="76">
        <f t="shared" si="191"/>
        <v>0</v>
      </c>
      <c r="R619" s="76">
        <f t="shared" si="192"/>
        <v>1</v>
      </c>
      <c r="S619" s="76">
        <f t="shared" si="193"/>
        <v>0.5</v>
      </c>
      <c r="T619" s="76">
        <f t="shared" si="194"/>
        <v>0.5</v>
      </c>
      <c r="U619" s="76">
        <f t="shared" si="195"/>
        <v>-0.69314718055994529</v>
      </c>
      <c r="W619" s="76">
        <f t="shared" si="196"/>
        <v>0</v>
      </c>
      <c r="X619" s="76">
        <f t="shared" si="197"/>
        <v>1</v>
      </c>
      <c r="Y619" s="76">
        <f t="shared" si="198"/>
        <v>0.5</v>
      </c>
      <c r="Z619" s="76">
        <f t="shared" si="180"/>
        <v>0.5</v>
      </c>
      <c r="AA619" s="76">
        <f t="shared" si="199"/>
        <v>-0.69314718055994529</v>
      </c>
    </row>
    <row r="620" spans="1:27" x14ac:dyDescent="0.25">
      <c r="A620">
        <v>0</v>
      </c>
      <c r="B620">
        <v>0</v>
      </c>
      <c r="C620">
        <v>0</v>
      </c>
      <c r="E620" s="87">
        <f t="shared" si="181"/>
        <v>0</v>
      </c>
      <c r="F620" s="87">
        <f t="shared" si="182"/>
        <v>1</v>
      </c>
      <c r="G620" s="87">
        <f t="shared" si="183"/>
        <v>0.5</v>
      </c>
      <c r="H620" s="87">
        <f t="shared" si="184"/>
        <v>0.5</v>
      </c>
      <c r="I620" s="87">
        <f t="shared" si="185"/>
        <v>-0.69314718055994529</v>
      </c>
      <c r="K620" s="76">
        <f t="shared" si="186"/>
        <v>0</v>
      </c>
      <c r="L620" s="76">
        <f t="shared" si="187"/>
        <v>1</v>
      </c>
      <c r="M620" s="76">
        <f t="shared" si="188"/>
        <v>0.5</v>
      </c>
      <c r="N620" s="76">
        <f t="shared" si="189"/>
        <v>0.5</v>
      </c>
      <c r="O620" s="76">
        <f t="shared" si="190"/>
        <v>-0.69314718055994529</v>
      </c>
      <c r="Q620" s="76">
        <f t="shared" si="191"/>
        <v>0</v>
      </c>
      <c r="R620" s="76">
        <f t="shared" si="192"/>
        <v>1</v>
      </c>
      <c r="S620" s="76">
        <f t="shared" si="193"/>
        <v>0.5</v>
      </c>
      <c r="T620" s="76">
        <f t="shared" si="194"/>
        <v>0.5</v>
      </c>
      <c r="U620" s="76">
        <f t="shared" si="195"/>
        <v>-0.69314718055994529</v>
      </c>
      <c r="W620" s="76">
        <f t="shared" si="196"/>
        <v>0</v>
      </c>
      <c r="X620" s="76">
        <f t="shared" si="197"/>
        <v>1</v>
      </c>
      <c r="Y620" s="76">
        <f t="shared" si="198"/>
        <v>0.5</v>
      </c>
      <c r="Z620" s="76">
        <f t="shared" si="180"/>
        <v>0.5</v>
      </c>
      <c r="AA620" s="76">
        <f t="shared" si="199"/>
        <v>-0.69314718055994529</v>
      </c>
    </row>
    <row r="621" spans="1:27" x14ac:dyDescent="0.25">
      <c r="A621">
        <v>0</v>
      </c>
      <c r="B621">
        <v>0</v>
      </c>
      <c r="C621">
        <v>0</v>
      </c>
      <c r="E621" s="87">
        <f t="shared" si="181"/>
        <v>0</v>
      </c>
      <c r="F621" s="87">
        <f t="shared" si="182"/>
        <v>1</v>
      </c>
      <c r="G621" s="87">
        <f t="shared" si="183"/>
        <v>0.5</v>
      </c>
      <c r="H621" s="87">
        <f t="shared" si="184"/>
        <v>0.5</v>
      </c>
      <c r="I621" s="87">
        <f t="shared" si="185"/>
        <v>-0.69314718055994529</v>
      </c>
      <c r="K621" s="76">
        <f t="shared" si="186"/>
        <v>0</v>
      </c>
      <c r="L621" s="76">
        <f t="shared" si="187"/>
        <v>1</v>
      </c>
      <c r="M621" s="76">
        <f t="shared" si="188"/>
        <v>0.5</v>
      </c>
      <c r="N621" s="76">
        <f t="shared" si="189"/>
        <v>0.5</v>
      </c>
      <c r="O621" s="76">
        <f t="shared" si="190"/>
        <v>-0.69314718055994529</v>
      </c>
      <c r="Q621" s="76">
        <f t="shared" si="191"/>
        <v>0</v>
      </c>
      <c r="R621" s="76">
        <f t="shared" si="192"/>
        <v>1</v>
      </c>
      <c r="S621" s="76">
        <f t="shared" si="193"/>
        <v>0.5</v>
      </c>
      <c r="T621" s="76">
        <f t="shared" si="194"/>
        <v>0.5</v>
      </c>
      <c r="U621" s="76">
        <f t="shared" si="195"/>
        <v>-0.69314718055994529</v>
      </c>
      <c r="W621" s="76">
        <f t="shared" si="196"/>
        <v>0</v>
      </c>
      <c r="X621" s="76">
        <f t="shared" si="197"/>
        <v>1</v>
      </c>
      <c r="Y621" s="76">
        <f t="shared" si="198"/>
        <v>0.5</v>
      </c>
      <c r="Z621" s="76">
        <f t="shared" si="180"/>
        <v>0.5</v>
      </c>
      <c r="AA621" s="76">
        <f t="shared" si="199"/>
        <v>-0.69314718055994529</v>
      </c>
    </row>
    <row r="622" spans="1:27" x14ac:dyDescent="0.25">
      <c r="A622">
        <v>0</v>
      </c>
      <c r="B622">
        <v>0</v>
      </c>
      <c r="C622">
        <v>0</v>
      </c>
      <c r="E622" s="87">
        <f t="shared" si="181"/>
        <v>0</v>
      </c>
      <c r="F622" s="87">
        <f t="shared" si="182"/>
        <v>1</v>
      </c>
      <c r="G622" s="87">
        <f t="shared" si="183"/>
        <v>0.5</v>
      </c>
      <c r="H622" s="87">
        <f t="shared" si="184"/>
        <v>0.5</v>
      </c>
      <c r="I622" s="87">
        <f t="shared" si="185"/>
        <v>-0.69314718055994529</v>
      </c>
      <c r="K622" s="76">
        <f t="shared" si="186"/>
        <v>0</v>
      </c>
      <c r="L622" s="76">
        <f t="shared" si="187"/>
        <v>1</v>
      </c>
      <c r="M622" s="76">
        <f t="shared" si="188"/>
        <v>0.5</v>
      </c>
      <c r="N622" s="76">
        <f t="shared" si="189"/>
        <v>0.5</v>
      </c>
      <c r="O622" s="76">
        <f t="shared" si="190"/>
        <v>-0.69314718055994529</v>
      </c>
      <c r="Q622" s="76">
        <f t="shared" si="191"/>
        <v>0</v>
      </c>
      <c r="R622" s="76">
        <f t="shared" si="192"/>
        <v>1</v>
      </c>
      <c r="S622" s="76">
        <f t="shared" si="193"/>
        <v>0.5</v>
      </c>
      <c r="T622" s="76">
        <f t="shared" si="194"/>
        <v>0.5</v>
      </c>
      <c r="U622" s="76">
        <f t="shared" si="195"/>
        <v>-0.69314718055994529</v>
      </c>
      <c r="W622" s="76">
        <f t="shared" si="196"/>
        <v>0</v>
      </c>
      <c r="X622" s="76">
        <f t="shared" si="197"/>
        <v>1</v>
      </c>
      <c r="Y622" s="76">
        <f t="shared" si="198"/>
        <v>0.5</v>
      </c>
      <c r="Z622" s="76">
        <f t="shared" si="180"/>
        <v>0.5</v>
      </c>
      <c r="AA622" s="76">
        <f t="shared" si="199"/>
        <v>-0.69314718055994529</v>
      </c>
    </row>
    <row r="623" spans="1:27" x14ac:dyDescent="0.25">
      <c r="A623">
        <v>0</v>
      </c>
      <c r="B623">
        <v>0</v>
      </c>
      <c r="C623">
        <v>0</v>
      </c>
      <c r="E623" s="87">
        <f t="shared" si="181"/>
        <v>0</v>
      </c>
      <c r="F623" s="87">
        <f t="shared" si="182"/>
        <v>1</v>
      </c>
      <c r="G623" s="87">
        <f t="shared" si="183"/>
        <v>0.5</v>
      </c>
      <c r="H623" s="87">
        <f t="shared" si="184"/>
        <v>0.5</v>
      </c>
      <c r="I623" s="87">
        <f t="shared" si="185"/>
        <v>-0.69314718055994529</v>
      </c>
      <c r="K623" s="76">
        <f t="shared" si="186"/>
        <v>0</v>
      </c>
      <c r="L623" s="76">
        <f t="shared" si="187"/>
        <v>1</v>
      </c>
      <c r="M623" s="76">
        <f t="shared" si="188"/>
        <v>0.5</v>
      </c>
      <c r="N623" s="76">
        <f t="shared" si="189"/>
        <v>0.5</v>
      </c>
      <c r="O623" s="76">
        <f t="shared" si="190"/>
        <v>-0.69314718055994529</v>
      </c>
      <c r="Q623" s="76">
        <f t="shared" si="191"/>
        <v>0</v>
      </c>
      <c r="R623" s="76">
        <f t="shared" si="192"/>
        <v>1</v>
      </c>
      <c r="S623" s="76">
        <f t="shared" si="193"/>
        <v>0.5</v>
      </c>
      <c r="T623" s="76">
        <f t="shared" si="194"/>
        <v>0.5</v>
      </c>
      <c r="U623" s="76">
        <f t="shared" si="195"/>
        <v>-0.69314718055994529</v>
      </c>
      <c r="W623" s="76">
        <f t="shared" si="196"/>
        <v>0</v>
      </c>
      <c r="X623" s="76">
        <f t="shared" si="197"/>
        <v>1</v>
      </c>
      <c r="Y623" s="76">
        <f t="shared" si="198"/>
        <v>0.5</v>
      </c>
      <c r="Z623" s="76">
        <f t="shared" si="180"/>
        <v>0.5</v>
      </c>
      <c r="AA623" s="76">
        <f t="shared" si="199"/>
        <v>-0.69314718055994529</v>
      </c>
    </row>
    <row r="624" spans="1:27" x14ac:dyDescent="0.25">
      <c r="A624">
        <v>0</v>
      </c>
      <c r="B624">
        <v>0</v>
      </c>
      <c r="C624">
        <v>1</v>
      </c>
      <c r="E624" s="87">
        <f t="shared" si="181"/>
        <v>0</v>
      </c>
      <c r="F624" s="87">
        <f t="shared" si="182"/>
        <v>1</v>
      </c>
      <c r="G624" s="87">
        <f t="shared" si="183"/>
        <v>0.5</v>
      </c>
      <c r="H624" s="87">
        <f t="shared" si="184"/>
        <v>0.5</v>
      </c>
      <c r="I624" s="87">
        <f t="shared" si="185"/>
        <v>-0.69314718055994529</v>
      </c>
      <c r="K624" s="76">
        <f t="shared" si="186"/>
        <v>0.605195533283861</v>
      </c>
      <c r="L624" s="76">
        <f t="shared" si="187"/>
        <v>1.8316103146534117</v>
      </c>
      <c r="M624" s="76">
        <f t="shared" si="188"/>
        <v>0.64684406084231982</v>
      </c>
      <c r="N624" s="76">
        <f t="shared" si="189"/>
        <v>0.35315593915768018</v>
      </c>
      <c r="O624" s="76">
        <f t="shared" si="190"/>
        <v>-1.0408455656056446</v>
      </c>
      <c r="Q624" s="76">
        <f t="shared" si="191"/>
        <v>0.605195533283861</v>
      </c>
      <c r="R624" s="76">
        <f t="shared" si="192"/>
        <v>1.8316103146534117</v>
      </c>
      <c r="S624" s="76">
        <f t="shared" si="193"/>
        <v>0.64684406084231982</v>
      </c>
      <c r="T624" s="76">
        <f t="shared" si="194"/>
        <v>0.35315593915768018</v>
      </c>
      <c r="U624" s="76">
        <f t="shared" si="195"/>
        <v>-1.0408455656056446</v>
      </c>
      <c r="W624" s="76">
        <f t="shared" si="196"/>
        <v>0</v>
      </c>
      <c r="X624" s="76">
        <f t="shared" si="197"/>
        <v>1</v>
      </c>
      <c r="Y624" s="76">
        <f t="shared" si="198"/>
        <v>0.5</v>
      </c>
      <c r="Z624" s="76">
        <f t="shared" si="180"/>
        <v>0.5</v>
      </c>
      <c r="AA624" s="76">
        <f t="shared" si="199"/>
        <v>-0.69314718055994529</v>
      </c>
    </row>
    <row r="625" spans="1:27" x14ac:dyDescent="0.25">
      <c r="A625">
        <v>0</v>
      </c>
      <c r="B625">
        <v>0</v>
      </c>
      <c r="C625">
        <v>0</v>
      </c>
      <c r="E625" s="87">
        <f t="shared" si="181"/>
        <v>0</v>
      </c>
      <c r="F625" s="87">
        <f t="shared" si="182"/>
        <v>1</v>
      </c>
      <c r="G625" s="87">
        <f t="shared" si="183"/>
        <v>0.5</v>
      </c>
      <c r="H625" s="87">
        <f t="shared" si="184"/>
        <v>0.5</v>
      </c>
      <c r="I625" s="87">
        <f t="shared" si="185"/>
        <v>-0.69314718055994529</v>
      </c>
      <c r="K625" s="76">
        <f t="shared" si="186"/>
        <v>0</v>
      </c>
      <c r="L625" s="76">
        <f t="shared" si="187"/>
        <v>1</v>
      </c>
      <c r="M625" s="76">
        <f t="shared" si="188"/>
        <v>0.5</v>
      </c>
      <c r="N625" s="76">
        <f t="shared" si="189"/>
        <v>0.5</v>
      </c>
      <c r="O625" s="76">
        <f t="shared" si="190"/>
        <v>-0.69314718055994529</v>
      </c>
      <c r="Q625" s="76">
        <f t="shared" si="191"/>
        <v>0</v>
      </c>
      <c r="R625" s="76">
        <f t="shared" si="192"/>
        <v>1</v>
      </c>
      <c r="S625" s="76">
        <f t="shared" si="193"/>
        <v>0.5</v>
      </c>
      <c r="T625" s="76">
        <f t="shared" si="194"/>
        <v>0.5</v>
      </c>
      <c r="U625" s="76">
        <f t="shared" si="195"/>
        <v>-0.69314718055994529</v>
      </c>
      <c r="W625" s="76">
        <f t="shared" si="196"/>
        <v>0</v>
      </c>
      <c r="X625" s="76">
        <f t="shared" si="197"/>
        <v>1</v>
      </c>
      <c r="Y625" s="76">
        <f t="shared" si="198"/>
        <v>0.5</v>
      </c>
      <c r="Z625" s="76">
        <f t="shared" si="180"/>
        <v>0.5</v>
      </c>
      <c r="AA625" s="76">
        <f t="shared" si="199"/>
        <v>-0.69314718055994529</v>
      </c>
    </row>
    <row r="626" spans="1:27" x14ac:dyDescent="0.25">
      <c r="A626">
        <v>0</v>
      </c>
      <c r="B626">
        <v>0</v>
      </c>
      <c r="C626">
        <v>0</v>
      </c>
      <c r="E626" s="87">
        <f t="shared" si="181"/>
        <v>0</v>
      </c>
      <c r="F626" s="87">
        <f t="shared" si="182"/>
        <v>1</v>
      </c>
      <c r="G626" s="87">
        <f t="shared" si="183"/>
        <v>0.5</v>
      </c>
      <c r="H626" s="87">
        <f t="shared" si="184"/>
        <v>0.5</v>
      </c>
      <c r="I626" s="87">
        <f t="shared" si="185"/>
        <v>-0.69314718055994529</v>
      </c>
      <c r="K626" s="76">
        <f t="shared" si="186"/>
        <v>0</v>
      </c>
      <c r="L626" s="76">
        <f t="shared" si="187"/>
        <v>1</v>
      </c>
      <c r="M626" s="76">
        <f t="shared" si="188"/>
        <v>0.5</v>
      </c>
      <c r="N626" s="76">
        <f t="shared" si="189"/>
        <v>0.5</v>
      </c>
      <c r="O626" s="76">
        <f t="shared" si="190"/>
        <v>-0.69314718055994529</v>
      </c>
      <c r="Q626" s="76">
        <f t="shared" si="191"/>
        <v>0</v>
      </c>
      <c r="R626" s="76">
        <f t="shared" si="192"/>
        <v>1</v>
      </c>
      <c r="S626" s="76">
        <f t="shared" si="193"/>
        <v>0.5</v>
      </c>
      <c r="T626" s="76">
        <f t="shared" si="194"/>
        <v>0.5</v>
      </c>
      <c r="U626" s="76">
        <f t="shared" si="195"/>
        <v>-0.69314718055994529</v>
      </c>
      <c r="W626" s="76">
        <f t="shared" si="196"/>
        <v>0</v>
      </c>
      <c r="X626" s="76">
        <f t="shared" si="197"/>
        <v>1</v>
      </c>
      <c r="Y626" s="76">
        <f t="shared" si="198"/>
        <v>0.5</v>
      </c>
      <c r="Z626" s="76">
        <f t="shared" si="180"/>
        <v>0.5</v>
      </c>
      <c r="AA626" s="76">
        <f t="shared" si="199"/>
        <v>-0.69314718055994529</v>
      </c>
    </row>
    <row r="627" spans="1:27" x14ac:dyDescent="0.25">
      <c r="A627">
        <v>0</v>
      </c>
      <c r="B627">
        <v>0</v>
      </c>
      <c r="C627">
        <v>1</v>
      </c>
      <c r="E627" s="87">
        <f t="shared" si="181"/>
        <v>0</v>
      </c>
      <c r="F627" s="87">
        <f t="shared" si="182"/>
        <v>1</v>
      </c>
      <c r="G627" s="87">
        <f t="shared" si="183"/>
        <v>0.5</v>
      </c>
      <c r="H627" s="87">
        <f t="shared" si="184"/>
        <v>0.5</v>
      </c>
      <c r="I627" s="87">
        <f t="shared" si="185"/>
        <v>-0.69314718055994529</v>
      </c>
      <c r="K627" s="76">
        <f t="shared" si="186"/>
        <v>0.605195533283861</v>
      </c>
      <c r="L627" s="76">
        <f t="shared" si="187"/>
        <v>1.8316103146534117</v>
      </c>
      <c r="M627" s="76">
        <f t="shared" si="188"/>
        <v>0.64684406084231982</v>
      </c>
      <c r="N627" s="76">
        <f t="shared" si="189"/>
        <v>0.35315593915768018</v>
      </c>
      <c r="O627" s="76">
        <f t="shared" si="190"/>
        <v>-1.0408455656056446</v>
      </c>
      <c r="Q627" s="76">
        <f t="shared" si="191"/>
        <v>0.605195533283861</v>
      </c>
      <c r="R627" s="76">
        <f t="shared" si="192"/>
        <v>1.8316103146534117</v>
      </c>
      <c r="S627" s="76">
        <f t="shared" si="193"/>
        <v>0.64684406084231982</v>
      </c>
      <c r="T627" s="76">
        <f t="shared" si="194"/>
        <v>0.35315593915768018</v>
      </c>
      <c r="U627" s="76">
        <f t="shared" si="195"/>
        <v>-1.0408455656056446</v>
      </c>
      <c r="W627" s="76">
        <f t="shared" si="196"/>
        <v>0</v>
      </c>
      <c r="X627" s="76">
        <f t="shared" si="197"/>
        <v>1</v>
      </c>
      <c r="Y627" s="76">
        <f t="shared" si="198"/>
        <v>0.5</v>
      </c>
      <c r="Z627" s="76">
        <f t="shared" si="180"/>
        <v>0.5</v>
      </c>
      <c r="AA627" s="76">
        <f t="shared" si="199"/>
        <v>-0.69314718055994529</v>
      </c>
    </row>
    <row r="628" spans="1:27" x14ac:dyDescent="0.25">
      <c r="A628">
        <v>0</v>
      </c>
      <c r="B628">
        <v>0</v>
      </c>
      <c r="C628">
        <v>0</v>
      </c>
      <c r="E628" s="87">
        <f t="shared" si="181"/>
        <v>0</v>
      </c>
      <c r="F628" s="87">
        <f t="shared" si="182"/>
        <v>1</v>
      </c>
      <c r="G628" s="87">
        <f t="shared" si="183"/>
        <v>0.5</v>
      </c>
      <c r="H628" s="87">
        <f t="shared" si="184"/>
        <v>0.5</v>
      </c>
      <c r="I628" s="87">
        <f t="shared" si="185"/>
        <v>-0.69314718055994529</v>
      </c>
      <c r="K628" s="76">
        <f t="shared" si="186"/>
        <v>0</v>
      </c>
      <c r="L628" s="76">
        <f t="shared" si="187"/>
        <v>1</v>
      </c>
      <c r="M628" s="76">
        <f t="shared" si="188"/>
        <v>0.5</v>
      </c>
      <c r="N628" s="76">
        <f t="shared" si="189"/>
        <v>0.5</v>
      </c>
      <c r="O628" s="76">
        <f t="shared" si="190"/>
        <v>-0.69314718055994529</v>
      </c>
      <c r="Q628" s="76">
        <f t="shared" si="191"/>
        <v>0</v>
      </c>
      <c r="R628" s="76">
        <f t="shared" si="192"/>
        <v>1</v>
      </c>
      <c r="S628" s="76">
        <f t="shared" si="193"/>
        <v>0.5</v>
      </c>
      <c r="T628" s="76">
        <f t="shared" si="194"/>
        <v>0.5</v>
      </c>
      <c r="U628" s="76">
        <f t="shared" si="195"/>
        <v>-0.69314718055994529</v>
      </c>
      <c r="W628" s="76">
        <f t="shared" si="196"/>
        <v>0</v>
      </c>
      <c r="X628" s="76">
        <f t="shared" si="197"/>
        <v>1</v>
      </c>
      <c r="Y628" s="76">
        <f t="shared" si="198"/>
        <v>0.5</v>
      </c>
      <c r="Z628" s="76">
        <f t="shared" si="180"/>
        <v>0.5</v>
      </c>
      <c r="AA628" s="76">
        <f t="shared" si="199"/>
        <v>-0.69314718055994529</v>
      </c>
    </row>
    <row r="629" spans="1:27" x14ac:dyDescent="0.25">
      <c r="A629">
        <v>0</v>
      </c>
      <c r="B629">
        <v>0</v>
      </c>
      <c r="C629">
        <v>1</v>
      </c>
      <c r="E629" s="87">
        <f t="shared" si="181"/>
        <v>0</v>
      </c>
      <c r="F629" s="87">
        <f t="shared" si="182"/>
        <v>1</v>
      </c>
      <c r="G629" s="87">
        <f t="shared" si="183"/>
        <v>0.5</v>
      </c>
      <c r="H629" s="87">
        <f t="shared" si="184"/>
        <v>0.5</v>
      </c>
      <c r="I629" s="87">
        <f t="shared" si="185"/>
        <v>-0.69314718055994529</v>
      </c>
      <c r="K629" s="76">
        <f t="shared" si="186"/>
        <v>0.605195533283861</v>
      </c>
      <c r="L629" s="76">
        <f t="shared" si="187"/>
        <v>1.8316103146534117</v>
      </c>
      <c r="M629" s="76">
        <f t="shared" si="188"/>
        <v>0.64684406084231982</v>
      </c>
      <c r="N629" s="76">
        <f t="shared" si="189"/>
        <v>0.35315593915768018</v>
      </c>
      <c r="O629" s="76">
        <f t="shared" si="190"/>
        <v>-1.0408455656056446</v>
      </c>
      <c r="Q629" s="76">
        <f t="shared" si="191"/>
        <v>0.605195533283861</v>
      </c>
      <c r="R629" s="76">
        <f t="shared" si="192"/>
        <v>1.8316103146534117</v>
      </c>
      <c r="S629" s="76">
        <f t="shared" si="193"/>
        <v>0.64684406084231982</v>
      </c>
      <c r="T629" s="76">
        <f t="shared" si="194"/>
        <v>0.35315593915768018</v>
      </c>
      <c r="U629" s="76">
        <f t="shared" si="195"/>
        <v>-1.0408455656056446</v>
      </c>
      <c r="W629" s="76">
        <f t="shared" si="196"/>
        <v>0</v>
      </c>
      <c r="X629" s="76">
        <f t="shared" si="197"/>
        <v>1</v>
      </c>
      <c r="Y629" s="76">
        <f t="shared" si="198"/>
        <v>0.5</v>
      </c>
      <c r="Z629" s="76">
        <f t="shared" si="180"/>
        <v>0.5</v>
      </c>
      <c r="AA629" s="76">
        <f t="shared" si="199"/>
        <v>-0.69314718055994529</v>
      </c>
    </row>
    <row r="630" spans="1:27" x14ac:dyDescent="0.25">
      <c r="A630">
        <v>0</v>
      </c>
      <c r="B630">
        <v>0</v>
      </c>
      <c r="C630">
        <v>0</v>
      </c>
      <c r="E630" s="87">
        <f t="shared" si="181"/>
        <v>0</v>
      </c>
      <c r="F630" s="87">
        <f t="shared" si="182"/>
        <v>1</v>
      </c>
      <c r="G630" s="87">
        <f t="shared" si="183"/>
        <v>0.5</v>
      </c>
      <c r="H630" s="87">
        <f t="shared" si="184"/>
        <v>0.5</v>
      </c>
      <c r="I630" s="87">
        <f t="shared" si="185"/>
        <v>-0.69314718055994529</v>
      </c>
      <c r="K630" s="76">
        <f t="shared" si="186"/>
        <v>0</v>
      </c>
      <c r="L630" s="76">
        <f t="shared" si="187"/>
        <v>1</v>
      </c>
      <c r="M630" s="76">
        <f t="shared" si="188"/>
        <v>0.5</v>
      </c>
      <c r="N630" s="76">
        <f t="shared" si="189"/>
        <v>0.5</v>
      </c>
      <c r="O630" s="76">
        <f t="shared" si="190"/>
        <v>-0.69314718055994529</v>
      </c>
      <c r="Q630" s="76">
        <f t="shared" si="191"/>
        <v>0</v>
      </c>
      <c r="R630" s="76">
        <f t="shared" si="192"/>
        <v>1</v>
      </c>
      <c r="S630" s="76">
        <f t="shared" si="193"/>
        <v>0.5</v>
      </c>
      <c r="T630" s="76">
        <f t="shared" si="194"/>
        <v>0.5</v>
      </c>
      <c r="U630" s="76">
        <f t="shared" si="195"/>
        <v>-0.69314718055994529</v>
      </c>
      <c r="W630" s="76">
        <f t="shared" si="196"/>
        <v>0</v>
      </c>
      <c r="X630" s="76">
        <f t="shared" si="197"/>
        <v>1</v>
      </c>
      <c r="Y630" s="76">
        <f t="shared" si="198"/>
        <v>0.5</v>
      </c>
      <c r="Z630" s="76">
        <f t="shared" si="180"/>
        <v>0.5</v>
      </c>
      <c r="AA630" s="76">
        <f t="shared" si="199"/>
        <v>-0.69314718055994529</v>
      </c>
    </row>
    <row r="631" spans="1:27" x14ac:dyDescent="0.25">
      <c r="A631">
        <v>0</v>
      </c>
      <c r="B631">
        <v>0</v>
      </c>
      <c r="C631">
        <v>0</v>
      </c>
      <c r="E631" s="87">
        <f t="shared" si="181"/>
        <v>0</v>
      </c>
      <c r="F631" s="87">
        <f t="shared" si="182"/>
        <v>1</v>
      </c>
      <c r="G631" s="87">
        <f t="shared" si="183"/>
        <v>0.5</v>
      </c>
      <c r="H631" s="87">
        <f t="shared" si="184"/>
        <v>0.5</v>
      </c>
      <c r="I631" s="87">
        <f t="shared" si="185"/>
        <v>-0.69314718055994529</v>
      </c>
      <c r="K631" s="76">
        <f t="shared" si="186"/>
        <v>0</v>
      </c>
      <c r="L631" s="76">
        <f t="shared" si="187"/>
        <v>1</v>
      </c>
      <c r="M631" s="76">
        <f t="shared" si="188"/>
        <v>0.5</v>
      </c>
      <c r="N631" s="76">
        <f t="shared" si="189"/>
        <v>0.5</v>
      </c>
      <c r="O631" s="76">
        <f t="shared" si="190"/>
        <v>-0.69314718055994529</v>
      </c>
      <c r="Q631" s="76">
        <f t="shared" si="191"/>
        <v>0</v>
      </c>
      <c r="R631" s="76">
        <f t="shared" si="192"/>
        <v>1</v>
      </c>
      <c r="S631" s="76">
        <f t="shared" si="193"/>
        <v>0.5</v>
      </c>
      <c r="T631" s="76">
        <f t="shared" si="194"/>
        <v>0.5</v>
      </c>
      <c r="U631" s="76">
        <f t="shared" si="195"/>
        <v>-0.69314718055994529</v>
      </c>
      <c r="W631" s="76">
        <f t="shared" si="196"/>
        <v>0</v>
      </c>
      <c r="X631" s="76">
        <f t="shared" si="197"/>
        <v>1</v>
      </c>
      <c r="Y631" s="76">
        <f t="shared" si="198"/>
        <v>0.5</v>
      </c>
      <c r="Z631" s="76">
        <f t="shared" si="180"/>
        <v>0.5</v>
      </c>
      <c r="AA631" s="76">
        <f t="shared" si="199"/>
        <v>-0.69314718055994529</v>
      </c>
    </row>
    <row r="632" spans="1:27" x14ac:dyDescent="0.25">
      <c r="A632">
        <v>0</v>
      </c>
      <c r="B632">
        <v>0</v>
      </c>
      <c r="C632">
        <v>0</v>
      </c>
      <c r="E632" s="87">
        <f t="shared" si="181"/>
        <v>0</v>
      </c>
      <c r="F632" s="87">
        <f t="shared" si="182"/>
        <v>1</v>
      </c>
      <c r="G632" s="87">
        <f t="shared" si="183"/>
        <v>0.5</v>
      </c>
      <c r="H632" s="87">
        <f t="shared" si="184"/>
        <v>0.5</v>
      </c>
      <c r="I632" s="87">
        <f t="shared" si="185"/>
        <v>-0.69314718055994529</v>
      </c>
      <c r="K632" s="76">
        <f t="shared" si="186"/>
        <v>0</v>
      </c>
      <c r="L632" s="76">
        <f t="shared" si="187"/>
        <v>1</v>
      </c>
      <c r="M632" s="76">
        <f t="shared" si="188"/>
        <v>0.5</v>
      </c>
      <c r="N632" s="76">
        <f t="shared" si="189"/>
        <v>0.5</v>
      </c>
      <c r="O632" s="76">
        <f t="shared" si="190"/>
        <v>-0.69314718055994529</v>
      </c>
      <c r="Q632" s="76">
        <f t="shared" si="191"/>
        <v>0</v>
      </c>
      <c r="R632" s="76">
        <f t="shared" si="192"/>
        <v>1</v>
      </c>
      <c r="S632" s="76">
        <f t="shared" si="193"/>
        <v>0.5</v>
      </c>
      <c r="T632" s="76">
        <f t="shared" si="194"/>
        <v>0.5</v>
      </c>
      <c r="U632" s="76">
        <f t="shared" si="195"/>
        <v>-0.69314718055994529</v>
      </c>
      <c r="W632" s="76">
        <f t="shared" si="196"/>
        <v>0</v>
      </c>
      <c r="X632" s="76">
        <f t="shared" si="197"/>
        <v>1</v>
      </c>
      <c r="Y632" s="76">
        <f t="shared" si="198"/>
        <v>0.5</v>
      </c>
      <c r="Z632" s="76">
        <f t="shared" si="180"/>
        <v>0.5</v>
      </c>
      <c r="AA632" s="76">
        <f t="shared" si="199"/>
        <v>-0.69314718055994529</v>
      </c>
    </row>
    <row r="633" spans="1:27" x14ac:dyDescent="0.25">
      <c r="A633">
        <v>0</v>
      </c>
      <c r="B633">
        <v>0</v>
      </c>
      <c r="C633">
        <v>0</v>
      </c>
      <c r="E633" s="87">
        <f t="shared" si="181"/>
        <v>0</v>
      </c>
      <c r="F633" s="87">
        <f t="shared" si="182"/>
        <v>1</v>
      </c>
      <c r="G633" s="87">
        <f t="shared" si="183"/>
        <v>0.5</v>
      </c>
      <c r="H633" s="87">
        <f t="shared" si="184"/>
        <v>0.5</v>
      </c>
      <c r="I633" s="87">
        <f t="shared" si="185"/>
        <v>-0.69314718055994529</v>
      </c>
      <c r="K633" s="76">
        <f t="shared" si="186"/>
        <v>0</v>
      </c>
      <c r="L633" s="76">
        <f t="shared" si="187"/>
        <v>1</v>
      </c>
      <c r="M633" s="76">
        <f t="shared" si="188"/>
        <v>0.5</v>
      </c>
      <c r="N633" s="76">
        <f t="shared" si="189"/>
        <v>0.5</v>
      </c>
      <c r="O633" s="76">
        <f t="shared" si="190"/>
        <v>-0.69314718055994529</v>
      </c>
      <c r="Q633" s="76">
        <f t="shared" si="191"/>
        <v>0</v>
      </c>
      <c r="R633" s="76">
        <f t="shared" si="192"/>
        <v>1</v>
      </c>
      <c r="S633" s="76">
        <f t="shared" si="193"/>
        <v>0.5</v>
      </c>
      <c r="T633" s="76">
        <f t="shared" si="194"/>
        <v>0.5</v>
      </c>
      <c r="U633" s="76">
        <f t="shared" si="195"/>
        <v>-0.69314718055994529</v>
      </c>
      <c r="W633" s="76">
        <f t="shared" si="196"/>
        <v>0</v>
      </c>
      <c r="X633" s="76">
        <f t="shared" si="197"/>
        <v>1</v>
      </c>
      <c r="Y633" s="76">
        <f t="shared" si="198"/>
        <v>0.5</v>
      </c>
      <c r="Z633" s="76">
        <f t="shared" si="180"/>
        <v>0.5</v>
      </c>
      <c r="AA633" s="76">
        <f t="shared" si="199"/>
        <v>-0.69314718055994529</v>
      </c>
    </row>
    <row r="634" spans="1:27" x14ac:dyDescent="0.25">
      <c r="A634">
        <v>0</v>
      </c>
      <c r="B634">
        <v>0</v>
      </c>
      <c r="C634">
        <v>0</v>
      </c>
      <c r="E634" s="87">
        <f t="shared" si="181"/>
        <v>0</v>
      </c>
      <c r="F634" s="87">
        <f t="shared" si="182"/>
        <v>1</v>
      </c>
      <c r="G634" s="87">
        <f t="shared" si="183"/>
        <v>0.5</v>
      </c>
      <c r="H634" s="87">
        <f t="shared" si="184"/>
        <v>0.5</v>
      </c>
      <c r="I634" s="87">
        <f t="shared" si="185"/>
        <v>-0.69314718055994529</v>
      </c>
      <c r="K634" s="76">
        <f t="shared" si="186"/>
        <v>0</v>
      </c>
      <c r="L634" s="76">
        <f t="shared" si="187"/>
        <v>1</v>
      </c>
      <c r="M634" s="76">
        <f t="shared" si="188"/>
        <v>0.5</v>
      </c>
      <c r="N634" s="76">
        <f t="shared" si="189"/>
        <v>0.5</v>
      </c>
      <c r="O634" s="76">
        <f t="shared" si="190"/>
        <v>-0.69314718055994529</v>
      </c>
      <c r="Q634" s="76">
        <f t="shared" si="191"/>
        <v>0</v>
      </c>
      <c r="R634" s="76">
        <f t="shared" si="192"/>
        <v>1</v>
      </c>
      <c r="S634" s="76">
        <f t="shared" si="193"/>
        <v>0.5</v>
      </c>
      <c r="T634" s="76">
        <f t="shared" si="194"/>
        <v>0.5</v>
      </c>
      <c r="U634" s="76">
        <f t="shared" si="195"/>
        <v>-0.69314718055994529</v>
      </c>
      <c r="W634" s="76">
        <f t="shared" si="196"/>
        <v>0</v>
      </c>
      <c r="X634" s="76">
        <f t="shared" si="197"/>
        <v>1</v>
      </c>
      <c r="Y634" s="76">
        <f t="shared" si="198"/>
        <v>0.5</v>
      </c>
      <c r="Z634" s="76">
        <f t="shared" si="180"/>
        <v>0.5</v>
      </c>
      <c r="AA634" s="76">
        <f t="shared" si="199"/>
        <v>-0.69314718055994529</v>
      </c>
    </row>
    <row r="635" spans="1:27" x14ac:dyDescent="0.25">
      <c r="A635">
        <v>0</v>
      </c>
      <c r="B635">
        <v>0</v>
      </c>
      <c r="C635">
        <v>0</v>
      </c>
      <c r="E635" s="87">
        <f t="shared" si="181"/>
        <v>0</v>
      </c>
      <c r="F635" s="87">
        <f t="shared" si="182"/>
        <v>1</v>
      </c>
      <c r="G635" s="87">
        <f t="shared" si="183"/>
        <v>0.5</v>
      </c>
      <c r="H635" s="87">
        <f t="shared" si="184"/>
        <v>0.5</v>
      </c>
      <c r="I635" s="87">
        <f t="shared" si="185"/>
        <v>-0.69314718055994529</v>
      </c>
      <c r="K635" s="76">
        <f t="shared" si="186"/>
        <v>0</v>
      </c>
      <c r="L635" s="76">
        <f t="shared" si="187"/>
        <v>1</v>
      </c>
      <c r="M635" s="76">
        <f t="shared" si="188"/>
        <v>0.5</v>
      </c>
      <c r="N635" s="76">
        <f t="shared" si="189"/>
        <v>0.5</v>
      </c>
      <c r="O635" s="76">
        <f t="shared" si="190"/>
        <v>-0.69314718055994529</v>
      </c>
      <c r="Q635" s="76">
        <f t="shared" si="191"/>
        <v>0</v>
      </c>
      <c r="R635" s="76">
        <f t="shared" si="192"/>
        <v>1</v>
      </c>
      <c r="S635" s="76">
        <f t="shared" si="193"/>
        <v>0.5</v>
      </c>
      <c r="T635" s="76">
        <f t="shared" si="194"/>
        <v>0.5</v>
      </c>
      <c r="U635" s="76">
        <f t="shared" si="195"/>
        <v>-0.69314718055994529</v>
      </c>
      <c r="W635" s="76">
        <f t="shared" si="196"/>
        <v>0</v>
      </c>
      <c r="X635" s="76">
        <f t="shared" si="197"/>
        <v>1</v>
      </c>
      <c r="Y635" s="76">
        <f t="shared" si="198"/>
        <v>0.5</v>
      </c>
      <c r="Z635" s="76">
        <f t="shared" si="180"/>
        <v>0.5</v>
      </c>
      <c r="AA635" s="76">
        <f t="shared" si="199"/>
        <v>-0.69314718055994529</v>
      </c>
    </row>
    <row r="636" spans="1:27" x14ac:dyDescent="0.25">
      <c r="A636">
        <v>0</v>
      </c>
      <c r="B636">
        <v>0</v>
      </c>
      <c r="C636">
        <v>0</v>
      </c>
      <c r="E636" s="87">
        <f t="shared" si="181"/>
        <v>0</v>
      </c>
      <c r="F636" s="87">
        <f t="shared" si="182"/>
        <v>1</v>
      </c>
      <c r="G636" s="87">
        <f t="shared" si="183"/>
        <v>0.5</v>
      </c>
      <c r="H636" s="87">
        <f t="shared" si="184"/>
        <v>0.5</v>
      </c>
      <c r="I636" s="87">
        <f t="shared" si="185"/>
        <v>-0.69314718055994529</v>
      </c>
      <c r="K636" s="76">
        <f t="shared" si="186"/>
        <v>0</v>
      </c>
      <c r="L636" s="76">
        <f t="shared" si="187"/>
        <v>1</v>
      </c>
      <c r="M636" s="76">
        <f t="shared" si="188"/>
        <v>0.5</v>
      </c>
      <c r="N636" s="76">
        <f t="shared" si="189"/>
        <v>0.5</v>
      </c>
      <c r="O636" s="76">
        <f t="shared" si="190"/>
        <v>-0.69314718055994529</v>
      </c>
      <c r="Q636" s="76">
        <f t="shared" si="191"/>
        <v>0</v>
      </c>
      <c r="R636" s="76">
        <f t="shared" si="192"/>
        <v>1</v>
      </c>
      <c r="S636" s="76">
        <f t="shared" si="193"/>
        <v>0.5</v>
      </c>
      <c r="T636" s="76">
        <f t="shared" si="194"/>
        <v>0.5</v>
      </c>
      <c r="U636" s="76">
        <f t="shared" si="195"/>
        <v>-0.69314718055994529</v>
      </c>
      <c r="W636" s="76">
        <f t="shared" si="196"/>
        <v>0</v>
      </c>
      <c r="X636" s="76">
        <f t="shared" si="197"/>
        <v>1</v>
      </c>
      <c r="Y636" s="76">
        <f t="shared" si="198"/>
        <v>0.5</v>
      </c>
      <c r="Z636" s="76">
        <f t="shared" si="180"/>
        <v>0.5</v>
      </c>
      <c r="AA636" s="76">
        <f t="shared" si="199"/>
        <v>-0.69314718055994529</v>
      </c>
    </row>
    <row r="637" spans="1:27" x14ac:dyDescent="0.25">
      <c r="A637">
        <v>0</v>
      </c>
      <c r="B637">
        <v>1</v>
      </c>
      <c r="C637">
        <v>0</v>
      </c>
      <c r="E637" s="87">
        <f t="shared" si="181"/>
        <v>1.462280267582817</v>
      </c>
      <c r="F637" s="87">
        <f t="shared" si="182"/>
        <v>4.3157894714615983</v>
      </c>
      <c r="G637" s="87">
        <f t="shared" si="183"/>
        <v>0.81188118804015652</v>
      </c>
      <c r="H637" s="87">
        <f t="shared" si="184"/>
        <v>0.18811881195984348</v>
      </c>
      <c r="I637" s="87">
        <f t="shared" si="185"/>
        <v>-1.6706815372567037</v>
      </c>
      <c r="K637" s="76">
        <f t="shared" si="186"/>
        <v>1.462280267582817</v>
      </c>
      <c r="L637" s="76">
        <f t="shared" si="187"/>
        <v>4.3157894714615983</v>
      </c>
      <c r="M637" s="76">
        <f t="shared" si="188"/>
        <v>0.81188118804015652</v>
      </c>
      <c r="N637" s="76">
        <f t="shared" si="189"/>
        <v>0.18811881195984348</v>
      </c>
      <c r="O637" s="76">
        <f t="shared" si="190"/>
        <v>-1.6706815372567037</v>
      </c>
      <c r="Q637" s="76">
        <f t="shared" si="191"/>
        <v>1.462280267582817</v>
      </c>
      <c r="R637" s="76">
        <f t="shared" si="192"/>
        <v>4.3157894714615983</v>
      </c>
      <c r="S637" s="76">
        <f t="shared" si="193"/>
        <v>0.81188118804015652</v>
      </c>
      <c r="T637" s="76">
        <f t="shared" si="194"/>
        <v>0.18811881195984348</v>
      </c>
      <c r="U637" s="76">
        <f t="shared" si="195"/>
        <v>-1.6706815372567037</v>
      </c>
      <c r="W637" s="76">
        <f t="shared" si="196"/>
        <v>0</v>
      </c>
      <c r="X637" s="76">
        <f t="shared" si="197"/>
        <v>1</v>
      </c>
      <c r="Y637" s="76">
        <f t="shared" si="198"/>
        <v>0.5</v>
      </c>
      <c r="Z637" s="76">
        <f t="shared" si="180"/>
        <v>0.5</v>
      </c>
      <c r="AA637" s="76">
        <f t="shared" si="199"/>
        <v>-0.69314718055994529</v>
      </c>
    </row>
    <row r="638" spans="1:27" x14ac:dyDescent="0.25">
      <c r="A638">
        <v>0</v>
      </c>
      <c r="B638">
        <v>0</v>
      </c>
      <c r="C638">
        <v>0</v>
      </c>
      <c r="E638" s="87">
        <f t="shared" si="181"/>
        <v>0</v>
      </c>
      <c r="F638" s="87">
        <f t="shared" si="182"/>
        <v>1</v>
      </c>
      <c r="G638" s="87">
        <f t="shared" si="183"/>
        <v>0.5</v>
      </c>
      <c r="H638" s="87">
        <f t="shared" si="184"/>
        <v>0.5</v>
      </c>
      <c r="I638" s="87">
        <f t="shared" si="185"/>
        <v>-0.69314718055994529</v>
      </c>
      <c r="K638" s="76">
        <f t="shared" si="186"/>
        <v>0</v>
      </c>
      <c r="L638" s="76">
        <f t="shared" si="187"/>
        <v>1</v>
      </c>
      <c r="M638" s="76">
        <f t="shared" si="188"/>
        <v>0.5</v>
      </c>
      <c r="N638" s="76">
        <f t="shared" si="189"/>
        <v>0.5</v>
      </c>
      <c r="O638" s="76">
        <f t="shared" si="190"/>
        <v>-0.69314718055994529</v>
      </c>
      <c r="Q638" s="76">
        <f t="shared" si="191"/>
        <v>0</v>
      </c>
      <c r="R638" s="76">
        <f t="shared" si="192"/>
        <v>1</v>
      </c>
      <c r="S638" s="76">
        <f t="shared" si="193"/>
        <v>0.5</v>
      </c>
      <c r="T638" s="76">
        <f t="shared" si="194"/>
        <v>0.5</v>
      </c>
      <c r="U638" s="76">
        <f t="shared" si="195"/>
        <v>-0.69314718055994529</v>
      </c>
      <c r="W638" s="76">
        <f t="shared" si="196"/>
        <v>0</v>
      </c>
      <c r="X638" s="76">
        <f t="shared" si="197"/>
        <v>1</v>
      </c>
      <c r="Y638" s="76">
        <f t="shared" si="198"/>
        <v>0.5</v>
      </c>
      <c r="Z638" s="76">
        <f t="shared" si="180"/>
        <v>0.5</v>
      </c>
      <c r="AA638" s="76">
        <f t="shared" si="199"/>
        <v>-0.69314718055994529</v>
      </c>
    </row>
    <row r="639" spans="1:27" x14ac:dyDescent="0.25">
      <c r="A639">
        <v>0</v>
      </c>
      <c r="B639">
        <v>0</v>
      </c>
      <c r="C639">
        <v>0</v>
      </c>
      <c r="E639" s="87">
        <f t="shared" si="181"/>
        <v>0</v>
      </c>
      <c r="F639" s="87">
        <f t="shared" si="182"/>
        <v>1</v>
      </c>
      <c r="G639" s="87">
        <f t="shared" si="183"/>
        <v>0.5</v>
      </c>
      <c r="H639" s="87">
        <f t="shared" si="184"/>
        <v>0.5</v>
      </c>
      <c r="I639" s="87">
        <f t="shared" si="185"/>
        <v>-0.69314718055994529</v>
      </c>
      <c r="K639" s="76">
        <f t="shared" si="186"/>
        <v>0</v>
      </c>
      <c r="L639" s="76">
        <f t="shared" si="187"/>
        <v>1</v>
      </c>
      <c r="M639" s="76">
        <f t="shared" si="188"/>
        <v>0.5</v>
      </c>
      <c r="N639" s="76">
        <f t="shared" si="189"/>
        <v>0.5</v>
      </c>
      <c r="O639" s="76">
        <f t="shared" si="190"/>
        <v>-0.69314718055994529</v>
      </c>
      <c r="Q639" s="76">
        <f t="shared" si="191"/>
        <v>0</v>
      </c>
      <c r="R639" s="76">
        <f t="shared" si="192"/>
        <v>1</v>
      </c>
      <c r="S639" s="76">
        <f t="shared" si="193"/>
        <v>0.5</v>
      </c>
      <c r="T639" s="76">
        <f t="shared" si="194"/>
        <v>0.5</v>
      </c>
      <c r="U639" s="76">
        <f t="shared" si="195"/>
        <v>-0.69314718055994529</v>
      </c>
      <c r="W639" s="76">
        <f t="shared" si="196"/>
        <v>0</v>
      </c>
      <c r="X639" s="76">
        <f t="shared" si="197"/>
        <v>1</v>
      </c>
      <c r="Y639" s="76">
        <f t="shared" si="198"/>
        <v>0.5</v>
      </c>
      <c r="Z639" s="76">
        <f t="shared" si="180"/>
        <v>0.5</v>
      </c>
      <c r="AA639" s="76">
        <f t="shared" si="199"/>
        <v>-0.69314718055994529</v>
      </c>
    </row>
    <row r="640" spans="1:27" x14ac:dyDescent="0.25">
      <c r="A640">
        <v>0</v>
      </c>
      <c r="B640">
        <v>0</v>
      </c>
      <c r="C640">
        <v>0</v>
      </c>
      <c r="E640" s="87">
        <f t="shared" si="181"/>
        <v>0</v>
      </c>
      <c r="F640" s="87">
        <f t="shared" si="182"/>
        <v>1</v>
      </c>
      <c r="G640" s="87">
        <f t="shared" si="183"/>
        <v>0.5</v>
      </c>
      <c r="H640" s="87">
        <f t="shared" si="184"/>
        <v>0.5</v>
      </c>
      <c r="I640" s="87">
        <f t="shared" si="185"/>
        <v>-0.69314718055994529</v>
      </c>
      <c r="K640" s="76">
        <f t="shared" si="186"/>
        <v>0</v>
      </c>
      <c r="L640" s="76">
        <f t="shared" si="187"/>
        <v>1</v>
      </c>
      <c r="M640" s="76">
        <f t="shared" si="188"/>
        <v>0.5</v>
      </c>
      <c r="N640" s="76">
        <f t="shared" si="189"/>
        <v>0.5</v>
      </c>
      <c r="O640" s="76">
        <f t="shared" si="190"/>
        <v>-0.69314718055994529</v>
      </c>
      <c r="Q640" s="76">
        <f t="shared" si="191"/>
        <v>0</v>
      </c>
      <c r="R640" s="76">
        <f t="shared" si="192"/>
        <v>1</v>
      </c>
      <c r="S640" s="76">
        <f t="shared" si="193"/>
        <v>0.5</v>
      </c>
      <c r="T640" s="76">
        <f t="shared" si="194"/>
        <v>0.5</v>
      </c>
      <c r="U640" s="76">
        <f t="shared" si="195"/>
        <v>-0.69314718055994529</v>
      </c>
      <c r="W640" s="76">
        <f t="shared" si="196"/>
        <v>0</v>
      </c>
      <c r="X640" s="76">
        <f t="shared" si="197"/>
        <v>1</v>
      </c>
      <c r="Y640" s="76">
        <f t="shared" si="198"/>
        <v>0.5</v>
      </c>
      <c r="Z640" s="76">
        <f t="shared" si="180"/>
        <v>0.5</v>
      </c>
      <c r="AA640" s="76">
        <f t="shared" si="199"/>
        <v>-0.69314718055994529</v>
      </c>
    </row>
    <row r="641" spans="1:27" x14ac:dyDescent="0.25">
      <c r="A641">
        <v>0</v>
      </c>
      <c r="B641">
        <v>0</v>
      </c>
      <c r="C641">
        <v>1</v>
      </c>
      <c r="E641" s="87">
        <f t="shared" si="181"/>
        <v>0</v>
      </c>
      <c r="F641" s="87">
        <f t="shared" si="182"/>
        <v>1</v>
      </c>
      <c r="G641" s="87">
        <f t="shared" si="183"/>
        <v>0.5</v>
      </c>
      <c r="H641" s="87">
        <f t="shared" si="184"/>
        <v>0.5</v>
      </c>
      <c r="I641" s="87">
        <f t="shared" si="185"/>
        <v>-0.69314718055994529</v>
      </c>
      <c r="K641" s="76">
        <f t="shared" si="186"/>
        <v>0.605195533283861</v>
      </c>
      <c r="L641" s="76">
        <f t="shared" si="187"/>
        <v>1.8316103146534117</v>
      </c>
      <c r="M641" s="76">
        <f t="shared" si="188"/>
        <v>0.64684406084231982</v>
      </c>
      <c r="N641" s="76">
        <f t="shared" si="189"/>
        <v>0.35315593915768018</v>
      </c>
      <c r="O641" s="76">
        <f t="shared" si="190"/>
        <v>-1.0408455656056446</v>
      </c>
      <c r="Q641" s="76">
        <f t="shared" si="191"/>
        <v>0.605195533283861</v>
      </c>
      <c r="R641" s="76">
        <f t="shared" si="192"/>
        <v>1.8316103146534117</v>
      </c>
      <c r="S641" s="76">
        <f t="shared" si="193"/>
        <v>0.64684406084231982</v>
      </c>
      <c r="T641" s="76">
        <f t="shared" si="194"/>
        <v>0.35315593915768018</v>
      </c>
      <c r="U641" s="76">
        <f t="shared" si="195"/>
        <v>-1.0408455656056446</v>
      </c>
      <c r="W641" s="76">
        <f t="shared" si="196"/>
        <v>0</v>
      </c>
      <c r="X641" s="76">
        <f t="shared" si="197"/>
        <v>1</v>
      </c>
      <c r="Y641" s="76">
        <f t="shared" si="198"/>
        <v>0.5</v>
      </c>
      <c r="Z641" s="76">
        <f t="shared" si="180"/>
        <v>0.5</v>
      </c>
      <c r="AA641" s="76">
        <f t="shared" si="199"/>
        <v>-0.69314718055994529</v>
      </c>
    </row>
    <row r="642" spans="1:27" x14ac:dyDescent="0.25">
      <c r="A642">
        <v>0</v>
      </c>
      <c r="B642">
        <v>1</v>
      </c>
      <c r="C642">
        <v>0</v>
      </c>
      <c r="E642" s="87">
        <f t="shared" si="181"/>
        <v>1.462280267582817</v>
      </c>
      <c r="F642" s="87">
        <f t="shared" si="182"/>
        <v>4.3157894714615983</v>
      </c>
      <c r="G642" s="87">
        <f t="shared" si="183"/>
        <v>0.81188118804015652</v>
      </c>
      <c r="H642" s="87">
        <f t="shared" si="184"/>
        <v>0.18811881195984348</v>
      </c>
      <c r="I642" s="87">
        <f t="shared" si="185"/>
        <v>-1.6706815372567037</v>
      </c>
      <c r="K642" s="76">
        <f t="shared" si="186"/>
        <v>1.462280267582817</v>
      </c>
      <c r="L642" s="76">
        <f t="shared" si="187"/>
        <v>4.3157894714615983</v>
      </c>
      <c r="M642" s="76">
        <f t="shared" si="188"/>
        <v>0.81188118804015652</v>
      </c>
      <c r="N642" s="76">
        <f t="shared" si="189"/>
        <v>0.18811881195984348</v>
      </c>
      <c r="O642" s="76">
        <f t="shared" si="190"/>
        <v>-1.6706815372567037</v>
      </c>
      <c r="Q642" s="76">
        <f t="shared" si="191"/>
        <v>1.462280267582817</v>
      </c>
      <c r="R642" s="76">
        <f t="shared" si="192"/>
        <v>4.3157894714615983</v>
      </c>
      <c r="S642" s="76">
        <f t="shared" si="193"/>
        <v>0.81188118804015652</v>
      </c>
      <c r="T642" s="76">
        <f t="shared" si="194"/>
        <v>0.18811881195984348</v>
      </c>
      <c r="U642" s="76">
        <f t="shared" si="195"/>
        <v>-1.6706815372567037</v>
      </c>
      <c r="W642" s="76">
        <f t="shared" si="196"/>
        <v>0</v>
      </c>
      <c r="X642" s="76">
        <f t="shared" si="197"/>
        <v>1</v>
      </c>
      <c r="Y642" s="76">
        <f t="shared" si="198"/>
        <v>0.5</v>
      </c>
      <c r="Z642" s="76">
        <f t="shared" si="180"/>
        <v>0.5</v>
      </c>
      <c r="AA642" s="76">
        <f t="shared" si="199"/>
        <v>-0.69314718055994529</v>
      </c>
    </row>
    <row r="643" spans="1:27" x14ac:dyDescent="0.25">
      <c r="A643">
        <v>0</v>
      </c>
      <c r="B643">
        <v>0</v>
      </c>
      <c r="C643">
        <v>1</v>
      </c>
      <c r="E643" s="87">
        <f t="shared" si="181"/>
        <v>0</v>
      </c>
      <c r="F643" s="87">
        <f t="shared" si="182"/>
        <v>1</v>
      </c>
      <c r="G643" s="87">
        <f t="shared" si="183"/>
        <v>0.5</v>
      </c>
      <c r="H643" s="87">
        <f t="shared" si="184"/>
        <v>0.5</v>
      </c>
      <c r="I643" s="87">
        <f t="shared" si="185"/>
        <v>-0.69314718055994529</v>
      </c>
      <c r="K643" s="76">
        <f t="shared" si="186"/>
        <v>0.605195533283861</v>
      </c>
      <c r="L643" s="76">
        <f t="shared" si="187"/>
        <v>1.8316103146534117</v>
      </c>
      <c r="M643" s="76">
        <f t="shared" si="188"/>
        <v>0.64684406084231982</v>
      </c>
      <c r="N643" s="76">
        <f t="shared" si="189"/>
        <v>0.35315593915768018</v>
      </c>
      <c r="O643" s="76">
        <f t="shared" si="190"/>
        <v>-1.0408455656056446</v>
      </c>
      <c r="Q643" s="76">
        <f t="shared" si="191"/>
        <v>0.605195533283861</v>
      </c>
      <c r="R643" s="76">
        <f t="shared" si="192"/>
        <v>1.8316103146534117</v>
      </c>
      <c r="S643" s="76">
        <f t="shared" si="193"/>
        <v>0.64684406084231982</v>
      </c>
      <c r="T643" s="76">
        <f t="shared" si="194"/>
        <v>0.35315593915768018</v>
      </c>
      <c r="U643" s="76">
        <f t="shared" si="195"/>
        <v>-1.0408455656056446</v>
      </c>
      <c r="W643" s="76">
        <f t="shared" si="196"/>
        <v>0</v>
      </c>
      <c r="X643" s="76">
        <f t="shared" si="197"/>
        <v>1</v>
      </c>
      <c r="Y643" s="76">
        <f t="shared" si="198"/>
        <v>0.5</v>
      </c>
      <c r="Z643" s="76">
        <f t="shared" si="180"/>
        <v>0.5</v>
      </c>
      <c r="AA643" s="76">
        <f t="shared" si="199"/>
        <v>-0.69314718055994529</v>
      </c>
    </row>
    <row r="644" spans="1:27" x14ac:dyDescent="0.25">
      <c r="A644">
        <v>0</v>
      </c>
      <c r="B644">
        <v>0</v>
      </c>
      <c r="C644">
        <v>1</v>
      </c>
      <c r="E644" s="87">
        <f t="shared" si="181"/>
        <v>0</v>
      </c>
      <c r="F644" s="87">
        <f t="shared" si="182"/>
        <v>1</v>
      </c>
      <c r="G644" s="87">
        <f t="shared" si="183"/>
        <v>0.5</v>
      </c>
      <c r="H644" s="87">
        <f t="shared" si="184"/>
        <v>0.5</v>
      </c>
      <c r="I644" s="87">
        <f t="shared" si="185"/>
        <v>-0.69314718055994529</v>
      </c>
      <c r="K644" s="76">
        <f t="shared" si="186"/>
        <v>0.605195533283861</v>
      </c>
      <c r="L644" s="76">
        <f t="shared" si="187"/>
        <v>1.8316103146534117</v>
      </c>
      <c r="M644" s="76">
        <f t="shared" si="188"/>
        <v>0.64684406084231982</v>
      </c>
      <c r="N644" s="76">
        <f t="shared" si="189"/>
        <v>0.35315593915768018</v>
      </c>
      <c r="O644" s="76">
        <f t="shared" si="190"/>
        <v>-1.0408455656056446</v>
      </c>
      <c r="Q644" s="76">
        <f t="shared" si="191"/>
        <v>0.605195533283861</v>
      </c>
      <c r="R644" s="76">
        <f t="shared" si="192"/>
        <v>1.8316103146534117</v>
      </c>
      <c r="S644" s="76">
        <f t="shared" si="193"/>
        <v>0.64684406084231982</v>
      </c>
      <c r="T644" s="76">
        <f t="shared" si="194"/>
        <v>0.35315593915768018</v>
      </c>
      <c r="U644" s="76">
        <f t="shared" si="195"/>
        <v>-1.0408455656056446</v>
      </c>
      <c r="W644" s="76">
        <f t="shared" si="196"/>
        <v>0</v>
      </c>
      <c r="X644" s="76">
        <f t="shared" si="197"/>
        <v>1</v>
      </c>
      <c r="Y644" s="76">
        <f t="shared" si="198"/>
        <v>0.5</v>
      </c>
      <c r="Z644" s="76">
        <f t="shared" si="180"/>
        <v>0.5</v>
      </c>
      <c r="AA644" s="76">
        <f t="shared" si="199"/>
        <v>-0.69314718055994529</v>
      </c>
    </row>
    <row r="645" spans="1:27" x14ac:dyDescent="0.25">
      <c r="A645">
        <v>0</v>
      </c>
      <c r="B645">
        <v>0</v>
      </c>
      <c r="C645">
        <v>1</v>
      </c>
      <c r="E645" s="87">
        <f t="shared" si="181"/>
        <v>0</v>
      </c>
      <c r="F645" s="87">
        <f t="shared" si="182"/>
        <v>1</v>
      </c>
      <c r="G645" s="87">
        <f t="shared" si="183"/>
        <v>0.5</v>
      </c>
      <c r="H645" s="87">
        <f t="shared" si="184"/>
        <v>0.5</v>
      </c>
      <c r="I645" s="87">
        <f t="shared" si="185"/>
        <v>-0.69314718055994529</v>
      </c>
      <c r="K645" s="76">
        <f t="shared" si="186"/>
        <v>0.605195533283861</v>
      </c>
      <c r="L645" s="76">
        <f t="shared" si="187"/>
        <v>1.8316103146534117</v>
      </c>
      <c r="M645" s="76">
        <f t="shared" si="188"/>
        <v>0.64684406084231982</v>
      </c>
      <c r="N645" s="76">
        <f t="shared" si="189"/>
        <v>0.35315593915768018</v>
      </c>
      <c r="O645" s="76">
        <f t="shared" si="190"/>
        <v>-1.0408455656056446</v>
      </c>
      <c r="Q645" s="76">
        <f t="shared" si="191"/>
        <v>0.605195533283861</v>
      </c>
      <c r="R645" s="76">
        <f t="shared" si="192"/>
        <v>1.8316103146534117</v>
      </c>
      <c r="S645" s="76">
        <f t="shared" si="193"/>
        <v>0.64684406084231982</v>
      </c>
      <c r="T645" s="76">
        <f t="shared" si="194"/>
        <v>0.35315593915768018</v>
      </c>
      <c r="U645" s="76">
        <f t="shared" si="195"/>
        <v>-1.0408455656056446</v>
      </c>
      <c r="W645" s="76">
        <f t="shared" si="196"/>
        <v>0</v>
      </c>
      <c r="X645" s="76">
        <f t="shared" si="197"/>
        <v>1</v>
      </c>
      <c r="Y645" s="76">
        <f t="shared" si="198"/>
        <v>0.5</v>
      </c>
      <c r="Z645" s="76">
        <f t="shared" si="180"/>
        <v>0.5</v>
      </c>
      <c r="AA645" s="76">
        <f t="shared" si="199"/>
        <v>-0.69314718055994529</v>
      </c>
    </row>
    <row r="646" spans="1:27" x14ac:dyDescent="0.25">
      <c r="A646">
        <v>0</v>
      </c>
      <c r="B646">
        <v>0</v>
      </c>
      <c r="C646">
        <v>0</v>
      </c>
      <c r="E646" s="87">
        <f t="shared" si="181"/>
        <v>0</v>
      </c>
      <c r="F646" s="87">
        <f t="shared" si="182"/>
        <v>1</v>
      </c>
      <c r="G646" s="87">
        <f t="shared" si="183"/>
        <v>0.5</v>
      </c>
      <c r="H646" s="87">
        <f t="shared" si="184"/>
        <v>0.5</v>
      </c>
      <c r="I646" s="87">
        <f t="shared" si="185"/>
        <v>-0.69314718055994529</v>
      </c>
      <c r="K646" s="76">
        <f t="shared" si="186"/>
        <v>0</v>
      </c>
      <c r="L646" s="76">
        <f t="shared" si="187"/>
        <v>1</v>
      </c>
      <c r="M646" s="76">
        <f t="shared" si="188"/>
        <v>0.5</v>
      </c>
      <c r="N646" s="76">
        <f t="shared" si="189"/>
        <v>0.5</v>
      </c>
      <c r="O646" s="76">
        <f t="shared" si="190"/>
        <v>-0.69314718055994529</v>
      </c>
      <c r="Q646" s="76">
        <f t="shared" si="191"/>
        <v>0</v>
      </c>
      <c r="R646" s="76">
        <f t="shared" si="192"/>
        <v>1</v>
      </c>
      <c r="S646" s="76">
        <f t="shared" si="193"/>
        <v>0.5</v>
      </c>
      <c r="T646" s="76">
        <f t="shared" si="194"/>
        <v>0.5</v>
      </c>
      <c r="U646" s="76">
        <f t="shared" si="195"/>
        <v>-0.69314718055994529</v>
      </c>
      <c r="W646" s="76">
        <f t="shared" si="196"/>
        <v>0</v>
      </c>
      <c r="X646" s="76">
        <f t="shared" si="197"/>
        <v>1</v>
      </c>
      <c r="Y646" s="76">
        <f t="shared" si="198"/>
        <v>0.5</v>
      </c>
      <c r="Z646" s="76">
        <f t="shared" si="180"/>
        <v>0.5</v>
      </c>
      <c r="AA646" s="76">
        <f t="shared" si="199"/>
        <v>-0.69314718055994529</v>
      </c>
    </row>
    <row r="647" spans="1:27" x14ac:dyDescent="0.25">
      <c r="A647">
        <v>0</v>
      </c>
      <c r="B647">
        <v>0</v>
      </c>
      <c r="C647">
        <v>0</v>
      </c>
      <c r="E647" s="87">
        <f t="shared" si="181"/>
        <v>0</v>
      </c>
      <c r="F647" s="87">
        <f t="shared" si="182"/>
        <v>1</v>
      </c>
      <c r="G647" s="87">
        <f t="shared" si="183"/>
        <v>0.5</v>
      </c>
      <c r="H647" s="87">
        <f t="shared" si="184"/>
        <v>0.5</v>
      </c>
      <c r="I647" s="87">
        <f t="shared" si="185"/>
        <v>-0.69314718055994529</v>
      </c>
      <c r="K647" s="76">
        <f t="shared" si="186"/>
        <v>0</v>
      </c>
      <c r="L647" s="76">
        <f t="shared" si="187"/>
        <v>1</v>
      </c>
      <c r="M647" s="76">
        <f t="shared" si="188"/>
        <v>0.5</v>
      </c>
      <c r="N647" s="76">
        <f t="shared" si="189"/>
        <v>0.5</v>
      </c>
      <c r="O647" s="76">
        <f t="shared" si="190"/>
        <v>-0.69314718055994529</v>
      </c>
      <c r="Q647" s="76">
        <f t="shared" si="191"/>
        <v>0</v>
      </c>
      <c r="R647" s="76">
        <f t="shared" si="192"/>
        <v>1</v>
      </c>
      <c r="S647" s="76">
        <f t="shared" si="193"/>
        <v>0.5</v>
      </c>
      <c r="T647" s="76">
        <f t="shared" si="194"/>
        <v>0.5</v>
      </c>
      <c r="U647" s="76">
        <f t="shared" si="195"/>
        <v>-0.69314718055994529</v>
      </c>
      <c r="W647" s="76">
        <f t="shared" si="196"/>
        <v>0</v>
      </c>
      <c r="X647" s="76">
        <f t="shared" si="197"/>
        <v>1</v>
      </c>
      <c r="Y647" s="76">
        <f t="shared" si="198"/>
        <v>0.5</v>
      </c>
      <c r="Z647" s="76">
        <f t="shared" si="180"/>
        <v>0.5</v>
      </c>
      <c r="AA647" s="76">
        <f t="shared" si="199"/>
        <v>-0.69314718055994529</v>
      </c>
    </row>
    <row r="648" spans="1:27" x14ac:dyDescent="0.25">
      <c r="A648">
        <v>0</v>
      </c>
      <c r="B648">
        <v>0</v>
      </c>
      <c r="C648">
        <v>1</v>
      </c>
      <c r="E648" s="87">
        <f t="shared" si="181"/>
        <v>0</v>
      </c>
      <c r="F648" s="87">
        <f t="shared" si="182"/>
        <v>1</v>
      </c>
      <c r="G648" s="87">
        <f t="shared" si="183"/>
        <v>0.5</v>
      </c>
      <c r="H648" s="87">
        <f t="shared" si="184"/>
        <v>0.5</v>
      </c>
      <c r="I648" s="87">
        <f t="shared" si="185"/>
        <v>-0.69314718055994529</v>
      </c>
      <c r="K648" s="76">
        <f t="shared" si="186"/>
        <v>0.605195533283861</v>
      </c>
      <c r="L648" s="76">
        <f t="shared" si="187"/>
        <v>1.8316103146534117</v>
      </c>
      <c r="M648" s="76">
        <f t="shared" si="188"/>
        <v>0.64684406084231982</v>
      </c>
      <c r="N648" s="76">
        <f t="shared" si="189"/>
        <v>0.35315593915768018</v>
      </c>
      <c r="O648" s="76">
        <f t="shared" si="190"/>
        <v>-1.0408455656056446</v>
      </c>
      <c r="Q648" s="76">
        <f t="shared" si="191"/>
        <v>0.605195533283861</v>
      </c>
      <c r="R648" s="76">
        <f t="shared" si="192"/>
        <v>1.8316103146534117</v>
      </c>
      <c r="S648" s="76">
        <f t="shared" si="193"/>
        <v>0.64684406084231982</v>
      </c>
      <c r="T648" s="76">
        <f t="shared" si="194"/>
        <v>0.35315593915768018</v>
      </c>
      <c r="U648" s="76">
        <f t="shared" si="195"/>
        <v>-1.0408455656056446</v>
      </c>
      <c r="W648" s="76">
        <f t="shared" si="196"/>
        <v>0</v>
      </c>
      <c r="X648" s="76">
        <f t="shared" si="197"/>
        <v>1</v>
      </c>
      <c r="Y648" s="76">
        <f t="shared" si="198"/>
        <v>0.5</v>
      </c>
      <c r="Z648" s="76">
        <f t="shared" si="180"/>
        <v>0.5</v>
      </c>
      <c r="AA648" s="76">
        <f t="shared" si="199"/>
        <v>-0.69314718055994529</v>
      </c>
    </row>
    <row r="649" spans="1:27" x14ac:dyDescent="0.25">
      <c r="A649">
        <v>0</v>
      </c>
      <c r="B649">
        <v>0</v>
      </c>
      <c r="C649">
        <v>0</v>
      </c>
      <c r="E649" s="87">
        <f t="shared" si="181"/>
        <v>0</v>
      </c>
      <c r="F649" s="87">
        <f t="shared" si="182"/>
        <v>1</v>
      </c>
      <c r="G649" s="87">
        <f t="shared" si="183"/>
        <v>0.5</v>
      </c>
      <c r="H649" s="87">
        <f t="shared" si="184"/>
        <v>0.5</v>
      </c>
      <c r="I649" s="87">
        <f t="shared" si="185"/>
        <v>-0.69314718055994529</v>
      </c>
      <c r="K649" s="76">
        <f t="shared" si="186"/>
        <v>0</v>
      </c>
      <c r="L649" s="76">
        <f t="shared" si="187"/>
        <v>1</v>
      </c>
      <c r="M649" s="76">
        <f t="shared" si="188"/>
        <v>0.5</v>
      </c>
      <c r="N649" s="76">
        <f t="shared" si="189"/>
        <v>0.5</v>
      </c>
      <c r="O649" s="76">
        <f t="shared" si="190"/>
        <v>-0.69314718055994529</v>
      </c>
      <c r="Q649" s="76">
        <f t="shared" si="191"/>
        <v>0</v>
      </c>
      <c r="R649" s="76">
        <f t="shared" si="192"/>
        <v>1</v>
      </c>
      <c r="S649" s="76">
        <f t="shared" si="193"/>
        <v>0.5</v>
      </c>
      <c r="T649" s="76">
        <f t="shared" si="194"/>
        <v>0.5</v>
      </c>
      <c r="U649" s="76">
        <f t="shared" si="195"/>
        <v>-0.69314718055994529</v>
      </c>
      <c r="W649" s="76">
        <f t="shared" si="196"/>
        <v>0</v>
      </c>
      <c r="X649" s="76">
        <f t="shared" si="197"/>
        <v>1</v>
      </c>
      <c r="Y649" s="76">
        <f t="shared" si="198"/>
        <v>0.5</v>
      </c>
      <c r="Z649" s="76">
        <f t="shared" ref="Z649:Z712" si="200">IF(A649=1,Y649,1-Y649)</f>
        <v>0.5</v>
      </c>
      <c r="AA649" s="76">
        <f t="shared" si="199"/>
        <v>-0.69314718055994529</v>
      </c>
    </row>
    <row r="650" spans="1:27" x14ac:dyDescent="0.25">
      <c r="A650">
        <v>0</v>
      </c>
      <c r="B650">
        <v>0</v>
      </c>
      <c r="C650">
        <v>0</v>
      </c>
      <c r="E650" s="87">
        <f t="shared" ref="E650:E713" si="201">$A$3+$B$3*$B650</f>
        <v>0</v>
      </c>
      <c r="F650" s="87">
        <f t="shared" ref="F650:F713" si="202">EXP(E650)</f>
        <v>1</v>
      </c>
      <c r="G650" s="87">
        <f t="shared" ref="G650:G713" si="203">F650/(F650+1)</f>
        <v>0.5</v>
      </c>
      <c r="H650" s="87">
        <f t="shared" ref="H650:H713" si="204">IF($A650=1,G650,1-G650)</f>
        <v>0.5</v>
      </c>
      <c r="I650" s="87">
        <f t="shared" ref="I650:I713" si="205">LN(H650)</f>
        <v>-0.69314718055994529</v>
      </c>
      <c r="K650" s="76">
        <f t="shared" ref="K650:K713" si="206">$A$3+$B$3*$B650+$C$3*$C650</f>
        <v>0</v>
      </c>
      <c r="L650" s="76">
        <f t="shared" ref="L650:L713" si="207">EXP(K650)</f>
        <v>1</v>
      </c>
      <c r="M650" s="76">
        <f t="shared" ref="M650:M713" si="208">L650/(L650+1)</f>
        <v>0.5</v>
      </c>
      <c r="N650" s="76">
        <f t="shared" ref="N650:N713" si="209">IF($A650=1,M650,1-M650)</f>
        <v>0.5</v>
      </c>
      <c r="O650" s="76">
        <f t="shared" ref="O650:O713" si="210">LN(N650)</f>
        <v>-0.69314718055994529</v>
      </c>
      <c r="Q650" s="76">
        <f t="shared" ref="Q650:Q713" si="211">$A$3+$B$3*$B650+$C$3*$C650+$D$3*$B650*$C650</f>
        <v>0</v>
      </c>
      <c r="R650" s="76">
        <f t="shared" ref="R650:R713" si="212">EXP(Q650)</f>
        <v>1</v>
      </c>
      <c r="S650" s="76">
        <f t="shared" ref="S650:S713" si="213">R650/(R650+1)</f>
        <v>0.5</v>
      </c>
      <c r="T650" s="76">
        <f t="shared" ref="T650:T713" si="214">IF($A650=1,S650,1-S650)</f>
        <v>0.5</v>
      </c>
      <c r="U650" s="76">
        <f t="shared" ref="U650:U713" si="215">LN(T650)</f>
        <v>-0.69314718055994529</v>
      </c>
      <c r="W650" s="76">
        <f t="shared" ref="W650:W713" si="216">$A$3</f>
        <v>0</v>
      </c>
      <c r="X650" s="76">
        <f t="shared" ref="X650:X713" si="217">EXP(W650)</f>
        <v>1</v>
      </c>
      <c r="Y650" s="76">
        <f t="shared" ref="Y650:Y713" si="218">X650/(X650+1)</f>
        <v>0.5</v>
      </c>
      <c r="Z650" s="76">
        <f t="shared" si="200"/>
        <v>0.5</v>
      </c>
      <c r="AA650" s="76">
        <f t="shared" ref="AA650:AA713" si="219">LN(Z650)</f>
        <v>-0.69314718055994529</v>
      </c>
    </row>
    <row r="651" spans="1:27" x14ac:dyDescent="0.25">
      <c r="A651">
        <v>0</v>
      </c>
      <c r="B651">
        <v>0</v>
      </c>
      <c r="C651">
        <v>0</v>
      </c>
      <c r="E651" s="87">
        <f t="shared" si="201"/>
        <v>0</v>
      </c>
      <c r="F651" s="87">
        <f t="shared" si="202"/>
        <v>1</v>
      </c>
      <c r="G651" s="87">
        <f t="shared" si="203"/>
        <v>0.5</v>
      </c>
      <c r="H651" s="87">
        <f t="shared" si="204"/>
        <v>0.5</v>
      </c>
      <c r="I651" s="87">
        <f t="shared" si="205"/>
        <v>-0.69314718055994529</v>
      </c>
      <c r="K651" s="76">
        <f t="shared" si="206"/>
        <v>0</v>
      </c>
      <c r="L651" s="76">
        <f t="shared" si="207"/>
        <v>1</v>
      </c>
      <c r="M651" s="76">
        <f t="shared" si="208"/>
        <v>0.5</v>
      </c>
      <c r="N651" s="76">
        <f t="shared" si="209"/>
        <v>0.5</v>
      </c>
      <c r="O651" s="76">
        <f t="shared" si="210"/>
        <v>-0.69314718055994529</v>
      </c>
      <c r="Q651" s="76">
        <f t="shared" si="211"/>
        <v>0</v>
      </c>
      <c r="R651" s="76">
        <f t="shared" si="212"/>
        <v>1</v>
      </c>
      <c r="S651" s="76">
        <f t="shared" si="213"/>
        <v>0.5</v>
      </c>
      <c r="T651" s="76">
        <f t="shared" si="214"/>
        <v>0.5</v>
      </c>
      <c r="U651" s="76">
        <f t="shared" si="215"/>
        <v>-0.69314718055994529</v>
      </c>
      <c r="W651" s="76">
        <f t="shared" si="216"/>
        <v>0</v>
      </c>
      <c r="X651" s="76">
        <f t="shared" si="217"/>
        <v>1</v>
      </c>
      <c r="Y651" s="76">
        <f t="shared" si="218"/>
        <v>0.5</v>
      </c>
      <c r="Z651" s="76">
        <f t="shared" si="200"/>
        <v>0.5</v>
      </c>
      <c r="AA651" s="76">
        <f t="shared" si="219"/>
        <v>-0.69314718055994529</v>
      </c>
    </row>
    <row r="652" spans="1:27" x14ac:dyDescent="0.25">
      <c r="A652">
        <v>0</v>
      </c>
      <c r="B652">
        <v>0</v>
      </c>
      <c r="C652">
        <v>0</v>
      </c>
      <c r="E652" s="87">
        <f t="shared" si="201"/>
        <v>0</v>
      </c>
      <c r="F652" s="87">
        <f t="shared" si="202"/>
        <v>1</v>
      </c>
      <c r="G652" s="87">
        <f t="shared" si="203"/>
        <v>0.5</v>
      </c>
      <c r="H652" s="87">
        <f t="shared" si="204"/>
        <v>0.5</v>
      </c>
      <c r="I652" s="87">
        <f t="shared" si="205"/>
        <v>-0.69314718055994529</v>
      </c>
      <c r="K652" s="76">
        <f t="shared" si="206"/>
        <v>0</v>
      </c>
      <c r="L652" s="76">
        <f t="shared" si="207"/>
        <v>1</v>
      </c>
      <c r="M652" s="76">
        <f t="shared" si="208"/>
        <v>0.5</v>
      </c>
      <c r="N652" s="76">
        <f t="shared" si="209"/>
        <v>0.5</v>
      </c>
      <c r="O652" s="76">
        <f t="shared" si="210"/>
        <v>-0.69314718055994529</v>
      </c>
      <c r="Q652" s="76">
        <f t="shared" si="211"/>
        <v>0</v>
      </c>
      <c r="R652" s="76">
        <f t="shared" si="212"/>
        <v>1</v>
      </c>
      <c r="S652" s="76">
        <f t="shared" si="213"/>
        <v>0.5</v>
      </c>
      <c r="T652" s="76">
        <f t="shared" si="214"/>
        <v>0.5</v>
      </c>
      <c r="U652" s="76">
        <f t="shared" si="215"/>
        <v>-0.69314718055994529</v>
      </c>
      <c r="W652" s="76">
        <f t="shared" si="216"/>
        <v>0</v>
      </c>
      <c r="X652" s="76">
        <f t="shared" si="217"/>
        <v>1</v>
      </c>
      <c r="Y652" s="76">
        <f t="shared" si="218"/>
        <v>0.5</v>
      </c>
      <c r="Z652" s="76">
        <f t="shared" si="200"/>
        <v>0.5</v>
      </c>
      <c r="AA652" s="76">
        <f t="shared" si="219"/>
        <v>-0.69314718055994529</v>
      </c>
    </row>
    <row r="653" spans="1:27" x14ac:dyDescent="0.25">
      <c r="A653">
        <v>0</v>
      </c>
      <c r="B653">
        <v>0</v>
      </c>
      <c r="C653">
        <v>1</v>
      </c>
      <c r="E653" s="87">
        <f t="shared" si="201"/>
        <v>0</v>
      </c>
      <c r="F653" s="87">
        <f t="shared" si="202"/>
        <v>1</v>
      </c>
      <c r="G653" s="87">
        <f t="shared" si="203"/>
        <v>0.5</v>
      </c>
      <c r="H653" s="87">
        <f t="shared" si="204"/>
        <v>0.5</v>
      </c>
      <c r="I653" s="87">
        <f t="shared" si="205"/>
        <v>-0.69314718055994529</v>
      </c>
      <c r="K653" s="76">
        <f t="shared" si="206"/>
        <v>0.605195533283861</v>
      </c>
      <c r="L653" s="76">
        <f t="shared" si="207"/>
        <v>1.8316103146534117</v>
      </c>
      <c r="M653" s="76">
        <f t="shared" si="208"/>
        <v>0.64684406084231982</v>
      </c>
      <c r="N653" s="76">
        <f t="shared" si="209"/>
        <v>0.35315593915768018</v>
      </c>
      <c r="O653" s="76">
        <f t="shared" si="210"/>
        <v>-1.0408455656056446</v>
      </c>
      <c r="Q653" s="76">
        <f t="shared" si="211"/>
        <v>0.605195533283861</v>
      </c>
      <c r="R653" s="76">
        <f t="shared" si="212"/>
        <v>1.8316103146534117</v>
      </c>
      <c r="S653" s="76">
        <f t="shared" si="213"/>
        <v>0.64684406084231982</v>
      </c>
      <c r="T653" s="76">
        <f t="shared" si="214"/>
        <v>0.35315593915768018</v>
      </c>
      <c r="U653" s="76">
        <f t="shared" si="215"/>
        <v>-1.0408455656056446</v>
      </c>
      <c r="W653" s="76">
        <f t="shared" si="216"/>
        <v>0</v>
      </c>
      <c r="X653" s="76">
        <f t="shared" si="217"/>
        <v>1</v>
      </c>
      <c r="Y653" s="76">
        <f t="shared" si="218"/>
        <v>0.5</v>
      </c>
      <c r="Z653" s="76">
        <f t="shared" si="200"/>
        <v>0.5</v>
      </c>
      <c r="AA653" s="76">
        <f t="shared" si="219"/>
        <v>-0.69314718055994529</v>
      </c>
    </row>
    <row r="654" spans="1:27" x14ac:dyDescent="0.25">
      <c r="A654">
        <v>0</v>
      </c>
      <c r="B654">
        <v>1</v>
      </c>
      <c r="C654">
        <v>0</v>
      </c>
      <c r="E654" s="87">
        <f t="shared" si="201"/>
        <v>1.462280267582817</v>
      </c>
      <c r="F654" s="87">
        <f t="shared" si="202"/>
        <v>4.3157894714615983</v>
      </c>
      <c r="G654" s="87">
        <f t="shared" si="203"/>
        <v>0.81188118804015652</v>
      </c>
      <c r="H654" s="87">
        <f t="shared" si="204"/>
        <v>0.18811881195984348</v>
      </c>
      <c r="I654" s="87">
        <f t="shared" si="205"/>
        <v>-1.6706815372567037</v>
      </c>
      <c r="K654" s="76">
        <f t="shared" si="206"/>
        <v>1.462280267582817</v>
      </c>
      <c r="L654" s="76">
        <f t="shared" si="207"/>
        <v>4.3157894714615983</v>
      </c>
      <c r="M654" s="76">
        <f t="shared" si="208"/>
        <v>0.81188118804015652</v>
      </c>
      <c r="N654" s="76">
        <f t="shared" si="209"/>
        <v>0.18811881195984348</v>
      </c>
      <c r="O654" s="76">
        <f t="shared" si="210"/>
        <v>-1.6706815372567037</v>
      </c>
      <c r="Q654" s="76">
        <f t="shared" si="211"/>
        <v>1.462280267582817</v>
      </c>
      <c r="R654" s="76">
        <f t="shared" si="212"/>
        <v>4.3157894714615983</v>
      </c>
      <c r="S654" s="76">
        <f t="shared" si="213"/>
        <v>0.81188118804015652</v>
      </c>
      <c r="T654" s="76">
        <f t="shared" si="214"/>
        <v>0.18811881195984348</v>
      </c>
      <c r="U654" s="76">
        <f t="shared" si="215"/>
        <v>-1.6706815372567037</v>
      </c>
      <c r="W654" s="76">
        <f t="shared" si="216"/>
        <v>0</v>
      </c>
      <c r="X654" s="76">
        <f t="shared" si="217"/>
        <v>1</v>
      </c>
      <c r="Y654" s="76">
        <f t="shared" si="218"/>
        <v>0.5</v>
      </c>
      <c r="Z654" s="76">
        <f t="shared" si="200"/>
        <v>0.5</v>
      </c>
      <c r="AA654" s="76">
        <f t="shared" si="219"/>
        <v>-0.69314718055994529</v>
      </c>
    </row>
    <row r="655" spans="1:27" x14ac:dyDescent="0.25">
      <c r="A655">
        <v>0</v>
      </c>
      <c r="B655">
        <v>0</v>
      </c>
      <c r="C655">
        <v>1</v>
      </c>
      <c r="E655" s="87">
        <f t="shared" si="201"/>
        <v>0</v>
      </c>
      <c r="F655" s="87">
        <f t="shared" si="202"/>
        <v>1</v>
      </c>
      <c r="G655" s="87">
        <f t="shared" si="203"/>
        <v>0.5</v>
      </c>
      <c r="H655" s="87">
        <f t="shared" si="204"/>
        <v>0.5</v>
      </c>
      <c r="I655" s="87">
        <f t="shared" si="205"/>
        <v>-0.69314718055994529</v>
      </c>
      <c r="K655" s="76">
        <f t="shared" si="206"/>
        <v>0.605195533283861</v>
      </c>
      <c r="L655" s="76">
        <f t="shared" si="207"/>
        <v>1.8316103146534117</v>
      </c>
      <c r="M655" s="76">
        <f t="shared" si="208"/>
        <v>0.64684406084231982</v>
      </c>
      <c r="N655" s="76">
        <f t="shared" si="209"/>
        <v>0.35315593915768018</v>
      </c>
      <c r="O655" s="76">
        <f t="shared" si="210"/>
        <v>-1.0408455656056446</v>
      </c>
      <c r="Q655" s="76">
        <f t="shared" si="211"/>
        <v>0.605195533283861</v>
      </c>
      <c r="R655" s="76">
        <f t="shared" si="212"/>
        <v>1.8316103146534117</v>
      </c>
      <c r="S655" s="76">
        <f t="shared" si="213"/>
        <v>0.64684406084231982</v>
      </c>
      <c r="T655" s="76">
        <f t="shared" si="214"/>
        <v>0.35315593915768018</v>
      </c>
      <c r="U655" s="76">
        <f t="shared" si="215"/>
        <v>-1.0408455656056446</v>
      </c>
      <c r="W655" s="76">
        <f t="shared" si="216"/>
        <v>0</v>
      </c>
      <c r="X655" s="76">
        <f t="shared" si="217"/>
        <v>1</v>
      </c>
      <c r="Y655" s="76">
        <f t="shared" si="218"/>
        <v>0.5</v>
      </c>
      <c r="Z655" s="76">
        <f t="shared" si="200"/>
        <v>0.5</v>
      </c>
      <c r="AA655" s="76">
        <f t="shared" si="219"/>
        <v>-0.69314718055994529</v>
      </c>
    </row>
    <row r="656" spans="1:27" x14ac:dyDescent="0.25">
      <c r="A656">
        <v>0</v>
      </c>
      <c r="B656">
        <v>0</v>
      </c>
      <c r="C656">
        <v>1</v>
      </c>
      <c r="E656" s="87">
        <f t="shared" si="201"/>
        <v>0</v>
      </c>
      <c r="F656" s="87">
        <f t="shared" si="202"/>
        <v>1</v>
      </c>
      <c r="G656" s="87">
        <f t="shared" si="203"/>
        <v>0.5</v>
      </c>
      <c r="H656" s="87">
        <f t="shared" si="204"/>
        <v>0.5</v>
      </c>
      <c r="I656" s="87">
        <f t="shared" si="205"/>
        <v>-0.69314718055994529</v>
      </c>
      <c r="K656" s="76">
        <f t="shared" si="206"/>
        <v>0.605195533283861</v>
      </c>
      <c r="L656" s="76">
        <f t="shared" si="207"/>
        <v>1.8316103146534117</v>
      </c>
      <c r="M656" s="76">
        <f t="shared" si="208"/>
        <v>0.64684406084231982</v>
      </c>
      <c r="N656" s="76">
        <f t="shared" si="209"/>
        <v>0.35315593915768018</v>
      </c>
      <c r="O656" s="76">
        <f t="shared" si="210"/>
        <v>-1.0408455656056446</v>
      </c>
      <c r="Q656" s="76">
        <f t="shared" si="211"/>
        <v>0.605195533283861</v>
      </c>
      <c r="R656" s="76">
        <f t="shared" si="212"/>
        <v>1.8316103146534117</v>
      </c>
      <c r="S656" s="76">
        <f t="shared" si="213"/>
        <v>0.64684406084231982</v>
      </c>
      <c r="T656" s="76">
        <f t="shared" si="214"/>
        <v>0.35315593915768018</v>
      </c>
      <c r="U656" s="76">
        <f t="shared" si="215"/>
        <v>-1.0408455656056446</v>
      </c>
      <c r="W656" s="76">
        <f t="shared" si="216"/>
        <v>0</v>
      </c>
      <c r="X656" s="76">
        <f t="shared" si="217"/>
        <v>1</v>
      </c>
      <c r="Y656" s="76">
        <f t="shared" si="218"/>
        <v>0.5</v>
      </c>
      <c r="Z656" s="76">
        <f t="shared" si="200"/>
        <v>0.5</v>
      </c>
      <c r="AA656" s="76">
        <f t="shared" si="219"/>
        <v>-0.69314718055994529</v>
      </c>
    </row>
    <row r="657" spans="1:27" x14ac:dyDescent="0.25">
      <c r="A657">
        <v>0</v>
      </c>
      <c r="B657">
        <v>0</v>
      </c>
      <c r="C657">
        <v>0</v>
      </c>
      <c r="E657" s="87">
        <f t="shared" si="201"/>
        <v>0</v>
      </c>
      <c r="F657" s="87">
        <f t="shared" si="202"/>
        <v>1</v>
      </c>
      <c r="G657" s="87">
        <f t="shared" si="203"/>
        <v>0.5</v>
      </c>
      <c r="H657" s="87">
        <f t="shared" si="204"/>
        <v>0.5</v>
      </c>
      <c r="I657" s="87">
        <f t="shared" si="205"/>
        <v>-0.69314718055994529</v>
      </c>
      <c r="K657" s="76">
        <f t="shared" si="206"/>
        <v>0</v>
      </c>
      <c r="L657" s="76">
        <f t="shared" si="207"/>
        <v>1</v>
      </c>
      <c r="M657" s="76">
        <f t="shared" si="208"/>
        <v>0.5</v>
      </c>
      <c r="N657" s="76">
        <f t="shared" si="209"/>
        <v>0.5</v>
      </c>
      <c r="O657" s="76">
        <f t="shared" si="210"/>
        <v>-0.69314718055994529</v>
      </c>
      <c r="Q657" s="76">
        <f t="shared" si="211"/>
        <v>0</v>
      </c>
      <c r="R657" s="76">
        <f t="shared" si="212"/>
        <v>1</v>
      </c>
      <c r="S657" s="76">
        <f t="shared" si="213"/>
        <v>0.5</v>
      </c>
      <c r="T657" s="76">
        <f t="shared" si="214"/>
        <v>0.5</v>
      </c>
      <c r="U657" s="76">
        <f t="shared" si="215"/>
        <v>-0.69314718055994529</v>
      </c>
      <c r="W657" s="76">
        <f t="shared" si="216"/>
        <v>0</v>
      </c>
      <c r="X657" s="76">
        <f t="shared" si="217"/>
        <v>1</v>
      </c>
      <c r="Y657" s="76">
        <f t="shared" si="218"/>
        <v>0.5</v>
      </c>
      <c r="Z657" s="76">
        <f t="shared" si="200"/>
        <v>0.5</v>
      </c>
      <c r="AA657" s="76">
        <f t="shared" si="219"/>
        <v>-0.69314718055994529</v>
      </c>
    </row>
    <row r="658" spans="1:27" x14ac:dyDescent="0.25">
      <c r="A658">
        <v>0</v>
      </c>
      <c r="B658">
        <v>0</v>
      </c>
      <c r="C658">
        <v>0</v>
      </c>
      <c r="E658" s="87">
        <f t="shared" si="201"/>
        <v>0</v>
      </c>
      <c r="F658" s="87">
        <f t="shared" si="202"/>
        <v>1</v>
      </c>
      <c r="G658" s="87">
        <f t="shared" si="203"/>
        <v>0.5</v>
      </c>
      <c r="H658" s="87">
        <f t="shared" si="204"/>
        <v>0.5</v>
      </c>
      <c r="I658" s="87">
        <f t="shared" si="205"/>
        <v>-0.69314718055994529</v>
      </c>
      <c r="K658" s="76">
        <f t="shared" si="206"/>
        <v>0</v>
      </c>
      <c r="L658" s="76">
        <f t="shared" si="207"/>
        <v>1</v>
      </c>
      <c r="M658" s="76">
        <f t="shared" si="208"/>
        <v>0.5</v>
      </c>
      <c r="N658" s="76">
        <f t="shared" si="209"/>
        <v>0.5</v>
      </c>
      <c r="O658" s="76">
        <f t="shared" si="210"/>
        <v>-0.69314718055994529</v>
      </c>
      <c r="Q658" s="76">
        <f t="shared" si="211"/>
        <v>0</v>
      </c>
      <c r="R658" s="76">
        <f t="shared" si="212"/>
        <v>1</v>
      </c>
      <c r="S658" s="76">
        <f t="shared" si="213"/>
        <v>0.5</v>
      </c>
      <c r="T658" s="76">
        <f t="shared" si="214"/>
        <v>0.5</v>
      </c>
      <c r="U658" s="76">
        <f t="shared" si="215"/>
        <v>-0.69314718055994529</v>
      </c>
      <c r="W658" s="76">
        <f t="shared" si="216"/>
        <v>0</v>
      </c>
      <c r="X658" s="76">
        <f t="shared" si="217"/>
        <v>1</v>
      </c>
      <c r="Y658" s="76">
        <f t="shared" si="218"/>
        <v>0.5</v>
      </c>
      <c r="Z658" s="76">
        <f t="shared" si="200"/>
        <v>0.5</v>
      </c>
      <c r="AA658" s="76">
        <f t="shared" si="219"/>
        <v>-0.69314718055994529</v>
      </c>
    </row>
    <row r="659" spans="1:27" x14ac:dyDescent="0.25">
      <c r="A659">
        <v>0</v>
      </c>
      <c r="B659">
        <v>0</v>
      </c>
      <c r="C659">
        <v>0</v>
      </c>
      <c r="E659" s="87">
        <f t="shared" si="201"/>
        <v>0</v>
      </c>
      <c r="F659" s="87">
        <f t="shared" si="202"/>
        <v>1</v>
      </c>
      <c r="G659" s="87">
        <f t="shared" si="203"/>
        <v>0.5</v>
      </c>
      <c r="H659" s="87">
        <f t="shared" si="204"/>
        <v>0.5</v>
      </c>
      <c r="I659" s="87">
        <f t="shared" si="205"/>
        <v>-0.69314718055994529</v>
      </c>
      <c r="K659" s="76">
        <f t="shared" si="206"/>
        <v>0</v>
      </c>
      <c r="L659" s="76">
        <f t="shared" si="207"/>
        <v>1</v>
      </c>
      <c r="M659" s="76">
        <f t="shared" si="208"/>
        <v>0.5</v>
      </c>
      <c r="N659" s="76">
        <f t="shared" si="209"/>
        <v>0.5</v>
      </c>
      <c r="O659" s="76">
        <f t="shared" si="210"/>
        <v>-0.69314718055994529</v>
      </c>
      <c r="Q659" s="76">
        <f t="shared" si="211"/>
        <v>0</v>
      </c>
      <c r="R659" s="76">
        <f t="shared" si="212"/>
        <v>1</v>
      </c>
      <c r="S659" s="76">
        <f t="shared" si="213"/>
        <v>0.5</v>
      </c>
      <c r="T659" s="76">
        <f t="shared" si="214"/>
        <v>0.5</v>
      </c>
      <c r="U659" s="76">
        <f t="shared" si="215"/>
        <v>-0.69314718055994529</v>
      </c>
      <c r="W659" s="76">
        <f t="shared" si="216"/>
        <v>0</v>
      </c>
      <c r="X659" s="76">
        <f t="shared" si="217"/>
        <v>1</v>
      </c>
      <c r="Y659" s="76">
        <f t="shared" si="218"/>
        <v>0.5</v>
      </c>
      <c r="Z659" s="76">
        <f t="shared" si="200"/>
        <v>0.5</v>
      </c>
      <c r="AA659" s="76">
        <f t="shared" si="219"/>
        <v>-0.69314718055994529</v>
      </c>
    </row>
    <row r="660" spans="1:27" x14ac:dyDescent="0.25">
      <c r="A660">
        <v>0</v>
      </c>
      <c r="B660">
        <v>0</v>
      </c>
      <c r="C660">
        <v>0</v>
      </c>
      <c r="E660" s="87">
        <f t="shared" si="201"/>
        <v>0</v>
      </c>
      <c r="F660" s="87">
        <f t="shared" si="202"/>
        <v>1</v>
      </c>
      <c r="G660" s="87">
        <f t="shared" si="203"/>
        <v>0.5</v>
      </c>
      <c r="H660" s="87">
        <f t="shared" si="204"/>
        <v>0.5</v>
      </c>
      <c r="I660" s="87">
        <f t="shared" si="205"/>
        <v>-0.69314718055994529</v>
      </c>
      <c r="K660" s="76">
        <f t="shared" si="206"/>
        <v>0</v>
      </c>
      <c r="L660" s="76">
        <f t="shared" si="207"/>
        <v>1</v>
      </c>
      <c r="M660" s="76">
        <f t="shared" si="208"/>
        <v>0.5</v>
      </c>
      <c r="N660" s="76">
        <f t="shared" si="209"/>
        <v>0.5</v>
      </c>
      <c r="O660" s="76">
        <f t="shared" si="210"/>
        <v>-0.69314718055994529</v>
      </c>
      <c r="Q660" s="76">
        <f t="shared" si="211"/>
        <v>0</v>
      </c>
      <c r="R660" s="76">
        <f t="shared" si="212"/>
        <v>1</v>
      </c>
      <c r="S660" s="76">
        <f t="shared" si="213"/>
        <v>0.5</v>
      </c>
      <c r="T660" s="76">
        <f t="shared" si="214"/>
        <v>0.5</v>
      </c>
      <c r="U660" s="76">
        <f t="shared" si="215"/>
        <v>-0.69314718055994529</v>
      </c>
      <c r="W660" s="76">
        <f t="shared" si="216"/>
        <v>0</v>
      </c>
      <c r="X660" s="76">
        <f t="shared" si="217"/>
        <v>1</v>
      </c>
      <c r="Y660" s="76">
        <f t="shared" si="218"/>
        <v>0.5</v>
      </c>
      <c r="Z660" s="76">
        <f t="shared" si="200"/>
        <v>0.5</v>
      </c>
      <c r="AA660" s="76">
        <f t="shared" si="219"/>
        <v>-0.69314718055994529</v>
      </c>
    </row>
    <row r="661" spans="1:27" x14ac:dyDescent="0.25">
      <c r="A661">
        <v>0</v>
      </c>
      <c r="B661">
        <v>0</v>
      </c>
      <c r="C661">
        <v>0</v>
      </c>
      <c r="E661" s="87">
        <f t="shared" si="201"/>
        <v>0</v>
      </c>
      <c r="F661" s="87">
        <f t="shared" si="202"/>
        <v>1</v>
      </c>
      <c r="G661" s="87">
        <f t="shared" si="203"/>
        <v>0.5</v>
      </c>
      <c r="H661" s="87">
        <f t="shared" si="204"/>
        <v>0.5</v>
      </c>
      <c r="I661" s="87">
        <f t="shared" si="205"/>
        <v>-0.69314718055994529</v>
      </c>
      <c r="K661" s="76">
        <f t="shared" si="206"/>
        <v>0</v>
      </c>
      <c r="L661" s="76">
        <f t="shared" si="207"/>
        <v>1</v>
      </c>
      <c r="M661" s="76">
        <f t="shared" si="208"/>
        <v>0.5</v>
      </c>
      <c r="N661" s="76">
        <f t="shared" si="209"/>
        <v>0.5</v>
      </c>
      <c r="O661" s="76">
        <f t="shared" si="210"/>
        <v>-0.69314718055994529</v>
      </c>
      <c r="Q661" s="76">
        <f t="shared" si="211"/>
        <v>0</v>
      </c>
      <c r="R661" s="76">
        <f t="shared" si="212"/>
        <v>1</v>
      </c>
      <c r="S661" s="76">
        <f t="shared" si="213"/>
        <v>0.5</v>
      </c>
      <c r="T661" s="76">
        <f t="shared" si="214"/>
        <v>0.5</v>
      </c>
      <c r="U661" s="76">
        <f t="shared" si="215"/>
        <v>-0.69314718055994529</v>
      </c>
      <c r="W661" s="76">
        <f t="shared" si="216"/>
        <v>0</v>
      </c>
      <c r="X661" s="76">
        <f t="shared" si="217"/>
        <v>1</v>
      </c>
      <c r="Y661" s="76">
        <f t="shared" si="218"/>
        <v>0.5</v>
      </c>
      <c r="Z661" s="76">
        <f t="shared" si="200"/>
        <v>0.5</v>
      </c>
      <c r="AA661" s="76">
        <f t="shared" si="219"/>
        <v>-0.69314718055994529</v>
      </c>
    </row>
    <row r="662" spans="1:27" x14ac:dyDescent="0.25">
      <c r="A662">
        <v>0</v>
      </c>
      <c r="B662">
        <v>0</v>
      </c>
      <c r="C662">
        <v>0</v>
      </c>
      <c r="E662" s="87">
        <f t="shared" si="201"/>
        <v>0</v>
      </c>
      <c r="F662" s="87">
        <f t="shared" si="202"/>
        <v>1</v>
      </c>
      <c r="G662" s="87">
        <f t="shared" si="203"/>
        <v>0.5</v>
      </c>
      <c r="H662" s="87">
        <f t="shared" si="204"/>
        <v>0.5</v>
      </c>
      <c r="I662" s="87">
        <f t="shared" si="205"/>
        <v>-0.69314718055994529</v>
      </c>
      <c r="K662" s="76">
        <f t="shared" si="206"/>
        <v>0</v>
      </c>
      <c r="L662" s="76">
        <f t="shared" si="207"/>
        <v>1</v>
      </c>
      <c r="M662" s="76">
        <f t="shared" si="208"/>
        <v>0.5</v>
      </c>
      <c r="N662" s="76">
        <f t="shared" si="209"/>
        <v>0.5</v>
      </c>
      <c r="O662" s="76">
        <f t="shared" si="210"/>
        <v>-0.69314718055994529</v>
      </c>
      <c r="Q662" s="76">
        <f t="shared" si="211"/>
        <v>0</v>
      </c>
      <c r="R662" s="76">
        <f t="shared" si="212"/>
        <v>1</v>
      </c>
      <c r="S662" s="76">
        <f t="shared" si="213"/>
        <v>0.5</v>
      </c>
      <c r="T662" s="76">
        <f t="shared" si="214"/>
        <v>0.5</v>
      </c>
      <c r="U662" s="76">
        <f t="shared" si="215"/>
        <v>-0.69314718055994529</v>
      </c>
      <c r="W662" s="76">
        <f t="shared" si="216"/>
        <v>0</v>
      </c>
      <c r="X662" s="76">
        <f t="shared" si="217"/>
        <v>1</v>
      </c>
      <c r="Y662" s="76">
        <f t="shared" si="218"/>
        <v>0.5</v>
      </c>
      <c r="Z662" s="76">
        <f t="shared" si="200"/>
        <v>0.5</v>
      </c>
      <c r="AA662" s="76">
        <f t="shared" si="219"/>
        <v>-0.69314718055994529</v>
      </c>
    </row>
    <row r="663" spans="1:27" x14ac:dyDescent="0.25">
      <c r="A663">
        <v>0</v>
      </c>
      <c r="B663">
        <v>0</v>
      </c>
      <c r="C663">
        <v>0</v>
      </c>
      <c r="E663" s="87">
        <f t="shared" si="201"/>
        <v>0</v>
      </c>
      <c r="F663" s="87">
        <f t="shared" si="202"/>
        <v>1</v>
      </c>
      <c r="G663" s="87">
        <f t="shared" si="203"/>
        <v>0.5</v>
      </c>
      <c r="H663" s="87">
        <f t="shared" si="204"/>
        <v>0.5</v>
      </c>
      <c r="I663" s="87">
        <f t="shared" si="205"/>
        <v>-0.69314718055994529</v>
      </c>
      <c r="K663" s="76">
        <f t="shared" si="206"/>
        <v>0</v>
      </c>
      <c r="L663" s="76">
        <f t="shared" si="207"/>
        <v>1</v>
      </c>
      <c r="M663" s="76">
        <f t="shared" si="208"/>
        <v>0.5</v>
      </c>
      <c r="N663" s="76">
        <f t="shared" si="209"/>
        <v>0.5</v>
      </c>
      <c r="O663" s="76">
        <f t="shared" si="210"/>
        <v>-0.69314718055994529</v>
      </c>
      <c r="Q663" s="76">
        <f t="shared" si="211"/>
        <v>0</v>
      </c>
      <c r="R663" s="76">
        <f t="shared" si="212"/>
        <v>1</v>
      </c>
      <c r="S663" s="76">
        <f t="shared" si="213"/>
        <v>0.5</v>
      </c>
      <c r="T663" s="76">
        <f t="shared" si="214"/>
        <v>0.5</v>
      </c>
      <c r="U663" s="76">
        <f t="shared" si="215"/>
        <v>-0.69314718055994529</v>
      </c>
      <c r="W663" s="76">
        <f t="shared" si="216"/>
        <v>0</v>
      </c>
      <c r="X663" s="76">
        <f t="shared" si="217"/>
        <v>1</v>
      </c>
      <c r="Y663" s="76">
        <f t="shared" si="218"/>
        <v>0.5</v>
      </c>
      <c r="Z663" s="76">
        <f t="shared" si="200"/>
        <v>0.5</v>
      </c>
      <c r="AA663" s="76">
        <f t="shared" si="219"/>
        <v>-0.69314718055994529</v>
      </c>
    </row>
    <row r="664" spans="1:27" x14ac:dyDescent="0.25">
      <c r="A664">
        <v>0</v>
      </c>
      <c r="B664">
        <v>0</v>
      </c>
      <c r="C664">
        <v>0</v>
      </c>
      <c r="E664" s="87">
        <f t="shared" si="201"/>
        <v>0</v>
      </c>
      <c r="F664" s="87">
        <f t="shared" si="202"/>
        <v>1</v>
      </c>
      <c r="G664" s="87">
        <f t="shared" si="203"/>
        <v>0.5</v>
      </c>
      <c r="H664" s="87">
        <f t="shared" si="204"/>
        <v>0.5</v>
      </c>
      <c r="I664" s="87">
        <f t="shared" si="205"/>
        <v>-0.69314718055994529</v>
      </c>
      <c r="K664" s="76">
        <f t="shared" si="206"/>
        <v>0</v>
      </c>
      <c r="L664" s="76">
        <f t="shared" si="207"/>
        <v>1</v>
      </c>
      <c r="M664" s="76">
        <f t="shared" si="208"/>
        <v>0.5</v>
      </c>
      <c r="N664" s="76">
        <f t="shared" si="209"/>
        <v>0.5</v>
      </c>
      <c r="O664" s="76">
        <f t="shared" si="210"/>
        <v>-0.69314718055994529</v>
      </c>
      <c r="Q664" s="76">
        <f t="shared" si="211"/>
        <v>0</v>
      </c>
      <c r="R664" s="76">
        <f t="shared" si="212"/>
        <v>1</v>
      </c>
      <c r="S664" s="76">
        <f t="shared" si="213"/>
        <v>0.5</v>
      </c>
      <c r="T664" s="76">
        <f t="shared" si="214"/>
        <v>0.5</v>
      </c>
      <c r="U664" s="76">
        <f t="shared" si="215"/>
        <v>-0.69314718055994529</v>
      </c>
      <c r="W664" s="76">
        <f t="shared" si="216"/>
        <v>0</v>
      </c>
      <c r="X664" s="76">
        <f t="shared" si="217"/>
        <v>1</v>
      </c>
      <c r="Y664" s="76">
        <f t="shared" si="218"/>
        <v>0.5</v>
      </c>
      <c r="Z664" s="76">
        <f t="shared" si="200"/>
        <v>0.5</v>
      </c>
      <c r="AA664" s="76">
        <f t="shared" si="219"/>
        <v>-0.69314718055994529</v>
      </c>
    </row>
    <row r="665" spans="1:27" x14ac:dyDescent="0.25">
      <c r="A665">
        <v>0</v>
      </c>
      <c r="B665">
        <v>0</v>
      </c>
      <c r="C665">
        <v>0</v>
      </c>
      <c r="E665" s="87">
        <f t="shared" si="201"/>
        <v>0</v>
      </c>
      <c r="F665" s="87">
        <f t="shared" si="202"/>
        <v>1</v>
      </c>
      <c r="G665" s="87">
        <f t="shared" si="203"/>
        <v>0.5</v>
      </c>
      <c r="H665" s="87">
        <f t="shared" si="204"/>
        <v>0.5</v>
      </c>
      <c r="I665" s="87">
        <f t="shared" si="205"/>
        <v>-0.69314718055994529</v>
      </c>
      <c r="K665" s="76">
        <f t="shared" si="206"/>
        <v>0</v>
      </c>
      <c r="L665" s="76">
        <f t="shared" si="207"/>
        <v>1</v>
      </c>
      <c r="M665" s="76">
        <f t="shared" si="208"/>
        <v>0.5</v>
      </c>
      <c r="N665" s="76">
        <f t="shared" si="209"/>
        <v>0.5</v>
      </c>
      <c r="O665" s="76">
        <f t="shared" si="210"/>
        <v>-0.69314718055994529</v>
      </c>
      <c r="Q665" s="76">
        <f t="shared" si="211"/>
        <v>0</v>
      </c>
      <c r="R665" s="76">
        <f t="shared" si="212"/>
        <v>1</v>
      </c>
      <c r="S665" s="76">
        <f t="shared" si="213"/>
        <v>0.5</v>
      </c>
      <c r="T665" s="76">
        <f t="shared" si="214"/>
        <v>0.5</v>
      </c>
      <c r="U665" s="76">
        <f t="shared" si="215"/>
        <v>-0.69314718055994529</v>
      </c>
      <c r="W665" s="76">
        <f t="shared" si="216"/>
        <v>0</v>
      </c>
      <c r="X665" s="76">
        <f t="shared" si="217"/>
        <v>1</v>
      </c>
      <c r="Y665" s="76">
        <f t="shared" si="218"/>
        <v>0.5</v>
      </c>
      <c r="Z665" s="76">
        <f t="shared" si="200"/>
        <v>0.5</v>
      </c>
      <c r="AA665" s="76">
        <f t="shared" si="219"/>
        <v>-0.69314718055994529</v>
      </c>
    </row>
    <row r="666" spans="1:27" x14ac:dyDescent="0.25">
      <c r="A666">
        <v>0</v>
      </c>
      <c r="B666">
        <v>0</v>
      </c>
      <c r="C666">
        <v>1</v>
      </c>
      <c r="E666" s="87">
        <f t="shared" si="201"/>
        <v>0</v>
      </c>
      <c r="F666" s="87">
        <f t="shared" si="202"/>
        <v>1</v>
      </c>
      <c r="G666" s="87">
        <f t="shared" si="203"/>
        <v>0.5</v>
      </c>
      <c r="H666" s="87">
        <f t="shared" si="204"/>
        <v>0.5</v>
      </c>
      <c r="I666" s="87">
        <f t="shared" si="205"/>
        <v>-0.69314718055994529</v>
      </c>
      <c r="K666" s="76">
        <f t="shared" si="206"/>
        <v>0.605195533283861</v>
      </c>
      <c r="L666" s="76">
        <f t="shared" si="207"/>
        <v>1.8316103146534117</v>
      </c>
      <c r="M666" s="76">
        <f t="shared" si="208"/>
        <v>0.64684406084231982</v>
      </c>
      <c r="N666" s="76">
        <f t="shared" si="209"/>
        <v>0.35315593915768018</v>
      </c>
      <c r="O666" s="76">
        <f t="shared" si="210"/>
        <v>-1.0408455656056446</v>
      </c>
      <c r="Q666" s="76">
        <f t="shared" si="211"/>
        <v>0.605195533283861</v>
      </c>
      <c r="R666" s="76">
        <f t="shared" si="212"/>
        <v>1.8316103146534117</v>
      </c>
      <c r="S666" s="76">
        <f t="shared" si="213"/>
        <v>0.64684406084231982</v>
      </c>
      <c r="T666" s="76">
        <f t="shared" si="214"/>
        <v>0.35315593915768018</v>
      </c>
      <c r="U666" s="76">
        <f t="shared" si="215"/>
        <v>-1.0408455656056446</v>
      </c>
      <c r="W666" s="76">
        <f t="shared" si="216"/>
        <v>0</v>
      </c>
      <c r="X666" s="76">
        <f t="shared" si="217"/>
        <v>1</v>
      </c>
      <c r="Y666" s="76">
        <f t="shared" si="218"/>
        <v>0.5</v>
      </c>
      <c r="Z666" s="76">
        <f t="shared" si="200"/>
        <v>0.5</v>
      </c>
      <c r="AA666" s="76">
        <f t="shared" si="219"/>
        <v>-0.69314718055994529</v>
      </c>
    </row>
    <row r="667" spans="1:27" x14ac:dyDescent="0.25">
      <c r="A667">
        <v>0</v>
      </c>
      <c r="B667">
        <v>0</v>
      </c>
      <c r="C667">
        <v>0</v>
      </c>
      <c r="E667" s="87">
        <f t="shared" si="201"/>
        <v>0</v>
      </c>
      <c r="F667" s="87">
        <f t="shared" si="202"/>
        <v>1</v>
      </c>
      <c r="G667" s="87">
        <f t="shared" si="203"/>
        <v>0.5</v>
      </c>
      <c r="H667" s="87">
        <f t="shared" si="204"/>
        <v>0.5</v>
      </c>
      <c r="I667" s="87">
        <f t="shared" si="205"/>
        <v>-0.69314718055994529</v>
      </c>
      <c r="K667" s="76">
        <f t="shared" si="206"/>
        <v>0</v>
      </c>
      <c r="L667" s="76">
        <f t="shared" si="207"/>
        <v>1</v>
      </c>
      <c r="M667" s="76">
        <f t="shared" si="208"/>
        <v>0.5</v>
      </c>
      <c r="N667" s="76">
        <f t="shared" si="209"/>
        <v>0.5</v>
      </c>
      <c r="O667" s="76">
        <f t="shared" si="210"/>
        <v>-0.69314718055994529</v>
      </c>
      <c r="Q667" s="76">
        <f t="shared" si="211"/>
        <v>0</v>
      </c>
      <c r="R667" s="76">
        <f t="shared" si="212"/>
        <v>1</v>
      </c>
      <c r="S667" s="76">
        <f t="shared" si="213"/>
        <v>0.5</v>
      </c>
      <c r="T667" s="76">
        <f t="shared" si="214"/>
        <v>0.5</v>
      </c>
      <c r="U667" s="76">
        <f t="shared" si="215"/>
        <v>-0.69314718055994529</v>
      </c>
      <c r="W667" s="76">
        <f t="shared" si="216"/>
        <v>0</v>
      </c>
      <c r="X667" s="76">
        <f t="shared" si="217"/>
        <v>1</v>
      </c>
      <c r="Y667" s="76">
        <f t="shared" si="218"/>
        <v>0.5</v>
      </c>
      <c r="Z667" s="76">
        <f t="shared" si="200"/>
        <v>0.5</v>
      </c>
      <c r="AA667" s="76">
        <f t="shared" si="219"/>
        <v>-0.69314718055994529</v>
      </c>
    </row>
    <row r="668" spans="1:27" x14ac:dyDescent="0.25">
      <c r="A668">
        <v>0</v>
      </c>
      <c r="B668">
        <v>0</v>
      </c>
      <c r="C668">
        <v>0</v>
      </c>
      <c r="E668" s="87">
        <f t="shared" si="201"/>
        <v>0</v>
      </c>
      <c r="F668" s="87">
        <f t="shared" si="202"/>
        <v>1</v>
      </c>
      <c r="G668" s="87">
        <f t="shared" si="203"/>
        <v>0.5</v>
      </c>
      <c r="H668" s="87">
        <f t="shared" si="204"/>
        <v>0.5</v>
      </c>
      <c r="I668" s="87">
        <f t="shared" si="205"/>
        <v>-0.69314718055994529</v>
      </c>
      <c r="K668" s="76">
        <f t="shared" si="206"/>
        <v>0</v>
      </c>
      <c r="L668" s="76">
        <f t="shared" si="207"/>
        <v>1</v>
      </c>
      <c r="M668" s="76">
        <f t="shared" si="208"/>
        <v>0.5</v>
      </c>
      <c r="N668" s="76">
        <f t="shared" si="209"/>
        <v>0.5</v>
      </c>
      <c r="O668" s="76">
        <f t="shared" si="210"/>
        <v>-0.69314718055994529</v>
      </c>
      <c r="Q668" s="76">
        <f t="shared" si="211"/>
        <v>0</v>
      </c>
      <c r="R668" s="76">
        <f t="shared" si="212"/>
        <v>1</v>
      </c>
      <c r="S668" s="76">
        <f t="shared" si="213"/>
        <v>0.5</v>
      </c>
      <c r="T668" s="76">
        <f t="shared" si="214"/>
        <v>0.5</v>
      </c>
      <c r="U668" s="76">
        <f t="shared" si="215"/>
        <v>-0.69314718055994529</v>
      </c>
      <c r="W668" s="76">
        <f t="shared" si="216"/>
        <v>0</v>
      </c>
      <c r="X668" s="76">
        <f t="shared" si="217"/>
        <v>1</v>
      </c>
      <c r="Y668" s="76">
        <f t="shared" si="218"/>
        <v>0.5</v>
      </c>
      <c r="Z668" s="76">
        <f t="shared" si="200"/>
        <v>0.5</v>
      </c>
      <c r="AA668" s="76">
        <f t="shared" si="219"/>
        <v>-0.69314718055994529</v>
      </c>
    </row>
    <row r="669" spans="1:27" x14ac:dyDescent="0.25">
      <c r="A669">
        <v>0</v>
      </c>
      <c r="B669">
        <v>0</v>
      </c>
      <c r="C669">
        <v>0</v>
      </c>
      <c r="E669" s="87">
        <f t="shared" si="201"/>
        <v>0</v>
      </c>
      <c r="F669" s="87">
        <f t="shared" si="202"/>
        <v>1</v>
      </c>
      <c r="G669" s="87">
        <f t="shared" si="203"/>
        <v>0.5</v>
      </c>
      <c r="H669" s="87">
        <f t="shared" si="204"/>
        <v>0.5</v>
      </c>
      <c r="I669" s="87">
        <f t="shared" si="205"/>
        <v>-0.69314718055994529</v>
      </c>
      <c r="K669" s="76">
        <f t="shared" si="206"/>
        <v>0</v>
      </c>
      <c r="L669" s="76">
        <f t="shared" si="207"/>
        <v>1</v>
      </c>
      <c r="M669" s="76">
        <f t="shared" si="208"/>
        <v>0.5</v>
      </c>
      <c r="N669" s="76">
        <f t="shared" si="209"/>
        <v>0.5</v>
      </c>
      <c r="O669" s="76">
        <f t="shared" si="210"/>
        <v>-0.69314718055994529</v>
      </c>
      <c r="Q669" s="76">
        <f t="shared" si="211"/>
        <v>0</v>
      </c>
      <c r="R669" s="76">
        <f t="shared" si="212"/>
        <v>1</v>
      </c>
      <c r="S669" s="76">
        <f t="shared" si="213"/>
        <v>0.5</v>
      </c>
      <c r="T669" s="76">
        <f t="shared" si="214"/>
        <v>0.5</v>
      </c>
      <c r="U669" s="76">
        <f t="shared" si="215"/>
        <v>-0.69314718055994529</v>
      </c>
      <c r="W669" s="76">
        <f t="shared" si="216"/>
        <v>0</v>
      </c>
      <c r="X669" s="76">
        <f t="shared" si="217"/>
        <v>1</v>
      </c>
      <c r="Y669" s="76">
        <f t="shared" si="218"/>
        <v>0.5</v>
      </c>
      <c r="Z669" s="76">
        <f t="shared" si="200"/>
        <v>0.5</v>
      </c>
      <c r="AA669" s="76">
        <f t="shared" si="219"/>
        <v>-0.69314718055994529</v>
      </c>
    </row>
    <row r="670" spans="1:27" x14ac:dyDescent="0.25">
      <c r="A670">
        <v>0</v>
      </c>
      <c r="B670">
        <v>0</v>
      </c>
      <c r="C670">
        <v>1</v>
      </c>
      <c r="E670" s="87">
        <f t="shared" si="201"/>
        <v>0</v>
      </c>
      <c r="F670" s="87">
        <f t="shared" si="202"/>
        <v>1</v>
      </c>
      <c r="G670" s="87">
        <f t="shared" si="203"/>
        <v>0.5</v>
      </c>
      <c r="H670" s="87">
        <f t="shared" si="204"/>
        <v>0.5</v>
      </c>
      <c r="I670" s="87">
        <f t="shared" si="205"/>
        <v>-0.69314718055994529</v>
      </c>
      <c r="K670" s="76">
        <f t="shared" si="206"/>
        <v>0.605195533283861</v>
      </c>
      <c r="L670" s="76">
        <f t="shared" si="207"/>
        <v>1.8316103146534117</v>
      </c>
      <c r="M670" s="76">
        <f t="shared" si="208"/>
        <v>0.64684406084231982</v>
      </c>
      <c r="N670" s="76">
        <f t="shared" si="209"/>
        <v>0.35315593915768018</v>
      </c>
      <c r="O670" s="76">
        <f t="shared" si="210"/>
        <v>-1.0408455656056446</v>
      </c>
      <c r="Q670" s="76">
        <f t="shared" si="211"/>
        <v>0.605195533283861</v>
      </c>
      <c r="R670" s="76">
        <f t="shared" si="212"/>
        <v>1.8316103146534117</v>
      </c>
      <c r="S670" s="76">
        <f t="shared" si="213"/>
        <v>0.64684406084231982</v>
      </c>
      <c r="T670" s="76">
        <f t="shared" si="214"/>
        <v>0.35315593915768018</v>
      </c>
      <c r="U670" s="76">
        <f t="shared" si="215"/>
        <v>-1.0408455656056446</v>
      </c>
      <c r="W670" s="76">
        <f t="shared" si="216"/>
        <v>0</v>
      </c>
      <c r="X670" s="76">
        <f t="shared" si="217"/>
        <v>1</v>
      </c>
      <c r="Y670" s="76">
        <f t="shared" si="218"/>
        <v>0.5</v>
      </c>
      <c r="Z670" s="76">
        <f t="shared" si="200"/>
        <v>0.5</v>
      </c>
      <c r="AA670" s="76">
        <f t="shared" si="219"/>
        <v>-0.69314718055994529</v>
      </c>
    </row>
    <row r="671" spans="1:27" x14ac:dyDescent="0.25">
      <c r="A671">
        <v>0</v>
      </c>
      <c r="B671">
        <v>0</v>
      </c>
      <c r="C671">
        <v>1</v>
      </c>
      <c r="E671" s="87">
        <f t="shared" si="201"/>
        <v>0</v>
      </c>
      <c r="F671" s="87">
        <f t="shared" si="202"/>
        <v>1</v>
      </c>
      <c r="G671" s="87">
        <f t="shared" si="203"/>
        <v>0.5</v>
      </c>
      <c r="H671" s="87">
        <f t="shared" si="204"/>
        <v>0.5</v>
      </c>
      <c r="I671" s="87">
        <f t="shared" si="205"/>
        <v>-0.69314718055994529</v>
      </c>
      <c r="K671" s="76">
        <f t="shared" si="206"/>
        <v>0.605195533283861</v>
      </c>
      <c r="L671" s="76">
        <f t="shared" si="207"/>
        <v>1.8316103146534117</v>
      </c>
      <c r="M671" s="76">
        <f t="shared" si="208"/>
        <v>0.64684406084231982</v>
      </c>
      <c r="N671" s="76">
        <f t="shared" si="209"/>
        <v>0.35315593915768018</v>
      </c>
      <c r="O671" s="76">
        <f t="shared" si="210"/>
        <v>-1.0408455656056446</v>
      </c>
      <c r="Q671" s="76">
        <f t="shared" si="211"/>
        <v>0.605195533283861</v>
      </c>
      <c r="R671" s="76">
        <f t="shared" si="212"/>
        <v>1.8316103146534117</v>
      </c>
      <c r="S671" s="76">
        <f t="shared" si="213"/>
        <v>0.64684406084231982</v>
      </c>
      <c r="T671" s="76">
        <f t="shared" si="214"/>
        <v>0.35315593915768018</v>
      </c>
      <c r="U671" s="76">
        <f t="shared" si="215"/>
        <v>-1.0408455656056446</v>
      </c>
      <c r="W671" s="76">
        <f t="shared" si="216"/>
        <v>0</v>
      </c>
      <c r="X671" s="76">
        <f t="shared" si="217"/>
        <v>1</v>
      </c>
      <c r="Y671" s="76">
        <f t="shared" si="218"/>
        <v>0.5</v>
      </c>
      <c r="Z671" s="76">
        <f t="shared" si="200"/>
        <v>0.5</v>
      </c>
      <c r="AA671" s="76">
        <f t="shared" si="219"/>
        <v>-0.69314718055994529</v>
      </c>
    </row>
    <row r="672" spans="1:27" x14ac:dyDescent="0.25">
      <c r="A672">
        <v>0</v>
      </c>
      <c r="B672">
        <v>0</v>
      </c>
      <c r="C672">
        <v>0</v>
      </c>
      <c r="E672" s="87">
        <f t="shared" si="201"/>
        <v>0</v>
      </c>
      <c r="F672" s="87">
        <f t="shared" si="202"/>
        <v>1</v>
      </c>
      <c r="G672" s="87">
        <f t="shared" si="203"/>
        <v>0.5</v>
      </c>
      <c r="H672" s="87">
        <f t="shared" si="204"/>
        <v>0.5</v>
      </c>
      <c r="I672" s="87">
        <f t="shared" si="205"/>
        <v>-0.69314718055994529</v>
      </c>
      <c r="K672" s="76">
        <f t="shared" si="206"/>
        <v>0</v>
      </c>
      <c r="L672" s="76">
        <f t="shared" si="207"/>
        <v>1</v>
      </c>
      <c r="M672" s="76">
        <f t="shared" si="208"/>
        <v>0.5</v>
      </c>
      <c r="N672" s="76">
        <f t="shared" si="209"/>
        <v>0.5</v>
      </c>
      <c r="O672" s="76">
        <f t="shared" si="210"/>
        <v>-0.69314718055994529</v>
      </c>
      <c r="Q672" s="76">
        <f t="shared" si="211"/>
        <v>0</v>
      </c>
      <c r="R672" s="76">
        <f t="shared" si="212"/>
        <v>1</v>
      </c>
      <c r="S672" s="76">
        <f t="shared" si="213"/>
        <v>0.5</v>
      </c>
      <c r="T672" s="76">
        <f t="shared" si="214"/>
        <v>0.5</v>
      </c>
      <c r="U672" s="76">
        <f t="shared" si="215"/>
        <v>-0.69314718055994529</v>
      </c>
      <c r="W672" s="76">
        <f t="shared" si="216"/>
        <v>0</v>
      </c>
      <c r="X672" s="76">
        <f t="shared" si="217"/>
        <v>1</v>
      </c>
      <c r="Y672" s="76">
        <f t="shared" si="218"/>
        <v>0.5</v>
      </c>
      <c r="Z672" s="76">
        <f t="shared" si="200"/>
        <v>0.5</v>
      </c>
      <c r="AA672" s="76">
        <f t="shared" si="219"/>
        <v>-0.69314718055994529</v>
      </c>
    </row>
    <row r="673" spans="1:27" x14ac:dyDescent="0.25">
      <c r="A673">
        <v>0</v>
      </c>
      <c r="B673">
        <v>0</v>
      </c>
      <c r="C673">
        <v>0</v>
      </c>
      <c r="E673" s="87">
        <f t="shared" si="201"/>
        <v>0</v>
      </c>
      <c r="F673" s="87">
        <f t="shared" si="202"/>
        <v>1</v>
      </c>
      <c r="G673" s="87">
        <f t="shared" si="203"/>
        <v>0.5</v>
      </c>
      <c r="H673" s="87">
        <f t="shared" si="204"/>
        <v>0.5</v>
      </c>
      <c r="I673" s="87">
        <f t="shared" si="205"/>
        <v>-0.69314718055994529</v>
      </c>
      <c r="K673" s="76">
        <f t="shared" si="206"/>
        <v>0</v>
      </c>
      <c r="L673" s="76">
        <f t="shared" si="207"/>
        <v>1</v>
      </c>
      <c r="M673" s="76">
        <f t="shared" si="208"/>
        <v>0.5</v>
      </c>
      <c r="N673" s="76">
        <f t="shared" si="209"/>
        <v>0.5</v>
      </c>
      <c r="O673" s="76">
        <f t="shared" si="210"/>
        <v>-0.69314718055994529</v>
      </c>
      <c r="Q673" s="76">
        <f t="shared" si="211"/>
        <v>0</v>
      </c>
      <c r="R673" s="76">
        <f t="shared" si="212"/>
        <v>1</v>
      </c>
      <c r="S673" s="76">
        <f t="shared" si="213"/>
        <v>0.5</v>
      </c>
      <c r="T673" s="76">
        <f t="shared" si="214"/>
        <v>0.5</v>
      </c>
      <c r="U673" s="76">
        <f t="shared" si="215"/>
        <v>-0.69314718055994529</v>
      </c>
      <c r="W673" s="76">
        <f t="shared" si="216"/>
        <v>0</v>
      </c>
      <c r="X673" s="76">
        <f t="shared" si="217"/>
        <v>1</v>
      </c>
      <c r="Y673" s="76">
        <f t="shared" si="218"/>
        <v>0.5</v>
      </c>
      <c r="Z673" s="76">
        <f t="shared" si="200"/>
        <v>0.5</v>
      </c>
      <c r="AA673" s="76">
        <f t="shared" si="219"/>
        <v>-0.69314718055994529</v>
      </c>
    </row>
    <row r="674" spans="1:27" x14ac:dyDescent="0.25">
      <c r="A674">
        <v>0</v>
      </c>
      <c r="B674">
        <v>0</v>
      </c>
      <c r="C674">
        <v>1</v>
      </c>
      <c r="E674" s="87">
        <f t="shared" si="201"/>
        <v>0</v>
      </c>
      <c r="F674" s="87">
        <f t="shared" si="202"/>
        <v>1</v>
      </c>
      <c r="G674" s="87">
        <f t="shared" si="203"/>
        <v>0.5</v>
      </c>
      <c r="H674" s="87">
        <f t="shared" si="204"/>
        <v>0.5</v>
      </c>
      <c r="I674" s="87">
        <f t="shared" si="205"/>
        <v>-0.69314718055994529</v>
      </c>
      <c r="K674" s="76">
        <f t="shared" si="206"/>
        <v>0.605195533283861</v>
      </c>
      <c r="L674" s="76">
        <f t="shared" si="207"/>
        <v>1.8316103146534117</v>
      </c>
      <c r="M674" s="76">
        <f t="shared" si="208"/>
        <v>0.64684406084231982</v>
      </c>
      <c r="N674" s="76">
        <f t="shared" si="209"/>
        <v>0.35315593915768018</v>
      </c>
      <c r="O674" s="76">
        <f t="shared" si="210"/>
        <v>-1.0408455656056446</v>
      </c>
      <c r="Q674" s="76">
        <f t="shared" si="211"/>
        <v>0.605195533283861</v>
      </c>
      <c r="R674" s="76">
        <f t="shared" si="212"/>
        <v>1.8316103146534117</v>
      </c>
      <c r="S674" s="76">
        <f t="shared" si="213"/>
        <v>0.64684406084231982</v>
      </c>
      <c r="T674" s="76">
        <f t="shared" si="214"/>
        <v>0.35315593915768018</v>
      </c>
      <c r="U674" s="76">
        <f t="shared" si="215"/>
        <v>-1.0408455656056446</v>
      </c>
      <c r="W674" s="76">
        <f t="shared" si="216"/>
        <v>0</v>
      </c>
      <c r="X674" s="76">
        <f t="shared" si="217"/>
        <v>1</v>
      </c>
      <c r="Y674" s="76">
        <f t="shared" si="218"/>
        <v>0.5</v>
      </c>
      <c r="Z674" s="76">
        <f t="shared" si="200"/>
        <v>0.5</v>
      </c>
      <c r="AA674" s="76">
        <f t="shared" si="219"/>
        <v>-0.69314718055994529</v>
      </c>
    </row>
    <row r="675" spans="1:27" x14ac:dyDescent="0.25">
      <c r="A675">
        <v>0</v>
      </c>
      <c r="B675">
        <v>0</v>
      </c>
      <c r="C675">
        <v>0</v>
      </c>
      <c r="E675" s="87">
        <f t="shared" si="201"/>
        <v>0</v>
      </c>
      <c r="F675" s="87">
        <f t="shared" si="202"/>
        <v>1</v>
      </c>
      <c r="G675" s="87">
        <f t="shared" si="203"/>
        <v>0.5</v>
      </c>
      <c r="H675" s="87">
        <f t="shared" si="204"/>
        <v>0.5</v>
      </c>
      <c r="I675" s="87">
        <f t="shared" si="205"/>
        <v>-0.69314718055994529</v>
      </c>
      <c r="K675" s="76">
        <f t="shared" si="206"/>
        <v>0</v>
      </c>
      <c r="L675" s="76">
        <f t="shared" si="207"/>
        <v>1</v>
      </c>
      <c r="M675" s="76">
        <f t="shared" si="208"/>
        <v>0.5</v>
      </c>
      <c r="N675" s="76">
        <f t="shared" si="209"/>
        <v>0.5</v>
      </c>
      <c r="O675" s="76">
        <f t="shared" si="210"/>
        <v>-0.69314718055994529</v>
      </c>
      <c r="Q675" s="76">
        <f t="shared" si="211"/>
        <v>0</v>
      </c>
      <c r="R675" s="76">
        <f t="shared" si="212"/>
        <v>1</v>
      </c>
      <c r="S675" s="76">
        <f t="shared" si="213"/>
        <v>0.5</v>
      </c>
      <c r="T675" s="76">
        <f t="shared" si="214"/>
        <v>0.5</v>
      </c>
      <c r="U675" s="76">
        <f t="shared" si="215"/>
        <v>-0.69314718055994529</v>
      </c>
      <c r="W675" s="76">
        <f t="shared" si="216"/>
        <v>0</v>
      </c>
      <c r="X675" s="76">
        <f t="shared" si="217"/>
        <v>1</v>
      </c>
      <c r="Y675" s="76">
        <f t="shared" si="218"/>
        <v>0.5</v>
      </c>
      <c r="Z675" s="76">
        <f t="shared" si="200"/>
        <v>0.5</v>
      </c>
      <c r="AA675" s="76">
        <f t="shared" si="219"/>
        <v>-0.69314718055994529</v>
      </c>
    </row>
    <row r="676" spans="1:27" x14ac:dyDescent="0.25">
      <c r="A676">
        <v>0</v>
      </c>
      <c r="B676">
        <v>0</v>
      </c>
      <c r="C676">
        <v>1</v>
      </c>
      <c r="E676" s="87">
        <f t="shared" si="201"/>
        <v>0</v>
      </c>
      <c r="F676" s="87">
        <f t="shared" si="202"/>
        <v>1</v>
      </c>
      <c r="G676" s="87">
        <f t="shared" si="203"/>
        <v>0.5</v>
      </c>
      <c r="H676" s="87">
        <f t="shared" si="204"/>
        <v>0.5</v>
      </c>
      <c r="I676" s="87">
        <f t="shared" si="205"/>
        <v>-0.69314718055994529</v>
      </c>
      <c r="K676" s="76">
        <f t="shared" si="206"/>
        <v>0.605195533283861</v>
      </c>
      <c r="L676" s="76">
        <f t="shared" si="207"/>
        <v>1.8316103146534117</v>
      </c>
      <c r="M676" s="76">
        <f t="shared" si="208"/>
        <v>0.64684406084231982</v>
      </c>
      <c r="N676" s="76">
        <f t="shared" si="209"/>
        <v>0.35315593915768018</v>
      </c>
      <c r="O676" s="76">
        <f t="shared" si="210"/>
        <v>-1.0408455656056446</v>
      </c>
      <c r="Q676" s="76">
        <f t="shared" si="211"/>
        <v>0.605195533283861</v>
      </c>
      <c r="R676" s="76">
        <f t="shared" si="212"/>
        <v>1.8316103146534117</v>
      </c>
      <c r="S676" s="76">
        <f t="shared" si="213"/>
        <v>0.64684406084231982</v>
      </c>
      <c r="T676" s="76">
        <f t="shared" si="214"/>
        <v>0.35315593915768018</v>
      </c>
      <c r="U676" s="76">
        <f t="shared" si="215"/>
        <v>-1.0408455656056446</v>
      </c>
      <c r="W676" s="76">
        <f t="shared" si="216"/>
        <v>0</v>
      </c>
      <c r="X676" s="76">
        <f t="shared" si="217"/>
        <v>1</v>
      </c>
      <c r="Y676" s="76">
        <f t="shared" si="218"/>
        <v>0.5</v>
      </c>
      <c r="Z676" s="76">
        <f t="shared" si="200"/>
        <v>0.5</v>
      </c>
      <c r="AA676" s="76">
        <f t="shared" si="219"/>
        <v>-0.69314718055994529</v>
      </c>
    </row>
    <row r="677" spans="1:27" x14ac:dyDescent="0.25">
      <c r="A677">
        <v>0</v>
      </c>
      <c r="B677">
        <v>1</v>
      </c>
      <c r="C677">
        <v>1</v>
      </c>
      <c r="E677" s="87">
        <f t="shared" si="201"/>
        <v>1.462280267582817</v>
      </c>
      <c r="F677" s="87">
        <f t="shared" si="202"/>
        <v>4.3157894714615983</v>
      </c>
      <c r="G677" s="87">
        <f t="shared" si="203"/>
        <v>0.81188118804015652</v>
      </c>
      <c r="H677" s="87">
        <f t="shared" si="204"/>
        <v>0.18811881195984348</v>
      </c>
      <c r="I677" s="87">
        <f t="shared" si="205"/>
        <v>-1.6706815372567037</v>
      </c>
      <c r="K677" s="76">
        <f t="shared" si="206"/>
        <v>2.0674758008666778</v>
      </c>
      <c r="L677" s="76">
        <f t="shared" si="207"/>
        <v>7.9048445118016568</v>
      </c>
      <c r="M677" s="76">
        <f t="shared" si="208"/>
        <v>0.88770157652110693</v>
      </c>
      <c r="N677" s="76">
        <f t="shared" si="209"/>
        <v>0.11229842347889307</v>
      </c>
      <c r="O677" s="76">
        <f t="shared" si="210"/>
        <v>-2.1865954558145249</v>
      </c>
      <c r="Q677" s="76">
        <f t="shared" si="211"/>
        <v>4.0773020688385255</v>
      </c>
      <c r="R677" s="76">
        <f t="shared" si="212"/>
        <v>58.986114505249297</v>
      </c>
      <c r="S677" s="76">
        <f t="shared" si="213"/>
        <v>0.98332947535862669</v>
      </c>
      <c r="T677" s="76">
        <f t="shared" si="214"/>
        <v>1.6670524641373308E-2</v>
      </c>
      <c r="U677" s="76">
        <f t="shared" si="215"/>
        <v>-4.0941131105267123</v>
      </c>
      <c r="W677" s="76">
        <f t="shared" si="216"/>
        <v>0</v>
      </c>
      <c r="X677" s="76">
        <f t="shared" si="217"/>
        <v>1</v>
      </c>
      <c r="Y677" s="76">
        <f t="shared" si="218"/>
        <v>0.5</v>
      </c>
      <c r="Z677" s="76">
        <f t="shared" si="200"/>
        <v>0.5</v>
      </c>
      <c r="AA677" s="76">
        <f t="shared" si="219"/>
        <v>-0.69314718055994529</v>
      </c>
    </row>
    <row r="678" spans="1:27" x14ac:dyDescent="0.25">
      <c r="A678">
        <v>0</v>
      </c>
      <c r="B678">
        <v>0</v>
      </c>
      <c r="C678">
        <v>1</v>
      </c>
      <c r="E678" s="87">
        <f t="shared" si="201"/>
        <v>0</v>
      </c>
      <c r="F678" s="87">
        <f t="shared" si="202"/>
        <v>1</v>
      </c>
      <c r="G678" s="87">
        <f t="shared" si="203"/>
        <v>0.5</v>
      </c>
      <c r="H678" s="87">
        <f t="shared" si="204"/>
        <v>0.5</v>
      </c>
      <c r="I678" s="87">
        <f t="shared" si="205"/>
        <v>-0.69314718055994529</v>
      </c>
      <c r="K678" s="76">
        <f t="shared" si="206"/>
        <v>0.605195533283861</v>
      </c>
      <c r="L678" s="76">
        <f t="shared" si="207"/>
        <v>1.8316103146534117</v>
      </c>
      <c r="M678" s="76">
        <f t="shared" si="208"/>
        <v>0.64684406084231982</v>
      </c>
      <c r="N678" s="76">
        <f t="shared" si="209"/>
        <v>0.35315593915768018</v>
      </c>
      <c r="O678" s="76">
        <f t="shared" si="210"/>
        <v>-1.0408455656056446</v>
      </c>
      <c r="Q678" s="76">
        <f t="shared" si="211"/>
        <v>0.605195533283861</v>
      </c>
      <c r="R678" s="76">
        <f t="shared" si="212"/>
        <v>1.8316103146534117</v>
      </c>
      <c r="S678" s="76">
        <f t="shared" si="213"/>
        <v>0.64684406084231982</v>
      </c>
      <c r="T678" s="76">
        <f t="shared" si="214"/>
        <v>0.35315593915768018</v>
      </c>
      <c r="U678" s="76">
        <f t="shared" si="215"/>
        <v>-1.0408455656056446</v>
      </c>
      <c r="W678" s="76">
        <f t="shared" si="216"/>
        <v>0</v>
      </c>
      <c r="X678" s="76">
        <f t="shared" si="217"/>
        <v>1</v>
      </c>
      <c r="Y678" s="76">
        <f t="shared" si="218"/>
        <v>0.5</v>
      </c>
      <c r="Z678" s="76">
        <f t="shared" si="200"/>
        <v>0.5</v>
      </c>
      <c r="AA678" s="76">
        <f t="shared" si="219"/>
        <v>-0.69314718055994529</v>
      </c>
    </row>
    <row r="679" spans="1:27" x14ac:dyDescent="0.25">
      <c r="A679">
        <v>0</v>
      </c>
      <c r="B679">
        <v>0</v>
      </c>
      <c r="C679">
        <v>0</v>
      </c>
      <c r="E679" s="87">
        <f t="shared" si="201"/>
        <v>0</v>
      </c>
      <c r="F679" s="87">
        <f t="shared" si="202"/>
        <v>1</v>
      </c>
      <c r="G679" s="87">
        <f t="shared" si="203"/>
        <v>0.5</v>
      </c>
      <c r="H679" s="87">
        <f t="shared" si="204"/>
        <v>0.5</v>
      </c>
      <c r="I679" s="87">
        <f t="shared" si="205"/>
        <v>-0.69314718055994529</v>
      </c>
      <c r="K679" s="76">
        <f t="shared" si="206"/>
        <v>0</v>
      </c>
      <c r="L679" s="76">
        <f t="shared" si="207"/>
        <v>1</v>
      </c>
      <c r="M679" s="76">
        <f t="shared" si="208"/>
        <v>0.5</v>
      </c>
      <c r="N679" s="76">
        <f t="shared" si="209"/>
        <v>0.5</v>
      </c>
      <c r="O679" s="76">
        <f t="shared" si="210"/>
        <v>-0.69314718055994529</v>
      </c>
      <c r="Q679" s="76">
        <f t="shared" si="211"/>
        <v>0</v>
      </c>
      <c r="R679" s="76">
        <f t="shared" si="212"/>
        <v>1</v>
      </c>
      <c r="S679" s="76">
        <f t="shared" si="213"/>
        <v>0.5</v>
      </c>
      <c r="T679" s="76">
        <f t="shared" si="214"/>
        <v>0.5</v>
      </c>
      <c r="U679" s="76">
        <f t="shared" si="215"/>
        <v>-0.69314718055994529</v>
      </c>
      <c r="W679" s="76">
        <f t="shared" si="216"/>
        <v>0</v>
      </c>
      <c r="X679" s="76">
        <f t="shared" si="217"/>
        <v>1</v>
      </c>
      <c r="Y679" s="76">
        <f t="shared" si="218"/>
        <v>0.5</v>
      </c>
      <c r="Z679" s="76">
        <f t="shared" si="200"/>
        <v>0.5</v>
      </c>
      <c r="AA679" s="76">
        <f t="shared" si="219"/>
        <v>-0.69314718055994529</v>
      </c>
    </row>
    <row r="680" spans="1:27" x14ac:dyDescent="0.25">
      <c r="A680">
        <v>0</v>
      </c>
      <c r="B680">
        <v>0</v>
      </c>
      <c r="C680">
        <v>0</v>
      </c>
      <c r="E680" s="87">
        <f t="shared" si="201"/>
        <v>0</v>
      </c>
      <c r="F680" s="87">
        <f t="shared" si="202"/>
        <v>1</v>
      </c>
      <c r="G680" s="87">
        <f t="shared" si="203"/>
        <v>0.5</v>
      </c>
      <c r="H680" s="87">
        <f t="shared" si="204"/>
        <v>0.5</v>
      </c>
      <c r="I680" s="87">
        <f t="shared" si="205"/>
        <v>-0.69314718055994529</v>
      </c>
      <c r="K680" s="76">
        <f t="shared" si="206"/>
        <v>0</v>
      </c>
      <c r="L680" s="76">
        <f t="shared" si="207"/>
        <v>1</v>
      </c>
      <c r="M680" s="76">
        <f t="shared" si="208"/>
        <v>0.5</v>
      </c>
      <c r="N680" s="76">
        <f t="shared" si="209"/>
        <v>0.5</v>
      </c>
      <c r="O680" s="76">
        <f t="shared" si="210"/>
        <v>-0.69314718055994529</v>
      </c>
      <c r="Q680" s="76">
        <f t="shared" si="211"/>
        <v>0</v>
      </c>
      <c r="R680" s="76">
        <f t="shared" si="212"/>
        <v>1</v>
      </c>
      <c r="S680" s="76">
        <f t="shared" si="213"/>
        <v>0.5</v>
      </c>
      <c r="T680" s="76">
        <f t="shared" si="214"/>
        <v>0.5</v>
      </c>
      <c r="U680" s="76">
        <f t="shared" si="215"/>
        <v>-0.69314718055994529</v>
      </c>
      <c r="W680" s="76">
        <f t="shared" si="216"/>
        <v>0</v>
      </c>
      <c r="X680" s="76">
        <f t="shared" si="217"/>
        <v>1</v>
      </c>
      <c r="Y680" s="76">
        <f t="shared" si="218"/>
        <v>0.5</v>
      </c>
      <c r="Z680" s="76">
        <f t="shared" si="200"/>
        <v>0.5</v>
      </c>
      <c r="AA680" s="76">
        <f t="shared" si="219"/>
        <v>-0.69314718055994529</v>
      </c>
    </row>
    <row r="681" spans="1:27" x14ac:dyDescent="0.25">
      <c r="A681">
        <v>0</v>
      </c>
      <c r="B681">
        <v>0</v>
      </c>
      <c r="C681">
        <v>0</v>
      </c>
      <c r="E681" s="87">
        <f t="shared" si="201"/>
        <v>0</v>
      </c>
      <c r="F681" s="87">
        <f t="shared" si="202"/>
        <v>1</v>
      </c>
      <c r="G681" s="87">
        <f t="shared" si="203"/>
        <v>0.5</v>
      </c>
      <c r="H681" s="87">
        <f t="shared" si="204"/>
        <v>0.5</v>
      </c>
      <c r="I681" s="87">
        <f t="shared" si="205"/>
        <v>-0.69314718055994529</v>
      </c>
      <c r="K681" s="76">
        <f t="shared" si="206"/>
        <v>0</v>
      </c>
      <c r="L681" s="76">
        <f t="shared" si="207"/>
        <v>1</v>
      </c>
      <c r="M681" s="76">
        <f t="shared" si="208"/>
        <v>0.5</v>
      </c>
      <c r="N681" s="76">
        <f t="shared" si="209"/>
        <v>0.5</v>
      </c>
      <c r="O681" s="76">
        <f t="shared" si="210"/>
        <v>-0.69314718055994529</v>
      </c>
      <c r="Q681" s="76">
        <f t="shared" si="211"/>
        <v>0</v>
      </c>
      <c r="R681" s="76">
        <f t="shared" si="212"/>
        <v>1</v>
      </c>
      <c r="S681" s="76">
        <f t="shared" si="213"/>
        <v>0.5</v>
      </c>
      <c r="T681" s="76">
        <f t="shared" si="214"/>
        <v>0.5</v>
      </c>
      <c r="U681" s="76">
        <f t="shared" si="215"/>
        <v>-0.69314718055994529</v>
      </c>
      <c r="W681" s="76">
        <f t="shared" si="216"/>
        <v>0</v>
      </c>
      <c r="X681" s="76">
        <f t="shared" si="217"/>
        <v>1</v>
      </c>
      <c r="Y681" s="76">
        <f t="shared" si="218"/>
        <v>0.5</v>
      </c>
      <c r="Z681" s="76">
        <f t="shared" si="200"/>
        <v>0.5</v>
      </c>
      <c r="AA681" s="76">
        <f t="shared" si="219"/>
        <v>-0.69314718055994529</v>
      </c>
    </row>
    <row r="682" spans="1:27" x14ac:dyDescent="0.25">
      <c r="A682">
        <v>0</v>
      </c>
      <c r="B682">
        <v>0</v>
      </c>
      <c r="C682">
        <v>0</v>
      </c>
      <c r="E682" s="87">
        <f t="shared" si="201"/>
        <v>0</v>
      </c>
      <c r="F682" s="87">
        <f t="shared" si="202"/>
        <v>1</v>
      </c>
      <c r="G682" s="87">
        <f t="shared" si="203"/>
        <v>0.5</v>
      </c>
      <c r="H682" s="87">
        <f t="shared" si="204"/>
        <v>0.5</v>
      </c>
      <c r="I682" s="87">
        <f t="shared" si="205"/>
        <v>-0.69314718055994529</v>
      </c>
      <c r="K682" s="76">
        <f t="shared" si="206"/>
        <v>0</v>
      </c>
      <c r="L682" s="76">
        <f t="shared" si="207"/>
        <v>1</v>
      </c>
      <c r="M682" s="76">
        <f t="shared" si="208"/>
        <v>0.5</v>
      </c>
      <c r="N682" s="76">
        <f t="shared" si="209"/>
        <v>0.5</v>
      </c>
      <c r="O682" s="76">
        <f t="shared" si="210"/>
        <v>-0.69314718055994529</v>
      </c>
      <c r="Q682" s="76">
        <f t="shared" si="211"/>
        <v>0</v>
      </c>
      <c r="R682" s="76">
        <f t="shared" si="212"/>
        <v>1</v>
      </c>
      <c r="S682" s="76">
        <f t="shared" si="213"/>
        <v>0.5</v>
      </c>
      <c r="T682" s="76">
        <f t="shared" si="214"/>
        <v>0.5</v>
      </c>
      <c r="U682" s="76">
        <f t="shared" si="215"/>
        <v>-0.69314718055994529</v>
      </c>
      <c r="W682" s="76">
        <f t="shared" si="216"/>
        <v>0</v>
      </c>
      <c r="X682" s="76">
        <f t="shared" si="217"/>
        <v>1</v>
      </c>
      <c r="Y682" s="76">
        <f t="shared" si="218"/>
        <v>0.5</v>
      </c>
      <c r="Z682" s="76">
        <f t="shared" si="200"/>
        <v>0.5</v>
      </c>
      <c r="AA682" s="76">
        <f t="shared" si="219"/>
        <v>-0.69314718055994529</v>
      </c>
    </row>
    <row r="683" spans="1:27" x14ac:dyDescent="0.25">
      <c r="A683">
        <v>0</v>
      </c>
      <c r="B683">
        <v>0</v>
      </c>
      <c r="C683">
        <v>1</v>
      </c>
      <c r="E683" s="87">
        <f t="shared" si="201"/>
        <v>0</v>
      </c>
      <c r="F683" s="87">
        <f t="shared" si="202"/>
        <v>1</v>
      </c>
      <c r="G683" s="87">
        <f t="shared" si="203"/>
        <v>0.5</v>
      </c>
      <c r="H683" s="87">
        <f t="shared" si="204"/>
        <v>0.5</v>
      </c>
      <c r="I683" s="87">
        <f t="shared" si="205"/>
        <v>-0.69314718055994529</v>
      </c>
      <c r="K683" s="76">
        <f t="shared" si="206"/>
        <v>0.605195533283861</v>
      </c>
      <c r="L683" s="76">
        <f t="shared" si="207"/>
        <v>1.8316103146534117</v>
      </c>
      <c r="M683" s="76">
        <f t="shared" si="208"/>
        <v>0.64684406084231982</v>
      </c>
      <c r="N683" s="76">
        <f t="shared" si="209"/>
        <v>0.35315593915768018</v>
      </c>
      <c r="O683" s="76">
        <f t="shared" si="210"/>
        <v>-1.0408455656056446</v>
      </c>
      <c r="Q683" s="76">
        <f t="shared" si="211"/>
        <v>0.605195533283861</v>
      </c>
      <c r="R683" s="76">
        <f t="shared" si="212"/>
        <v>1.8316103146534117</v>
      </c>
      <c r="S683" s="76">
        <f t="shared" si="213"/>
        <v>0.64684406084231982</v>
      </c>
      <c r="T683" s="76">
        <f t="shared" si="214"/>
        <v>0.35315593915768018</v>
      </c>
      <c r="U683" s="76">
        <f t="shared" si="215"/>
        <v>-1.0408455656056446</v>
      </c>
      <c r="W683" s="76">
        <f t="shared" si="216"/>
        <v>0</v>
      </c>
      <c r="X683" s="76">
        <f t="shared" si="217"/>
        <v>1</v>
      </c>
      <c r="Y683" s="76">
        <f t="shared" si="218"/>
        <v>0.5</v>
      </c>
      <c r="Z683" s="76">
        <f t="shared" si="200"/>
        <v>0.5</v>
      </c>
      <c r="AA683" s="76">
        <f t="shared" si="219"/>
        <v>-0.69314718055994529</v>
      </c>
    </row>
    <row r="684" spans="1:27" x14ac:dyDescent="0.25">
      <c r="A684">
        <v>0</v>
      </c>
      <c r="B684">
        <v>0</v>
      </c>
      <c r="C684">
        <v>0</v>
      </c>
      <c r="E684" s="87">
        <f t="shared" si="201"/>
        <v>0</v>
      </c>
      <c r="F684" s="87">
        <f t="shared" si="202"/>
        <v>1</v>
      </c>
      <c r="G684" s="87">
        <f t="shared" si="203"/>
        <v>0.5</v>
      </c>
      <c r="H684" s="87">
        <f t="shared" si="204"/>
        <v>0.5</v>
      </c>
      <c r="I684" s="87">
        <f t="shared" si="205"/>
        <v>-0.69314718055994529</v>
      </c>
      <c r="K684" s="76">
        <f t="shared" si="206"/>
        <v>0</v>
      </c>
      <c r="L684" s="76">
        <f t="shared" si="207"/>
        <v>1</v>
      </c>
      <c r="M684" s="76">
        <f t="shared" si="208"/>
        <v>0.5</v>
      </c>
      <c r="N684" s="76">
        <f t="shared" si="209"/>
        <v>0.5</v>
      </c>
      <c r="O684" s="76">
        <f t="shared" si="210"/>
        <v>-0.69314718055994529</v>
      </c>
      <c r="Q684" s="76">
        <f t="shared" si="211"/>
        <v>0</v>
      </c>
      <c r="R684" s="76">
        <f t="shared" si="212"/>
        <v>1</v>
      </c>
      <c r="S684" s="76">
        <f t="shared" si="213"/>
        <v>0.5</v>
      </c>
      <c r="T684" s="76">
        <f t="shared" si="214"/>
        <v>0.5</v>
      </c>
      <c r="U684" s="76">
        <f t="shared" si="215"/>
        <v>-0.69314718055994529</v>
      </c>
      <c r="W684" s="76">
        <f t="shared" si="216"/>
        <v>0</v>
      </c>
      <c r="X684" s="76">
        <f t="shared" si="217"/>
        <v>1</v>
      </c>
      <c r="Y684" s="76">
        <f t="shared" si="218"/>
        <v>0.5</v>
      </c>
      <c r="Z684" s="76">
        <f t="shared" si="200"/>
        <v>0.5</v>
      </c>
      <c r="AA684" s="76">
        <f t="shared" si="219"/>
        <v>-0.69314718055994529</v>
      </c>
    </row>
    <row r="685" spans="1:27" x14ac:dyDescent="0.25">
      <c r="A685">
        <v>0</v>
      </c>
      <c r="B685">
        <v>0</v>
      </c>
      <c r="C685">
        <v>0</v>
      </c>
      <c r="E685" s="87">
        <f t="shared" si="201"/>
        <v>0</v>
      </c>
      <c r="F685" s="87">
        <f t="shared" si="202"/>
        <v>1</v>
      </c>
      <c r="G685" s="87">
        <f t="shared" si="203"/>
        <v>0.5</v>
      </c>
      <c r="H685" s="87">
        <f t="shared" si="204"/>
        <v>0.5</v>
      </c>
      <c r="I685" s="87">
        <f t="shared" si="205"/>
        <v>-0.69314718055994529</v>
      </c>
      <c r="K685" s="76">
        <f t="shared" si="206"/>
        <v>0</v>
      </c>
      <c r="L685" s="76">
        <f t="shared" si="207"/>
        <v>1</v>
      </c>
      <c r="M685" s="76">
        <f t="shared" si="208"/>
        <v>0.5</v>
      </c>
      <c r="N685" s="76">
        <f t="shared" si="209"/>
        <v>0.5</v>
      </c>
      <c r="O685" s="76">
        <f t="shared" si="210"/>
        <v>-0.69314718055994529</v>
      </c>
      <c r="Q685" s="76">
        <f t="shared" si="211"/>
        <v>0</v>
      </c>
      <c r="R685" s="76">
        <f t="shared" si="212"/>
        <v>1</v>
      </c>
      <c r="S685" s="76">
        <f t="shared" si="213"/>
        <v>0.5</v>
      </c>
      <c r="T685" s="76">
        <f t="shared" si="214"/>
        <v>0.5</v>
      </c>
      <c r="U685" s="76">
        <f t="shared" si="215"/>
        <v>-0.69314718055994529</v>
      </c>
      <c r="W685" s="76">
        <f t="shared" si="216"/>
        <v>0</v>
      </c>
      <c r="X685" s="76">
        <f t="shared" si="217"/>
        <v>1</v>
      </c>
      <c r="Y685" s="76">
        <f t="shared" si="218"/>
        <v>0.5</v>
      </c>
      <c r="Z685" s="76">
        <f t="shared" si="200"/>
        <v>0.5</v>
      </c>
      <c r="AA685" s="76">
        <f t="shared" si="219"/>
        <v>-0.69314718055994529</v>
      </c>
    </row>
    <row r="686" spans="1:27" x14ac:dyDescent="0.25">
      <c r="A686">
        <v>0</v>
      </c>
      <c r="B686">
        <v>0</v>
      </c>
      <c r="C686">
        <v>0</v>
      </c>
      <c r="E686" s="87">
        <f t="shared" si="201"/>
        <v>0</v>
      </c>
      <c r="F686" s="87">
        <f t="shared" si="202"/>
        <v>1</v>
      </c>
      <c r="G686" s="87">
        <f t="shared" si="203"/>
        <v>0.5</v>
      </c>
      <c r="H686" s="87">
        <f t="shared" si="204"/>
        <v>0.5</v>
      </c>
      <c r="I686" s="87">
        <f t="shared" si="205"/>
        <v>-0.69314718055994529</v>
      </c>
      <c r="K686" s="76">
        <f t="shared" si="206"/>
        <v>0</v>
      </c>
      <c r="L686" s="76">
        <f t="shared" si="207"/>
        <v>1</v>
      </c>
      <c r="M686" s="76">
        <f t="shared" si="208"/>
        <v>0.5</v>
      </c>
      <c r="N686" s="76">
        <f t="shared" si="209"/>
        <v>0.5</v>
      </c>
      <c r="O686" s="76">
        <f t="shared" si="210"/>
        <v>-0.69314718055994529</v>
      </c>
      <c r="Q686" s="76">
        <f t="shared" si="211"/>
        <v>0</v>
      </c>
      <c r="R686" s="76">
        <f t="shared" si="212"/>
        <v>1</v>
      </c>
      <c r="S686" s="76">
        <f t="shared" si="213"/>
        <v>0.5</v>
      </c>
      <c r="T686" s="76">
        <f t="shared" si="214"/>
        <v>0.5</v>
      </c>
      <c r="U686" s="76">
        <f t="shared" si="215"/>
        <v>-0.69314718055994529</v>
      </c>
      <c r="W686" s="76">
        <f t="shared" si="216"/>
        <v>0</v>
      </c>
      <c r="X686" s="76">
        <f t="shared" si="217"/>
        <v>1</v>
      </c>
      <c r="Y686" s="76">
        <f t="shared" si="218"/>
        <v>0.5</v>
      </c>
      <c r="Z686" s="76">
        <f t="shared" si="200"/>
        <v>0.5</v>
      </c>
      <c r="AA686" s="76">
        <f t="shared" si="219"/>
        <v>-0.69314718055994529</v>
      </c>
    </row>
    <row r="687" spans="1:27" x14ac:dyDescent="0.25">
      <c r="A687">
        <v>0</v>
      </c>
      <c r="B687">
        <v>0</v>
      </c>
      <c r="C687">
        <v>0</v>
      </c>
      <c r="E687" s="87">
        <f t="shared" si="201"/>
        <v>0</v>
      </c>
      <c r="F687" s="87">
        <f t="shared" si="202"/>
        <v>1</v>
      </c>
      <c r="G687" s="87">
        <f t="shared" si="203"/>
        <v>0.5</v>
      </c>
      <c r="H687" s="87">
        <f t="shared" si="204"/>
        <v>0.5</v>
      </c>
      <c r="I687" s="87">
        <f t="shared" si="205"/>
        <v>-0.69314718055994529</v>
      </c>
      <c r="K687" s="76">
        <f t="shared" si="206"/>
        <v>0</v>
      </c>
      <c r="L687" s="76">
        <f t="shared" si="207"/>
        <v>1</v>
      </c>
      <c r="M687" s="76">
        <f t="shared" si="208"/>
        <v>0.5</v>
      </c>
      <c r="N687" s="76">
        <f t="shared" si="209"/>
        <v>0.5</v>
      </c>
      <c r="O687" s="76">
        <f t="shared" si="210"/>
        <v>-0.69314718055994529</v>
      </c>
      <c r="Q687" s="76">
        <f t="shared" si="211"/>
        <v>0</v>
      </c>
      <c r="R687" s="76">
        <f t="shared" si="212"/>
        <v>1</v>
      </c>
      <c r="S687" s="76">
        <f t="shared" si="213"/>
        <v>0.5</v>
      </c>
      <c r="T687" s="76">
        <f t="shared" si="214"/>
        <v>0.5</v>
      </c>
      <c r="U687" s="76">
        <f t="shared" si="215"/>
        <v>-0.69314718055994529</v>
      </c>
      <c r="W687" s="76">
        <f t="shared" si="216"/>
        <v>0</v>
      </c>
      <c r="X687" s="76">
        <f t="shared" si="217"/>
        <v>1</v>
      </c>
      <c r="Y687" s="76">
        <f t="shared" si="218"/>
        <v>0.5</v>
      </c>
      <c r="Z687" s="76">
        <f t="shared" si="200"/>
        <v>0.5</v>
      </c>
      <c r="AA687" s="76">
        <f t="shared" si="219"/>
        <v>-0.69314718055994529</v>
      </c>
    </row>
    <row r="688" spans="1:27" x14ac:dyDescent="0.25">
      <c r="A688">
        <v>0</v>
      </c>
      <c r="B688">
        <v>0</v>
      </c>
      <c r="C688">
        <v>0</v>
      </c>
      <c r="E688" s="87">
        <f t="shared" si="201"/>
        <v>0</v>
      </c>
      <c r="F688" s="87">
        <f t="shared" si="202"/>
        <v>1</v>
      </c>
      <c r="G688" s="87">
        <f t="shared" si="203"/>
        <v>0.5</v>
      </c>
      <c r="H688" s="87">
        <f t="shared" si="204"/>
        <v>0.5</v>
      </c>
      <c r="I688" s="87">
        <f t="shared" si="205"/>
        <v>-0.69314718055994529</v>
      </c>
      <c r="K688" s="76">
        <f t="shared" si="206"/>
        <v>0</v>
      </c>
      <c r="L688" s="76">
        <f t="shared" si="207"/>
        <v>1</v>
      </c>
      <c r="M688" s="76">
        <f t="shared" si="208"/>
        <v>0.5</v>
      </c>
      <c r="N688" s="76">
        <f t="shared" si="209"/>
        <v>0.5</v>
      </c>
      <c r="O688" s="76">
        <f t="shared" si="210"/>
        <v>-0.69314718055994529</v>
      </c>
      <c r="Q688" s="76">
        <f t="shared" si="211"/>
        <v>0</v>
      </c>
      <c r="R688" s="76">
        <f t="shared" si="212"/>
        <v>1</v>
      </c>
      <c r="S688" s="76">
        <f t="shared" si="213"/>
        <v>0.5</v>
      </c>
      <c r="T688" s="76">
        <f t="shared" si="214"/>
        <v>0.5</v>
      </c>
      <c r="U688" s="76">
        <f t="shared" si="215"/>
        <v>-0.69314718055994529</v>
      </c>
      <c r="W688" s="76">
        <f t="shared" si="216"/>
        <v>0</v>
      </c>
      <c r="X688" s="76">
        <f t="shared" si="217"/>
        <v>1</v>
      </c>
      <c r="Y688" s="76">
        <f t="shared" si="218"/>
        <v>0.5</v>
      </c>
      <c r="Z688" s="76">
        <f t="shared" si="200"/>
        <v>0.5</v>
      </c>
      <c r="AA688" s="76">
        <f t="shared" si="219"/>
        <v>-0.69314718055994529</v>
      </c>
    </row>
    <row r="689" spans="1:27" x14ac:dyDescent="0.25">
      <c r="A689">
        <v>0</v>
      </c>
      <c r="B689">
        <v>0</v>
      </c>
      <c r="C689">
        <v>0</v>
      </c>
      <c r="E689" s="87">
        <f t="shared" si="201"/>
        <v>0</v>
      </c>
      <c r="F689" s="87">
        <f t="shared" si="202"/>
        <v>1</v>
      </c>
      <c r="G689" s="87">
        <f t="shared" si="203"/>
        <v>0.5</v>
      </c>
      <c r="H689" s="87">
        <f t="shared" si="204"/>
        <v>0.5</v>
      </c>
      <c r="I689" s="87">
        <f t="shared" si="205"/>
        <v>-0.69314718055994529</v>
      </c>
      <c r="K689" s="76">
        <f t="shared" si="206"/>
        <v>0</v>
      </c>
      <c r="L689" s="76">
        <f t="shared" si="207"/>
        <v>1</v>
      </c>
      <c r="M689" s="76">
        <f t="shared" si="208"/>
        <v>0.5</v>
      </c>
      <c r="N689" s="76">
        <f t="shared" si="209"/>
        <v>0.5</v>
      </c>
      <c r="O689" s="76">
        <f t="shared" si="210"/>
        <v>-0.69314718055994529</v>
      </c>
      <c r="Q689" s="76">
        <f t="shared" si="211"/>
        <v>0</v>
      </c>
      <c r="R689" s="76">
        <f t="shared" si="212"/>
        <v>1</v>
      </c>
      <c r="S689" s="76">
        <f t="shared" si="213"/>
        <v>0.5</v>
      </c>
      <c r="T689" s="76">
        <f t="shared" si="214"/>
        <v>0.5</v>
      </c>
      <c r="U689" s="76">
        <f t="shared" si="215"/>
        <v>-0.69314718055994529</v>
      </c>
      <c r="W689" s="76">
        <f t="shared" si="216"/>
        <v>0</v>
      </c>
      <c r="X689" s="76">
        <f t="shared" si="217"/>
        <v>1</v>
      </c>
      <c r="Y689" s="76">
        <f t="shared" si="218"/>
        <v>0.5</v>
      </c>
      <c r="Z689" s="76">
        <f t="shared" si="200"/>
        <v>0.5</v>
      </c>
      <c r="AA689" s="76">
        <f t="shared" si="219"/>
        <v>-0.69314718055994529</v>
      </c>
    </row>
    <row r="690" spans="1:27" x14ac:dyDescent="0.25">
      <c r="A690">
        <v>0</v>
      </c>
      <c r="B690">
        <v>0</v>
      </c>
      <c r="C690">
        <v>1</v>
      </c>
      <c r="E690" s="87">
        <f t="shared" si="201"/>
        <v>0</v>
      </c>
      <c r="F690" s="87">
        <f t="shared" si="202"/>
        <v>1</v>
      </c>
      <c r="G690" s="87">
        <f t="shared" si="203"/>
        <v>0.5</v>
      </c>
      <c r="H690" s="87">
        <f t="shared" si="204"/>
        <v>0.5</v>
      </c>
      <c r="I690" s="87">
        <f t="shared" si="205"/>
        <v>-0.69314718055994529</v>
      </c>
      <c r="K690" s="76">
        <f t="shared" si="206"/>
        <v>0.605195533283861</v>
      </c>
      <c r="L690" s="76">
        <f t="shared" si="207"/>
        <v>1.8316103146534117</v>
      </c>
      <c r="M690" s="76">
        <f t="shared" si="208"/>
        <v>0.64684406084231982</v>
      </c>
      <c r="N690" s="76">
        <f t="shared" si="209"/>
        <v>0.35315593915768018</v>
      </c>
      <c r="O690" s="76">
        <f t="shared" si="210"/>
        <v>-1.0408455656056446</v>
      </c>
      <c r="Q690" s="76">
        <f t="shared" si="211"/>
        <v>0.605195533283861</v>
      </c>
      <c r="R690" s="76">
        <f t="shared" si="212"/>
        <v>1.8316103146534117</v>
      </c>
      <c r="S690" s="76">
        <f t="shared" si="213"/>
        <v>0.64684406084231982</v>
      </c>
      <c r="T690" s="76">
        <f t="shared" si="214"/>
        <v>0.35315593915768018</v>
      </c>
      <c r="U690" s="76">
        <f t="shared" si="215"/>
        <v>-1.0408455656056446</v>
      </c>
      <c r="W690" s="76">
        <f t="shared" si="216"/>
        <v>0</v>
      </c>
      <c r="X690" s="76">
        <f t="shared" si="217"/>
        <v>1</v>
      </c>
      <c r="Y690" s="76">
        <f t="shared" si="218"/>
        <v>0.5</v>
      </c>
      <c r="Z690" s="76">
        <f t="shared" si="200"/>
        <v>0.5</v>
      </c>
      <c r="AA690" s="76">
        <f t="shared" si="219"/>
        <v>-0.69314718055994529</v>
      </c>
    </row>
    <row r="691" spans="1:27" x14ac:dyDescent="0.25">
      <c r="A691">
        <v>0</v>
      </c>
      <c r="B691">
        <v>0</v>
      </c>
      <c r="C691">
        <v>0</v>
      </c>
      <c r="E691" s="87">
        <f t="shared" si="201"/>
        <v>0</v>
      </c>
      <c r="F691" s="87">
        <f t="shared" si="202"/>
        <v>1</v>
      </c>
      <c r="G691" s="87">
        <f t="shared" si="203"/>
        <v>0.5</v>
      </c>
      <c r="H691" s="87">
        <f t="shared" si="204"/>
        <v>0.5</v>
      </c>
      <c r="I691" s="87">
        <f t="shared" si="205"/>
        <v>-0.69314718055994529</v>
      </c>
      <c r="K691" s="76">
        <f t="shared" si="206"/>
        <v>0</v>
      </c>
      <c r="L691" s="76">
        <f t="shared" si="207"/>
        <v>1</v>
      </c>
      <c r="M691" s="76">
        <f t="shared" si="208"/>
        <v>0.5</v>
      </c>
      <c r="N691" s="76">
        <f t="shared" si="209"/>
        <v>0.5</v>
      </c>
      <c r="O691" s="76">
        <f t="shared" si="210"/>
        <v>-0.69314718055994529</v>
      </c>
      <c r="Q691" s="76">
        <f t="shared" si="211"/>
        <v>0</v>
      </c>
      <c r="R691" s="76">
        <f t="shared" si="212"/>
        <v>1</v>
      </c>
      <c r="S691" s="76">
        <f t="shared" si="213"/>
        <v>0.5</v>
      </c>
      <c r="T691" s="76">
        <f t="shared" si="214"/>
        <v>0.5</v>
      </c>
      <c r="U691" s="76">
        <f t="shared" si="215"/>
        <v>-0.69314718055994529</v>
      </c>
      <c r="W691" s="76">
        <f t="shared" si="216"/>
        <v>0</v>
      </c>
      <c r="X691" s="76">
        <f t="shared" si="217"/>
        <v>1</v>
      </c>
      <c r="Y691" s="76">
        <f t="shared" si="218"/>
        <v>0.5</v>
      </c>
      <c r="Z691" s="76">
        <f t="shared" si="200"/>
        <v>0.5</v>
      </c>
      <c r="AA691" s="76">
        <f t="shared" si="219"/>
        <v>-0.69314718055994529</v>
      </c>
    </row>
    <row r="692" spans="1:27" x14ac:dyDescent="0.25">
      <c r="A692">
        <v>0</v>
      </c>
      <c r="B692">
        <v>0</v>
      </c>
      <c r="C692">
        <v>1</v>
      </c>
      <c r="E692" s="87">
        <f t="shared" si="201"/>
        <v>0</v>
      </c>
      <c r="F692" s="87">
        <f t="shared" si="202"/>
        <v>1</v>
      </c>
      <c r="G692" s="87">
        <f t="shared" si="203"/>
        <v>0.5</v>
      </c>
      <c r="H692" s="87">
        <f t="shared" si="204"/>
        <v>0.5</v>
      </c>
      <c r="I692" s="87">
        <f t="shared" si="205"/>
        <v>-0.69314718055994529</v>
      </c>
      <c r="K692" s="76">
        <f t="shared" si="206"/>
        <v>0.605195533283861</v>
      </c>
      <c r="L692" s="76">
        <f t="shared" si="207"/>
        <v>1.8316103146534117</v>
      </c>
      <c r="M692" s="76">
        <f t="shared" si="208"/>
        <v>0.64684406084231982</v>
      </c>
      <c r="N692" s="76">
        <f t="shared" si="209"/>
        <v>0.35315593915768018</v>
      </c>
      <c r="O692" s="76">
        <f t="shared" si="210"/>
        <v>-1.0408455656056446</v>
      </c>
      <c r="Q692" s="76">
        <f t="shared" si="211"/>
        <v>0.605195533283861</v>
      </c>
      <c r="R692" s="76">
        <f t="shared" si="212"/>
        <v>1.8316103146534117</v>
      </c>
      <c r="S692" s="76">
        <f t="shared" si="213"/>
        <v>0.64684406084231982</v>
      </c>
      <c r="T692" s="76">
        <f t="shared" si="214"/>
        <v>0.35315593915768018</v>
      </c>
      <c r="U692" s="76">
        <f t="shared" si="215"/>
        <v>-1.0408455656056446</v>
      </c>
      <c r="W692" s="76">
        <f t="shared" si="216"/>
        <v>0</v>
      </c>
      <c r="X692" s="76">
        <f t="shared" si="217"/>
        <v>1</v>
      </c>
      <c r="Y692" s="76">
        <f t="shared" si="218"/>
        <v>0.5</v>
      </c>
      <c r="Z692" s="76">
        <f t="shared" si="200"/>
        <v>0.5</v>
      </c>
      <c r="AA692" s="76">
        <f t="shared" si="219"/>
        <v>-0.69314718055994529</v>
      </c>
    </row>
    <row r="693" spans="1:27" x14ac:dyDescent="0.25">
      <c r="A693">
        <v>0</v>
      </c>
      <c r="B693">
        <v>0</v>
      </c>
      <c r="C693">
        <v>0</v>
      </c>
      <c r="E693" s="87">
        <f t="shared" si="201"/>
        <v>0</v>
      </c>
      <c r="F693" s="87">
        <f t="shared" si="202"/>
        <v>1</v>
      </c>
      <c r="G693" s="87">
        <f t="shared" si="203"/>
        <v>0.5</v>
      </c>
      <c r="H693" s="87">
        <f t="shared" si="204"/>
        <v>0.5</v>
      </c>
      <c r="I693" s="87">
        <f t="shared" si="205"/>
        <v>-0.69314718055994529</v>
      </c>
      <c r="K693" s="76">
        <f t="shared" si="206"/>
        <v>0</v>
      </c>
      <c r="L693" s="76">
        <f t="shared" si="207"/>
        <v>1</v>
      </c>
      <c r="M693" s="76">
        <f t="shared" si="208"/>
        <v>0.5</v>
      </c>
      <c r="N693" s="76">
        <f t="shared" si="209"/>
        <v>0.5</v>
      </c>
      <c r="O693" s="76">
        <f t="shared" si="210"/>
        <v>-0.69314718055994529</v>
      </c>
      <c r="Q693" s="76">
        <f t="shared" si="211"/>
        <v>0</v>
      </c>
      <c r="R693" s="76">
        <f t="shared" si="212"/>
        <v>1</v>
      </c>
      <c r="S693" s="76">
        <f t="shared" si="213"/>
        <v>0.5</v>
      </c>
      <c r="T693" s="76">
        <f t="shared" si="214"/>
        <v>0.5</v>
      </c>
      <c r="U693" s="76">
        <f t="shared" si="215"/>
        <v>-0.69314718055994529</v>
      </c>
      <c r="W693" s="76">
        <f t="shared" si="216"/>
        <v>0</v>
      </c>
      <c r="X693" s="76">
        <f t="shared" si="217"/>
        <v>1</v>
      </c>
      <c r="Y693" s="76">
        <f t="shared" si="218"/>
        <v>0.5</v>
      </c>
      <c r="Z693" s="76">
        <f t="shared" si="200"/>
        <v>0.5</v>
      </c>
      <c r="AA693" s="76">
        <f t="shared" si="219"/>
        <v>-0.69314718055994529</v>
      </c>
    </row>
    <row r="694" spans="1:27" x14ac:dyDescent="0.25">
      <c r="A694">
        <v>0</v>
      </c>
      <c r="B694">
        <v>0</v>
      </c>
      <c r="C694">
        <v>0</v>
      </c>
      <c r="E694" s="87">
        <f t="shared" si="201"/>
        <v>0</v>
      </c>
      <c r="F694" s="87">
        <f t="shared" si="202"/>
        <v>1</v>
      </c>
      <c r="G694" s="87">
        <f t="shared" si="203"/>
        <v>0.5</v>
      </c>
      <c r="H694" s="87">
        <f t="shared" si="204"/>
        <v>0.5</v>
      </c>
      <c r="I694" s="87">
        <f t="shared" si="205"/>
        <v>-0.69314718055994529</v>
      </c>
      <c r="K694" s="76">
        <f t="shared" si="206"/>
        <v>0</v>
      </c>
      <c r="L694" s="76">
        <f t="shared" si="207"/>
        <v>1</v>
      </c>
      <c r="M694" s="76">
        <f t="shared" si="208"/>
        <v>0.5</v>
      </c>
      <c r="N694" s="76">
        <f t="shared" si="209"/>
        <v>0.5</v>
      </c>
      <c r="O694" s="76">
        <f t="shared" si="210"/>
        <v>-0.69314718055994529</v>
      </c>
      <c r="Q694" s="76">
        <f t="shared" si="211"/>
        <v>0</v>
      </c>
      <c r="R694" s="76">
        <f t="shared" si="212"/>
        <v>1</v>
      </c>
      <c r="S694" s="76">
        <f t="shared" si="213"/>
        <v>0.5</v>
      </c>
      <c r="T694" s="76">
        <f t="shared" si="214"/>
        <v>0.5</v>
      </c>
      <c r="U694" s="76">
        <f t="shared" si="215"/>
        <v>-0.69314718055994529</v>
      </c>
      <c r="W694" s="76">
        <f t="shared" si="216"/>
        <v>0</v>
      </c>
      <c r="X694" s="76">
        <f t="shared" si="217"/>
        <v>1</v>
      </c>
      <c r="Y694" s="76">
        <f t="shared" si="218"/>
        <v>0.5</v>
      </c>
      <c r="Z694" s="76">
        <f t="shared" si="200"/>
        <v>0.5</v>
      </c>
      <c r="AA694" s="76">
        <f t="shared" si="219"/>
        <v>-0.69314718055994529</v>
      </c>
    </row>
    <row r="695" spans="1:27" x14ac:dyDescent="0.25">
      <c r="A695">
        <v>0</v>
      </c>
      <c r="B695">
        <v>0</v>
      </c>
      <c r="C695">
        <v>0</v>
      </c>
      <c r="E695" s="87">
        <f t="shared" si="201"/>
        <v>0</v>
      </c>
      <c r="F695" s="87">
        <f t="shared" si="202"/>
        <v>1</v>
      </c>
      <c r="G695" s="87">
        <f t="shared" si="203"/>
        <v>0.5</v>
      </c>
      <c r="H695" s="87">
        <f t="shared" si="204"/>
        <v>0.5</v>
      </c>
      <c r="I695" s="87">
        <f t="shared" si="205"/>
        <v>-0.69314718055994529</v>
      </c>
      <c r="K695" s="76">
        <f t="shared" si="206"/>
        <v>0</v>
      </c>
      <c r="L695" s="76">
        <f t="shared" si="207"/>
        <v>1</v>
      </c>
      <c r="M695" s="76">
        <f t="shared" si="208"/>
        <v>0.5</v>
      </c>
      <c r="N695" s="76">
        <f t="shared" si="209"/>
        <v>0.5</v>
      </c>
      <c r="O695" s="76">
        <f t="shared" si="210"/>
        <v>-0.69314718055994529</v>
      </c>
      <c r="Q695" s="76">
        <f t="shared" si="211"/>
        <v>0</v>
      </c>
      <c r="R695" s="76">
        <f t="shared" si="212"/>
        <v>1</v>
      </c>
      <c r="S695" s="76">
        <f t="shared" si="213"/>
        <v>0.5</v>
      </c>
      <c r="T695" s="76">
        <f t="shared" si="214"/>
        <v>0.5</v>
      </c>
      <c r="U695" s="76">
        <f t="shared" si="215"/>
        <v>-0.69314718055994529</v>
      </c>
      <c r="W695" s="76">
        <f t="shared" si="216"/>
        <v>0</v>
      </c>
      <c r="X695" s="76">
        <f t="shared" si="217"/>
        <v>1</v>
      </c>
      <c r="Y695" s="76">
        <f t="shared" si="218"/>
        <v>0.5</v>
      </c>
      <c r="Z695" s="76">
        <f t="shared" si="200"/>
        <v>0.5</v>
      </c>
      <c r="AA695" s="76">
        <f t="shared" si="219"/>
        <v>-0.69314718055994529</v>
      </c>
    </row>
    <row r="696" spans="1:27" x14ac:dyDescent="0.25">
      <c r="A696">
        <v>0</v>
      </c>
      <c r="B696">
        <v>0</v>
      </c>
      <c r="C696">
        <v>0</v>
      </c>
      <c r="E696" s="87">
        <f t="shared" si="201"/>
        <v>0</v>
      </c>
      <c r="F696" s="87">
        <f t="shared" si="202"/>
        <v>1</v>
      </c>
      <c r="G696" s="87">
        <f t="shared" si="203"/>
        <v>0.5</v>
      </c>
      <c r="H696" s="87">
        <f t="shared" si="204"/>
        <v>0.5</v>
      </c>
      <c r="I696" s="87">
        <f t="shared" si="205"/>
        <v>-0.69314718055994529</v>
      </c>
      <c r="K696" s="76">
        <f t="shared" si="206"/>
        <v>0</v>
      </c>
      <c r="L696" s="76">
        <f t="shared" si="207"/>
        <v>1</v>
      </c>
      <c r="M696" s="76">
        <f t="shared" si="208"/>
        <v>0.5</v>
      </c>
      <c r="N696" s="76">
        <f t="shared" si="209"/>
        <v>0.5</v>
      </c>
      <c r="O696" s="76">
        <f t="shared" si="210"/>
        <v>-0.69314718055994529</v>
      </c>
      <c r="Q696" s="76">
        <f t="shared" si="211"/>
        <v>0</v>
      </c>
      <c r="R696" s="76">
        <f t="shared" si="212"/>
        <v>1</v>
      </c>
      <c r="S696" s="76">
        <f t="shared" si="213"/>
        <v>0.5</v>
      </c>
      <c r="T696" s="76">
        <f t="shared" si="214"/>
        <v>0.5</v>
      </c>
      <c r="U696" s="76">
        <f t="shared" si="215"/>
        <v>-0.69314718055994529</v>
      </c>
      <c r="W696" s="76">
        <f t="shared" si="216"/>
        <v>0</v>
      </c>
      <c r="X696" s="76">
        <f t="shared" si="217"/>
        <v>1</v>
      </c>
      <c r="Y696" s="76">
        <f t="shared" si="218"/>
        <v>0.5</v>
      </c>
      <c r="Z696" s="76">
        <f t="shared" si="200"/>
        <v>0.5</v>
      </c>
      <c r="AA696" s="76">
        <f t="shared" si="219"/>
        <v>-0.69314718055994529</v>
      </c>
    </row>
    <row r="697" spans="1:27" x14ac:dyDescent="0.25">
      <c r="A697">
        <v>0</v>
      </c>
      <c r="B697">
        <v>0</v>
      </c>
      <c r="C697">
        <v>0</v>
      </c>
      <c r="E697" s="87">
        <f t="shared" si="201"/>
        <v>0</v>
      </c>
      <c r="F697" s="87">
        <f t="shared" si="202"/>
        <v>1</v>
      </c>
      <c r="G697" s="87">
        <f t="shared" si="203"/>
        <v>0.5</v>
      </c>
      <c r="H697" s="87">
        <f t="shared" si="204"/>
        <v>0.5</v>
      </c>
      <c r="I697" s="87">
        <f t="shared" si="205"/>
        <v>-0.69314718055994529</v>
      </c>
      <c r="K697" s="76">
        <f t="shared" si="206"/>
        <v>0</v>
      </c>
      <c r="L697" s="76">
        <f t="shared" si="207"/>
        <v>1</v>
      </c>
      <c r="M697" s="76">
        <f t="shared" si="208"/>
        <v>0.5</v>
      </c>
      <c r="N697" s="76">
        <f t="shared" si="209"/>
        <v>0.5</v>
      </c>
      <c r="O697" s="76">
        <f t="shared" si="210"/>
        <v>-0.69314718055994529</v>
      </c>
      <c r="Q697" s="76">
        <f t="shared" si="211"/>
        <v>0</v>
      </c>
      <c r="R697" s="76">
        <f t="shared" si="212"/>
        <v>1</v>
      </c>
      <c r="S697" s="76">
        <f t="shared" si="213"/>
        <v>0.5</v>
      </c>
      <c r="T697" s="76">
        <f t="shared" si="214"/>
        <v>0.5</v>
      </c>
      <c r="U697" s="76">
        <f t="shared" si="215"/>
        <v>-0.69314718055994529</v>
      </c>
      <c r="W697" s="76">
        <f t="shared" si="216"/>
        <v>0</v>
      </c>
      <c r="X697" s="76">
        <f t="shared" si="217"/>
        <v>1</v>
      </c>
      <c r="Y697" s="76">
        <f t="shared" si="218"/>
        <v>0.5</v>
      </c>
      <c r="Z697" s="76">
        <f t="shared" si="200"/>
        <v>0.5</v>
      </c>
      <c r="AA697" s="76">
        <f t="shared" si="219"/>
        <v>-0.69314718055994529</v>
      </c>
    </row>
    <row r="698" spans="1:27" x14ac:dyDescent="0.25">
      <c r="A698">
        <v>0</v>
      </c>
      <c r="B698">
        <v>0</v>
      </c>
      <c r="C698">
        <v>1</v>
      </c>
      <c r="E698" s="87">
        <f t="shared" si="201"/>
        <v>0</v>
      </c>
      <c r="F698" s="87">
        <f t="shared" si="202"/>
        <v>1</v>
      </c>
      <c r="G698" s="87">
        <f t="shared" si="203"/>
        <v>0.5</v>
      </c>
      <c r="H698" s="87">
        <f t="shared" si="204"/>
        <v>0.5</v>
      </c>
      <c r="I698" s="87">
        <f t="shared" si="205"/>
        <v>-0.69314718055994529</v>
      </c>
      <c r="K698" s="76">
        <f t="shared" si="206"/>
        <v>0.605195533283861</v>
      </c>
      <c r="L698" s="76">
        <f t="shared" si="207"/>
        <v>1.8316103146534117</v>
      </c>
      <c r="M698" s="76">
        <f t="shared" si="208"/>
        <v>0.64684406084231982</v>
      </c>
      <c r="N698" s="76">
        <f t="shared" si="209"/>
        <v>0.35315593915768018</v>
      </c>
      <c r="O698" s="76">
        <f t="shared" si="210"/>
        <v>-1.0408455656056446</v>
      </c>
      <c r="Q698" s="76">
        <f t="shared" si="211"/>
        <v>0.605195533283861</v>
      </c>
      <c r="R698" s="76">
        <f t="shared" si="212"/>
        <v>1.8316103146534117</v>
      </c>
      <c r="S698" s="76">
        <f t="shared" si="213"/>
        <v>0.64684406084231982</v>
      </c>
      <c r="T698" s="76">
        <f t="shared" si="214"/>
        <v>0.35315593915768018</v>
      </c>
      <c r="U698" s="76">
        <f t="shared" si="215"/>
        <v>-1.0408455656056446</v>
      </c>
      <c r="W698" s="76">
        <f t="shared" si="216"/>
        <v>0</v>
      </c>
      <c r="X698" s="76">
        <f t="shared" si="217"/>
        <v>1</v>
      </c>
      <c r="Y698" s="76">
        <f t="shared" si="218"/>
        <v>0.5</v>
      </c>
      <c r="Z698" s="76">
        <f t="shared" si="200"/>
        <v>0.5</v>
      </c>
      <c r="AA698" s="76">
        <f t="shared" si="219"/>
        <v>-0.69314718055994529</v>
      </c>
    </row>
    <row r="699" spans="1:27" x14ac:dyDescent="0.25">
      <c r="A699">
        <v>0</v>
      </c>
      <c r="B699">
        <v>0</v>
      </c>
      <c r="C699">
        <v>1</v>
      </c>
      <c r="E699" s="87">
        <f t="shared" si="201"/>
        <v>0</v>
      </c>
      <c r="F699" s="87">
        <f t="shared" si="202"/>
        <v>1</v>
      </c>
      <c r="G699" s="87">
        <f t="shared" si="203"/>
        <v>0.5</v>
      </c>
      <c r="H699" s="87">
        <f t="shared" si="204"/>
        <v>0.5</v>
      </c>
      <c r="I699" s="87">
        <f t="shared" si="205"/>
        <v>-0.69314718055994529</v>
      </c>
      <c r="K699" s="76">
        <f t="shared" si="206"/>
        <v>0.605195533283861</v>
      </c>
      <c r="L699" s="76">
        <f t="shared" si="207"/>
        <v>1.8316103146534117</v>
      </c>
      <c r="M699" s="76">
        <f t="shared" si="208"/>
        <v>0.64684406084231982</v>
      </c>
      <c r="N699" s="76">
        <f t="shared" si="209"/>
        <v>0.35315593915768018</v>
      </c>
      <c r="O699" s="76">
        <f t="shared" si="210"/>
        <v>-1.0408455656056446</v>
      </c>
      <c r="Q699" s="76">
        <f t="shared" si="211"/>
        <v>0.605195533283861</v>
      </c>
      <c r="R699" s="76">
        <f t="shared" si="212"/>
        <v>1.8316103146534117</v>
      </c>
      <c r="S699" s="76">
        <f t="shared" si="213"/>
        <v>0.64684406084231982</v>
      </c>
      <c r="T699" s="76">
        <f t="shared" si="214"/>
        <v>0.35315593915768018</v>
      </c>
      <c r="U699" s="76">
        <f t="shared" si="215"/>
        <v>-1.0408455656056446</v>
      </c>
      <c r="W699" s="76">
        <f t="shared" si="216"/>
        <v>0</v>
      </c>
      <c r="X699" s="76">
        <f t="shared" si="217"/>
        <v>1</v>
      </c>
      <c r="Y699" s="76">
        <f t="shared" si="218"/>
        <v>0.5</v>
      </c>
      <c r="Z699" s="76">
        <f t="shared" si="200"/>
        <v>0.5</v>
      </c>
      <c r="AA699" s="76">
        <f t="shared" si="219"/>
        <v>-0.69314718055994529</v>
      </c>
    </row>
    <row r="700" spans="1:27" x14ac:dyDescent="0.25">
      <c r="A700">
        <v>0</v>
      </c>
      <c r="B700">
        <v>1</v>
      </c>
      <c r="C700">
        <v>0</v>
      </c>
      <c r="E700" s="87">
        <f t="shared" si="201"/>
        <v>1.462280267582817</v>
      </c>
      <c r="F700" s="87">
        <f t="shared" si="202"/>
        <v>4.3157894714615983</v>
      </c>
      <c r="G700" s="87">
        <f t="shared" si="203"/>
        <v>0.81188118804015652</v>
      </c>
      <c r="H700" s="87">
        <f t="shared" si="204"/>
        <v>0.18811881195984348</v>
      </c>
      <c r="I700" s="87">
        <f t="shared" si="205"/>
        <v>-1.6706815372567037</v>
      </c>
      <c r="K700" s="76">
        <f t="shared" si="206"/>
        <v>1.462280267582817</v>
      </c>
      <c r="L700" s="76">
        <f t="shared" si="207"/>
        <v>4.3157894714615983</v>
      </c>
      <c r="M700" s="76">
        <f t="shared" si="208"/>
        <v>0.81188118804015652</v>
      </c>
      <c r="N700" s="76">
        <f t="shared" si="209"/>
        <v>0.18811881195984348</v>
      </c>
      <c r="O700" s="76">
        <f t="shared" si="210"/>
        <v>-1.6706815372567037</v>
      </c>
      <c r="Q700" s="76">
        <f t="shared" si="211"/>
        <v>1.462280267582817</v>
      </c>
      <c r="R700" s="76">
        <f t="shared" si="212"/>
        <v>4.3157894714615983</v>
      </c>
      <c r="S700" s="76">
        <f t="shared" si="213"/>
        <v>0.81188118804015652</v>
      </c>
      <c r="T700" s="76">
        <f t="shared" si="214"/>
        <v>0.18811881195984348</v>
      </c>
      <c r="U700" s="76">
        <f t="shared" si="215"/>
        <v>-1.6706815372567037</v>
      </c>
      <c r="W700" s="76">
        <f t="shared" si="216"/>
        <v>0</v>
      </c>
      <c r="X700" s="76">
        <f t="shared" si="217"/>
        <v>1</v>
      </c>
      <c r="Y700" s="76">
        <f t="shared" si="218"/>
        <v>0.5</v>
      </c>
      <c r="Z700" s="76">
        <f t="shared" si="200"/>
        <v>0.5</v>
      </c>
      <c r="AA700" s="76">
        <f t="shared" si="219"/>
        <v>-0.69314718055994529</v>
      </c>
    </row>
    <row r="701" spans="1:27" x14ac:dyDescent="0.25">
      <c r="A701">
        <v>0</v>
      </c>
      <c r="B701">
        <v>0</v>
      </c>
      <c r="C701">
        <v>0</v>
      </c>
      <c r="E701" s="87">
        <f t="shared" si="201"/>
        <v>0</v>
      </c>
      <c r="F701" s="87">
        <f t="shared" si="202"/>
        <v>1</v>
      </c>
      <c r="G701" s="87">
        <f t="shared" si="203"/>
        <v>0.5</v>
      </c>
      <c r="H701" s="87">
        <f t="shared" si="204"/>
        <v>0.5</v>
      </c>
      <c r="I701" s="87">
        <f t="shared" si="205"/>
        <v>-0.69314718055994529</v>
      </c>
      <c r="K701" s="76">
        <f t="shared" si="206"/>
        <v>0</v>
      </c>
      <c r="L701" s="76">
        <f t="shared" si="207"/>
        <v>1</v>
      </c>
      <c r="M701" s="76">
        <f t="shared" si="208"/>
        <v>0.5</v>
      </c>
      <c r="N701" s="76">
        <f t="shared" si="209"/>
        <v>0.5</v>
      </c>
      <c r="O701" s="76">
        <f t="shared" si="210"/>
        <v>-0.69314718055994529</v>
      </c>
      <c r="Q701" s="76">
        <f t="shared" si="211"/>
        <v>0</v>
      </c>
      <c r="R701" s="76">
        <f t="shared" si="212"/>
        <v>1</v>
      </c>
      <c r="S701" s="76">
        <f t="shared" si="213"/>
        <v>0.5</v>
      </c>
      <c r="T701" s="76">
        <f t="shared" si="214"/>
        <v>0.5</v>
      </c>
      <c r="U701" s="76">
        <f t="shared" si="215"/>
        <v>-0.69314718055994529</v>
      </c>
      <c r="W701" s="76">
        <f t="shared" si="216"/>
        <v>0</v>
      </c>
      <c r="X701" s="76">
        <f t="shared" si="217"/>
        <v>1</v>
      </c>
      <c r="Y701" s="76">
        <f t="shared" si="218"/>
        <v>0.5</v>
      </c>
      <c r="Z701" s="76">
        <f t="shared" si="200"/>
        <v>0.5</v>
      </c>
      <c r="AA701" s="76">
        <f t="shared" si="219"/>
        <v>-0.69314718055994529</v>
      </c>
    </row>
    <row r="702" spans="1:27" x14ac:dyDescent="0.25">
      <c r="A702">
        <v>0</v>
      </c>
      <c r="B702">
        <v>0</v>
      </c>
      <c r="C702">
        <v>0</v>
      </c>
      <c r="E702" s="87">
        <f t="shared" si="201"/>
        <v>0</v>
      </c>
      <c r="F702" s="87">
        <f t="shared" si="202"/>
        <v>1</v>
      </c>
      <c r="G702" s="87">
        <f t="shared" si="203"/>
        <v>0.5</v>
      </c>
      <c r="H702" s="87">
        <f t="shared" si="204"/>
        <v>0.5</v>
      </c>
      <c r="I702" s="87">
        <f t="shared" si="205"/>
        <v>-0.69314718055994529</v>
      </c>
      <c r="K702" s="76">
        <f t="shared" si="206"/>
        <v>0</v>
      </c>
      <c r="L702" s="76">
        <f t="shared" si="207"/>
        <v>1</v>
      </c>
      <c r="M702" s="76">
        <f t="shared" si="208"/>
        <v>0.5</v>
      </c>
      <c r="N702" s="76">
        <f t="shared" si="209"/>
        <v>0.5</v>
      </c>
      <c r="O702" s="76">
        <f t="shared" si="210"/>
        <v>-0.69314718055994529</v>
      </c>
      <c r="Q702" s="76">
        <f t="shared" si="211"/>
        <v>0</v>
      </c>
      <c r="R702" s="76">
        <f t="shared" si="212"/>
        <v>1</v>
      </c>
      <c r="S702" s="76">
        <f t="shared" si="213"/>
        <v>0.5</v>
      </c>
      <c r="T702" s="76">
        <f t="shared" si="214"/>
        <v>0.5</v>
      </c>
      <c r="U702" s="76">
        <f t="shared" si="215"/>
        <v>-0.69314718055994529</v>
      </c>
      <c r="W702" s="76">
        <f t="shared" si="216"/>
        <v>0</v>
      </c>
      <c r="X702" s="76">
        <f t="shared" si="217"/>
        <v>1</v>
      </c>
      <c r="Y702" s="76">
        <f t="shared" si="218"/>
        <v>0.5</v>
      </c>
      <c r="Z702" s="76">
        <f t="shared" si="200"/>
        <v>0.5</v>
      </c>
      <c r="AA702" s="76">
        <f t="shared" si="219"/>
        <v>-0.69314718055994529</v>
      </c>
    </row>
    <row r="703" spans="1:27" x14ac:dyDescent="0.25">
      <c r="A703">
        <v>0</v>
      </c>
      <c r="B703">
        <v>1</v>
      </c>
      <c r="C703">
        <v>1</v>
      </c>
      <c r="E703" s="87">
        <f t="shared" si="201"/>
        <v>1.462280267582817</v>
      </c>
      <c r="F703" s="87">
        <f t="shared" si="202"/>
        <v>4.3157894714615983</v>
      </c>
      <c r="G703" s="87">
        <f t="shared" si="203"/>
        <v>0.81188118804015652</v>
      </c>
      <c r="H703" s="87">
        <f t="shared" si="204"/>
        <v>0.18811881195984348</v>
      </c>
      <c r="I703" s="87">
        <f t="shared" si="205"/>
        <v>-1.6706815372567037</v>
      </c>
      <c r="K703" s="76">
        <f t="shared" si="206"/>
        <v>2.0674758008666778</v>
      </c>
      <c r="L703" s="76">
        <f t="shared" si="207"/>
        <v>7.9048445118016568</v>
      </c>
      <c r="M703" s="76">
        <f t="shared" si="208"/>
        <v>0.88770157652110693</v>
      </c>
      <c r="N703" s="76">
        <f t="shared" si="209"/>
        <v>0.11229842347889307</v>
      </c>
      <c r="O703" s="76">
        <f t="shared" si="210"/>
        <v>-2.1865954558145249</v>
      </c>
      <c r="Q703" s="76">
        <f t="shared" si="211"/>
        <v>4.0773020688385255</v>
      </c>
      <c r="R703" s="76">
        <f t="shared" si="212"/>
        <v>58.986114505249297</v>
      </c>
      <c r="S703" s="76">
        <f t="shared" si="213"/>
        <v>0.98332947535862669</v>
      </c>
      <c r="T703" s="76">
        <f t="shared" si="214"/>
        <v>1.6670524641373308E-2</v>
      </c>
      <c r="U703" s="76">
        <f t="shared" si="215"/>
        <v>-4.0941131105267123</v>
      </c>
      <c r="W703" s="76">
        <f t="shared" si="216"/>
        <v>0</v>
      </c>
      <c r="X703" s="76">
        <f t="shared" si="217"/>
        <v>1</v>
      </c>
      <c r="Y703" s="76">
        <f t="shared" si="218"/>
        <v>0.5</v>
      </c>
      <c r="Z703" s="76">
        <f t="shared" si="200"/>
        <v>0.5</v>
      </c>
      <c r="AA703" s="76">
        <f t="shared" si="219"/>
        <v>-0.69314718055994529</v>
      </c>
    </row>
    <row r="704" spans="1:27" x14ac:dyDescent="0.25">
      <c r="A704">
        <v>0</v>
      </c>
      <c r="B704">
        <v>0</v>
      </c>
      <c r="C704">
        <v>0</v>
      </c>
      <c r="E704" s="87">
        <f t="shared" si="201"/>
        <v>0</v>
      </c>
      <c r="F704" s="87">
        <f t="shared" si="202"/>
        <v>1</v>
      </c>
      <c r="G704" s="87">
        <f t="shared" si="203"/>
        <v>0.5</v>
      </c>
      <c r="H704" s="87">
        <f t="shared" si="204"/>
        <v>0.5</v>
      </c>
      <c r="I704" s="87">
        <f t="shared" si="205"/>
        <v>-0.69314718055994529</v>
      </c>
      <c r="K704" s="76">
        <f t="shared" si="206"/>
        <v>0</v>
      </c>
      <c r="L704" s="76">
        <f t="shared" si="207"/>
        <v>1</v>
      </c>
      <c r="M704" s="76">
        <f t="shared" si="208"/>
        <v>0.5</v>
      </c>
      <c r="N704" s="76">
        <f t="shared" si="209"/>
        <v>0.5</v>
      </c>
      <c r="O704" s="76">
        <f t="shared" si="210"/>
        <v>-0.69314718055994529</v>
      </c>
      <c r="Q704" s="76">
        <f t="shared" si="211"/>
        <v>0</v>
      </c>
      <c r="R704" s="76">
        <f t="shared" si="212"/>
        <v>1</v>
      </c>
      <c r="S704" s="76">
        <f t="shared" si="213"/>
        <v>0.5</v>
      </c>
      <c r="T704" s="76">
        <f t="shared" si="214"/>
        <v>0.5</v>
      </c>
      <c r="U704" s="76">
        <f t="shared" si="215"/>
        <v>-0.69314718055994529</v>
      </c>
      <c r="W704" s="76">
        <f t="shared" si="216"/>
        <v>0</v>
      </c>
      <c r="X704" s="76">
        <f t="shared" si="217"/>
        <v>1</v>
      </c>
      <c r="Y704" s="76">
        <f t="shared" si="218"/>
        <v>0.5</v>
      </c>
      <c r="Z704" s="76">
        <f t="shared" si="200"/>
        <v>0.5</v>
      </c>
      <c r="AA704" s="76">
        <f t="shared" si="219"/>
        <v>-0.69314718055994529</v>
      </c>
    </row>
    <row r="705" spans="1:27" x14ac:dyDescent="0.25">
      <c r="A705">
        <v>0</v>
      </c>
      <c r="B705">
        <v>1</v>
      </c>
      <c r="C705">
        <v>1</v>
      </c>
      <c r="E705" s="87">
        <f t="shared" si="201"/>
        <v>1.462280267582817</v>
      </c>
      <c r="F705" s="87">
        <f t="shared" si="202"/>
        <v>4.3157894714615983</v>
      </c>
      <c r="G705" s="87">
        <f t="shared" si="203"/>
        <v>0.81188118804015652</v>
      </c>
      <c r="H705" s="87">
        <f t="shared" si="204"/>
        <v>0.18811881195984348</v>
      </c>
      <c r="I705" s="87">
        <f t="shared" si="205"/>
        <v>-1.6706815372567037</v>
      </c>
      <c r="K705" s="76">
        <f t="shared" si="206"/>
        <v>2.0674758008666778</v>
      </c>
      <c r="L705" s="76">
        <f t="shared" si="207"/>
        <v>7.9048445118016568</v>
      </c>
      <c r="M705" s="76">
        <f t="shared" si="208"/>
        <v>0.88770157652110693</v>
      </c>
      <c r="N705" s="76">
        <f t="shared" si="209"/>
        <v>0.11229842347889307</v>
      </c>
      <c r="O705" s="76">
        <f t="shared" si="210"/>
        <v>-2.1865954558145249</v>
      </c>
      <c r="Q705" s="76">
        <f t="shared" si="211"/>
        <v>4.0773020688385255</v>
      </c>
      <c r="R705" s="76">
        <f t="shared" si="212"/>
        <v>58.986114505249297</v>
      </c>
      <c r="S705" s="76">
        <f t="shared" si="213"/>
        <v>0.98332947535862669</v>
      </c>
      <c r="T705" s="76">
        <f t="shared" si="214"/>
        <v>1.6670524641373308E-2</v>
      </c>
      <c r="U705" s="76">
        <f t="shared" si="215"/>
        <v>-4.0941131105267123</v>
      </c>
      <c r="W705" s="76">
        <f t="shared" si="216"/>
        <v>0</v>
      </c>
      <c r="X705" s="76">
        <f t="shared" si="217"/>
        <v>1</v>
      </c>
      <c r="Y705" s="76">
        <f t="shared" si="218"/>
        <v>0.5</v>
      </c>
      <c r="Z705" s="76">
        <f t="shared" si="200"/>
        <v>0.5</v>
      </c>
      <c r="AA705" s="76">
        <f t="shared" si="219"/>
        <v>-0.69314718055994529</v>
      </c>
    </row>
    <row r="706" spans="1:27" x14ac:dyDescent="0.25">
      <c r="A706">
        <v>0</v>
      </c>
      <c r="B706">
        <v>0</v>
      </c>
      <c r="C706">
        <v>0</v>
      </c>
      <c r="E706" s="87">
        <f t="shared" si="201"/>
        <v>0</v>
      </c>
      <c r="F706" s="87">
        <f t="shared" si="202"/>
        <v>1</v>
      </c>
      <c r="G706" s="87">
        <f t="shared" si="203"/>
        <v>0.5</v>
      </c>
      <c r="H706" s="87">
        <f t="shared" si="204"/>
        <v>0.5</v>
      </c>
      <c r="I706" s="87">
        <f t="shared" si="205"/>
        <v>-0.69314718055994529</v>
      </c>
      <c r="K706" s="76">
        <f t="shared" si="206"/>
        <v>0</v>
      </c>
      <c r="L706" s="76">
        <f t="shared" si="207"/>
        <v>1</v>
      </c>
      <c r="M706" s="76">
        <f t="shared" si="208"/>
        <v>0.5</v>
      </c>
      <c r="N706" s="76">
        <f t="shared" si="209"/>
        <v>0.5</v>
      </c>
      <c r="O706" s="76">
        <f t="shared" si="210"/>
        <v>-0.69314718055994529</v>
      </c>
      <c r="Q706" s="76">
        <f t="shared" si="211"/>
        <v>0</v>
      </c>
      <c r="R706" s="76">
        <f t="shared" si="212"/>
        <v>1</v>
      </c>
      <c r="S706" s="76">
        <f t="shared" si="213"/>
        <v>0.5</v>
      </c>
      <c r="T706" s="76">
        <f t="shared" si="214"/>
        <v>0.5</v>
      </c>
      <c r="U706" s="76">
        <f t="shared" si="215"/>
        <v>-0.69314718055994529</v>
      </c>
      <c r="W706" s="76">
        <f t="shared" si="216"/>
        <v>0</v>
      </c>
      <c r="X706" s="76">
        <f t="shared" si="217"/>
        <v>1</v>
      </c>
      <c r="Y706" s="76">
        <f t="shared" si="218"/>
        <v>0.5</v>
      </c>
      <c r="Z706" s="76">
        <f t="shared" si="200"/>
        <v>0.5</v>
      </c>
      <c r="AA706" s="76">
        <f t="shared" si="219"/>
        <v>-0.69314718055994529</v>
      </c>
    </row>
    <row r="707" spans="1:27" x14ac:dyDescent="0.25">
      <c r="A707">
        <v>0</v>
      </c>
      <c r="B707">
        <v>0</v>
      </c>
      <c r="C707">
        <v>0</v>
      </c>
      <c r="E707" s="87">
        <f t="shared" si="201"/>
        <v>0</v>
      </c>
      <c r="F707" s="87">
        <f t="shared" si="202"/>
        <v>1</v>
      </c>
      <c r="G707" s="87">
        <f t="shared" si="203"/>
        <v>0.5</v>
      </c>
      <c r="H707" s="87">
        <f t="shared" si="204"/>
        <v>0.5</v>
      </c>
      <c r="I707" s="87">
        <f t="shared" si="205"/>
        <v>-0.69314718055994529</v>
      </c>
      <c r="K707" s="76">
        <f t="shared" si="206"/>
        <v>0</v>
      </c>
      <c r="L707" s="76">
        <f t="shared" si="207"/>
        <v>1</v>
      </c>
      <c r="M707" s="76">
        <f t="shared" si="208"/>
        <v>0.5</v>
      </c>
      <c r="N707" s="76">
        <f t="shared" si="209"/>
        <v>0.5</v>
      </c>
      <c r="O707" s="76">
        <f t="shared" si="210"/>
        <v>-0.69314718055994529</v>
      </c>
      <c r="Q707" s="76">
        <f t="shared" si="211"/>
        <v>0</v>
      </c>
      <c r="R707" s="76">
        <f t="shared" si="212"/>
        <v>1</v>
      </c>
      <c r="S707" s="76">
        <f t="shared" si="213"/>
        <v>0.5</v>
      </c>
      <c r="T707" s="76">
        <f t="shared" si="214"/>
        <v>0.5</v>
      </c>
      <c r="U707" s="76">
        <f t="shared" si="215"/>
        <v>-0.69314718055994529</v>
      </c>
      <c r="W707" s="76">
        <f t="shared" si="216"/>
        <v>0</v>
      </c>
      <c r="X707" s="76">
        <f t="shared" si="217"/>
        <v>1</v>
      </c>
      <c r="Y707" s="76">
        <f t="shared" si="218"/>
        <v>0.5</v>
      </c>
      <c r="Z707" s="76">
        <f t="shared" si="200"/>
        <v>0.5</v>
      </c>
      <c r="AA707" s="76">
        <f t="shared" si="219"/>
        <v>-0.69314718055994529</v>
      </c>
    </row>
    <row r="708" spans="1:27" x14ac:dyDescent="0.25">
      <c r="A708">
        <v>0</v>
      </c>
      <c r="B708">
        <v>0</v>
      </c>
      <c r="C708">
        <v>1</v>
      </c>
      <c r="E708" s="87">
        <f t="shared" si="201"/>
        <v>0</v>
      </c>
      <c r="F708" s="87">
        <f t="shared" si="202"/>
        <v>1</v>
      </c>
      <c r="G708" s="87">
        <f t="shared" si="203"/>
        <v>0.5</v>
      </c>
      <c r="H708" s="87">
        <f t="shared" si="204"/>
        <v>0.5</v>
      </c>
      <c r="I708" s="87">
        <f t="shared" si="205"/>
        <v>-0.69314718055994529</v>
      </c>
      <c r="K708" s="76">
        <f t="shared" si="206"/>
        <v>0.605195533283861</v>
      </c>
      <c r="L708" s="76">
        <f t="shared" si="207"/>
        <v>1.8316103146534117</v>
      </c>
      <c r="M708" s="76">
        <f t="shared" si="208"/>
        <v>0.64684406084231982</v>
      </c>
      <c r="N708" s="76">
        <f t="shared" si="209"/>
        <v>0.35315593915768018</v>
      </c>
      <c r="O708" s="76">
        <f t="shared" si="210"/>
        <v>-1.0408455656056446</v>
      </c>
      <c r="Q708" s="76">
        <f t="shared" si="211"/>
        <v>0.605195533283861</v>
      </c>
      <c r="R708" s="76">
        <f t="shared" si="212"/>
        <v>1.8316103146534117</v>
      </c>
      <c r="S708" s="76">
        <f t="shared" si="213"/>
        <v>0.64684406084231982</v>
      </c>
      <c r="T708" s="76">
        <f t="shared" si="214"/>
        <v>0.35315593915768018</v>
      </c>
      <c r="U708" s="76">
        <f t="shared" si="215"/>
        <v>-1.0408455656056446</v>
      </c>
      <c r="W708" s="76">
        <f t="shared" si="216"/>
        <v>0</v>
      </c>
      <c r="X708" s="76">
        <f t="shared" si="217"/>
        <v>1</v>
      </c>
      <c r="Y708" s="76">
        <f t="shared" si="218"/>
        <v>0.5</v>
      </c>
      <c r="Z708" s="76">
        <f t="shared" si="200"/>
        <v>0.5</v>
      </c>
      <c r="AA708" s="76">
        <f t="shared" si="219"/>
        <v>-0.69314718055994529</v>
      </c>
    </row>
    <row r="709" spans="1:27" x14ac:dyDescent="0.25">
      <c r="A709">
        <v>0</v>
      </c>
      <c r="B709">
        <v>0</v>
      </c>
      <c r="C709">
        <v>0</v>
      </c>
      <c r="E709" s="87">
        <f t="shared" si="201"/>
        <v>0</v>
      </c>
      <c r="F709" s="87">
        <f t="shared" si="202"/>
        <v>1</v>
      </c>
      <c r="G709" s="87">
        <f t="shared" si="203"/>
        <v>0.5</v>
      </c>
      <c r="H709" s="87">
        <f t="shared" si="204"/>
        <v>0.5</v>
      </c>
      <c r="I709" s="87">
        <f t="shared" si="205"/>
        <v>-0.69314718055994529</v>
      </c>
      <c r="K709" s="76">
        <f t="shared" si="206"/>
        <v>0</v>
      </c>
      <c r="L709" s="76">
        <f t="shared" si="207"/>
        <v>1</v>
      </c>
      <c r="M709" s="76">
        <f t="shared" si="208"/>
        <v>0.5</v>
      </c>
      <c r="N709" s="76">
        <f t="shared" si="209"/>
        <v>0.5</v>
      </c>
      <c r="O709" s="76">
        <f t="shared" si="210"/>
        <v>-0.69314718055994529</v>
      </c>
      <c r="Q709" s="76">
        <f t="shared" si="211"/>
        <v>0</v>
      </c>
      <c r="R709" s="76">
        <f t="shared" si="212"/>
        <v>1</v>
      </c>
      <c r="S709" s="76">
        <f t="shared" si="213"/>
        <v>0.5</v>
      </c>
      <c r="T709" s="76">
        <f t="shared" si="214"/>
        <v>0.5</v>
      </c>
      <c r="U709" s="76">
        <f t="shared" si="215"/>
        <v>-0.69314718055994529</v>
      </c>
      <c r="W709" s="76">
        <f t="shared" si="216"/>
        <v>0</v>
      </c>
      <c r="X709" s="76">
        <f t="shared" si="217"/>
        <v>1</v>
      </c>
      <c r="Y709" s="76">
        <f t="shared" si="218"/>
        <v>0.5</v>
      </c>
      <c r="Z709" s="76">
        <f t="shared" si="200"/>
        <v>0.5</v>
      </c>
      <c r="AA709" s="76">
        <f t="shared" si="219"/>
        <v>-0.69314718055994529</v>
      </c>
    </row>
    <row r="710" spans="1:27" x14ac:dyDescent="0.25">
      <c r="A710">
        <v>0</v>
      </c>
      <c r="B710">
        <v>0</v>
      </c>
      <c r="C710">
        <v>0</v>
      </c>
      <c r="E710" s="87">
        <f t="shared" si="201"/>
        <v>0</v>
      </c>
      <c r="F710" s="87">
        <f t="shared" si="202"/>
        <v>1</v>
      </c>
      <c r="G710" s="87">
        <f t="shared" si="203"/>
        <v>0.5</v>
      </c>
      <c r="H710" s="87">
        <f t="shared" si="204"/>
        <v>0.5</v>
      </c>
      <c r="I710" s="87">
        <f t="shared" si="205"/>
        <v>-0.69314718055994529</v>
      </c>
      <c r="K710" s="76">
        <f t="shared" si="206"/>
        <v>0</v>
      </c>
      <c r="L710" s="76">
        <f t="shared" si="207"/>
        <v>1</v>
      </c>
      <c r="M710" s="76">
        <f t="shared" si="208"/>
        <v>0.5</v>
      </c>
      <c r="N710" s="76">
        <f t="shared" si="209"/>
        <v>0.5</v>
      </c>
      <c r="O710" s="76">
        <f t="shared" si="210"/>
        <v>-0.69314718055994529</v>
      </c>
      <c r="Q710" s="76">
        <f t="shared" si="211"/>
        <v>0</v>
      </c>
      <c r="R710" s="76">
        <f t="shared" si="212"/>
        <v>1</v>
      </c>
      <c r="S710" s="76">
        <f t="shared" si="213"/>
        <v>0.5</v>
      </c>
      <c r="T710" s="76">
        <f t="shared" si="214"/>
        <v>0.5</v>
      </c>
      <c r="U710" s="76">
        <f t="shared" si="215"/>
        <v>-0.69314718055994529</v>
      </c>
      <c r="W710" s="76">
        <f t="shared" si="216"/>
        <v>0</v>
      </c>
      <c r="X710" s="76">
        <f t="shared" si="217"/>
        <v>1</v>
      </c>
      <c r="Y710" s="76">
        <f t="shared" si="218"/>
        <v>0.5</v>
      </c>
      <c r="Z710" s="76">
        <f t="shared" si="200"/>
        <v>0.5</v>
      </c>
      <c r="AA710" s="76">
        <f t="shared" si="219"/>
        <v>-0.69314718055994529</v>
      </c>
    </row>
    <row r="711" spans="1:27" x14ac:dyDescent="0.25">
      <c r="A711">
        <v>0</v>
      </c>
      <c r="B711">
        <v>0</v>
      </c>
      <c r="C711">
        <v>1</v>
      </c>
      <c r="E711" s="87">
        <f t="shared" si="201"/>
        <v>0</v>
      </c>
      <c r="F711" s="87">
        <f t="shared" si="202"/>
        <v>1</v>
      </c>
      <c r="G711" s="87">
        <f t="shared" si="203"/>
        <v>0.5</v>
      </c>
      <c r="H711" s="87">
        <f t="shared" si="204"/>
        <v>0.5</v>
      </c>
      <c r="I711" s="87">
        <f t="shared" si="205"/>
        <v>-0.69314718055994529</v>
      </c>
      <c r="K711" s="76">
        <f t="shared" si="206"/>
        <v>0.605195533283861</v>
      </c>
      <c r="L711" s="76">
        <f t="shared" si="207"/>
        <v>1.8316103146534117</v>
      </c>
      <c r="M711" s="76">
        <f t="shared" si="208"/>
        <v>0.64684406084231982</v>
      </c>
      <c r="N711" s="76">
        <f t="shared" si="209"/>
        <v>0.35315593915768018</v>
      </c>
      <c r="O711" s="76">
        <f t="shared" si="210"/>
        <v>-1.0408455656056446</v>
      </c>
      <c r="Q711" s="76">
        <f t="shared" si="211"/>
        <v>0.605195533283861</v>
      </c>
      <c r="R711" s="76">
        <f t="shared" si="212"/>
        <v>1.8316103146534117</v>
      </c>
      <c r="S711" s="76">
        <f t="shared" si="213"/>
        <v>0.64684406084231982</v>
      </c>
      <c r="T711" s="76">
        <f t="shared" si="214"/>
        <v>0.35315593915768018</v>
      </c>
      <c r="U711" s="76">
        <f t="shared" si="215"/>
        <v>-1.0408455656056446</v>
      </c>
      <c r="W711" s="76">
        <f t="shared" si="216"/>
        <v>0</v>
      </c>
      <c r="X711" s="76">
        <f t="shared" si="217"/>
        <v>1</v>
      </c>
      <c r="Y711" s="76">
        <f t="shared" si="218"/>
        <v>0.5</v>
      </c>
      <c r="Z711" s="76">
        <f t="shared" si="200"/>
        <v>0.5</v>
      </c>
      <c r="AA711" s="76">
        <f t="shared" si="219"/>
        <v>-0.69314718055994529</v>
      </c>
    </row>
    <row r="712" spans="1:27" x14ac:dyDescent="0.25">
      <c r="A712">
        <v>0</v>
      </c>
      <c r="B712">
        <v>0</v>
      </c>
      <c r="C712">
        <v>0</v>
      </c>
      <c r="E712" s="87">
        <f t="shared" si="201"/>
        <v>0</v>
      </c>
      <c r="F712" s="87">
        <f t="shared" si="202"/>
        <v>1</v>
      </c>
      <c r="G712" s="87">
        <f t="shared" si="203"/>
        <v>0.5</v>
      </c>
      <c r="H712" s="87">
        <f t="shared" si="204"/>
        <v>0.5</v>
      </c>
      <c r="I712" s="87">
        <f t="shared" si="205"/>
        <v>-0.69314718055994529</v>
      </c>
      <c r="K712" s="76">
        <f t="shared" si="206"/>
        <v>0</v>
      </c>
      <c r="L712" s="76">
        <f t="shared" si="207"/>
        <v>1</v>
      </c>
      <c r="M712" s="76">
        <f t="shared" si="208"/>
        <v>0.5</v>
      </c>
      <c r="N712" s="76">
        <f t="shared" si="209"/>
        <v>0.5</v>
      </c>
      <c r="O712" s="76">
        <f t="shared" si="210"/>
        <v>-0.69314718055994529</v>
      </c>
      <c r="Q712" s="76">
        <f t="shared" si="211"/>
        <v>0</v>
      </c>
      <c r="R712" s="76">
        <f t="shared" si="212"/>
        <v>1</v>
      </c>
      <c r="S712" s="76">
        <f t="shared" si="213"/>
        <v>0.5</v>
      </c>
      <c r="T712" s="76">
        <f t="shared" si="214"/>
        <v>0.5</v>
      </c>
      <c r="U712" s="76">
        <f t="shared" si="215"/>
        <v>-0.69314718055994529</v>
      </c>
      <c r="W712" s="76">
        <f t="shared" si="216"/>
        <v>0</v>
      </c>
      <c r="X712" s="76">
        <f t="shared" si="217"/>
        <v>1</v>
      </c>
      <c r="Y712" s="76">
        <f t="shared" si="218"/>
        <v>0.5</v>
      </c>
      <c r="Z712" s="76">
        <f t="shared" si="200"/>
        <v>0.5</v>
      </c>
      <c r="AA712" s="76">
        <f t="shared" si="219"/>
        <v>-0.69314718055994529</v>
      </c>
    </row>
    <row r="713" spans="1:27" x14ac:dyDescent="0.25">
      <c r="A713">
        <v>0</v>
      </c>
      <c r="B713">
        <v>0</v>
      </c>
      <c r="C713">
        <v>0</v>
      </c>
      <c r="E713" s="87">
        <f t="shared" si="201"/>
        <v>0</v>
      </c>
      <c r="F713" s="87">
        <f t="shared" si="202"/>
        <v>1</v>
      </c>
      <c r="G713" s="87">
        <f t="shared" si="203"/>
        <v>0.5</v>
      </c>
      <c r="H713" s="87">
        <f t="shared" si="204"/>
        <v>0.5</v>
      </c>
      <c r="I713" s="87">
        <f t="shared" si="205"/>
        <v>-0.69314718055994529</v>
      </c>
      <c r="K713" s="76">
        <f t="shared" si="206"/>
        <v>0</v>
      </c>
      <c r="L713" s="76">
        <f t="shared" si="207"/>
        <v>1</v>
      </c>
      <c r="M713" s="76">
        <f t="shared" si="208"/>
        <v>0.5</v>
      </c>
      <c r="N713" s="76">
        <f t="shared" si="209"/>
        <v>0.5</v>
      </c>
      <c r="O713" s="76">
        <f t="shared" si="210"/>
        <v>-0.69314718055994529</v>
      </c>
      <c r="Q713" s="76">
        <f t="shared" si="211"/>
        <v>0</v>
      </c>
      <c r="R713" s="76">
        <f t="shared" si="212"/>
        <v>1</v>
      </c>
      <c r="S713" s="76">
        <f t="shared" si="213"/>
        <v>0.5</v>
      </c>
      <c r="T713" s="76">
        <f t="shared" si="214"/>
        <v>0.5</v>
      </c>
      <c r="U713" s="76">
        <f t="shared" si="215"/>
        <v>-0.69314718055994529</v>
      </c>
      <c r="W713" s="76">
        <f t="shared" si="216"/>
        <v>0</v>
      </c>
      <c r="X713" s="76">
        <f t="shared" si="217"/>
        <v>1</v>
      </c>
      <c r="Y713" s="76">
        <f t="shared" si="218"/>
        <v>0.5</v>
      </c>
      <c r="Z713" s="76">
        <f t="shared" ref="Z713:Z776" si="220">IF(A713=1,Y713,1-Y713)</f>
        <v>0.5</v>
      </c>
      <c r="AA713" s="76">
        <f t="shared" si="219"/>
        <v>-0.69314718055994529</v>
      </c>
    </row>
    <row r="714" spans="1:27" x14ac:dyDescent="0.25">
      <c r="A714">
        <v>0</v>
      </c>
      <c r="B714">
        <v>0</v>
      </c>
      <c r="C714">
        <v>0</v>
      </c>
      <c r="E714" s="87">
        <f t="shared" ref="E714:E777" si="221">$A$3+$B$3*$B714</f>
        <v>0</v>
      </c>
      <c r="F714" s="87">
        <f t="shared" ref="F714:F777" si="222">EXP(E714)</f>
        <v>1</v>
      </c>
      <c r="G714" s="87">
        <f t="shared" ref="G714:G777" si="223">F714/(F714+1)</f>
        <v>0.5</v>
      </c>
      <c r="H714" s="87">
        <f t="shared" ref="H714:H777" si="224">IF($A714=1,G714,1-G714)</f>
        <v>0.5</v>
      </c>
      <c r="I714" s="87">
        <f t="shared" ref="I714:I777" si="225">LN(H714)</f>
        <v>-0.69314718055994529</v>
      </c>
      <c r="K714" s="76">
        <f t="shared" ref="K714:K777" si="226">$A$3+$B$3*$B714+$C$3*$C714</f>
        <v>0</v>
      </c>
      <c r="L714" s="76">
        <f t="shared" ref="L714:L777" si="227">EXP(K714)</f>
        <v>1</v>
      </c>
      <c r="M714" s="76">
        <f t="shared" ref="M714:M777" si="228">L714/(L714+1)</f>
        <v>0.5</v>
      </c>
      <c r="N714" s="76">
        <f t="shared" ref="N714:N777" si="229">IF($A714=1,M714,1-M714)</f>
        <v>0.5</v>
      </c>
      <c r="O714" s="76">
        <f t="shared" ref="O714:O777" si="230">LN(N714)</f>
        <v>-0.69314718055994529</v>
      </c>
      <c r="Q714" s="76">
        <f t="shared" ref="Q714:Q777" si="231">$A$3+$B$3*$B714+$C$3*$C714+$D$3*$B714*$C714</f>
        <v>0</v>
      </c>
      <c r="R714" s="76">
        <f t="shared" ref="R714:R777" si="232">EXP(Q714)</f>
        <v>1</v>
      </c>
      <c r="S714" s="76">
        <f t="shared" ref="S714:S777" si="233">R714/(R714+1)</f>
        <v>0.5</v>
      </c>
      <c r="T714" s="76">
        <f t="shared" ref="T714:T777" si="234">IF($A714=1,S714,1-S714)</f>
        <v>0.5</v>
      </c>
      <c r="U714" s="76">
        <f t="shared" ref="U714:U777" si="235">LN(T714)</f>
        <v>-0.69314718055994529</v>
      </c>
      <c r="W714" s="76">
        <f t="shared" ref="W714:W777" si="236">$A$3</f>
        <v>0</v>
      </c>
      <c r="X714" s="76">
        <f t="shared" ref="X714:X777" si="237">EXP(W714)</f>
        <v>1</v>
      </c>
      <c r="Y714" s="76">
        <f t="shared" ref="Y714:Y777" si="238">X714/(X714+1)</f>
        <v>0.5</v>
      </c>
      <c r="Z714" s="76">
        <f t="shared" si="220"/>
        <v>0.5</v>
      </c>
      <c r="AA714" s="76">
        <f t="shared" ref="AA714:AA777" si="239">LN(Z714)</f>
        <v>-0.69314718055994529</v>
      </c>
    </row>
    <row r="715" spans="1:27" x14ac:dyDescent="0.25">
      <c r="A715">
        <v>0</v>
      </c>
      <c r="B715">
        <v>0</v>
      </c>
      <c r="C715">
        <v>0</v>
      </c>
      <c r="E715" s="87">
        <f t="shared" si="221"/>
        <v>0</v>
      </c>
      <c r="F715" s="87">
        <f t="shared" si="222"/>
        <v>1</v>
      </c>
      <c r="G715" s="87">
        <f t="shared" si="223"/>
        <v>0.5</v>
      </c>
      <c r="H715" s="87">
        <f t="shared" si="224"/>
        <v>0.5</v>
      </c>
      <c r="I715" s="87">
        <f t="shared" si="225"/>
        <v>-0.69314718055994529</v>
      </c>
      <c r="K715" s="76">
        <f t="shared" si="226"/>
        <v>0</v>
      </c>
      <c r="L715" s="76">
        <f t="shared" si="227"/>
        <v>1</v>
      </c>
      <c r="M715" s="76">
        <f t="shared" si="228"/>
        <v>0.5</v>
      </c>
      <c r="N715" s="76">
        <f t="shared" si="229"/>
        <v>0.5</v>
      </c>
      <c r="O715" s="76">
        <f t="shared" si="230"/>
        <v>-0.69314718055994529</v>
      </c>
      <c r="Q715" s="76">
        <f t="shared" si="231"/>
        <v>0</v>
      </c>
      <c r="R715" s="76">
        <f t="shared" si="232"/>
        <v>1</v>
      </c>
      <c r="S715" s="76">
        <f t="shared" si="233"/>
        <v>0.5</v>
      </c>
      <c r="T715" s="76">
        <f t="shared" si="234"/>
        <v>0.5</v>
      </c>
      <c r="U715" s="76">
        <f t="shared" si="235"/>
        <v>-0.69314718055994529</v>
      </c>
      <c r="W715" s="76">
        <f t="shared" si="236"/>
        <v>0</v>
      </c>
      <c r="X715" s="76">
        <f t="shared" si="237"/>
        <v>1</v>
      </c>
      <c r="Y715" s="76">
        <f t="shared" si="238"/>
        <v>0.5</v>
      </c>
      <c r="Z715" s="76">
        <f t="shared" si="220"/>
        <v>0.5</v>
      </c>
      <c r="AA715" s="76">
        <f t="shared" si="239"/>
        <v>-0.69314718055994529</v>
      </c>
    </row>
    <row r="716" spans="1:27" x14ac:dyDescent="0.25">
      <c r="A716">
        <v>0</v>
      </c>
      <c r="B716">
        <v>0</v>
      </c>
      <c r="C716">
        <v>1</v>
      </c>
      <c r="E716" s="87">
        <f t="shared" si="221"/>
        <v>0</v>
      </c>
      <c r="F716" s="87">
        <f t="shared" si="222"/>
        <v>1</v>
      </c>
      <c r="G716" s="87">
        <f t="shared" si="223"/>
        <v>0.5</v>
      </c>
      <c r="H716" s="87">
        <f t="shared" si="224"/>
        <v>0.5</v>
      </c>
      <c r="I716" s="87">
        <f t="shared" si="225"/>
        <v>-0.69314718055994529</v>
      </c>
      <c r="K716" s="76">
        <f t="shared" si="226"/>
        <v>0.605195533283861</v>
      </c>
      <c r="L716" s="76">
        <f t="shared" si="227"/>
        <v>1.8316103146534117</v>
      </c>
      <c r="M716" s="76">
        <f t="shared" si="228"/>
        <v>0.64684406084231982</v>
      </c>
      <c r="N716" s="76">
        <f t="shared" si="229"/>
        <v>0.35315593915768018</v>
      </c>
      <c r="O716" s="76">
        <f t="shared" si="230"/>
        <v>-1.0408455656056446</v>
      </c>
      <c r="Q716" s="76">
        <f t="shared" si="231"/>
        <v>0.605195533283861</v>
      </c>
      <c r="R716" s="76">
        <f t="shared" si="232"/>
        <v>1.8316103146534117</v>
      </c>
      <c r="S716" s="76">
        <f t="shared" si="233"/>
        <v>0.64684406084231982</v>
      </c>
      <c r="T716" s="76">
        <f t="shared" si="234"/>
        <v>0.35315593915768018</v>
      </c>
      <c r="U716" s="76">
        <f t="shared" si="235"/>
        <v>-1.0408455656056446</v>
      </c>
      <c r="W716" s="76">
        <f t="shared" si="236"/>
        <v>0</v>
      </c>
      <c r="X716" s="76">
        <f t="shared" si="237"/>
        <v>1</v>
      </c>
      <c r="Y716" s="76">
        <f t="shared" si="238"/>
        <v>0.5</v>
      </c>
      <c r="Z716" s="76">
        <f t="shared" si="220"/>
        <v>0.5</v>
      </c>
      <c r="AA716" s="76">
        <f t="shared" si="239"/>
        <v>-0.69314718055994529</v>
      </c>
    </row>
    <row r="717" spans="1:27" x14ac:dyDescent="0.25">
      <c r="A717">
        <v>0</v>
      </c>
      <c r="B717">
        <v>0</v>
      </c>
      <c r="C717">
        <v>1</v>
      </c>
      <c r="E717" s="87">
        <f t="shared" si="221"/>
        <v>0</v>
      </c>
      <c r="F717" s="87">
        <f t="shared" si="222"/>
        <v>1</v>
      </c>
      <c r="G717" s="87">
        <f t="shared" si="223"/>
        <v>0.5</v>
      </c>
      <c r="H717" s="87">
        <f t="shared" si="224"/>
        <v>0.5</v>
      </c>
      <c r="I717" s="87">
        <f t="shared" si="225"/>
        <v>-0.69314718055994529</v>
      </c>
      <c r="K717" s="76">
        <f t="shared" si="226"/>
        <v>0.605195533283861</v>
      </c>
      <c r="L717" s="76">
        <f t="shared" si="227"/>
        <v>1.8316103146534117</v>
      </c>
      <c r="M717" s="76">
        <f t="shared" si="228"/>
        <v>0.64684406084231982</v>
      </c>
      <c r="N717" s="76">
        <f t="shared" si="229"/>
        <v>0.35315593915768018</v>
      </c>
      <c r="O717" s="76">
        <f t="shared" si="230"/>
        <v>-1.0408455656056446</v>
      </c>
      <c r="Q717" s="76">
        <f t="shared" si="231"/>
        <v>0.605195533283861</v>
      </c>
      <c r="R717" s="76">
        <f t="shared" si="232"/>
        <v>1.8316103146534117</v>
      </c>
      <c r="S717" s="76">
        <f t="shared" si="233"/>
        <v>0.64684406084231982</v>
      </c>
      <c r="T717" s="76">
        <f t="shared" si="234"/>
        <v>0.35315593915768018</v>
      </c>
      <c r="U717" s="76">
        <f t="shared" si="235"/>
        <v>-1.0408455656056446</v>
      </c>
      <c r="W717" s="76">
        <f t="shared" si="236"/>
        <v>0</v>
      </c>
      <c r="X717" s="76">
        <f t="shared" si="237"/>
        <v>1</v>
      </c>
      <c r="Y717" s="76">
        <f t="shared" si="238"/>
        <v>0.5</v>
      </c>
      <c r="Z717" s="76">
        <f t="shared" si="220"/>
        <v>0.5</v>
      </c>
      <c r="AA717" s="76">
        <f t="shared" si="239"/>
        <v>-0.69314718055994529</v>
      </c>
    </row>
    <row r="718" spans="1:27" x14ac:dyDescent="0.25">
      <c r="A718">
        <v>0</v>
      </c>
      <c r="B718">
        <v>0</v>
      </c>
      <c r="C718">
        <v>1</v>
      </c>
      <c r="E718" s="87">
        <f t="shared" si="221"/>
        <v>0</v>
      </c>
      <c r="F718" s="87">
        <f t="shared" si="222"/>
        <v>1</v>
      </c>
      <c r="G718" s="87">
        <f t="shared" si="223"/>
        <v>0.5</v>
      </c>
      <c r="H718" s="87">
        <f t="shared" si="224"/>
        <v>0.5</v>
      </c>
      <c r="I718" s="87">
        <f t="shared" si="225"/>
        <v>-0.69314718055994529</v>
      </c>
      <c r="K718" s="76">
        <f t="shared" si="226"/>
        <v>0.605195533283861</v>
      </c>
      <c r="L718" s="76">
        <f t="shared" si="227"/>
        <v>1.8316103146534117</v>
      </c>
      <c r="M718" s="76">
        <f t="shared" si="228"/>
        <v>0.64684406084231982</v>
      </c>
      <c r="N718" s="76">
        <f t="shared" si="229"/>
        <v>0.35315593915768018</v>
      </c>
      <c r="O718" s="76">
        <f t="shared" si="230"/>
        <v>-1.0408455656056446</v>
      </c>
      <c r="Q718" s="76">
        <f t="shared" si="231"/>
        <v>0.605195533283861</v>
      </c>
      <c r="R718" s="76">
        <f t="shared" si="232"/>
        <v>1.8316103146534117</v>
      </c>
      <c r="S718" s="76">
        <f t="shared" si="233"/>
        <v>0.64684406084231982</v>
      </c>
      <c r="T718" s="76">
        <f t="shared" si="234"/>
        <v>0.35315593915768018</v>
      </c>
      <c r="U718" s="76">
        <f t="shared" si="235"/>
        <v>-1.0408455656056446</v>
      </c>
      <c r="W718" s="76">
        <f t="shared" si="236"/>
        <v>0</v>
      </c>
      <c r="X718" s="76">
        <f t="shared" si="237"/>
        <v>1</v>
      </c>
      <c r="Y718" s="76">
        <f t="shared" si="238"/>
        <v>0.5</v>
      </c>
      <c r="Z718" s="76">
        <f t="shared" si="220"/>
        <v>0.5</v>
      </c>
      <c r="AA718" s="76">
        <f t="shared" si="239"/>
        <v>-0.69314718055994529</v>
      </c>
    </row>
    <row r="719" spans="1:27" x14ac:dyDescent="0.25">
      <c r="A719">
        <v>0</v>
      </c>
      <c r="B719">
        <v>0</v>
      </c>
      <c r="C719">
        <v>1</v>
      </c>
      <c r="E719" s="87">
        <f t="shared" si="221"/>
        <v>0</v>
      </c>
      <c r="F719" s="87">
        <f t="shared" si="222"/>
        <v>1</v>
      </c>
      <c r="G719" s="87">
        <f t="shared" si="223"/>
        <v>0.5</v>
      </c>
      <c r="H719" s="87">
        <f t="shared" si="224"/>
        <v>0.5</v>
      </c>
      <c r="I719" s="87">
        <f t="shared" si="225"/>
        <v>-0.69314718055994529</v>
      </c>
      <c r="K719" s="76">
        <f t="shared" si="226"/>
        <v>0.605195533283861</v>
      </c>
      <c r="L719" s="76">
        <f t="shared" si="227"/>
        <v>1.8316103146534117</v>
      </c>
      <c r="M719" s="76">
        <f t="shared" si="228"/>
        <v>0.64684406084231982</v>
      </c>
      <c r="N719" s="76">
        <f t="shared" si="229"/>
        <v>0.35315593915768018</v>
      </c>
      <c r="O719" s="76">
        <f t="shared" si="230"/>
        <v>-1.0408455656056446</v>
      </c>
      <c r="Q719" s="76">
        <f t="shared" si="231"/>
        <v>0.605195533283861</v>
      </c>
      <c r="R719" s="76">
        <f t="shared" si="232"/>
        <v>1.8316103146534117</v>
      </c>
      <c r="S719" s="76">
        <f t="shared" si="233"/>
        <v>0.64684406084231982</v>
      </c>
      <c r="T719" s="76">
        <f t="shared" si="234"/>
        <v>0.35315593915768018</v>
      </c>
      <c r="U719" s="76">
        <f t="shared" si="235"/>
        <v>-1.0408455656056446</v>
      </c>
      <c r="W719" s="76">
        <f t="shared" si="236"/>
        <v>0</v>
      </c>
      <c r="X719" s="76">
        <f t="shared" si="237"/>
        <v>1</v>
      </c>
      <c r="Y719" s="76">
        <f t="shared" si="238"/>
        <v>0.5</v>
      </c>
      <c r="Z719" s="76">
        <f t="shared" si="220"/>
        <v>0.5</v>
      </c>
      <c r="AA719" s="76">
        <f t="shared" si="239"/>
        <v>-0.69314718055994529</v>
      </c>
    </row>
    <row r="720" spans="1:27" x14ac:dyDescent="0.25">
      <c r="A720">
        <v>0</v>
      </c>
      <c r="B720">
        <v>0</v>
      </c>
      <c r="C720">
        <v>0</v>
      </c>
      <c r="E720" s="87">
        <f t="shared" si="221"/>
        <v>0</v>
      </c>
      <c r="F720" s="87">
        <f t="shared" si="222"/>
        <v>1</v>
      </c>
      <c r="G720" s="87">
        <f t="shared" si="223"/>
        <v>0.5</v>
      </c>
      <c r="H720" s="87">
        <f t="shared" si="224"/>
        <v>0.5</v>
      </c>
      <c r="I720" s="87">
        <f t="shared" si="225"/>
        <v>-0.69314718055994529</v>
      </c>
      <c r="K720" s="76">
        <f t="shared" si="226"/>
        <v>0</v>
      </c>
      <c r="L720" s="76">
        <f t="shared" si="227"/>
        <v>1</v>
      </c>
      <c r="M720" s="76">
        <f t="shared" si="228"/>
        <v>0.5</v>
      </c>
      <c r="N720" s="76">
        <f t="shared" si="229"/>
        <v>0.5</v>
      </c>
      <c r="O720" s="76">
        <f t="shared" si="230"/>
        <v>-0.69314718055994529</v>
      </c>
      <c r="Q720" s="76">
        <f t="shared" si="231"/>
        <v>0</v>
      </c>
      <c r="R720" s="76">
        <f t="shared" si="232"/>
        <v>1</v>
      </c>
      <c r="S720" s="76">
        <f t="shared" si="233"/>
        <v>0.5</v>
      </c>
      <c r="T720" s="76">
        <f t="shared" si="234"/>
        <v>0.5</v>
      </c>
      <c r="U720" s="76">
        <f t="shared" si="235"/>
        <v>-0.69314718055994529</v>
      </c>
      <c r="W720" s="76">
        <f t="shared" si="236"/>
        <v>0</v>
      </c>
      <c r="X720" s="76">
        <f t="shared" si="237"/>
        <v>1</v>
      </c>
      <c r="Y720" s="76">
        <f t="shared" si="238"/>
        <v>0.5</v>
      </c>
      <c r="Z720" s="76">
        <f t="shared" si="220"/>
        <v>0.5</v>
      </c>
      <c r="AA720" s="76">
        <f t="shared" si="239"/>
        <v>-0.69314718055994529</v>
      </c>
    </row>
    <row r="721" spans="1:27" x14ac:dyDescent="0.25">
      <c r="A721">
        <v>0</v>
      </c>
      <c r="B721">
        <v>0</v>
      </c>
      <c r="C721">
        <v>1</v>
      </c>
      <c r="E721" s="87">
        <f t="shared" si="221"/>
        <v>0</v>
      </c>
      <c r="F721" s="87">
        <f t="shared" si="222"/>
        <v>1</v>
      </c>
      <c r="G721" s="87">
        <f t="shared" si="223"/>
        <v>0.5</v>
      </c>
      <c r="H721" s="87">
        <f t="shared" si="224"/>
        <v>0.5</v>
      </c>
      <c r="I721" s="87">
        <f t="shared" si="225"/>
        <v>-0.69314718055994529</v>
      </c>
      <c r="K721" s="76">
        <f t="shared" si="226"/>
        <v>0.605195533283861</v>
      </c>
      <c r="L721" s="76">
        <f t="shared" si="227"/>
        <v>1.8316103146534117</v>
      </c>
      <c r="M721" s="76">
        <f t="shared" si="228"/>
        <v>0.64684406084231982</v>
      </c>
      <c r="N721" s="76">
        <f t="shared" si="229"/>
        <v>0.35315593915768018</v>
      </c>
      <c r="O721" s="76">
        <f t="shared" si="230"/>
        <v>-1.0408455656056446</v>
      </c>
      <c r="Q721" s="76">
        <f t="shared" si="231"/>
        <v>0.605195533283861</v>
      </c>
      <c r="R721" s="76">
        <f t="shared" si="232"/>
        <v>1.8316103146534117</v>
      </c>
      <c r="S721" s="76">
        <f t="shared" si="233"/>
        <v>0.64684406084231982</v>
      </c>
      <c r="T721" s="76">
        <f t="shared" si="234"/>
        <v>0.35315593915768018</v>
      </c>
      <c r="U721" s="76">
        <f t="shared" si="235"/>
        <v>-1.0408455656056446</v>
      </c>
      <c r="W721" s="76">
        <f t="shared" si="236"/>
        <v>0</v>
      </c>
      <c r="X721" s="76">
        <f t="shared" si="237"/>
        <v>1</v>
      </c>
      <c r="Y721" s="76">
        <f t="shared" si="238"/>
        <v>0.5</v>
      </c>
      <c r="Z721" s="76">
        <f t="shared" si="220"/>
        <v>0.5</v>
      </c>
      <c r="AA721" s="76">
        <f t="shared" si="239"/>
        <v>-0.69314718055994529</v>
      </c>
    </row>
    <row r="722" spans="1:27" x14ac:dyDescent="0.25">
      <c r="A722">
        <v>0</v>
      </c>
      <c r="B722">
        <v>0</v>
      </c>
      <c r="C722">
        <v>0</v>
      </c>
      <c r="E722" s="87">
        <f t="shared" si="221"/>
        <v>0</v>
      </c>
      <c r="F722" s="87">
        <f t="shared" si="222"/>
        <v>1</v>
      </c>
      <c r="G722" s="87">
        <f t="shared" si="223"/>
        <v>0.5</v>
      </c>
      <c r="H722" s="87">
        <f t="shared" si="224"/>
        <v>0.5</v>
      </c>
      <c r="I722" s="87">
        <f t="shared" si="225"/>
        <v>-0.69314718055994529</v>
      </c>
      <c r="K722" s="76">
        <f t="shared" si="226"/>
        <v>0</v>
      </c>
      <c r="L722" s="76">
        <f t="shared" si="227"/>
        <v>1</v>
      </c>
      <c r="M722" s="76">
        <f t="shared" si="228"/>
        <v>0.5</v>
      </c>
      <c r="N722" s="76">
        <f t="shared" si="229"/>
        <v>0.5</v>
      </c>
      <c r="O722" s="76">
        <f t="shared" si="230"/>
        <v>-0.69314718055994529</v>
      </c>
      <c r="Q722" s="76">
        <f t="shared" si="231"/>
        <v>0</v>
      </c>
      <c r="R722" s="76">
        <f t="shared" si="232"/>
        <v>1</v>
      </c>
      <c r="S722" s="76">
        <f t="shared" si="233"/>
        <v>0.5</v>
      </c>
      <c r="T722" s="76">
        <f t="shared" si="234"/>
        <v>0.5</v>
      </c>
      <c r="U722" s="76">
        <f t="shared" si="235"/>
        <v>-0.69314718055994529</v>
      </c>
      <c r="W722" s="76">
        <f t="shared" si="236"/>
        <v>0</v>
      </c>
      <c r="X722" s="76">
        <f t="shared" si="237"/>
        <v>1</v>
      </c>
      <c r="Y722" s="76">
        <f t="shared" si="238"/>
        <v>0.5</v>
      </c>
      <c r="Z722" s="76">
        <f t="shared" si="220"/>
        <v>0.5</v>
      </c>
      <c r="AA722" s="76">
        <f t="shared" si="239"/>
        <v>-0.69314718055994529</v>
      </c>
    </row>
    <row r="723" spans="1:27" x14ac:dyDescent="0.25">
      <c r="A723">
        <v>0</v>
      </c>
      <c r="B723">
        <v>0</v>
      </c>
      <c r="C723">
        <v>0</v>
      </c>
      <c r="E723" s="87">
        <f t="shared" si="221"/>
        <v>0</v>
      </c>
      <c r="F723" s="87">
        <f t="shared" si="222"/>
        <v>1</v>
      </c>
      <c r="G723" s="87">
        <f t="shared" si="223"/>
        <v>0.5</v>
      </c>
      <c r="H723" s="87">
        <f t="shared" si="224"/>
        <v>0.5</v>
      </c>
      <c r="I723" s="87">
        <f t="shared" si="225"/>
        <v>-0.69314718055994529</v>
      </c>
      <c r="K723" s="76">
        <f t="shared" si="226"/>
        <v>0</v>
      </c>
      <c r="L723" s="76">
        <f t="shared" si="227"/>
        <v>1</v>
      </c>
      <c r="M723" s="76">
        <f t="shared" si="228"/>
        <v>0.5</v>
      </c>
      <c r="N723" s="76">
        <f t="shared" si="229"/>
        <v>0.5</v>
      </c>
      <c r="O723" s="76">
        <f t="shared" si="230"/>
        <v>-0.69314718055994529</v>
      </c>
      <c r="Q723" s="76">
        <f t="shared" si="231"/>
        <v>0</v>
      </c>
      <c r="R723" s="76">
        <f t="shared" si="232"/>
        <v>1</v>
      </c>
      <c r="S723" s="76">
        <f t="shared" si="233"/>
        <v>0.5</v>
      </c>
      <c r="T723" s="76">
        <f t="shared" si="234"/>
        <v>0.5</v>
      </c>
      <c r="U723" s="76">
        <f t="shared" si="235"/>
        <v>-0.69314718055994529</v>
      </c>
      <c r="W723" s="76">
        <f t="shared" si="236"/>
        <v>0</v>
      </c>
      <c r="X723" s="76">
        <f t="shared" si="237"/>
        <v>1</v>
      </c>
      <c r="Y723" s="76">
        <f t="shared" si="238"/>
        <v>0.5</v>
      </c>
      <c r="Z723" s="76">
        <f t="shared" si="220"/>
        <v>0.5</v>
      </c>
      <c r="AA723" s="76">
        <f t="shared" si="239"/>
        <v>-0.69314718055994529</v>
      </c>
    </row>
    <row r="724" spans="1:27" x14ac:dyDescent="0.25">
      <c r="A724">
        <v>0</v>
      </c>
      <c r="B724">
        <v>0</v>
      </c>
      <c r="C724">
        <v>0</v>
      </c>
      <c r="E724" s="87">
        <f t="shared" si="221"/>
        <v>0</v>
      </c>
      <c r="F724" s="87">
        <f t="shared" si="222"/>
        <v>1</v>
      </c>
      <c r="G724" s="87">
        <f t="shared" si="223"/>
        <v>0.5</v>
      </c>
      <c r="H724" s="87">
        <f t="shared" si="224"/>
        <v>0.5</v>
      </c>
      <c r="I724" s="87">
        <f t="shared" si="225"/>
        <v>-0.69314718055994529</v>
      </c>
      <c r="K724" s="76">
        <f t="shared" si="226"/>
        <v>0</v>
      </c>
      <c r="L724" s="76">
        <f t="shared" si="227"/>
        <v>1</v>
      </c>
      <c r="M724" s="76">
        <f t="shared" si="228"/>
        <v>0.5</v>
      </c>
      <c r="N724" s="76">
        <f t="shared" si="229"/>
        <v>0.5</v>
      </c>
      <c r="O724" s="76">
        <f t="shared" si="230"/>
        <v>-0.69314718055994529</v>
      </c>
      <c r="Q724" s="76">
        <f t="shared" si="231"/>
        <v>0</v>
      </c>
      <c r="R724" s="76">
        <f t="shared" si="232"/>
        <v>1</v>
      </c>
      <c r="S724" s="76">
        <f t="shared" si="233"/>
        <v>0.5</v>
      </c>
      <c r="T724" s="76">
        <f t="shared" si="234"/>
        <v>0.5</v>
      </c>
      <c r="U724" s="76">
        <f t="shared" si="235"/>
        <v>-0.69314718055994529</v>
      </c>
      <c r="W724" s="76">
        <f t="shared" si="236"/>
        <v>0</v>
      </c>
      <c r="X724" s="76">
        <f t="shared" si="237"/>
        <v>1</v>
      </c>
      <c r="Y724" s="76">
        <f t="shared" si="238"/>
        <v>0.5</v>
      </c>
      <c r="Z724" s="76">
        <f t="shared" si="220"/>
        <v>0.5</v>
      </c>
      <c r="AA724" s="76">
        <f t="shared" si="239"/>
        <v>-0.69314718055994529</v>
      </c>
    </row>
    <row r="725" spans="1:27" x14ac:dyDescent="0.25">
      <c r="A725">
        <v>0</v>
      </c>
      <c r="B725">
        <v>0</v>
      </c>
      <c r="C725">
        <v>0</v>
      </c>
      <c r="E725" s="87">
        <f t="shared" si="221"/>
        <v>0</v>
      </c>
      <c r="F725" s="87">
        <f t="shared" si="222"/>
        <v>1</v>
      </c>
      <c r="G725" s="87">
        <f t="shared" si="223"/>
        <v>0.5</v>
      </c>
      <c r="H725" s="87">
        <f t="shared" si="224"/>
        <v>0.5</v>
      </c>
      <c r="I725" s="87">
        <f t="shared" si="225"/>
        <v>-0.69314718055994529</v>
      </c>
      <c r="K725" s="76">
        <f t="shared" si="226"/>
        <v>0</v>
      </c>
      <c r="L725" s="76">
        <f t="shared" si="227"/>
        <v>1</v>
      </c>
      <c r="M725" s="76">
        <f t="shared" si="228"/>
        <v>0.5</v>
      </c>
      <c r="N725" s="76">
        <f t="shared" si="229"/>
        <v>0.5</v>
      </c>
      <c r="O725" s="76">
        <f t="shared" si="230"/>
        <v>-0.69314718055994529</v>
      </c>
      <c r="Q725" s="76">
        <f t="shared" si="231"/>
        <v>0</v>
      </c>
      <c r="R725" s="76">
        <f t="shared" si="232"/>
        <v>1</v>
      </c>
      <c r="S725" s="76">
        <f t="shared" si="233"/>
        <v>0.5</v>
      </c>
      <c r="T725" s="76">
        <f t="shared" si="234"/>
        <v>0.5</v>
      </c>
      <c r="U725" s="76">
        <f t="shared" si="235"/>
        <v>-0.69314718055994529</v>
      </c>
      <c r="W725" s="76">
        <f t="shared" si="236"/>
        <v>0</v>
      </c>
      <c r="X725" s="76">
        <f t="shared" si="237"/>
        <v>1</v>
      </c>
      <c r="Y725" s="76">
        <f t="shared" si="238"/>
        <v>0.5</v>
      </c>
      <c r="Z725" s="76">
        <f t="shared" si="220"/>
        <v>0.5</v>
      </c>
      <c r="AA725" s="76">
        <f t="shared" si="239"/>
        <v>-0.69314718055994529</v>
      </c>
    </row>
    <row r="726" spans="1:27" x14ac:dyDescent="0.25">
      <c r="A726">
        <v>0</v>
      </c>
      <c r="B726">
        <v>0</v>
      </c>
      <c r="C726">
        <v>0</v>
      </c>
      <c r="E726" s="87">
        <f t="shared" si="221"/>
        <v>0</v>
      </c>
      <c r="F726" s="87">
        <f t="shared" si="222"/>
        <v>1</v>
      </c>
      <c r="G726" s="87">
        <f t="shared" si="223"/>
        <v>0.5</v>
      </c>
      <c r="H726" s="87">
        <f t="shared" si="224"/>
        <v>0.5</v>
      </c>
      <c r="I726" s="87">
        <f t="shared" si="225"/>
        <v>-0.69314718055994529</v>
      </c>
      <c r="K726" s="76">
        <f t="shared" si="226"/>
        <v>0</v>
      </c>
      <c r="L726" s="76">
        <f t="shared" si="227"/>
        <v>1</v>
      </c>
      <c r="M726" s="76">
        <f t="shared" si="228"/>
        <v>0.5</v>
      </c>
      <c r="N726" s="76">
        <f t="shared" si="229"/>
        <v>0.5</v>
      </c>
      <c r="O726" s="76">
        <f t="shared" si="230"/>
        <v>-0.69314718055994529</v>
      </c>
      <c r="Q726" s="76">
        <f t="shared" si="231"/>
        <v>0</v>
      </c>
      <c r="R726" s="76">
        <f t="shared" si="232"/>
        <v>1</v>
      </c>
      <c r="S726" s="76">
        <f t="shared" si="233"/>
        <v>0.5</v>
      </c>
      <c r="T726" s="76">
        <f t="shared" si="234"/>
        <v>0.5</v>
      </c>
      <c r="U726" s="76">
        <f t="shared" si="235"/>
        <v>-0.69314718055994529</v>
      </c>
      <c r="W726" s="76">
        <f t="shared" si="236"/>
        <v>0</v>
      </c>
      <c r="X726" s="76">
        <f t="shared" si="237"/>
        <v>1</v>
      </c>
      <c r="Y726" s="76">
        <f t="shared" si="238"/>
        <v>0.5</v>
      </c>
      <c r="Z726" s="76">
        <f t="shared" si="220"/>
        <v>0.5</v>
      </c>
      <c r="AA726" s="76">
        <f t="shared" si="239"/>
        <v>-0.69314718055994529</v>
      </c>
    </row>
    <row r="727" spans="1:27" x14ac:dyDescent="0.25">
      <c r="A727">
        <v>0</v>
      </c>
      <c r="B727">
        <v>0</v>
      </c>
      <c r="C727">
        <v>1</v>
      </c>
      <c r="E727" s="87">
        <f t="shared" si="221"/>
        <v>0</v>
      </c>
      <c r="F727" s="87">
        <f t="shared" si="222"/>
        <v>1</v>
      </c>
      <c r="G727" s="87">
        <f t="shared" si="223"/>
        <v>0.5</v>
      </c>
      <c r="H727" s="87">
        <f t="shared" si="224"/>
        <v>0.5</v>
      </c>
      <c r="I727" s="87">
        <f t="shared" si="225"/>
        <v>-0.69314718055994529</v>
      </c>
      <c r="K727" s="76">
        <f t="shared" si="226"/>
        <v>0.605195533283861</v>
      </c>
      <c r="L727" s="76">
        <f t="shared" si="227"/>
        <v>1.8316103146534117</v>
      </c>
      <c r="M727" s="76">
        <f t="shared" si="228"/>
        <v>0.64684406084231982</v>
      </c>
      <c r="N727" s="76">
        <f t="shared" si="229"/>
        <v>0.35315593915768018</v>
      </c>
      <c r="O727" s="76">
        <f t="shared" si="230"/>
        <v>-1.0408455656056446</v>
      </c>
      <c r="Q727" s="76">
        <f t="shared" si="231"/>
        <v>0.605195533283861</v>
      </c>
      <c r="R727" s="76">
        <f t="shared" si="232"/>
        <v>1.8316103146534117</v>
      </c>
      <c r="S727" s="76">
        <f t="shared" si="233"/>
        <v>0.64684406084231982</v>
      </c>
      <c r="T727" s="76">
        <f t="shared" si="234"/>
        <v>0.35315593915768018</v>
      </c>
      <c r="U727" s="76">
        <f t="shared" si="235"/>
        <v>-1.0408455656056446</v>
      </c>
      <c r="W727" s="76">
        <f t="shared" si="236"/>
        <v>0</v>
      </c>
      <c r="X727" s="76">
        <f t="shared" si="237"/>
        <v>1</v>
      </c>
      <c r="Y727" s="76">
        <f t="shared" si="238"/>
        <v>0.5</v>
      </c>
      <c r="Z727" s="76">
        <f t="shared" si="220"/>
        <v>0.5</v>
      </c>
      <c r="AA727" s="76">
        <f t="shared" si="239"/>
        <v>-0.69314718055994529</v>
      </c>
    </row>
    <row r="728" spans="1:27" x14ac:dyDescent="0.25">
      <c r="A728">
        <v>0</v>
      </c>
      <c r="B728">
        <v>0</v>
      </c>
      <c r="C728">
        <v>1</v>
      </c>
      <c r="E728" s="87">
        <f t="shared" si="221"/>
        <v>0</v>
      </c>
      <c r="F728" s="87">
        <f t="shared" si="222"/>
        <v>1</v>
      </c>
      <c r="G728" s="87">
        <f t="shared" si="223"/>
        <v>0.5</v>
      </c>
      <c r="H728" s="87">
        <f t="shared" si="224"/>
        <v>0.5</v>
      </c>
      <c r="I728" s="87">
        <f t="shared" si="225"/>
        <v>-0.69314718055994529</v>
      </c>
      <c r="K728" s="76">
        <f t="shared" si="226"/>
        <v>0.605195533283861</v>
      </c>
      <c r="L728" s="76">
        <f t="shared" si="227"/>
        <v>1.8316103146534117</v>
      </c>
      <c r="M728" s="76">
        <f t="shared" si="228"/>
        <v>0.64684406084231982</v>
      </c>
      <c r="N728" s="76">
        <f t="shared" si="229"/>
        <v>0.35315593915768018</v>
      </c>
      <c r="O728" s="76">
        <f t="shared" si="230"/>
        <v>-1.0408455656056446</v>
      </c>
      <c r="Q728" s="76">
        <f t="shared" si="231"/>
        <v>0.605195533283861</v>
      </c>
      <c r="R728" s="76">
        <f t="shared" si="232"/>
        <v>1.8316103146534117</v>
      </c>
      <c r="S728" s="76">
        <f t="shared" si="233"/>
        <v>0.64684406084231982</v>
      </c>
      <c r="T728" s="76">
        <f t="shared" si="234"/>
        <v>0.35315593915768018</v>
      </c>
      <c r="U728" s="76">
        <f t="shared" si="235"/>
        <v>-1.0408455656056446</v>
      </c>
      <c r="W728" s="76">
        <f t="shared" si="236"/>
        <v>0</v>
      </c>
      <c r="X728" s="76">
        <f t="shared" si="237"/>
        <v>1</v>
      </c>
      <c r="Y728" s="76">
        <f t="shared" si="238"/>
        <v>0.5</v>
      </c>
      <c r="Z728" s="76">
        <f t="shared" si="220"/>
        <v>0.5</v>
      </c>
      <c r="AA728" s="76">
        <f t="shared" si="239"/>
        <v>-0.69314718055994529</v>
      </c>
    </row>
    <row r="729" spans="1:27" x14ac:dyDescent="0.25">
      <c r="A729">
        <v>0</v>
      </c>
      <c r="B729">
        <v>0</v>
      </c>
      <c r="C729">
        <v>1</v>
      </c>
      <c r="E729" s="87">
        <f t="shared" si="221"/>
        <v>0</v>
      </c>
      <c r="F729" s="87">
        <f t="shared" si="222"/>
        <v>1</v>
      </c>
      <c r="G729" s="87">
        <f t="shared" si="223"/>
        <v>0.5</v>
      </c>
      <c r="H729" s="87">
        <f t="shared" si="224"/>
        <v>0.5</v>
      </c>
      <c r="I729" s="87">
        <f t="shared" si="225"/>
        <v>-0.69314718055994529</v>
      </c>
      <c r="K729" s="76">
        <f t="shared" si="226"/>
        <v>0.605195533283861</v>
      </c>
      <c r="L729" s="76">
        <f t="shared" si="227"/>
        <v>1.8316103146534117</v>
      </c>
      <c r="M729" s="76">
        <f t="shared" si="228"/>
        <v>0.64684406084231982</v>
      </c>
      <c r="N729" s="76">
        <f t="shared" si="229"/>
        <v>0.35315593915768018</v>
      </c>
      <c r="O729" s="76">
        <f t="shared" si="230"/>
        <v>-1.0408455656056446</v>
      </c>
      <c r="Q729" s="76">
        <f t="shared" si="231"/>
        <v>0.605195533283861</v>
      </c>
      <c r="R729" s="76">
        <f t="shared" si="232"/>
        <v>1.8316103146534117</v>
      </c>
      <c r="S729" s="76">
        <f t="shared" si="233"/>
        <v>0.64684406084231982</v>
      </c>
      <c r="T729" s="76">
        <f t="shared" si="234"/>
        <v>0.35315593915768018</v>
      </c>
      <c r="U729" s="76">
        <f t="shared" si="235"/>
        <v>-1.0408455656056446</v>
      </c>
      <c r="W729" s="76">
        <f t="shared" si="236"/>
        <v>0</v>
      </c>
      <c r="X729" s="76">
        <f t="shared" si="237"/>
        <v>1</v>
      </c>
      <c r="Y729" s="76">
        <f t="shared" si="238"/>
        <v>0.5</v>
      </c>
      <c r="Z729" s="76">
        <f t="shared" si="220"/>
        <v>0.5</v>
      </c>
      <c r="AA729" s="76">
        <f t="shared" si="239"/>
        <v>-0.69314718055994529</v>
      </c>
    </row>
    <row r="730" spans="1:27" x14ac:dyDescent="0.25">
      <c r="A730">
        <v>0</v>
      </c>
      <c r="B730">
        <v>0</v>
      </c>
      <c r="C730">
        <v>0</v>
      </c>
      <c r="E730" s="87">
        <f t="shared" si="221"/>
        <v>0</v>
      </c>
      <c r="F730" s="87">
        <f t="shared" si="222"/>
        <v>1</v>
      </c>
      <c r="G730" s="87">
        <f t="shared" si="223"/>
        <v>0.5</v>
      </c>
      <c r="H730" s="87">
        <f t="shared" si="224"/>
        <v>0.5</v>
      </c>
      <c r="I730" s="87">
        <f t="shared" si="225"/>
        <v>-0.69314718055994529</v>
      </c>
      <c r="K730" s="76">
        <f t="shared" si="226"/>
        <v>0</v>
      </c>
      <c r="L730" s="76">
        <f t="shared" si="227"/>
        <v>1</v>
      </c>
      <c r="M730" s="76">
        <f t="shared" si="228"/>
        <v>0.5</v>
      </c>
      <c r="N730" s="76">
        <f t="shared" si="229"/>
        <v>0.5</v>
      </c>
      <c r="O730" s="76">
        <f t="shared" si="230"/>
        <v>-0.69314718055994529</v>
      </c>
      <c r="Q730" s="76">
        <f t="shared" si="231"/>
        <v>0</v>
      </c>
      <c r="R730" s="76">
        <f t="shared" si="232"/>
        <v>1</v>
      </c>
      <c r="S730" s="76">
        <f t="shared" si="233"/>
        <v>0.5</v>
      </c>
      <c r="T730" s="76">
        <f t="shared" si="234"/>
        <v>0.5</v>
      </c>
      <c r="U730" s="76">
        <f t="shared" si="235"/>
        <v>-0.69314718055994529</v>
      </c>
      <c r="W730" s="76">
        <f t="shared" si="236"/>
        <v>0</v>
      </c>
      <c r="X730" s="76">
        <f t="shared" si="237"/>
        <v>1</v>
      </c>
      <c r="Y730" s="76">
        <f t="shared" si="238"/>
        <v>0.5</v>
      </c>
      <c r="Z730" s="76">
        <f t="shared" si="220"/>
        <v>0.5</v>
      </c>
      <c r="AA730" s="76">
        <f t="shared" si="239"/>
        <v>-0.69314718055994529</v>
      </c>
    </row>
    <row r="731" spans="1:27" x14ac:dyDescent="0.25">
      <c r="A731">
        <v>0</v>
      </c>
      <c r="B731">
        <v>0</v>
      </c>
      <c r="C731">
        <v>0</v>
      </c>
      <c r="E731" s="87">
        <f t="shared" si="221"/>
        <v>0</v>
      </c>
      <c r="F731" s="87">
        <f t="shared" si="222"/>
        <v>1</v>
      </c>
      <c r="G731" s="87">
        <f t="shared" si="223"/>
        <v>0.5</v>
      </c>
      <c r="H731" s="87">
        <f t="shared" si="224"/>
        <v>0.5</v>
      </c>
      <c r="I731" s="87">
        <f t="shared" si="225"/>
        <v>-0.69314718055994529</v>
      </c>
      <c r="K731" s="76">
        <f t="shared" si="226"/>
        <v>0</v>
      </c>
      <c r="L731" s="76">
        <f t="shared" si="227"/>
        <v>1</v>
      </c>
      <c r="M731" s="76">
        <f t="shared" si="228"/>
        <v>0.5</v>
      </c>
      <c r="N731" s="76">
        <f t="shared" si="229"/>
        <v>0.5</v>
      </c>
      <c r="O731" s="76">
        <f t="shared" si="230"/>
        <v>-0.69314718055994529</v>
      </c>
      <c r="Q731" s="76">
        <f t="shared" si="231"/>
        <v>0</v>
      </c>
      <c r="R731" s="76">
        <f t="shared" si="232"/>
        <v>1</v>
      </c>
      <c r="S731" s="76">
        <f t="shared" si="233"/>
        <v>0.5</v>
      </c>
      <c r="T731" s="76">
        <f t="shared" si="234"/>
        <v>0.5</v>
      </c>
      <c r="U731" s="76">
        <f t="shared" si="235"/>
        <v>-0.69314718055994529</v>
      </c>
      <c r="W731" s="76">
        <f t="shared" si="236"/>
        <v>0</v>
      </c>
      <c r="X731" s="76">
        <f t="shared" si="237"/>
        <v>1</v>
      </c>
      <c r="Y731" s="76">
        <f t="shared" si="238"/>
        <v>0.5</v>
      </c>
      <c r="Z731" s="76">
        <f t="shared" si="220"/>
        <v>0.5</v>
      </c>
      <c r="AA731" s="76">
        <f t="shared" si="239"/>
        <v>-0.69314718055994529</v>
      </c>
    </row>
    <row r="732" spans="1:27" x14ac:dyDescent="0.25">
      <c r="A732">
        <v>0</v>
      </c>
      <c r="B732">
        <v>0</v>
      </c>
      <c r="C732">
        <v>0</v>
      </c>
      <c r="E732" s="87">
        <f t="shared" si="221"/>
        <v>0</v>
      </c>
      <c r="F732" s="87">
        <f t="shared" si="222"/>
        <v>1</v>
      </c>
      <c r="G732" s="87">
        <f t="shared" si="223"/>
        <v>0.5</v>
      </c>
      <c r="H732" s="87">
        <f t="shared" si="224"/>
        <v>0.5</v>
      </c>
      <c r="I732" s="87">
        <f t="shared" si="225"/>
        <v>-0.69314718055994529</v>
      </c>
      <c r="K732" s="76">
        <f t="shared" si="226"/>
        <v>0</v>
      </c>
      <c r="L732" s="76">
        <f t="shared" si="227"/>
        <v>1</v>
      </c>
      <c r="M732" s="76">
        <f t="shared" si="228"/>
        <v>0.5</v>
      </c>
      <c r="N732" s="76">
        <f t="shared" si="229"/>
        <v>0.5</v>
      </c>
      <c r="O732" s="76">
        <f t="shared" si="230"/>
        <v>-0.69314718055994529</v>
      </c>
      <c r="Q732" s="76">
        <f t="shared" si="231"/>
        <v>0</v>
      </c>
      <c r="R732" s="76">
        <f t="shared" si="232"/>
        <v>1</v>
      </c>
      <c r="S732" s="76">
        <f t="shared" si="233"/>
        <v>0.5</v>
      </c>
      <c r="T732" s="76">
        <f t="shared" si="234"/>
        <v>0.5</v>
      </c>
      <c r="U732" s="76">
        <f t="shared" si="235"/>
        <v>-0.69314718055994529</v>
      </c>
      <c r="W732" s="76">
        <f t="shared" si="236"/>
        <v>0</v>
      </c>
      <c r="X732" s="76">
        <f t="shared" si="237"/>
        <v>1</v>
      </c>
      <c r="Y732" s="76">
        <f t="shared" si="238"/>
        <v>0.5</v>
      </c>
      <c r="Z732" s="76">
        <f t="shared" si="220"/>
        <v>0.5</v>
      </c>
      <c r="AA732" s="76">
        <f t="shared" si="239"/>
        <v>-0.69314718055994529</v>
      </c>
    </row>
    <row r="733" spans="1:27" x14ac:dyDescent="0.25">
      <c r="A733">
        <v>0</v>
      </c>
      <c r="B733">
        <v>0</v>
      </c>
      <c r="C733">
        <v>0</v>
      </c>
      <c r="E733" s="87">
        <f t="shared" si="221"/>
        <v>0</v>
      </c>
      <c r="F733" s="87">
        <f t="shared" si="222"/>
        <v>1</v>
      </c>
      <c r="G733" s="87">
        <f t="shared" si="223"/>
        <v>0.5</v>
      </c>
      <c r="H733" s="87">
        <f t="shared" si="224"/>
        <v>0.5</v>
      </c>
      <c r="I733" s="87">
        <f t="shared" si="225"/>
        <v>-0.69314718055994529</v>
      </c>
      <c r="K733" s="76">
        <f t="shared" si="226"/>
        <v>0</v>
      </c>
      <c r="L733" s="76">
        <f t="shared" si="227"/>
        <v>1</v>
      </c>
      <c r="M733" s="76">
        <f t="shared" si="228"/>
        <v>0.5</v>
      </c>
      <c r="N733" s="76">
        <f t="shared" si="229"/>
        <v>0.5</v>
      </c>
      <c r="O733" s="76">
        <f t="shared" si="230"/>
        <v>-0.69314718055994529</v>
      </c>
      <c r="Q733" s="76">
        <f t="shared" si="231"/>
        <v>0</v>
      </c>
      <c r="R733" s="76">
        <f t="shared" si="232"/>
        <v>1</v>
      </c>
      <c r="S733" s="76">
        <f t="shared" si="233"/>
        <v>0.5</v>
      </c>
      <c r="T733" s="76">
        <f t="shared" si="234"/>
        <v>0.5</v>
      </c>
      <c r="U733" s="76">
        <f t="shared" si="235"/>
        <v>-0.69314718055994529</v>
      </c>
      <c r="W733" s="76">
        <f t="shared" si="236"/>
        <v>0</v>
      </c>
      <c r="X733" s="76">
        <f t="shared" si="237"/>
        <v>1</v>
      </c>
      <c r="Y733" s="76">
        <f t="shared" si="238"/>
        <v>0.5</v>
      </c>
      <c r="Z733" s="76">
        <f t="shared" si="220"/>
        <v>0.5</v>
      </c>
      <c r="AA733" s="76">
        <f t="shared" si="239"/>
        <v>-0.69314718055994529</v>
      </c>
    </row>
    <row r="734" spans="1:27" x14ac:dyDescent="0.25">
      <c r="A734">
        <v>0</v>
      </c>
      <c r="B734">
        <v>0</v>
      </c>
      <c r="C734">
        <v>1</v>
      </c>
      <c r="E734" s="87">
        <f t="shared" si="221"/>
        <v>0</v>
      </c>
      <c r="F734" s="87">
        <f t="shared" si="222"/>
        <v>1</v>
      </c>
      <c r="G734" s="87">
        <f t="shared" si="223"/>
        <v>0.5</v>
      </c>
      <c r="H734" s="87">
        <f t="shared" si="224"/>
        <v>0.5</v>
      </c>
      <c r="I734" s="87">
        <f t="shared" si="225"/>
        <v>-0.69314718055994529</v>
      </c>
      <c r="K734" s="76">
        <f t="shared" si="226"/>
        <v>0.605195533283861</v>
      </c>
      <c r="L734" s="76">
        <f t="shared" si="227"/>
        <v>1.8316103146534117</v>
      </c>
      <c r="M734" s="76">
        <f t="shared" si="228"/>
        <v>0.64684406084231982</v>
      </c>
      <c r="N734" s="76">
        <f t="shared" si="229"/>
        <v>0.35315593915768018</v>
      </c>
      <c r="O734" s="76">
        <f t="shared" si="230"/>
        <v>-1.0408455656056446</v>
      </c>
      <c r="Q734" s="76">
        <f t="shared" si="231"/>
        <v>0.605195533283861</v>
      </c>
      <c r="R734" s="76">
        <f t="shared" si="232"/>
        <v>1.8316103146534117</v>
      </c>
      <c r="S734" s="76">
        <f t="shared" si="233"/>
        <v>0.64684406084231982</v>
      </c>
      <c r="T734" s="76">
        <f t="shared" si="234"/>
        <v>0.35315593915768018</v>
      </c>
      <c r="U734" s="76">
        <f t="shared" si="235"/>
        <v>-1.0408455656056446</v>
      </c>
      <c r="W734" s="76">
        <f t="shared" si="236"/>
        <v>0</v>
      </c>
      <c r="X734" s="76">
        <f t="shared" si="237"/>
        <v>1</v>
      </c>
      <c r="Y734" s="76">
        <f t="shared" si="238"/>
        <v>0.5</v>
      </c>
      <c r="Z734" s="76">
        <f t="shared" si="220"/>
        <v>0.5</v>
      </c>
      <c r="AA734" s="76">
        <f t="shared" si="239"/>
        <v>-0.69314718055994529</v>
      </c>
    </row>
    <row r="735" spans="1:27" x14ac:dyDescent="0.25">
      <c r="A735">
        <v>0</v>
      </c>
      <c r="B735">
        <v>0</v>
      </c>
      <c r="C735">
        <v>0</v>
      </c>
      <c r="E735" s="87">
        <f t="shared" si="221"/>
        <v>0</v>
      </c>
      <c r="F735" s="87">
        <f t="shared" si="222"/>
        <v>1</v>
      </c>
      <c r="G735" s="87">
        <f t="shared" si="223"/>
        <v>0.5</v>
      </c>
      <c r="H735" s="87">
        <f t="shared" si="224"/>
        <v>0.5</v>
      </c>
      <c r="I735" s="87">
        <f t="shared" si="225"/>
        <v>-0.69314718055994529</v>
      </c>
      <c r="K735" s="76">
        <f t="shared" si="226"/>
        <v>0</v>
      </c>
      <c r="L735" s="76">
        <f t="shared" si="227"/>
        <v>1</v>
      </c>
      <c r="M735" s="76">
        <f t="shared" si="228"/>
        <v>0.5</v>
      </c>
      <c r="N735" s="76">
        <f t="shared" si="229"/>
        <v>0.5</v>
      </c>
      <c r="O735" s="76">
        <f t="shared" si="230"/>
        <v>-0.69314718055994529</v>
      </c>
      <c r="Q735" s="76">
        <f t="shared" si="231"/>
        <v>0</v>
      </c>
      <c r="R735" s="76">
        <f t="shared" si="232"/>
        <v>1</v>
      </c>
      <c r="S735" s="76">
        <f t="shared" si="233"/>
        <v>0.5</v>
      </c>
      <c r="T735" s="76">
        <f t="shared" si="234"/>
        <v>0.5</v>
      </c>
      <c r="U735" s="76">
        <f t="shared" si="235"/>
        <v>-0.69314718055994529</v>
      </c>
      <c r="W735" s="76">
        <f t="shared" si="236"/>
        <v>0</v>
      </c>
      <c r="X735" s="76">
        <f t="shared" si="237"/>
        <v>1</v>
      </c>
      <c r="Y735" s="76">
        <f t="shared" si="238"/>
        <v>0.5</v>
      </c>
      <c r="Z735" s="76">
        <f t="shared" si="220"/>
        <v>0.5</v>
      </c>
      <c r="AA735" s="76">
        <f t="shared" si="239"/>
        <v>-0.69314718055994529</v>
      </c>
    </row>
    <row r="736" spans="1:27" x14ac:dyDescent="0.25">
      <c r="A736">
        <v>0</v>
      </c>
      <c r="B736">
        <v>0</v>
      </c>
      <c r="C736">
        <v>0</v>
      </c>
      <c r="E736" s="87">
        <f t="shared" si="221"/>
        <v>0</v>
      </c>
      <c r="F736" s="87">
        <f t="shared" si="222"/>
        <v>1</v>
      </c>
      <c r="G736" s="87">
        <f t="shared" si="223"/>
        <v>0.5</v>
      </c>
      <c r="H736" s="87">
        <f t="shared" si="224"/>
        <v>0.5</v>
      </c>
      <c r="I736" s="87">
        <f t="shared" si="225"/>
        <v>-0.69314718055994529</v>
      </c>
      <c r="K736" s="76">
        <f t="shared" si="226"/>
        <v>0</v>
      </c>
      <c r="L736" s="76">
        <f t="shared" si="227"/>
        <v>1</v>
      </c>
      <c r="M736" s="76">
        <f t="shared" si="228"/>
        <v>0.5</v>
      </c>
      <c r="N736" s="76">
        <f t="shared" si="229"/>
        <v>0.5</v>
      </c>
      <c r="O736" s="76">
        <f t="shared" si="230"/>
        <v>-0.69314718055994529</v>
      </c>
      <c r="Q736" s="76">
        <f t="shared" si="231"/>
        <v>0</v>
      </c>
      <c r="R736" s="76">
        <f t="shared" si="232"/>
        <v>1</v>
      </c>
      <c r="S736" s="76">
        <f t="shared" si="233"/>
        <v>0.5</v>
      </c>
      <c r="T736" s="76">
        <f t="shared" si="234"/>
        <v>0.5</v>
      </c>
      <c r="U736" s="76">
        <f t="shared" si="235"/>
        <v>-0.69314718055994529</v>
      </c>
      <c r="W736" s="76">
        <f t="shared" si="236"/>
        <v>0</v>
      </c>
      <c r="X736" s="76">
        <f t="shared" si="237"/>
        <v>1</v>
      </c>
      <c r="Y736" s="76">
        <f t="shared" si="238"/>
        <v>0.5</v>
      </c>
      <c r="Z736" s="76">
        <f t="shared" si="220"/>
        <v>0.5</v>
      </c>
      <c r="AA736" s="76">
        <f t="shared" si="239"/>
        <v>-0.69314718055994529</v>
      </c>
    </row>
    <row r="737" spans="1:27" x14ac:dyDescent="0.25">
      <c r="A737">
        <v>0</v>
      </c>
      <c r="B737">
        <v>0</v>
      </c>
      <c r="C737">
        <v>0</v>
      </c>
      <c r="E737" s="87">
        <f t="shared" si="221"/>
        <v>0</v>
      </c>
      <c r="F737" s="87">
        <f t="shared" si="222"/>
        <v>1</v>
      </c>
      <c r="G737" s="87">
        <f t="shared" si="223"/>
        <v>0.5</v>
      </c>
      <c r="H737" s="87">
        <f t="shared" si="224"/>
        <v>0.5</v>
      </c>
      <c r="I737" s="87">
        <f t="shared" si="225"/>
        <v>-0.69314718055994529</v>
      </c>
      <c r="K737" s="76">
        <f t="shared" si="226"/>
        <v>0</v>
      </c>
      <c r="L737" s="76">
        <f t="shared" si="227"/>
        <v>1</v>
      </c>
      <c r="M737" s="76">
        <f t="shared" si="228"/>
        <v>0.5</v>
      </c>
      <c r="N737" s="76">
        <f t="shared" si="229"/>
        <v>0.5</v>
      </c>
      <c r="O737" s="76">
        <f t="shared" si="230"/>
        <v>-0.69314718055994529</v>
      </c>
      <c r="Q737" s="76">
        <f t="shared" si="231"/>
        <v>0</v>
      </c>
      <c r="R737" s="76">
        <f t="shared" si="232"/>
        <v>1</v>
      </c>
      <c r="S737" s="76">
        <f t="shared" si="233"/>
        <v>0.5</v>
      </c>
      <c r="T737" s="76">
        <f t="shared" si="234"/>
        <v>0.5</v>
      </c>
      <c r="U737" s="76">
        <f t="shared" si="235"/>
        <v>-0.69314718055994529</v>
      </c>
      <c r="W737" s="76">
        <f t="shared" si="236"/>
        <v>0</v>
      </c>
      <c r="X737" s="76">
        <f t="shared" si="237"/>
        <v>1</v>
      </c>
      <c r="Y737" s="76">
        <f t="shared" si="238"/>
        <v>0.5</v>
      </c>
      <c r="Z737" s="76">
        <f t="shared" si="220"/>
        <v>0.5</v>
      </c>
      <c r="AA737" s="76">
        <f t="shared" si="239"/>
        <v>-0.69314718055994529</v>
      </c>
    </row>
    <row r="738" spans="1:27" x14ac:dyDescent="0.25">
      <c r="A738">
        <v>0</v>
      </c>
      <c r="B738">
        <v>0</v>
      </c>
      <c r="C738">
        <v>1</v>
      </c>
      <c r="E738" s="87">
        <f t="shared" si="221"/>
        <v>0</v>
      </c>
      <c r="F738" s="87">
        <f t="shared" si="222"/>
        <v>1</v>
      </c>
      <c r="G738" s="87">
        <f t="shared" si="223"/>
        <v>0.5</v>
      </c>
      <c r="H738" s="87">
        <f t="shared" si="224"/>
        <v>0.5</v>
      </c>
      <c r="I738" s="87">
        <f t="shared" si="225"/>
        <v>-0.69314718055994529</v>
      </c>
      <c r="K738" s="76">
        <f t="shared" si="226"/>
        <v>0.605195533283861</v>
      </c>
      <c r="L738" s="76">
        <f t="shared" si="227"/>
        <v>1.8316103146534117</v>
      </c>
      <c r="M738" s="76">
        <f t="shared" si="228"/>
        <v>0.64684406084231982</v>
      </c>
      <c r="N738" s="76">
        <f t="shared" si="229"/>
        <v>0.35315593915768018</v>
      </c>
      <c r="O738" s="76">
        <f t="shared" si="230"/>
        <v>-1.0408455656056446</v>
      </c>
      <c r="Q738" s="76">
        <f t="shared" si="231"/>
        <v>0.605195533283861</v>
      </c>
      <c r="R738" s="76">
        <f t="shared" si="232"/>
        <v>1.8316103146534117</v>
      </c>
      <c r="S738" s="76">
        <f t="shared" si="233"/>
        <v>0.64684406084231982</v>
      </c>
      <c r="T738" s="76">
        <f t="shared" si="234"/>
        <v>0.35315593915768018</v>
      </c>
      <c r="U738" s="76">
        <f t="shared" si="235"/>
        <v>-1.0408455656056446</v>
      </c>
      <c r="W738" s="76">
        <f t="shared" si="236"/>
        <v>0</v>
      </c>
      <c r="X738" s="76">
        <f t="shared" si="237"/>
        <v>1</v>
      </c>
      <c r="Y738" s="76">
        <f t="shared" si="238"/>
        <v>0.5</v>
      </c>
      <c r="Z738" s="76">
        <f t="shared" si="220"/>
        <v>0.5</v>
      </c>
      <c r="AA738" s="76">
        <f t="shared" si="239"/>
        <v>-0.69314718055994529</v>
      </c>
    </row>
    <row r="739" spans="1:27" x14ac:dyDescent="0.25">
      <c r="A739">
        <v>0</v>
      </c>
      <c r="B739">
        <v>0</v>
      </c>
      <c r="C739">
        <v>0</v>
      </c>
      <c r="E739" s="87">
        <f t="shared" si="221"/>
        <v>0</v>
      </c>
      <c r="F739" s="87">
        <f t="shared" si="222"/>
        <v>1</v>
      </c>
      <c r="G739" s="87">
        <f t="shared" si="223"/>
        <v>0.5</v>
      </c>
      <c r="H739" s="87">
        <f t="shared" si="224"/>
        <v>0.5</v>
      </c>
      <c r="I739" s="87">
        <f t="shared" si="225"/>
        <v>-0.69314718055994529</v>
      </c>
      <c r="K739" s="76">
        <f t="shared" si="226"/>
        <v>0</v>
      </c>
      <c r="L739" s="76">
        <f t="shared" si="227"/>
        <v>1</v>
      </c>
      <c r="M739" s="76">
        <f t="shared" si="228"/>
        <v>0.5</v>
      </c>
      <c r="N739" s="76">
        <f t="shared" si="229"/>
        <v>0.5</v>
      </c>
      <c r="O739" s="76">
        <f t="shared" si="230"/>
        <v>-0.69314718055994529</v>
      </c>
      <c r="Q739" s="76">
        <f t="shared" si="231"/>
        <v>0</v>
      </c>
      <c r="R739" s="76">
        <f t="shared" si="232"/>
        <v>1</v>
      </c>
      <c r="S739" s="76">
        <f t="shared" si="233"/>
        <v>0.5</v>
      </c>
      <c r="T739" s="76">
        <f t="shared" si="234"/>
        <v>0.5</v>
      </c>
      <c r="U739" s="76">
        <f t="shared" si="235"/>
        <v>-0.69314718055994529</v>
      </c>
      <c r="W739" s="76">
        <f t="shared" si="236"/>
        <v>0</v>
      </c>
      <c r="X739" s="76">
        <f t="shared" si="237"/>
        <v>1</v>
      </c>
      <c r="Y739" s="76">
        <f t="shared" si="238"/>
        <v>0.5</v>
      </c>
      <c r="Z739" s="76">
        <f t="shared" si="220"/>
        <v>0.5</v>
      </c>
      <c r="AA739" s="76">
        <f t="shared" si="239"/>
        <v>-0.69314718055994529</v>
      </c>
    </row>
    <row r="740" spans="1:27" x14ac:dyDescent="0.25">
      <c r="A740">
        <v>0</v>
      </c>
      <c r="B740">
        <v>0</v>
      </c>
      <c r="C740">
        <v>1</v>
      </c>
      <c r="E740" s="87">
        <f t="shared" si="221"/>
        <v>0</v>
      </c>
      <c r="F740" s="87">
        <f t="shared" si="222"/>
        <v>1</v>
      </c>
      <c r="G740" s="87">
        <f t="shared" si="223"/>
        <v>0.5</v>
      </c>
      <c r="H740" s="87">
        <f t="shared" si="224"/>
        <v>0.5</v>
      </c>
      <c r="I740" s="87">
        <f t="shared" si="225"/>
        <v>-0.69314718055994529</v>
      </c>
      <c r="K740" s="76">
        <f t="shared" si="226"/>
        <v>0.605195533283861</v>
      </c>
      <c r="L740" s="76">
        <f t="shared" si="227"/>
        <v>1.8316103146534117</v>
      </c>
      <c r="M740" s="76">
        <f t="shared" si="228"/>
        <v>0.64684406084231982</v>
      </c>
      <c r="N740" s="76">
        <f t="shared" si="229"/>
        <v>0.35315593915768018</v>
      </c>
      <c r="O740" s="76">
        <f t="shared" si="230"/>
        <v>-1.0408455656056446</v>
      </c>
      <c r="Q740" s="76">
        <f t="shared" si="231"/>
        <v>0.605195533283861</v>
      </c>
      <c r="R740" s="76">
        <f t="shared" si="232"/>
        <v>1.8316103146534117</v>
      </c>
      <c r="S740" s="76">
        <f t="shared" si="233"/>
        <v>0.64684406084231982</v>
      </c>
      <c r="T740" s="76">
        <f t="shared" si="234"/>
        <v>0.35315593915768018</v>
      </c>
      <c r="U740" s="76">
        <f t="shared" si="235"/>
        <v>-1.0408455656056446</v>
      </c>
      <c r="W740" s="76">
        <f t="shared" si="236"/>
        <v>0</v>
      </c>
      <c r="X740" s="76">
        <f t="shared" si="237"/>
        <v>1</v>
      </c>
      <c r="Y740" s="76">
        <f t="shared" si="238"/>
        <v>0.5</v>
      </c>
      <c r="Z740" s="76">
        <f t="shared" si="220"/>
        <v>0.5</v>
      </c>
      <c r="AA740" s="76">
        <f t="shared" si="239"/>
        <v>-0.69314718055994529</v>
      </c>
    </row>
    <row r="741" spans="1:27" x14ac:dyDescent="0.25">
      <c r="A741">
        <v>0</v>
      </c>
      <c r="B741">
        <v>0</v>
      </c>
      <c r="C741">
        <v>0</v>
      </c>
      <c r="E741" s="87">
        <f t="shared" si="221"/>
        <v>0</v>
      </c>
      <c r="F741" s="87">
        <f t="shared" si="222"/>
        <v>1</v>
      </c>
      <c r="G741" s="87">
        <f t="shared" si="223"/>
        <v>0.5</v>
      </c>
      <c r="H741" s="87">
        <f t="shared" si="224"/>
        <v>0.5</v>
      </c>
      <c r="I741" s="87">
        <f t="shared" si="225"/>
        <v>-0.69314718055994529</v>
      </c>
      <c r="K741" s="76">
        <f t="shared" si="226"/>
        <v>0</v>
      </c>
      <c r="L741" s="76">
        <f t="shared" si="227"/>
        <v>1</v>
      </c>
      <c r="M741" s="76">
        <f t="shared" si="228"/>
        <v>0.5</v>
      </c>
      <c r="N741" s="76">
        <f t="shared" si="229"/>
        <v>0.5</v>
      </c>
      <c r="O741" s="76">
        <f t="shared" si="230"/>
        <v>-0.69314718055994529</v>
      </c>
      <c r="Q741" s="76">
        <f t="shared" si="231"/>
        <v>0</v>
      </c>
      <c r="R741" s="76">
        <f t="shared" si="232"/>
        <v>1</v>
      </c>
      <c r="S741" s="76">
        <f t="shared" si="233"/>
        <v>0.5</v>
      </c>
      <c r="T741" s="76">
        <f t="shared" si="234"/>
        <v>0.5</v>
      </c>
      <c r="U741" s="76">
        <f t="shared" si="235"/>
        <v>-0.69314718055994529</v>
      </c>
      <c r="W741" s="76">
        <f t="shared" si="236"/>
        <v>0</v>
      </c>
      <c r="X741" s="76">
        <f t="shared" si="237"/>
        <v>1</v>
      </c>
      <c r="Y741" s="76">
        <f t="shared" si="238"/>
        <v>0.5</v>
      </c>
      <c r="Z741" s="76">
        <f t="shared" si="220"/>
        <v>0.5</v>
      </c>
      <c r="AA741" s="76">
        <f t="shared" si="239"/>
        <v>-0.69314718055994529</v>
      </c>
    </row>
    <row r="742" spans="1:27" x14ac:dyDescent="0.25">
      <c r="A742">
        <v>0</v>
      </c>
      <c r="B742">
        <v>0</v>
      </c>
      <c r="C742">
        <v>0</v>
      </c>
      <c r="E742" s="87">
        <f t="shared" si="221"/>
        <v>0</v>
      </c>
      <c r="F742" s="87">
        <f t="shared" si="222"/>
        <v>1</v>
      </c>
      <c r="G742" s="87">
        <f t="shared" si="223"/>
        <v>0.5</v>
      </c>
      <c r="H742" s="87">
        <f t="shared" si="224"/>
        <v>0.5</v>
      </c>
      <c r="I742" s="87">
        <f t="shared" si="225"/>
        <v>-0.69314718055994529</v>
      </c>
      <c r="K742" s="76">
        <f t="shared" si="226"/>
        <v>0</v>
      </c>
      <c r="L742" s="76">
        <f t="shared" si="227"/>
        <v>1</v>
      </c>
      <c r="M742" s="76">
        <f t="shared" si="228"/>
        <v>0.5</v>
      </c>
      <c r="N742" s="76">
        <f t="shared" si="229"/>
        <v>0.5</v>
      </c>
      <c r="O742" s="76">
        <f t="shared" si="230"/>
        <v>-0.69314718055994529</v>
      </c>
      <c r="Q742" s="76">
        <f t="shared" si="231"/>
        <v>0</v>
      </c>
      <c r="R742" s="76">
        <f t="shared" si="232"/>
        <v>1</v>
      </c>
      <c r="S742" s="76">
        <f t="shared" si="233"/>
        <v>0.5</v>
      </c>
      <c r="T742" s="76">
        <f t="shared" si="234"/>
        <v>0.5</v>
      </c>
      <c r="U742" s="76">
        <f t="shared" si="235"/>
        <v>-0.69314718055994529</v>
      </c>
      <c r="W742" s="76">
        <f t="shared" si="236"/>
        <v>0</v>
      </c>
      <c r="X742" s="76">
        <f t="shared" si="237"/>
        <v>1</v>
      </c>
      <c r="Y742" s="76">
        <f t="shared" si="238"/>
        <v>0.5</v>
      </c>
      <c r="Z742" s="76">
        <f t="shared" si="220"/>
        <v>0.5</v>
      </c>
      <c r="AA742" s="76">
        <f t="shared" si="239"/>
        <v>-0.69314718055994529</v>
      </c>
    </row>
    <row r="743" spans="1:27" x14ac:dyDescent="0.25">
      <c r="A743">
        <v>0</v>
      </c>
      <c r="B743">
        <v>0</v>
      </c>
      <c r="C743">
        <v>1</v>
      </c>
      <c r="E743" s="87">
        <f t="shared" si="221"/>
        <v>0</v>
      </c>
      <c r="F743" s="87">
        <f t="shared" si="222"/>
        <v>1</v>
      </c>
      <c r="G743" s="87">
        <f t="shared" si="223"/>
        <v>0.5</v>
      </c>
      <c r="H743" s="87">
        <f t="shared" si="224"/>
        <v>0.5</v>
      </c>
      <c r="I743" s="87">
        <f t="shared" si="225"/>
        <v>-0.69314718055994529</v>
      </c>
      <c r="K743" s="76">
        <f t="shared" si="226"/>
        <v>0.605195533283861</v>
      </c>
      <c r="L743" s="76">
        <f t="shared" si="227"/>
        <v>1.8316103146534117</v>
      </c>
      <c r="M743" s="76">
        <f t="shared" si="228"/>
        <v>0.64684406084231982</v>
      </c>
      <c r="N743" s="76">
        <f t="shared" si="229"/>
        <v>0.35315593915768018</v>
      </c>
      <c r="O743" s="76">
        <f t="shared" si="230"/>
        <v>-1.0408455656056446</v>
      </c>
      <c r="Q743" s="76">
        <f t="shared" si="231"/>
        <v>0.605195533283861</v>
      </c>
      <c r="R743" s="76">
        <f t="shared" si="232"/>
        <v>1.8316103146534117</v>
      </c>
      <c r="S743" s="76">
        <f t="shared" si="233"/>
        <v>0.64684406084231982</v>
      </c>
      <c r="T743" s="76">
        <f t="shared" si="234"/>
        <v>0.35315593915768018</v>
      </c>
      <c r="U743" s="76">
        <f t="shared" si="235"/>
        <v>-1.0408455656056446</v>
      </c>
      <c r="W743" s="76">
        <f t="shared" si="236"/>
        <v>0</v>
      </c>
      <c r="X743" s="76">
        <f t="shared" si="237"/>
        <v>1</v>
      </c>
      <c r="Y743" s="76">
        <f t="shared" si="238"/>
        <v>0.5</v>
      </c>
      <c r="Z743" s="76">
        <f t="shared" si="220"/>
        <v>0.5</v>
      </c>
      <c r="AA743" s="76">
        <f t="shared" si="239"/>
        <v>-0.69314718055994529</v>
      </c>
    </row>
    <row r="744" spans="1:27" x14ac:dyDescent="0.25">
      <c r="A744">
        <v>0</v>
      </c>
      <c r="B744">
        <v>0</v>
      </c>
      <c r="C744">
        <v>0</v>
      </c>
      <c r="E744" s="87">
        <f t="shared" si="221"/>
        <v>0</v>
      </c>
      <c r="F744" s="87">
        <f t="shared" si="222"/>
        <v>1</v>
      </c>
      <c r="G744" s="87">
        <f t="shared" si="223"/>
        <v>0.5</v>
      </c>
      <c r="H744" s="87">
        <f t="shared" si="224"/>
        <v>0.5</v>
      </c>
      <c r="I744" s="87">
        <f t="shared" si="225"/>
        <v>-0.69314718055994529</v>
      </c>
      <c r="K744" s="76">
        <f t="shared" si="226"/>
        <v>0</v>
      </c>
      <c r="L744" s="76">
        <f t="shared" si="227"/>
        <v>1</v>
      </c>
      <c r="M744" s="76">
        <f t="shared" si="228"/>
        <v>0.5</v>
      </c>
      <c r="N744" s="76">
        <f t="shared" si="229"/>
        <v>0.5</v>
      </c>
      <c r="O744" s="76">
        <f t="shared" si="230"/>
        <v>-0.69314718055994529</v>
      </c>
      <c r="Q744" s="76">
        <f t="shared" si="231"/>
        <v>0</v>
      </c>
      <c r="R744" s="76">
        <f t="shared" si="232"/>
        <v>1</v>
      </c>
      <c r="S744" s="76">
        <f t="shared" si="233"/>
        <v>0.5</v>
      </c>
      <c r="T744" s="76">
        <f t="shared" si="234"/>
        <v>0.5</v>
      </c>
      <c r="U744" s="76">
        <f t="shared" si="235"/>
        <v>-0.69314718055994529</v>
      </c>
      <c r="W744" s="76">
        <f t="shared" si="236"/>
        <v>0</v>
      </c>
      <c r="X744" s="76">
        <f t="shared" si="237"/>
        <v>1</v>
      </c>
      <c r="Y744" s="76">
        <f t="shared" si="238"/>
        <v>0.5</v>
      </c>
      <c r="Z744" s="76">
        <f t="shared" si="220"/>
        <v>0.5</v>
      </c>
      <c r="AA744" s="76">
        <f t="shared" si="239"/>
        <v>-0.69314718055994529</v>
      </c>
    </row>
    <row r="745" spans="1:27" x14ac:dyDescent="0.25">
      <c r="A745">
        <v>0</v>
      </c>
      <c r="B745">
        <v>0</v>
      </c>
      <c r="C745">
        <v>0</v>
      </c>
      <c r="E745" s="87">
        <f t="shared" si="221"/>
        <v>0</v>
      </c>
      <c r="F745" s="87">
        <f t="shared" si="222"/>
        <v>1</v>
      </c>
      <c r="G745" s="87">
        <f t="shared" si="223"/>
        <v>0.5</v>
      </c>
      <c r="H745" s="87">
        <f t="shared" si="224"/>
        <v>0.5</v>
      </c>
      <c r="I745" s="87">
        <f t="shared" si="225"/>
        <v>-0.69314718055994529</v>
      </c>
      <c r="K745" s="76">
        <f t="shared" si="226"/>
        <v>0</v>
      </c>
      <c r="L745" s="76">
        <f t="shared" si="227"/>
        <v>1</v>
      </c>
      <c r="M745" s="76">
        <f t="shared" si="228"/>
        <v>0.5</v>
      </c>
      <c r="N745" s="76">
        <f t="shared" si="229"/>
        <v>0.5</v>
      </c>
      <c r="O745" s="76">
        <f t="shared" si="230"/>
        <v>-0.69314718055994529</v>
      </c>
      <c r="Q745" s="76">
        <f t="shared" si="231"/>
        <v>0</v>
      </c>
      <c r="R745" s="76">
        <f t="shared" si="232"/>
        <v>1</v>
      </c>
      <c r="S745" s="76">
        <f t="shared" si="233"/>
        <v>0.5</v>
      </c>
      <c r="T745" s="76">
        <f t="shared" si="234"/>
        <v>0.5</v>
      </c>
      <c r="U745" s="76">
        <f t="shared" si="235"/>
        <v>-0.69314718055994529</v>
      </c>
      <c r="W745" s="76">
        <f t="shared" si="236"/>
        <v>0</v>
      </c>
      <c r="X745" s="76">
        <f t="shared" si="237"/>
        <v>1</v>
      </c>
      <c r="Y745" s="76">
        <f t="shared" si="238"/>
        <v>0.5</v>
      </c>
      <c r="Z745" s="76">
        <f t="shared" si="220"/>
        <v>0.5</v>
      </c>
      <c r="AA745" s="76">
        <f t="shared" si="239"/>
        <v>-0.69314718055994529</v>
      </c>
    </row>
    <row r="746" spans="1:27" x14ac:dyDescent="0.25">
      <c r="A746">
        <v>0</v>
      </c>
      <c r="B746">
        <v>0</v>
      </c>
      <c r="C746">
        <v>0</v>
      </c>
      <c r="E746" s="87">
        <f t="shared" si="221"/>
        <v>0</v>
      </c>
      <c r="F746" s="87">
        <f t="shared" si="222"/>
        <v>1</v>
      </c>
      <c r="G746" s="87">
        <f t="shared" si="223"/>
        <v>0.5</v>
      </c>
      <c r="H746" s="87">
        <f t="shared" si="224"/>
        <v>0.5</v>
      </c>
      <c r="I746" s="87">
        <f t="shared" si="225"/>
        <v>-0.69314718055994529</v>
      </c>
      <c r="K746" s="76">
        <f t="shared" si="226"/>
        <v>0</v>
      </c>
      <c r="L746" s="76">
        <f t="shared" si="227"/>
        <v>1</v>
      </c>
      <c r="M746" s="76">
        <f t="shared" si="228"/>
        <v>0.5</v>
      </c>
      <c r="N746" s="76">
        <f t="shared" si="229"/>
        <v>0.5</v>
      </c>
      <c r="O746" s="76">
        <f t="shared" si="230"/>
        <v>-0.69314718055994529</v>
      </c>
      <c r="Q746" s="76">
        <f t="shared" si="231"/>
        <v>0</v>
      </c>
      <c r="R746" s="76">
        <f t="shared" si="232"/>
        <v>1</v>
      </c>
      <c r="S746" s="76">
        <f t="shared" si="233"/>
        <v>0.5</v>
      </c>
      <c r="T746" s="76">
        <f t="shared" si="234"/>
        <v>0.5</v>
      </c>
      <c r="U746" s="76">
        <f t="shared" si="235"/>
        <v>-0.69314718055994529</v>
      </c>
      <c r="W746" s="76">
        <f t="shared" si="236"/>
        <v>0</v>
      </c>
      <c r="X746" s="76">
        <f t="shared" si="237"/>
        <v>1</v>
      </c>
      <c r="Y746" s="76">
        <f t="shared" si="238"/>
        <v>0.5</v>
      </c>
      <c r="Z746" s="76">
        <f t="shared" si="220"/>
        <v>0.5</v>
      </c>
      <c r="AA746" s="76">
        <f t="shared" si="239"/>
        <v>-0.69314718055994529</v>
      </c>
    </row>
    <row r="747" spans="1:27" x14ac:dyDescent="0.25">
      <c r="A747">
        <v>0</v>
      </c>
      <c r="B747">
        <v>0</v>
      </c>
      <c r="C747">
        <v>0</v>
      </c>
      <c r="E747" s="87">
        <f t="shared" si="221"/>
        <v>0</v>
      </c>
      <c r="F747" s="87">
        <f t="shared" si="222"/>
        <v>1</v>
      </c>
      <c r="G747" s="87">
        <f t="shared" si="223"/>
        <v>0.5</v>
      </c>
      <c r="H747" s="87">
        <f t="shared" si="224"/>
        <v>0.5</v>
      </c>
      <c r="I747" s="87">
        <f t="shared" si="225"/>
        <v>-0.69314718055994529</v>
      </c>
      <c r="K747" s="76">
        <f t="shared" si="226"/>
        <v>0</v>
      </c>
      <c r="L747" s="76">
        <f t="shared" si="227"/>
        <v>1</v>
      </c>
      <c r="M747" s="76">
        <f t="shared" si="228"/>
        <v>0.5</v>
      </c>
      <c r="N747" s="76">
        <f t="shared" si="229"/>
        <v>0.5</v>
      </c>
      <c r="O747" s="76">
        <f t="shared" si="230"/>
        <v>-0.69314718055994529</v>
      </c>
      <c r="Q747" s="76">
        <f t="shared" si="231"/>
        <v>0</v>
      </c>
      <c r="R747" s="76">
        <f t="shared" si="232"/>
        <v>1</v>
      </c>
      <c r="S747" s="76">
        <f t="shared" si="233"/>
        <v>0.5</v>
      </c>
      <c r="T747" s="76">
        <f t="shared" si="234"/>
        <v>0.5</v>
      </c>
      <c r="U747" s="76">
        <f t="shared" si="235"/>
        <v>-0.69314718055994529</v>
      </c>
      <c r="W747" s="76">
        <f t="shared" si="236"/>
        <v>0</v>
      </c>
      <c r="X747" s="76">
        <f t="shared" si="237"/>
        <v>1</v>
      </c>
      <c r="Y747" s="76">
        <f t="shared" si="238"/>
        <v>0.5</v>
      </c>
      <c r="Z747" s="76">
        <f t="shared" si="220"/>
        <v>0.5</v>
      </c>
      <c r="AA747" s="76">
        <f t="shared" si="239"/>
        <v>-0.69314718055994529</v>
      </c>
    </row>
    <row r="748" spans="1:27" x14ac:dyDescent="0.25">
      <c r="A748">
        <v>0</v>
      </c>
      <c r="B748">
        <v>0</v>
      </c>
      <c r="C748">
        <v>1</v>
      </c>
      <c r="E748" s="87">
        <f t="shared" si="221"/>
        <v>0</v>
      </c>
      <c r="F748" s="87">
        <f t="shared" si="222"/>
        <v>1</v>
      </c>
      <c r="G748" s="87">
        <f t="shared" si="223"/>
        <v>0.5</v>
      </c>
      <c r="H748" s="87">
        <f t="shared" si="224"/>
        <v>0.5</v>
      </c>
      <c r="I748" s="87">
        <f t="shared" si="225"/>
        <v>-0.69314718055994529</v>
      </c>
      <c r="K748" s="76">
        <f t="shared" si="226"/>
        <v>0.605195533283861</v>
      </c>
      <c r="L748" s="76">
        <f t="shared" si="227"/>
        <v>1.8316103146534117</v>
      </c>
      <c r="M748" s="76">
        <f t="shared" si="228"/>
        <v>0.64684406084231982</v>
      </c>
      <c r="N748" s="76">
        <f t="shared" si="229"/>
        <v>0.35315593915768018</v>
      </c>
      <c r="O748" s="76">
        <f t="shared" si="230"/>
        <v>-1.0408455656056446</v>
      </c>
      <c r="Q748" s="76">
        <f t="shared" si="231"/>
        <v>0.605195533283861</v>
      </c>
      <c r="R748" s="76">
        <f t="shared" si="232"/>
        <v>1.8316103146534117</v>
      </c>
      <c r="S748" s="76">
        <f t="shared" si="233"/>
        <v>0.64684406084231982</v>
      </c>
      <c r="T748" s="76">
        <f t="shared" si="234"/>
        <v>0.35315593915768018</v>
      </c>
      <c r="U748" s="76">
        <f t="shared" si="235"/>
        <v>-1.0408455656056446</v>
      </c>
      <c r="W748" s="76">
        <f t="shared" si="236"/>
        <v>0</v>
      </c>
      <c r="X748" s="76">
        <f t="shared" si="237"/>
        <v>1</v>
      </c>
      <c r="Y748" s="76">
        <f t="shared" si="238"/>
        <v>0.5</v>
      </c>
      <c r="Z748" s="76">
        <f t="shared" si="220"/>
        <v>0.5</v>
      </c>
      <c r="AA748" s="76">
        <f t="shared" si="239"/>
        <v>-0.69314718055994529</v>
      </c>
    </row>
    <row r="749" spans="1:27" x14ac:dyDescent="0.25">
      <c r="A749">
        <v>0</v>
      </c>
      <c r="B749">
        <v>0</v>
      </c>
      <c r="C749">
        <v>0</v>
      </c>
      <c r="E749" s="87">
        <f t="shared" si="221"/>
        <v>0</v>
      </c>
      <c r="F749" s="87">
        <f t="shared" si="222"/>
        <v>1</v>
      </c>
      <c r="G749" s="87">
        <f t="shared" si="223"/>
        <v>0.5</v>
      </c>
      <c r="H749" s="87">
        <f t="shared" si="224"/>
        <v>0.5</v>
      </c>
      <c r="I749" s="87">
        <f t="shared" si="225"/>
        <v>-0.69314718055994529</v>
      </c>
      <c r="K749" s="76">
        <f t="shared" si="226"/>
        <v>0</v>
      </c>
      <c r="L749" s="76">
        <f t="shared" si="227"/>
        <v>1</v>
      </c>
      <c r="M749" s="76">
        <f t="shared" si="228"/>
        <v>0.5</v>
      </c>
      <c r="N749" s="76">
        <f t="shared" si="229"/>
        <v>0.5</v>
      </c>
      <c r="O749" s="76">
        <f t="shared" si="230"/>
        <v>-0.69314718055994529</v>
      </c>
      <c r="Q749" s="76">
        <f t="shared" si="231"/>
        <v>0</v>
      </c>
      <c r="R749" s="76">
        <f t="shared" si="232"/>
        <v>1</v>
      </c>
      <c r="S749" s="76">
        <f t="shared" si="233"/>
        <v>0.5</v>
      </c>
      <c r="T749" s="76">
        <f t="shared" si="234"/>
        <v>0.5</v>
      </c>
      <c r="U749" s="76">
        <f t="shared" si="235"/>
        <v>-0.69314718055994529</v>
      </c>
      <c r="W749" s="76">
        <f t="shared" si="236"/>
        <v>0</v>
      </c>
      <c r="X749" s="76">
        <f t="shared" si="237"/>
        <v>1</v>
      </c>
      <c r="Y749" s="76">
        <f t="shared" si="238"/>
        <v>0.5</v>
      </c>
      <c r="Z749" s="76">
        <f t="shared" si="220"/>
        <v>0.5</v>
      </c>
      <c r="AA749" s="76">
        <f t="shared" si="239"/>
        <v>-0.69314718055994529</v>
      </c>
    </row>
    <row r="750" spans="1:27" x14ac:dyDescent="0.25">
      <c r="A750">
        <v>0</v>
      </c>
      <c r="B750">
        <v>0</v>
      </c>
      <c r="C750">
        <v>0</v>
      </c>
      <c r="E750" s="87">
        <f t="shared" si="221"/>
        <v>0</v>
      </c>
      <c r="F750" s="87">
        <f t="shared" si="222"/>
        <v>1</v>
      </c>
      <c r="G750" s="87">
        <f t="shared" si="223"/>
        <v>0.5</v>
      </c>
      <c r="H750" s="87">
        <f t="shared" si="224"/>
        <v>0.5</v>
      </c>
      <c r="I750" s="87">
        <f t="shared" si="225"/>
        <v>-0.69314718055994529</v>
      </c>
      <c r="K750" s="76">
        <f t="shared" si="226"/>
        <v>0</v>
      </c>
      <c r="L750" s="76">
        <f t="shared" si="227"/>
        <v>1</v>
      </c>
      <c r="M750" s="76">
        <f t="shared" si="228"/>
        <v>0.5</v>
      </c>
      <c r="N750" s="76">
        <f t="shared" si="229"/>
        <v>0.5</v>
      </c>
      <c r="O750" s="76">
        <f t="shared" si="230"/>
        <v>-0.69314718055994529</v>
      </c>
      <c r="Q750" s="76">
        <f t="shared" si="231"/>
        <v>0</v>
      </c>
      <c r="R750" s="76">
        <f t="shared" si="232"/>
        <v>1</v>
      </c>
      <c r="S750" s="76">
        <f t="shared" si="233"/>
        <v>0.5</v>
      </c>
      <c r="T750" s="76">
        <f t="shared" si="234"/>
        <v>0.5</v>
      </c>
      <c r="U750" s="76">
        <f t="shared" si="235"/>
        <v>-0.69314718055994529</v>
      </c>
      <c r="W750" s="76">
        <f t="shared" si="236"/>
        <v>0</v>
      </c>
      <c r="X750" s="76">
        <f t="shared" si="237"/>
        <v>1</v>
      </c>
      <c r="Y750" s="76">
        <f t="shared" si="238"/>
        <v>0.5</v>
      </c>
      <c r="Z750" s="76">
        <f t="shared" si="220"/>
        <v>0.5</v>
      </c>
      <c r="AA750" s="76">
        <f t="shared" si="239"/>
        <v>-0.69314718055994529</v>
      </c>
    </row>
    <row r="751" spans="1:27" x14ac:dyDescent="0.25">
      <c r="A751">
        <v>0</v>
      </c>
      <c r="B751">
        <v>0</v>
      </c>
      <c r="C751">
        <v>0</v>
      </c>
      <c r="E751" s="87">
        <f t="shared" si="221"/>
        <v>0</v>
      </c>
      <c r="F751" s="87">
        <f t="shared" si="222"/>
        <v>1</v>
      </c>
      <c r="G751" s="87">
        <f t="shared" si="223"/>
        <v>0.5</v>
      </c>
      <c r="H751" s="87">
        <f t="shared" si="224"/>
        <v>0.5</v>
      </c>
      <c r="I751" s="87">
        <f t="shared" si="225"/>
        <v>-0.69314718055994529</v>
      </c>
      <c r="K751" s="76">
        <f t="shared" si="226"/>
        <v>0</v>
      </c>
      <c r="L751" s="76">
        <f t="shared" si="227"/>
        <v>1</v>
      </c>
      <c r="M751" s="76">
        <f t="shared" si="228"/>
        <v>0.5</v>
      </c>
      <c r="N751" s="76">
        <f t="shared" si="229"/>
        <v>0.5</v>
      </c>
      <c r="O751" s="76">
        <f t="shared" si="230"/>
        <v>-0.69314718055994529</v>
      </c>
      <c r="Q751" s="76">
        <f t="shared" si="231"/>
        <v>0</v>
      </c>
      <c r="R751" s="76">
        <f t="shared" si="232"/>
        <v>1</v>
      </c>
      <c r="S751" s="76">
        <f t="shared" si="233"/>
        <v>0.5</v>
      </c>
      <c r="T751" s="76">
        <f t="shared" si="234"/>
        <v>0.5</v>
      </c>
      <c r="U751" s="76">
        <f t="shared" si="235"/>
        <v>-0.69314718055994529</v>
      </c>
      <c r="W751" s="76">
        <f t="shared" si="236"/>
        <v>0</v>
      </c>
      <c r="X751" s="76">
        <f t="shared" si="237"/>
        <v>1</v>
      </c>
      <c r="Y751" s="76">
        <f t="shared" si="238"/>
        <v>0.5</v>
      </c>
      <c r="Z751" s="76">
        <f t="shared" si="220"/>
        <v>0.5</v>
      </c>
      <c r="AA751" s="76">
        <f t="shared" si="239"/>
        <v>-0.69314718055994529</v>
      </c>
    </row>
    <row r="752" spans="1:27" x14ac:dyDescent="0.25">
      <c r="A752">
        <v>0</v>
      </c>
      <c r="B752">
        <v>0</v>
      </c>
      <c r="C752">
        <v>0</v>
      </c>
      <c r="E752" s="87">
        <f t="shared" si="221"/>
        <v>0</v>
      </c>
      <c r="F752" s="87">
        <f t="shared" si="222"/>
        <v>1</v>
      </c>
      <c r="G752" s="87">
        <f t="shared" si="223"/>
        <v>0.5</v>
      </c>
      <c r="H752" s="87">
        <f t="shared" si="224"/>
        <v>0.5</v>
      </c>
      <c r="I752" s="87">
        <f t="shared" si="225"/>
        <v>-0.69314718055994529</v>
      </c>
      <c r="K752" s="76">
        <f t="shared" si="226"/>
        <v>0</v>
      </c>
      <c r="L752" s="76">
        <f t="shared" si="227"/>
        <v>1</v>
      </c>
      <c r="M752" s="76">
        <f t="shared" si="228"/>
        <v>0.5</v>
      </c>
      <c r="N752" s="76">
        <f t="shared" si="229"/>
        <v>0.5</v>
      </c>
      <c r="O752" s="76">
        <f t="shared" si="230"/>
        <v>-0.69314718055994529</v>
      </c>
      <c r="Q752" s="76">
        <f t="shared" si="231"/>
        <v>0</v>
      </c>
      <c r="R752" s="76">
        <f t="shared" si="232"/>
        <v>1</v>
      </c>
      <c r="S752" s="76">
        <f t="shared" si="233"/>
        <v>0.5</v>
      </c>
      <c r="T752" s="76">
        <f t="shared" si="234"/>
        <v>0.5</v>
      </c>
      <c r="U752" s="76">
        <f t="shared" si="235"/>
        <v>-0.69314718055994529</v>
      </c>
      <c r="W752" s="76">
        <f t="shared" si="236"/>
        <v>0</v>
      </c>
      <c r="X752" s="76">
        <f t="shared" si="237"/>
        <v>1</v>
      </c>
      <c r="Y752" s="76">
        <f t="shared" si="238"/>
        <v>0.5</v>
      </c>
      <c r="Z752" s="76">
        <f t="shared" si="220"/>
        <v>0.5</v>
      </c>
      <c r="AA752" s="76">
        <f t="shared" si="239"/>
        <v>-0.69314718055994529</v>
      </c>
    </row>
    <row r="753" spans="1:27" x14ac:dyDescent="0.25">
      <c r="A753">
        <v>0</v>
      </c>
      <c r="B753">
        <v>0</v>
      </c>
      <c r="C753">
        <v>1</v>
      </c>
      <c r="E753" s="87">
        <f t="shared" si="221"/>
        <v>0</v>
      </c>
      <c r="F753" s="87">
        <f t="shared" si="222"/>
        <v>1</v>
      </c>
      <c r="G753" s="87">
        <f t="shared" si="223"/>
        <v>0.5</v>
      </c>
      <c r="H753" s="87">
        <f t="shared" si="224"/>
        <v>0.5</v>
      </c>
      <c r="I753" s="87">
        <f t="shared" si="225"/>
        <v>-0.69314718055994529</v>
      </c>
      <c r="K753" s="76">
        <f t="shared" si="226"/>
        <v>0.605195533283861</v>
      </c>
      <c r="L753" s="76">
        <f t="shared" si="227"/>
        <v>1.8316103146534117</v>
      </c>
      <c r="M753" s="76">
        <f t="shared" si="228"/>
        <v>0.64684406084231982</v>
      </c>
      <c r="N753" s="76">
        <f t="shared" si="229"/>
        <v>0.35315593915768018</v>
      </c>
      <c r="O753" s="76">
        <f t="shared" si="230"/>
        <v>-1.0408455656056446</v>
      </c>
      <c r="Q753" s="76">
        <f t="shared" si="231"/>
        <v>0.605195533283861</v>
      </c>
      <c r="R753" s="76">
        <f t="shared" si="232"/>
        <v>1.8316103146534117</v>
      </c>
      <c r="S753" s="76">
        <f t="shared" si="233"/>
        <v>0.64684406084231982</v>
      </c>
      <c r="T753" s="76">
        <f t="shared" si="234"/>
        <v>0.35315593915768018</v>
      </c>
      <c r="U753" s="76">
        <f t="shared" si="235"/>
        <v>-1.0408455656056446</v>
      </c>
      <c r="W753" s="76">
        <f t="shared" si="236"/>
        <v>0</v>
      </c>
      <c r="X753" s="76">
        <f t="shared" si="237"/>
        <v>1</v>
      </c>
      <c r="Y753" s="76">
        <f t="shared" si="238"/>
        <v>0.5</v>
      </c>
      <c r="Z753" s="76">
        <f t="shared" si="220"/>
        <v>0.5</v>
      </c>
      <c r="AA753" s="76">
        <f t="shared" si="239"/>
        <v>-0.69314718055994529</v>
      </c>
    </row>
    <row r="754" spans="1:27" x14ac:dyDescent="0.25">
      <c r="A754">
        <v>0</v>
      </c>
      <c r="B754">
        <v>0</v>
      </c>
      <c r="C754">
        <v>0</v>
      </c>
      <c r="E754" s="87">
        <f t="shared" si="221"/>
        <v>0</v>
      </c>
      <c r="F754" s="87">
        <f t="shared" si="222"/>
        <v>1</v>
      </c>
      <c r="G754" s="87">
        <f t="shared" si="223"/>
        <v>0.5</v>
      </c>
      <c r="H754" s="87">
        <f t="shared" si="224"/>
        <v>0.5</v>
      </c>
      <c r="I754" s="87">
        <f t="shared" si="225"/>
        <v>-0.69314718055994529</v>
      </c>
      <c r="K754" s="76">
        <f t="shared" si="226"/>
        <v>0</v>
      </c>
      <c r="L754" s="76">
        <f t="shared" si="227"/>
        <v>1</v>
      </c>
      <c r="M754" s="76">
        <f t="shared" si="228"/>
        <v>0.5</v>
      </c>
      <c r="N754" s="76">
        <f t="shared" si="229"/>
        <v>0.5</v>
      </c>
      <c r="O754" s="76">
        <f t="shared" si="230"/>
        <v>-0.69314718055994529</v>
      </c>
      <c r="Q754" s="76">
        <f t="shared" si="231"/>
        <v>0</v>
      </c>
      <c r="R754" s="76">
        <f t="shared" si="232"/>
        <v>1</v>
      </c>
      <c r="S754" s="76">
        <f t="shared" si="233"/>
        <v>0.5</v>
      </c>
      <c r="T754" s="76">
        <f t="shared" si="234"/>
        <v>0.5</v>
      </c>
      <c r="U754" s="76">
        <f t="shared" si="235"/>
        <v>-0.69314718055994529</v>
      </c>
      <c r="W754" s="76">
        <f t="shared" si="236"/>
        <v>0</v>
      </c>
      <c r="X754" s="76">
        <f t="shared" si="237"/>
        <v>1</v>
      </c>
      <c r="Y754" s="76">
        <f t="shared" si="238"/>
        <v>0.5</v>
      </c>
      <c r="Z754" s="76">
        <f t="shared" si="220"/>
        <v>0.5</v>
      </c>
      <c r="AA754" s="76">
        <f t="shared" si="239"/>
        <v>-0.69314718055994529</v>
      </c>
    </row>
    <row r="755" spans="1:27" x14ac:dyDescent="0.25">
      <c r="A755">
        <v>0</v>
      </c>
      <c r="B755">
        <v>0</v>
      </c>
      <c r="C755">
        <v>0</v>
      </c>
      <c r="E755" s="87">
        <f t="shared" si="221"/>
        <v>0</v>
      </c>
      <c r="F755" s="87">
        <f t="shared" si="222"/>
        <v>1</v>
      </c>
      <c r="G755" s="87">
        <f t="shared" si="223"/>
        <v>0.5</v>
      </c>
      <c r="H755" s="87">
        <f t="shared" si="224"/>
        <v>0.5</v>
      </c>
      <c r="I755" s="87">
        <f t="shared" si="225"/>
        <v>-0.69314718055994529</v>
      </c>
      <c r="K755" s="76">
        <f t="shared" si="226"/>
        <v>0</v>
      </c>
      <c r="L755" s="76">
        <f t="shared" si="227"/>
        <v>1</v>
      </c>
      <c r="M755" s="76">
        <f t="shared" si="228"/>
        <v>0.5</v>
      </c>
      <c r="N755" s="76">
        <f t="shared" si="229"/>
        <v>0.5</v>
      </c>
      <c r="O755" s="76">
        <f t="shared" si="230"/>
        <v>-0.69314718055994529</v>
      </c>
      <c r="Q755" s="76">
        <f t="shared" si="231"/>
        <v>0</v>
      </c>
      <c r="R755" s="76">
        <f t="shared" si="232"/>
        <v>1</v>
      </c>
      <c r="S755" s="76">
        <f t="shared" si="233"/>
        <v>0.5</v>
      </c>
      <c r="T755" s="76">
        <f t="shared" si="234"/>
        <v>0.5</v>
      </c>
      <c r="U755" s="76">
        <f t="shared" si="235"/>
        <v>-0.69314718055994529</v>
      </c>
      <c r="W755" s="76">
        <f t="shared" si="236"/>
        <v>0</v>
      </c>
      <c r="X755" s="76">
        <f t="shared" si="237"/>
        <v>1</v>
      </c>
      <c r="Y755" s="76">
        <f t="shared" si="238"/>
        <v>0.5</v>
      </c>
      <c r="Z755" s="76">
        <f t="shared" si="220"/>
        <v>0.5</v>
      </c>
      <c r="AA755" s="76">
        <f t="shared" si="239"/>
        <v>-0.69314718055994529</v>
      </c>
    </row>
    <row r="756" spans="1:27" x14ac:dyDescent="0.25">
      <c r="A756">
        <v>0</v>
      </c>
      <c r="B756">
        <v>0</v>
      </c>
      <c r="C756">
        <v>0</v>
      </c>
      <c r="E756" s="87">
        <f t="shared" si="221"/>
        <v>0</v>
      </c>
      <c r="F756" s="87">
        <f t="shared" si="222"/>
        <v>1</v>
      </c>
      <c r="G756" s="87">
        <f t="shared" si="223"/>
        <v>0.5</v>
      </c>
      <c r="H756" s="87">
        <f t="shared" si="224"/>
        <v>0.5</v>
      </c>
      <c r="I756" s="87">
        <f t="shared" si="225"/>
        <v>-0.69314718055994529</v>
      </c>
      <c r="K756" s="76">
        <f t="shared" si="226"/>
        <v>0</v>
      </c>
      <c r="L756" s="76">
        <f t="shared" si="227"/>
        <v>1</v>
      </c>
      <c r="M756" s="76">
        <f t="shared" si="228"/>
        <v>0.5</v>
      </c>
      <c r="N756" s="76">
        <f t="shared" si="229"/>
        <v>0.5</v>
      </c>
      <c r="O756" s="76">
        <f t="shared" si="230"/>
        <v>-0.69314718055994529</v>
      </c>
      <c r="Q756" s="76">
        <f t="shared" si="231"/>
        <v>0</v>
      </c>
      <c r="R756" s="76">
        <f t="shared" si="232"/>
        <v>1</v>
      </c>
      <c r="S756" s="76">
        <f t="shared" si="233"/>
        <v>0.5</v>
      </c>
      <c r="T756" s="76">
        <f t="shared" si="234"/>
        <v>0.5</v>
      </c>
      <c r="U756" s="76">
        <f t="shared" si="235"/>
        <v>-0.69314718055994529</v>
      </c>
      <c r="W756" s="76">
        <f t="shared" si="236"/>
        <v>0</v>
      </c>
      <c r="X756" s="76">
        <f t="shared" si="237"/>
        <v>1</v>
      </c>
      <c r="Y756" s="76">
        <f t="shared" si="238"/>
        <v>0.5</v>
      </c>
      <c r="Z756" s="76">
        <f t="shared" si="220"/>
        <v>0.5</v>
      </c>
      <c r="AA756" s="76">
        <f t="shared" si="239"/>
        <v>-0.69314718055994529</v>
      </c>
    </row>
    <row r="757" spans="1:27" x14ac:dyDescent="0.25">
      <c r="A757">
        <v>0</v>
      </c>
      <c r="B757">
        <v>0</v>
      </c>
      <c r="C757">
        <v>0</v>
      </c>
      <c r="E757" s="87">
        <f t="shared" si="221"/>
        <v>0</v>
      </c>
      <c r="F757" s="87">
        <f t="shared" si="222"/>
        <v>1</v>
      </c>
      <c r="G757" s="87">
        <f t="shared" si="223"/>
        <v>0.5</v>
      </c>
      <c r="H757" s="87">
        <f t="shared" si="224"/>
        <v>0.5</v>
      </c>
      <c r="I757" s="87">
        <f t="shared" si="225"/>
        <v>-0.69314718055994529</v>
      </c>
      <c r="K757" s="76">
        <f t="shared" si="226"/>
        <v>0</v>
      </c>
      <c r="L757" s="76">
        <f t="shared" si="227"/>
        <v>1</v>
      </c>
      <c r="M757" s="76">
        <f t="shared" si="228"/>
        <v>0.5</v>
      </c>
      <c r="N757" s="76">
        <f t="shared" si="229"/>
        <v>0.5</v>
      </c>
      <c r="O757" s="76">
        <f t="shared" si="230"/>
        <v>-0.69314718055994529</v>
      </c>
      <c r="Q757" s="76">
        <f t="shared" si="231"/>
        <v>0</v>
      </c>
      <c r="R757" s="76">
        <f t="shared" si="232"/>
        <v>1</v>
      </c>
      <c r="S757" s="76">
        <f t="shared" si="233"/>
        <v>0.5</v>
      </c>
      <c r="T757" s="76">
        <f t="shared" si="234"/>
        <v>0.5</v>
      </c>
      <c r="U757" s="76">
        <f t="shared" si="235"/>
        <v>-0.69314718055994529</v>
      </c>
      <c r="W757" s="76">
        <f t="shared" si="236"/>
        <v>0</v>
      </c>
      <c r="X757" s="76">
        <f t="shared" si="237"/>
        <v>1</v>
      </c>
      <c r="Y757" s="76">
        <f t="shared" si="238"/>
        <v>0.5</v>
      </c>
      <c r="Z757" s="76">
        <f t="shared" si="220"/>
        <v>0.5</v>
      </c>
      <c r="AA757" s="76">
        <f t="shared" si="239"/>
        <v>-0.69314718055994529</v>
      </c>
    </row>
    <row r="758" spans="1:27" x14ac:dyDescent="0.25">
      <c r="A758">
        <v>0</v>
      </c>
      <c r="B758">
        <v>0</v>
      </c>
      <c r="C758">
        <v>0</v>
      </c>
      <c r="E758" s="87">
        <f t="shared" si="221"/>
        <v>0</v>
      </c>
      <c r="F758" s="87">
        <f t="shared" si="222"/>
        <v>1</v>
      </c>
      <c r="G758" s="87">
        <f t="shared" si="223"/>
        <v>0.5</v>
      </c>
      <c r="H758" s="87">
        <f t="shared" si="224"/>
        <v>0.5</v>
      </c>
      <c r="I758" s="87">
        <f t="shared" si="225"/>
        <v>-0.69314718055994529</v>
      </c>
      <c r="K758" s="76">
        <f t="shared" si="226"/>
        <v>0</v>
      </c>
      <c r="L758" s="76">
        <f t="shared" si="227"/>
        <v>1</v>
      </c>
      <c r="M758" s="76">
        <f t="shared" si="228"/>
        <v>0.5</v>
      </c>
      <c r="N758" s="76">
        <f t="shared" si="229"/>
        <v>0.5</v>
      </c>
      <c r="O758" s="76">
        <f t="shared" si="230"/>
        <v>-0.69314718055994529</v>
      </c>
      <c r="Q758" s="76">
        <f t="shared" si="231"/>
        <v>0</v>
      </c>
      <c r="R758" s="76">
        <f t="shared" si="232"/>
        <v>1</v>
      </c>
      <c r="S758" s="76">
        <f t="shared" si="233"/>
        <v>0.5</v>
      </c>
      <c r="T758" s="76">
        <f t="shared" si="234"/>
        <v>0.5</v>
      </c>
      <c r="U758" s="76">
        <f t="shared" si="235"/>
        <v>-0.69314718055994529</v>
      </c>
      <c r="W758" s="76">
        <f t="shared" si="236"/>
        <v>0</v>
      </c>
      <c r="X758" s="76">
        <f t="shared" si="237"/>
        <v>1</v>
      </c>
      <c r="Y758" s="76">
        <f t="shared" si="238"/>
        <v>0.5</v>
      </c>
      <c r="Z758" s="76">
        <f t="shared" si="220"/>
        <v>0.5</v>
      </c>
      <c r="AA758" s="76">
        <f t="shared" si="239"/>
        <v>-0.69314718055994529</v>
      </c>
    </row>
    <row r="759" spans="1:27" x14ac:dyDescent="0.25">
      <c r="A759">
        <v>0</v>
      </c>
      <c r="B759">
        <v>0</v>
      </c>
      <c r="C759">
        <v>1</v>
      </c>
      <c r="E759" s="87">
        <f t="shared" si="221"/>
        <v>0</v>
      </c>
      <c r="F759" s="87">
        <f t="shared" si="222"/>
        <v>1</v>
      </c>
      <c r="G759" s="87">
        <f t="shared" si="223"/>
        <v>0.5</v>
      </c>
      <c r="H759" s="87">
        <f t="shared" si="224"/>
        <v>0.5</v>
      </c>
      <c r="I759" s="87">
        <f t="shared" si="225"/>
        <v>-0.69314718055994529</v>
      </c>
      <c r="K759" s="76">
        <f t="shared" si="226"/>
        <v>0.605195533283861</v>
      </c>
      <c r="L759" s="76">
        <f t="shared" si="227"/>
        <v>1.8316103146534117</v>
      </c>
      <c r="M759" s="76">
        <f t="shared" si="228"/>
        <v>0.64684406084231982</v>
      </c>
      <c r="N759" s="76">
        <f t="shared" si="229"/>
        <v>0.35315593915768018</v>
      </c>
      <c r="O759" s="76">
        <f t="shared" si="230"/>
        <v>-1.0408455656056446</v>
      </c>
      <c r="Q759" s="76">
        <f t="shared" si="231"/>
        <v>0.605195533283861</v>
      </c>
      <c r="R759" s="76">
        <f t="shared" si="232"/>
        <v>1.8316103146534117</v>
      </c>
      <c r="S759" s="76">
        <f t="shared" si="233"/>
        <v>0.64684406084231982</v>
      </c>
      <c r="T759" s="76">
        <f t="shared" si="234"/>
        <v>0.35315593915768018</v>
      </c>
      <c r="U759" s="76">
        <f t="shared" si="235"/>
        <v>-1.0408455656056446</v>
      </c>
      <c r="W759" s="76">
        <f t="shared" si="236"/>
        <v>0</v>
      </c>
      <c r="X759" s="76">
        <f t="shared" si="237"/>
        <v>1</v>
      </c>
      <c r="Y759" s="76">
        <f t="shared" si="238"/>
        <v>0.5</v>
      </c>
      <c r="Z759" s="76">
        <f t="shared" si="220"/>
        <v>0.5</v>
      </c>
      <c r="AA759" s="76">
        <f t="shared" si="239"/>
        <v>-0.69314718055994529</v>
      </c>
    </row>
    <row r="760" spans="1:27" x14ac:dyDescent="0.25">
      <c r="A760">
        <v>0</v>
      </c>
      <c r="B760">
        <v>0</v>
      </c>
      <c r="C760">
        <v>0</v>
      </c>
      <c r="E760" s="87">
        <f t="shared" si="221"/>
        <v>0</v>
      </c>
      <c r="F760" s="87">
        <f t="shared" si="222"/>
        <v>1</v>
      </c>
      <c r="G760" s="87">
        <f t="shared" si="223"/>
        <v>0.5</v>
      </c>
      <c r="H760" s="87">
        <f t="shared" si="224"/>
        <v>0.5</v>
      </c>
      <c r="I760" s="87">
        <f t="shared" si="225"/>
        <v>-0.69314718055994529</v>
      </c>
      <c r="K760" s="76">
        <f t="shared" si="226"/>
        <v>0</v>
      </c>
      <c r="L760" s="76">
        <f t="shared" si="227"/>
        <v>1</v>
      </c>
      <c r="M760" s="76">
        <f t="shared" si="228"/>
        <v>0.5</v>
      </c>
      <c r="N760" s="76">
        <f t="shared" si="229"/>
        <v>0.5</v>
      </c>
      <c r="O760" s="76">
        <f t="shared" si="230"/>
        <v>-0.69314718055994529</v>
      </c>
      <c r="Q760" s="76">
        <f t="shared" si="231"/>
        <v>0</v>
      </c>
      <c r="R760" s="76">
        <f t="shared" si="232"/>
        <v>1</v>
      </c>
      <c r="S760" s="76">
        <f t="shared" si="233"/>
        <v>0.5</v>
      </c>
      <c r="T760" s="76">
        <f t="shared" si="234"/>
        <v>0.5</v>
      </c>
      <c r="U760" s="76">
        <f t="shared" si="235"/>
        <v>-0.69314718055994529</v>
      </c>
      <c r="W760" s="76">
        <f t="shared" si="236"/>
        <v>0</v>
      </c>
      <c r="X760" s="76">
        <f t="shared" si="237"/>
        <v>1</v>
      </c>
      <c r="Y760" s="76">
        <f t="shared" si="238"/>
        <v>0.5</v>
      </c>
      <c r="Z760" s="76">
        <f t="shared" si="220"/>
        <v>0.5</v>
      </c>
      <c r="AA760" s="76">
        <f t="shared" si="239"/>
        <v>-0.69314718055994529</v>
      </c>
    </row>
    <row r="761" spans="1:27" x14ac:dyDescent="0.25">
      <c r="A761">
        <v>0</v>
      </c>
      <c r="B761">
        <v>0</v>
      </c>
      <c r="C761">
        <v>0</v>
      </c>
      <c r="E761" s="87">
        <f t="shared" si="221"/>
        <v>0</v>
      </c>
      <c r="F761" s="87">
        <f t="shared" si="222"/>
        <v>1</v>
      </c>
      <c r="G761" s="87">
        <f t="shared" si="223"/>
        <v>0.5</v>
      </c>
      <c r="H761" s="87">
        <f t="shared" si="224"/>
        <v>0.5</v>
      </c>
      <c r="I761" s="87">
        <f t="shared" si="225"/>
        <v>-0.69314718055994529</v>
      </c>
      <c r="K761" s="76">
        <f t="shared" si="226"/>
        <v>0</v>
      </c>
      <c r="L761" s="76">
        <f t="shared" si="227"/>
        <v>1</v>
      </c>
      <c r="M761" s="76">
        <f t="shared" si="228"/>
        <v>0.5</v>
      </c>
      <c r="N761" s="76">
        <f t="shared" si="229"/>
        <v>0.5</v>
      </c>
      <c r="O761" s="76">
        <f t="shared" si="230"/>
        <v>-0.69314718055994529</v>
      </c>
      <c r="Q761" s="76">
        <f t="shared" si="231"/>
        <v>0</v>
      </c>
      <c r="R761" s="76">
        <f t="shared" si="232"/>
        <v>1</v>
      </c>
      <c r="S761" s="76">
        <f t="shared" si="233"/>
        <v>0.5</v>
      </c>
      <c r="T761" s="76">
        <f t="shared" si="234"/>
        <v>0.5</v>
      </c>
      <c r="U761" s="76">
        <f t="shared" si="235"/>
        <v>-0.69314718055994529</v>
      </c>
      <c r="W761" s="76">
        <f t="shared" si="236"/>
        <v>0</v>
      </c>
      <c r="X761" s="76">
        <f t="shared" si="237"/>
        <v>1</v>
      </c>
      <c r="Y761" s="76">
        <f t="shared" si="238"/>
        <v>0.5</v>
      </c>
      <c r="Z761" s="76">
        <f t="shared" si="220"/>
        <v>0.5</v>
      </c>
      <c r="AA761" s="76">
        <f t="shared" si="239"/>
        <v>-0.69314718055994529</v>
      </c>
    </row>
    <row r="762" spans="1:27" x14ac:dyDescent="0.25">
      <c r="A762">
        <v>0</v>
      </c>
      <c r="B762">
        <v>0</v>
      </c>
      <c r="C762">
        <v>0</v>
      </c>
      <c r="E762" s="87">
        <f t="shared" si="221"/>
        <v>0</v>
      </c>
      <c r="F762" s="87">
        <f t="shared" si="222"/>
        <v>1</v>
      </c>
      <c r="G762" s="87">
        <f t="shared" si="223"/>
        <v>0.5</v>
      </c>
      <c r="H762" s="87">
        <f t="shared" si="224"/>
        <v>0.5</v>
      </c>
      <c r="I762" s="87">
        <f t="shared" si="225"/>
        <v>-0.69314718055994529</v>
      </c>
      <c r="K762" s="76">
        <f t="shared" si="226"/>
        <v>0</v>
      </c>
      <c r="L762" s="76">
        <f t="shared" si="227"/>
        <v>1</v>
      </c>
      <c r="M762" s="76">
        <f t="shared" si="228"/>
        <v>0.5</v>
      </c>
      <c r="N762" s="76">
        <f t="shared" si="229"/>
        <v>0.5</v>
      </c>
      <c r="O762" s="76">
        <f t="shared" si="230"/>
        <v>-0.69314718055994529</v>
      </c>
      <c r="Q762" s="76">
        <f t="shared" si="231"/>
        <v>0</v>
      </c>
      <c r="R762" s="76">
        <f t="shared" si="232"/>
        <v>1</v>
      </c>
      <c r="S762" s="76">
        <f t="shared" si="233"/>
        <v>0.5</v>
      </c>
      <c r="T762" s="76">
        <f t="shared" si="234"/>
        <v>0.5</v>
      </c>
      <c r="U762" s="76">
        <f t="shared" si="235"/>
        <v>-0.69314718055994529</v>
      </c>
      <c r="W762" s="76">
        <f t="shared" si="236"/>
        <v>0</v>
      </c>
      <c r="X762" s="76">
        <f t="shared" si="237"/>
        <v>1</v>
      </c>
      <c r="Y762" s="76">
        <f t="shared" si="238"/>
        <v>0.5</v>
      </c>
      <c r="Z762" s="76">
        <f t="shared" si="220"/>
        <v>0.5</v>
      </c>
      <c r="AA762" s="76">
        <f t="shared" si="239"/>
        <v>-0.69314718055994529</v>
      </c>
    </row>
    <row r="763" spans="1:27" x14ac:dyDescent="0.25">
      <c r="A763">
        <v>0</v>
      </c>
      <c r="B763">
        <v>0</v>
      </c>
      <c r="C763">
        <v>0</v>
      </c>
      <c r="E763" s="87">
        <f t="shared" si="221"/>
        <v>0</v>
      </c>
      <c r="F763" s="87">
        <f t="shared" si="222"/>
        <v>1</v>
      </c>
      <c r="G763" s="87">
        <f t="shared" si="223"/>
        <v>0.5</v>
      </c>
      <c r="H763" s="87">
        <f t="shared" si="224"/>
        <v>0.5</v>
      </c>
      <c r="I763" s="87">
        <f t="shared" si="225"/>
        <v>-0.69314718055994529</v>
      </c>
      <c r="K763" s="76">
        <f t="shared" si="226"/>
        <v>0</v>
      </c>
      <c r="L763" s="76">
        <f t="shared" si="227"/>
        <v>1</v>
      </c>
      <c r="M763" s="76">
        <f t="shared" si="228"/>
        <v>0.5</v>
      </c>
      <c r="N763" s="76">
        <f t="shared" si="229"/>
        <v>0.5</v>
      </c>
      <c r="O763" s="76">
        <f t="shared" si="230"/>
        <v>-0.69314718055994529</v>
      </c>
      <c r="Q763" s="76">
        <f t="shared" si="231"/>
        <v>0</v>
      </c>
      <c r="R763" s="76">
        <f t="shared" si="232"/>
        <v>1</v>
      </c>
      <c r="S763" s="76">
        <f t="shared" si="233"/>
        <v>0.5</v>
      </c>
      <c r="T763" s="76">
        <f t="shared" si="234"/>
        <v>0.5</v>
      </c>
      <c r="U763" s="76">
        <f t="shared" si="235"/>
        <v>-0.69314718055994529</v>
      </c>
      <c r="W763" s="76">
        <f t="shared" si="236"/>
        <v>0</v>
      </c>
      <c r="X763" s="76">
        <f t="shared" si="237"/>
        <v>1</v>
      </c>
      <c r="Y763" s="76">
        <f t="shared" si="238"/>
        <v>0.5</v>
      </c>
      <c r="Z763" s="76">
        <f t="shared" si="220"/>
        <v>0.5</v>
      </c>
      <c r="AA763" s="76">
        <f t="shared" si="239"/>
        <v>-0.69314718055994529</v>
      </c>
    </row>
    <row r="764" spans="1:27" x14ac:dyDescent="0.25">
      <c r="A764">
        <v>0</v>
      </c>
      <c r="B764">
        <v>0</v>
      </c>
      <c r="C764">
        <v>0</v>
      </c>
      <c r="E764" s="87">
        <f t="shared" si="221"/>
        <v>0</v>
      </c>
      <c r="F764" s="87">
        <f t="shared" si="222"/>
        <v>1</v>
      </c>
      <c r="G764" s="87">
        <f t="shared" si="223"/>
        <v>0.5</v>
      </c>
      <c r="H764" s="87">
        <f t="shared" si="224"/>
        <v>0.5</v>
      </c>
      <c r="I764" s="87">
        <f t="shared" si="225"/>
        <v>-0.69314718055994529</v>
      </c>
      <c r="K764" s="76">
        <f t="shared" si="226"/>
        <v>0</v>
      </c>
      <c r="L764" s="76">
        <f t="shared" si="227"/>
        <v>1</v>
      </c>
      <c r="M764" s="76">
        <f t="shared" si="228"/>
        <v>0.5</v>
      </c>
      <c r="N764" s="76">
        <f t="shared" si="229"/>
        <v>0.5</v>
      </c>
      <c r="O764" s="76">
        <f t="shared" si="230"/>
        <v>-0.69314718055994529</v>
      </c>
      <c r="Q764" s="76">
        <f t="shared" si="231"/>
        <v>0</v>
      </c>
      <c r="R764" s="76">
        <f t="shared" si="232"/>
        <v>1</v>
      </c>
      <c r="S764" s="76">
        <f t="shared" si="233"/>
        <v>0.5</v>
      </c>
      <c r="T764" s="76">
        <f t="shared" si="234"/>
        <v>0.5</v>
      </c>
      <c r="U764" s="76">
        <f t="shared" si="235"/>
        <v>-0.69314718055994529</v>
      </c>
      <c r="W764" s="76">
        <f t="shared" si="236"/>
        <v>0</v>
      </c>
      <c r="X764" s="76">
        <f t="shared" si="237"/>
        <v>1</v>
      </c>
      <c r="Y764" s="76">
        <f t="shared" si="238"/>
        <v>0.5</v>
      </c>
      <c r="Z764" s="76">
        <f t="shared" si="220"/>
        <v>0.5</v>
      </c>
      <c r="AA764" s="76">
        <f t="shared" si="239"/>
        <v>-0.69314718055994529</v>
      </c>
    </row>
    <row r="765" spans="1:27" x14ac:dyDescent="0.25">
      <c r="A765">
        <v>0</v>
      </c>
      <c r="B765">
        <v>0</v>
      </c>
      <c r="C765">
        <v>0</v>
      </c>
      <c r="E765" s="87">
        <f t="shared" si="221"/>
        <v>0</v>
      </c>
      <c r="F765" s="87">
        <f t="shared" si="222"/>
        <v>1</v>
      </c>
      <c r="G765" s="87">
        <f t="shared" si="223"/>
        <v>0.5</v>
      </c>
      <c r="H765" s="87">
        <f t="shared" si="224"/>
        <v>0.5</v>
      </c>
      <c r="I765" s="87">
        <f t="shared" si="225"/>
        <v>-0.69314718055994529</v>
      </c>
      <c r="K765" s="76">
        <f t="shared" si="226"/>
        <v>0</v>
      </c>
      <c r="L765" s="76">
        <f t="shared" si="227"/>
        <v>1</v>
      </c>
      <c r="M765" s="76">
        <f t="shared" si="228"/>
        <v>0.5</v>
      </c>
      <c r="N765" s="76">
        <f t="shared" si="229"/>
        <v>0.5</v>
      </c>
      <c r="O765" s="76">
        <f t="shared" si="230"/>
        <v>-0.69314718055994529</v>
      </c>
      <c r="Q765" s="76">
        <f t="shared" si="231"/>
        <v>0</v>
      </c>
      <c r="R765" s="76">
        <f t="shared" si="232"/>
        <v>1</v>
      </c>
      <c r="S765" s="76">
        <f t="shared" si="233"/>
        <v>0.5</v>
      </c>
      <c r="T765" s="76">
        <f t="shared" si="234"/>
        <v>0.5</v>
      </c>
      <c r="U765" s="76">
        <f t="shared" si="235"/>
        <v>-0.69314718055994529</v>
      </c>
      <c r="W765" s="76">
        <f t="shared" si="236"/>
        <v>0</v>
      </c>
      <c r="X765" s="76">
        <f t="shared" si="237"/>
        <v>1</v>
      </c>
      <c r="Y765" s="76">
        <f t="shared" si="238"/>
        <v>0.5</v>
      </c>
      <c r="Z765" s="76">
        <f t="shared" si="220"/>
        <v>0.5</v>
      </c>
      <c r="AA765" s="76">
        <f t="shared" si="239"/>
        <v>-0.69314718055994529</v>
      </c>
    </row>
    <row r="766" spans="1:27" x14ac:dyDescent="0.25">
      <c r="A766">
        <v>0</v>
      </c>
      <c r="B766">
        <v>0</v>
      </c>
      <c r="C766">
        <v>0</v>
      </c>
      <c r="E766" s="87">
        <f t="shared" si="221"/>
        <v>0</v>
      </c>
      <c r="F766" s="87">
        <f t="shared" si="222"/>
        <v>1</v>
      </c>
      <c r="G766" s="87">
        <f t="shared" si="223"/>
        <v>0.5</v>
      </c>
      <c r="H766" s="87">
        <f t="shared" si="224"/>
        <v>0.5</v>
      </c>
      <c r="I766" s="87">
        <f t="shared" si="225"/>
        <v>-0.69314718055994529</v>
      </c>
      <c r="K766" s="76">
        <f t="shared" si="226"/>
        <v>0</v>
      </c>
      <c r="L766" s="76">
        <f t="shared" si="227"/>
        <v>1</v>
      </c>
      <c r="M766" s="76">
        <f t="shared" si="228"/>
        <v>0.5</v>
      </c>
      <c r="N766" s="76">
        <f t="shared" si="229"/>
        <v>0.5</v>
      </c>
      <c r="O766" s="76">
        <f t="shared" si="230"/>
        <v>-0.69314718055994529</v>
      </c>
      <c r="Q766" s="76">
        <f t="shared" si="231"/>
        <v>0</v>
      </c>
      <c r="R766" s="76">
        <f t="shared" si="232"/>
        <v>1</v>
      </c>
      <c r="S766" s="76">
        <f t="shared" si="233"/>
        <v>0.5</v>
      </c>
      <c r="T766" s="76">
        <f t="shared" si="234"/>
        <v>0.5</v>
      </c>
      <c r="U766" s="76">
        <f t="shared" si="235"/>
        <v>-0.69314718055994529</v>
      </c>
      <c r="W766" s="76">
        <f t="shared" si="236"/>
        <v>0</v>
      </c>
      <c r="X766" s="76">
        <f t="shared" si="237"/>
        <v>1</v>
      </c>
      <c r="Y766" s="76">
        <f t="shared" si="238"/>
        <v>0.5</v>
      </c>
      <c r="Z766" s="76">
        <f t="shared" si="220"/>
        <v>0.5</v>
      </c>
      <c r="AA766" s="76">
        <f t="shared" si="239"/>
        <v>-0.69314718055994529</v>
      </c>
    </row>
    <row r="767" spans="1:27" x14ac:dyDescent="0.25">
      <c r="A767">
        <v>0</v>
      </c>
      <c r="B767">
        <v>0</v>
      </c>
      <c r="C767">
        <v>0</v>
      </c>
      <c r="E767" s="87">
        <f t="shared" si="221"/>
        <v>0</v>
      </c>
      <c r="F767" s="87">
        <f t="shared" si="222"/>
        <v>1</v>
      </c>
      <c r="G767" s="87">
        <f t="shared" si="223"/>
        <v>0.5</v>
      </c>
      <c r="H767" s="87">
        <f t="shared" si="224"/>
        <v>0.5</v>
      </c>
      <c r="I767" s="87">
        <f t="shared" si="225"/>
        <v>-0.69314718055994529</v>
      </c>
      <c r="K767" s="76">
        <f t="shared" si="226"/>
        <v>0</v>
      </c>
      <c r="L767" s="76">
        <f t="shared" si="227"/>
        <v>1</v>
      </c>
      <c r="M767" s="76">
        <f t="shared" si="228"/>
        <v>0.5</v>
      </c>
      <c r="N767" s="76">
        <f t="shared" si="229"/>
        <v>0.5</v>
      </c>
      <c r="O767" s="76">
        <f t="shared" si="230"/>
        <v>-0.69314718055994529</v>
      </c>
      <c r="Q767" s="76">
        <f t="shared" si="231"/>
        <v>0</v>
      </c>
      <c r="R767" s="76">
        <f t="shared" si="232"/>
        <v>1</v>
      </c>
      <c r="S767" s="76">
        <f t="shared" si="233"/>
        <v>0.5</v>
      </c>
      <c r="T767" s="76">
        <f t="shared" si="234"/>
        <v>0.5</v>
      </c>
      <c r="U767" s="76">
        <f t="shared" si="235"/>
        <v>-0.69314718055994529</v>
      </c>
      <c r="W767" s="76">
        <f t="shared" si="236"/>
        <v>0</v>
      </c>
      <c r="X767" s="76">
        <f t="shared" si="237"/>
        <v>1</v>
      </c>
      <c r="Y767" s="76">
        <f t="shared" si="238"/>
        <v>0.5</v>
      </c>
      <c r="Z767" s="76">
        <f t="shared" si="220"/>
        <v>0.5</v>
      </c>
      <c r="AA767" s="76">
        <f t="shared" si="239"/>
        <v>-0.69314718055994529</v>
      </c>
    </row>
    <row r="768" spans="1:27" x14ac:dyDescent="0.25">
      <c r="A768">
        <v>0</v>
      </c>
      <c r="B768">
        <v>0</v>
      </c>
      <c r="C768">
        <v>0</v>
      </c>
      <c r="E768" s="87">
        <f t="shared" si="221"/>
        <v>0</v>
      </c>
      <c r="F768" s="87">
        <f t="shared" si="222"/>
        <v>1</v>
      </c>
      <c r="G768" s="87">
        <f t="shared" si="223"/>
        <v>0.5</v>
      </c>
      <c r="H768" s="87">
        <f t="shared" si="224"/>
        <v>0.5</v>
      </c>
      <c r="I768" s="87">
        <f t="shared" si="225"/>
        <v>-0.69314718055994529</v>
      </c>
      <c r="K768" s="76">
        <f t="shared" si="226"/>
        <v>0</v>
      </c>
      <c r="L768" s="76">
        <f t="shared" si="227"/>
        <v>1</v>
      </c>
      <c r="M768" s="76">
        <f t="shared" si="228"/>
        <v>0.5</v>
      </c>
      <c r="N768" s="76">
        <f t="shared" si="229"/>
        <v>0.5</v>
      </c>
      <c r="O768" s="76">
        <f t="shared" si="230"/>
        <v>-0.69314718055994529</v>
      </c>
      <c r="Q768" s="76">
        <f t="shared" si="231"/>
        <v>0</v>
      </c>
      <c r="R768" s="76">
        <f t="shared" si="232"/>
        <v>1</v>
      </c>
      <c r="S768" s="76">
        <f t="shared" si="233"/>
        <v>0.5</v>
      </c>
      <c r="T768" s="76">
        <f t="shared" si="234"/>
        <v>0.5</v>
      </c>
      <c r="U768" s="76">
        <f t="shared" si="235"/>
        <v>-0.69314718055994529</v>
      </c>
      <c r="W768" s="76">
        <f t="shared" si="236"/>
        <v>0</v>
      </c>
      <c r="X768" s="76">
        <f t="shared" si="237"/>
        <v>1</v>
      </c>
      <c r="Y768" s="76">
        <f t="shared" si="238"/>
        <v>0.5</v>
      </c>
      <c r="Z768" s="76">
        <f t="shared" si="220"/>
        <v>0.5</v>
      </c>
      <c r="AA768" s="76">
        <f t="shared" si="239"/>
        <v>-0.69314718055994529</v>
      </c>
    </row>
    <row r="769" spans="1:27" x14ac:dyDescent="0.25">
      <c r="A769">
        <v>0</v>
      </c>
      <c r="B769">
        <v>1</v>
      </c>
      <c r="C769">
        <v>1</v>
      </c>
      <c r="E769" s="87">
        <f t="shared" si="221"/>
        <v>1.462280267582817</v>
      </c>
      <c r="F769" s="87">
        <f t="shared" si="222"/>
        <v>4.3157894714615983</v>
      </c>
      <c r="G769" s="87">
        <f t="shared" si="223"/>
        <v>0.81188118804015652</v>
      </c>
      <c r="H769" s="87">
        <f t="shared" si="224"/>
        <v>0.18811881195984348</v>
      </c>
      <c r="I769" s="87">
        <f t="shared" si="225"/>
        <v>-1.6706815372567037</v>
      </c>
      <c r="K769" s="76">
        <f t="shared" si="226"/>
        <v>2.0674758008666778</v>
      </c>
      <c r="L769" s="76">
        <f t="shared" si="227"/>
        <v>7.9048445118016568</v>
      </c>
      <c r="M769" s="76">
        <f t="shared" si="228"/>
        <v>0.88770157652110693</v>
      </c>
      <c r="N769" s="76">
        <f t="shared" si="229"/>
        <v>0.11229842347889307</v>
      </c>
      <c r="O769" s="76">
        <f t="shared" si="230"/>
        <v>-2.1865954558145249</v>
      </c>
      <c r="Q769" s="76">
        <f t="shared" si="231"/>
        <v>4.0773020688385255</v>
      </c>
      <c r="R769" s="76">
        <f t="shared" si="232"/>
        <v>58.986114505249297</v>
      </c>
      <c r="S769" s="76">
        <f t="shared" si="233"/>
        <v>0.98332947535862669</v>
      </c>
      <c r="T769" s="76">
        <f t="shared" si="234"/>
        <v>1.6670524641373308E-2</v>
      </c>
      <c r="U769" s="76">
        <f t="shared" si="235"/>
        <v>-4.0941131105267123</v>
      </c>
      <c r="W769" s="76">
        <f t="shared" si="236"/>
        <v>0</v>
      </c>
      <c r="X769" s="76">
        <f t="shared" si="237"/>
        <v>1</v>
      </c>
      <c r="Y769" s="76">
        <f t="shared" si="238"/>
        <v>0.5</v>
      </c>
      <c r="Z769" s="76">
        <f t="shared" si="220"/>
        <v>0.5</v>
      </c>
      <c r="AA769" s="76">
        <f t="shared" si="239"/>
        <v>-0.69314718055994529</v>
      </c>
    </row>
    <row r="770" spans="1:27" x14ac:dyDescent="0.25">
      <c r="A770">
        <v>0</v>
      </c>
      <c r="B770">
        <v>0</v>
      </c>
      <c r="C770">
        <v>0</v>
      </c>
      <c r="E770" s="87">
        <f t="shared" si="221"/>
        <v>0</v>
      </c>
      <c r="F770" s="87">
        <f t="shared" si="222"/>
        <v>1</v>
      </c>
      <c r="G770" s="87">
        <f t="shared" si="223"/>
        <v>0.5</v>
      </c>
      <c r="H770" s="87">
        <f t="shared" si="224"/>
        <v>0.5</v>
      </c>
      <c r="I770" s="87">
        <f t="shared" si="225"/>
        <v>-0.69314718055994529</v>
      </c>
      <c r="K770" s="76">
        <f t="shared" si="226"/>
        <v>0</v>
      </c>
      <c r="L770" s="76">
        <f t="shared" si="227"/>
        <v>1</v>
      </c>
      <c r="M770" s="76">
        <f t="shared" si="228"/>
        <v>0.5</v>
      </c>
      <c r="N770" s="76">
        <f t="shared" si="229"/>
        <v>0.5</v>
      </c>
      <c r="O770" s="76">
        <f t="shared" si="230"/>
        <v>-0.69314718055994529</v>
      </c>
      <c r="Q770" s="76">
        <f t="shared" si="231"/>
        <v>0</v>
      </c>
      <c r="R770" s="76">
        <f t="shared" si="232"/>
        <v>1</v>
      </c>
      <c r="S770" s="76">
        <f t="shared" si="233"/>
        <v>0.5</v>
      </c>
      <c r="T770" s="76">
        <f t="shared" si="234"/>
        <v>0.5</v>
      </c>
      <c r="U770" s="76">
        <f t="shared" si="235"/>
        <v>-0.69314718055994529</v>
      </c>
      <c r="W770" s="76">
        <f t="shared" si="236"/>
        <v>0</v>
      </c>
      <c r="X770" s="76">
        <f t="shared" si="237"/>
        <v>1</v>
      </c>
      <c r="Y770" s="76">
        <f t="shared" si="238"/>
        <v>0.5</v>
      </c>
      <c r="Z770" s="76">
        <f t="shared" si="220"/>
        <v>0.5</v>
      </c>
      <c r="AA770" s="76">
        <f t="shared" si="239"/>
        <v>-0.69314718055994529</v>
      </c>
    </row>
    <row r="771" spans="1:27" x14ac:dyDescent="0.25">
      <c r="A771">
        <v>0</v>
      </c>
      <c r="B771">
        <v>0</v>
      </c>
      <c r="C771">
        <v>0</v>
      </c>
      <c r="E771" s="87">
        <f t="shared" si="221"/>
        <v>0</v>
      </c>
      <c r="F771" s="87">
        <f t="shared" si="222"/>
        <v>1</v>
      </c>
      <c r="G771" s="87">
        <f t="shared" si="223"/>
        <v>0.5</v>
      </c>
      <c r="H771" s="87">
        <f t="shared" si="224"/>
        <v>0.5</v>
      </c>
      <c r="I771" s="87">
        <f t="shared" si="225"/>
        <v>-0.69314718055994529</v>
      </c>
      <c r="K771" s="76">
        <f t="shared" si="226"/>
        <v>0</v>
      </c>
      <c r="L771" s="76">
        <f t="shared" si="227"/>
        <v>1</v>
      </c>
      <c r="M771" s="76">
        <f t="shared" si="228"/>
        <v>0.5</v>
      </c>
      <c r="N771" s="76">
        <f t="shared" si="229"/>
        <v>0.5</v>
      </c>
      <c r="O771" s="76">
        <f t="shared" si="230"/>
        <v>-0.69314718055994529</v>
      </c>
      <c r="Q771" s="76">
        <f t="shared" si="231"/>
        <v>0</v>
      </c>
      <c r="R771" s="76">
        <f t="shared" si="232"/>
        <v>1</v>
      </c>
      <c r="S771" s="76">
        <f t="shared" si="233"/>
        <v>0.5</v>
      </c>
      <c r="T771" s="76">
        <f t="shared" si="234"/>
        <v>0.5</v>
      </c>
      <c r="U771" s="76">
        <f t="shared" si="235"/>
        <v>-0.69314718055994529</v>
      </c>
      <c r="W771" s="76">
        <f t="shared" si="236"/>
        <v>0</v>
      </c>
      <c r="X771" s="76">
        <f t="shared" si="237"/>
        <v>1</v>
      </c>
      <c r="Y771" s="76">
        <f t="shared" si="238"/>
        <v>0.5</v>
      </c>
      <c r="Z771" s="76">
        <f t="shared" si="220"/>
        <v>0.5</v>
      </c>
      <c r="AA771" s="76">
        <f t="shared" si="239"/>
        <v>-0.69314718055994529</v>
      </c>
    </row>
    <row r="772" spans="1:27" x14ac:dyDescent="0.25">
      <c r="A772">
        <v>0</v>
      </c>
      <c r="B772">
        <v>0</v>
      </c>
      <c r="C772">
        <v>1</v>
      </c>
      <c r="E772" s="87">
        <f t="shared" si="221"/>
        <v>0</v>
      </c>
      <c r="F772" s="87">
        <f t="shared" si="222"/>
        <v>1</v>
      </c>
      <c r="G772" s="87">
        <f t="shared" si="223"/>
        <v>0.5</v>
      </c>
      <c r="H772" s="87">
        <f t="shared" si="224"/>
        <v>0.5</v>
      </c>
      <c r="I772" s="87">
        <f t="shared" si="225"/>
        <v>-0.69314718055994529</v>
      </c>
      <c r="K772" s="76">
        <f t="shared" si="226"/>
        <v>0.605195533283861</v>
      </c>
      <c r="L772" s="76">
        <f t="shared" si="227"/>
        <v>1.8316103146534117</v>
      </c>
      <c r="M772" s="76">
        <f t="shared" si="228"/>
        <v>0.64684406084231982</v>
      </c>
      <c r="N772" s="76">
        <f t="shared" si="229"/>
        <v>0.35315593915768018</v>
      </c>
      <c r="O772" s="76">
        <f t="shared" si="230"/>
        <v>-1.0408455656056446</v>
      </c>
      <c r="Q772" s="76">
        <f t="shared" si="231"/>
        <v>0.605195533283861</v>
      </c>
      <c r="R772" s="76">
        <f t="shared" si="232"/>
        <v>1.8316103146534117</v>
      </c>
      <c r="S772" s="76">
        <f t="shared" si="233"/>
        <v>0.64684406084231982</v>
      </c>
      <c r="T772" s="76">
        <f t="shared" si="234"/>
        <v>0.35315593915768018</v>
      </c>
      <c r="U772" s="76">
        <f t="shared" si="235"/>
        <v>-1.0408455656056446</v>
      </c>
      <c r="W772" s="76">
        <f t="shared" si="236"/>
        <v>0</v>
      </c>
      <c r="X772" s="76">
        <f t="shared" si="237"/>
        <v>1</v>
      </c>
      <c r="Y772" s="76">
        <f t="shared" si="238"/>
        <v>0.5</v>
      </c>
      <c r="Z772" s="76">
        <f t="shared" si="220"/>
        <v>0.5</v>
      </c>
      <c r="AA772" s="76">
        <f t="shared" si="239"/>
        <v>-0.69314718055994529</v>
      </c>
    </row>
    <row r="773" spans="1:27" x14ac:dyDescent="0.25">
      <c r="A773">
        <v>0</v>
      </c>
      <c r="B773">
        <v>0</v>
      </c>
      <c r="C773">
        <v>0</v>
      </c>
      <c r="E773" s="87">
        <f t="shared" si="221"/>
        <v>0</v>
      </c>
      <c r="F773" s="87">
        <f t="shared" si="222"/>
        <v>1</v>
      </c>
      <c r="G773" s="87">
        <f t="shared" si="223"/>
        <v>0.5</v>
      </c>
      <c r="H773" s="87">
        <f t="shared" si="224"/>
        <v>0.5</v>
      </c>
      <c r="I773" s="87">
        <f t="shared" si="225"/>
        <v>-0.69314718055994529</v>
      </c>
      <c r="K773" s="76">
        <f t="shared" si="226"/>
        <v>0</v>
      </c>
      <c r="L773" s="76">
        <f t="shared" si="227"/>
        <v>1</v>
      </c>
      <c r="M773" s="76">
        <f t="shared" si="228"/>
        <v>0.5</v>
      </c>
      <c r="N773" s="76">
        <f t="shared" si="229"/>
        <v>0.5</v>
      </c>
      <c r="O773" s="76">
        <f t="shared" si="230"/>
        <v>-0.69314718055994529</v>
      </c>
      <c r="Q773" s="76">
        <f t="shared" si="231"/>
        <v>0</v>
      </c>
      <c r="R773" s="76">
        <f t="shared" si="232"/>
        <v>1</v>
      </c>
      <c r="S773" s="76">
        <f t="shared" si="233"/>
        <v>0.5</v>
      </c>
      <c r="T773" s="76">
        <f t="shared" si="234"/>
        <v>0.5</v>
      </c>
      <c r="U773" s="76">
        <f t="shared" si="235"/>
        <v>-0.69314718055994529</v>
      </c>
      <c r="W773" s="76">
        <f t="shared" si="236"/>
        <v>0</v>
      </c>
      <c r="X773" s="76">
        <f t="shared" si="237"/>
        <v>1</v>
      </c>
      <c r="Y773" s="76">
        <f t="shared" si="238"/>
        <v>0.5</v>
      </c>
      <c r="Z773" s="76">
        <f t="shared" si="220"/>
        <v>0.5</v>
      </c>
      <c r="AA773" s="76">
        <f t="shared" si="239"/>
        <v>-0.69314718055994529</v>
      </c>
    </row>
    <row r="774" spans="1:27" x14ac:dyDescent="0.25">
      <c r="A774">
        <v>0</v>
      </c>
      <c r="B774">
        <v>0</v>
      </c>
      <c r="C774">
        <v>1</v>
      </c>
      <c r="E774" s="87">
        <f t="shared" si="221"/>
        <v>0</v>
      </c>
      <c r="F774" s="87">
        <f t="shared" si="222"/>
        <v>1</v>
      </c>
      <c r="G774" s="87">
        <f t="shared" si="223"/>
        <v>0.5</v>
      </c>
      <c r="H774" s="87">
        <f t="shared" si="224"/>
        <v>0.5</v>
      </c>
      <c r="I774" s="87">
        <f t="shared" si="225"/>
        <v>-0.69314718055994529</v>
      </c>
      <c r="K774" s="76">
        <f t="shared" si="226"/>
        <v>0.605195533283861</v>
      </c>
      <c r="L774" s="76">
        <f t="shared" si="227"/>
        <v>1.8316103146534117</v>
      </c>
      <c r="M774" s="76">
        <f t="shared" si="228"/>
        <v>0.64684406084231982</v>
      </c>
      <c r="N774" s="76">
        <f t="shared" si="229"/>
        <v>0.35315593915768018</v>
      </c>
      <c r="O774" s="76">
        <f t="shared" si="230"/>
        <v>-1.0408455656056446</v>
      </c>
      <c r="Q774" s="76">
        <f t="shared" si="231"/>
        <v>0.605195533283861</v>
      </c>
      <c r="R774" s="76">
        <f t="shared" si="232"/>
        <v>1.8316103146534117</v>
      </c>
      <c r="S774" s="76">
        <f t="shared" si="233"/>
        <v>0.64684406084231982</v>
      </c>
      <c r="T774" s="76">
        <f t="shared" si="234"/>
        <v>0.35315593915768018</v>
      </c>
      <c r="U774" s="76">
        <f t="shared" si="235"/>
        <v>-1.0408455656056446</v>
      </c>
      <c r="W774" s="76">
        <f t="shared" si="236"/>
        <v>0</v>
      </c>
      <c r="X774" s="76">
        <f t="shared" si="237"/>
        <v>1</v>
      </c>
      <c r="Y774" s="76">
        <f t="shared" si="238"/>
        <v>0.5</v>
      </c>
      <c r="Z774" s="76">
        <f t="shared" si="220"/>
        <v>0.5</v>
      </c>
      <c r="AA774" s="76">
        <f t="shared" si="239"/>
        <v>-0.69314718055994529</v>
      </c>
    </row>
    <row r="775" spans="1:27" x14ac:dyDescent="0.25">
      <c r="A775">
        <v>0</v>
      </c>
      <c r="B775">
        <v>0</v>
      </c>
      <c r="C775">
        <v>0</v>
      </c>
      <c r="E775" s="87">
        <f t="shared" si="221"/>
        <v>0</v>
      </c>
      <c r="F775" s="87">
        <f t="shared" si="222"/>
        <v>1</v>
      </c>
      <c r="G775" s="87">
        <f t="shared" si="223"/>
        <v>0.5</v>
      </c>
      <c r="H775" s="87">
        <f t="shared" si="224"/>
        <v>0.5</v>
      </c>
      <c r="I775" s="87">
        <f t="shared" si="225"/>
        <v>-0.69314718055994529</v>
      </c>
      <c r="K775" s="76">
        <f t="shared" si="226"/>
        <v>0</v>
      </c>
      <c r="L775" s="76">
        <f t="shared" si="227"/>
        <v>1</v>
      </c>
      <c r="M775" s="76">
        <f t="shared" si="228"/>
        <v>0.5</v>
      </c>
      <c r="N775" s="76">
        <f t="shared" si="229"/>
        <v>0.5</v>
      </c>
      <c r="O775" s="76">
        <f t="shared" si="230"/>
        <v>-0.69314718055994529</v>
      </c>
      <c r="Q775" s="76">
        <f t="shared" si="231"/>
        <v>0</v>
      </c>
      <c r="R775" s="76">
        <f t="shared" si="232"/>
        <v>1</v>
      </c>
      <c r="S775" s="76">
        <f t="shared" si="233"/>
        <v>0.5</v>
      </c>
      <c r="T775" s="76">
        <f t="shared" si="234"/>
        <v>0.5</v>
      </c>
      <c r="U775" s="76">
        <f t="shared" si="235"/>
        <v>-0.69314718055994529</v>
      </c>
      <c r="W775" s="76">
        <f t="shared" si="236"/>
        <v>0</v>
      </c>
      <c r="X775" s="76">
        <f t="shared" si="237"/>
        <v>1</v>
      </c>
      <c r="Y775" s="76">
        <f t="shared" si="238"/>
        <v>0.5</v>
      </c>
      <c r="Z775" s="76">
        <f t="shared" si="220"/>
        <v>0.5</v>
      </c>
      <c r="AA775" s="76">
        <f t="shared" si="239"/>
        <v>-0.69314718055994529</v>
      </c>
    </row>
    <row r="776" spans="1:27" x14ac:dyDescent="0.25">
      <c r="A776">
        <v>0</v>
      </c>
      <c r="B776">
        <v>0</v>
      </c>
      <c r="C776">
        <v>0</v>
      </c>
      <c r="E776" s="87">
        <f t="shared" si="221"/>
        <v>0</v>
      </c>
      <c r="F776" s="87">
        <f t="shared" si="222"/>
        <v>1</v>
      </c>
      <c r="G776" s="87">
        <f t="shared" si="223"/>
        <v>0.5</v>
      </c>
      <c r="H776" s="87">
        <f t="shared" si="224"/>
        <v>0.5</v>
      </c>
      <c r="I776" s="87">
        <f t="shared" si="225"/>
        <v>-0.69314718055994529</v>
      </c>
      <c r="K776" s="76">
        <f t="shared" si="226"/>
        <v>0</v>
      </c>
      <c r="L776" s="76">
        <f t="shared" si="227"/>
        <v>1</v>
      </c>
      <c r="M776" s="76">
        <f t="shared" si="228"/>
        <v>0.5</v>
      </c>
      <c r="N776" s="76">
        <f t="shared" si="229"/>
        <v>0.5</v>
      </c>
      <c r="O776" s="76">
        <f t="shared" si="230"/>
        <v>-0.69314718055994529</v>
      </c>
      <c r="Q776" s="76">
        <f t="shared" si="231"/>
        <v>0</v>
      </c>
      <c r="R776" s="76">
        <f t="shared" si="232"/>
        <v>1</v>
      </c>
      <c r="S776" s="76">
        <f t="shared" si="233"/>
        <v>0.5</v>
      </c>
      <c r="T776" s="76">
        <f t="shared" si="234"/>
        <v>0.5</v>
      </c>
      <c r="U776" s="76">
        <f t="shared" si="235"/>
        <v>-0.69314718055994529</v>
      </c>
      <c r="W776" s="76">
        <f t="shared" si="236"/>
        <v>0</v>
      </c>
      <c r="X776" s="76">
        <f t="shared" si="237"/>
        <v>1</v>
      </c>
      <c r="Y776" s="76">
        <f t="shared" si="238"/>
        <v>0.5</v>
      </c>
      <c r="Z776" s="76">
        <f t="shared" si="220"/>
        <v>0.5</v>
      </c>
      <c r="AA776" s="76">
        <f t="shared" si="239"/>
        <v>-0.69314718055994529</v>
      </c>
    </row>
    <row r="777" spans="1:27" x14ac:dyDescent="0.25">
      <c r="A777">
        <v>0</v>
      </c>
      <c r="B777">
        <v>0</v>
      </c>
      <c r="C777">
        <v>0</v>
      </c>
      <c r="E777" s="87">
        <f t="shared" si="221"/>
        <v>0</v>
      </c>
      <c r="F777" s="87">
        <f t="shared" si="222"/>
        <v>1</v>
      </c>
      <c r="G777" s="87">
        <f t="shared" si="223"/>
        <v>0.5</v>
      </c>
      <c r="H777" s="87">
        <f t="shared" si="224"/>
        <v>0.5</v>
      </c>
      <c r="I777" s="87">
        <f t="shared" si="225"/>
        <v>-0.69314718055994529</v>
      </c>
      <c r="K777" s="76">
        <f t="shared" si="226"/>
        <v>0</v>
      </c>
      <c r="L777" s="76">
        <f t="shared" si="227"/>
        <v>1</v>
      </c>
      <c r="M777" s="76">
        <f t="shared" si="228"/>
        <v>0.5</v>
      </c>
      <c r="N777" s="76">
        <f t="shared" si="229"/>
        <v>0.5</v>
      </c>
      <c r="O777" s="76">
        <f t="shared" si="230"/>
        <v>-0.69314718055994529</v>
      </c>
      <c r="Q777" s="76">
        <f t="shared" si="231"/>
        <v>0</v>
      </c>
      <c r="R777" s="76">
        <f t="shared" si="232"/>
        <v>1</v>
      </c>
      <c r="S777" s="76">
        <f t="shared" si="233"/>
        <v>0.5</v>
      </c>
      <c r="T777" s="76">
        <f t="shared" si="234"/>
        <v>0.5</v>
      </c>
      <c r="U777" s="76">
        <f t="shared" si="235"/>
        <v>-0.69314718055994529</v>
      </c>
      <c r="W777" s="76">
        <f t="shared" si="236"/>
        <v>0</v>
      </c>
      <c r="X777" s="76">
        <f t="shared" si="237"/>
        <v>1</v>
      </c>
      <c r="Y777" s="76">
        <f t="shared" si="238"/>
        <v>0.5</v>
      </c>
      <c r="Z777" s="76">
        <f t="shared" ref="Z777:Z840" si="240">IF(A777=1,Y777,1-Y777)</f>
        <v>0.5</v>
      </c>
      <c r="AA777" s="76">
        <f t="shared" si="239"/>
        <v>-0.69314718055994529</v>
      </c>
    </row>
    <row r="778" spans="1:27" x14ac:dyDescent="0.25">
      <c r="A778">
        <v>0</v>
      </c>
      <c r="B778">
        <v>0</v>
      </c>
      <c r="C778">
        <v>0</v>
      </c>
      <c r="E778" s="87">
        <f t="shared" ref="E778:E841" si="241">$A$3+$B$3*$B778</f>
        <v>0</v>
      </c>
      <c r="F778" s="87">
        <f t="shared" ref="F778:F841" si="242">EXP(E778)</f>
        <v>1</v>
      </c>
      <c r="G778" s="87">
        <f t="shared" ref="G778:G841" si="243">F778/(F778+1)</f>
        <v>0.5</v>
      </c>
      <c r="H778" s="87">
        <f t="shared" ref="H778:H841" si="244">IF($A778=1,G778,1-G778)</f>
        <v>0.5</v>
      </c>
      <c r="I778" s="87">
        <f t="shared" ref="I778:I841" si="245">LN(H778)</f>
        <v>-0.69314718055994529</v>
      </c>
      <c r="K778" s="76">
        <f t="shared" ref="K778:K841" si="246">$A$3+$B$3*$B778+$C$3*$C778</f>
        <v>0</v>
      </c>
      <c r="L778" s="76">
        <f t="shared" ref="L778:L841" si="247">EXP(K778)</f>
        <v>1</v>
      </c>
      <c r="M778" s="76">
        <f t="shared" ref="M778:M841" si="248">L778/(L778+1)</f>
        <v>0.5</v>
      </c>
      <c r="N778" s="76">
        <f t="shared" ref="N778:N841" si="249">IF($A778=1,M778,1-M778)</f>
        <v>0.5</v>
      </c>
      <c r="O778" s="76">
        <f t="shared" ref="O778:O841" si="250">LN(N778)</f>
        <v>-0.69314718055994529</v>
      </c>
      <c r="Q778" s="76">
        <f t="shared" ref="Q778:Q841" si="251">$A$3+$B$3*$B778+$C$3*$C778+$D$3*$B778*$C778</f>
        <v>0</v>
      </c>
      <c r="R778" s="76">
        <f t="shared" ref="R778:R841" si="252">EXP(Q778)</f>
        <v>1</v>
      </c>
      <c r="S778" s="76">
        <f t="shared" ref="S778:S841" si="253">R778/(R778+1)</f>
        <v>0.5</v>
      </c>
      <c r="T778" s="76">
        <f t="shared" ref="T778:T841" si="254">IF($A778=1,S778,1-S778)</f>
        <v>0.5</v>
      </c>
      <c r="U778" s="76">
        <f t="shared" ref="U778:U841" si="255">LN(T778)</f>
        <v>-0.69314718055994529</v>
      </c>
      <c r="W778" s="76">
        <f t="shared" ref="W778:W841" si="256">$A$3</f>
        <v>0</v>
      </c>
      <c r="X778" s="76">
        <f t="shared" ref="X778:X841" si="257">EXP(W778)</f>
        <v>1</v>
      </c>
      <c r="Y778" s="76">
        <f t="shared" ref="Y778:Y841" si="258">X778/(X778+1)</f>
        <v>0.5</v>
      </c>
      <c r="Z778" s="76">
        <f t="shared" si="240"/>
        <v>0.5</v>
      </c>
      <c r="AA778" s="76">
        <f t="shared" ref="AA778:AA841" si="259">LN(Z778)</f>
        <v>-0.69314718055994529</v>
      </c>
    </row>
    <row r="779" spans="1:27" x14ac:dyDescent="0.25">
      <c r="A779">
        <v>0</v>
      </c>
      <c r="B779">
        <v>0</v>
      </c>
      <c r="C779">
        <v>0</v>
      </c>
      <c r="E779" s="87">
        <f t="shared" si="241"/>
        <v>0</v>
      </c>
      <c r="F779" s="87">
        <f t="shared" si="242"/>
        <v>1</v>
      </c>
      <c r="G779" s="87">
        <f t="shared" si="243"/>
        <v>0.5</v>
      </c>
      <c r="H779" s="87">
        <f t="shared" si="244"/>
        <v>0.5</v>
      </c>
      <c r="I779" s="87">
        <f t="shared" si="245"/>
        <v>-0.69314718055994529</v>
      </c>
      <c r="K779" s="76">
        <f t="shared" si="246"/>
        <v>0</v>
      </c>
      <c r="L779" s="76">
        <f t="shared" si="247"/>
        <v>1</v>
      </c>
      <c r="M779" s="76">
        <f t="shared" si="248"/>
        <v>0.5</v>
      </c>
      <c r="N779" s="76">
        <f t="shared" si="249"/>
        <v>0.5</v>
      </c>
      <c r="O779" s="76">
        <f t="shared" si="250"/>
        <v>-0.69314718055994529</v>
      </c>
      <c r="Q779" s="76">
        <f t="shared" si="251"/>
        <v>0</v>
      </c>
      <c r="R779" s="76">
        <f t="shared" si="252"/>
        <v>1</v>
      </c>
      <c r="S779" s="76">
        <f t="shared" si="253"/>
        <v>0.5</v>
      </c>
      <c r="T779" s="76">
        <f t="shared" si="254"/>
        <v>0.5</v>
      </c>
      <c r="U779" s="76">
        <f t="shared" si="255"/>
        <v>-0.69314718055994529</v>
      </c>
      <c r="W779" s="76">
        <f t="shared" si="256"/>
        <v>0</v>
      </c>
      <c r="X779" s="76">
        <f t="shared" si="257"/>
        <v>1</v>
      </c>
      <c r="Y779" s="76">
        <f t="shared" si="258"/>
        <v>0.5</v>
      </c>
      <c r="Z779" s="76">
        <f t="shared" si="240"/>
        <v>0.5</v>
      </c>
      <c r="AA779" s="76">
        <f t="shared" si="259"/>
        <v>-0.69314718055994529</v>
      </c>
    </row>
    <row r="780" spans="1:27" x14ac:dyDescent="0.25">
      <c r="A780">
        <v>0</v>
      </c>
      <c r="B780">
        <v>0</v>
      </c>
      <c r="C780">
        <v>0</v>
      </c>
      <c r="E780" s="87">
        <f t="shared" si="241"/>
        <v>0</v>
      </c>
      <c r="F780" s="87">
        <f t="shared" si="242"/>
        <v>1</v>
      </c>
      <c r="G780" s="87">
        <f t="shared" si="243"/>
        <v>0.5</v>
      </c>
      <c r="H780" s="87">
        <f t="shared" si="244"/>
        <v>0.5</v>
      </c>
      <c r="I780" s="87">
        <f t="shared" si="245"/>
        <v>-0.69314718055994529</v>
      </c>
      <c r="K780" s="76">
        <f t="shared" si="246"/>
        <v>0</v>
      </c>
      <c r="L780" s="76">
        <f t="shared" si="247"/>
        <v>1</v>
      </c>
      <c r="M780" s="76">
        <f t="shared" si="248"/>
        <v>0.5</v>
      </c>
      <c r="N780" s="76">
        <f t="shared" si="249"/>
        <v>0.5</v>
      </c>
      <c r="O780" s="76">
        <f t="shared" si="250"/>
        <v>-0.69314718055994529</v>
      </c>
      <c r="Q780" s="76">
        <f t="shared" si="251"/>
        <v>0</v>
      </c>
      <c r="R780" s="76">
        <f t="shared" si="252"/>
        <v>1</v>
      </c>
      <c r="S780" s="76">
        <f t="shared" si="253"/>
        <v>0.5</v>
      </c>
      <c r="T780" s="76">
        <f t="shared" si="254"/>
        <v>0.5</v>
      </c>
      <c r="U780" s="76">
        <f t="shared" si="255"/>
        <v>-0.69314718055994529</v>
      </c>
      <c r="W780" s="76">
        <f t="shared" si="256"/>
        <v>0</v>
      </c>
      <c r="X780" s="76">
        <f t="shared" si="257"/>
        <v>1</v>
      </c>
      <c r="Y780" s="76">
        <f t="shared" si="258"/>
        <v>0.5</v>
      </c>
      <c r="Z780" s="76">
        <f t="shared" si="240"/>
        <v>0.5</v>
      </c>
      <c r="AA780" s="76">
        <f t="shared" si="259"/>
        <v>-0.69314718055994529</v>
      </c>
    </row>
    <row r="781" spans="1:27" x14ac:dyDescent="0.25">
      <c r="A781">
        <v>0</v>
      </c>
      <c r="B781">
        <v>0</v>
      </c>
      <c r="C781">
        <v>0</v>
      </c>
      <c r="E781" s="87">
        <f t="shared" si="241"/>
        <v>0</v>
      </c>
      <c r="F781" s="87">
        <f t="shared" si="242"/>
        <v>1</v>
      </c>
      <c r="G781" s="87">
        <f t="shared" si="243"/>
        <v>0.5</v>
      </c>
      <c r="H781" s="87">
        <f t="shared" si="244"/>
        <v>0.5</v>
      </c>
      <c r="I781" s="87">
        <f t="shared" si="245"/>
        <v>-0.69314718055994529</v>
      </c>
      <c r="K781" s="76">
        <f t="shared" si="246"/>
        <v>0</v>
      </c>
      <c r="L781" s="76">
        <f t="shared" si="247"/>
        <v>1</v>
      </c>
      <c r="M781" s="76">
        <f t="shared" si="248"/>
        <v>0.5</v>
      </c>
      <c r="N781" s="76">
        <f t="shared" si="249"/>
        <v>0.5</v>
      </c>
      <c r="O781" s="76">
        <f t="shared" si="250"/>
        <v>-0.69314718055994529</v>
      </c>
      <c r="Q781" s="76">
        <f t="shared" si="251"/>
        <v>0</v>
      </c>
      <c r="R781" s="76">
        <f t="shared" si="252"/>
        <v>1</v>
      </c>
      <c r="S781" s="76">
        <f t="shared" si="253"/>
        <v>0.5</v>
      </c>
      <c r="T781" s="76">
        <f t="shared" si="254"/>
        <v>0.5</v>
      </c>
      <c r="U781" s="76">
        <f t="shared" si="255"/>
        <v>-0.69314718055994529</v>
      </c>
      <c r="W781" s="76">
        <f t="shared" si="256"/>
        <v>0</v>
      </c>
      <c r="X781" s="76">
        <f t="shared" si="257"/>
        <v>1</v>
      </c>
      <c r="Y781" s="76">
        <f t="shared" si="258"/>
        <v>0.5</v>
      </c>
      <c r="Z781" s="76">
        <f t="shared" si="240"/>
        <v>0.5</v>
      </c>
      <c r="AA781" s="76">
        <f t="shared" si="259"/>
        <v>-0.69314718055994529</v>
      </c>
    </row>
    <row r="782" spans="1:27" x14ac:dyDescent="0.25">
      <c r="A782">
        <v>0</v>
      </c>
      <c r="B782">
        <v>0</v>
      </c>
      <c r="C782">
        <v>0</v>
      </c>
      <c r="E782" s="87">
        <f t="shared" si="241"/>
        <v>0</v>
      </c>
      <c r="F782" s="87">
        <f t="shared" si="242"/>
        <v>1</v>
      </c>
      <c r="G782" s="87">
        <f t="shared" si="243"/>
        <v>0.5</v>
      </c>
      <c r="H782" s="87">
        <f t="shared" si="244"/>
        <v>0.5</v>
      </c>
      <c r="I782" s="87">
        <f t="shared" si="245"/>
        <v>-0.69314718055994529</v>
      </c>
      <c r="K782" s="76">
        <f t="shared" si="246"/>
        <v>0</v>
      </c>
      <c r="L782" s="76">
        <f t="shared" si="247"/>
        <v>1</v>
      </c>
      <c r="M782" s="76">
        <f t="shared" si="248"/>
        <v>0.5</v>
      </c>
      <c r="N782" s="76">
        <f t="shared" si="249"/>
        <v>0.5</v>
      </c>
      <c r="O782" s="76">
        <f t="shared" si="250"/>
        <v>-0.69314718055994529</v>
      </c>
      <c r="Q782" s="76">
        <f t="shared" si="251"/>
        <v>0</v>
      </c>
      <c r="R782" s="76">
        <f t="shared" si="252"/>
        <v>1</v>
      </c>
      <c r="S782" s="76">
        <f t="shared" si="253"/>
        <v>0.5</v>
      </c>
      <c r="T782" s="76">
        <f t="shared" si="254"/>
        <v>0.5</v>
      </c>
      <c r="U782" s="76">
        <f t="shared" si="255"/>
        <v>-0.69314718055994529</v>
      </c>
      <c r="W782" s="76">
        <f t="shared" si="256"/>
        <v>0</v>
      </c>
      <c r="X782" s="76">
        <f t="shared" si="257"/>
        <v>1</v>
      </c>
      <c r="Y782" s="76">
        <f t="shared" si="258"/>
        <v>0.5</v>
      </c>
      <c r="Z782" s="76">
        <f t="shared" si="240"/>
        <v>0.5</v>
      </c>
      <c r="AA782" s="76">
        <f t="shared" si="259"/>
        <v>-0.69314718055994529</v>
      </c>
    </row>
    <row r="783" spans="1:27" x14ac:dyDescent="0.25">
      <c r="A783">
        <v>0</v>
      </c>
      <c r="B783">
        <v>0</v>
      </c>
      <c r="C783">
        <v>1</v>
      </c>
      <c r="E783" s="87">
        <f t="shared" si="241"/>
        <v>0</v>
      </c>
      <c r="F783" s="87">
        <f t="shared" si="242"/>
        <v>1</v>
      </c>
      <c r="G783" s="87">
        <f t="shared" si="243"/>
        <v>0.5</v>
      </c>
      <c r="H783" s="87">
        <f t="shared" si="244"/>
        <v>0.5</v>
      </c>
      <c r="I783" s="87">
        <f t="shared" si="245"/>
        <v>-0.69314718055994529</v>
      </c>
      <c r="K783" s="76">
        <f t="shared" si="246"/>
        <v>0.605195533283861</v>
      </c>
      <c r="L783" s="76">
        <f t="shared" si="247"/>
        <v>1.8316103146534117</v>
      </c>
      <c r="M783" s="76">
        <f t="shared" si="248"/>
        <v>0.64684406084231982</v>
      </c>
      <c r="N783" s="76">
        <f t="shared" si="249"/>
        <v>0.35315593915768018</v>
      </c>
      <c r="O783" s="76">
        <f t="shared" si="250"/>
        <v>-1.0408455656056446</v>
      </c>
      <c r="Q783" s="76">
        <f t="shared" si="251"/>
        <v>0.605195533283861</v>
      </c>
      <c r="R783" s="76">
        <f t="shared" si="252"/>
        <v>1.8316103146534117</v>
      </c>
      <c r="S783" s="76">
        <f t="shared" si="253"/>
        <v>0.64684406084231982</v>
      </c>
      <c r="T783" s="76">
        <f t="shared" si="254"/>
        <v>0.35315593915768018</v>
      </c>
      <c r="U783" s="76">
        <f t="shared" si="255"/>
        <v>-1.0408455656056446</v>
      </c>
      <c r="W783" s="76">
        <f t="shared" si="256"/>
        <v>0</v>
      </c>
      <c r="X783" s="76">
        <f t="shared" si="257"/>
        <v>1</v>
      </c>
      <c r="Y783" s="76">
        <f t="shared" si="258"/>
        <v>0.5</v>
      </c>
      <c r="Z783" s="76">
        <f t="shared" si="240"/>
        <v>0.5</v>
      </c>
      <c r="AA783" s="76">
        <f t="shared" si="259"/>
        <v>-0.69314718055994529</v>
      </c>
    </row>
    <row r="784" spans="1:27" x14ac:dyDescent="0.25">
      <c r="A784">
        <v>0</v>
      </c>
      <c r="B784">
        <v>0</v>
      </c>
      <c r="C784">
        <v>0</v>
      </c>
      <c r="E784" s="87">
        <f t="shared" si="241"/>
        <v>0</v>
      </c>
      <c r="F784" s="87">
        <f t="shared" si="242"/>
        <v>1</v>
      </c>
      <c r="G784" s="87">
        <f t="shared" si="243"/>
        <v>0.5</v>
      </c>
      <c r="H784" s="87">
        <f t="shared" si="244"/>
        <v>0.5</v>
      </c>
      <c r="I784" s="87">
        <f t="shared" si="245"/>
        <v>-0.69314718055994529</v>
      </c>
      <c r="K784" s="76">
        <f t="shared" si="246"/>
        <v>0</v>
      </c>
      <c r="L784" s="76">
        <f t="shared" si="247"/>
        <v>1</v>
      </c>
      <c r="M784" s="76">
        <f t="shared" si="248"/>
        <v>0.5</v>
      </c>
      <c r="N784" s="76">
        <f t="shared" si="249"/>
        <v>0.5</v>
      </c>
      <c r="O784" s="76">
        <f t="shared" si="250"/>
        <v>-0.69314718055994529</v>
      </c>
      <c r="Q784" s="76">
        <f t="shared" si="251"/>
        <v>0</v>
      </c>
      <c r="R784" s="76">
        <f t="shared" si="252"/>
        <v>1</v>
      </c>
      <c r="S784" s="76">
        <f t="shared" si="253"/>
        <v>0.5</v>
      </c>
      <c r="T784" s="76">
        <f t="shared" si="254"/>
        <v>0.5</v>
      </c>
      <c r="U784" s="76">
        <f t="shared" si="255"/>
        <v>-0.69314718055994529</v>
      </c>
      <c r="W784" s="76">
        <f t="shared" si="256"/>
        <v>0</v>
      </c>
      <c r="X784" s="76">
        <f t="shared" si="257"/>
        <v>1</v>
      </c>
      <c r="Y784" s="76">
        <f t="shared" si="258"/>
        <v>0.5</v>
      </c>
      <c r="Z784" s="76">
        <f t="shared" si="240"/>
        <v>0.5</v>
      </c>
      <c r="AA784" s="76">
        <f t="shared" si="259"/>
        <v>-0.69314718055994529</v>
      </c>
    </row>
    <row r="785" spans="1:27" x14ac:dyDescent="0.25">
      <c r="A785">
        <v>0</v>
      </c>
      <c r="B785">
        <v>0</v>
      </c>
      <c r="C785">
        <v>0</v>
      </c>
      <c r="E785" s="87">
        <f t="shared" si="241"/>
        <v>0</v>
      </c>
      <c r="F785" s="87">
        <f t="shared" si="242"/>
        <v>1</v>
      </c>
      <c r="G785" s="87">
        <f t="shared" si="243"/>
        <v>0.5</v>
      </c>
      <c r="H785" s="87">
        <f t="shared" si="244"/>
        <v>0.5</v>
      </c>
      <c r="I785" s="87">
        <f t="shared" si="245"/>
        <v>-0.69314718055994529</v>
      </c>
      <c r="K785" s="76">
        <f t="shared" si="246"/>
        <v>0</v>
      </c>
      <c r="L785" s="76">
        <f t="shared" si="247"/>
        <v>1</v>
      </c>
      <c r="M785" s="76">
        <f t="shared" si="248"/>
        <v>0.5</v>
      </c>
      <c r="N785" s="76">
        <f t="shared" si="249"/>
        <v>0.5</v>
      </c>
      <c r="O785" s="76">
        <f t="shared" si="250"/>
        <v>-0.69314718055994529</v>
      </c>
      <c r="Q785" s="76">
        <f t="shared" si="251"/>
        <v>0</v>
      </c>
      <c r="R785" s="76">
        <f t="shared" si="252"/>
        <v>1</v>
      </c>
      <c r="S785" s="76">
        <f t="shared" si="253"/>
        <v>0.5</v>
      </c>
      <c r="T785" s="76">
        <f t="shared" si="254"/>
        <v>0.5</v>
      </c>
      <c r="U785" s="76">
        <f t="shared" si="255"/>
        <v>-0.69314718055994529</v>
      </c>
      <c r="W785" s="76">
        <f t="shared" si="256"/>
        <v>0</v>
      </c>
      <c r="X785" s="76">
        <f t="shared" si="257"/>
        <v>1</v>
      </c>
      <c r="Y785" s="76">
        <f t="shared" si="258"/>
        <v>0.5</v>
      </c>
      <c r="Z785" s="76">
        <f t="shared" si="240"/>
        <v>0.5</v>
      </c>
      <c r="AA785" s="76">
        <f t="shared" si="259"/>
        <v>-0.69314718055994529</v>
      </c>
    </row>
    <row r="786" spans="1:27" x14ac:dyDescent="0.25">
      <c r="A786">
        <v>0</v>
      </c>
      <c r="B786">
        <v>0</v>
      </c>
      <c r="C786">
        <v>0</v>
      </c>
      <c r="E786" s="87">
        <f t="shared" si="241"/>
        <v>0</v>
      </c>
      <c r="F786" s="87">
        <f t="shared" si="242"/>
        <v>1</v>
      </c>
      <c r="G786" s="87">
        <f t="shared" si="243"/>
        <v>0.5</v>
      </c>
      <c r="H786" s="87">
        <f t="shared" si="244"/>
        <v>0.5</v>
      </c>
      <c r="I786" s="87">
        <f t="shared" si="245"/>
        <v>-0.69314718055994529</v>
      </c>
      <c r="K786" s="76">
        <f t="shared" si="246"/>
        <v>0</v>
      </c>
      <c r="L786" s="76">
        <f t="shared" si="247"/>
        <v>1</v>
      </c>
      <c r="M786" s="76">
        <f t="shared" si="248"/>
        <v>0.5</v>
      </c>
      <c r="N786" s="76">
        <f t="shared" si="249"/>
        <v>0.5</v>
      </c>
      <c r="O786" s="76">
        <f t="shared" si="250"/>
        <v>-0.69314718055994529</v>
      </c>
      <c r="Q786" s="76">
        <f t="shared" si="251"/>
        <v>0</v>
      </c>
      <c r="R786" s="76">
        <f t="shared" si="252"/>
        <v>1</v>
      </c>
      <c r="S786" s="76">
        <f t="shared" si="253"/>
        <v>0.5</v>
      </c>
      <c r="T786" s="76">
        <f t="shared" si="254"/>
        <v>0.5</v>
      </c>
      <c r="U786" s="76">
        <f t="shared" si="255"/>
        <v>-0.69314718055994529</v>
      </c>
      <c r="W786" s="76">
        <f t="shared" si="256"/>
        <v>0</v>
      </c>
      <c r="X786" s="76">
        <f t="shared" si="257"/>
        <v>1</v>
      </c>
      <c r="Y786" s="76">
        <f t="shared" si="258"/>
        <v>0.5</v>
      </c>
      <c r="Z786" s="76">
        <f t="shared" si="240"/>
        <v>0.5</v>
      </c>
      <c r="AA786" s="76">
        <f t="shared" si="259"/>
        <v>-0.69314718055994529</v>
      </c>
    </row>
    <row r="787" spans="1:27" x14ac:dyDescent="0.25">
      <c r="A787">
        <v>0</v>
      </c>
      <c r="B787">
        <v>0</v>
      </c>
      <c r="C787">
        <v>0</v>
      </c>
      <c r="E787" s="87">
        <f t="shared" si="241"/>
        <v>0</v>
      </c>
      <c r="F787" s="87">
        <f t="shared" si="242"/>
        <v>1</v>
      </c>
      <c r="G787" s="87">
        <f t="shared" si="243"/>
        <v>0.5</v>
      </c>
      <c r="H787" s="87">
        <f t="shared" si="244"/>
        <v>0.5</v>
      </c>
      <c r="I787" s="87">
        <f t="shared" si="245"/>
        <v>-0.69314718055994529</v>
      </c>
      <c r="K787" s="76">
        <f t="shared" si="246"/>
        <v>0</v>
      </c>
      <c r="L787" s="76">
        <f t="shared" si="247"/>
        <v>1</v>
      </c>
      <c r="M787" s="76">
        <f t="shared" si="248"/>
        <v>0.5</v>
      </c>
      <c r="N787" s="76">
        <f t="shared" si="249"/>
        <v>0.5</v>
      </c>
      <c r="O787" s="76">
        <f t="shared" si="250"/>
        <v>-0.69314718055994529</v>
      </c>
      <c r="Q787" s="76">
        <f t="shared" si="251"/>
        <v>0</v>
      </c>
      <c r="R787" s="76">
        <f t="shared" si="252"/>
        <v>1</v>
      </c>
      <c r="S787" s="76">
        <f t="shared" si="253"/>
        <v>0.5</v>
      </c>
      <c r="T787" s="76">
        <f t="shared" si="254"/>
        <v>0.5</v>
      </c>
      <c r="U787" s="76">
        <f t="shared" si="255"/>
        <v>-0.69314718055994529</v>
      </c>
      <c r="W787" s="76">
        <f t="shared" si="256"/>
        <v>0</v>
      </c>
      <c r="X787" s="76">
        <f t="shared" si="257"/>
        <v>1</v>
      </c>
      <c r="Y787" s="76">
        <f t="shared" si="258"/>
        <v>0.5</v>
      </c>
      <c r="Z787" s="76">
        <f t="shared" si="240"/>
        <v>0.5</v>
      </c>
      <c r="AA787" s="76">
        <f t="shared" si="259"/>
        <v>-0.69314718055994529</v>
      </c>
    </row>
    <row r="788" spans="1:27" x14ac:dyDescent="0.25">
      <c r="A788">
        <v>0</v>
      </c>
      <c r="B788">
        <v>0</v>
      </c>
      <c r="C788">
        <v>0</v>
      </c>
      <c r="E788" s="87">
        <f t="shared" si="241"/>
        <v>0</v>
      </c>
      <c r="F788" s="87">
        <f t="shared" si="242"/>
        <v>1</v>
      </c>
      <c r="G788" s="87">
        <f t="shared" si="243"/>
        <v>0.5</v>
      </c>
      <c r="H788" s="87">
        <f t="shared" si="244"/>
        <v>0.5</v>
      </c>
      <c r="I788" s="87">
        <f t="shared" si="245"/>
        <v>-0.69314718055994529</v>
      </c>
      <c r="K788" s="76">
        <f t="shared" si="246"/>
        <v>0</v>
      </c>
      <c r="L788" s="76">
        <f t="shared" si="247"/>
        <v>1</v>
      </c>
      <c r="M788" s="76">
        <f t="shared" si="248"/>
        <v>0.5</v>
      </c>
      <c r="N788" s="76">
        <f t="shared" si="249"/>
        <v>0.5</v>
      </c>
      <c r="O788" s="76">
        <f t="shared" si="250"/>
        <v>-0.69314718055994529</v>
      </c>
      <c r="Q788" s="76">
        <f t="shared" si="251"/>
        <v>0</v>
      </c>
      <c r="R788" s="76">
        <f t="shared" si="252"/>
        <v>1</v>
      </c>
      <c r="S788" s="76">
        <f t="shared" si="253"/>
        <v>0.5</v>
      </c>
      <c r="T788" s="76">
        <f t="shared" si="254"/>
        <v>0.5</v>
      </c>
      <c r="U788" s="76">
        <f t="shared" si="255"/>
        <v>-0.69314718055994529</v>
      </c>
      <c r="W788" s="76">
        <f t="shared" si="256"/>
        <v>0</v>
      </c>
      <c r="X788" s="76">
        <f t="shared" si="257"/>
        <v>1</v>
      </c>
      <c r="Y788" s="76">
        <f t="shared" si="258"/>
        <v>0.5</v>
      </c>
      <c r="Z788" s="76">
        <f t="shared" si="240"/>
        <v>0.5</v>
      </c>
      <c r="AA788" s="76">
        <f t="shared" si="259"/>
        <v>-0.69314718055994529</v>
      </c>
    </row>
    <row r="789" spans="1:27" x14ac:dyDescent="0.25">
      <c r="A789">
        <v>0</v>
      </c>
      <c r="B789">
        <v>0</v>
      </c>
      <c r="C789">
        <v>0</v>
      </c>
      <c r="E789" s="87">
        <f t="shared" si="241"/>
        <v>0</v>
      </c>
      <c r="F789" s="87">
        <f t="shared" si="242"/>
        <v>1</v>
      </c>
      <c r="G789" s="87">
        <f t="shared" si="243"/>
        <v>0.5</v>
      </c>
      <c r="H789" s="87">
        <f t="shared" si="244"/>
        <v>0.5</v>
      </c>
      <c r="I789" s="87">
        <f t="shared" si="245"/>
        <v>-0.69314718055994529</v>
      </c>
      <c r="K789" s="76">
        <f t="shared" si="246"/>
        <v>0</v>
      </c>
      <c r="L789" s="76">
        <f t="shared" si="247"/>
        <v>1</v>
      </c>
      <c r="M789" s="76">
        <f t="shared" si="248"/>
        <v>0.5</v>
      </c>
      <c r="N789" s="76">
        <f t="shared" si="249"/>
        <v>0.5</v>
      </c>
      <c r="O789" s="76">
        <f t="shared" si="250"/>
        <v>-0.69314718055994529</v>
      </c>
      <c r="Q789" s="76">
        <f t="shared" si="251"/>
        <v>0</v>
      </c>
      <c r="R789" s="76">
        <f t="shared" si="252"/>
        <v>1</v>
      </c>
      <c r="S789" s="76">
        <f t="shared" si="253"/>
        <v>0.5</v>
      </c>
      <c r="T789" s="76">
        <f t="shared" si="254"/>
        <v>0.5</v>
      </c>
      <c r="U789" s="76">
        <f t="shared" si="255"/>
        <v>-0.69314718055994529</v>
      </c>
      <c r="W789" s="76">
        <f t="shared" si="256"/>
        <v>0</v>
      </c>
      <c r="X789" s="76">
        <f t="shared" si="257"/>
        <v>1</v>
      </c>
      <c r="Y789" s="76">
        <f t="shared" si="258"/>
        <v>0.5</v>
      </c>
      <c r="Z789" s="76">
        <f t="shared" si="240"/>
        <v>0.5</v>
      </c>
      <c r="AA789" s="76">
        <f t="shared" si="259"/>
        <v>-0.69314718055994529</v>
      </c>
    </row>
    <row r="790" spans="1:27" x14ac:dyDescent="0.25">
      <c r="A790">
        <v>0</v>
      </c>
      <c r="B790">
        <v>0</v>
      </c>
      <c r="C790">
        <v>0</v>
      </c>
      <c r="E790" s="87">
        <f t="shared" si="241"/>
        <v>0</v>
      </c>
      <c r="F790" s="87">
        <f t="shared" si="242"/>
        <v>1</v>
      </c>
      <c r="G790" s="87">
        <f t="shared" si="243"/>
        <v>0.5</v>
      </c>
      <c r="H790" s="87">
        <f t="shared" si="244"/>
        <v>0.5</v>
      </c>
      <c r="I790" s="87">
        <f t="shared" si="245"/>
        <v>-0.69314718055994529</v>
      </c>
      <c r="K790" s="76">
        <f t="shared" si="246"/>
        <v>0</v>
      </c>
      <c r="L790" s="76">
        <f t="shared" si="247"/>
        <v>1</v>
      </c>
      <c r="M790" s="76">
        <f t="shared" si="248"/>
        <v>0.5</v>
      </c>
      <c r="N790" s="76">
        <f t="shared" si="249"/>
        <v>0.5</v>
      </c>
      <c r="O790" s="76">
        <f t="shared" si="250"/>
        <v>-0.69314718055994529</v>
      </c>
      <c r="Q790" s="76">
        <f t="shared" si="251"/>
        <v>0</v>
      </c>
      <c r="R790" s="76">
        <f t="shared" si="252"/>
        <v>1</v>
      </c>
      <c r="S790" s="76">
        <f t="shared" si="253"/>
        <v>0.5</v>
      </c>
      <c r="T790" s="76">
        <f t="shared" si="254"/>
        <v>0.5</v>
      </c>
      <c r="U790" s="76">
        <f t="shared" si="255"/>
        <v>-0.69314718055994529</v>
      </c>
      <c r="W790" s="76">
        <f t="shared" si="256"/>
        <v>0</v>
      </c>
      <c r="X790" s="76">
        <f t="shared" si="257"/>
        <v>1</v>
      </c>
      <c r="Y790" s="76">
        <f t="shared" si="258"/>
        <v>0.5</v>
      </c>
      <c r="Z790" s="76">
        <f t="shared" si="240"/>
        <v>0.5</v>
      </c>
      <c r="AA790" s="76">
        <f t="shared" si="259"/>
        <v>-0.69314718055994529</v>
      </c>
    </row>
    <row r="791" spans="1:27" x14ac:dyDescent="0.25">
      <c r="A791">
        <v>0</v>
      </c>
      <c r="B791">
        <v>0</v>
      </c>
      <c r="C791">
        <v>0</v>
      </c>
      <c r="E791" s="87">
        <f t="shared" si="241"/>
        <v>0</v>
      </c>
      <c r="F791" s="87">
        <f t="shared" si="242"/>
        <v>1</v>
      </c>
      <c r="G791" s="87">
        <f t="shared" si="243"/>
        <v>0.5</v>
      </c>
      <c r="H791" s="87">
        <f t="shared" si="244"/>
        <v>0.5</v>
      </c>
      <c r="I791" s="87">
        <f t="shared" si="245"/>
        <v>-0.69314718055994529</v>
      </c>
      <c r="K791" s="76">
        <f t="shared" si="246"/>
        <v>0</v>
      </c>
      <c r="L791" s="76">
        <f t="shared" si="247"/>
        <v>1</v>
      </c>
      <c r="M791" s="76">
        <f t="shared" si="248"/>
        <v>0.5</v>
      </c>
      <c r="N791" s="76">
        <f t="shared" si="249"/>
        <v>0.5</v>
      </c>
      <c r="O791" s="76">
        <f t="shared" si="250"/>
        <v>-0.69314718055994529</v>
      </c>
      <c r="Q791" s="76">
        <f t="shared" si="251"/>
        <v>0</v>
      </c>
      <c r="R791" s="76">
        <f t="shared" si="252"/>
        <v>1</v>
      </c>
      <c r="S791" s="76">
        <f t="shared" si="253"/>
        <v>0.5</v>
      </c>
      <c r="T791" s="76">
        <f t="shared" si="254"/>
        <v>0.5</v>
      </c>
      <c r="U791" s="76">
        <f t="shared" si="255"/>
        <v>-0.69314718055994529</v>
      </c>
      <c r="W791" s="76">
        <f t="shared" si="256"/>
        <v>0</v>
      </c>
      <c r="X791" s="76">
        <f t="shared" si="257"/>
        <v>1</v>
      </c>
      <c r="Y791" s="76">
        <f t="shared" si="258"/>
        <v>0.5</v>
      </c>
      <c r="Z791" s="76">
        <f t="shared" si="240"/>
        <v>0.5</v>
      </c>
      <c r="AA791" s="76">
        <f t="shared" si="259"/>
        <v>-0.69314718055994529</v>
      </c>
    </row>
    <row r="792" spans="1:27" x14ac:dyDescent="0.25">
      <c r="A792">
        <v>0</v>
      </c>
      <c r="B792">
        <v>0</v>
      </c>
      <c r="C792">
        <v>0</v>
      </c>
      <c r="E792" s="87">
        <f t="shared" si="241"/>
        <v>0</v>
      </c>
      <c r="F792" s="87">
        <f t="shared" si="242"/>
        <v>1</v>
      </c>
      <c r="G792" s="87">
        <f t="shared" si="243"/>
        <v>0.5</v>
      </c>
      <c r="H792" s="87">
        <f t="shared" si="244"/>
        <v>0.5</v>
      </c>
      <c r="I792" s="87">
        <f t="shared" si="245"/>
        <v>-0.69314718055994529</v>
      </c>
      <c r="K792" s="76">
        <f t="shared" si="246"/>
        <v>0</v>
      </c>
      <c r="L792" s="76">
        <f t="shared" si="247"/>
        <v>1</v>
      </c>
      <c r="M792" s="76">
        <f t="shared" si="248"/>
        <v>0.5</v>
      </c>
      <c r="N792" s="76">
        <f t="shared" si="249"/>
        <v>0.5</v>
      </c>
      <c r="O792" s="76">
        <f t="shared" si="250"/>
        <v>-0.69314718055994529</v>
      </c>
      <c r="Q792" s="76">
        <f t="shared" si="251"/>
        <v>0</v>
      </c>
      <c r="R792" s="76">
        <f t="shared" si="252"/>
        <v>1</v>
      </c>
      <c r="S792" s="76">
        <f t="shared" si="253"/>
        <v>0.5</v>
      </c>
      <c r="T792" s="76">
        <f t="shared" si="254"/>
        <v>0.5</v>
      </c>
      <c r="U792" s="76">
        <f t="shared" si="255"/>
        <v>-0.69314718055994529</v>
      </c>
      <c r="W792" s="76">
        <f t="shared" si="256"/>
        <v>0</v>
      </c>
      <c r="X792" s="76">
        <f t="shared" si="257"/>
        <v>1</v>
      </c>
      <c r="Y792" s="76">
        <f t="shared" si="258"/>
        <v>0.5</v>
      </c>
      <c r="Z792" s="76">
        <f t="shared" si="240"/>
        <v>0.5</v>
      </c>
      <c r="AA792" s="76">
        <f t="shared" si="259"/>
        <v>-0.69314718055994529</v>
      </c>
    </row>
    <row r="793" spans="1:27" x14ac:dyDescent="0.25">
      <c r="A793">
        <v>0</v>
      </c>
      <c r="B793">
        <v>0</v>
      </c>
      <c r="C793">
        <v>1</v>
      </c>
      <c r="E793" s="87">
        <f t="shared" si="241"/>
        <v>0</v>
      </c>
      <c r="F793" s="87">
        <f t="shared" si="242"/>
        <v>1</v>
      </c>
      <c r="G793" s="87">
        <f t="shared" si="243"/>
        <v>0.5</v>
      </c>
      <c r="H793" s="87">
        <f t="shared" si="244"/>
        <v>0.5</v>
      </c>
      <c r="I793" s="87">
        <f t="shared" si="245"/>
        <v>-0.69314718055994529</v>
      </c>
      <c r="K793" s="76">
        <f t="shared" si="246"/>
        <v>0.605195533283861</v>
      </c>
      <c r="L793" s="76">
        <f t="shared" si="247"/>
        <v>1.8316103146534117</v>
      </c>
      <c r="M793" s="76">
        <f t="shared" si="248"/>
        <v>0.64684406084231982</v>
      </c>
      <c r="N793" s="76">
        <f t="shared" si="249"/>
        <v>0.35315593915768018</v>
      </c>
      <c r="O793" s="76">
        <f t="shared" si="250"/>
        <v>-1.0408455656056446</v>
      </c>
      <c r="Q793" s="76">
        <f t="shared" si="251"/>
        <v>0.605195533283861</v>
      </c>
      <c r="R793" s="76">
        <f t="shared" si="252"/>
        <v>1.8316103146534117</v>
      </c>
      <c r="S793" s="76">
        <f t="shared" si="253"/>
        <v>0.64684406084231982</v>
      </c>
      <c r="T793" s="76">
        <f t="shared" si="254"/>
        <v>0.35315593915768018</v>
      </c>
      <c r="U793" s="76">
        <f t="shared" si="255"/>
        <v>-1.0408455656056446</v>
      </c>
      <c r="W793" s="76">
        <f t="shared" si="256"/>
        <v>0</v>
      </c>
      <c r="X793" s="76">
        <f t="shared" si="257"/>
        <v>1</v>
      </c>
      <c r="Y793" s="76">
        <f t="shared" si="258"/>
        <v>0.5</v>
      </c>
      <c r="Z793" s="76">
        <f t="shared" si="240"/>
        <v>0.5</v>
      </c>
      <c r="AA793" s="76">
        <f t="shared" si="259"/>
        <v>-0.69314718055994529</v>
      </c>
    </row>
    <row r="794" spans="1:27" x14ac:dyDescent="0.25">
      <c r="A794">
        <v>0</v>
      </c>
      <c r="B794">
        <v>0</v>
      </c>
      <c r="C794">
        <v>0</v>
      </c>
      <c r="E794" s="87">
        <f t="shared" si="241"/>
        <v>0</v>
      </c>
      <c r="F794" s="87">
        <f t="shared" si="242"/>
        <v>1</v>
      </c>
      <c r="G794" s="87">
        <f t="shared" si="243"/>
        <v>0.5</v>
      </c>
      <c r="H794" s="87">
        <f t="shared" si="244"/>
        <v>0.5</v>
      </c>
      <c r="I794" s="87">
        <f t="shared" si="245"/>
        <v>-0.69314718055994529</v>
      </c>
      <c r="K794" s="76">
        <f t="shared" si="246"/>
        <v>0</v>
      </c>
      <c r="L794" s="76">
        <f t="shared" si="247"/>
        <v>1</v>
      </c>
      <c r="M794" s="76">
        <f t="shared" si="248"/>
        <v>0.5</v>
      </c>
      <c r="N794" s="76">
        <f t="shared" si="249"/>
        <v>0.5</v>
      </c>
      <c r="O794" s="76">
        <f t="shared" si="250"/>
        <v>-0.69314718055994529</v>
      </c>
      <c r="Q794" s="76">
        <f t="shared" si="251"/>
        <v>0</v>
      </c>
      <c r="R794" s="76">
        <f t="shared" si="252"/>
        <v>1</v>
      </c>
      <c r="S794" s="76">
        <f t="shared" si="253"/>
        <v>0.5</v>
      </c>
      <c r="T794" s="76">
        <f t="shared" si="254"/>
        <v>0.5</v>
      </c>
      <c r="U794" s="76">
        <f t="shared" si="255"/>
        <v>-0.69314718055994529</v>
      </c>
      <c r="W794" s="76">
        <f t="shared" si="256"/>
        <v>0</v>
      </c>
      <c r="X794" s="76">
        <f t="shared" si="257"/>
        <v>1</v>
      </c>
      <c r="Y794" s="76">
        <f t="shared" si="258"/>
        <v>0.5</v>
      </c>
      <c r="Z794" s="76">
        <f t="shared" si="240"/>
        <v>0.5</v>
      </c>
      <c r="AA794" s="76">
        <f t="shared" si="259"/>
        <v>-0.69314718055994529</v>
      </c>
    </row>
    <row r="795" spans="1:27" x14ac:dyDescent="0.25">
      <c r="A795">
        <v>0</v>
      </c>
      <c r="B795">
        <v>0</v>
      </c>
      <c r="C795">
        <v>0</v>
      </c>
      <c r="E795" s="87">
        <f t="shared" si="241"/>
        <v>0</v>
      </c>
      <c r="F795" s="87">
        <f t="shared" si="242"/>
        <v>1</v>
      </c>
      <c r="G795" s="87">
        <f t="shared" si="243"/>
        <v>0.5</v>
      </c>
      <c r="H795" s="87">
        <f t="shared" si="244"/>
        <v>0.5</v>
      </c>
      <c r="I795" s="87">
        <f t="shared" si="245"/>
        <v>-0.69314718055994529</v>
      </c>
      <c r="K795" s="76">
        <f t="shared" si="246"/>
        <v>0</v>
      </c>
      <c r="L795" s="76">
        <f t="shared" si="247"/>
        <v>1</v>
      </c>
      <c r="M795" s="76">
        <f t="shared" si="248"/>
        <v>0.5</v>
      </c>
      <c r="N795" s="76">
        <f t="shared" si="249"/>
        <v>0.5</v>
      </c>
      <c r="O795" s="76">
        <f t="shared" si="250"/>
        <v>-0.69314718055994529</v>
      </c>
      <c r="Q795" s="76">
        <f t="shared" si="251"/>
        <v>0</v>
      </c>
      <c r="R795" s="76">
        <f t="shared" si="252"/>
        <v>1</v>
      </c>
      <c r="S795" s="76">
        <f t="shared" si="253"/>
        <v>0.5</v>
      </c>
      <c r="T795" s="76">
        <f t="shared" si="254"/>
        <v>0.5</v>
      </c>
      <c r="U795" s="76">
        <f t="shared" si="255"/>
        <v>-0.69314718055994529</v>
      </c>
      <c r="W795" s="76">
        <f t="shared" si="256"/>
        <v>0</v>
      </c>
      <c r="X795" s="76">
        <f t="shared" si="257"/>
        <v>1</v>
      </c>
      <c r="Y795" s="76">
        <f t="shared" si="258"/>
        <v>0.5</v>
      </c>
      <c r="Z795" s="76">
        <f t="shared" si="240"/>
        <v>0.5</v>
      </c>
      <c r="AA795" s="76">
        <f t="shared" si="259"/>
        <v>-0.69314718055994529</v>
      </c>
    </row>
    <row r="796" spans="1:27" x14ac:dyDescent="0.25">
      <c r="A796">
        <v>0</v>
      </c>
      <c r="B796">
        <v>0</v>
      </c>
      <c r="C796">
        <v>0</v>
      </c>
      <c r="E796" s="87">
        <f t="shared" si="241"/>
        <v>0</v>
      </c>
      <c r="F796" s="87">
        <f t="shared" si="242"/>
        <v>1</v>
      </c>
      <c r="G796" s="87">
        <f t="shared" si="243"/>
        <v>0.5</v>
      </c>
      <c r="H796" s="87">
        <f t="shared" si="244"/>
        <v>0.5</v>
      </c>
      <c r="I796" s="87">
        <f t="shared" si="245"/>
        <v>-0.69314718055994529</v>
      </c>
      <c r="K796" s="76">
        <f t="shared" si="246"/>
        <v>0</v>
      </c>
      <c r="L796" s="76">
        <f t="shared" si="247"/>
        <v>1</v>
      </c>
      <c r="M796" s="76">
        <f t="shared" si="248"/>
        <v>0.5</v>
      </c>
      <c r="N796" s="76">
        <f t="shared" si="249"/>
        <v>0.5</v>
      </c>
      <c r="O796" s="76">
        <f t="shared" si="250"/>
        <v>-0.69314718055994529</v>
      </c>
      <c r="Q796" s="76">
        <f t="shared" si="251"/>
        <v>0</v>
      </c>
      <c r="R796" s="76">
        <f t="shared" si="252"/>
        <v>1</v>
      </c>
      <c r="S796" s="76">
        <f t="shared" si="253"/>
        <v>0.5</v>
      </c>
      <c r="T796" s="76">
        <f t="shared" si="254"/>
        <v>0.5</v>
      </c>
      <c r="U796" s="76">
        <f t="shared" si="255"/>
        <v>-0.69314718055994529</v>
      </c>
      <c r="W796" s="76">
        <f t="shared" si="256"/>
        <v>0</v>
      </c>
      <c r="X796" s="76">
        <f t="shared" si="257"/>
        <v>1</v>
      </c>
      <c r="Y796" s="76">
        <f t="shared" si="258"/>
        <v>0.5</v>
      </c>
      <c r="Z796" s="76">
        <f t="shared" si="240"/>
        <v>0.5</v>
      </c>
      <c r="AA796" s="76">
        <f t="shared" si="259"/>
        <v>-0.69314718055994529</v>
      </c>
    </row>
    <row r="797" spans="1:27" x14ac:dyDescent="0.25">
      <c r="A797">
        <v>0</v>
      </c>
      <c r="B797">
        <v>0</v>
      </c>
      <c r="C797">
        <v>0</v>
      </c>
      <c r="E797" s="87">
        <f t="shared" si="241"/>
        <v>0</v>
      </c>
      <c r="F797" s="87">
        <f t="shared" si="242"/>
        <v>1</v>
      </c>
      <c r="G797" s="87">
        <f t="shared" si="243"/>
        <v>0.5</v>
      </c>
      <c r="H797" s="87">
        <f t="shared" si="244"/>
        <v>0.5</v>
      </c>
      <c r="I797" s="87">
        <f t="shared" si="245"/>
        <v>-0.69314718055994529</v>
      </c>
      <c r="K797" s="76">
        <f t="shared" si="246"/>
        <v>0</v>
      </c>
      <c r="L797" s="76">
        <f t="shared" si="247"/>
        <v>1</v>
      </c>
      <c r="M797" s="76">
        <f t="shared" si="248"/>
        <v>0.5</v>
      </c>
      <c r="N797" s="76">
        <f t="shared" si="249"/>
        <v>0.5</v>
      </c>
      <c r="O797" s="76">
        <f t="shared" si="250"/>
        <v>-0.69314718055994529</v>
      </c>
      <c r="Q797" s="76">
        <f t="shared" si="251"/>
        <v>0</v>
      </c>
      <c r="R797" s="76">
        <f t="shared" si="252"/>
        <v>1</v>
      </c>
      <c r="S797" s="76">
        <f t="shared" si="253"/>
        <v>0.5</v>
      </c>
      <c r="T797" s="76">
        <f t="shared" si="254"/>
        <v>0.5</v>
      </c>
      <c r="U797" s="76">
        <f t="shared" si="255"/>
        <v>-0.69314718055994529</v>
      </c>
      <c r="W797" s="76">
        <f t="shared" si="256"/>
        <v>0</v>
      </c>
      <c r="X797" s="76">
        <f t="shared" si="257"/>
        <v>1</v>
      </c>
      <c r="Y797" s="76">
        <f t="shared" si="258"/>
        <v>0.5</v>
      </c>
      <c r="Z797" s="76">
        <f t="shared" si="240"/>
        <v>0.5</v>
      </c>
      <c r="AA797" s="76">
        <f t="shared" si="259"/>
        <v>-0.69314718055994529</v>
      </c>
    </row>
    <row r="798" spans="1:27" x14ac:dyDescent="0.25">
      <c r="A798">
        <v>0</v>
      </c>
      <c r="B798">
        <v>0</v>
      </c>
      <c r="C798">
        <v>1</v>
      </c>
      <c r="E798" s="87">
        <f t="shared" si="241"/>
        <v>0</v>
      </c>
      <c r="F798" s="87">
        <f t="shared" si="242"/>
        <v>1</v>
      </c>
      <c r="G798" s="87">
        <f t="shared" si="243"/>
        <v>0.5</v>
      </c>
      <c r="H798" s="87">
        <f t="shared" si="244"/>
        <v>0.5</v>
      </c>
      <c r="I798" s="87">
        <f t="shared" si="245"/>
        <v>-0.69314718055994529</v>
      </c>
      <c r="K798" s="76">
        <f t="shared" si="246"/>
        <v>0.605195533283861</v>
      </c>
      <c r="L798" s="76">
        <f t="shared" si="247"/>
        <v>1.8316103146534117</v>
      </c>
      <c r="M798" s="76">
        <f t="shared" si="248"/>
        <v>0.64684406084231982</v>
      </c>
      <c r="N798" s="76">
        <f t="shared" si="249"/>
        <v>0.35315593915768018</v>
      </c>
      <c r="O798" s="76">
        <f t="shared" si="250"/>
        <v>-1.0408455656056446</v>
      </c>
      <c r="Q798" s="76">
        <f t="shared" si="251"/>
        <v>0.605195533283861</v>
      </c>
      <c r="R798" s="76">
        <f t="shared" si="252"/>
        <v>1.8316103146534117</v>
      </c>
      <c r="S798" s="76">
        <f t="shared" si="253"/>
        <v>0.64684406084231982</v>
      </c>
      <c r="T798" s="76">
        <f t="shared" si="254"/>
        <v>0.35315593915768018</v>
      </c>
      <c r="U798" s="76">
        <f t="shared" si="255"/>
        <v>-1.0408455656056446</v>
      </c>
      <c r="W798" s="76">
        <f t="shared" si="256"/>
        <v>0</v>
      </c>
      <c r="X798" s="76">
        <f t="shared" si="257"/>
        <v>1</v>
      </c>
      <c r="Y798" s="76">
        <f t="shared" si="258"/>
        <v>0.5</v>
      </c>
      <c r="Z798" s="76">
        <f t="shared" si="240"/>
        <v>0.5</v>
      </c>
      <c r="AA798" s="76">
        <f t="shared" si="259"/>
        <v>-0.69314718055994529</v>
      </c>
    </row>
    <row r="799" spans="1:27" x14ac:dyDescent="0.25">
      <c r="A799">
        <v>0</v>
      </c>
      <c r="B799">
        <v>0</v>
      </c>
      <c r="C799">
        <v>1</v>
      </c>
      <c r="E799" s="87">
        <f t="shared" si="241"/>
        <v>0</v>
      </c>
      <c r="F799" s="87">
        <f t="shared" si="242"/>
        <v>1</v>
      </c>
      <c r="G799" s="87">
        <f t="shared" si="243"/>
        <v>0.5</v>
      </c>
      <c r="H799" s="87">
        <f t="shared" si="244"/>
        <v>0.5</v>
      </c>
      <c r="I799" s="87">
        <f t="shared" si="245"/>
        <v>-0.69314718055994529</v>
      </c>
      <c r="K799" s="76">
        <f t="shared" si="246"/>
        <v>0.605195533283861</v>
      </c>
      <c r="L799" s="76">
        <f t="shared" si="247"/>
        <v>1.8316103146534117</v>
      </c>
      <c r="M799" s="76">
        <f t="shared" si="248"/>
        <v>0.64684406084231982</v>
      </c>
      <c r="N799" s="76">
        <f t="shared" si="249"/>
        <v>0.35315593915768018</v>
      </c>
      <c r="O799" s="76">
        <f t="shared" si="250"/>
        <v>-1.0408455656056446</v>
      </c>
      <c r="Q799" s="76">
        <f t="shared" si="251"/>
        <v>0.605195533283861</v>
      </c>
      <c r="R799" s="76">
        <f t="shared" si="252"/>
        <v>1.8316103146534117</v>
      </c>
      <c r="S799" s="76">
        <f t="shared" si="253"/>
        <v>0.64684406084231982</v>
      </c>
      <c r="T799" s="76">
        <f t="shared" si="254"/>
        <v>0.35315593915768018</v>
      </c>
      <c r="U799" s="76">
        <f t="shared" si="255"/>
        <v>-1.0408455656056446</v>
      </c>
      <c r="W799" s="76">
        <f t="shared" si="256"/>
        <v>0</v>
      </c>
      <c r="X799" s="76">
        <f t="shared" si="257"/>
        <v>1</v>
      </c>
      <c r="Y799" s="76">
        <f t="shared" si="258"/>
        <v>0.5</v>
      </c>
      <c r="Z799" s="76">
        <f t="shared" si="240"/>
        <v>0.5</v>
      </c>
      <c r="AA799" s="76">
        <f t="shared" si="259"/>
        <v>-0.69314718055994529</v>
      </c>
    </row>
    <row r="800" spans="1:27" x14ac:dyDescent="0.25">
      <c r="A800">
        <v>0</v>
      </c>
      <c r="B800">
        <v>0</v>
      </c>
      <c r="C800">
        <v>0</v>
      </c>
      <c r="E800" s="87">
        <f t="shared" si="241"/>
        <v>0</v>
      </c>
      <c r="F800" s="87">
        <f t="shared" si="242"/>
        <v>1</v>
      </c>
      <c r="G800" s="87">
        <f t="shared" si="243"/>
        <v>0.5</v>
      </c>
      <c r="H800" s="87">
        <f t="shared" si="244"/>
        <v>0.5</v>
      </c>
      <c r="I800" s="87">
        <f t="shared" si="245"/>
        <v>-0.69314718055994529</v>
      </c>
      <c r="K800" s="76">
        <f t="shared" si="246"/>
        <v>0</v>
      </c>
      <c r="L800" s="76">
        <f t="shared" si="247"/>
        <v>1</v>
      </c>
      <c r="M800" s="76">
        <f t="shared" si="248"/>
        <v>0.5</v>
      </c>
      <c r="N800" s="76">
        <f t="shared" si="249"/>
        <v>0.5</v>
      </c>
      <c r="O800" s="76">
        <f t="shared" si="250"/>
        <v>-0.69314718055994529</v>
      </c>
      <c r="Q800" s="76">
        <f t="shared" si="251"/>
        <v>0</v>
      </c>
      <c r="R800" s="76">
        <f t="shared" si="252"/>
        <v>1</v>
      </c>
      <c r="S800" s="76">
        <f t="shared" si="253"/>
        <v>0.5</v>
      </c>
      <c r="T800" s="76">
        <f t="shared" si="254"/>
        <v>0.5</v>
      </c>
      <c r="U800" s="76">
        <f t="shared" si="255"/>
        <v>-0.69314718055994529</v>
      </c>
      <c r="W800" s="76">
        <f t="shared" si="256"/>
        <v>0</v>
      </c>
      <c r="X800" s="76">
        <f t="shared" si="257"/>
        <v>1</v>
      </c>
      <c r="Y800" s="76">
        <f t="shared" si="258"/>
        <v>0.5</v>
      </c>
      <c r="Z800" s="76">
        <f t="shared" si="240"/>
        <v>0.5</v>
      </c>
      <c r="AA800" s="76">
        <f t="shared" si="259"/>
        <v>-0.69314718055994529</v>
      </c>
    </row>
    <row r="801" spans="1:27" x14ac:dyDescent="0.25">
      <c r="A801">
        <v>0</v>
      </c>
      <c r="B801">
        <v>0</v>
      </c>
      <c r="C801">
        <v>0</v>
      </c>
      <c r="E801" s="87">
        <f t="shared" si="241"/>
        <v>0</v>
      </c>
      <c r="F801" s="87">
        <f t="shared" si="242"/>
        <v>1</v>
      </c>
      <c r="G801" s="87">
        <f t="shared" si="243"/>
        <v>0.5</v>
      </c>
      <c r="H801" s="87">
        <f t="shared" si="244"/>
        <v>0.5</v>
      </c>
      <c r="I801" s="87">
        <f t="shared" si="245"/>
        <v>-0.69314718055994529</v>
      </c>
      <c r="K801" s="76">
        <f t="shared" si="246"/>
        <v>0</v>
      </c>
      <c r="L801" s="76">
        <f t="shared" si="247"/>
        <v>1</v>
      </c>
      <c r="M801" s="76">
        <f t="shared" si="248"/>
        <v>0.5</v>
      </c>
      <c r="N801" s="76">
        <f t="shared" si="249"/>
        <v>0.5</v>
      </c>
      <c r="O801" s="76">
        <f t="shared" si="250"/>
        <v>-0.69314718055994529</v>
      </c>
      <c r="Q801" s="76">
        <f t="shared" si="251"/>
        <v>0</v>
      </c>
      <c r="R801" s="76">
        <f t="shared" si="252"/>
        <v>1</v>
      </c>
      <c r="S801" s="76">
        <f t="shared" si="253"/>
        <v>0.5</v>
      </c>
      <c r="T801" s="76">
        <f t="shared" si="254"/>
        <v>0.5</v>
      </c>
      <c r="U801" s="76">
        <f t="shared" si="255"/>
        <v>-0.69314718055994529</v>
      </c>
      <c r="W801" s="76">
        <f t="shared" si="256"/>
        <v>0</v>
      </c>
      <c r="X801" s="76">
        <f t="shared" si="257"/>
        <v>1</v>
      </c>
      <c r="Y801" s="76">
        <f t="shared" si="258"/>
        <v>0.5</v>
      </c>
      <c r="Z801" s="76">
        <f t="shared" si="240"/>
        <v>0.5</v>
      </c>
      <c r="AA801" s="76">
        <f t="shared" si="259"/>
        <v>-0.69314718055994529</v>
      </c>
    </row>
    <row r="802" spans="1:27" x14ac:dyDescent="0.25">
      <c r="A802">
        <v>0</v>
      </c>
      <c r="B802">
        <v>0</v>
      </c>
      <c r="C802">
        <v>0</v>
      </c>
      <c r="E802" s="87">
        <f t="shared" si="241"/>
        <v>0</v>
      </c>
      <c r="F802" s="87">
        <f t="shared" si="242"/>
        <v>1</v>
      </c>
      <c r="G802" s="87">
        <f t="shared" si="243"/>
        <v>0.5</v>
      </c>
      <c r="H802" s="87">
        <f t="shared" si="244"/>
        <v>0.5</v>
      </c>
      <c r="I802" s="87">
        <f t="shared" si="245"/>
        <v>-0.69314718055994529</v>
      </c>
      <c r="K802" s="76">
        <f t="shared" si="246"/>
        <v>0</v>
      </c>
      <c r="L802" s="76">
        <f t="shared" si="247"/>
        <v>1</v>
      </c>
      <c r="M802" s="76">
        <f t="shared" si="248"/>
        <v>0.5</v>
      </c>
      <c r="N802" s="76">
        <f t="shared" si="249"/>
        <v>0.5</v>
      </c>
      <c r="O802" s="76">
        <f t="shared" si="250"/>
        <v>-0.69314718055994529</v>
      </c>
      <c r="Q802" s="76">
        <f t="shared" si="251"/>
        <v>0</v>
      </c>
      <c r="R802" s="76">
        <f t="shared" si="252"/>
        <v>1</v>
      </c>
      <c r="S802" s="76">
        <f t="shared" si="253"/>
        <v>0.5</v>
      </c>
      <c r="T802" s="76">
        <f t="shared" si="254"/>
        <v>0.5</v>
      </c>
      <c r="U802" s="76">
        <f t="shared" si="255"/>
        <v>-0.69314718055994529</v>
      </c>
      <c r="W802" s="76">
        <f t="shared" si="256"/>
        <v>0</v>
      </c>
      <c r="X802" s="76">
        <f t="shared" si="257"/>
        <v>1</v>
      </c>
      <c r="Y802" s="76">
        <f t="shared" si="258"/>
        <v>0.5</v>
      </c>
      <c r="Z802" s="76">
        <f t="shared" si="240"/>
        <v>0.5</v>
      </c>
      <c r="AA802" s="76">
        <f t="shared" si="259"/>
        <v>-0.69314718055994529</v>
      </c>
    </row>
    <row r="803" spans="1:27" x14ac:dyDescent="0.25">
      <c r="A803">
        <v>0</v>
      </c>
      <c r="B803">
        <v>0</v>
      </c>
      <c r="C803">
        <v>0</v>
      </c>
      <c r="E803" s="87">
        <f t="shared" si="241"/>
        <v>0</v>
      </c>
      <c r="F803" s="87">
        <f t="shared" si="242"/>
        <v>1</v>
      </c>
      <c r="G803" s="87">
        <f t="shared" si="243"/>
        <v>0.5</v>
      </c>
      <c r="H803" s="87">
        <f t="shared" si="244"/>
        <v>0.5</v>
      </c>
      <c r="I803" s="87">
        <f t="shared" si="245"/>
        <v>-0.69314718055994529</v>
      </c>
      <c r="K803" s="76">
        <f t="shared" si="246"/>
        <v>0</v>
      </c>
      <c r="L803" s="76">
        <f t="shared" si="247"/>
        <v>1</v>
      </c>
      <c r="M803" s="76">
        <f t="shared" si="248"/>
        <v>0.5</v>
      </c>
      <c r="N803" s="76">
        <f t="shared" si="249"/>
        <v>0.5</v>
      </c>
      <c r="O803" s="76">
        <f t="shared" si="250"/>
        <v>-0.69314718055994529</v>
      </c>
      <c r="Q803" s="76">
        <f t="shared" si="251"/>
        <v>0</v>
      </c>
      <c r="R803" s="76">
        <f t="shared" si="252"/>
        <v>1</v>
      </c>
      <c r="S803" s="76">
        <f t="shared" si="253"/>
        <v>0.5</v>
      </c>
      <c r="T803" s="76">
        <f t="shared" si="254"/>
        <v>0.5</v>
      </c>
      <c r="U803" s="76">
        <f t="shared" si="255"/>
        <v>-0.69314718055994529</v>
      </c>
      <c r="W803" s="76">
        <f t="shared" si="256"/>
        <v>0</v>
      </c>
      <c r="X803" s="76">
        <f t="shared" si="257"/>
        <v>1</v>
      </c>
      <c r="Y803" s="76">
        <f t="shared" si="258"/>
        <v>0.5</v>
      </c>
      <c r="Z803" s="76">
        <f t="shared" si="240"/>
        <v>0.5</v>
      </c>
      <c r="AA803" s="76">
        <f t="shared" si="259"/>
        <v>-0.69314718055994529</v>
      </c>
    </row>
    <row r="804" spans="1:27" x14ac:dyDescent="0.25">
      <c r="A804">
        <v>0</v>
      </c>
      <c r="B804">
        <v>1</v>
      </c>
      <c r="C804">
        <v>0</v>
      </c>
      <c r="E804" s="87">
        <f t="shared" si="241"/>
        <v>1.462280267582817</v>
      </c>
      <c r="F804" s="87">
        <f t="shared" si="242"/>
        <v>4.3157894714615983</v>
      </c>
      <c r="G804" s="87">
        <f t="shared" si="243"/>
        <v>0.81188118804015652</v>
      </c>
      <c r="H804" s="87">
        <f t="shared" si="244"/>
        <v>0.18811881195984348</v>
      </c>
      <c r="I804" s="87">
        <f t="shared" si="245"/>
        <v>-1.6706815372567037</v>
      </c>
      <c r="K804" s="76">
        <f t="shared" si="246"/>
        <v>1.462280267582817</v>
      </c>
      <c r="L804" s="76">
        <f t="shared" si="247"/>
        <v>4.3157894714615983</v>
      </c>
      <c r="M804" s="76">
        <f t="shared" si="248"/>
        <v>0.81188118804015652</v>
      </c>
      <c r="N804" s="76">
        <f t="shared" si="249"/>
        <v>0.18811881195984348</v>
      </c>
      <c r="O804" s="76">
        <f t="shared" si="250"/>
        <v>-1.6706815372567037</v>
      </c>
      <c r="Q804" s="76">
        <f t="shared" si="251"/>
        <v>1.462280267582817</v>
      </c>
      <c r="R804" s="76">
        <f t="shared" si="252"/>
        <v>4.3157894714615983</v>
      </c>
      <c r="S804" s="76">
        <f t="shared" si="253"/>
        <v>0.81188118804015652</v>
      </c>
      <c r="T804" s="76">
        <f t="shared" si="254"/>
        <v>0.18811881195984348</v>
      </c>
      <c r="U804" s="76">
        <f t="shared" si="255"/>
        <v>-1.6706815372567037</v>
      </c>
      <c r="W804" s="76">
        <f t="shared" si="256"/>
        <v>0</v>
      </c>
      <c r="X804" s="76">
        <f t="shared" si="257"/>
        <v>1</v>
      </c>
      <c r="Y804" s="76">
        <f t="shared" si="258"/>
        <v>0.5</v>
      </c>
      <c r="Z804" s="76">
        <f t="shared" si="240"/>
        <v>0.5</v>
      </c>
      <c r="AA804" s="76">
        <f t="shared" si="259"/>
        <v>-0.69314718055994529</v>
      </c>
    </row>
    <row r="805" spans="1:27" x14ac:dyDescent="0.25">
      <c r="A805">
        <v>0</v>
      </c>
      <c r="B805">
        <v>0</v>
      </c>
      <c r="C805">
        <v>0</v>
      </c>
      <c r="E805" s="87">
        <f t="shared" si="241"/>
        <v>0</v>
      </c>
      <c r="F805" s="87">
        <f t="shared" si="242"/>
        <v>1</v>
      </c>
      <c r="G805" s="87">
        <f t="shared" si="243"/>
        <v>0.5</v>
      </c>
      <c r="H805" s="87">
        <f t="shared" si="244"/>
        <v>0.5</v>
      </c>
      <c r="I805" s="87">
        <f t="shared" si="245"/>
        <v>-0.69314718055994529</v>
      </c>
      <c r="K805" s="76">
        <f t="shared" si="246"/>
        <v>0</v>
      </c>
      <c r="L805" s="76">
        <f t="shared" si="247"/>
        <v>1</v>
      </c>
      <c r="M805" s="76">
        <f t="shared" si="248"/>
        <v>0.5</v>
      </c>
      <c r="N805" s="76">
        <f t="shared" si="249"/>
        <v>0.5</v>
      </c>
      <c r="O805" s="76">
        <f t="shared" si="250"/>
        <v>-0.69314718055994529</v>
      </c>
      <c r="Q805" s="76">
        <f t="shared" si="251"/>
        <v>0</v>
      </c>
      <c r="R805" s="76">
        <f t="shared" si="252"/>
        <v>1</v>
      </c>
      <c r="S805" s="76">
        <f t="shared" si="253"/>
        <v>0.5</v>
      </c>
      <c r="T805" s="76">
        <f t="shared" si="254"/>
        <v>0.5</v>
      </c>
      <c r="U805" s="76">
        <f t="shared" si="255"/>
        <v>-0.69314718055994529</v>
      </c>
      <c r="W805" s="76">
        <f t="shared" si="256"/>
        <v>0</v>
      </c>
      <c r="X805" s="76">
        <f t="shared" si="257"/>
        <v>1</v>
      </c>
      <c r="Y805" s="76">
        <f t="shared" si="258"/>
        <v>0.5</v>
      </c>
      <c r="Z805" s="76">
        <f t="shared" si="240"/>
        <v>0.5</v>
      </c>
      <c r="AA805" s="76">
        <f t="shared" si="259"/>
        <v>-0.69314718055994529</v>
      </c>
    </row>
    <row r="806" spans="1:27" x14ac:dyDescent="0.25">
      <c r="A806">
        <v>0</v>
      </c>
      <c r="B806">
        <v>0</v>
      </c>
      <c r="C806">
        <v>0</v>
      </c>
      <c r="E806" s="87">
        <f t="shared" si="241"/>
        <v>0</v>
      </c>
      <c r="F806" s="87">
        <f t="shared" si="242"/>
        <v>1</v>
      </c>
      <c r="G806" s="87">
        <f t="shared" si="243"/>
        <v>0.5</v>
      </c>
      <c r="H806" s="87">
        <f t="shared" si="244"/>
        <v>0.5</v>
      </c>
      <c r="I806" s="87">
        <f t="shared" si="245"/>
        <v>-0.69314718055994529</v>
      </c>
      <c r="K806" s="76">
        <f t="shared" si="246"/>
        <v>0</v>
      </c>
      <c r="L806" s="76">
        <f t="shared" si="247"/>
        <v>1</v>
      </c>
      <c r="M806" s="76">
        <f t="shared" si="248"/>
        <v>0.5</v>
      </c>
      <c r="N806" s="76">
        <f t="shared" si="249"/>
        <v>0.5</v>
      </c>
      <c r="O806" s="76">
        <f t="shared" si="250"/>
        <v>-0.69314718055994529</v>
      </c>
      <c r="Q806" s="76">
        <f t="shared" si="251"/>
        <v>0</v>
      </c>
      <c r="R806" s="76">
        <f t="shared" si="252"/>
        <v>1</v>
      </c>
      <c r="S806" s="76">
        <f t="shared" si="253"/>
        <v>0.5</v>
      </c>
      <c r="T806" s="76">
        <f t="shared" si="254"/>
        <v>0.5</v>
      </c>
      <c r="U806" s="76">
        <f t="shared" si="255"/>
        <v>-0.69314718055994529</v>
      </c>
      <c r="W806" s="76">
        <f t="shared" si="256"/>
        <v>0</v>
      </c>
      <c r="X806" s="76">
        <f t="shared" si="257"/>
        <v>1</v>
      </c>
      <c r="Y806" s="76">
        <f t="shared" si="258"/>
        <v>0.5</v>
      </c>
      <c r="Z806" s="76">
        <f t="shared" si="240"/>
        <v>0.5</v>
      </c>
      <c r="AA806" s="76">
        <f t="shared" si="259"/>
        <v>-0.69314718055994529</v>
      </c>
    </row>
    <row r="807" spans="1:27" x14ac:dyDescent="0.25">
      <c r="A807">
        <v>0</v>
      </c>
      <c r="B807">
        <v>0</v>
      </c>
      <c r="C807">
        <v>0</v>
      </c>
      <c r="E807" s="87">
        <f t="shared" si="241"/>
        <v>0</v>
      </c>
      <c r="F807" s="87">
        <f t="shared" si="242"/>
        <v>1</v>
      </c>
      <c r="G807" s="87">
        <f t="shared" si="243"/>
        <v>0.5</v>
      </c>
      <c r="H807" s="87">
        <f t="shared" si="244"/>
        <v>0.5</v>
      </c>
      <c r="I807" s="87">
        <f t="shared" si="245"/>
        <v>-0.69314718055994529</v>
      </c>
      <c r="K807" s="76">
        <f t="shared" si="246"/>
        <v>0</v>
      </c>
      <c r="L807" s="76">
        <f t="shared" si="247"/>
        <v>1</v>
      </c>
      <c r="M807" s="76">
        <f t="shared" si="248"/>
        <v>0.5</v>
      </c>
      <c r="N807" s="76">
        <f t="shared" si="249"/>
        <v>0.5</v>
      </c>
      <c r="O807" s="76">
        <f t="shared" si="250"/>
        <v>-0.69314718055994529</v>
      </c>
      <c r="Q807" s="76">
        <f t="shared" si="251"/>
        <v>0</v>
      </c>
      <c r="R807" s="76">
        <f t="shared" si="252"/>
        <v>1</v>
      </c>
      <c r="S807" s="76">
        <f t="shared" si="253"/>
        <v>0.5</v>
      </c>
      <c r="T807" s="76">
        <f t="shared" si="254"/>
        <v>0.5</v>
      </c>
      <c r="U807" s="76">
        <f t="shared" si="255"/>
        <v>-0.69314718055994529</v>
      </c>
      <c r="W807" s="76">
        <f t="shared" si="256"/>
        <v>0</v>
      </c>
      <c r="X807" s="76">
        <f t="shared" si="257"/>
        <v>1</v>
      </c>
      <c r="Y807" s="76">
        <f t="shared" si="258"/>
        <v>0.5</v>
      </c>
      <c r="Z807" s="76">
        <f t="shared" si="240"/>
        <v>0.5</v>
      </c>
      <c r="AA807" s="76">
        <f t="shared" si="259"/>
        <v>-0.69314718055994529</v>
      </c>
    </row>
    <row r="808" spans="1:27" x14ac:dyDescent="0.25">
      <c r="A808">
        <v>0</v>
      </c>
      <c r="B808">
        <v>0</v>
      </c>
      <c r="C808">
        <v>0</v>
      </c>
      <c r="E808" s="87">
        <f t="shared" si="241"/>
        <v>0</v>
      </c>
      <c r="F808" s="87">
        <f t="shared" si="242"/>
        <v>1</v>
      </c>
      <c r="G808" s="87">
        <f t="shared" si="243"/>
        <v>0.5</v>
      </c>
      <c r="H808" s="87">
        <f t="shared" si="244"/>
        <v>0.5</v>
      </c>
      <c r="I808" s="87">
        <f t="shared" si="245"/>
        <v>-0.69314718055994529</v>
      </c>
      <c r="K808" s="76">
        <f t="shared" si="246"/>
        <v>0</v>
      </c>
      <c r="L808" s="76">
        <f t="shared" si="247"/>
        <v>1</v>
      </c>
      <c r="M808" s="76">
        <f t="shared" si="248"/>
        <v>0.5</v>
      </c>
      <c r="N808" s="76">
        <f t="shared" si="249"/>
        <v>0.5</v>
      </c>
      <c r="O808" s="76">
        <f t="shared" si="250"/>
        <v>-0.69314718055994529</v>
      </c>
      <c r="Q808" s="76">
        <f t="shared" si="251"/>
        <v>0</v>
      </c>
      <c r="R808" s="76">
        <f t="shared" si="252"/>
        <v>1</v>
      </c>
      <c r="S808" s="76">
        <f t="shared" si="253"/>
        <v>0.5</v>
      </c>
      <c r="T808" s="76">
        <f t="shared" si="254"/>
        <v>0.5</v>
      </c>
      <c r="U808" s="76">
        <f t="shared" si="255"/>
        <v>-0.69314718055994529</v>
      </c>
      <c r="W808" s="76">
        <f t="shared" si="256"/>
        <v>0</v>
      </c>
      <c r="X808" s="76">
        <f t="shared" si="257"/>
        <v>1</v>
      </c>
      <c r="Y808" s="76">
        <f t="shared" si="258"/>
        <v>0.5</v>
      </c>
      <c r="Z808" s="76">
        <f t="shared" si="240"/>
        <v>0.5</v>
      </c>
      <c r="AA808" s="76">
        <f t="shared" si="259"/>
        <v>-0.69314718055994529</v>
      </c>
    </row>
    <row r="809" spans="1:27" x14ac:dyDescent="0.25">
      <c r="A809">
        <v>0</v>
      </c>
      <c r="B809">
        <v>0</v>
      </c>
      <c r="C809">
        <v>1</v>
      </c>
      <c r="E809" s="87">
        <f t="shared" si="241"/>
        <v>0</v>
      </c>
      <c r="F809" s="87">
        <f t="shared" si="242"/>
        <v>1</v>
      </c>
      <c r="G809" s="87">
        <f t="shared" si="243"/>
        <v>0.5</v>
      </c>
      <c r="H809" s="87">
        <f t="shared" si="244"/>
        <v>0.5</v>
      </c>
      <c r="I809" s="87">
        <f t="shared" si="245"/>
        <v>-0.69314718055994529</v>
      </c>
      <c r="K809" s="76">
        <f t="shared" si="246"/>
        <v>0.605195533283861</v>
      </c>
      <c r="L809" s="76">
        <f t="shared" si="247"/>
        <v>1.8316103146534117</v>
      </c>
      <c r="M809" s="76">
        <f t="shared" si="248"/>
        <v>0.64684406084231982</v>
      </c>
      <c r="N809" s="76">
        <f t="shared" si="249"/>
        <v>0.35315593915768018</v>
      </c>
      <c r="O809" s="76">
        <f t="shared" si="250"/>
        <v>-1.0408455656056446</v>
      </c>
      <c r="Q809" s="76">
        <f t="shared" si="251"/>
        <v>0.605195533283861</v>
      </c>
      <c r="R809" s="76">
        <f t="shared" si="252"/>
        <v>1.8316103146534117</v>
      </c>
      <c r="S809" s="76">
        <f t="shared" si="253"/>
        <v>0.64684406084231982</v>
      </c>
      <c r="T809" s="76">
        <f t="shared" si="254"/>
        <v>0.35315593915768018</v>
      </c>
      <c r="U809" s="76">
        <f t="shared" si="255"/>
        <v>-1.0408455656056446</v>
      </c>
      <c r="W809" s="76">
        <f t="shared" si="256"/>
        <v>0</v>
      </c>
      <c r="X809" s="76">
        <f t="shared" si="257"/>
        <v>1</v>
      </c>
      <c r="Y809" s="76">
        <f t="shared" si="258"/>
        <v>0.5</v>
      </c>
      <c r="Z809" s="76">
        <f t="shared" si="240"/>
        <v>0.5</v>
      </c>
      <c r="AA809" s="76">
        <f t="shared" si="259"/>
        <v>-0.69314718055994529</v>
      </c>
    </row>
    <row r="810" spans="1:27" x14ac:dyDescent="0.25">
      <c r="A810">
        <v>0</v>
      </c>
      <c r="B810">
        <v>0</v>
      </c>
      <c r="C810">
        <v>1</v>
      </c>
      <c r="E810" s="87">
        <f t="shared" si="241"/>
        <v>0</v>
      </c>
      <c r="F810" s="87">
        <f t="shared" si="242"/>
        <v>1</v>
      </c>
      <c r="G810" s="87">
        <f t="shared" si="243"/>
        <v>0.5</v>
      </c>
      <c r="H810" s="87">
        <f t="shared" si="244"/>
        <v>0.5</v>
      </c>
      <c r="I810" s="87">
        <f t="shared" si="245"/>
        <v>-0.69314718055994529</v>
      </c>
      <c r="K810" s="76">
        <f t="shared" si="246"/>
        <v>0.605195533283861</v>
      </c>
      <c r="L810" s="76">
        <f t="shared" si="247"/>
        <v>1.8316103146534117</v>
      </c>
      <c r="M810" s="76">
        <f t="shared" si="248"/>
        <v>0.64684406084231982</v>
      </c>
      <c r="N810" s="76">
        <f t="shared" si="249"/>
        <v>0.35315593915768018</v>
      </c>
      <c r="O810" s="76">
        <f t="shared" si="250"/>
        <v>-1.0408455656056446</v>
      </c>
      <c r="Q810" s="76">
        <f t="shared" si="251"/>
        <v>0.605195533283861</v>
      </c>
      <c r="R810" s="76">
        <f t="shared" si="252"/>
        <v>1.8316103146534117</v>
      </c>
      <c r="S810" s="76">
        <f t="shared" si="253"/>
        <v>0.64684406084231982</v>
      </c>
      <c r="T810" s="76">
        <f t="shared" si="254"/>
        <v>0.35315593915768018</v>
      </c>
      <c r="U810" s="76">
        <f t="shared" si="255"/>
        <v>-1.0408455656056446</v>
      </c>
      <c r="W810" s="76">
        <f t="shared" si="256"/>
        <v>0</v>
      </c>
      <c r="X810" s="76">
        <f t="shared" si="257"/>
        <v>1</v>
      </c>
      <c r="Y810" s="76">
        <f t="shared" si="258"/>
        <v>0.5</v>
      </c>
      <c r="Z810" s="76">
        <f t="shared" si="240"/>
        <v>0.5</v>
      </c>
      <c r="AA810" s="76">
        <f t="shared" si="259"/>
        <v>-0.69314718055994529</v>
      </c>
    </row>
    <row r="811" spans="1:27" x14ac:dyDescent="0.25">
      <c r="A811">
        <v>0</v>
      </c>
      <c r="B811">
        <v>0</v>
      </c>
      <c r="C811">
        <v>1</v>
      </c>
      <c r="E811" s="87">
        <f t="shared" si="241"/>
        <v>0</v>
      </c>
      <c r="F811" s="87">
        <f t="shared" si="242"/>
        <v>1</v>
      </c>
      <c r="G811" s="87">
        <f t="shared" si="243"/>
        <v>0.5</v>
      </c>
      <c r="H811" s="87">
        <f t="shared" si="244"/>
        <v>0.5</v>
      </c>
      <c r="I811" s="87">
        <f t="shared" si="245"/>
        <v>-0.69314718055994529</v>
      </c>
      <c r="K811" s="76">
        <f t="shared" si="246"/>
        <v>0.605195533283861</v>
      </c>
      <c r="L811" s="76">
        <f t="shared" si="247"/>
        <v>1.8316103146534117</v>
      </c>
      <c r="M811" s="76">
        <f t="shared" si="248"/>
        <v>0.64684406084231982</v>
      </c>
      <c r="N811" s="76">
        <f t="shared" si="249"/>
        <v>0.35315593915768018</v>
      </c>
      <c r="O811" s="76">
        <f t="shared" si="250"/>
        <v>-1.0408455656056446</v>
      </c>
      <c r="Q811" s="76">
        <f t="shared" si="251"/>
        <v>0.605195533283861</v>
      </c>
      <c r="R811" s="76">
        <f t="shared" si="252"/>
        <v>1.8316103146534117</v>
      </c>
      <c r="S811" s="76">
        <f t="shared" si="253"/>
        <v>0.64684406084231982</v>
      </c>
      <c r="T811" s="76">
        <f t="shared" si="254"/>
        <v>0.35315593915768018</v>
      </c>
      <c r="U811" s="76">
        <f t="shared" si="255"/>
        <v>-1.0408455656056446</v>
      </c>
      <c r="W811" s="76">
        <f t="shared" si="256"/>
        <v>0</v>
      </c>
      <c r="X811" s="76">
        <f t="shared" si="257"/>
        <v>1</v>
      </c>
      <c r="Y811" s="76">
        <f t="shared" si="258"/>
        <v>0.5</v>
      </c>
      <c r="Z811" s="76">
        <f t="shared" si="240"/>
        <v>0.5</v>
      </c>
      <c r="AA811" s="76">
        <f t="shared" si="259"/>
        <v>-0.69314718055994529</v>
      </c>
    </row>
    <row r="812" spans="1:27" x14ac:dyDescent="0.25">
      <c r="A812">
        <v>0</v>
      </c>
      <c r="B812">
        <v>0</v>
      </c>
      <c r="C812">
        <v>0</v>
      </c>
      <c r="E812" s="87">
        <f t="shared" si="241"/>
        <v>0</v>
      </c>
      <c r="F812" s="87">
        <f t="shared" si="242"/>
        <v>1</v>
      </c>
      <c r="G812" s="87">
        <f t="shared" si="243"/>
        <v>0.5</v>
      </c>
      <c r="H812" s="87">
        <f t="shared" si="244"/>
        <v>0.5</v>
      </c>
      <c r="I812" s="87">
        <f t="shared" si="245"/>
        <v>-0.69314718055994529</v>
      </c>
      <c r="K812" s="76">
        <f t="shared" si="246"/>
        <v>0</v>
      </c>
      <c r="L812" s="76">
        <f t="shared" si="247"/>
        <v>1</v>
      </c>
      <c r="M812" s="76">
        <f t="shared" si="248"/>
        <v>0.5</v>
      </c>
      <c r="N812" s="76">
        <f t="shared" si="249"/>
        <v>0.5</v>
      </c>
      <c r="O812" s="76">
        <f t="shared" si="250"/>
        <v>-0.69314718055994529</v>
      </c>
      <c r="Q812" s="76">
        <f t="shared" si="251"/>
        <v>0</v>
      </c>
      <c r="R812" s="76">
        <f t="shared" si="252"/>
        <v>1</v>
      </c>
      <c r="S812" s="76">
        <f t="shared" si="253"/>
        <v>0.5</v>
      </c>
      <c r="T812" s="76">
        <f t="shared" si="254"/>
        <v>0.5</v>
      </c>
      <c r="U812" s="76">
        <f t="shared" si="255"/>
        <v>-0.69314718055994529</v>
      </c>
      <c r="W812" s="76">
        <f t="shared" si="256"/>
        <v>0</v>
      </c>
      <c r="X812" s="76">
        <f t="shared" si="257"/>
        <v>1</v>
      </c>
      <c r="Y812" s="76">
        <f t="shared" si="258"/>
        <v>0.5</v>
      </c>
      <c r="Z812" s="76">
        <f t="shared" si="240"/>
        <v>0.5</v>
      </c>
      <c r="AA812" s="76">
        <f t="shared" si="259"/>
        <v>-0.69314718055994529</v>
      </c>
    </row>
    <row r="813" spans="1:27" x14ac:dyDescent="0.25">
      <c r="A813">
        <v>0</v>
      </c>
      <c r="B813">
        <v>1</v>
      </c>
      <c r="C813">
        <v>0</v>
      </c>
      <c r="E813" s="87">
        <f t="shared" si="241"/>
        <v>1.462280267582817</v>
      </c>
      <c r="F813" s="87">
        <f t="shared" si="242"/>
        <v>4.3157894714615983</v>
      </c>
      <c r="G813" s="87">
        <f t="shared" si="243"/>
        <v>0.81188118804015652</v>
      </c>
      <c r="H813" s="87">
        <f t="shared" si="244"/>
        <v>0.18811881195984348</v>
      </c>
      <c r="I813" s="87">
        <f t="shared" si="245"/>
        <v>-1.6706815372567037</v>
      </c>
      <c r="K813" s="76">
        <f t="shared" si="246"/>
        <v>1.462280267582817</v>
      </c>
      <c r="L813" s="76">
        <f t="shared" si="247"/>
        <v>4.3157894714615983</v>
      </c>
      <c r="M813" s="76">
        <f t="shared" si="248"/>
        <v>0.81188118804015652</v>
      </c>
      <c r="N813" s="76">
        <f t="shared" si="249"/>
        <v>0.18811881195984348</v>
      </c>
      <c r="O813" s="76">
        <f t="shared" si="250"/>
        <v>-1.6706815372567037</v>
      </c>
      <c r="Q813" s="76">
        <f t="shared" si="251"/>
        <v>1.462280267582817</v>
      </c>
      <c r="R813" s="76">
        <f t="shared" si="252"/>
        <v>4.3157894714615983</v>
      </c>
      <c r="S813" s="76">
        <f t="shared" si="253"/>
        <v>0.81188118804015652</v>
      </c>
      <c r="T813" s="76">
        <f t="shared" si="254"/>
        <v>0.18811881195984348</v>
      </c>
      <c r="U813" s="76">
        <f t="shared" si="255"/>
        <v>-1.6706815372567037</v>
      </c>
      <c r="W813" s="76">
        <f t="shared" si="256"/>
        <v>0</v>
      </c>
      <c r="X813" s="76">
        <f t="shared" si="257"/>
        <v>1</v>
      </c>
      <c r="Y813" s="76">
        <f t="shared" si="258"/>
        <v>0.5</v>
      </c>
      <c r="Z813" s="76">
        <f t="shared" si="240"/>
        <v>0.5</v>
      </c>
      <c r="AA813" s="76">
        <f t="shared" si="259"/>
        <v>-0.69314718055994529</v>
      </c>
    </row>
    <row r="814" spans="1:27" x14ac:dyDescent="0.25">
      <c r="A814">
        <v>0</v>
      </c>
      <c r="B814">
        <v>0</v>
      </c>
      <c r="C814">
        <v>0</v>
      </c>
      <c r="E814" s="87">
        <f t="shared" si="241"/>
        <v>0</v>
      </c>
      <c r="F814" s="87">
        <f t="shared" si="242"/>
        <v>1</v>
      </c>
      <c r="G814" s="87">
        <f t="shared" si="243"/>
        <v>0.5</v>
      </c>
      <c r="H814" s="87">
        <f t="shared" si="244"/>
        <v>0.5</v>
      </c>
      <c r="I814" s="87">
        <f t="shared" si="245"/>
        <v>-0.69314718055994529</v>
      </c>
      <c r="K814" s="76">
        <f t="shared" si="246"/>
        <v>0</v>
      </c>
      <c r="L814" s="76">
        <f t="shared" si="247"/>
        <v>1</v>
      </c>
      <c r="M814" s="76">
        <f t="shared" si="248"/>
        <v>0.5</v>
      </c>
      <c r="N814" s="76">
        <f t="shared" si="249"/>
        <v>0.5</v>
      </c>
      <c r="O814" s="76">
        <f t="shared" si="250"/>
        <v>-0.69314718055994529</v>
      </c>
      <c r="Q814" s="76">
        <f t="shared" si="251"/>
        <v>0</v>
      </c>
      <c r="R814" s="76">
        <f t="shared" si="252"/>
        <v>1</v>
      </c>
      <c r="S814" s="76">
        <f t="shared" si="253"/>
        <v>0.5</v>
      </c>
      <c r="T814" s="76">
        <f t="shared" si="254"/>
        <v>0.5</v>
      </c>
      <c r="U814" s="76">
        <f t="shared" si="255"/>
        <v>-0.69314718055994529</v>
      </c>
      <c r="W814" s="76">
        <f t="shared" si="256"/>
        <v>0</v>
      </c>
      <c r="X814" s="76">
        <f t="shared" si="257"/>
        <v>1</v>
      </c>
      <c r="Y814" s="76">
        <f t="shared" si="258"/>
        <v>0.5</v>
      </c>
      <c r="Z814" s="76">
        <f t="shared" si="240"/>
        <v>0.5</v>
      </c>
      <c r="AA814" s="76">
        <f t="shared" si="259"/>
        <v>-0.69314718055994529</v>
      </c>
    </row>
    <row r="815" spans="1:27" x14ac:dyDescent="0.25">
      <c r="A815">
        <v>0</v>
      </c>
      <c r="B815">
        <v>0</v>
      </c>
      <c r="C815">
        <v>1</v>
      </c>
      <c r="E815" s="87">
        <f t="shared" si="241"/>
        <v>0</v>
      </c>
      <c r="F815" s="87">
        <f t="shared" si="242"/>
        <v>1</v>
      </c>
      <c r="G815" s="87">
        <f t="shared" si="243"/>
        <v>0.5</v>
      </c>
      <c r="H815" s="87">
        <f t="shared" si="244"/>
        <v>0.5</v>
      </c>
      <c r="I815" s="87">
        <f t="shared" si="245"/>
        <v>-0.69314718055994529</v>
      </c>
      <c r="K815" s="76">
        <f t="shared" si="246"/>
        <v>0.605195533283861</v>
      </c>
      <c r="L815" s="76">
        <f t="shared" si="247"/>
        <v>1.8316103146534117</v>
      </c>
      <c r="M815" s="76">
        <f t="shared" si="248"/>
        <v>0.64684406084231982</v>
      </c>
      <c r="N815" s="76">
        <f t="shared" si="249"/>
        <v>0.35315593915768018</v>
      </c>
      <c r="O815" s="76">
        <f t="shared" si="250"/>
        <v>-1.0408455656056446</v>
      </c>
      <c r="Q815" s="76">
        <f t="shared" si="251"/>
        <v>0.605195533283861</v>
      </c>
      <c r="R815" s="76">
        <f t="shared" si="252"/>
        <v>1.8316103146534117</v>
      </c>
      <c r="S815" s="76">
        <f t="shared" si="253"/>
        <v>0.64684406084231982</v>
      </c>
      <c r="T815" s="76">
        <f t="shared" si="254"/>
        <v>0.35315593915768018</v>
      </c>
      <c r="U815" s="76">
        <f t="shared" si="255"/>
        <v>-1.0408455656056446</v>
      </c>
      <c r="W815" s="76">
        <f t="shared" si="256"/>
        <v>0</v>
      </c>
      <c r="X815" s="76">
        <f t="shared" si="257"/>
        <v>1</v>
      </c>
      <c r="Y815" s="76">
        <f t="shared" si="258"/>
        <v>0.5</v>
      </c>
      <c r="Z815" s="76">
        <f t="shared" si="240"/>
        <v>0.5</v>
      </c>
      <c r="AA815" s="76">
        <f t="shared" si="259"/>
        <v>-0.69314718055994529</v>
      </c>
    </row>
    <row r="816" spans="1:27" x14ac:dyDescent="0.25">
      <c r="A816">
        <v>0</v>
      </c>
      <c r="B816">
        <v>0</v>
      </c>
      <c r="C816">
        <v>1</v>
      </c>
      <c r="E816" s="87">
        <f t="shared" si="241"/>
        <v>0</v>
      </c>
      <c r="F816" s="87">
        <f t="shared" si="242"/>
        <v>1</v>
      </c>
      <c r="G816" s="87">
        <f t="shared" si="243"/>
        <v>0.5</v>
      </c>
      <c r="H816" s="87">
        <f t="shared" si="244"/>
        <v>0.5</v>
      </c>
      <c r="I816" s="87">
        <f t="shared" si="245"/>
        <v>-0.69314718055994529</v>
      </c>
      <c r="K816" s="76">
        <f t="shared" si="246"/>
        <v>0.605195533283861</v>
      </c>
      <c r="L816" s="76">
        <f t="shared" si="247"/>
        <v>1.8316103146534117</v>
      </c>
      <c r="M816" s="76">
        <f t="shared" si="248"/>
        <v>0.64684406084231982</v>
      </c>
      <c r="N816" s="76">
        <f t="shared" si="249"/>
        <v>0.35315593915768018</v>
      </c>
      <c r="O816" s="76">
        <f t="shared" si="250"/>
        <v>-1.0408455656056446</v>
      </c>
      <c r="Q816" s="76">
        <f t="shared" si="251"/>
        <v>0.605195533283861</v>
      </c>
      <c r="R816" s="76">
        <f t="shared" si="252"/>
        <v>1.8316103146534117</v>
      </c>
      <c r="S816" s="76">
        <f t="shared" si="253"/>
        <v>0.64684406084231982</v>
      </c>
      <c r="T816" s="76">
        <f t="shared" si="254"/>
        <v>0.35315593915768018</v>
      </c>
      <c r="U816" s="76">
        <f t="shared" si="255"/>
        <v>-1.0408455656056446</v>
      </c>
      <c r="W816" s="76">
        <f t="shared" si="256"/>
        <v>0</v>
      </c>
      <c r="X816" s="76">
        <f t="shared" si="257"/>
        <v>1</v>
      </c>
      <c r="Y816" s="76">
        <f t="shared" si="258"/>
        <v>0.5</v>
      </c>
      <c r="Z816" s="76">
        <f t="shared" si="240"/>
        <v>0.5</v>
      </c>
      <c r="AA816" s="76">
        <f t="shared" si="259"/>
        <v>-0.69314718055994529</v>
      </c>
    </row>
    <row r="817" spans="1:27" x14ac:dyDescent="0.25">
      <c r="A817">
        <v>0</v>
      </c>
      <c r="B817">
        <v>0</v>
      </c>
      <c r="C817">
        <v>0</v>
      </c>
      <c r="E817" s="87">
        <f t="shared" si="241"/>
        <v>0</v>
      </c>
      <c r="F817" s="87">
        <f t="shared" si="242"/>
        <v>1</v>
      </c>
      <c r="G817" s="87">
        <f t="shared" si="243"/>
        <v>0.5</v>
      </c>
      <c r="H817" s="87">
        <f t="shared" si="244"/>
        <v>0.5</v>
      </c>
      <c r="I817" s="87">
        <f t="shared" si="245"/>
        <v>-0.69314718055994529</v>
      </c>
      <c r="K817" s="76">
        <f t="shared" si="246"/>
        <v>0</v>
      </c>
      <c r="L817" s="76">
        <f t="shared" si="247"/>
        <v>1</v>
      </c>
      <c r="M817" s="76">
        <f t="shared" si="248"/>
        <v>0.5</v>
      </c>
      <c r="N817" s="76">
        <f t="shared" si="249"/>
        <v>0.5</v>
      </c>
      <c r="O817" s="76">
        <f t="shared" si="250"/>
        <v>-0.69314718055994529</v>
      </c>
      <c r="Q817" s="76">
        <f t="shared" si="251"/>
        <v>0</v>
      </c>
      <c r="R817" s="76">
        <f t="shared" si="252"/>
        <v>1</v>
      </c>
      <c r="S817" s="76">
        <f t="shared" si="253"/>
        <v>0.5</v>
      </c>
      <c r="T817" s="76">
        <f t="shared" si="254"/>
        <v>0.5</v>
      </c>
      <c r="U817" s="76">
        <f t="shared" si="255"/>
        <v>-0.69314718055994529</v>
      </c>
      <c r="W817" s="76">
        <f t="shared" si="256"/>
        <v>0</v>
      </c>
      <c r="X817" s="76">
        <f t="shared" si="257"/>
        <v>1</v>
      </c>
      <c r="Y817" s="76">
        <f t="shared" si="258"/>
        <v>0.5</v>
      </c>
      <c r="Z817" s="76">
        <f t="shared" si="240"/>
        <v>0.5</v>
      </c>
      <c r="AA817" s="76">
        <f t="shared" si="259"/>
        <v>-0.69314718055994529</v>
      </c>
    </row>
    <row r="818" spans="1:27" x14ac:dyDescent="0.25">
      <c r="A818">
        <v>0</v>
      </c>
      <c r="B818">
        <v>0</v>
      </c>
      <c r="C818">
        <v>0</v>
      </c>
      <c r="E818" s="87">
        <f t="shared" si="241"/>
        <v>0</v>
      </c>
      <c r="F818" s="87">
        <f t="shared" si="242"/>
        <v>1</v>
      </c>
      <c r="G818" s="87">
        <f t="shared" si="243"/>
        <v>0.5</v>
      </c>
      <c r="H818" s="87">
        <f t="shared" si="244"/>
        <v>0.5</v>
      </c>
      <c r="I818" s="87">
        <f t="shared" si="245"/>
        <v>-0.69314718055994529</v>
      </c>
      <c r="K818" s="76">
        <f t="shared" si="246"/>
        <v>0</v>
      </c>
      <c r="L818" s="76">
        <f t="shared" si="247"/>
        <v>1</v>
      </c>
      <c r="M818" s="76">
        <f t="shared" si="248"/>
        <v>0.5</v>
      </c>
      <c r="N818" s="76">
        <f t="shared" si="249"/>
        <v>0.5</v>
      </c>
      <c r="O818" s="76">
        <f t="shared" si="250"/>
        <v>-0.69314718055994529</v>
      </c>
      <c r="Q818" s="76">
        <f t="shared" si="251"/>
        <v>0</v>
      </c>
      <c r="R818" s="76">
        <f t="shared" si="252"/>
        <v>1</v>
      </c>
      <c r="S818" s="76">
        <f t="shared" si="253"/>
        <v>0.5</v>
      </c>
      <c r="T818" s="76">
        <f t="shared" si="254"/>
        <v>0.5</v>
      </c>
      <c r="U818" s="76">
        <f t="shared" si="255"/>
        <v>-0.69314718055994529</v>
      </c>
      <c r="W818" s="76">
        <f t="shared" si="256"/>
        <v>0</v>
      </c>
      <c r="X818" s="76">
        <f t="shared" si="257"/>
        <v>1</v>
      </c>
      <c r="Y818" s="76">
        <f t="shared" si="258"/>
        <v>0.5</v>
      </c>
      <c r="Z818" s="76">
        <f t="shared" si="240"/>
        <v>0.5</v>
      </c>
      <c r="AA818" s="76">
        <f t="shared" si="259"/>
        <v>-0.69314718055994529</v>
      </c>
    </row>
    <row r="819" spans="1:27" x14ac:dyDescent="0.25">
      <c r="A819">
        <v>0</v>
      </c>
      <c r="B819">
        <v>0</v>
      </c>
      <c r="C819">
        <v>0</v>
      </c>
      <c r="E819" s="87">
        <f t="shared" si="241"/>
        <v>0</v>
      </c>
      <c r="F819" s="87">
        <f t="shared" si="242"/>
        <v>1</v>
      </c>
      <c r="G819" s="87">
        <f t="shared" si="243"/>
        <v>0.5</v>
      </c>
      <c r="H819" s="87">
        <f t="shared" si="244"/>
        <v>0.5</v>
      </c>
      <c r="I819" s="87">
        <f t="shared" si="245"/>
        <v>-0.69314718055994529</v>
      </c>
      <c r="K819" s="76">
        <f t="shared" si="246"/>
        <v>0</v>
      </c>
      <c r="L819" s="76">
        <f t="shared" si="247"/>
        <v>1</v>
      </c>
      <c r="M819" s="76">
        <f t="shared" si="248"/>
        <v>0.5</v>
      </c>
      <c r="N819" s="76">
        <f t="shared" si="249"/>
        <v>0.5</v>
      </c>
      <c r="O819" s="76">
        <f t="shared" si="250"/>
        <v>-0.69314718055994529</v>
      </c>
      <c r="Q819" s="76">
        <f t="shared" si="251"/>
        <v>0</v>
      </c>
      <c r="R819" s="76">
        <f t="shared" si="252"/>
        <v>1</v>
      </c>
      <c r="S819" s="76">
        <f t="shared" si="253"/>
        <v>0.5</v>
      </c>
      <c r="T819" s="76">
        <f t="shared" si="254"/>
        <v>0.5</v>
      </c>
      <c r="U819" s="76">
        <f t="shared" si="255"/>
        <v>-0.69314718055994529</v>
      </c>
      <c r="W819" s="76">
        <f t="shared" si="256"/>
        <v>0</v>
      </c>
      <c r="X819" s="76">
        <f t="shared" si="257"/>
        <v>1</v>
      </c>
      <c r="Y819" s="76">
        <f t="shared" si="258"/>
        <v>0.5</v>
      </c>
      <c r="Z819" s="76">
        <f t="shared" si="240"/>
        <v>0.5</v>
      </c>
      <c r="AA819" s="76">
        <f t="shared" si="259"/>
        <v>-0.69314718055994529</v>
      </c>
    </row>
    <row r="820" spans="1:27" x14ac:dyDescent="0.25">
      <c r="A820">
        <v>0</v>
      </c>
      <c r="B820">
        <v>0</v>
      </c>
      <c r="C820">
        <v>0</v>
      </c>
      <c r="E820" s="87">
        <f t="shared" si="241"/>
        <v>0</v>
      </c>
      <c r="F820" s="87">
        <f t="shared" si="242"/>
        <v>1</v>
      </c>
      <c r="G820" s="87">
        <f t="shared" si="243"/>
        <v>0.5</v>
      </c>
      <c r="H820" s="87">
        <f t="shared" si="244"/>
        <v>0.5</v>
      </c>
      <c r="I820" s="87">
        <f t="shared" si="245"/>
        <v>-0.69314718055994529</v>
      </c>
      <c r="K820" s="76">
        <f t="shared" si="246"/>
        <v>0</v>
      </c>
      <c r="L820" s="76">
        <f t="shared" si="247"/>
        <v>1</v>
      </c>
      <c r="M820" s="76">
        <f t="shared" si="248"/>
        <v>0.5</v>
      </c>
      <c r="N820" s="76">
        <f t="shared" si="249"/>
        <v>0.5</v>
      </c>
      <c r="O820" s="76">
        <f t="shared" si="250"/>
        <v>-0.69314718055994529</v>
      </c>
      <c r="Q820" s="76">
        <f t="shared" si="251"/>
        <v>0</v>
      </c>
      <c r="R820" s="76">
        <f t="shared" si="252"/>
        <v>1</v>
      </c>
      <c r="S820" s="76">
        <f t="shared" si="253"/>
        <v>0.5</v>
      </c>
      <c r="T820" s="76">
        <f t="shared" si="254"/>
        <v>0.5</v>
      </c>
      <c r="U820" s="76">
        <f t="shared" si="255"/>
        <v>-0.69314718055994529</v>
      </c>
      <c r="W820" s="76">
        <f t="shared" si="256"/>
        <v>0</v>
      </c>
      <c r="X820" s="76">
        <f t="shared" si="257"/>
        <v>1</v>
      </c>
      <c r="Y820" s="76">
        <f t="shared" si="258"/>
        <v>0.5</v>
      </c>
      <c r="Z820" s="76">
        <f t="shared" si="240"/>
        <v>0.5</v>
      </c>
      <c r="AA820" s="76">
        <f t="shared" si="259"/>
        <v>-0.69314718055994529</v>
      </c>
    </row>
    <row r="821" spans="1:27" x14ac:dyDescent="0.25">
      <c r="A821">
        <v>0</v>
      </c>
      <c r="B821">
        <v>0</v>
      </c>
      <c r="C821">
        <v>0</v>
      </c>
      <c r="E821" s="87">
        <f t="shared" si="241"/>
        <v>0</v>
      </c>
      <c r="F821" s="87">
        <f t="shared" si="242"/>
        <v>1</v>
      </c>
      <c r="G821" s="87">
        <f t="shared" si="243"/>
        <v>0.5</v>
      </c>
      <c r="H821" s="87">
        <f t="shared" si="244"/>
        <v>0.5</v>
      </c>
      <c r="I821" s="87">
        <f t="shared" si="245"/>
        <v>-0.69314718055994529</v>
      </c>
      <c r="K821" s="76">
        <f t="shared" si="246"/>
        <v>0</v>
      </c>
      <c r="L821" s="76">
        <f t="shared" si="247"/>
        <v>1</v>
      </c>
      <c r="M821" s="76">
        <f t="shared" si="248"/>
        <v>0.5</v>
      </c>
      <c r="N821" s="76">
        <f t="shared" si="249"/>
        <v>0.5</v>
      </c>
      <c r="O821" s="76">
        <f t="shared" si="250"/>
        <v>-0.69314718055994529</v>
      </c>
      <c r="Q821" s="76">
        <f t="shared" si="251"/>
        <v>0</v>
      </c>
      <c r="R821" s="76">
        <f t="shared" si="252"/>
        <v>1</v>
      </c>
      <c r="S821" s="76">
        <f t="shared" si="253"/>
        <v>0.5</v>
      </c>
      <c r="T821" s="76">
        <f t="shared" si="254"/>
        <v>0.5</v>
      </c>
      <c r="U821" s="76">
        <f t="shared" si="255"/>
        <v>-0.69314718055994529</v>
      </c>
      <c r="W821" s="76">
        <f t="shared" si="256"/>
        <v>0</v>
      </c>
      <c r="X821" s="76">
        <f t="shared" si="257"/>
        <v>1</v>
      </c>
      <c r="Y821" s="76">
        <f t="shared" si="258"/>
        <v>0.5</v>
      </c>
      <c r="Z821" s="76">
        <f t="shared" si="240"/>
        <v>0.5</v>
      </c>
      <c r="AA821" s="76">
        <f t="shared" si="259"/>
        <v>-0.69314718055994529</v>
      </c>
    </row>
    <row r="822" spans="1:27" x14ac:dyDescent="0.25">
      <c r="A822">
        <v>0</v>
      </c>
      <c r="B822">
        <v>0</v>
      </c>
      <c r="C822">
        <v>0</v>
      </c>
      <c r="E822" s="87">
        <f t="shared" si="241"/>
        <v>0</v>
      </c>
      <c r="F822" s="87">
        <f t="shared" si="242"/>
        <v>1</v>
      </c>
      <c r="G822" s="87">
        <f t="shared" si="243"/>
        <v>0.5</v>
      </c>
      <c r="H822" s="87">
        <f t="shared" si="244"/>
        <v>0.5</v>
      </c>
      <c r="I822" s="87">
        <f t="shared" si="245"/>
        <v>-0.69314718055994529</v>
      </c>
      <c r="K822" s="76">
        <f t="shared" si="246"/>
        <v>0</v>
      </c>
      <c r="L822" s="76">
        <f t="shared" si="247"/>
        <v>1</v>
      </c>
      <c r="M822" s="76">
        <f t="shared" si="248"/>
        <v>0.5</v>
      </c>
      <c r="N822" s="76">
        <f t="shared" si="249"/>
        <v>0.5</v>
      </c>
      <c r="O822" s="76">
        <f t="shared" si="250"/>
        <v>-0.69314718055994529</v>
      </c>
      <c r="Q822" s="76">
        <f t="shared" si="251"/>
        <v>0</v>
      </c>
      <c r="R822" s="76">
        <f t="shared" si="252"/>
        <v>1</v>
      </c>
      <c r="S822" s="76">
        <f t="shared" si="253"/>
        <v>0.5</v>
      </c>
      <c r="T822" s="76">
        <f t="shared" si="254"/>
        <v>0.5</v>
      </c>
      <c r="U822" s="76">
        <f t="shared" si="255"/>
        <v>-0.69314718055994529</v>
      </c>
      <c r="W822" s="76">
        <f t="shared" si="256"/>
        <v>0</v>
      </c>
      <c r="X822" s="76">
        <f t="shared" si="257"/>
        <v>1</v>
      </c>
      <c r="Y822" s="76">
        <f t="shared" si="258"/>
        <v>0.5</v>
      </c>
      <c r="Z822" s="76">
        <f t="shared" si="240"/>
        <v>0.5</v>
      </c>
      <c r="AA822" s="76">
        <f t="shared" si="259"/>
        <v>-0.69314718055994529</v>
      </c>
    </row>
    <row r="823" spans="1:27" x14ac:dyDescent="0.25">
      <c r="A823">
        <v>0</v>
      </c>
      <c r="B823">
        <v>0</v>
      </c>
      <c r="C823">
        <v>0</v>
      </c>
      <c r="E823" s="87">
        <f t="shared" si="241"/>
        <v>0</v>
      </c>
      <c r="F823" s="87">
        <f t="shared" si="242"/>
        <v>1</v>
      </c>
      <c r="G823" s="87">
        <f t="shared" si="243"/>
        <v>0.5</v>
      </c>
      <c r="H823" s="87">
        <f t="shared" si="244"/>
        <v>0.5</v>
      </c>
      <c r="I823" s="87">
        <f t="shared" si="245"/>
        <v>-0.69314718055994529</v>
      </c>
      <c r="K823" s="76">
        <f t="shared" si="246"/>
        <v>0</v>
      </c>
      <c r="L823" s="76">
        <f t="shared" si="247"/>
        <v>1</v>
      </c>
      <c r="M823" s="76">
        <f t="shared" si="248"/>
        <v>0.5</v>
      </c>
      <c r="N823" s="76">
        <f t="shared" si="249"/>
        <v>0.5</v>
      </c>
      <c r="O823" s="76">
        <f t="shared" si="250"/>
        <v>-0.69314718055994529</v>
      </c>
      <c r="Q823" s="76">
        <f t="shared" si="251"/>
        <v>0</v>
      </c>
      <c r="R823" s="76">
        <f t="shared" si="252"/>
        <v>1</v>
      </c>
      <c r="S823" s="76">
        <f t="shared" si="253"/>
        <v>0.5</v>
      </c>
      <c r="T823" s="76">
        <f t="shared" si="254"/>
        <v>0.5</v>
      </c>
      <c r="U823" s="76">
        <f t="shared" si="255"/>
        <v>-0.69314718055994529</v>
      </c>
      <c r="W823" s="76">
        <f t="shared" si="256"/>
        <v>0</v>
      </c>
      <c r="X823" s="76">
        <f t="shared" si="257"/>
        <v>1</v>
      </c>
      <c r="Y823" s="76">
        <f t="shared" si="258"/>
        <v>0.5</v>
      </c>
      <c r="Z823" s="76">
        <f t="shared" si="240"/>
        <v>0.5</v>
      </c>
      <c r="AA823" s="76">
        <f t="shared" si="259"/>
        <v>-0.69314718055994529</v>
      </c>
    </row>
    <row r="824" spans="1:27" x14ac:dyDescent="0.25">
      <c r="A824">
        <v>0</v>
      </c>
      <c r="B824">
        <v>0</v>
      </c>
      <c r="C824">
        <v>0</v>
      </c>
      <c r="E824" s="87">
        <f t="shared" si="241"/>
        <v>0</v>
      </c>
      <c r="F824" s="87">
        <f t="shared" si="242"/>
        <v>1</v>
      </c>
      <c r="G824" s="87">
        <f t="shared" si="243"/>
        <v>0.5</v>
      </c>
      <c r="H824" s="87">
        <f t="shared" si="244"/>
        <v>0.5</v>
      </c>
      <c r="I824" s="87">
        <f t="shared" si="245"/>
        <v>-0.69314718055994529</v>
      </c>
      <c r="K824" s="76">
        <f t="shared" si="246"/>
        <v>0</v>
      </c>
      <c r="L824" s="76">
        <f t="shared" si="247"/>
        <v>1</v>
      </c>
      <c r="M824" s="76">
        <f t="shared" si="248"/>
        <v>0.5</v>
      </c>
      <c r="N824" s="76">
        <f t="shared" si="249"/>
        <v>0.5</v>
      </c>
      <c r="O824" s="76">
        <f t="shared" si="250"/>
        <v>-0.69314718055994529</v>
      </c>
      <c r="Q824" s="76">
        <f t="shared" si="251"/>
        <v>0</v>
      </c>
      <c r="R824" s="76">
        <f t="shared" si="252"/>
        <v>1</v>
      </c>
      <c r="S824" s="76">
        <f t="shared" si="253"/>
        <v>0.5</v>
      </c>
      <c r="T824" s="76">
        <f t="shared" si="254"/>
        <v>0.5</v>
      </c>
      <c r="U824" s="76">
        <f t="shared" si="255"/>
        <v>-0.69314718055994529</v>
      </c>
      <c r="W824" s="76">
        <f t="shared" si="256"/>
        <v>0</v>
      </c>
      <c r="X824" s="76">
        <f t="shared" si="257"/>
        <v>1</v>
      </c>
      <c r="Y824" s="76">
        <f t="shared" si="258"/>
        <v>0.5</v>
      </c>
      <c r="Z824" s="76">
        <f t="shared" si="240"/>
        <v>0.5</v>
      </c>
      <c r="AA824" s="76">
        <f t="shared" si="259"/>
        <v>-0.69314718055994529</v>
      </c>
    </row>
    <row r="825" spans="1:27" x14ac:dyDescent="0.25">
      <c r="A825">
        <v>0</v>
      </c>
      <c r="B825">
        <v>0</v>
      </c>
      <c r="C825">
        <v>0</v>
      </c>
      <c r="E825" s="87">
        <f t="shared" si="241"/>
        <v>0</v>
      </c>
      <c r="F825" s="87">
        <f t="shared" si="242"/>
        <v>1</v>
      </c>
      <c r="G825" s="87">
        <f t="shared" si="243"/>
        <v>0.5</v>
      </c>
      <c r="H825" s="87">
        <f t="shared" si="244"/>
        <v>0.5</v>
      </c>
      <c r="I825" s="87">
        <f t="shared" si="245"/>
        <v>-0.69314718055994529</v>
      </c>
      <c r="K825" s="76">
        <f t="shared" si="246"/>
        <v>0</v>
      </c>
      <c r="L825" s="76">
        <f t="shared" si="247"/>
        <v>1</v>
      </c>
      <c r="M825" s="76">
        <f t="shared" si="248"/>
        <v>0.5</v>
      </c>
      <c r="N825" s="76">
        <f t="shared" si="249"/>
        <v>0.5</v>
      </c>
      <c r="O825" s="76">
        <f t="shared" si="250"/>
        <v>-0.69314718055994529</v>
      </c>
      <c r="Q825" s="76">
        <f t="shared" si="251"/>
        <v>0</v>
      </c>
      <c r="R825" s="76">
        <f t="shared" si="252"/>
        <v>1</v>
      </c>
      <c r="S825" s="76">
        <f t="shared" si="253"/>
        <v>0.5</v>
      </c>
      <c r="T825" s="76">
        <f t="shared" si="254"/>
        <v>0.5</v>
      </c>
      <c r="U825" s="76">
        <f t="shared" si="255"/>
        <v>-0.69314718055994529</v>
      </c>
      <c r="W825" s="76">
        <f t="shared" si="256"/>
        <v>0</v>
      </c>
      <c r="X825" s="76">
        <f t="shared" si="257"/>
        <v>1</v>
      </c>
      <c r="Y825" s="76">
        <f t="shared" si="258"/>
        <v>0.5</v>
      </c>
      <c r="Z825" s="76">
        <f t="shared" si="240"/>
        <v>0.5</v>
      </c>
      <c r="AA825" s="76">
        <f t="shared" si="259"/>
        <v>-0.69314718055994529</v>
      </c>
    </row>
    <row r="826" spans="1:27" x14ac:dyDescent="0.25">
      <c r="A826">
        <v>0</v>
      </c>
      <c r="B826">
        <v>0</v>
      </c>
      <c r="C826">
        <v>1</v>
      </c>
      <c r="E826" s="87">
        <f t="shared" si="241"/>
        <v>0</v>
      </c>
      <c r="F826" s="87">
        <f t="shared" si="242"/>
        <v>1</v>
      </c>
      <c r="G826" s="87">
        <f t="shared" si="243"/>
        <v>0.5</v>
      </c>
      <c r="H826" s="87">
        <f t="shared" si="244"/>
        <v>0.5</v>
      </c>
      <c r="I826" s="87">
        <f t="shared" si="245"/>
        <v>-0.69314718055994529</v>
      </c>
      <c r="K826" s="76">
        <f t="shared" si="246"/>
        <v>0.605195533283861</v>
      </c>
      <c r="L826" s="76">
        <f t="shared" si="247"/>
        <v>1.8316103146534117</v>
      </c>
      <c r="M826" s="76">
        <f t="shared" si="248"/>
        <v>0.64684406084231982</v>
      </c>
      <c r="N826" s="76">
        <f t="shared" si="249"/>
        <v>0.35315593915768018</v>
      </c>
      <c r="O826" s="76">
        <f t="shared" si="250"/>
        <v>-1.0408455656056446</v>
      </c>
      <c r="Q826" s="76">
        <f t="shared" si="251"/>
        <v>0.605195533283861</v>
      </c>
      <c r="R826" s="76">
        <f t="shared" si="252"/>
        <v>1.8316103146534117</v>
      </c>
      <c r="S826" s="76">
        <f t="shared" si="253"/>
        <v>0.64684406084231982</v>
      </c>
      <c r="T826" s="76">
        <f t="shared" si="254"/>
        <v>0.35315593915768018</v>
      </c>
      <c r="U826" s="76">
        <f t="shared" si="255"/>
        <v>-1.0408455656056446</v>
      </c>
      <c r="W826" s="76">
        <f t="shared" si="256"/>
        <v>0</v>
      </c>
      <c r="X826" s="76">
        <f t="shared" si="257"/>
        <v>1</v>
      </c>
      <c r="Y826" s="76">
        <f t="shared" si="258"/>
        <v>0.5</v>
      </c>
      <c r="Z826" s="76">
        <f t="shared" si="240"/>
        <v>0.5</v>
      </c>
      <c r="AA826" s="76">
        <f t="shared" si="259"/>
        <v>-0.69314718055994529</v>
      </c>
    </row>
    <row r="827" spans="1:27" x14ac:dyDescent="0.25">
      <c r="A827">
        <v>0</v>
      </c>
      <c r="B827">
        <v>0</v>
      </c>
      <c r="C827">
        <v>0</v>
      </c>
      <c r="E827" s="87">
        <f t="shared" si="241"/>
        <v>0</v>
      </c>
      <c r="F827" s="87">
        <f t="shared" si="242"/>
        <v>1</v>
      </c>
      <c r="G827" s="87">
        <f t="shared" si="243"/>
        <v>0.5</v>
      </c>
      <c r="H827" s="87">
        <f t="shared" si="244"/>
        <v>0.5</v>
      </c>
      <c r="I827" s="87">
        <f t="shared" si="245"/>
        <v>-0.69314718055994529</v>
      </c>
      <c r="K827" s="76">
        <f t="shared" si="246"/>
        <v>0</v>
      </c>
      <c r="L827" s="76">
        <f t="shared" si="247"/>
        <v>1</v>
      </c>
      <c r="M827" s="76">
        <f t="shared" si="248"/>
        <v>0.5</v>
      </c>
      <c r="N827" s="76">
        <f t="shared" si="249"/>
        <v>0.5</v>
      </c>
      <c r="O827" s="76">
        <f t="shared" si="250"/>
        <v>-0.69314718055994529</v>
      </c>
      <c r="Q827" s="76">
        <f t="shared" si="251"/>
        <v>0</v>
      </c>
      <c r="R827" s="76">
        <f t="shared" si="252"/>
        <v>1</v>
      </c>
      <c r="S827" s="76">
        <f t="shared" si="253"/>
        <v>0.5</v>
      </c>
      <c r="T827" s="76">
        <f t="shared" si="254"/>
        <v>0.5</v>
      </c>
      <c r="U827" s="76">
        <f t="shared" si="255"/>
        <v>-0.69314718055994529</v>
      </c>
      <c r="W827" s="76">
        <f t="shared" si="256"/>
        <v>0</v>
      </c>
      <c r="X827" s="76">
        <f t="shared" si="257"/>
        <v>1</v>
      </c>
      <c r="Y827" s="76">
        <f t="shared" si="258"/>
        <v>0.5</v>
      </c>
      <c r="Z827" s="76">
        <f t="shared" si="240"/>
        <v>0.5</v>
      </c>
      <c r="AA827" s="76">
        <f t="shared" si="259"/>
        <v>-0.69314718055994529</v>
      </c>
    </row>
    <row r="828" spans="1:27" x14ac:dyDescent="0.25">
      <c r="A828">
        <v>0</v>
      </c>
      <c r="B828">
        <v>0</v>
      </c>
      <c r="C828">
        <v>1</v>
      </c>
      <c r="E828" s="87">
        <f t="shared" si="241"/>
        <v>0</v>
      </c>
      <c r="F828" s="87">
        <f t="shared" si="242"/>
        <v>1</v>
      </c>
      <c r="G828" s="87">
        <f t="shared" si="243"/>
        <v>0.5</v>
      </c>
      <c r="H828" s="87">
        <f t="shared" si="244"/>
        <v>0.5</v>
      </c>
      <c r="I828" s="87">
        <f t="shared" si="245"/>
        <v>-0.69314718055994529</v>
      </c>
      <c r="K828" s="76">
        <f t="shared" si="246"/>
        <v>0.605195533283861</v>
      </c>
      <c r="L828" s="76">
        <f t="shared" si="247"/>
        <v>1.8316103146534117</v>
      </c>
      <c r="M828" s="76">
        <f t="shared" si="248"/>
        <v>0.64684406084231982</v>
      </c>
      <c r="N828" s="76">
        <f t="shared" si="249"/>
        <v>0.35315593915768018</v>
      </c>
      <c r="O828" s="76">
        <f t="shared" si="250"/>
        <v>-1.0408455656056446</v>
      </c>
      <c r="Q828" s="76">
        <f t="shared" si="251"/>
        <v>0.605195533283861</v>
      </c>
      <c r="R828" s="76">
        <f t="shared" si="252"/>
        <v>1.8316103146534117</v>
      </c>
      <c r="S828" s="76">
        <f t="shared" si="253"/>
        <v>0.64684406084231982</v>
      </c>
      <c r="T828" s="76">
        <f t="shared" si="254"/>
        <v>0.35315593915768018</v>
      </c>
      <c r="U828" s="76">
        <f t="shared" si="255"/>
        <v>-1.0408455656056446</v>
      </c>
      <c r="W828" s="76">
        <f t="shared" si="256"/>
        <v>0</v>
      </c>
      <c r="X828" s="76">
        <f t="shared" si="257"/>
        <v>1</v>
      </c>
      <c r="Y828" s="76">
        <f t="shared" si="258"/>
        <v>0.5</v>
      </c>
      <c r="Z828" s="76">
        <f t="shared" si="240"/>
        <v>0.5</v>
      </c>
      <c r="AA828" s="76">
        <f t="shared" si="259"/>
        <v>-0.69314718055994529</v>
      </c>
    </row>
    <row r="829" spans="1:27" x14ac:dyDescent="0.25">
      <c r="A829">
        <v>0</v>
      </c>
      <c r="B829">
        <v>0</v>
      </c>
      <c r="C829">
        <v>1</v>
      </c>
      <c r="E829" s="87">
        <f t="shared" si="241"/>
        <v>0</v>
      </c>
      <c r="F829" s="87">
        <f t="shared" si="242"/>
        <v>1</v>
      </c>
      <c r="G829" s="87">
        <f t="shared" si="243"/>
        <v>0.5</v>
      </c>
      <c r="H829" s="87">
        <f t="shared" si="244"/>
        <v>0.5</v>
      </c>
      <c r="I829" s="87">
        <f t="shared" si="245"/>
        <v>-0.69314718055994529</v>
      </c>
      <c r="K829" s="76">
        <f t="shared" si="246"/>
        <v>0.605195533283861</v>
      </c>
      <c r="L829" s="76">
        <f t="shared" si="247"/>
        <v>1.8316103146534117</v>
      </c>
      <c r="M829" s="76">
        <f t="shared" si="248"/>
        <v>0.64684406084231982</v>
      </c>
      <c r="N829" s="76">
        <f t="shared" si="249"/>
        <v>0.35315593915768018</v>
      </c>
      <c r="O829" s="76">
        <f t="shared" si="250"/>
        <v>-1.0408455656056446</v>
      </c>
      <c r="Q829" s="76">
        <f t="shared" si="251"/>
        <v>0.605195533283861</v>
      </c>
      <c r="R829" s="76">
        <f t="shared" si="252"/>
        <v>1.8316103146534117</v>
      </c>
      <c r="S829" s="76">
        <f t="shared" si="253"/>
        <v>0.64684406084231982</v>
      </c>
      <c r="T829" s="76">
        <f t="shared" si="254"/>
        <v>0.35315593915768018</v>
      </c>
      <c r="U829" s="76">
        <f t="shared" si="255"/>
        <v>-1.0408455656056446</v>
      </c>
      <c r="W829" s="76">
        <f t="shared" si="256"/>
        <v>0</v>
      </c>
      <c r="X829" s="76">
        <f t="shared" si="257"/>
        <v>1</v>
      </c>
      <c r="Y829" s="76">
        <f t="shared" si="258"/>
        <v>0.5</v>
      </c>
      <c r="Z829" s="76">
        <f t="shared" si="240"/>
        <v>0.5</v>
      </c>
      <c r="AA829" s="76">
        <f t="shared" si="259"/>
        <v>-0.69314718055994529</v>
      </c>
    </row>
    <row r="830" spans="1:27" x14ac:dyDescent="0.25">
      <c r="A830">
        <v>0</v>
      </c>
      <c r="B830">
        <v>0</v>
      </c>
      <c r="C830">
        <v>0</v>
      </c>
      <c r="E830" s="87">
        <f t="shared" si="241"/>
        <v>0</v>
      </c>
      <c r="F830" s="87">
        <f t="shared" si="242"/>
        <v>1</v>
      </c>
      <c r="G830" s="87">
        <f t="shared" si="243"/>
        <v>0.5</v>
      </c>
      <c r="H830" s="87">
        <f t="shared" si="244"/>
        <v>0.5</v>
      </c>
      <c r="I830" s="87">
        <f t="shared" si="245"/>
        <v>-0.69314718055994529</v>
      </c>
      <c r="K830" s="76">
        <f t="shared" si="246"/>
        <v>0</v>
      </c>
      <c r="L830" s="76">
        <f t="shared" si="247"/>
        <v>1</v>
      </c>
      <c r="M830" s="76">
        <f t="shared" si="248"/>
        <v>0.5</v>
      </c>
      <c r="N830" s="76">
        <f t="shared" si="249"/>
        <v>0.5</v>
      </c>
      <c r="O830" s="76">
        <f t="shared" si="250"/>
        <v>-0.69314718055994529</v>
      </c>
      <c r="Q830" s="76">
        <f t="shared" si="251"/>
        <v>0</v>
      </c>
      <c r="R830" s="76">
        <f t="shared" si="252"/>
        <v>1</v>
      </c>
      <c r="S830" s="76">
        <f t="shared" si="253"/>
        <v>0.5</v>
      </c>
      <c r="T830" s="76">
        <f t="shared" si="254"/>
        <v>0.5</v>
      </c>
      <c r="U830" s="76">
        <f t="shared" si="255"/>
        <v>-0.69314718055994529</v>
      </c>
      <c r="W830" s="76">
        <f t="shared" si="256"/>
        <v>0</v>
      </c>
      <c r="X830" s="76">
        <f t="shared" si="257"/>
        <v>1</v>
      </c>
      <c r="Y830" s="76">
        <f t="shared" si="258"/>
        <v>0.5</v>
      </c>
      <c r="Z830" s="76">
        <f t="shared" si="240"/>
        <v>0.5</v>
      </c>
      <c r="AA830" s="76">
        <f t="shared" si="259"/>
        <v>-0.69314718055994529</v>
      </c>
    </row>
    <row r="831" spans="1:27" x14ac:dyDescent="0.25">
      <c r="A831">
        <v>0</v>
      </c>
      <c r="B831">
        <v>1</v>
      </c>
      <c r="C831">
        <v>0</v>
      </c>
      <c r="E831" s="87">
        <f t="shared" si="241"/>
        <v>1.462280267582817</v>
      </c>
      <c r="F831" s="87">
        <f t="shared" si="242"/>
        <v>4.3157894714615983</v>
      </c>
      <c r="G831" s="87">
        <f t="shared" si="243"/>
        <v>0.81188118804015652</v>
      </c>
      <c r="H831" s="87">
        <f t="shared" si="244"/>
        <v>0.18811881195984348</v>
      </c>
      <c r="I831" s="87">
        <f t="shared" si="245"/>
        <v>-1.6706815372567037</v>
      </c>
      <c r="K831" s="76">
        <f t="shared" si="246"/>
        <v>1.462280267582817</v>
      </c>
      <c r="L831" s="76">
        <f t="shared" si="247"/>
        <v>4.3157894714615983</v>
      </c>
      <c r="M831" s="76">
        <f t="shared" si="248"/>
        <v>0.81188118804015652</v>
      </c>
      <c r="N831" s="76">
        <f t="shared" si="249"/>
        <v>0.18811881195984348</v>
      </c>
      <c r="O831" s="76">
        <f t="shared" si="250"/>
        <v>-1.6706815372567037</v>
      </c>
      <c r="Q831" s="76">
        <f t="shared" si="251"/>
        <v>1.462280267582817</v>
      </c>
      <c r="R831" s="76">
        <f t="shared" si="252"/>
        <v>4.3157894714615983</v>
      </c>
      <c r="S831" s="76">
        <f t="shared" si="253"/>
        <v>0.81188118804015652</v>
      </c>
      <c r="T831" s="76">
        <f t="shared" si="254"/>
        <v>0.18811881195984348</v>
      </c>
      <c r="U831" s="76">
        <f t="shared" si="255"/>
        <v>-1.6706815372567037</v>
      </c>
      <c r="W831" s="76">
        <f t="shared" si="256"/>
        <v>0</v>
      </c>
      <c r="X831" s="76">
        <f t="shared" si="257"/>
        <v>1</v>
      </c>
      <c r="Y831" s="76">
        <f t="shared" si="258"/>
        <v>0.5</v>
      </c>
      <c r="Z831" s="76">
        <f t="shared" si="240"/>
        <v>0.5</v>
      </c>
      <c r="AA831" s="76">
        <f t="shared" si="259"/>
        <v>-0.69314718055994529</v>
      </c>
    </row>
    <row r="832" spans="1:27" x14ac:dyDescent="0.25">
      <c r="A832">
        <v>0</v>
      </c>
      <c r="B832">
        <v>0</v>
      </c>
      <c r="C832">
        <v>0</v>
      </c>
      <c r="E832" s="87">
        <f t="shared" si="241"/>
        <v>0</v>
      </c>
      <c r="F832" s="87">
        <f t="shared" si="242"/>
        <v>1</v>
      </c>
      <c r="G832" s="87">
        <f t="shared" si="243"/>
        <v>0.5</v>
      </c>
      <c r="H832" s="87">
        <f t="shared" si="244"/>
        <v>0.5</v>
      </c>
      <c r="I832" s="87">
        <f t="shared" si="245"/>
        <v>-0.69314718055994529</v>
      </c>
      <c r="K832" s="76">
        <f t="shared" si="246"/>
        <v>0</v>
      </c>
      <c r="L832" s="76">
        <f t="shared" si="247"/>
        <v>1</v>
      </c>
      <c r="M832" s="76">
        <f t="shared" si="248"/>
        <v>0.5</v>
      </c>
      <c r="N832" s="76">
        <f t="shared" si="249"/>
        <v>0.5</v>
      </c>
      <c r="O832" s="76">
        <f t="shared" si="250"/>
        <v>-0.69314718055994529</v>
      </c>
      <c r="Q832" s="76">
        <f t="shared" si="251"/>
        <v>0</v>
      </c>
      <c r="R832" s="76">
        <f t="shared" si="252"/>
        <v>1</v>
      </c>
      <c r="S832" s="76">
        <f t="shared" si="253"/>
        <v>0.5</v>
      </c>
      <c r="T832" s="76">
        <f t="shared" si="254"/>
        <v>0.5</v>
      </c>
      <c r="U832" s="76">
        <f t="shared" si="255"/>
        <v>-0.69314718055994529</v>
      </c>
      <c r="W832" s="76">
        <f t="shared" si="256"/>
        <v>0</v>
      </c>
      <c r="X832" s="76">
        <f t="shared" si="257"/>
        <v>1</v>
      </c>
      <c r="Y832" s="76">
        <f t="shared" si="258"/>
        <v>0.5</v>
      </c>
      <c r="Z832" s="76">
        <f t="shared" si="240"/>
        <v>0.5</v>
      </c>
      <c r="AA832" s="76">
        <f t="shared" si="259"/>
        <v>-0.69314718055994529</v>
      </c>
    </row>
    <row r="833" spans="1:27" x14ac:dyDescent="0.25">
      <c r="A833">
        <v>0</v>
      </c>
      <c r="B833">
        <v>1</v>
      </c>
      <c r="C833">
        <v>1</v>
      </c>
      <c r="E833" s="87">
        <f t="shared" si="241"/>
        <v>1.462280267582817</v>
      </c>
      <c r="F833" s="87">
        <f t="shared" si="242"/>
        <v>4.3157894714615983</v>
      </c>
      <c r="G833" s="87">
        <f t="shared" si="243"/>
        <v>0.81188118804015652</v>
      </c>
      <c r="H833" s="87">
        <f t="shared" si="244"/>
        <v>0.18811881195984348</v>
      </c>
      <c r="I833" s="87">
        <f t="shared" si="245"/>
        <v>-1.6706815372567037</v>
      </c>
      <c r="K833" s="76">
        <f t="shared" si="246"/>
        <v>2.0674758008666778</v>
      </c>
      <c r="L833" s="76">
        <f t="shared" si="247"/>
        <v>7.9048445118016568</v>
      </c>
      <c r="M833" s="76">
        <f t="shared" si="248"/>
        <v>0.88770157652110693</v>
      </c>
      <c r="N833" s="76">
        <f t="shared" si="249"/>
        <v>0.11229842347889307</v>
      </c>
      <c r="O833" s="76">
        <f t="shared" si="250"/>
        <v>-2.1865954558145249</v>
      </c>
      <c r="Q833" s="76">
        <f t="shared" si="251"/>
        <v>4.0773020688385255</v>
      </c>
      <c r="R833" s="76">
        <f t="shared" si="252"/>
        <v>58.986114505249297</v>
      </c>
      <c r="S833" s="76">
        <f t="shared" si="253"/>
        <v>0.98332947535862669</v>
      </c>
      <c r="T833" s="76">
        <f t="shared" si="254"/>
        <v>1.6670524641373308E-2</v>
      </c>
      <c r="U833" s="76">
        <f t="shared" si="255"/>
        <v>-4.0941131105267123</v>
      </c>
      <c r="W833" s="76">
        <f t="shared" si="256"/>
        <v>0</v>
      </c>
      <c r="X833" s="76">
        <f t="shared" si="257"/>
        <v>1</v>
      </c>
      <c r="Y833" s="76">
        <f t="shared" si="258"/>
        <v>0.5</v>
      </c>
      <c r="Z833" s="76">
        <f t="shared" si="240"/>
        <v>0.5</v>
      </c>
      <c r="AA833" s="76">
        <f t="shared" si="259"/>
        <v>-0.69314718055994529</v>
      </c>
    </row>
    <row r="834" spans="1:27" x14ac:dyDescent="0.25">
      <c r="A834">
        <v>0</v>
      </c>
      <c r="B834">
        <v>0</v>
      </c>
      <c r="C834">
        <v>0</v>
      </c>
      <c r="E834" s="87">
        <f t="shared" si="241"/>
        <v>0</v>
      </c>
      <c r="F834" s="87">
        <f t="shared" si="242"/>
        <v>1</v>
      </c>
      <c r="G834" s="87">
        <f t="shared" si="243"/>
        <v>0.5</v>
      </c>
      <c r="H834" s="87">
        <f t="shared" si="244"/>
        <v>0.5</v>
      </c>
      <c r="I834" s="87">
        <f t="shared" si="245"/>
        <v>-0.69314718055994529</v>
      </c>
      <c r="K834" s="76">
        <f t="shared" si="246"/>
        <v>0</v>
      </c>
      <c r="L834" s="76">
        <f t="shared" si="247"/>
        <v>1</v>
      </c>
      <c r="M834" s="76">
        <f t="shared" si="248"/>
        <v>0.5</v>
      </c>
      <c r="N834" s="76">
        <f t="shared" si="249"/>
        <v>0.5</v>
      </c>
      <c r="O834" s="76">
        <f t="shared" si="250"/>
        <v>-0.69314718055994529</v>
      </c>
      <c r="Q834" s="76">
        <f t="shared" si="251"/>
        <v>0</v>
      </c>
      <c r="R834" s="76">
        <f t="shared" si="252"/>
        <v>1</v>
      </c>
      <c r="S834" s="76">
        <f t="shared" si="253"/>
        <v>0.5</v>
      </c>
      <c r="T834" s="76">
        <f t="shared" si="254"/>
        <v>0.5</v>
      </c>
      <c r="U834" s="76">
        <f t="shared" si="255"/>
        <v>-0.69314718055994529</v>
      </c>
      <c r="W834" s="76">
        <f t="shared" si="256"/>
        <v>0</v>
      </c>
      <c r="X834" s="76">
        <f t="shared" si="257"/>
        <v>1</v>
      </c>
      <c r="Y834" s="76">
        <f t="shared" si="258"/>
        <v>0.5</v>
      </c>
      <c r="Z834" s="76">
        <f t="shared" si="240"/>
        <v>0.5</v>
      </c>
      <c r="AA834" s="76">
        <f t="shared" si="259"/>
        <v>-0.69314718055994529</v>
      </c>
    </row>
    <row r="835" spans="1:27" x14ac:dyDescent="0.25">
      <c r="A835">
        <v>0</v>
      </c>
      <c r="B835">
        <v>0</v>
      </c>
      <c r="C835">
        <v>1</v>
      </c>
      <c r="E835" s="87">
        <f t="shared" si="241"/>
        <v>0</v>
      </c>
      <c r="F835" s="87">
        <f t="shared" si="242"/>
        <v>1</v>
      </c>
      <c r="G835" s="87">
        <f t="shared" si="243"/>
        <v>0.5</v>
      </c>
      <c r="H835" s="87">
        <f t="shared" si="244"/>
        <v>0.5</v>
      </c>
      <c r="I835" s="87">
        <f t="shared" si="245"/>
        <v>-0.69314718055994529</v>
      </c>
      <c r="K835" s="76">
        <f t="shared" si="246"/>
        <v>0.605195533283861</v>
      </c>
      <c r="L835" s="76">
        <f t="shared" si="247"/>
        <v>1.8316103146534117</v>
      </c>
      <c r="M835" s="76">
        <f t="shared" si="248"/>
        <v>0.64684406084231982</v>
      </c>
      <c r="N835" s="76">
        <f t="shared" si="249"/>
        <v>0.35315593915768018</v>
      </c>
      <c r="O835" s="76">
        <f t="shared" si="250"/>
        <v>-1.0408455656056446</v>
      </c>
      <c r="Q835" s="76">
        <f t="shared" si="251"/>
        <v>0.605195533283861</v>
      </c>
      <c r="R835" s="76">
        <f t="shared" si="252"/>
        <v>1.8316103146534117</v>
      </c>
      <c r="S835" s="76">
        <f t="shared" si="253"/>
        <v>0.64684406084231982</v>
      </c>
      <c r="T835" s="76">
        <f t="shared" si="254"/>
        <v>0.35315593915768018</v>
      </c>
      <c r="U835" s="76">
        <f t="shared" si="255"/>
        <v>-1.0408455656056446</v>
      </c>
      <c r="W835" s="76">
        <f t="shared" si="256"/>
        <v>0</v>
      </c>
      <c r="X835" s="76">
        <f t="shared" si="257"/>
        <v>1</v>
      </c>
      <c r="Y835" s="76">
        <f t="shared" si="258"/>
        <v>0.5</v>
      </c>
      <c r="Z835" s="76">
        <f t="shared" si="240"/>
        <v>0.5</v>
      </c>
      <c r="AA835" s="76">
        <f t="shared" si="259"/>
        <v>-0.69314718055994529</v>
      </c>
    </row>
    <row r="836" spans="1:27" x14ac:dyDescent="0.25">
      <c r="A836">
        <v>0</v>
      </c>
      <c r="B836">
        <v>0</v>
      </c>
      <c r="C836">
        <v>0</v>
      </c>
      <c r="E836" s="87">
        <f t="shared" si="241"/>
        <v>0</v>
      </c>
      <c r="F836" s="87">
        <f t="shared" si="242"/>
        <v>1</v>
      </c>
      <c r="G836" s="87">
        <f t="shared" si="243"/>
        <v>0.5</v>
      </c>
      <c r="H836" s="87">
        <f t="shared" si="244"/>
        <v>0.5</v>
      </c>
      <c r="I836" s="87">
        <f t="shared" si="245"/>
        <v>-0.69314718055994529</v>
      </c>
      <c r="K836" s="76">
        <f t="shared" si="246"/>
        <v>0</v>
      </c>
      <c r="L836" s="76">
        <f t="shared" si="247"/>
        <v>1</v>
      </c>
      <c r="M836" s="76">
        <f t="shared" si="248"/>
        <v>0.5</v>
      </c>
      <c r="N836" s="76">
        <f t="shared" si="249"/>
        <v>0.5</v>
      </c>
      <c r="O836" s="76">
        <f t="shared" si="250"/>
        <v>-0.69314718055994529</v>
      </c>
      <c r="Q836" s="76">
        <f t="shared" si="251"/>
        <v>0</v>
      </c>
      <c r="R836" s="76">
        <f t="shared" si="252"/>
        <v>1</v>
      </c>
      <c r="S836" s="76">
        <f t="shared" si="253"/>
        <v>0.5</v>
      </c>
      <c r="T836" s="76">
        <f t="shared" si="254"/>
        <v>0.5</v>
      </c>
      <c r="U836" s="76">
        <f t="shared" si="255"/>
        <v>-0.69314718055994529</v>
      </c>
      <c r="W836" s="76">
        <f t="shared" si="256"/>
        <v>0</v>
      </c>
      <c r="X836" s="76">
        <f t="shared" si="257"/>
        <v>1</v>
      </c>
      <c r="Y836" s="76">
        <f t="shared" si="258"/>
        <v>0.5</v>
      </c>
      <c r="Z836" s="76">
        <f t="shared" si="240"/>
        <v>0.5</v>
      </c>
      <c r="AA836" s="76">
        <f t="shared" si="259"/>
        <v>-0.69314718055994529</v>
      </c>
    </row>
    <row r="837" spans="1:27" x14ac:dyDescent="0.25">
      <c r="A837">
        <v>0</v>
      </c>
      <c r="B837">
        <v>0</v>
      </c>
      <c r="C837">
        <v>0</v>
      </c>
      <c r="E837" s="87">
        <f t="shared" si="241"/>
        <v>0</v>
      </c>
      <c r="F837" s="87">
        <f t="shared" si="242"/>
        <v>1</v>
      </c>
      <c r="G837" s="87">
        <f t="shared" si="243"/>
        <v>0.5</v>
      </c>
      <c r="H837" s="87">
        <f t="shared" si="244"/>
        <v>0.5</v>
      </c>
      <c r="I837" s="87">
        <f t="shared" si="245"/>
        <v>-0.69314718055994529</v>
      </c>
      <c r="K837" s="76">
        <f t="shared" si="246"/>
        <v>0</v>
      </c>
      <c r="L837" s="76">
        <f t="shared" si="247"/>
        <v>1</v>
      </c>
      <c r="M837" s="76">
        <f t="shared" si="248"/>
        <v>0.5</v>
      </c>
      <c r="N837" s="76">
        <f t="shared" si="249"/>
        <v>0.5</v>
      </c>
      <c r="O837" s="76">
        <f t="shared" si="250"/>
        <v>-0.69314718055994529</v>
      </c>
      <c r="Q837" s="76">
        <f t="shared" si="251"/>
        <v>0</v>
      </c>
      <c r="R837" s="76">
        <f t="shared" si="252"/>
        <v>1</v>
      </c>
      <c r="S837" s="76">
        <f t="shared" si="253"/>
        <v>0.5</v>
      </c>
      <c r="T837" s="76">
        <f t="shared" si="254"/>
        <v>0.5</v>
      </c>
      <c r="U837" s="76">
        <f t="shared" si="255"/>
        <v>-0.69314718055994529</v>
      </c>
      <c r="W837" s="76">
        <f t="shared" si="256"/>
        <v>0</v>
      </c>
      <c r="X837" s="76">
        <f t="shared" si="257"/>
        <v>1</v>
      </c>
      <c r="Y837" s="76">
        <f t="shared" si="258"/>
        <v>0.5</v>
      </c>
      <c r="Z837" s="76">
        <f t="shared" si="240"/>
        <v>0.5</v>
      </c>
      <c r="AA837" s="76">
        <f t="shared" si="259"/>
        <v>-0.69314718055994529</v>
      </c>
    </row>
    <row r="838" spans="1:27" x14ac:dyDescent="0.25">
      <c r="A838">
        <v>0</v>
      </c>
      <c r="B838">
        <v>0</v>
      </c>
      <c r="C838">
        <v>0</v>
      </c>
      <c r="E838" s="87">
        <f t="shared" si="241"/>
        <v>0</v>
      </c>
      <c r="F838" s="87">
        <f t="shared" si="242"/>
        <v>1</v>
      </c>
      <c r="G838" s="87">
        <f t="shared" si="243"/>
        <v>0.5</v>
      </c>
      <c r="H838" s="87">
        <f t="shared" si="244"/>
        <v>0.5</v>
      </c>
      <c r="I838" s="87">
        <f t="shared" si="245"/>
        <v>-0.69314718055994529</v>
      </c>
      <c r="K838" s="76">
        <f t="shared" si="246"/>
        <v>0</v>
      </c>
      <c r="L838" s="76">
        <f t="shared" si="247"/>
        <v>1</v>
      </c>
      <c r="M838" s="76">
        <f t="shared" si="248"/>
        <v>0.5</v>
      </c>
      <c r="N838" s="76">
        <f t="shared" si="249"/>
        <v>0.5</v>
      </c>
      <c r="O838" s="76">
        <f t="shared" si="250"/>
        <v>-0.69314718055994529</v>
      </c>
      <c r="Q838" s="76">
        <f t="shared" si="251"/>
        <v>0</v>
      </c>
      <c r="R838" s="76">
        <f t="shared" si="252"/>
        <v>1</v>
      </c>
      <c r="S838" s="76">
        <f t="shared" si="253"/>
        <v>0.5</v>
      </c>
      <c r="T838" s="76">
        <f t="shared" si="254"/>
        <v>0.5</v>
      </c>
      <c r="U838" s="76">
        <f t="shared" si="255"/>
        <v>-0.69314718055994529</v>
      </c>
      <c r="W838" s="76">
        <f t="shared" si="256"/>
        <v>0</v>
      </c>
      <c r="X838" s="76">
        <f t="shared" si="257"/>
        <v>1</v>
      </c>
      <c r="Y838" s="76">
        <f t="shared" si="258"/>
        <v>0.5</v>
      </c>
      <c r="Z838" s="76">
        <f t="shared" si="240"/>
        <v>0.5</v>
      </c>
      <c r="AA838" s="76">
        <f t="shared" si="259"/>
        <v>-0.69314718055994529</v>
      </c>
    </row>
    <row r="839" spans="1:27" x14ac:dyDescent="0.25">
      <c r="A839">
        <v>0</v>
      </c>
      <c r="B839">
        <v>0</v>
      </c>
      <c r="C839">
        <v>0</v>
      </c>
      <c r="E839" s="87">
        <f t="shared" si="241"/>
        <v>0</v>
      </c>
      <c r="F839" s="87">
        <f t="shared" si="242"/>
        <v>1</v>
      </c>
      <c r="G839" s="87">
        <f t="shared" si="243"/>
        <v>0.5</v>
      </c>
      <c r="H839" s="87">
        <f t="shared" si="244"/>
        <v>0.5</v>
      </c>
      <c r="I839" s="87">
        <f t="shared" si="245"/>
        <v>-0.69314718055994529</v>
      </c>
      <c r="K839" s="76">
        <f t="shared" si="246"/>
        <v>0</v>
      </c>
      <c r="L839" s="76">
        <f t="shared" si="247"/>
        <v>1</v>
      </c>
      <c r="M839" s="76">
        <f t="shared" si="248"/>
        <v>0.5</v>
      </c>
      <c r="N839" s="76">
        <f t="shared" si="249"/>
        <v>0.5</v>
      </c>
      <c r="O839" s="76">
        <f t="shared" si="250"/>
        <v>-0.69314718055994529</v>
      </c>
      <c r="Q839" s="76">
        <f t="shared" si="251"/>
        <v>0</v>
      </c>
      <c r="R839" s="76">
        <f t="shared" si="252"/>
        <v>1</v>
      </c>
      <c r="S839" s="76">
        <f t="shared" si="253"/>
        <v>0.5</v>
      </c>
      <c r="T839" s="76">
        <f t="shared" si="254"/>
        <v>0.5</v>
      </c>
      <c r="U839" s="76">
        <f t="shared" si="255"/>
        <v>-0.69314718055994529</v>
      </c>
      <c r="W839" s="76">
        <f t="shared" si="256"/>
        <v>0</v>
      </c>
      <c r="X839" s="76">
        <f t="shared" si="257"/>
        <v>1</v>
      </c>
      <c r="Y839" s="76">
        <f t="shared" si="258"/>
        <v>0.5</v>
      </c>
      <c r="Z839" s="76">
        <f t="shared" si="240"/>
        <v>0.5</v>
      </c>
      <c r="AA839" s="76">
        <f t="shared" si="259"/>
        <v>-0.69314718055994529</v>
      </c>
    </row>
    <row r="840" spans="1:27" x14ac:dyDescent="0.25">
      <c r="A840">
        <v>0</v>
      </c>
      <c r="B840">
        <v>0</v>
      </c>
      <c r="C840">
        <v>0</v>
      </c>
      <c r="E840" s="87">
        <f t="shared" si="241"/>
        <v>0</v>
      </c>
      <c r="F840" s="87">
        <f t="shared" si="242"/>
        <v>1</v>
      </c>
      <c r="G840" s="87">
        <f t="shared" si="243"/>
        <v>0.5</v>
      </c>
      <c r="H840" s="87">
        <f t="shared" si="244"/>
        <v>0.5</v>
      </c>
      <c r="I840" s="87">
        <f t="shared" si="245"/>
        <v>-0.69314718055994529</v>
      </c>
      <c r="K840" s="76">
        <f t="shared" si="246"/>
        <v>0</v>
      </c>
      <c r="L840" s="76">
        <f t="shared" si="247"/>
        <v>1</v>
      </c>
      <c r="M840" s="76">
        <f t="shared" si="248"/>
        <v>0.5</v>
      </c>
      <c r="N840" s="76">
        <f t="shared" si="249"/>
        <v>0.5</v>
      </c>
      <c r="O840" s="76">
        <f t="shared" si="250"/>
        <v>-0.69314718055994529</v>
      </c>
      <c r="Q840" s="76">
        <f t="shared" si="251"/>
        <v>0</v>
      </c>
      <c r="R840" s="76">
        <f t="shared" si="252"/>
        <v>1</v>
      </c>
      <c r="S840" s="76">
        <f t="shared" si="253"/>
        <v>0.5</v>
      </c>
      <c r="T840" s="76">
        <f t="shared" si="254"/>
        <v>0.5</v>
      </c>
      <c r="U840" s="76">
        <f t="shared" si="255"/>
        <v>-0.69314718055994529</v>
      </c>
      <c r="W840" s="76">
        <f t="shared" si="256"/>
        <v>0</v>
      </c>
      <c r="X840" s="76">
        <f t="shared" si="257"/>
        <v>1</v>
      </c>
      <c r="Y840" s="76">
        <f t="shared" si="258"/>
        <v>0.5</v>
      </c>
      <c r="Z840" s="76">
        <f t="shared" si="240"/>
        <v>0.5</v>
      </c>
      <c r="AA840" s="76">
        <f t="shared" si="259"/>
        <v>-0.69314718055994529</v>
      </c>
    </row>
    <row r="841" spans="1:27" x14ac:dyDescent="0.25">
      <c r="A841">
        <v>0</v>
      </c>
      <c r="B841">
        <v>0</v>
      </c>
      <c r="C841">
        <v>0</v>
      </c>
      <c r="E841" s="87">
        <f t="shared" si="241"/>
        <v>0</v>
      </c>
      <c r="F841" s="87">
        <f t="shared" si="242"/>
        <v>1</v>
      </c>
      <c r="G841" s="87">
        <f t="shared" si="243"/>
        <v>0.5</v>
      </c>
      <c r="H841" s="87">
        <f t="shared" si="244"/>
        <v>0.5</v>
      </c>
      <c r="I841" s="87">
        <f t="shared" si="245"/>
        <v>-0.69314718055994529</v>
      </c>
      <c r="K841" s="76">
        <f t="shared" si="246"/>
        <v>0</v>
      </c>
      <c r="L841" s="76">
        <f t="shared" si="247"/>
        <v>1</v>
      </c>
      <c r="M841" s="76">
        <f t="shared" si="248"/>
        <v>0.5</v>
      </c>
      <c r="N841" s="76">
        <f t="shared" si="249"/>
        <v>0.5</v>
      </c>
      <c r="O841" s="76">
        <f t="shared" si="250"/>
        <v>-0.69314718055994529</v>
      </c>
      <c r="Q841" s="76">
        <f t="shared" si="251"/>
        <v>0</v>
      </c>
      <c r="R841" s="76">
        <f t="shared" si="252"/>
        <v>1</v>
      </c>
      <c r="S841" s="76">
        <f t="shared" si="253"/>
        <v>0.5</v>
      </c>
      <c r="T841" s="76">
        <f t="shared" si="254"/>
        <v>0.5</v>
      </c>
      <c r="U841" s="76">
        <f t="shared" si="255"/>
        <v>-0.69314718055994529</v>
      </c>
      <c r="W841" s="76">
        <f t="shared" si="256"/>
        <v>0</v>
      </c>
      <c r="X841" s="76">
        <f t="shared" si="257"/>
        <v>1</v>
      </c>
      <c r="Y841" s="76">
        <f t="shared" si="258"/>
        <v>0.5</v>
      </c>
      <c r="Z841" s="76">
        <f t="shared" ref="Z841:Z904" si="260">IF(A841=1,Y841,1-Y841)</f>
        <v>0.5</v>
      </c>
      <c r="AA841" s="76">
        <f t="shared" si="259"/>
        <v>-0.69314718055994529</v>
      </c>
    </row>
    <row r="842" spans="1:27" x14ac:dyDescent="0.25">
      <c r="A842">
        <v>0</v>
      </c>
      <c r="B842">
        <v>0</v>
      </c>
      <c r="C842">
        <v>1</v>
      </c>
      <c r="E842" s="87">
        <f t="shared" ref="E842:E905" si="261">$A$3+$B$3*$B842</f>
        <v>0</v>
      </c>
      <c r="F842" s="87">
        <f t="shared" ref="F842:F905" si="262">EXP(E842)</f>
        <v>1</v>
      </c>
      <c r="G842" s="87">
        <f t="shared" ref="G842:G905" si="263">F842/(F842+1)</f>
        <v>0.5</v>
      </c>
      <c r="H842" s="87">
        <f t="shared" ref="H842:H905" si="264">IF($A842=1,G842,1-G842)</f>
        <v>0.5</v>
      </c>
      <c r="I842" s="87">
        <f t="shared" ref="I842:I905" si="265">LN(H842)</f>
        <v>-0.69314718055994529</v>
      </c>
      <c r="K842" s="76">
        <f t="shared" ref="K842:K905" si="266">$A$3+$B$3*$B842+$C$3*$C842</f>
        <v>0.605195533283861</v>
      </c>
      <c r="L842" s="76">
        <f t="shared" ref="L842:L905" si="267">EXP(K842)</f>
        <v>1.8316103146534117</v>
      </c>
      <c r="M842" s="76">
        <f t="shared" ref="M842:M905" si="268">L842/(L842+1)</f>
        <v>0.64684406084231982</v>
      </c>
      <c r="N842" s="76">
        <f t="shared" ref="N842:N905" si="269">IF($A842=1,M842,1-M842)</f>
        <v>0.35315593915768018</v>
      </c>
      <c r="O842" s="76">
        <f t="shared" ref="O842:O905" si="270">LN(N842)</f>
        <v>-1.0408455656056446</v>
      </c>
      <c r="Q842" s="76">
        <f t="shared" ref="Q842:Q905" si="271">$A$3+$B$3*$B842+$C$3*$C842+$D$3*$B842*$C842</f>
        <v>0.605195533283861</v>
      </c>
      <c r="R842" s="76">
        <f t="shared" ref="R842:R905" si="272">EXP(Q842)</f>
        <v>1.8316103146534117</v>
      </c>
      <c r="S842" s="76">
        <f t="shared" ref="S842:S905" si="273">R842/(R842+1)</f>
        <v>0.64684406084231982</v>
      </c>
      <c r="T842" s="76">
        <f t="shared" ref="T842:T905" si="274">IF($A842=1,S842,1-S842)</f>
        <v>0.35315593915768018</v>
      </c>
      <c r="U842" s="76">
        <f t="shared" ref="U842:U905" si="275">LN(T842)</f>
        <v>-1.0408455656056446</v>
      </c>
      <c r="W842" s="76">
        <f t="shared" ref="W842:W905" si="276">$A$3</f>
        <v>0</v>
      </c>
      <c r="X842" s="76">
        <f t="shared" ref="X842:X905" si="277">EXP(W842)</f>
        <v>1</v>
      </c>
      <c r="Y842" s="76">
        <f t="shared" ref="Y842:Y905" si="278">X842/(X842+1)</f>
        <v>0.5</v>
      </c>
      <c r="Z842" s="76">
        <f t="shared" si="260"/>
        <v>0.5</v>
      </c>
      <c r="AA842" s="76">
        <f t="shared" ref="AA842:AA905" si="279">LN(Z842)</f>
        <v>-0.69314718055994529</v>
      </c>
    </row>
    <row r="843" spans="1:27" x14ac:dyDescent="0.25">
      <c r="A843">
        <v>0</v>
      </c>
      <c r="B843">
        <v>0</v>
      </c>
      <c r="C843">
        <v>0</v>
      </c>
      <c r="E843" s="87">
        <f t="shared" si="261"/>
        <v>0</v>
      </c>
      <c r="F843" s="87">
        <f t="shared" si="262"/>
        <v>1</v>
      </c>
      <c r="G843" s="87">
        <f t="shared" si="263"/>
        <v>0.5</v>
      </c>
      <c r="H843" s="87">
        <f t="shared" si="264"/>
        <v>0.5</v>
      </c>
      <c r="I843" s="87">
        <f t="shared" si="265"/>
        <v>-0.69314718055994529</v>
      </c>
      <c r="K843" s="76">
        <f t="shared" si="266"/>
        <v>0</v>
      </c>
      <c r="L843" s="76">
        <f t="shared" si="267"/>
        <v>1</v>
      </c>
      <c r="M843" s="76">
        <f t="shared" si="268"/>
        <v>0.5</v>
      </c>
      <c r="N843" s="76">
        <f t="shared" si="269"/>
        <v>0.5</v>
      </c>
      <c r="O843" s="76">
        <f t="shared" si="270"/>
        <v>-0.69314718055994529</v>
      </c>
      <c r="Q843" s="76">
        <f t="shared" si="271"/>
        <v>0</v>
      </c>
      <c r="R843" s="76">
        <f t="shared" si="272"/>
        <v>1</v>
      </c>
      <c r="S843" s="76">
        <f t="shared" si="273"/>
        <v>0.5</v>
      </c>
      <c r="T843" s="76">
        <f t="shared" si="274"/>
        <v>0.5</v>
      </c>
      <c r="U843" s="76">
        <f t="shared" si="275"/>
        <v>-0.69314718055994529</v>
      </c>
      <c r="W843" s="76">
        <f t="shared" si="276"/>
        <v>0</v>
      </c>
      <c r="X843" s="76">
        <f t="shared" si="277"/>
        <v>1</v>
      </c>
      <c r="Y843" s="76">
        <f t="shared" si="278"/>
        <v>0.5</v>
      </c>
      <c r="Z843" s="76">
        <f t="shared" si="260"/>
        <v>0.5</v>
      </c>
      <c r="AA843" s="76">
        <f t="shared" si="279"/>
        <v>-0.69314718055994529</v>
      </c>
    </row>
    <row r="844" spans="1:27" x14ac:dyDescent="0.25">
      <c r="A844">
        <v>0</v>
      </c>
      <c r="B844">
        <v>0</v>
      </c>
      <c r="C844">
        <v>0</v>
      </c>
      <c r="E844" s="87">
        <f t="shared" si="261"/>
        <v>0</v>
      </c>
      <c r="F844" s="87">
        <f t="shared" si="262"/>
        <v>1</v>
      </c>
      <c r="G844" s="87">
        <f t="shared" si="263"/>
        <v>0.5</v>
      </c>
      <c r="H844" s="87">
        <f t="shared" si="264"/>
        <v>0.5</v>
      </c>
      <c r="I844" s="87">
        <f t="shared" si="265"/>
        <v>-0.69314718055994529</v>
      </c>
      <c r="K844" s="76">
        <f t="shared" si="266"/>
        <v>0</v>
      </c>
      <c r="L844" s="76">
        <f t="shared" si="267"/>
        <v>1</v>
      </c>
      <c r="M844" s="76">
        <f t="shared" si="268"/>
        <v>0.5</v>
      </c>
      <c r="N844" s="76">
        <f t="shared" si="269"/>
        <v>0.5</v>
      </c>
      <c r="O844" s="76">
        <f t="shared" si="270"/>
        <v>-0.69314718055994529</v>
      </c>
      <c r="Q844" s="76">
        <f t="shared" si="271"/>
        <v>0</v>
      </c>
      <c r="R844" s="76">
        <f t="shared" si="272"/>
        <v>1</v>
      </c>
      <c r="S844" s="76">
        <f t="shared" si="273"/>
        <v>0.5</v>
      </c>
      <c r="T844" s="76">
        <f t="shared" si="274"/>
        <v>0.5</v>
      </c>
      <c r="U844" s="76">
        <f t="shared" si="275"/>
        <v>-0.69314718055994529</v>
      </c>
      <c r="W844" s="76">
        <f t="shared" si="276"/>
        <v>0</v>
      </c>
      <c r="X844" s="76">
        <f t="shared" si="277"/>
        <v>1</v>
      </c>
      <c r="Y844" s="76">
        <f t="shared" si="278"/>
        <v>0.5</v>
      </c>
      <c r="Z844" s="76">
        <f t="shared" si="260"/>
        <v>0.5</v>
      </c>
      <c r="AA844" s="76">
        <f t="shared" si="279"/>
        <v>-0.69314718055994529</v>
      </c>
    </row>
    <row r="845" spans="1:27" x14ac:dyDescent="0.25">
      <c r="A845">
        <v>0</v>
      </c>
      <c r="B845">
        <v>0</v>
      </c>
      <c r="C845">
        <v>0</v>
      </c>
      <c r="E845" s="87">
        <f t="shared" si="261"/>
        <v>0</v>
      </c>
      <c r="F845" s="87">
        <f t="shared" si="262"/>
        <v>1</v>
      </c>
      <c r="G845" s="87">
        <f t="shared" si="263"/>
        <v>0.5</v>
      </c>
      <c r="H845" s="87">
        <f t="shared" si="264"/>
        <v>0.5</v>
      </c>
      <c r="I845" s="87">
        <f t="shared" si="265"/>
        <v>-0.69314718055994529</v>
      </c>
      <c r="K845" s="76">
        <f t="shared" si="266"/>
        <v>0</v>
      </c>
      <c r="L845" s="76">
        <f t="shared" si="267"/>
        <v>1</v>
      </c>
      <c r="M845" s="76">
        <f t="shared" si="268"/>
        <v>0.5</v>
      </c>
      <c r="N845" s="76">
        <f t="shared" si="269"/>
        <v>0.5</v>
      </c>
      <c r="O845" s="76">
        <f t="shared" si="270"/>
        <v>-0.69314718055994529</v>
      </c>
      <c r="Q845" s="76">
        <f t="shared" si="271"/>
        <v>0</v>
      </c>
      <c r="R845" s="76">
        <f t="shared" si="272"/>
        <v>1</v>
      </c>
      <c r="S845" s="76">
        <f t="shared" si="273"/>
        <v>0.5</v>
      </c>
      <c r="T845" s="76">
        <f t="shared" si="274"/>
        <v>0.5</v>
      </c>
      <c r="U845" s="76">
        <f t="shared" si="275"/>
        <v>-0.69314718055994529</v>
      </c>
      <c r="W845" s="76">
        <f t="shared" si="276"/>
        <v>0</v>
      </c>
      <c r="X845" s="76">
        <f t="shared" si="277"/>
        <v>1</v>
      </c>
      <c r="Y845" s="76">
        <f t="shared" si="278"/>
        <v>0.5</v>
      </c>
      <c r="Z845" s="76">
        <f t="shared" si="260"/>
        <v>0.5</v>
      </c>
      <c r="AA845" s="76">
        <f t="shared" si="279"/>
        <v>-0.69314718055994529</v>
      </c>
    </row>
    <row r="846" spans="1:27" x14ac:dyDescent="0.25">
      <c r="A846">
        <v>0</v>
      </c>
      <c r="B846">
        <v>0</v>
      </c>
      <c r="C846">
        <v>1</v>
      </c>
      <c r="E846" s="87">
        <f t="shared" si="261"/>
        <v>0</v>
      </c>
      <c r="F846" s="87">
        <f t="shared" si="262"/>
        <v>1</v>
      </c>
      <c r="G846" s="87">
        <f t="shared" si="263"/>
        <v>0.5</v>
      </c>
      <c r="H846" s="87">
        <f t="shared" si="264"/>
        <v>0.5</v>
      </c>
      <c r="I846" s="87">
        <f t="shared" si="265"/>
        <v>-0.69314718055994529</v>
      </c>
      <c r="K846" s="76">
        <f t="shared" si="266"/>
        <v>0.605195533283861</v>
      </c>
      <c r="L846" s="76">
        <f t="shared" si="267"/>
        <v>1.8316103146534117</v>
      </c>
      <c r="M846" s="76">
        <f t="shared" si="268"/>
        <v>0.64684406084231982</v>
      </c>
      <c r="N846" s="76">
        <f t="shared" si="269"/>
        <v>0.35315593915768018</v>
      </c>
      <c r="O846" s="76">
        <f t="shared" si="270"/>
        <v>-1.0408455656056446</v>
      </c>
      <c r="Q846" s="76">
        <f t="shared" si="271"/>
        <v>0.605195533283861</v>
      </c>
      <c r="R846" s="76">
        <f t="shared" si="272"/>
        <v>1.8316103146534117</v>
      </c>
      <c r="S846" s="76">
        <f t="shared" si="273"/>
        <v>0.64684406084231982</v>
      </c>
      <c r="T846" s="76">
        <f t="shared" si="274"/>
        <v>0.35315593915768018</v>
      </c>
      <c r="U846" s="76">
        <f t="shared" si="275"/>
        <v>-1.0408455656056446</v>
      </c>
      <c r="W846" s="76">
        <f t="shared" si="276"/>
        <v>0</v>
      </c>
      <c r="X846" s="76">
        <f t="shared" si="277"/>
        <v>1</v>
      </c>
      <c r="Y846" s="76">
        <f t="shared" si="278"/>
        <v>0.5</v>
      </c>
      <c r="Z846" s="76">
        <f t="shared" si="260"/>
        <v>0.5</v>
      </c>
      <c r="AA846" s="76">
        <f t="shared" si="279"/>
        <v>-0.69314718055994529</v>
      </c>
    </row>
    <row r="847" spans="1:27" x14ac:dyDescent="0.25">
      <c r="A847">
        <v>0</v>
      </c>
      <c r="B847">
        <v>0</v>
      </c>
      <c r="C847">
        <v>0</v>
      </c>
      <c r="E847" s="87">
        <f t="shared" si="261"/>
        <v>0</v>
      </c>
      <c r="F847" s="87">
        <f t="shared" si="262"/>
        <v>1</v>
      </c>
      <c r="G847" s="87">
        <f t="shared" si="263"/>
        <v>0.5</v>
      </c>
      <c r="H847" s="87">
        <f t="shared" si="264"/>
        <v>0.5</v>
      </c>
      <c r="I847" s="87">
        <f t="shared" si="265"/>
        <v>-0.69314718055994529</v>
      </c>
      <c r="K847" s="76">
        <f t="shared" si="266"/>
        <v>0</v>
      </c>
      <c r="L847" s="76">
        <f t="shared" si="267"/>
        <v>1</v>
      </c>
      <c r="M847" s="76">
        <f t="shared" si="268"/>
        <v>0.5</v>
      </c>
      <c r="N847" s="76">
        <f t="shared" si="269"/>
        <v>0.5</v>
      </c>
      <c r="O847" s="76">
        <f t="shared" si="270"/>
        <v>-0.69314718055994529</v>
      </c>
      <c r="Q847" s="76">
        <f t="shared" si="271"/>
        <v>0</v>
      </c>
      <c r="R847" s="76">
        <f t="shared" si="272"/>
        <v>1</v>
      </c>
      <c r="S847" s="76">
        <f t="shared" si="273"/>
        <v>0.5</v>
      </c>
      <c r="T847" s="76">
        <f t="shared" si="274"/>
        <v>0.5</v>
      </c>
      <c r="U847" s="76">
        <f t="shared" si="275"/>
        <v>-0.69314718055994529</v>
      </c>
      <c r="W847" s="76">
        <f t="shared" si="276"/>
        <v>0</v>
      </c>
      <c r="X847" s="76">
        <f t="shared" si="277"/>
        <v>1</v>
      </c>
      <c r="Y847" s="76">
        <f t="shared" si="278"/>
        <v>0.5</v>
      </c>
      <c r="Z847" s="76">
        <f t="shared" si="260"/>
        <v>0.5</v>
      </c>
      <c r="AA847" s="76">
        <f t="shared" si="279"/>
        <v>-0.69314718055994529</v>
      </c>
    </row>
    <row r="848" spans="1:27" x14ac:dyDescent="0.25">
      <c r="A848">
        <v>0</v>
      </c>
      <c r="B848">
        <v>0</v>
      </c>
      <c r="C848">
        <v>1</v>
      </c>
      <c r="E848" s="87">
        <f t="shared" si="261"/>
        <v>0</v>
      </c>
      <c r="F848" s="87">
        <f t="shared" si="262"/>
        <v>1</v>
      </c>
      <c r="G848" s="87">
        <f t="shared" si="263"/>
        <v>0.5</v>
      </c>
      <c r="H848" s="87">
        <f t="shared" si="264"/>
        <v>0.5</v>
      </c>
      <c r="I848" s="87">
        <f t="shared" si="265"/>
        <v>-0.69314718055994529</v>
      </c>
      <c r="K848" s="76">
        <f t="shared" si="266"/>
        <v>0.605195533283861</v>
      </c>
      <c r="L848" s="76">
        <f t="shared" si="267"/>
        <v>1.8316103146534117</v>
      </c>
      <c r="M848" s="76">
        <f t="shared" si="268"/>
        <v>0.64684406084231982</v>
      </c>
      <c r="N848" s="76">
        <f t="shared" si="269"/>
        <v>0.35315593915768018</v>
      </c>
      <c r="O848" s="76">
        <f t="shared" si="270"/>
        <v>-1.0408455656056446</v>
      </c>
      <c r="Q848" s="76">
        <f t="shared" si="271"/>
        <v>0.605195533283861</v>
      </c>
      <c r="R848" s="76">
        <f t="shared" si="272"/>
        <v>1.8316103146534117</v>
      </c>
      <c r="S848" s="76">
        <f t="shared" si="273"/>
        <v>0.64684406084231982</v>
      </c>
      <c r="T848" s="76">
        <f t="shared" si="274"/>
        <v>0.35315593915768018</v>
      </c>
      <c r="U848" s="76">
        <f t="shared" si="275"/>
        <v>-1.0408455656056446</v>
      </c>
      <c r="W848" s="76">
        <f t="shared" si="276"/>
        <v>0</v>
      </c>
      <c r="X848" s="76">
        <f t="shared" si="277"/>
        <v>1</v>
      </c>
      <c r="Y848" s="76">
        <f t="shared" si="278"/>
        <v>0.5</v>
      </c>
      <c r="Z848" s="76">
        <f t="shared" si="260"/>
        <v>0.5</v>
      </c>
      <c r="AA848" s="76">
        <f t="shared" si="279"/>
        <v>-0.69314718055994529</v>
      </c>
    </row>
    <row r="849" spans="1:27" x14ac:dyDescent="0.25">
      <c r="A849">
        <v>0</v>
      </c>
      <c r="B849">
        <v>0</v>
      </c>
      <c r="C849">
        <v>0</v>
      </c>
      <c r="E849" s="87">
        <f t="shared" si="261"/>
        <v>0</v>
      </c>
      <c r="F849" s="87">
        <f t="shared" si="262"/>
        <v>1</v>
      </c>
      <c r="G849" s="87">
        <f t="shared" si="263"/>
        <v>0.5</v>
      </c>
      <c r="H849" s="87">
        <f t="shared" si="264"/>
        <v>0.5</v>
      </c>
      <c r="I849" s="87">
        <f t="shared" si="265"/>
        <v>-0.69314718055994529</v>
      </c>
      <c r="K849" s="76">
        <f t="shared" si="266"/>
        <v>0</v>
      </c>
      <c r="L849" s="76">
        <f t="shared" si="267"/>
        <v>1</v>
      </c>
      <c r="M849" s="76">
        <f t="shared" si="268"/>
        <v>0.5</v>
      </c>
      <c r="N849" s="76">
        <f t="shared" si="269"/>
        <v>0.5</v>
      </c>
      <c r="O849" s="76">
        <f t="shared" si="270"/>
        <v>-0.69314718055994529</v>
      </c>
      <c r="Q849" s="76">
        <f t="shared" si="271"/>
        <v>0</v>
      </c>
      <c r="R849" s="76">
        <f t="shared" si="272"/>
        <v>1</v>
      </c>
      <c r="S849" s="76">
        <f t="shared" si="273"/>
        <v>0.5</v>
      </c>
      <c r="T849" s="76">
        <f t="shared" si="274"/>
        <v>0.5</v>
      </c>
      <c r="U849" s="76">
        <f t="shared" si="275"/>
        <v>-0.69314718055994529</v>
      </c>
      <c r="W849" s="76">
        <f t="shared" si="276"/>
        <v>0</v>
      </c>
      <c r="X849" s="76">
        <f t="shared" si="277"/>
        <v>1</v>
      </c>
      <c r="Y849" s="76">
        <f t="shared" si="278"/>
        <v>0.5</v>
      </c>
      <c r="Z849" s="76">
        <f t="shared" si="260"/>
        <v>0.5</v>
      </c>
      <c r="AA849" s="76">
        <f t="shared" si="279"/>
        <v>-0.69314718055994529</v>
      </c>
    </row>
    <row r="850" spans="1:27" x14ac:dyDescent="0.25">
      <c r="A850">
        <v>0</v>
      </c>
      <c r="B850">
        <v>0</v>
      </c>
      <c r="C850">
        <v>0</v>
      </c>
      <c r="E850" s="87">
        <f t="shared" si="261"/>
        <v>0</v>
      </c>
      <c r="F850" s="87">
        <f t="shared" si="262"/>
        <v>1</v>
      </c>
      <c r="G850" s="87">
        <f t="shared" si="263"/>
        <v>0.5</v>
      </c>
      <c r="H850" s="87">
        <f t="shared" si="264"/>
        <v>0.5</v>
      </c>
      <c r="I850" s="87">
        <f t="shared" si="265"/>
        <v>-0.69314718055994529</v>
      </c>
      <c r="K850" s="76">
        <f t="shared" si="266"/>
        <v>0</v>
      </c>
      <c r="L850" s="76">
        <f t="shared" si="267"/>
        <v>1</v>
      </c>
      <c r="M850" s="76">
        <f t="shared" si="268"/>
        <v>0.5</v>
      </c>
      <c r="N850" s="76">
        <f t="shared" si="269"/>
        <v>0.5</v>
      </c>
      <c r="O850" s="76">
        <f t="shared" si="270"/>
        <v>-0.69314718055994529</v>
      </c>
      <c r="Q850" s="76">
        <f t="shared" si="271"/>
        <v>0</v>
      </c>
      <c r="R850" s="76">
        <f t="shared" si="272"/>
        <v>1</v>
      </c>
      <c r="S850" s="76">
        <f t="shared" si="273"/>
        <v>0.5</v>
      </c>
      <c r="T850" s="76">
        <f t="shared" si="274"/>
        <v>0.5</v>
      </c>
      <c r="U850" s="76">
        <f t="shared" si="275"/>
        <v>-0.69314718055994529</v>
      </c>
      <c r="W850" s="76">
        <f t="shared" si="276"/>
        <v>0</v>
      </c>
      <c r="X850" s="76">
        <f t="shared" si="277"/>
        <v>1</v>
      </c>
      <c r="Y850" s="76">
        <f t="shared" si="278"/>
        <v>0.5</v>
      </c>
      <c r="Z850" s="76">
        <f t="shared" si="260"/>
        <v>0.5</v>
      </c>
      <c r="AA850" s="76">
        <f t="shared" si="279"/>
        <v>-0.69314718055994529</v>
      </c>
    </row>
    <row r="851" spans="1:27" x14ac:dyDescent="0.25">
      <c r="A851">
        <v>0</v>
      </c>
      <c r="B851">
        <v>0</v>
      </c>
      <c r="C851">
        <v>0</v>
      </c>
      <c r="E851" s="87">
        <f t="shared" si="261"/>
        <v>0</v>
      </c>
      <c r="F851" s="87">
        <f t="shared" si="262"/>
        <v>1</v>
      </c>
      <c r="G851" s="87">
        <f t="shared" si="263"/>
        <v>0.5</v>
      </c>
      <c r="H851" s="87">
        <f t="shared" si="264"/>
        <v>0.5</v>
      </c>
      <c r="I851" s="87">
        <f t="shared" si="265"/>
        <v>-0.69314718055994529</v>
      </c>
      <c r="K851" s="76">
        <f t="shared" si="266"/>
        <v>0</v>
      </c>
      <c r="L851" s="76">
        <f t="shared" si="267"/>
        <v>1</v>
      </c>
      <c r="M851" s="76">
        <f t="shared" si="268"/>
        <v>0.5</v>
      </c>
      <c r="N851" s="76">
        <f t="shared" si="269"/>
        <v>0.5</v>
      </c>
      <c r="O851" s="76">
        <f t="shared" si="270"/>
        <v>-0.69314718055994529</v>
      </c>
      <c r="Q851" s="76">
        <f t="shared" si="271"/>
        <v>0</v>
      </c>
      <c r="R851" s="76">
        <f t="shared" si="272"/>
        <v>1</v>
      </c>
      <c r="S851" s="76">
        <f t="shared" si="273"/>
        <v>0.5</v>
      </c>
      <c r="T851" s="76">
        <f t="shared" si="274"/>
        <v>0.5</v>
      </c>
      <c r="U851" s="76">
        <f t="shared" si="275"/>
        <v>-0.69314718055994529</v>
      </c>
      <c r="W851" s="76">
        <f t="shared" si="276"/>
        <v>0</v>
      </c>
      <c r="X851" s="76">
        <f t="shared" si="277"/>
        <v>1</v>
      </c>
      <c r="Y851" s="76">
        <f t="shared" si="278"/>
        <v>0.5</v>
      </c>
      <c r="Z851" s="76">
        <f t="shared" si="260"/>
        <v>0.5</v>
      </c>
      <c r="AA851" s="76">
        <f t="shared" si="279"/>
        <v>-0.69314718055994529</v>
      </c>
    </row>
    <row r="852" spans="1:27" x14ac:dyDescent="0.25">
      <c r="A852">
        <v>0</v>
      </c>
      <c r="B852">
        <v>0</v>
      </c>
      <c r="C852">
        <v>1</v>
      </c>
      <c r="E852" s="87">
        <f t="shared" si="261"/>
        <v>0</v>
      </c>
      <c r="F852" s="87">
        <f t="shared" si="262"/>
        <v>1</v>
      </c>
      <c r="G852" s="87">
        <f t="shared" si="263"/>
        <v>0.5</v>
      </c>
      <c r="H852" s="87">
        <f t="shared" si="264"/>
        <v>0.5</v>
      </c>
      <c r="I852" s="87">
        <f t="shared" si="265"/>
        <v>-0.69314718055994529</v>
      </c>
      <c r="K852" s="76">
        <f t="shared" si="266"/>
        <v>0.605195533283861</v>
      </c>
      <c r="L852" s="76">
        <f t="shared" si="267"/>
        <v>1.8316103146534117</v>
      </c>
      <c r="M852" s="76">
        <f t="shared" si="268"/>
        <v>0.64684406084231982</v>
      </c>
      <c r="N852" s="76">
        <f t="shared" si="269"/>
        <v>0.35315593915768018</v>
      </c>
      <c r="O852" s="76">
        <f t="shared" si="270"/>
        <v>-1.0408455656056446</v>
      </c>
      <c r="Q852" s="76">
        <f t="shared" si="271"/>
        <v>0.605195533283861</v>
      </c>
      <c r="R852" s="76">
        <f t="shared" si="272"/>
        <v>1.8316103146534117</v>
      </c>
      <c r="S852" s="76">
        <f t="shared" si="273"/>
        <v>0.64684406084231982</v>
      </c>
      <c r="T852" s="76">
        <f t="shared" si="274"/>
        <v>0.35315593915768018</v>
      </c>
      <c r="U852" s="76">
        <f t="shared" si="275"/>
        <v>-1.0408455656056446</v>
      </c>
      <c r="W852" s="76">
        <f t="shared" si="276"/>
        <v>0</v>
      </c>
      <c r="X852" s="76">
        <f t="shared" si="277"/>
        <v>1</v>
      </c>
      <c r="Y852" s="76">
        <f t="shared" si="278"/>
        <v>0.5</v>
      </c>
      <c r="Z852" s="76">
        <f t="shared" si="260"/>
        <v>0.5</v>
      </c>
      <c r="AA852" s="76">
        <f t="shared" si="279"/>
        <v>-0.69314718055994529</v>
      </c>
    </row>
    <row r="853" spans="1:27" x14ac:dyDescent="0.25">
      <c r="A853">
        <v>0</v>
      </c>
      <c r="B853">
        <v>0</v>
      </c>
      <c r="C853">
        <v>0</v>
      </c>
      <c r="E853" s="87">
        <f t="shared" si="261"/>
        <v>0</v>
      </c>
      <c r="F853" s="87">
        <f t="shared" si="262"/>
        <v>1</v>
      </c>
      <c r="G853" s="87">
        <f t="shared" si="263"/>
        <v>0.5</v>
      </c>
      <c r="H853" s="87">
        <f t="shared" si="264"/>
        <v>0.5</v>
      </c>
      <c r="I853" s="87">
        <f t="shared" si="265"/>
        <v>-0.69314718055994529</v>
      </c>
      <c r="K853" s="76">
        <f t="shared" si="266"/>
        <v>0</v>
      </c>
      <c r="L853" s="76">
        <f t="shared" si="267"/>
        <v>1</v>
      </c>
      <c r="M853" s="76">
        <f t="shared" si="268"/>
        <v>0.5</v>
      </c>
      <c r="N853" s="76">
        <f t="shared" si="269"/>
        <v>0.5</v>
      </c>
      <c r="O853" s="76">
        <f t="shared" si="270"/>
        <v>-0.69314718055994529</v>
      </c>
      <c r="Q853" s="76">
        <f t="shared" si="271"/>
        <v>0</v>
      </c>
      <c r="R853" s="76">
        <f t="shared" si="272"/>
        <v>1</v>
      </c>
      <c r="S853" s="76">
        <f t="shared" si="273"/>
        <v>0.5</v>
      </c>
      <c r="T853" s="76">
        <f t="shared" si="274"/>
        <v>0.5</v>
      </c>
      <c r="U853" s="76">
        <f t="shared" si="275"/>
        <v>-0.69314718055994529</v>
      </c>
      <c r="W853" s="76">
        <f t="shared" si="276"/>
        <v>0</v>
      </c>
      <c r="X853" s="76">
        <f t="shared" si="277"/>
        <v>1</v>
      </c>
      <c r="Y853" s="76">
        <f t="shared" si="278"/>
        <v>0.5</v>
      </c>
      <c r="Z853" s="76">
        <f t="shared" si="260"/>
        <v>0.5</v>
      </c>
      <c r="AA853" s="76">
        <f t="shared" si="279"/>
        <v>-0.69314718055994529</v>
      </c>
    </row>
    <row r="854" spans="1:27" x14ac:dyDescent="0.25">
      <c r="A854">
        <v>0</v>
      </c>
      <c r="B854">
        <v>0</v>
      </c>
      <c r="C854">
        <v>1</v>
      </c>
      <c r="E854" s="87">
        <f t="shared" si="261"/>
        <v>0</v>
      </c>
      <c r="F854" s="87">
        <f t="shared" si="262"/>
        <v>1</v>
      </c>
      <c r="G854" s="87">
        <f t="shared" si="263"/>
        <v>0.5</v>
      </c>
      <c r="H854" s="87">
        <f t="shared" si="264"/>
        <v>0.5</v>
      </c>
      <c r="I854" s="87">
        <f t="shared" si="265"/>
        <v>-0.69314718055994529</v>
      </c>
      <c r="K854" s="76">
        <f t="shared" si="266"/>
        <v>0.605195533283861</v>
      </c>
      <c r="L854" s="76">
        <f t="shared" si="267"/>
        <v>1.8316103146534117</v>
      </c>
      <c r="M854" s="76">
        <f t="shared" si="268"/>
        <v>0.64684406084231982</v>
      </c>
      <c r="N854" s="76">
        <f t="shared" si="269"/>
        <v>0.35315593915768018</v>
      </c>
      <c r="O854" s="76">
        <f t="shared" si="270"/>
        <v>-1.0408455656056446</v>
      </c>
      <c r="Q854" s="76">
        <f t="shared" si="271"/>
        <v>0.605195533283861</v>
      </c>
      <c r="R854" s="76">
        <f t="shared" si="272"/>
        <v>1.8316103146534117</v>
      </c>
      <c r="S854" s="76">
        <f t="shared" si="273"/>
        <v>0.64684406084231982</v>
      </c>
      <c r="T854" s="76">
        <f t="shared" si="274"/>
        <v>0.35315593915768018</v>
      </c>
      <c r="U854" s="76">
        <f t="shared" si="275"/>
        <v>-1.0408455656056446</v>
      </c>
      <c r="W854" s="76">
        <f t="shared" si="276"/>
        <v>0</v>
      </c>
      <c r="X854" s="76">
        <f t="shared" si="277"/>
        <v>1</v>
      </c>
      <c r="Y854" s="76">
        <f t="shared" si="278"/>
        <v>0.5</v>
      </c>
      <c r="Z854" s="76">
        <f t="shared" si="260"/>
        <v>0.5</v>
      </c>
      <c r="AA854" s="76">
        <f t="shared" si="279"/>
        <v>-0.69314718055994529</v>
      </c>
    </row>
    <row r="855" spans="1:27" x14ac:dyDescent="0.25">
      <c r="A855">
        <v>0</v>
      </c>
      <c r="B855">
        <v>0</v>
      </c>
      <c r="C855">
        <v>0</v>
      </c>
      <c r="E855" s="87">
        <f t="shared" si="261"/>
        <v>0</v>
      </c>
      <c r="F855" s="87">
        <f t="shared" si="262"/>
        <v>1</v>
      </c>
      <c r="G855" s="87">
        <f t="shared" si="263"/>
        <v>0.5</v>
      </c>
      <c r="H855" s="87">
        <f t="shared" si="264"/>
        <v>0.5</v>
      </c>
      <c r="I855" s="87">
        <f t="shared" si="265"/>
        <v>-0.69314718055994529</v>
      </c>
      <c r="K855" s="76">
        <f t="shared" si="266"/>
        <v>0</v>
      </c>
      <c r="L855" s="76">
        <f t="shared" si="267"/>
        <v>1</v>
      </c>
      <c r="M855" s="76">
        <f t="shared" si="268"/>
        <v>0.5</v>
      </c>
      <c r="N855" s="76">
        <f t="shared" si="269"/>
        <v>0.5</v>
      </c>
      <c r="O855" s="76">
        <f t="shared" si="270"/>
        <v>-0.69314718055994529</v>
      </c>
      <c r="Q855" s="76">
        <f t="shared" si="271"/>
        <v>0</v>
      </c>
      <c r="R855" s="76">
        <f t="shared" si="272"/>
        <v>1</v>
      </c>
      <c r="S855" s="76">
        <f t="shared" si="273"/>
        <v>0.5</v>
      </c>
      <c r="T855" s="76">
        <f t="shared" si="274"/>
        <v>0.5</v>
      </c>
      <c r="U855" s="76">
        <f t="shared" si="275"/>
        <v>-0.69314718055994529</v>
      </c>
      <c r="W855" s="76">
        <f t="shared" si="276"/>
        <v>0</v>
      </c>
      <c r="X855" s="76">
        <f t="shared" si="277"/>
        <v>1</v>
      </c>
      <c r="Y855" s="76">
        <f t="shared" si="278"/>
        <v>0.5</v>
      </c>
      <c r="Z855" s="76">
        <f t="shared" si="260"/>
        <v>0.5</v>
      </c>
      <c r="AA855" s="76">
        <f t="shared" si="279"/>
        <v>-0.69314718055994529</v>
      </c>
    </row>
    <row r="856" spans="1:27" x14ac:dyDescent="0.25">
      <c r="A856">
        <v>0</v>
      </c>
      <c r="B856">
        <v>0</v>
      </c>
      <c r="C856">
        <v>0</v>
      </c>
      <c r="E856" s="87">
        <f t="shared" si="261"/>
        <v>0</v>
      </c>
      <c r="F856" s="87">
        <f t="shared" si="262"/>
        <v>1</v>
      </c>
      <c r="G856" s="87">
        <f t="shared" si="263"/>
        <v>0.5</v>
      </c>
      <c r="H856" s="87">
        <f t="shared" si="264"/>
        <v>0.5</v>
      </c>
      <c r="I856" s="87">
        <f t="shared" si="265"/>
        <v>-0.69314718055994529</v>
      </c>
      <c r="K856" s="76">
        <f t="shared" si="266"/>
        <v>0</v>
      </c>
      <c r="L856" s="76">
        <f t="shared" si="267"/>
        <v>1</v>
      </c>
      <c r="M856" s="76">
        <f t="shared" si="268"/>
        <v>0.5</v>
      </c>
      <c r="N856" s="76">
        <f t="shared" si="269"/>
        <v>0.5</v>
      </c>
      <c r="O856" s="76">
        <f t="shared" si="270"/>
        <v>-0.69314718055994529</v>
      </c>
      <c r="Q856" s="76">
        <f t="shared" si="271"/>
        <v>0</v>
      </c>
      <c r="R856" s="76">
        <f t="shared" si="272"/>
        <v>1</v>
      </c>
      <c r="S856" s="76">
        <f t="shared" si="273"/>
        <v>0.5</v>
      </c>
      <c r="T856" s="76">
        <f t="shared" si="274"/>
        <v>0.5</v>
      </c>
      <c r="U856" s="76">
        <f t="shared" si="275"/>
        <v>-0.69314718055994529</v>
      </c>
      <c r="W856" s="76">
        <f t="shared" si="276"/>
        <v>0</v>
      </c>
      <c r="X856" s="76">
        <f t="shared" si="277"/>
        <v>1</v>
      </c>
      <c r="Y856" s="76">
        <f t="shared" si="278"/>
        <v>0.5</v>
      </c>
      <c r="Z856" s="76">
        <f t="shared" si="260"/>
        <v>0.5</v>
      </c>
      <c r="AA856" s="76">
        <f t="shared" si="279"/>
        <v>-0.69314718055994529</v>
      </c>
    </row>
    <row r="857" spans="1:27" x14ac:dyDescent="0.25">
      <c r="A857">
        <v>0</v>
      </c>
      <c r="B857">
        <v>0</v>
      </c>
      <c r="C857">
        <v>0</v>
      </c>
      <c r="E857" s="87">
        <f t="shared" si="261"/>
        <v>0</v>
      </c>
      <c r="F857" s="87">
        <f t="shared" si="262"/>
        <v>1</v>
      </c>
      <c r="G857" s="87">
        <f t="shared" si="263"/>
        <v>0.5</v>
      </c>
      <c r="H857" s="87">
        <f t="shared" si="264"/>
        <v>0.5</v>
      </c>
      <c r="I857" s="87">
        <f t="shared" si="265"/>
        <v>-0.69314718055994529</v>
      </c>
      <c r="K857" s="76">
        <f t="shared" si="266"/>
        <v>0</v>
      </c>
      <c r="L857" s="76">
        <f t="shared" si="267"/>
        <v>1</v>
      </c>
      <c r="M857" s="76">
        <f t="shared" si="268"/>
        <v>0.5</v>
      </c>
      <c r="N857" s="76">
        <f t="shared" si="269"/>
        <v>0.5</v>
      </c>
      <c r="O857" s="76">
        <f t="shared" si="270"/>
        <v>-0.69314718055994529</v>
      </c>
      <c r="Q857" s="76">
        <f t="shared" si="271"/>
        <v>0</v>
      </c>
      <c r="R857" s="76">
        <f t="shared" si="272"/>
        <v>1</v>
      </c>
      <c r="S857" s="76">
        <f t="shared" si="273"/>
        <v>0.5</v>
      </c>
      <c r="T857" s="76">
        <f t="shared" si="274"/>
        <v>0.5</v>
      </c>
      <c r="U857" s="76">
        <f t="shared" si="275"/>
        <v>-0.69314718055994529</v>
      </c>
      <c r="W857" s="76">
        <f t="shared" si="276"/>
        <v>0</v>
      </c>
      <c r="X857" s="76">
        <f t="shared" si="277"/>
        <v>1</v>
      </c>
      <c r="Y857" s="76">
        <f t="shared" si="278"/>
        <v>0.5</v>
      </c>
      <c r="Z857" s="76">
        <f t="shared" si="260"/>
        <v>0.5</v>
      </c>
      <c r="AA857" s="76">
        <f t="shared" si="279"/>
        <v>-0.69314718055994529</v>
      </c>
    </row>
    <row r="858" spans="1:27" x14ac:dyDescent="0.25">
      <c r="A858">
        <v>0</v>
      </c>
      <c r="B858">
        <v>0</v>
      </c>
      <c r="C858">
        <v>0</v>
      </c>
      <c r="E858" s="87">
        <f t="shared" si="261"/>
        <v>0</v>
      </c>
      <c r="F858" s="87">
        <f t="shared" si="262"/>
        <v>1</v>
      </c>
      <c r="G858" s="87">
        <f t="shared" si="263"/>
        <v>0.5</v>
      </c>
      <c r="H858" s="87">
        <f t="shared" si="264"/>
        <v>0.5</v>
      </c>
      <c r="I858" s="87">
        <f t="shared" si="265"/>
        <v>-0.69314718055994529</v>
      </c>
      <c r="K858" s="76">
        <f t="shared" si="266"/>
        <v>0</v>
      </c>
      <c r="L858" s="76">
        <f t="shared" si="267"/>
        <v>1</v>
      </c>
      <c r="M858" s="76">
        <f t="shared" si="268"/>
        <v>0.5</v>
      </c>
      <c r="N858" s="76">
        <f t="shared" si="269"/>
        <v>0.5</v>
      </c>
      <c r="O858" s="76">
        <f t="shared" si="270"/>
        <v>-0.69314718055994529</v>
      </c>
      <c r="Q858" s="76">
        <f t="shared" si="271"/>
        <v>0</v>
      </c>
      <c r="R858" s="76">
        <f t="shared" si="272"/>
        <v>1</v>
      </c>
      <c r="S858" s="76">
        <f t="shared" si="273"/>
        <v>0.5</v>
      </c>
      <c r="T858" s="76">
        <f t="shared" si="274"/>
        <v>0.5</v>
      </c>
      <c r="U858" s="76">
        <f t="shared" si="275"/>
        <v>-0.69314718055994529</v>
      </c>
      <c r="W858" s="76">
        <f t="shared" si="276"/>
        <v>0</v>
      </c>
      <c r="X858" s="76">
        <f t="shared" si="277"/>
        <v>1</v>
      </c>
      <c r="Y858" s="76">
        <f t="shared" si="278"/>
        <v>0.5</v>
      </c>
      <c r="Z858" s="76">
        <f t="shared" si="260"/>
        <v>0.5</v>
      </c>
      <c r="AA858" s="76">
        <f t="shared" si="279"/>
        <v>-0.69314718055994529</v>
      </c>
    </row>
    <row r="859" spans="1:27" x14ac:dyDescent="0.25">
      <c r="A859">
        <v>0</v>
      </c>
      <c r="B859">
        <v>0</v>
      </c>
      <c r="C859">
        <v>0</v>
      </c>
      <c r="E859" s="87">
        <f t="shared" si="261"/>
        <v>0</v>
      </c>
      <c r="F859" s="87">
        <f t="shared" si="262"/>
        <v>1</v>
      </c>
      <c r="G859" s="87">
        <f t="shared" si="263"/>
        <v>0.5</v>
      </c>
      <c r="H859" s="87">
        <f t="shared" si="264"/>
        <v>0.5</v>
      </c>
      <c r="I859" s="87">
        <f t="shared" si="265"/>
        <v>-0.69314718055994529</v>
      </c>
      <c r="K859" s="76">
        <f t="shared" si="266"/>
        <v>0</v>
      </c>
      <c r="L859" s="76">
        <f t="shared" si="267"/>
        <v>1</v>
      </c>
      <c r="M859" s="76">
        <f t="shared" si="268"/>
        <v>0.5</v>
      </c>
      <c r="N859" s="76">
        <f t="shared" si="269"/>
        <v>0.5</v>
      </c>
      <c r="O859" s="76">
        <f t="shared" si="270"/>
        <v>-0.69314718055994529</v>
      </c>
      <c r="Q859" s="76">
        <f t="shared" si="271"/>
        <v>0</v>
      </c>
      <c r="R859" s="76">
        <f t="shared" si="272"/>
        <v>1</v>
      </c>
      <c r="S859" s="76">
        <f t="shared" si="273"/>
        <v>0.5</v>
      </c>
      <c r="T859" s="76">
        <f t="shared" si="274"/>
        <v>0.5</v>
      </c>
      <c r="U859" s="76">
        <f t="shared" si="275"/>
        <v>-0.69314718055994529</v>
      </c>
      <c r="W859" s="76">
        <f t="shared" si="276"/>
        <v>0</v>
      </c>
      <c r="X859" s="76">
        <f t="shared" si="277"/>
        <v>1</v>
      </c>
      <c r="Y859" s="76">
        <f t="shared" si="278"/>
        <v>0.5</v>
      </c>
      <c r="Z859" s="76">
        <f t="shared" si="260"/>
        <v>0.5</v>
      </c>
      <c r="AA859" s="76">
        <f t="shared" si="279"/>
        <v>-0.69314718055994529</v>
      </c>
    </row>
    <row r="860" spans="1:27" x14ac:dyDescent="0.25">
      <c r="A860">
        <v>0</v>
      </c>
      <c r="B860">
        <v>0</v>
      </c>
      <c r="C860">
        <v>1</v>
      </c>
      <c r="E860" s="87">
        <f t="shared" si="261"/>
        <v>0</v>
      </c>
      <c r="F860" s="87">
        <f t="shared" si="262"/>
        <v>1</v>
      </c>
      <c r="G860" s="87">
        <f t="shared" si="263"/>
        <v>0.5</v>
      </c>
      <c r="H860" s="87">
        <f t="shared" si="264"/>
        <v>0.5</v>
      </c>
      <c r="I860" s="87">
        <f t="shared" si="265"/>
        <v>-0.69314718055994529</v>
      </c>
      <c r="K860" s="76">
        <f t="shared" si="266"/>
        <v>0.605195533283861</v>
      </c>
      <c r="L860" s="76">
        <f t="shared" si="267"/>
        <v>1.8316103146534117</v>
      </c>
      <c r="M860" s="76">
        <f t="shared" si="268"/>
        <v>0.64684406084231982</v>
      </c>
      <c r="N860" s="76">
        <f t="shared" si="269"/>
        <v>0.35315593915768018</v>
      </c>
      <c r="O860" s="76">
        <f t="shared" si="270"/>
        <v>-1.0408455656056446</v>
      </c>
      <c r="Q860" s="76">
        <f t="shared" si="271"/>
        <v>0.605195533283861</v>
      </c>
      <c r="R860" s="76">
        <f t="shared" si="272"/>
        <v>1.8316103146534117</v>
      </c>
      <c r="S860" s="76">
        <f t="shared" si="273"/>
        <v>0.64684406084231982</v>
      </c>
      <c r="T860" s="76">
        <f t="shared" si="274"/>
        <v>0.35315593915768018</v>
      </c>
      <c r="U860" s="76">
        <f t="shared" si="275"/>
        <v>-1.0408455656056446</v>
      </c>
      <c r="W860" s="76">
        <f t="shared" si="276"/>
        <v>0</v>
      </c>
      <c r="X860" s="76">
        <f t="shared" si="277"/>
        <v>1</v>
      </c>
      <c r="Y860" s="76">
        <f t="shared" si="278"/>
        <v>0.5</v>
      </c>
      <c r="Z860" s="76">
        <f t="shared" si="260"/>
        <v>0.5</v>
      </c>
      <c r="AA860" s="76">
        <f t="shared" si="279"/>
        <v>-0.69314718055994529</v>
      </c>
    </row>
    <row r="861" spans="1:27" x14ac:dyDescent="0.25">
      <c r="A861">
        <v>0</v>
      </c>
      <c r="B861">
        <v>0</v>
      </c>
      <c r="C861">
        <v>0</v>
      </c>
      <c r="E861" s="87">
        <f t="shared" si="261"/>
        <v>0</v>
      </c>
      <c r="F861" s="87">
        <f t="shared" si="262"/>
        <v>1</v>
      </c>
      <c r="G861" s="87">
        <f t="shared" si="263"/>
        <v>0.5</v>
      </c>
      <c r="H861" s="87">
        <f t="shared" si="264"/>
        <v>0.5</v>
      </c>
      <c r="I861" s="87">
        <f t="shared" si="265"/>
        <v>-0.69314718055994529</v>
      </c>
      <c r="K861" s="76">
        <f t="shared" si="266"/>
        <v>0</v>
      </c>
      <c r="L861" s="76">
        <f t="shared" si="267"/>
        <v>1</v>
      </c>
      <c r="M861" s="76">
        <f t="shared" si="268"/>
        <v>0.5</v>
      </c>
      <c r="N861" s="76">
        <f t="shared" si="269"/>
        <v>0.5</v>
      </c>
      <c r="O861" s="76">
        <f t="shared" si="270"/>
        <v>-0.69314718055994529</v>
      </c>
      <c r="Q861" s="76">
        <f t="shared" si="271"/>
        <v>0</v>
      </c>
      <c r="R861" s="76">
        <f t="shared" si="272"/>
        <v>1</v>
      </c>
      <c r="S861" s="76">
        <f t="shared" si="273"/>
        <v>0.5</v>
      </c>
      <c r="T861" s="76">
        <f t="shared" si="274"/>
        <v>0.5</v>
      </c>
      <c r="U861" s="76">
        <f t="shared" si="275"/>
        <v>-0.69314718055994529</v>
      </c>
      <c r="W861" s="76">
        <f t="shared" si="276"/>
        <v>0</v>
      </c>
      <c r="X861" s="76">
        <f t="shared" si="277"/>
        <v>1</v>
      </c>
      <c r="Y861" s="76">
        <f t="shared" si="278"/>
        <v>0.5</v>
      </c>
      <c r="Z861" s="76">
        <f t="shared" si="260"/>
        <v>0.5</v>
      </c>
      <c r="AA861" s="76">
        <f t="shared" si="279"/>
        <v>-0.69314718055994529</v>
      </c>
    </row>
    <row r="862" spans="1:27" x14ac:dyDescent="0.25">
      <c r="A862">
        <v>0</v>
      </c>
      <c r="B862">
        <v>0</v>
      </c>
      <c r="C862">
        <v>0</v>
      </c>
      <c r="E862" s="87">
        <f t="shared" si="261"/>
        <v>0</v>
      </c>
      <c r="F862" s="87">
        <f t="shared" si="262"/>
        <v>1</v>
      </c>
      <c r="G862" s="87">
        <f t="shared" si="263"/>
        <v>0.5</v>
      </c>
      <c r="H862" s="87">
        <f t="shared" si="264"/>
        <v>0.5</v>
      </c>
      <c r="I862" s="87">
        <f t="shared" si="265"/>
        <v>-0.69314718055994529</v>
      </c>
      <c r="K862" s="76">
        <f t="shared" si="266"/>
        <v>0</v>
      </c>
      <c r="L862" s="76">
        <f t="shared" si="267"/>
        <v>1</v>
      </c>
      <c r="M862" s="76">
        <f t="shared" si="268"/>
        <v>0.5</v>
      </c>
      <c r="N862" s="76">
        <f t="shared" si="269"/>
        <v>0.5</v>
      </c>
      <c r="O862" s="76">
        <f t="shared" si="270"/>
        <v>-0.69314718055994529</v>
      </c>
      <c r="Q862" s="76">
        <f t="shared" si="271"/>
        <v>0</v>
      </c>
      <c r="R862" s="76">
        <f t="shared" si="272"/>
        <v>1</v>
      </c>
      <c r="S862" s="76">
        <f t="shared" si="273"/>
        <v>0.5</v>
      </c>
      <c r="T862" s="76">
        <f t="shared" si="274"/>
        <v>0.5</v>
      </c>
      <c r="U862" s="76">
        <f t="shared" si="275"/>
        <v>-0.69314718055994529</v>
      </c>
      <c r="W862" s="76">
        <f t="shared" si="276"/>
        <v>0</v>
      </c>
      <c r="X862" s="76">
        <f t="shared" si="277"/>
        <v>1</v>
      </c>
      <c r="Y862" s="76">
        <f t="shared" si="278"/>
        <v>0.5</v>
      </c>
      <c r="Z862" s="76">
        <f t="shared" si="260"/>
        <v>0.5</v>
      </c>
      <c r="AA862" s="76">
        <f t="shared" si="279"/>
        <v>-0.69314718055994529</v>
      </c>
    </row>
    <row r="863" spans="1:27" x14ac:dyDescent="0.25">
      <c r="A863">
        <v>0</v>
      </c>
      <c r="B863">
        <v>0</v>
      </c>
      <c r="C863">
        <v>0</v>
      </c>
      <c r="E863" s="87">
        <f t="shared" si="261"/>
        <v>0</v>
      </c>
      <c r="F863" s="87">
        <f t="shared" si="262"/>
        <v>1</v>
      </c>
      <c r="G863" s="87">
        <f t="shared" si="263"/>
        <v>0.5</v>
      </c>
      <c r="H863" s="87">
        <f t="shared" si="264"/>
        <v>0.5</v>
      </c>
      <c r="I863" s="87">
        <f t="shared" si="265"/>
        <v>-0.69314718055994529</v>
      </c>
      <c r="K863" s="76">
        <f t="shared" si="266"/>
        <v>0</v>
      </c>
      <c r="L863" s="76">
        <f t="shared" si="267"/>
        <v>1</v>
      </c>
      <c r="M863" s="76">
        <f t="shared" si="268"/>
        <v>0.5</v>
      </c>
      <c r="N863" s="76">
        <f t="shared" si="269"/>
        <v>0.5</v>
      </c>
      <c r="O863" s="76">
        <f t="shared" si="270"/>
        <v>-0.69314718055994529</v>
      </c>
      <c r="Q863" s="76">
        <f t="shared" si="271"/>
        <v>0</v>
      </c>
      <c r="R863" s="76">
        <f t="shared" si="272"/>
        <v>1</v>
      </c>
      <c r="S863" s="76">
        <f t="shared" si="273"/>
        <v>0.5</v>
      </c>
      <c r="T863" s="76">
        <f t="shared" si="274"/>
        <v>0.5</v>
      </c>
      <c r="U863" s="76">
        <f t="shared" si="275"/>
        <v>-0.69314718055994529</v>
      </c>
      <c r="W863" s="76">
        <f t="shared" si="276"/>
        <v>0</v>
      </c>
      <c r="X863" s="76">
        <f t="shared" si="277"/>
        <v>1</v>
      </c>
      <c r="Y863" s="76">
        <f t="shared" si="278"/>
        <v>0.5</v>
      </c>
      <c r="Z863" s="76">
        <f t="shared" si="260"/>
        <v>0.5</v>
      </c>
      <c r="AA863" s="76">
        <f t="shared" si="279"/>
        <v>-0.69314718055994529</v>
      </c>
    </row>
    <row r="864" spans="1:27" x14ac:dyDescent="0.25">
      <c r="A864">
        <v>0</v>
      </c>
      <c r="B864">
        <v>0</v>
      </c>
      <c r="C864">
        <v>1</v>
      </c>
      <c r="E864" s="87">
        <f t="shared" si="261"/>
        <v>0</v>
      </c>
      <c r="F864" s="87">
        <f t="shared" si="262"/>
        <v>1</v>
      </c>
      <c r="G864" s="87">
        <f t="shared" si="263"/>
        <v>0.5</v>
      </c>
      <c r="H864" s="87">
        <f t="shared" si="264"/>
        <v>0.5</v>
      </c>
      <c r="I864" s="87">
        <f t="shared" si="265"/>
        <v>-0.69314718055994529</v>
      </c>
      <c r="K864" s="76">
        <f t="shared" si="266"/>
        <v>0.605195533283861</v>
      </c>
      <c r="L864" s="76">
        <f t="shared" si="267"/>
        <v>1.8316103146534117</v>
      </c>
      <c r="M864" s="76">
        <f t="shared" si="268"/>
        <v>0.64684406084231982</v>
      </c>
      <c r="N864" s="76">
        <f t="shared" si="269"/>
        <v>0.35315593915768018</v>
      </c>
      <c r="O864" s="76">
        <f t="shared" si="270"/>
        <v>-1.0408455656056446</v>
      </c>
      <c r="Q864" s="76">
        <f t="shared" si="271"/>
        <v>0.605195533283861</v>
      </c>
      <c r="R864" s="76">
        <f t="shared" si="272"/>
        <v>1.8316103146534117</v>
      </c>
      <c r="S864" s="76">
        <f t="shared" si="273"/>
        <v>0.64684406084231982</v>
      </c>
      <c r="T864" s="76">
        <f t="shared" si="274"/>
        <v>0.35315593915768018</v>
      </c>
      <c r="U864" s="76">
        <f t="shared" si="275"/>
        <v>-1.0408455656056446</v>
      </c>
      <c r="W864" s="76">
        <f t="shared" si="276"/>
        <v>0</v>
      </c>
      <c r="X864" s="76">
        <f t="shared" si="277"/>
        <v>1</v>
      </c>
      <c r="Y864" s="76">
        <f t="shared" si="278"/>
        <v>0.5</v>
      </c>
      <c r="Z864" s="76">
        <f t="shared" si="260"/>
        <v>0.5</v>
      </c>
      <c r="AA864" s="76">
        <f t="shared" si="279"/>
        <v>-0.69314718055994529</v>
      </c>
    </row>
    <row r="865" spans="1:27" x14ac:dyDescent="0.25">
      <c r="A865">
        <v>0</v>
      </c>
      <c r="B865">
        <v>0</v>
      </c>
      <c r="C865">
        <v>0</v>
      </c>
      <c r="E865" s="87">
        <f t="shared" si="261"/>
        <v>0</v>
      </c>
      <c r="F865" s="87">
        <f t="shared" si="262"/>
        <v>1</v>
      </c>
      <c r="G865" s="87">
        <f t="shared" si="263"/>
        <v>0.5</v>
      </c>
      <c r="H865" s="87">
        <f t="shared" si="264"/>
        <v>0.5</v>
      </c>
      <c r="I865" s="87">
        <f t="shared" si="265"/>
        <v>-0.69314718055994529</v>
      </c>
      <c r="K865" s="76">
        <f t="shared" si="266"/>
        <v>0</v>
      </c>
      <c r="L865" s="76">
        <f t="shared" si="267"/>
        <v>1</v>
      </c>
      <c r="M865" s="76">
        <f t="shared" si="268"/>
        <v>0.5</v>
      </c>
      <c r="N865" s="76">
        <f t="shared" si="269"/>
        <v>0.5</v>
      </c>
      <c r="O865" s="76">
        <f t="shared" si="270"/>
        <v>-0.69314718055994529</v>
      </c>
      <c r="Q865" s="76">
        <f t="shared" si="271"/>
        <v>0</v>
      </c>
      <c r="R865" s="76">
        <f t="shared" si="272"/>
        <v>1</v>
      </c>
      <c r="S865" s="76">
        <f t="shared" si="273"/>
        <v>0.5</v>
      </c>
      <c r="T865" s="76">
        <f t="shared" si="274"/>
        <v>0.5</v>
      </c>
      <c r="U865" s="76">
        <f t="shared" si="275"/>
        <v>-0.69314718055994529</v>
      </c>
      <c r="W865" s="76">
        <f t="shared" si="276"/>
        <v>0</v>
      </c>
      <c r="X865" s="76">
        <f t="shared" si="277"/>
        <v>1</v>
      </c>
      <c r="Y865" s="76">
        <f t="shared" si="278"/>
        <v>0.5</v>
      </c>
      <c r="Z865" s="76">
        <f t="shared" si="260"/>
        <v>0.5</v>
      </c>
      <c r="AA865" s="76">
        <f t="shared" si="279"/>
        <v>-0.69314718055994529</v>
      </c>
    </row>
    <row r="866" spans="1:27" x14ac:dyDescent="0.25">
      <c r="A866">
        <v>0</v>
      </c>
      <c r="B866">
        <v>0</v>
      </c>
      <c r="C866">
        <v>0</v>
      </c>
      <c r="E866" s="87">
        <f t="shared" si="261"/>
        <v>0</v>
      </c>
      <c r="F866" s="87">
        <f t="shared" si="262"/>
        <v>1</v>
      </c>
      <c r="G866" s="87">
        <f t="shared" si="263"/>
        <v>0.5</v>
      </c>
      <c r="H866" s="87">
        <f t="shared" si="264"/>
        <v>0.5</v>
      </c>
      <c r="I866" s="87">
        <f t="shared" si="265"/>
        <v>-0.69314718055994529</v>
      </c>
      <c r="K866" s="76">
        <f t="shared" si="266"/>
        <v>0</v>
      </c>
      <c r="L866" s="76">
        <f t="shared" si="267"/>
        <v>1</v>
      </c>
      <c r="M866" s="76">
        <f t="shared" si="268"/>
        <v>0.5</v>
      </c>
      <c r="N866" s="76">
        <f t="shared" si="269"/>
        <v>0.5</v>
      </c>
      <c r="O866" s="76">
        <f t="shared" si="270"/>
        <v>-0.69314718055994529</v>
      </c>
      <c r="Q866" s="76">
        <f t="shared" si="271"/>
        <v>0</v>
      </c>
      <c r="R866" s="76">
        <f t="shared" si="272"/>
        <v>1</v>
      </c>
      <c r="S866" s="76">
        <f t="shared" si="273"/>
        <v>0.5</v>
      </c>
      <c r="T866" s="76">
        <f t="shared" si="274"/>
        <v>0.5</v>
      </c>
      <c r="U866" s="76">
        <f t="shared" si="275"/>
        <v>-0.69314718055994529</v>
      </c>
      <c r="W866" s="76">
        <f t="shared" si="276"/>
        <v>0</v>
      </c>
      <c r="X866" s="76">
        <f t="shared" si="277"/>
        <v>1</v>
      </c>
      <c r="Y866" s="76">
        <f t="shared" si="278"/>
        <v>0.5</v>
      </c>
      <c r="Z866" s="76">
        <f t="shared" si="260"/>
        <v>0.5</v>
      </c>
      <c r="AA866" s="76">
        <f t="shared" si="279"/>
        <v>-0.69314718055994529</v>
      </c>
    </row>
    <row r="867" spans="1:27" x14ac:dyDescent="0.25">
      <c r="A867">
        <v>0</v>
      </c>
      <c r="B867">
        <v>1</v>
      </c>
      <c r="C867">
        <v>0</v>
      </c>
      <c r="E867" s="87">
        <f t="shared" si="261"/>
        <v>1.462280267582817</v>
      </c>
      <c r="F867" s="87">
        <f t="shared" si="262"/>
        <v>4.3157894714615983</v>
      </c>
      <c r="G867" s="87">
        <f t="shared" si="263"/>
        <v>0.81188118804015652</v>
      </c>
      <c r="H867" s="87">
        <f t="shared" si="264"/>
        <v>0.18811881195984348</v>
      </c>
      <c r="I867" s="87">
        <f t="shared" si="265"/>
        <v>-1.6706815372567037</v>
      </c>
      <c r="K867" s="76">
        <f t="shared" si="266"/>
        <v>1.462280267582817</v>
      </c>
      <c r="L867" s="76">
        <f t="shared" si="267"/>
        <v>4.3157894714615983</v>
      </c>
      <c r="M867" s="76">
        <f t="shared" si="268"/>
        <v>0.81188118804015652</v>
      </c>
      <c r="N867" s="76">
        <f t="shared" si="269"/>
        <v>0.18811881195984348</v>
      </c>
      <c r="O867" s="76">
        <f t="shared" si="270"/>
        <v>-1.6706815372567037</v>
      </c>
      <c r="Q867" s="76">
        <f t="shared" si="271"/>
        <v>1.462280267582817</v>
      </c>
      <c r="R867" s="76">
        <f t="shared" si="272"/>
        <v>4.3157894714615983</v>
      </c>
      <c r="S867" s="76">
        <f t="shared" si="273"/>
        <v>0.81188118804015652</v>
      </c>
      <c r="T867" s="76">
        <f t="shared" si="274"/>
        <v>0.18811881195984348</v>
      </c>
      <c r="U867" s="76">
        <f t="shared" si="275"/>
        <v>-1.6706815372567037</v>
      </c>
      <c r="W867" s="76">
        <f t="shared" si="276"/>
        <v>0</v>
      </c>
      <c r="X867" s="76">
        <f t="shared" si="277"/>
        <v>1</v>
      </c>
      <c r="Y867" s="76">
        <f t="shared" si="278"/>
        <v>0.5</v>
      </c>
      <c r="Z867" s="76">
        <f t="shared" si="260"/>
        <v>0.5</v>
      </c>
      <c r="AA867" s="76">
        <f t="shared" si="279"/>
        <v>-0.69314718055994529</v>
      </c>
    </row>
    <row r="868" spans="1:27" x14ac:dyDescent="0.25">
      <c r="A868">
        <v>0</v>
      </c>
      <c r="B868">
        <v>0</v>
      </c>
      <c r="C868">
        <v>1</v>
      </c>
      <c r="E868" s="87">
        <f t="shared" si="261"/>
        <v>0</v>
      </c>
      <c r="F868" s="87">
        <f t="shared" si="262"/>
        <v>1</v>
      </c>
      <c r="G868" s="87">
        <f t="shared" si="263"/>
        <v>0.5</v>
      </c>
      <c r="H868" s="87">
        <f t="shared" si="264"/>
        <v>0.5</v>
      </c>
      <c r="I868" s="87">
        <f t="shared" si="265"/>
        <v>-0.69314718055994529</v>
      </c>
      <c r="K868" s="76">
        <f t="shared" si="266"/>
        <v>0.605195533283861</v>
      </c>
      <c r="L868" s="76">
        <f t="shared" si="267"/>
        <v>1.8316103146534117</v>
      </c>
      <c r="M868" s="76">
        <f t="shared" si="268"/>
        <v>0.64684406084231982</v>
      </c>
      <c r="N868" s="76">
        <f t="shared" si="269"/>
        <v>0.35315593915768018</v>
      </c>
      <c r="O868" s="76">
        <f t="shared" si="270"/>
        <v>-1.0408455656056446</v>
      </c>
      <c r="Q868" s="76">
        <f t="shared" si="271"/>
        <v>0.605195533283861</v>
      </c>
      <c r="R868" s="76">
        <f t="shared" si="272"/>
        <v>1.8316103146534117</v>
      </c>
      <c r="S868" s="76">
        <f t="shared" si="273"/>
        <v>0.64684406084231982</v>
      </c>
      <c r="T868" s="76">
        <f t="shared" si="274"/>
        <v>0.35315593915768018</v>
      </c>
      <c r="U868" s="76">
        <f t="shared" si="275"/>
        <v>-1.0408455656056446</v>
      </c>
      <c r="W868" s="76">
        <f t="shared" si="276"/>
        <v>0</v>
      </c>
      <c r="X868" s="76">
        <f t="shared" si="277"/>
        <v>1</v>
      </c>
      <c r="Y868" s="76">
        <f t="shared" si="278"/>
        <v>0.5</v>
      </c>
      <c r="Z868" s="76">
        <f t="shared" si="260"/>
        <v>0.5</v>
      </c>
      <c r="AA868" s="76">
        <f t="shared" si="279"/>
        <v>-0.69314718055994529</v>
      </c>
    </row>
    <row r="869" spans="1:27" x14ac:dyDescent="0.25">
      <c r="A869">
        <v>0</v>
      </c>
      <c r="B869">
        <v>1</v>
      </c>
      <c r="C869">
        <v>0</v>
      </c>
      <c r="E869" s="87">
        <f t="shared" si="261"/>
        <v>1.462280267582817</v>
      </c>
      <c r="F869" s="87">
        <f t="shared" si="262"/>
        <v>4.3157894714615983</v>
      </c>
      <c r="G869" s="87">
        <f t="shared" si="263"/>
        <v>0.81188118804015652</v>
      </c>
      <c r="H869" s="87">
        <f t="shared" si="264"/>
        <v>0.18811881195984348</v>
      </c>
      <c r="I869" s="87">
        <f t="shared" si="265"/>
        <v>-1.6706815372567037</v>
      </c>
      <c r="K869" s="76">
        <f t="shared" si="266"/>
        <v>1.462280267582817</v>
      </c>
      <c r="L869" s="76">
        <f t="shared" si="267"/>
        <v>4.3157894714615983</v>
      </c>
      <c r="M869" s="76">
        <f t="shared" si="268"/>
        <v>0.81188118804015652</v>
      </c>
      <c r="N869" s="76">
        <f t="shared" si="269"/>
        <v>0.18811881195984348</v>
      </c>
      <c r="O869" s="76">
        <f t="shared" si="270"/>
        <v>-1.6706815372567037</v>
      </c>
      <c r="Q869" s="76">
        <f t="shared" si="271"/>
        <v>1.462280267582817</v>
      </c>
      <c r="R869" s="76">
        <f t="shared" si="272"/>
        <v>4.3157894714615983</v>
      </c>
      <c r="S869" s="76">
        <f t="shared" si="273"/>
        <v>0.81188118804015652</v>
      </c>
      <c r="T869" s="76">
        <f t="shared" si="274"/>
        <v>0.18811881195984348</v>
      </c>
      <c r="U869" s="76">
        <f t="shared" si="275"/>
        <v>-1.6706815372567037</v>
      </c>
      <c r="W869" s="76">
        <f t="shared" si="276"/>
        <v>0</v>
      </c>
      <c r="X869" s="76">
        <f t="shared" si="277"/>
        <v>1</v>
      </c>
      <c r="Y869" s="76">
        <f t="shared" si="278"/>
        <v>0.5</v>
      </c>
      <c r="Z869" s="76">
        <f t="shared" si="260"/>
        <v>0.5</v>
      </c>
      <c r="AA869" s="76">
        <f t="shared" si="279"/>
        <v>-0.69314718055994529</v>
      </c>
    </row>
    <row r="870" spans="1:27" x14ac:dyDescent="0.25">
      <c r="A870">
        <v>0</v>
      </c>
      <c r="B870">
        <v>0</v>
      </c>
      <c r="C870">
        <v>1</v>
      </c>
      <c r="E870" s="87">
        <f t="shared" si="261"/>
        <v>0</v>
      </c>
      <c r="F870" s="87">
        <f t="shared" si="262"/>
        <v>1</v>
      </c>
      <c r="G870" s="87">
        <f t="shared" si="263"/>
        <v>0.5</v>
      </c>
      <c r="H870" s="87">
        <f t="shared" si="264"/>
        <v>0.5</v>
      </c>
      <c r="I870" s="87">
        <f t="shared" si="265"/>
        <v>-0.69314718055994529</v>
      </c>
      <c r="K870" s="76">
        <f t="shared" si="266"/>
        <v>0.605195533283861</v>
      </c>
      <c r="L870" s="76">
        <f t="shared" si="267"/>
        <v>1.8316103146534117</v>
      </c>
      <c r="M870" s="76">
        <f t="shared" si="268"/>
        <v>0.64684406084231982</v>
      </c>
      <c r="N870" s="76">
        <f t="shared" si="269"/>
        <v>0.35315593915768018</v>
      </c>
      <c r="O870" s="76">
        <f t="shared" si="270"/>
        <v>-1.0408455656056446</v>
      </c>
      <c r="Q870" s="76">
        <f t="shared" si="271"/>
        <v>0.605195533283861</v>
      </c>
      <c r="R870" s="76">
        <f t="shared" si="272"/>
        <v>1.8316103146534117</v>
      </c>
      <c r="S870" s="76">
        <f t="shared" si="273"/>
        <v>0.64684406084231982</v>
      </c>
      <c r="T870" s="76">
        <f t="shared" si="274"/>
        <v>0.35315593915768018</v>
      </c>
      <c r="U870" s="76">
        <f t="shared" si="275"/>
        <v>-1.0408455656056446</v>
      </c>
      <c r="W870" s="76">
        <f t="shared" si="276"/>
        <v>0</v>
      </c>
      <c r="X870" s="76">
        <f t="shared" si="277"/>
        <v>1</v>
      </c>
      <c r="Y870" s="76">
        <f t="shared" si="278"/>
        <v>0.5</v>
      </c>
      <c r="Z870" s="76">
        <f t="shared" si="260"/>
        <v>0.5</v>
      </c>
      <c r="AA870" s="76">
        <f t="shared" si="279"/>
        <v>-0.69314718055994529</v>
      </c>
    </row>
    <row r="871" spans="1:27" x14ac:dyDescent="0.25">
      <c r="A871">
        <v>0</v>
      </c>
      <c r="B871">
        <v>0</v>
      </c>
      <c r="C871">
        <v>0</v>
      </c>
      <c r="E871" s="87">
        <f t="shared" si="261"/>
        <v>0</v>
      </c>
      <c r="F871" s="87">
        <f t="shared" si="262"/>
        <v>1</v>
      </c>
      <c r="G871" s="87">
        <f t="shared" si="263"/>
        <v>0.5</v>
      </c>
      <c r="H871" s="87">
        <f t="shared" si="264"/>
        <v>0.5</v>
      </c>
      <c r="I871" s="87">
        <f t="shared" si="265"/>
        <v>-0.69314718055994529</v>
      </c>
      <c r="K871" s="76">
        <f t="shared" si="266"/>
        <v>0</v>
      </c>
      <c r="L871" s="76">
        <f t="shared" si="267"/>
        <v>1</v>
      </c>
      <c r="M871" s="76">
        <f t="shared" si="268"/>
        <v>0.5</v>
      </c>
      <c r="N871" s="76">
        <f t="shared" si="269"/>
        <v>0.5</v>
      </c>
      <c r="O871" s="76">
        <f t="shared" si="270"/>
        <v>-0.69314718055994529</v>
      </c>
      <c r="Q871" s="76">
        <f t="shared" si="271"/>
        <v>0</v>
      </c>
      <c r="R871" s="76">
        <f t="shared" si="272"/>
        <v>1</v>
      </c>
      <c r="S871" s="76">
        <f t="shared" si="273"/>
        <v>0.5</v>
      </c>
      <c r="T871" s="76">
        <f t="shared" si="274"/>
        <v>0.5</v>
      </c>
      <c r="U871" s="76">
        <f t="shared" si="275"/>
        <v>-0.69314718055994529</v>
      </c>
      <c r="W871" s="76">
        <f t="shared" si="276"/>
        <v>0</v>
      </c>
      <c r="X871" s="76">
        <f t="shared" si="277"/>
        <v>1</v>
      </c>
      <c r="Y871" s="76">
        <f t="shared" si="278"/>
        <v>0.5</v>
      </c>
      <c r="Z871" s="76">
        <f t="shared" si="260"/>
        <v>0.5</v>
      </c>
      <c r="AA871" s="76">
        <f t="shared" si="279"/>
        <v>-0.69314718055994529</v>
      </c>
    </row>
    <row r="872" spans="1:27" x14ac:dyDescent="0.25">
      <c r="A872">
        <v>0</v>
      </c>
      <c r="B872">
        <v>0</v>
      </c>
      <c r="C872">
        <v>0</v>
      </c>
      <c r="E872" s="87">
        <f t="shared" si="261"/>
        <v>0</v>
      </c>
      <c r="F872" s="87">
        <f t="shared" si="262"/>
        <v>1</v>
      </c>
      <c r="G872" s="87">
        <f t="shared" si="263"/>
        <v>0.5</v>
      </c>
      <c r="H872" s="87">
        <f t="shared" si="264"/>
        <v>0.5</v>
      </c>
      <c r="I872" s="87">
        <f t="shared" si="265"/>
        <v>-0.69314718055994529</v>
      </c>
      <c r="K872" s="76">
        <f t="shared" si="266"/>
        <v>0</v>
      </c>
      <c r="L872" s="76">
        <f t="shared" si="267"/>
        <v>1</v>
      </c>
      <c r="M872" s="76">
        <f t="shared" si="268"/>
        <v>0.5</v>
      </c>
      <c r="N872" s="76">
        <f t="shared" si="269"/>
        <v>0.5</v>
      </c>
      <c r="O872" s="76">
        <f t="shared" si="270"/>
        <v>-0.69314718055994529</v>
      </c>
      <c r="Q872" s="76">
        <f t="shared" si="271"/>
        <v>0</v>
      </c>
      <c r="R872" s="76">
        <f t="shared" si="272"/>
        <v>1</v>
      </c>
      <c r="S872" s="76">
        <f t="shared" si="273"/>
        <v>0.5</v>
      </c>
      <c r="T872" s="76">
        <f t="shared" si="274"/>
        <v>0.5</v>
      </c>
      <c r="U872" s="76">
        <f t="shared" si="275"/>
        <v>-0.69314718055994529</v>
      </c>
      <c r="W872" s="76">
        <f t="shared" si="276"/>
        <v>0</v>
      </c>
      <c r="X872" s="76">
        <f t="shared" si="277"/>
        <v>1</v>
      </c>
      <c r="Y872" s="76">
        <f t="shared" si="278"/>
        <v>0.5</v>
      </c>
      <c r="Z872" s="76">
        <f t="shared" si="260"/>
        <v>0.5</v>
      </c>
      <c r="AA872" s="76">
        <f t="shared" si="279"/>
        <v>-0.69314718055994529</v>
      </c>
    </row>
    <row r="873" spans="1:27" x14ac:dyDescent="0.25">
      <c r="A873">
        <v>0</v>
      </c>
      <c r="B873">
        <v>0</v>
      </c>
      <c r="C873">
        <v>0</v>
      </c>
      <c r="E873" s="87">
        <f t="shared" si="261"/>
        <v>0</v>
      </c>
      <c r="F873" s="87">
        <f t="shared" si="262"/>
        <v>1</v>
      </c>
      <c r="G873" s="87">
        <f t="shared" si="263"/>
        <v>0.5</v>
      </c>
      <c r="H873" s="87">
        <f t="shared" si="264"/>
        <v>0.5</v>
      </c>
      <c r="I873" s="87">
        <f t="shared" si="265"/>
        <v>-0.69314718055994529</v>
      </c>
      <c r="K873" s="76">
        <f t="shared" si="266"/>
        <v>0</v>
      </c>
      <c r="L873" s="76">
        <f t="shared" si="267"/>
        <v>1</v>
      </c>
      <c r="M873" s="76">
        <f t="shared" si="268"/>
        <v>0.5</v>
      </c>
      <c r="N873" s="76">
        <f t="shared" si="269"/>
        <v>0.5</v>
      </c>
      <c r="O873" s="76">
        <f t="shared" si="270"/>
        <v>-0.69314718055994529</v>
      </c>
      <c r="Q873" s="76">
        <f t="shared" si="271"/>
        <v>0</v>
      </c>
      <c r="R873" s="76">
        <f t="shared" si="272"/>
        <v>1</v>
      </c>
      <c r="S873" s="76">
        <f t="shared" si="273"/>
        <v>0.5</v>
      </c>
      <c r="T873" s="76">
        <f t="shared" si="274"/>
        <v>0.5</v>
      </c>
      <c r="U873" s="76">
        <f t="shared" si="275"/>
        <v>-0.69314718055994529</v>
      </c>
      <c r="W873" s="76">
        <f t="shared" si="276"/>
        <v>0</v>
      </c>
      <c r="X873" s="76">
        <f t="shared" si="277"/>
        <v>1</v>
      </c>
      <c r="Y873" s="76">
        <f t="shared" si="278"/>
        <v>0.5</v>
      </c>
      <c r="Z873" s="76">
        <f t="shared" si="260"/>
        <v>0.5</v>
      </c>
      <c r="AA873" s="76">
        <f t="shared" si="279"/>
        <v>-0.69314718055994529</v>
      </c>
    </row>
    <row r="874" spans="1:27" x14ac:dyDescent="0.25">
      <c r="A874">
        <v>0</v>
      </c>
      <c r="B874">
        <v>0</v>
      </c>
      <c r="C874">
        <v>0</v>
      </c>
      <c r="E874" s="87">
        <f t="shared" si="261"/>
        <v>0</v>
      </c>
      <c r="F874" s="87">
        <f t="shared" si="262"/>
        <v>1</v>
      </c>
      <c r="G874" s="87">
        <f t="shared" si="263"/>
        <v>0.5</v>
      </c>
      <c r="H874" s="87">
        <f t="shared" si="264"/>
        <v>0.5</v>
      </c>
      <c r="I874" s="87">
        <f t="shared" si="265"/>
        <v>-0.69314718055994529</v>
      </c>
      <c r="K874" s="76">
        <f t="shared" si="266"/>
        <v>0</v>
      </c>
      <c r="L874" s="76">
        <f t="shared" si="267"/>
        <v>1</v>
      </c>
      <c r="M874" s="76">
        <f t="shared" si="268"/>
        <v>0.5</v>
      </c>
      <c r="N874" s="76">
        <f t="shared" si="269"/>
        <v>0.5</v>
      </c>
      <c r="O874" s="76">
        <f t="shared" si="270"/>
        <v>-0.69314718055994529</v>
      </c>
      <c r="Q874" s="76">
        <f t="shared" si="271"/>
        <v>0</v>
      </c>
      <c r="R874" s="76">
        <f t="shared" si="272"/>
        <v>1</v>
      </c>
      <c r="S874" s="76">
        <f t="shared" si="273"/>
        <v>0.5</v>
      </c>
      <c r="T874" s="76">
        <f t="shared" si="274"/>
        <v>0.5</v>
      </c>
      <c r="U874" s="76">
        <f t="shared" si="275"/>
        <v>-0.69314718055994529</v>
      </c>
      <c r="W874" s="76">
        <f t="shared" si="276"/>
        <v>0</v>
      </c>
      <c r="X874" s="76">
        <f t="shared" si="277"/>
        <v>1</v>
      </c>
      <c r="Y874" s="76">
        <f t="shared" si="278"/>
        <v>0.5</v>
      </c>
      <c r="Z874" s="76">
        <f t="shared" si="260"/>
        <v>0.5</v>
      </c>
      <c r="AA874" s="76">
        <f t="shared" si="279"/>
        <v>-0.69314718055994529</v>
      </c>
    </row>
    <row r="875" spans="1:27" x14ac:dyDescent="0.25">
      <c r="A875">
        <v>0</v>
      </c>
      <c r="B875">
        <v>0</v>
      </c>
      <c r="C875">
        <v>0</v>
      </c>
      <c r="E875" s="87">
        <f t="shared" si="261"/>
        <v>0</v>
      </c>
      <c r="F875" s="87">
        <f t="shared" si="262"/>
        <v>1</v>
      </c>
      <c r="G875" s="87">
        <f t="shared" si="263"/>
        <v>0.5</v>
      </c>
      <c r="H875" s="87">
        <f t="shared" si="264"/>
        <v>0.5</v>
      </c>
      <c r="I875" s="87">
        <f t="shared" si="265"/>
        <v>-0.69314718055994529</v>
      </c>
      <c r="K875" s="76">
        <f t="shared" si="266"/>
        <v>0</v>
      </c>
      <c r="L875" s="76">
        <f t="shared" si="267"/>
        <v>1</v>
      </c>
      <c r="M875" s="76">
        <f t="shared" si="268"/>
        <v>0.5</v>
      </c>
      <c r="N875" s="76">
        <f t="shared" si="269"/>
        <v>0.5</v>
      </c>
      <c r="O875" s="76">
        <f t="shared" si="270"/>
        <v>-0.69314718055994529</v>
      </c>
      <c r="Q875" s="76">
        <f t="shared" si="271"/>
        <v>0</v>
      </c>
      <c r="R875" s="76">
        <f t="shared" si="272"/>
        <v>1</v>
      </c>
      <c r="S875" s="76">
        <f t="shared" si="273"/>
        <v>0.5</v>
      </c>
      <c r="T875" s="76">
        <f t="shared" si="274"/>
        <v>0.5</v>
      </c>
      <c r="U875" s="76">
        <f t="shared" si="275"/>
        <v>-0.69314718055994529</v>
      </c>
      <c r="W875" s="76">
        <f t="shared" si="276"/>
        <v>0</v>
      </c>
      <c r="X875" s="76">
        <f t="shared" si="277"/>
        <v>1</v>
      </c>
      <c r="Y875" s="76">
        <f t="shared" si="278"/>
        <v>0.5</v>
      </c>
      <c r="Z875" s="76">
        <f t="shared" si="260"/>
        <v>0.5</v>
      </c>
      <c r="AA875" s="76">
        <f t="shared" si="279"/>
        <v>-0.69314718055994529</v>
      </c>
    </row>
    <row r="876" spans="1:27" x14ac:dyDescent="0.25">
      <c r="A876">
        <v>0</v>
      </c>
      <c r="B876">
        <v>0</v>
      </c>
      <c r="C876">
        <v>0</v>
      </c>
      <c r="E876" s="87">
        <f t="shared" si="261"/>
        <v>0</v>
      </c>
      <c r="F876" s="87">
        <f t="shared" si="262"/>
        <v>1</v>
      </c>
      <c r="G876" s="87">
        <f t="shared" si="263"/>
        <v>0.5</v>
      </c>
      <c r="H876" s="87">
        <f t="shared" si="264"/>
        <v>0.5</v>
      </c>
      <c r="I876" s="87">
        <f t="shared" si="265"/>
        <v>-0.69314718055994529</v>
      </c>
      <c r="K876" s="76">
        <f t="shared" si="266"/>
        <v>0</v>
      </c>
      <c r="L876" s="76">
        <f t="shared" si="267"/>
        <v>1</v>
      </c>
      <c r="M876" s="76">
        <f t="shared" si="268"/>
        <v>0.5</v>
      </c>
      <c r="N876" s="76">
        <f t="shared" si="269"/>
        <v>0.5</v>
      </c>
      <c r="O876" s="76">
        <f t="shared" si="270"/>
        <v>-0.69314718055994529</v>
      </c>
      <c r="Q876" s="76">
        <f t="shared" si="271"/>
        <v>0</v>
      </c>
      <c r="R876" s="76">
        <f t="shared" si="272"/>
        <v>1</v>
      </c>
      <c r="S876" s="76">
        <f t="shared" si="273"/>
        <v>0.5</v>
      </c>
      <c r="T876" s="76">
        <f t="shared" si="274"/>
        <v>0.5</v>
      </c>
      <c r="U876" s="76">
        <f t="shared" si="275"/>
        <v>-0.69314718055994529</v>
      </c>
      <c r="W876" s="76">
        <f t="shared" si="276"/>
        <v>0</v>
      </c>
      <c r="X876" s="76">
        <f t="shared" si="277"/>
        <v>1</v>
      </c>
      <c r="Y876" s="76">
        <f t="shared" si="278"/>
        <v>0.5</v>
      </c>
      <c r="Z876" s="76">
        <f t="shared" si="260"/>
        <v>0.5</v>
      </c>
      <c r="AA876" s="76">
        <f t="shared" si="279"/>
        <v>-0.69314718055994529</v>
      </c>
    </row>
    <row r="877" spans="1:27" x14ac:dyDescent="0.25">
      <c r="A877">
        <v>0</v>
      </c>
      <c r="B877">
        <v>0</v>
      </c>
      <c r="C877">
        <v>0</v>
      </c>
      <c r="E877" s="87">
        <f t="shared" si="261"/>
        <v>0</v>
      </c>
      <c r="F877" s="87">
        <f t="shared" si="262"/>
        <v>1</v>
      </c>
      <c r="G877" s="87">
        <f t="shared" si="263"/>
        <v>0.5</v>
      </c>
      <c r="H877" s="87">
        <f t="shared" si="264"/>
        <v>0.5</v>
      </c>
      <c r="I877" s="87">
        <f t="shared" si="265"/>
        <v>-0.69314718055994529</v>
      </c>
      <c r="K877" s="76">
        <f t="shared" si="266"/>
        <v>0</v>
      </c>
      <c r="L877" s="76">
        <f t="shared" si="267"/>
        <v>1</v>
      </c>
      <c r="M877" s="76">
        <f t="shared" si="268"/>
        <v>0.5</v>
      </c>
      <c r="N877" s="76">
        <f t="shared" si="269"/>
        <v>0.5</v>
      </c>
      <c r="O877" s="76">
        <f t="shared" si="270"/>
        <v>-0.69314718055994529</v>
      </c>
      <c r="Q877" s="76">
        <f t="shared" si="271"/>
        <v>0</v>
      </c>
      <c r="R877" s="76">
        <f t="shared" si="272"/>
        <v>1</v>
      </c>
      <c r="S877" s="76">
        <f t="shared" si="273"/>
        <v>0.5</v>
      </c>
      <c r="T877" s="76">
        <f t="shared" si="274"/>
        <v>0.5</v>
      </c>
      <c r="U877" s="76">
        <f t="shared" si="275"/>
        <v>-0.69314718055994529</v>
      </c>
      <c r="W877" s="76">
        <f t="shared" si="276"/>
        <v>0</v>
      </c>
      <c r="X877" s="76">
        <f t="shared" si="277"/>
        <v>1</v>
      </c>
      <c r="Y877" s="76">
        <f t="shared" si="278"/>
        <v>0.5</v>
      </c>
      <c r="Z877" s="76">
        <f t="shared" si="260"/>
        <v>0.5</v>
      </c>
      <c r="AA877" s="76">
        <f t="shared" si="279"/>
        <v>-0.69314718055994529</v>
      </c>
    </row>
    <row r="878" spans="1:27" x14ac:dyDescent="0.25">
      <c r="A878">
        <v>0</v>
      </c>
      <c r="B878">
        <v>0</v>
      </c>
      <c r="C878">
        <v>1</v>
      </c>
      <c r="E878" s="87">
        <f t="shared" si="261"/>
        <v>0</v>
      </c>
      <c r="F878" s="87">
        <f t="shared" si="262"/>
        <v>1</v>
      </c>
      <c r="G878" s="87">
        <f t="shared" si="263"/>
        <v>0.5</v>
      </c>
      <c r="H878" s="87">
        <f t="shared" si="264"/>
        <v>0.5</v>
      </c>
      <c r="I878" s="87">
        <f t="shared" si="265"/>
        <v>-0.69314718055994529</v>
      </c>
      <c r="K878" s="76">
        <f t="shared" si="266"/>
        <v>0.605195533283861</v>
      </c>
      <c r="L878" s="76">
        <f t="shared" si="267"/>
        <v>1.8316103146534117</v>
      </c>
      <c r="M878" s="76">
        <f t="shared" si="268"/>
        <v>0.64684406084231982</v>
      </c>
      <c r="N878" s="76">
        <f t="shared" si="269"/>
        <v>0.35315593915768018</v>
      </c>
      <c r="O878" s="76">
        <f t="shared" si="270"/>
        <v>-1.0408455656056446</v>
      </c>
      <c r="Q878" s="76">
        <f t="shared" si="271"/>
        <v>0.605195533283861</v>
      </c>
      <c r="R878" s="76">
        <f t="shared" si="272"/>
        <v>1.8316103146534117</v>
      </c>
      <c r="S878" s="76">
        <f t="shared" si="273"/>
        <v>0.64684406084231982</v>
      </c>
      <c r="T878" s="76">
        <f t="shared" si="274"/>
        <v>0.35315593915768018</v>
      </c>
      <c r="U878" s="76">
        <f t="shared" si="275"/>
        <v>-1.0408455656056446</v>
      </c>
      <c r="W878" s="76">
        <f t="shared" si="276"/>
        <v>0</v>
      </c>
      <c r="X878" s="76">
        <f t="shared" si="277"/>
        <v>1</v>
      </c>
      <c r="Y878" s="76">
        <f t="shared" si="278"/>
        <v>0.5</v>
      </c>
      <c r="Z878" s="76">
        <f t="shared" si="260"/>
        <v>0.5</v>
      </c>
      <c r="AA878" s="76">
        <f t="shared" si="279"/>
        <v>-0.69314718055994529</v>
      </c>
    </row>
    <row r="879" spans="1:27" x14ac:dyDescent="0.25">
      <c r="A879">
        <v>0</v>
      </c>
      <c r="B879">
        <v>0</v>
      </c>
      <c r="C879">
        <v>0</v>
      </c>
      <c r="E879" s="87">
        <f t="shared" si="261"/>
        <v>0</v>
      </c>
      <c r="F879" s="87">
        <f t="shared" si="262"/>
        <v>1</v>
      </c>
      <c r="G879" s="87">
        <f t="shared" si="263"/>
        <v>0.5</v>
      </c>
      <c r="H879" s="87">
        <f t="shared" si="264"/>
        <v>0.5</v>
      </c>
      <c r="I879" s="87">
        <f t="shared" si="265"/>
        <v>-0.69314718055994529</v>
      </c>
      <c r="K879" s="76">
        <f t="shared" si="266"/>
        <v>0</v>
      </c>
      <c r="L879" s="76">
        <f t="shared" si="267"/>
        <v>1</v>
      </c>
      <c r="M879" s="76">
        <f t="shared" si="268"/>
        <v>0.5</v>
      </c>
      <c r="N879" s="76">
        <f t="shared" si="269"/>
        <v>0.5</v>
      </c>
      <c r="O879" s="76">
        <f t="shared" si="270"/>
        <v>-0.69314718055994529</v>
      </c>
      <c r="Q879" s="76">
        <f t="shared" si="271"/>
        <v>0</v>
      </c>
      <c r="R879" s="76">
        <f t="shared" si="272"/>
        <v>1</v>
      </c>
      <c r="S879" s="76">
        <f t="shared" si="273"/>
        <v>0.5</v>
      </c>
      <c r="T879" s="76">
        <f t="shared" si="274"/>
        <v>0.5</v>
      </c>
      <c r="U879" s="76">
        <f t="shared" si="275"/>
        <v>-0.69314718055994529</v>
      </c>
      <c r="W879" s="76">
        <f t="shared" si="276"/>
        <v>0</v>
      </c>
      <c r="X879" s="76">
        <f t="shared" si="277"/>
        <v>1</v>
      </c>
      <c r="Y879" s="76">
        <f t="shared" si="278"/>
        <v>0.5</v>
      </c>
      <c r="Z879" s="76">
        <f t="shared" si="260"/>
        <v>0.5</v>
      </c>
      <c r="AA879" s="76">
        <f t="shared" si="279"/>
        <v>-0.69314718055994529</v>
      </c>
    </row>
    <row r="880" spans="1:27" x14ac:dyDescent="0.25">
      <c r="A880">
        <v>0</v>
      </c>
      <c r="B880">
        <v>0</v>
      </c>
      <c r="C880">
        <v>0</v>
      </c>
      <c r="E880" s="87">
        <f t="shared" si="261"/>
        <v>0</v>
      </c>
      <c r="F880" s="87">
        <f t="shared" si="262"/>
        <v>1</v>
      </c>
      <c r="G880" s="87">
        <f t="shared" si="263"/>
        <v>0.5</v>
      </c>
      <c r="H880" s="87">
        <f t="shared" si="264"/>
        <v>0.5</v>
      </c>
      <c r="I880" s="87">
        <f t="shared" si="265"/>
        <v>-0.69314718055994529</v>
      </c>
      <c r="K880" s="76">
        <f t="shared" si="266"/>
        <v>0</v>
      </c>
      <c r="L880" s="76">
        <f t="shared" si="267"/>
        <v>1</v>
      </c>
      <c r="M880" s="76">
        <f t="shared" si="268"/>
        <v>0.5</v>
      </c>
      <c r="N880" s="76">
        <f t="shared" si="269"/>
        <v>0.5</v>
      </c>
      <c r="O880" s="76">
        <f t="shared" si="270"/>
        <v>-0.69314718055994529</v>
      </c>
      <c r="Q880" s="76">
        <f t="shared" si="271"/>
        <v>0</v>
      </c>
      <c r="R880" s="76">
        <f t="shared" si="272"/>
        <v>1</v>
      </c>
      <c r="S880" s="76">
        <f t="shared" si="273"/>
        <v>0.5</v>
      </c>
      <c r="T880" s="76">
        <f t="shared" si="274"/>
        <v>0.5</v>
      </c>
      <c r="U880" s="76">
        <f t="shared" si="275"/>
        <v>-0.69314718055994529</v>
      </c>
      <c r="W880" s="76">
        <f t="shared" si="276"/>
        <v>0</v>
      </c>
      <c r="X880" s="76">
        <f t="shared" si="277"/>
        <v>1</v>
      </c>
      <c r="Y880" s="76">
        <f t="shared" si="278"/>
        <v>0.5</v>
      </c>
      <c r="Z880" s="76">
        <f t="shared" si="260"/>
        <v>0.5</v>
      </c>
      <c r="AA880" s="76">
        <f t="shared" si="279"/>
        <v>-0.69314718055994529</v>
      </c>
    </row>
    <row r="881" spans="1:27" x14ac:dyDescent="0.25">
      <c r="A881">
        <v>0</v>
      </c>
      <c r="B881">
        <v>0</v>
      </c>
      <c r="C881">
        <v>0</v>
      </c>
      <c r="E881" s="87">
        <f t="shared" si="261"/>
        <v>0</v>
      </c>
      <c r="F881" s="87">
        <f t="shared" si="262"/>
        <v>1</v>
      </c>
      <c r="G881" s="87">
        <f t="shared" si="263"/>
        <v>0.5</v>
      </c>
      <c r="H881" s="87">
        <f t="shared" si="264"/>
        <v>0.5</v>
      </c>
      <c r="I881" s="87">
        <f t="shared" si="265"/>
        <v>-0.69314718055994529</v>
      </c>
      <c r="K881" s="76">
        <f t="shared" si="266"/>
        <v>0</v>
      </c>
      <c r="L881" s="76">
        <f t="shared" si="267"/>
        <v>1</v>
      </c>
      <c r="M881" s="76">
        <f t="shared" si="268"/>
        <v>0.5</v>
      </c>
      <c r="N881" s="76">
        <f t="shared" si="269"/>
        <v>0.5</v>
      </c>
      <c r="O881" s="76">
        <f t="shared" si="270"/>
        <v>-0.69314718055994529</v>
      </c>
      <c r="Q881" s="76">
        <f t="shared" si="271"/>
        <v>0</v>
      </c>
      <c r="R881" s="76">
        <f t="shared" si="272"/>
        <v>1</v>
      </c>
      <c r="S881" s="76">
        <f t="shared" si="273"/>
        <v>0.5</v>
      </c>
      <c r="T881" s="76">
        <f t="shared" si="274"/>
        <v>0.5</v>
      </c>
      <c r="U881" s="76">
        <f t="shared" si="275"/>
        <v>-0.69314718055994529</v>
      </c>
      <c r="W881" s="76">
        <f t="shared" si="276"/>
        <v>0</v>
      </c>
      <c r="X881" s="76">
        <f t="shared" si="277"/>
        <v>1</v>
      </c>
      <c r="Y881" s="76">
        <f t="shared" si="278"/>
        <v>0.5</v>
      </c>
      <c r="Z881" s="76">
        <f t="shared" si="260"/>
        <v>0.5</v>
      </c>
      <c r="AA881" s="76">
        <f t="shared" si="279"/>
        <v>-0.69314718055994529</v>
      </c>
    </row>
    <row r="882" spans="1:27" x14ac:dyDescent="0.25">
      <c r="A882">
        <v>0</v>
      </c>
      <c r="B882">
        <v>0</v>
      </c>
      <c r="C882">
        <v>0</v>
      </c>
      <c r="E882" s="87">
        <f t="shared" si="261"/>
        <v>0</v>
      </c>
      <c r="F882" s="87">
        <f t="shared" si="262"/>
        <v>1</v>
      </c>
      <c r="G882" s="87">
        <f t="shared" si="263"/>
        <v>0.5</v>
      </c>
      <c r="H882" s="87">
        <f t="shared" si="264"/>
        <v>0.5</v>
      </c>
      <c r="I882" s="87">
        <f t="shared" si="265"/>
        <v>-0.69314718055994529</v>
      </c>
      <c r="K882" s="76">
        <f t="shared" si="266"/>
        <v>0</v>
      </c>
      <c r="L882" s="76">
        <f t="shared" si="267"/>
        <v>1</v>
      </c>
      <c r="M882" s="76">
        <f t="shared" si="268"/>
        <v>0.5</v>
      </c>
      <c r="N882" s="76">
        <f t="shared" si="269"/>
        <v>0.5</v>
      </c>
      <c r="O882" s="76">
        <f t="shared" si="270"/>
        <v>-0.69314718055994529</v>
      </c>
      <c r="Q882" s="76">
        <f t="shared" si="271"/>
        <v>0</v>
      </c>
      <c r="R882" s="76">
        <f t="shared" si="272"/>
        <v>1</v>
      </c>
      <c r="S882" s="76">
        <f t="shared" si="273"/>
        <v>0.5</v>
      </c>
      <c r="T882" s="76">
        <f t="shared" si="274"/>
        <v>0.5</v>
      </c>
      <c r="U882" s="76">
        <f t="shared" si="275"/>
        <v>-0.69314718055994529</v>
      </c>
      <c r="W882" s="76">
        <f t="shared" si="276"/>
        <v>0</v>
      </c>
      <c r="X882" s="76">
        <f t="shared" si="277"/>
        <v>1</v>
      </c>
      <c r="Y882" s="76">
        <f t="shared" si="278"/>
        <v>0.5</v>
      </c>
      <c r="Z882" s="76">
        <f t="shared" si="260"/>
        <v>0.5</v>
      </c>
      <c r="AA882" s="76">
        <f t="shared" si="279"/>
        <v>-0.69314718055994529</v>
      </c>
    </row>
    <row r="883" spans="1:27" x14ac:dyDescent="0.25">
      <c r="A883">
        <v>0</v>
      </c>
      <c r="B883">
        <v>0</v>
      </c>
      <c r="C883">
        <v>1</v>
      </c>
      <c r="E883" s="87">
        <f t="shared" si="261"/>
        <v>0</v>
      </c>
      <c r="F883" s="87">
        <f t="shared" si="262"/>
        <v>1</v>
      </c>
      <c r="G883" s="87">
        <f t="shared" si="263"/>
        <v>0.5</v>
      </c>
      <c r="H883" s="87">
        <f t="shared" si="264"/>
        <v>0.5</v>
      </c>
      <c r="I883" s="87">
        <f t="shared" si="265"/>
        <v>-0.69314718055994529</v>
      </c>
      <c r="K883" s="76">
        <f t="shared" si="266"/>
        <v>0.605195533283861</v>
      </c>
      <c r="L883" s="76">
        <f t="shared" si="267"/>
        <v>1.8316103146534117</v>
      </c>
      <c r="M883" s="76">
        <f t="shared" si="268"/>
        <v>0.64684406084231982</v>
      </c>
      <c r="N883" s="76">
        <f t="shared" si="269"/>
        <v>0.35315593915768018</v>
      </c>
      <c r="O883" s="76">
        <f t="shared" si="270"/>
        <v>-1.0408455656056446</v>
      </c>
      <c r="Q883" s="76">
        <f t="shared" si="271"/>
        <v>0.605195533283861</v>
      </c>
      <c r="R883" s="76">
        <f t="shared" si="272"/>
        <v>1.8316103146534117</v>
      </c>
      <c r="S883" s="76">
        <f t="shared" si="273"/>
        <v>0.64684406084231982</v>
      </c>
      <c r="T883" s="76">
        <f t="shared" si="274"/>
        <v>0.35315593915768018</v>
      </c>
      <c r="U883" s="76">
        <f t="shared" si="275"/>
        <v>-1.0408455656056446</v>
      </c>
      <c r="W883" s="76">
        <f t="shared" si="276"/>
        <v>0</v>
      </c>
      <c r="X883" s="76">
        <f t="shared" si="277"/>
        <v>1</v>
      </c>
      <c r="Y883" s="76">
        <f t="shared" si="278"/>
        <v>0.5</v>
      </c>
      <c r="Z883" s="76">
        <f t="shared" si="260"/>
        <v>0.5</v>
      </c>
      <c r="AA883" s="76">
        <f t="shared" si="279"/>
        <v>-0.69314718055994529</v>
      </c>
    </row>
    <row r="884" spans="1:27" x14ac:dyDescent="0.25">
      <c r="A884">
        <v>0</v>
      </c>
      <c r="B884">
        <v>0</v>
      </c>
      <c r="C884">
        <v>0</v>
      </c>
      <c r="E884" s="87">
        <f t="shared" si="261"/>
        <v>0</v>
      </c>
      <c r="F884" s="87">
        <f t="shared" si="262"/>
        <v>1</v>
      </c>
      <c r="G884" s="87">
        <f t="shared" si="263"/>
        <v>0.5</v>
      </c>
      <c r="H884" s="87">
        <f t="shared" si="264"/>
        <v>0.5</v>
      </c>
      <c r="I884" s="87">
        <f t="shared" si="265"/>
        <v>-0.69314718055994529</v>
      </c>
      <c r="K884" s="76">
        <f t="shared" si="266"/>
        <v>0</v>
      </c>
      <c r="L884" s="76">
        <f t="shared" si="267"/>
        <v>1</v>
      </c>
      <c r="M884" s="76">
        <f t="shared" si="268"/>
        <v>0.5</v>
      </c>
      <c r="N884" s="76">
        <f t="shared" si="269"/>
        <v>0.5</v>
      </c>
      <c r="O884" s="76">
        <f t="shared" si="270"/>
        <v>-0.69314718055994529</v>
      </c>
      <c r="Q884" s="76">
        <f t="shared" si="271"/>
        <v>0</v>
      </c>
      <c r="R884" s="76">
        <f t="shared" si="272"/>
        <v>1</v>
      </c>
      <c r="S884" s="76">
        <f t="shared" si="273"/>
        <v>0.5</v>
      </c>
      <c r="T884" s="76">
        <f t="shared" si="274"/>
        <v>0.5</v>
      </c>
      <c r="U884" s="76">
        <f t="shared" si="275"/>
        <v>-0.69314718055994529</v>
      </c>
      <c r="W884" s="76">
        <f t="shared" si="276"/>
        <v>0</v>
      </c>
      <c r="X884" s="76">
        <f t="shared" si="277"/>
        <v>1</v>
      </c>
      <c r="Y884" s="76">
        <f t="shared" si="278"/>
        <v>0.5</v>
      </c>
      <c r="Z884" s="76">
        <f t="shared" si="260"/>
        <v>0.5</v>
      </c>
      <c r="AA884" s="76">
        <f t="shared" si="279"/>
        <v>-0.69314718055994529</v>
      </c>
    </row>
    <row r="885" spans="1:27" x14ac:dyDescent="0.25">
      <c r="A885">
        <v>0</v>
      </c>
      <c r="B885">
        <v>0</v>
      </c>
      <c r="C885">
        <v>0</v>
      </c>
      <c r="E885" s="87">
        <f t="shared" si="261"/>
        <v>0</v>
      </c>
      <c r="F885" s="87">
        <f t="shared" si="262"/>
        <v>1</v>
      </c>
      <c r="G885" s="87">
        <f t="shared" si="263"/>
        <v>0.5</v>
      </c>
      <c r="H885" s="87">
        <f t="shared" si="264"/>
        <v>0.5</v>
      </c>
      <c r="I885" s="87">
        <f t="shared" si="265"/>
        <v>-0.69314718055994529</v>
      </c>
      <c r="K885" s="76">
        <f t="shared" si="266"/>
        <v>0</v>
      </c>
      <c r="L885" s="76">
        <f t="shared" si="267"/>
        <v>1</v>
      </c>
      <c r="M885" s="76">
        <f t="shared" si="268"/>
        <v>0.5</v>
      </c>
      <c r="N885" s="76">
        <f t="shared" si="269"/>
        <v>0.5</v>
      </c>
      <c r="O885" s="76">
        <f t="shared" si="270"/>
        <v>-0.69314718055994529</v>
      </c>
      <c r="Q885" s="76">
        <f t="shared" si="271"/>
        <v>0</v>
      </c>
      <c r="R885" s="76">
        <f t="shared" si="272"/>
        <v>1</v>
      </c>
      <c r="S885" s="76">
        <f t="shared" si="273"/>
        <v>0.5</v>
      </c>
      <c r="T885" s="76">
        <f t="shared" si="274"/>
        <v>0.5</v>
      </c>
      <c r="U885" s="76">
        <f t="shared" si="275"/>
        <v>-0.69314718055994529</v>
      </c>
      <c r="W885" s="76">
        <f t="shared" si="276"/>
        <v>0</v>
      </c>
      <c r="X885" s="76">
        <f t="shared" si="277"/>
        <v>1</v>
      </c>
      <c r="Y885" s="76">
        <f t="shared" si="278"/>
        <v>0.5</v>
      </c>
      <c r="Z885" s="76">
        <f t="shared" si="260"/>
        <v>0.5</v>
      </c>
      <c r="AA885" s="76">
        <f t="shared" si="279"/>
        <v>-0.69314718055994529</v>
      </c>
    </row>
    <row r="886" spans="1:27" x14ac:dyDescent="0.25">
      <c r="A886">
        <v>0</v>
      </c>
      <c r="B886">
        <v>0</v>
      </c>
      <c r="C886">
        <v>0</v>
      </c>
      <c r="E886" s="87">
        <f t="shared" si="261"/>
        <v>0</v>
      </c>
      <c r="F886" s="87">
        <f t="shared" si="262"/>
        <v>1</v>
      </c>
      <c r="G886" s="87">
        <f t="shared" si="263"/>
        <v>0.5</v>
      </c>
      <c r="H886" s="87">
        <f t="shared" si="264"/>
        <v>0.5</v>
      </c>
      <c r="I886" s="87">
        <f t="shared" si="265"/>
        <v>-0.69314718055994529</v>
      </c>
      <c r="K886" s="76">
        <f t="shared" si="266"/>
        <v>0</v>
      </c>
      <c r="L886" s="76">
        <f t="shared" si="267"/>
        <v>1</v>
      </c>
      <c r="M886" s="76">
        <f t="shared" si="268"/>
        <v>0.5</v>
      </c>
      <c r="N886" s="76">
        <f t="shared" si="269"/>
        <v>0.5</v>
      </c>
      <c r="O886" s="76">
        <f t="shared" si="270"/>
        <v>-0.69314718055994529</v>
      </c>
      <c r="Q886" s="76">
        <f t="shared" si="271"/>
        <v>0</v>
      </c>
      <c r="R886" s="76">
        <f t="shared" si="272"/>
        <v>1</v>
      </c>
      <c r="S886" s="76">
        <f t="shared" si="273"/>
        <v>0.5</v>
      </c>
      <c r="T886" s="76">
        <f t="shared" si="274"/>
        <v>0.5</v>
      </c>
      <c r="U886" s="76">
        <f t="shared" si="275"/>
        <v>-0.69314718055994529</v>
      </c>
      <c r="W886" s="76">
        <f t="shared" si="276"/>
        <v>0</v>
      </c>
      <c r="X886" s="76">
        <f t="shared" si="277"/>
        <v>1</v>
      </c>
      <c r="Y886" s="76">
        <f t="shared" si="278"/>
        <v>0.5</v>
      </c>
      <c r="Z886" s="76">
        <f t="shared" si="260"/>
        <v>0.5</v>
      </c>
      <c r="AA886" s="76">
        <f t="shared" si="279"/>
        <v>-0.69314718055994529</v>
      </c>
    </row>
    <row r="887" spans="1:27" x14ac:dyDescent="0.25">
      <c r="A887">
        <v>0</v>
      </c>
      <c r="B887">
        <v>0</v>
      </c>
      <c r="C887">
        <v>1</v>
      </c>
      <c r="E887" s="87">
        <f t="shared" si="261"/>
        <v>0</v>
      </c>
      <c r="F887" s="87">
        <f t="shared" si="262"/>
        <v>1</v>
      </c>
      <c r="G887" s="87">
        <f t="shared" si="263"/>
        <v>0.5</v>
      </c>
      <c r="H887" s="87">
        <f t="shared" si="264"/>
        <v>0.5</v>
      </c>
      <c r="I887" s="87">
        <f t="shared" si="265"/>
        <v>-0.69314718055994529</v>
      </c>
      <c r="K887" s="76">
        <f t="shared" si="266"/>
        <v>0.605195533283861</v>
      </c>
      <c r="L887" s="76">
        <f t="shared" si="267"/>
        <v>1.8316103146534117</v>
      </c>
      <c r="M887" s="76">
        <f t="shared" si="268"/>
        <v>0.64684406084231982</v>
      </c>
      <c r="N887" s="76">
        <f t="shared" si="269"/>
        <v>0.35315593915768018</v>
      </c>
      <c r="O887" s="76">
        <f t="shared" si="270"/>
        <v>-1.0408455656056446</v>
      </c>
      <c r="Q887" s="76">
        <f t="shared" si="271"/>
        <v>0.605195533283861</v>
      </c>
      <c r="R887" s="76">
        <f t="shared" si="272"/>
        <v>1.8316103146534117</v>
      </c>
      <c r="S887" s="76">
        <f t="shared" si="273"/>
        <v>0.64684406084231982</v>
      </c>
      <c r="T887" s="76">
        <f t="shared" si="274"/>
        <v>0.35315593915768018</v>
      </c>
      <c r="U887" s="76">
        <f t="shared" si="275"/>
        <v>-1.0408455656056446</v>
      </c>
      <c r="W887" s="76">
        <f t="shared" si="276"/>
        <v>0</v>
      </c>
      <c r="X887" s="76">
        <f t="shared" si="277"/>
        <v>1</v>
      </c>
      <c r="Y887" s="76">
        <f t="shared" si="278"/>
        <v>0.5</v>
      </c>
      <c r="Z887" s="76">
        <f t="shared" si="260"/>
        <v>0.5</v>
      </c>
      <c r="AA887" s="76">
        <f t="shared" si="279"/>
        <v>-0.69314718055994529</v>
      </c>
    </row>
    <row r="888" spans="1:27" x14ac:dyDescent="0.25">
      <c r="A888">
        <v>0</v>
      </c>
      <c r="B888">
        <v>0</v>
      </c>
      <c r="C888">
        <v>1</v>
      </c>
      <c r="E888" s="87">
        <f t="shared" si="261"/>
        <v>0</v>
      </c>
      <c r="F888" s="87">
        <f t="shared" si="262"/>
        <v>1</v>
      </c>
      <c r="G888" s="87">
        <f t="shared" si="263"/>
        <v>0.5</v>
      </c>
      <c r="H888" s="87">
        <f t="shared" si="264"/>
        <v>0.5</v>
      </c>
      <c r="I888" s="87">
        <f t="shared" si="265"/>
        <v>-0.69314718055994529</v>
      </c>
      <c r="K888" s="76">
        <f t="shared" si="266"/>
        <v>0.605195533283861</v>
      </c>
      <c r="L888" s="76">
        <f t="shared" si="267"/>
        <v>1.8316103146534117</v>
      </c>
      <c r="M888" s="76">
        <f t="shared" si="268"/>
        <v>0.64684406084231982</v>
      </c>
      <c r="N888" s="76">
        <f t="shared" si="269"/>
        <v>0.35315593915768018</v>
      </c>
      <c r="O888" s="76">
        <f t="shared" si="270"/>
        <v>-1.0408455656056446</v>
      </c>
      <c r="Q888" s="76">
        <f t="shared" si="271"/>
        <v>0.605195533283861</v>
      </c>
      <c r="R888" s="76">
        <f t="shared" si="272"/>
        <v>1.8316103146534117</v>
      </c>
      <c r="S888" s="76">
        <f t="shared" si="273"/>
        <v>0.64684406084231982</v>
      </c>
      <c r="T888" s="76">
        <f t="shared" si="274"/>
        <v>0.35315593915768018</v>
      </c>
      <c r="U888" s="76">
        <f t="shared" si="275"/>
        <v>-1.0408455656056446</v>
      </c>
      <c r="W888" s="76">
        <f t="shared" si="276"/>
        <v>0</v>
      </c>
      <c r="X888" s="76">
        <f t="shared" si="277"/>
        <v>1</v>
      </c>
      <c r="Y888" s="76">
        <f t="shared" si="278"/>
        <v>0.5</v>
      </c>
      <c r="Z888" s="76">
        <f t="shared" si="260"/>
        <v>0.5</v>
      </c>
      <c r="AA888" s="76">
        <f t="shared" si="279"/>
        <v>-0.69314718055994529</v>
      </c>
    </row>
    <row r="889" spans="1:27" x14ac:dyDescent="0.25">
      <c r="A889">
        <v>0</v>
      </c>
      <c r="B889">
        <v>0</v>
      </c>
      <c r="C889">
        <v>0</v>
      </c>
      <c r="E889" s="87">
        <f t="shared" si="261"/>
        <v>0</v>
      </c>
      <c r="F889" s="87">
        <f t="shared" si="262"/>
        <v>1</v>
      </c>
      <c r="G889" s="87">
        <f t="shared" si="263"/>
        <v>0.5</v>
      </c>
      <c r="H889" s="87">
        <f t="shared" si="264"/>
        <v>0.5</v>
      </c>
      <c r="I889" s="87">
        <f t="shared" si="265"/>
        <v>-0.69314718055994529</v>
      </c>
      <c r="K889" s="76">
        <f t="shared" si="266"/>
        <v>0</v>
      </c>
      <c r="L889" s="76">
        <f t="shared" si="267"/>
        <v>1</v>
      </c>
      <c r="M889" s="76">
        <f t="shared" si="268"/>
        <v>0.5</v>
      </c>
      <c r="N889" s="76">
        <f t="shared" si="269"/>
        <v>0.5</v>
      </c>
      <c r="O889" s="76">
        <f t="shared" si="270"/>
        <v>-0.69314718055994529</v>
      </c>
      <c r="Q889" s="76">
        <f t="shared" si="271"/>
        <v>0</v>
      </c>
      <c r="R889" s="76">
        <f t="shared" si="272"/>
        <v>1</v>
      </c>
      <c r="S889" s="76">
        <f t="shared" si="273"/>
        <v>0.5</v>
      </c>
      <c r="T889" s="76">
        <f t="shared" si="274"/>
        <v>0.5</v>
      </c>
      <c r="U889" s="76">
        <f t="shared" si="275"/>
        <v>-0.69314718055994529</v>
      </c>
      <c r="W889" s="76">
        <f t="shared" si="276"/>
        <v>0</v>
      </c>
      <c r="X889" s="76">
        <f t="shared" si="277"/>
        <v>1</v>
      </c>
      <c r="Y889" s="76">
        <f t="shared" si="278"/>
        <v>0.5</v>
      </c>
      <c r="Z889" s="76">
        <f t="shared" si="260"/>
        <v>0.5</v>
      </c>
      <c r="AA889" s="76">
        <f t="shared" si="279"/>
        <v>-0.69314718055994529</v>
      </c>
    </row>
    <row r="890" spans="1:27" x14ac:dyDescent="0.25">
      <c r="A890">
        <v>0</v>
      </c>
      <c r="B890">
        <v>0</v>
      </c>
      <c r="C890">
        <v>0</v>
      </c>
      <c r="E890" s="87">
        <f t="shared" si="261"/>
        <v>0</v>
      </c>
      <c r="F890" s="87">
        <f t="shared" si="262"/>
        <v>1</v>
      </c>
      <c r="G890" s="87">
        <f t="shared" si="263"/>
        <v>0.5</v>
      </c>
      <c r="H890" s="87">
        <f t="shared" si="264"/>
        <v>0.5</v>
      </c>
      <c r="I890" s="87">
        <f t="shared" si="265"/>
        <v>-0.69314718055994529</v>
      </c>
      <c r="K890" s="76">
        <f t="shared" si="266"/>
        <v>0</v>
      </c>
      <c r="L890" s="76">
        <f t="shared" si="267"/>
        <v>1</v>
      </c>
      <c r="M890" s="76">
        <f t="shared" si="268"/>
        <v>0.5</v>
      </c>
      <c r="N890" s="76">
        <f t="shared" si="269"/>
        <v>0.5</v>
      </c>
      <c r="O890" s="76">
        <f t="shared" si="270"/>
        <v>-0.69314718055994529</v>
      </c>
      <c r="Q890" s="76">
        <f t="shared" si="271"/>
        <v>0</v>
      </c>
      <c r="R890" s="76">
        <f t="shared" si="272"/>
        <v>1</v>
      </c>
      <c r="S890" s="76">
        <f t="shared" si="273"/>
        <v>0.5</v>
      </c>
      <c r="T890" s="76">
        <f t="shared" si="274"/>
        <v>0.5</v>
      </c>
      <c r="U890" s="76">
        <f t="shared" si="275"/>
        <v>-0.69314718055994529</v>
      </c>
      <c r="W890" s="76">
        <f t="shared" si="276"/>
        <v>0</v>
      </c>
      <c r="X890" s="76">
        <f t="shared" si="277"/>
        <v>1</v>
      </c>
      <c r="Y890" s="76">
        <f t="shared" si="278"/>
        <v>0.5</v>
      </c>
      <c r="Z890" s="76">
        <f t="shared" si="260"/>
        <v>0.5</v>
      </c>
      <c r="AA890" s="76">
        <f t="shared" si="279"/>
        <v>-0.69314718055994529</v>
      </c>
    </row>
    <row r="891" spans="1:27" x14ac:dyDescent="0.25">
      <c r="A891">
        <v>0</v>
      </c>
      <c r="B891">
        <v>0</v>
      </c>
      <c r="C891">
        <v>0</v>
      </c>
      <c r="E891" s="87">
        <f t="shared" si="261"/>
        <v>0</v>
      </c>
      <c r="F891" s="87">
        <f t="shared" si="262"/>
        <v>1</v>
      </c>
      <c r="G891" s="87">
        <f t="shared" si="263"/>
        <v>0.5</v>
      </c>
      <c r="H891" s="87">
        <f t="shared" si="264"/>
        <v>0.5</v>
      </c>
      <c r="I891" s="87">
        <f t="shared" si="265"/>
        <v>-0.69314718055994529</v>
      </c>
      <c r="K891" s="76">
        <f t="shared" si="266"/>
        <v>0</v>
      </c>
      <c r="L891" s="76">
        <f t="shared" si="267"/>
        <v>1</v>
      </c>
      <c r="M891" s="76">
        <f t="shared" si="268"/>
        <v>0.5</v>
      </c>
      <c r="N891" s="76">
        <f t="shared" si="269"/>
        <v>0.5</v>
      </c>
      <c r="O891" s="76">
        <f t="shared" si="270"/>
        <v>-0.69314718055994529</v>
      </c>
      <c r="Q891" s="76">
        <f t="shared" si="271"/>
        <v>0</v>
      </c>
      <c r="R891" s="76">
        <f t="shared" si="272"/>
        <v>1</v>
      </c>
      <c r="S891" s="76">
        <f t="shared" si="273"/>
        <v>0.5</v>
      </c>
      <c r="T891" s="76">
        <f t="shared" si="274"/>
        <v>0.5</v>
      </c>
      <c r="U891" s="76">
        <f t="shared" si="275"/>
        <v>-0.69314718055994529</v>
      </c>
      <c r="W891" s="76">
        <f t="shared" si="276"/>
        <v>0</v>
      </c>
      <c r="X891" s="76">
        <f t="shared" si="277"/>
        <v>1</v>
      </c>
      <c r="Y891" s="76">
        <f t="shared" si="278"/>
        <v>0.5</v>
      </c>
      <c r="Z891" s="76">
        <f t="shared" si="260"/>
        <v>0.5</v>
      </c>
      <c r="AA891" s="76">
        <f t="shared" si="279"/>
        <v>-0.69314718055994529</v>
      </c>
    </row>
    <row r="892" spans="1:27" x14ac:dyDescent="0.25">
      <c r="A892">
        <v>0</v>
      </c>
      <c r="B892">
        <v>0</v>
      </c>
      <c r="C892">
        <v>0</v>
      </c>
      <c r="E892" s="87">
        <f t="shared" si="261"/>
        <v>0</v>
      </c>
      <c r="F892" s="87">
        <f t="shared" si="262"/>
        <v>1</v>
      </c>
      <c r="G892" s="87">
        <f t="shared" si="263"/>
        <v>0.5</v>
      </c>
      <c r="H892" s="87">
        <f t="shared" si="264"/>
        <v>0.5</v>
      </c>
      <c r="I892" s="87">
        <f t="shared" si="265"/>
        <v>-0.69314718055994529</v>
      </c>
      <c r="K892" s="76">
        <f t="shared" si="266"/>
        <v>0</v>
      </c>
      <c r="L892" s="76">
        <f t="shared" si="267"/>
        <v>1</v>
      </c>
      <c r="M892" s="76">
        <f t="shared" si="268"/>
        <v>0.5</v>
      </c>
      <c r="N892" s="76">
        <f t="shared" si="269"/>
        <v>0.5</v>
      </c>
      <c r="O892" s="76">
        <f t="shared" si="270"/>
        <v>-0.69314718055994529</v>
      </c>
      <c r="Q892" s="76">
        <f t="shared" si="271"/>
        <v>0</v>
      </c>
      <c r="R892" s="76">
        <f t="shared" si="272"/>
        <v>1</v>
      </c>
      <c r="S892" s="76">
        <f t="shared" si="273"/>
        <v>0.5</v>
      </c>
      <c r="T892" s="76">
        <f t="shared" si="274"/>
        <v>0.5</v>
      </c>
      <c r="U892" s="76">
        <f t="shared" si="275"/>
        <v>-0.69314718055994529</v>
      </c>
      <c r="W892" s="76">
        <f t="shared" si="276"/>
        <v>0</v>
      </c>
      <c r="X892" s="76">
        <f t="shared" si="277"/>
        <v>1</v>
      </c>
      <c r="Y892" s="76">
        <f t="shared" si="278"/>
        <v>0.5</v>
      </c>
      <c r="Z892" s="76">
        <f t="shared" si="260"/>
        <v>0.5</v>
      </c>
      <c r="AA892" s="76">
        <f t="shared" si="279"/>
        <v>-0.69314718055994529</v>
      </c>
    </row>
    <row r="893" spans="1:27" x14ac:dyDescent="0.25">
      <c r="A893">
        <v>0</v>
      </c>
      <c r="B893">
        <v>0</v>
      </c>
      <c r="C893">
        <v>0</v>
      </c>
      <c r="E893" s="87">
        <f t="shared" si="261"/>
        <v>0</v>
      </c>
      <c r="F893" s="87">
        <f t="shared" si="262"/>
        <v>1</v>
      </c>
      <c r="G893" s="87">
        <f t="shared" si="263"/>
        <v>0.5</v>
      </c>
      <c r="H893" s="87">
        <f t="shared" si="264"/>
        <v>0.5</v>
      </c>
      <c r="I893" s="87">
        <f t="shared" si="265"/>
        <v>-0.69314718055994529</v>
      </c>
      <c r="K893" s="76">
        <f t="shared" si="266"/>
        <v>0</v>
      </c>
      <c r="L893" s="76">
        <f t="shared" si="267"/>
        <v>1</v>
      </c>
      <c r="M893" s="76">
        <f t="shared" si="268"/>
        <v>0.5</v>
      </c>
      <c r="N893" s="76">
        <f t="shared" si="269"/>
        <v>0.5</v>
      </c>
      <c r="O893" s="76">
        <f t="shared" si="270"/>
        <v>-0.69314718055994529</v>
      </c>
      <c r="Q893" s="76">
        <f t="shared" si="271"/>
        <v>0</v>
      </c>
      <c r="R893" s="76">
        <f t="shared" si="272"/>
        <v>1</v>
      </c>
      <c r="S893" s="76">
        <f t="shared" si="273"/>
        <v>0.5</v>
      </c>
      <c r="T893" s="76">
        <f t="shared" si="274"/>
        <v>0.5</v>
      </c>
      <c r="U893" s="76">
        <f t="shared" si="275"/>
        <v>-0.69314718055994529</v>
      </c>
      <c r="W893" s="76">
        <f t="shared" si="276"/>
        <v>0</v>
      </c>
      <c r="X893" s="76">
        <f t="shared" si="277"/>
        <v>1</v>
      </c>
      <c r="Y893" s="76">
        <f t="shared" si="278"/>
        <v>0.5</v>
      </c>
      <c r="Z893" s="76">
        <f t="shared" si="260"/>
        <v>0.5</v>
      </c>
      <c r="AA893" s="76">
        <f t="shared" si="279"/>
        <v>-0.69314718055994529</v>
      </c>
    </row>
    <row r="894" spans="1:27" x14ac:dyDescent="0.25">
      <c r="A894">
        <v>0</v>
      </c>
      <c r="B894">
        <v>0</v>
      </c>
      <c r="C894">
        <v>0</v>
      </c>
      <c r="E894" s="87">
        <f t="shared" si="261"/>
        <v>0</v>
      </c>
      <c r="F894" s="87">
        <f t="shared" si="262"/>
        <v>1</v>
      </c>
      <c r="G894" s="87">
        <f t="shared" si="263"/>
        <v>0.5</v>
      </c>
      <c r="H894" s="87">
        <f t="shared" si="264"/>
        <v>0.5</v>
      </c>
      <c r="I894" s="87">
        <f t="shared" si="265"/>
        <v>-0.69314718055994529</v>
      </c>
      <c r="K894" s="76">
        <f t="shared" si="266"/>
        <v>0</v>
      </c>
      <c r="L894" s="76">
        <f t="shared" si="267"/>
        <v>1</v>
      </c>
      <c r="M894" s="76">
        <f t="shared" si="268"/>
        <v>0.5</v>
      </c>
      <c r="N894" s="76">
        <f t="shared" si="269"/>
        <v>0.5</v>
      </c>
      <c r="O894" s="76">
        <f t="shared" si="270"/>
        <v>-0.69314718055994529</v>
      </c>
      <c r="Q894" s="76">
        <f t="shared" si="271"/>
        <v>0</v>
      </c>
      <c r="R894" s="76">
        <f t="shared" si="272"/>
        <v>1</v>
      </c>
      <c r="S894" s="76">
        <f t="shared" si="273"/>
        <v>0.5</v>
      </c>
      <c r="T894" s="76">
        <f t="shared" si="274"/>
        <v>0.5</v>
      </c>
      <c r="U894" s="76">
        <f t="shared" si="275"/>
        <v>-0.69314718055994529</v>
      </c>
      <c r="W894" s="76">
        <f t="shared" si="276"/>
        <v>0</v>
      </c>
      <c r="X894" s="76">
        <f t="shared" si="277"/>
        <v>1</v>
      </c>
      <c r="Y894" s="76">
        <f t="shared" si="278"/>
        <v>0.5</v>
      </c>
      <c r="Z894" s="76">
        <f t="shared" si="260"/>
        <v>0.5</v>
      </c>
      <c r="AA894" s="76">
        <f t="shared" si="279"/>
        <v>-0.69314718055994529</v>
      </c>
    </row>
    <row r="895" spans="1:27" x14ac:dyDescent="0.25">
      <c r="A895">
        <v>0</v>
      </c>
      <c r="B895">
        <v>0</v>
      </c>
      <c r="C895">
        <v>1</v>
      </c>
      <c r="E895" s="87">
        <f t="shared" si="261"/>
        <v>0</v>
      </c>
      <c r="F895" s="87">
        <f t="shared" si="262"/>
        <v>1</v>
      </c>
      <c r="G895" s="87">
        <f t="shared" si="263"/>
        <v>0.5</v>
      </c>
      <c r="H895" s="87">
        <f t="shared" si="264"/>
        <v>0.5</v>
      </c>
      <c r="I895" s="87">
        <f t="shared" si="265"/>
        <v>-0.69314718055994529</v>
      </c>
      <c r="K895" s="76">
        <f t="shared" si="266"/>
        <v>0.605195533283861</v>
      </c>
      <c r="L895" s="76">
        <f t="shared" si="267"/>
        <v>1.8316103146534117</v>
      </c>
      <c r="M895" s="76">
        <f t="shared" si="268"/>
        <v>0.64684406084231982</v>
      </c>
      <c r="N895" s="76">
        <f t="shared" si="269"/>
        <v>0.35315593915768018</v>
      </c>
      <c r="O895" s="76">
        <f t="shared" si="270"/>
        <v>-1.0408455656056446</v>
      </c>
      <c r="Q895" s="76">
        <f t="shared" si="271"/>
        <v>0.605195533283861</v>
      </c>
      <c r="R895" s="76">
        <f t="shared" si="272"/>
        <v>1.8316103146534117</v>
      </c>
      <c r="S895" s="76">
        <f t="shared" si="273"/>
        <v>0.64684406084231982</v>
      </c>
      <c r="T895" s="76">
        <f t="shared" si="274"/>
        <v>0.35315593915768018</v>
      </c>
      <c r="U895" s="76">
        <f t="shared" si="275"/>
        <v>-1.0408455656056446</v>
      </c>
      <c r="W895" s="76">
        <f t="shared" si="276"/>
        <v>0</v>
      </c>
      <c r="X895" s="76">
        <f t="shared" si="277"/>
        <v>1</v>
      </c>
      <c r="Y895" s="76">
        <f t="shared" si="278"/>
        <v>0.5</v>
      </c>
      <c r="Z895" s="76">
        <f t="shared" si="260"/>
        <v>0.5</v>
      </c>
      <c r="AA895" s="76">
        <f t="shared" si="279"/>
        <v>-0.69314718055994529</v>
      </c>
    </row>
    <row r="896" spans="1:27" x14ac:dyDescent="0.25">
      <c r="A896">
        <v>0</v>
      </c>
      <c r="B896">
        <v>0</v>
      </c>
      <c r="C896">
        <v>0</v>
      </c>
      <c r="E896" s="87">
        <f t="shared" si="261"/>
        <v>0</v>
      </c>
      <c r="F896" s="87">
        <f t="shared" si="262"/>
        <v>1</v>
      </c>
      <c r="G896" s="87">
        <f t="shared" si="263"/>
        <v>0.5</v>
      </c>
      <c r="H896" s="87">
        <f t="shared" si="264"/>
        <v>0.5</v>
      </c>
      <c r="I896" s="87">
        <f t="shared" si="265"/>
        <v>-0.69314718055994529</v>
      </c>
      <c r="K896" s="76">
        <f t="shared" si="266"/>
        <v>0</v>
      </c>
      <c r="L896" s="76">
        <f t="shared" si="267"/>
        <v>1</v>
      </c>
      <c r="M896" s="76">
        <f t="shared" si="268"/>
        <v>0.5</v>
      </c>
      <c r="N896" s="76">
        <f t="shared" si="269"/>
        <v>0.5</v>
      </c>
      <c r="O896" s="76">
        <f t="shared" si="270"/>
        <v>-0.69314718055994529</v>
      </c>
      <c r="Q896" s="76">
        <f t="shared" si="271"/>
        <v>0</v>
      </c>
      <c r="R896" s="76">
        <f t="shared" si="272"/>
        <v>1</v>
      </c>
      <c r="S896" s="76">
        <f t="shared" si="273"/>
        <v>0.5</v>
      </c>
      <c r="T896" s="76">
        <f t="shared" si="274"/>
        <v>0.5</v>
      </c>
      <c r="U896" s="76">
        <f t="shared" si="275"/>
        <v>-0.69314718055994529</v>
      </c>
      <c r="W896" s="76">
        <f t="shared" si="276"/>
        <v>0</v>
      </c>
      <c r="X896" s="76">
        <f t="shared" si="277"/>
        <v>1</v>
      </c>
      <c r="Y896" s="76">
        <f t="shared" si="278"/>
        <v>0.5</v>
      </c>
      <c r="Z896" s="76">
        <f t="shared" si="260"/>
        <v>0.5</v>
      </c>
      <c r="AA896" s="76">
        <f t="shared" si="279"/>
        <v>-0.69314718055994529</v>
      </c>
    </row>
    <row r="897" spans="1:27" x14ac:dyDescent="0.25">
      <c r="A897">
        <v>0</v>
      </c>
      <c r="B897">
        <v>1</v>
      </c>
      <c r="C897">
        <v>0</v>
      </c>
      <c r="E897" s="87">
        <f t="shared" si="261"/>
        <v>1.462280267582817</v>
      </c>
      <c r="F897" s="87">
        <f t="shared" si="262"/>
        <v>4.3157894714615983</v>
      </c>
      <c r="G897" s="87">
        <f t="shared" si="263"/>
        <v>0.81188118804015652</v>
      </c>
      <c r="H897" s="87">
        <f t="shared" si="264"/>
        <v>0.18811881195984348</v>
      </c>
      <c r="I897" s="87">
        <f t="shared" si="265"/>
        <v>-1.6706815372567037</v>
      </c>
      <c r="K897" s="76">
        <f t="shared" si="266"/>
        <v>1.462280267582817</v>
      </c>
      <c r="L897" s="76">
        <f t="shared" si="267"/>
        <v>4.3157894714615983</v>
      </c>
      <c r="M897" s="76">
        <f t="shared" si="268"/>
        <v>0.81188118804015652</v>
      </c>
      <c r="N897" s="76">
        <f t="shared" si="269"/>
        <v>0.18811881195984348</v>
      </c>
      <c r="O897" s="76">
        <f t="shared" si="270"/>
        <v>-1.6706815372567037</v>
      </c>
      <c r="Q897" s="76">
        <f t="shared" si="271"/>
        <v>1.462280267582817</v>
      </c>
      <c r="R897" s="76">
        <f t="shared" si="272"/>
        <v>4.3157894714615983</v>
      </c>
      <c r="S897" s="76">
        <f t="shared" si="273"/>
        <v>0.81188118804015652</v>
      </c>
      <c r="T897" s="76">
        <f t="shared" si="274"/>
        <v>0.18811881195984348</v>
      </c>
      <c r="U897" s="76">
        <f t="shared" si="275"/>
        <v>-1.6706815372567037</v>
      </c>
      <c r="W897" s="76">
        <f t="shared" si="276"/>
        <v>0</v>
      </c>
      <c r="X897" s="76">
        <f t="shared" si="277"/>
        <v>1</v>
      </c>
      <c r="Y897" s="76">
        <f t="shared" si="278"/>
        <v>0.5</v>
      </c>
      <c r="Z897" s="76">
        <f t="shared" si="260"/>
        <v>0.5</v>
      </c>
      <c r="AA897" s="76">
        <f t="shared" si="279"/>
        <v>-0.69314718055994529</v>
      </c>
    </row>
    <row r="898" spans="1:27" x14ac:dyDescent="0.25">
      <c r="A898">
        <v>0</v>
      </c>
      <c r="B898">
        <v>0</v>
      </c>
      <c r="C898">
        <v>0</v>
      </c>
      <c r="E898" s="87">
        <f t="shared" si="261"/>
        <v>0</v>
      </c>
      <c r="F898" s="87">
        <f t="shared" si="262"/>
        <v>1</v>
      </c>
      <c r="G898" s="87">
        <f t="shared" si="263"/>
        <v>0.5</v>
      </c>
      <c r="H898" s="87">
        <f t="shared" si="264"/>
        <v>0.5</v>
      </c>
      <c r="I898" s="87">
        <f t="shared" si="265"/>
        <v>-0.69314718055994529</v>
      </c>
      <c r="K898" s="76">
        <f t="shared" si="266"/>
        <v>0</v>
      </c>
      <c r="L898" s="76">
        <f t="shared" si="267"/>
        <v>1</v>
      </c>
      <c r="M898" s="76">
        <f t="shared" si="268"/>
        <v>0.5</v>
      </c>
      <c r="N898" s="76">
        <f t="shared" si="269"/>
        <v>0.5</v>
      </c>
      <c r="O898" s="76">
        <f t="shared" si="270"/>
        <v>-0.69314718055994529</v>
      </c>
      <c r="Q898" s="76">
        <f t="shared" si="271"/>
        <v>0</v>
      </c>
      <c r="R898" s="76">
        <f t="shared" si="272"/>
        <v>1</v>
      </c>
      <c r="S898" s="76">
        <f t="shared" si="273"/>
        <v>0.5</v>
      </c>
      <c r="T898" s="76">
        <f t="shared" si="274"/>
        <v>0.5</v>
      </c>
      <c r="U898" s="76">
        <f t="shared" si="275"/>
        <v>-0.69314718055994529</v>
      </c>
      <c r="W898" s="76">
        <f t="shared" si="276"/>
        <v>0</v>
      </c>
      <c r="X898" s="76">
        <f t="shared" si="277"/>
        <v>1</v>
      </c>
      <c r="Y898" s="76">
        <f t="shared" si="278"/>
        <v>0.5</v>
      </c>
      <c r="Z898" s="76">
        <f t="shared" si="260"/>
        <v>0.5</v>
      </c>
      <c r="AA898" s="76">
        <f t="shared" si="279"/>
        <v>-0.69314718055994529</v>
      </c>
    </row>
    <row r="899" spans="1:27" x14ac:dyDescent="0.25">
      <c r="A899">
        <v>0</v>
      </c>
      <c r="B899">
        <v>1</v>
      </c>
      <c r="C899">
        <v>0</v>
      </c>
      <c r="E899" s="87">
        <f t="shared" si="261"/>
        <v>1.462280267582817</v>
      </c>
      <c r="F899" s="87">
        <f t="shared" si="262"/>
        <v>4.3157894714615983</v>
      </c>
      <c r="G899" s="87">
        <f t="shared" si="263"/>
        <v>0.81188118804015652</v>
      </c>
      <c r="H899" s="87">
        <f t="shared" si="264"/>
        <v>0.18811881195984348</v>
      </c>
      <c r="I899" s="87">
        <f t="shared" si="265"/>
        <v>-1.6706815372567037</v>
      </c>
      <c r="K899" s="76">
        <f t="shared" si="266"/>
        <v>1.462280267582817</v>
      </c>
      <c r="L899" s="76">
        <f t="shared" si="267"/>
        <v>4.3157894714615983</v>
      </c>
      <c r="M899" s="76">
        <f t="shared" si="268"/>
        <v>0.81188118804015652</v>
      </c>
      <c r="N899" s="76">
        <f t="shared" si="269"/>
        <v>0.18811881195984348</v>
      </c>
      <c r="O899" s="76">
        <f t="shared" si="270"/>
        <v>-1.6706815372567037</v>
      </c>
      <c r="Q899" s="76">
        <f t="shared" si="271"/>
        <v>1.462280267582817</v>
      </c>
      <c r="R899" s="76">
        <f t="shared" si="272"/>
        <v>4.3157894714615983</v>
      </c>
      <c r="S899" s="76">
        <f t="shared" si="273"/>
        <v>0.81188118804015652</v>
      </c>
      <c r="T899" s="76">
        <f t="shared" si="274"/>
        <v>0.18811881195984348</v>
      </c>
      <c r="U899" s="76">
        <f t="shared" si="275"/>
        <v>-1.6706815372567037</v>
      </c>
      <c r="W899" s="76">
        <f t="shared" si="276"/>
        <v>0</v>
      </c>
      <c r="X899" s="76">
        <f t="shared" si="277"/>
        <v>1</v>
      </c>
      <c r="Y899" s="76">
        <f t="shared" si="278"/>
        <v>0.5</v>
      </c>
      <c r="Z899" s="76">
        <f t="shared" si="260"/>
        <v>0.5</v>
      </c>
      <c r="AA899" s="76">
        <f t="shared" si="279"/>
        <v>-0.69314718055994529</v>
      </c>
    </row>
    <row r="900" spans="1:27" x14ac:dyDescent="0.25">
      <c r="A900">
        <v>0</v>
      </c>
      <c r="B900">
        <v>0</v>
      </c>
      <c r="C900">
        <v>0</v>
      </c>
      <c r="E900" s="87">
        <f t="shared" si="261"/>
        <v>0</v>
      </c>
      <c r="F900" s="87">
        <f t="shared" si="262"/>
        <v>1</v>
      </c>
      <c r="G900" s="87">
        <f t="shared" si="263"/>
        <v>0.5</v>
      </c>
      <c r="H900" s="87">
        <f t="shared" si="264"/>
        <v>0.5</v>
      </c>
      <c r="I900" s="87">
        <f t="shared" si="265"/>
        <v>-0.69314718055994529</v>
      </c>
      <c r="K900" s="76">
        <f t="shared" si="266"/>
        <v>0</v>
      </c>
      <c r="L900" s="76">
        <f t="shared" si="267"/>
        <v>1</v>
      </c>
      <c r="M900" s="76">
        <f t="shared" si="268"/>
        <v>0.5</v>
      </c>
      <c r="N900" s="76">
        <f t="shared" si="269"/>
        <v>0.5</v>
      </c>
      <c r="O900" s="76">
        <f t="shared" si="270"/>
        <v>-0.69314718055994529</v>
      </c>
      <c r="Q900" s="76">
        <f t="shared" si="271"/>
        <v>0</v>
      </c>
      <c r="R900" s="76">
        <f t="shared" si="272"/>
        <v>1</v>
      </c>
      <c r="S900" s="76">
        <f t="shared" si="273"/>
        <v>0.5</v>
      </c>
      <c r="T900" s="76">
        <f t="shared" si="274"/>
        <v>0.5</v>
      </c>
      <c r="U900" s="76">
        <f t="shared" si="275"/>
        <v>-0.69314718055994529</v>
      </c>
      <c r="W900" s="76">
        <f t="shared" si="276"/>
        <v>0</v>
      </c>
      <c r="X900" s="76">
        <f t="shared" si="277"/>
        <v>1</v>
      </c>
      <c r="Y900" s="76">
        <f t="shared" si="278"/>
        <v>0.5</v>
      </c>
      <c r="Z900" s="76">
        <f t="shared" si="260"/>
        <v>0.5</v>
      </c>
      <c r="AA900" s="76">
        <f t="shared" si="279"/>
        <v>-0.69314718055994529</v>
      </c>
    </row>
    <row r="901" spans="1:27" x14ac:dyDescent="0.25">
      <c r="A901">
        <v>0</v>
      </c>
      <c r="B901">
        <v>1</v>
      </c>
      <c r="C901">
        <v>0</v>
      </c>
      <c r="E901" s="87">
        <f t="shared" si="261"/>
        <v>1.462280267582817</v>
      </c>
      <c r="F901" s="87">
        <f t="shared" si="262"/>
        <v>4.3157894714615983</v>
      </c>
      <c r="G901" s="87">
        <f t="shared" si="263"/>
        <v>0.81188118804015652</v>
      </c>
      <c r="H901" s="87">
        <f t="shared" si="264"/>
        <v>0.18811881195984348</v>
      </c>
      <c r="I901" s="87">
        <f t="shared" si="265"/>
        <v>-1.6706815372567037</v>
      </c>
      <c r="K901" s="76">
        <f t="shared" si="266"/>
        <v>1.462280267582817</v>
      </c>
      <c r="L901" s="76">
        <f t="shared" si="267"/>
        <v>4.3157894714615983</v>
      </c>
      <c r="M901" s="76">
        <f t="shared" si="268"/>
        <v>0.81188118804015652</v>
      </c>
      <c r="N901" s="76">
        <f t="shared" si="269"/>
        <v>0.18811881195984348</v>
      </c>
      <c r="O901" s="76">
        <f t="shared" si="270"/>
        <v>-1.6706815372567037</v>
      </c>
      <c r="Q901" s="76">
        <f t="shared" si="271"/>
        <v>1.462280267582817</v>
      </c>
      <c r="R901" s="76">
        <f t="shared" si="272"/>
        <v>4.3157894714615983</v>
      </c>
      <c r="S901" s="76">
        <f t="shared" si="273"/>
        <v>0.81188118804015652</v>
      </c>
      <c r="T901" s="76">
        <f t="shared" si="274"/>
        <v>0.18811881195984348</v>
      </c>
      <c r="U901" s="76">
        <f t="shared" si="275"/>
        <v>-1.6706815372567037</v>
      </c>
      <c r="W901" s="76">
        <f t="shared" si="276"/>
        <v>0</v>
      </c>
      <c r="X901" s="76">
        <f t="shared" si="277"/>
        <v>1</v>
      </c>
      <c r="Y901" s="76">
        <f t="shared" si="278"/>
        <v>0.5</v>
      </c>
      <c r="Z901" s="76">
        <f t="shared" si="260"/>
        <v>0.5</v>
      </c>
      <c r="AA901" s="76">
        <f t="shared" si="279"/>
        <v>-0.69314718055994529</v>
      </c>
    </row>
    <row r="902" spans="1:27" x14ac:dyDescent="0.25">
      <c r="A902">
        <v>0</v>
      </c>
      <c r="B902">
        <v>0</v>
      </c>
      <c r="C902">
        <v>0</v>
      </c>
      <c r="E902" s="87">
        <f t="shared" si="261"/>
        <v>0</v>
      </c>
      <c r="F902" s="87">
        <f t="shared" si="262"/>
        <v>1</v>
      </c>
      <c r="G902" s="87">
        <f t="shared" si="263"/>
        <v>0.5</v>
      </c>
      <c r="H902" s="87">
        <f t="shared" si="264"/>
        <v>0.5</v>
      </c>
      <c r="I902" s="87">
        <f t="shared" si="265"/>
        <v>-0.69314718055994529</v>
      </c>
      <c r="K902" s="76">
        <f t="shared" si="266"/>
        <v>0</v>
      </c>
      <c r="L902" s="76">
        <f t="shared" si="267"/>
        <v>1</v>
      </c>
      <c r="M902" s="76">
        <f t="shared" si="268"/>
        <v>0.5</v>
      </c>
      <c r="N902" s="76">
        <f t="shared" si="269"/>
        <v>0.5</v>
      </c>
      <c r="O902" s="76">
        <f t="shared" si="270"/>
        <v>-0.69314718055994529</v>
      </c>
      <c r="Q902" s="76">
        <f t="shared" si="271"/>
        <v>0</v>
      </c>
      <c r="R902" s="76">
        <f t="shared" si="272"/>
        <v>1</v>
      </c>
      <c r="S902" s="76">
        <f t="shared" si="273"/>
        <v>0.5</v>
      </c>
      <c r="T902" s="76">
        <f t="shared" si="274"/>
        <v>0.5</v>
      </c>
      <c r="U902" s="76">
        <f t="shared" si="275"/>
        <v>-0.69314718055994529</v>
      </c>
      <c r="W902" s="76">
        <f t="shared" si="276"/>
        <v>0</v>
      </c>
      <c r="X902" s="76">
        <f t="shared" si="277"/>
        <v>1</v>
      </c>
      <c r="Y902" s="76">
        <f t="shared" si="278"/>
        <v>0.5</v>
      </c>
      <c r="Z902" s="76">
        <f t="shared" si="260"/>
        <v>0.5</v>
      </c>
      <c r="AA902" s="76">
        <f t="shared" si="279"/>
        <v>-0.69314718055994529</v>
      </c>
    </row>
    <row r="903" spans="1:27" x14ac:dyDescent="0.25">
      <c r="A903">
        <v>0</v>
      </c>
      <c r="B903">
        <v>0</v>
      </c>
      <c r="C903">
        <v>0</v>
      </c>
      <c r="E903" s="87">
        <f t="shared" si="261"/>
        <v>0</v>
      </c>
      <c r="F903" s="87">
        <f t="shared" si="262"/>
        <v>1</v>
      </c>
      <c r="G903" s="87">
        <f t="shared" si="263"/>
        <v>0.5</v>
      </c>
      <c r="H903" s="87">
        <f t="shared" si="264"/>
        <v>0.5</v>
      </c>
      <c r="I903" s="87">
        <f t="shared" si="265"/>
        <v>-0.69314718055994529</v>
      </c>
      <c r="K903" s="76">
        <f t="shared" si="266"/>
        <v>0</v>
      </c>
      <c r="L903" s="76">
        <f t="shared" si="267"/>
        <v>1</v>
      </c>
      <c r="M903" s="76">
        <f t="shared" si="268"/>
        <v>0.5</v>
      </c>
      <c r="N903" s="76">
        <f t="shared" si="269"/>
        <v>0.5</v>
      </c>
      <c r="O903" s="76">
        <f t="shared" si="270"/>
        <v>-0.69314718055994529</v>
      </c>
      <c r="Q903" s="76">
        <f t="shared" si="271"/>
        <v>0</v>
      </c>
      <c r="R903" s="76">
        <f t="shared" si="272"/>
        <v>1</v>
      </c>
      <c r="S903" s="76">
        <f t="shared" si="273"/>
        <v>0.5</v>
      </c>
      <c r="T903" s="76">
        <f t="shared" si="274"/>
        <v>0.5</v>
      </c>
      <c r="U903" s="76">
        <f t="shared" si="275"/>
        <v>-0.69314718055994529</v>
      </c>
      <c r="W903" s="76">
        <f t="shared" si="276"/>
        <v>0</v>
      </c>
      <c r="X903" s="76">
        <f t="shared" si="277"/>
        <v>1</v>
      </c>
      <c r="Y903" s="76">
        <f t="shared" si="278"/>
        <v>0.5</v>
      </c>
      <c r="Z903" s="76">
        <f t="shared" si="260"/>
        <v>0.5</v>
      </c>
      <c r="AA903" s="76">
        <f t="shared" si="279"/>
        <v>-0.69314718055994529</v>
      </c>
    </row>
    <row r="904" spans="1:27" x14ac:dyDescent="0.25">
      <c r="A904">
        <v>0</v>
      </c>
      <c r="B904">
        <v>0</v>
      </c>
      <c r="C904">
        <v>0</v>
      </c>
      <c r="E904" s="87">
        <f t="shared" si="261"/>
        <v>0</v>
      </c>
      <c r="F904" s="87">
        <f t="shared" si="262"/>
        <v>1</v>
      </c>
      <c r="G904" s="87">
        <f t="shared" si="263"/>
        <v>0.5</v>
      </c>
      <c r="H904" s="87">
        <f t="shared" si="264"/>
        <v>0.5</v>
      </c>
      <c r="I904" s="87">
        <f t="shared" si="265"/>
        <v>-0.69314718055994529</v>
      </c>
      <c r="K904" s="76">
        <f t="shared" si="266"/>
        <v>0</v>
      </c>
      <c r="L904" s="76">
        <f t="shared" si="267"/>
        <v>1</v>
      </c>
      <c r="M904" s="76">
        <f t="shared" si="268"/>
        <v>0.5</v>
      </c>
      <c r="N904" s="76">
        <f t="shared" si="269"/>
        <v>0.5</v>
      </c>
      <c r="O904" s="76">
        <f t="shared" si="270"/>
        <v>-0.69314718055994529</v>
      </c>
      <c r="Q904" s="76">
        <f t="shared" si="271"/>
        <v>0</v>
      </c>
      <c r="R904" s="76">
        <f t="shared" si="272"/>
        <v>1</v>
      </c>
      <c r="S904" s="76">
        <f t="shared" si="273"/>
        <v>0.5</v>
      </c>
      <c r="T904" s="76">
        <f t="shared" si="274"/>
        <v>0.5</v>
      </c>
      <c r="U904" s="76">
        <f t="shared" si="275"/>
        <v>-0.69314718055994529</v>
      </c>
      <c r="W904" s="76">
        <f t="shared" si="276"/>
        <v>0</v>
      </c>
      <c r="X904" s="76">
        <f t="shared" si="277"/>
        <v>1</v>
      </c>
      <c r="Y904" s="76">
        <f t="shared" si="278"/>
        <v>0.5</v>
      </c>
      <c r="Z904" s="76">
        <f t="shared" si="260"/>
        <v>0.5</v>
      </c>
      <c r="AA904" s="76">
        <f t="shared" si="279"/>
        <v>-0.69314718055994529</v>
      </c>
    </row>
    <row r="905" spans="1:27" x14ac:dyDescent="0.25">
      <c r="A905">
        <v>0</v>
      </c>
      <c r="B905">
        <v>0</v>
      </c>
      <c r="C905">
        <v>0</v>
      </c>
      <c r="E905" s="87">
        <f t="shared" si="261"/>
        <v>0</v>
      </c>
      <c r="F905" s="87">
        <f t="shared" si="262"/>
        <v>1</v>
      </c>
      <c r="G905" s="87">
        <f t="shared" si="263"/>
        <v>0.5</v>
      </c>
      <c r="H905" s="87">
        <f t="shared" si="264"/>
        <v>0.5</v>
      </c>
      <c r="I905" s="87">
        <f t="shared" si="265"/>
        <v>-0.69314718055994529</v>
      </c>
      <c r="K905" s="76">
        <f t="shared" si="266"/>
        <v>0</v>
      </c>
      <c r="L905" s="76">
        <f t="shared" si="267"/>
        <v>1</v>
      </c>
      <c r="M905" s="76">
        <f t="shared" si="268"/>
        <v>0.5</v>
      </c>
      <c r="N905" s="76">
        <f t="shared" si="269"/>
        <v>0.5</v>
      </c>
      <c r="O905" s="76">
        <f t="shared" si="270"/>
        <v>-0.69314718055994529</v>
      </c>
      <c r="Q905" s="76">
        <f t="shared" si="271"/>
        <v>0</v>
      </c>
      <c r="R905" s="76">
        <f t="shared" si="272"/>
        <v>1</v>
      </c>
      <c r="S905" s="76">
        <f t="shared" si="273"/>
        <v>0.5</v>
      </c>
      <c r="T905" s="76">
        <f t="shared" si="274"/>
        <v>0.5</v>
      </c>
      <c r="U905" s="76">
        <f t="shared" si="275"/>
        <v>-0.69314718055994529</v>
      </c>
      <c r="W905" s="76">
        <f t="shared" si="276"/>
        <v>0</v>
      </c>
      <c r="X905" s="76">
        <f t="shared" si="277"/>
        <v>1</v>
      </c>
      <c r="Y905" s="76">
        <f t="shared" si="278"/>
        <v>0.5</v>
      </c>
      <c r="Z905" s="76">
        <f t="shared" ref="Z905:Z968" si="280">IF(A905=1,Y905,1-Y905)</f>
        <v>0.5</v>
      </c>
      <c r="AA905" s="76">
        <f t="shared" si="279"/>
        <v>-0.69314718055994529</v>
      </c>
    </row>
    <row r="906" spans="1:27" x14ac:dyDescent="0.25">
      <c r="A906">
        <v>0</v>
      </c>
      <c r="B906">
        <v>0</v>
      </c>
      <c r="C906">
        <v>0</v>
      </c>
      <c r="E906" s="87">
        <f t="shared" ref="E906:E969" si="281">$A$3+$B$3*$B906</f>
        <v>0</v>
      </c>
      <c r="F906" s="87">
        <f t="shared" ref="F906:F969" si="282">EXP(E906)</f>
        <v>1</v>
      </c>
      <c r="G906" s="87">
        <f t="shared" ref="G906:G969" si="283">F906/(F906+1)</f>
        <v>0.5</v>
      </c>
      <c r="H906" s="87">
        <f t="shared" ref="H906:H969" si="284">IF($A906=1,G906,1-G906)</f>
        <v>0.5</v>
      </c>
      <c r="I906" s="87">
        <f t="shared" ref="I906:I969" si="285">LN(H906)</f>
        <v>-0.69314718055994529</v>
      </c>
      <c r="K906" s="76">
        <f t="shared" ref="K906:K969" si="286">$A$3+$B$3*$B906+$C$3*$C906</f>
        <v>0</v>
      </c>
      <c r="L906" s="76">
        <f t="shared" ref="L906:L969" si="287">EXP(K906)</f>
        <v>1</v>
      </c>
      <c r="M906" s="76">
        <f t="shared" ref="M906:M969" si="288">L906/(L906+1)</f>
        <v>0.5</v>
      </c>
      <c r="N906" s="76">
        <f t="shared" ref="N906:N969" si="289">IF($A906=1,M906,1-M906)</f>
        <v>0.5</v>
      </c>
      <c r="O906" s="76">
        <f t="shared" ref="O906:O969" si="290">LN(N906)</f>
        <v>-0.69314718055994529</v>
      </c>
      <c r="Q906" s="76">
        <f t="shared" ref="Q906:Q969" si="291">$A$3+$B$3*$B906+$C$3*$C906+$D$3*$B906*$C906</f>
        <v>0</v>
      </c>
      <c r="R906" s="76">
        <f t="shared" ref="R906:R969" si="292">EXP(Q906)</f>
        <v>1</v>
      </c>
      <c r="S906" s="76">
        <f t="shared" ref="S906:S969" si="293">R906/(R906+1)</f>
        <v>0.5</v>
      </c>
      <c r="T906" s="76">
        <f t="shared" ref="T906:T969" si="294">IF($A906=1,S906,1-S906)</f>
        <v>0.5</v>
      </c>
      <c r="U906" s="76">
        <f t="shared" ref="U906:U969" si="295">LN(T906)</f>
        <v>-0.69314718055994529</v>
      </c>
      <c r="W906" s="76">
        <f t="shared" ref="W906:W969" si="296">$A$3</f>
        <v>0</v>
      </c>
      <c r="X906" s="76">
        <f t="shared" ref="X906:X969" si="297">EXP(W906)</f>
        <v>1</v>
      </c>
      <c r="Y906" s="76">
        <f t="shared" ref="Y906:Y969" si="298">X906/(X906+1)</f>
        <v>0.5</v>
      </c>
      <c r="Z906" s="76">
        <f t="shared" si="280"/>
        <v>0.5</v>
      </c>
      <c r="AA906" s="76">
        <f t="shared" ref="AA906:AA969" si="299">LN(Z906)</f>
        <v>-0.69314718055994529</v>
      </c>
    </row>
    <row r="907" spans="1:27" x14ac:dyDescent="0.25">
      <c r="A907">
        <v>0</v>
      </c>
      <c r="B907">
        <v>0</v>
      </c>
      <c r="C907">
        <v>1</v>
      </c>
      <c r="E907" s="87">
        <f t="shared" si="281"/>
        <v>0</v>
      </c>
      <c r="F907" s="87">
        <f t="shared" si="282"/>
        <v>1</v>
      </c>
      <c r="G907" s="87">
        <f t="shared" si="283"/>
        <v>0.5</v>
      </c>
      <c r="H907" s="87">
        <f t="shared" si="284"/>
        <v>0.5</v>
      </c>
      <c r="I907" s="87">
        <f t="shared" si="285"/>
        <v>-0.69314718055994529</v>
      </c>
      <c r="K907" s="76">
        <f t="shared" si="286"/>
        <v>0.605195533283861</v>
      </c>
      <c r="L907" s="76">
        <f t="shared" si="287"/>
        <v>1.8316103146534117</v>
      </c>
      <c r="M907" s="76">
        <f t="shared" si="288"/>
        <v>0.64684406084231982</v>
      </c>
      <c r="N907" s="76">
        <f t="shared" si="289"/>
        <v>0.35315593915768018</v>
      </c>
      <c r="O907" s="76">
        <f t="shared" si="290"/>
        <v>-1.0408455656056446</v>
      </c>
      <c r="Q907" s="76">
        <f t="shared" si="291"/>
        <v>0.605195533283861</v>
      </c>
      <c r="R907" s="76">
        <f t="shared" si="292"/>
        <v>1.8316103146534117</v>
      </c>
      <c r="S907" s="76">
        <f t="shared" si="293"/>
        <v>0.64684406084231982</v>
      </c>
      <c r="T907" s="76">
        <f t="shared" si="294"/>
        <v>0.35315593915768018</v>
      </c>
      <c r="U907" s="76">
        <f t="shared" si="295"/>
        <v>-1.0408455656056446</v>
      </c>
      <c r="W907" s="76">
        <f t="shared" si="296"/>
        <v>0</v>
      </c>
      <c r="X907" s="76">
        <f t="shared" si="297"/>
        <v>1</v>
      </c>
      <c r="Y907" s="76">
        <f t="shared" si="298"/>
        <v>0.5</v>
      </c>
      <c r="Z907" s="76">
        <f t="shared" si="280"/>
        <v>0.5</v>
      </c>
      <c r="AA907" s="76">
        <f t="shared" si="299"/>
        <v>-0.69314718055994529</v>
      </c>
    </row>
    <row r="908" spans="1:27" x14ac:dyDescent="0.25">
      <c r="A908">
        <v>0</v>
      </c>
      <c r="B908">
        <v>0</v>
      </c>
      <c r="C908">
        <v>0</v>
      </c>
      <c r="E908" s="87">
        <f t="shared" si="281"/>
        <v>0</v>
      </c>
      <c r="F908" s="87">
        <f t="shared" si="282"/>
        <v>1</v>
      </c>
      <c r="G908" s="87">
        <f t="shared" si="283"/>
        <v>0.5</v>
      </c>
      <c r="H908" s="87">
        <f t="shared" si="284"/>
        <v>0.5</v>
      </c>
      <c r="I908" s="87">
        <f t="shared" si="285"/>
        <v>-0.69314718055994529</v>
      </c>
      <c r="K908" s="76">
        <f t="shared" si="286"/>
        <v>0</v>
      </c>
      <c r="L908" s="76">
        <f t="shared" si="287"/>
        <v>1</v>
      </c>
      <c r="M908" s="76">
        <f t="shared" si="288"/>
        <v>0.5</v>
      </c>
      <c r="N908" s="76">
        <f t="shared" si="289"/>
        <v>0.5</v>
      </c>
      <c r="O908" s="76">
        <f t="shared" si="290"/>
        <v>-0.69314718055994529</v>
      </c>
      <c r="Q908" s="76">
        <f t="shared" si="291"/>
        <v>0</v>
      </c>
      <c r="R908" s="76">
        <f t="shared" si="292"/>
        <v>1</v>
      </c>
      <c r="S908" s="76">
        <f t="shared" si="293"/>
        <v>0.5</v>
      </c>
      <c r="T908" s="76">
        <f t="shared" si="294"/>
        <v>0.5</v>
      </c>
      <c r="U908" s="76">
        <f t="shared" si="295"/>
        <v>-0.69314718055994529</v>
      </c>
      <c r="W908" s="76">
        <f t="shared" si="296"/>
        <v>0</v>
      </c>
      <c r="X908" s="76">
        <f t="shared" si="297"/>
        <v>1</v>
      </c>
      <c r="Y908" s="76">
        <f t="shared" si="298"/>
        <v>0.5</v>
      </c>
      <c r="Z908" s="76">
        <f t="shared" si="280"/>
        <v>0.5</v>
      </c>
      <c r="AA908" s="76">
        <f t="shared" si="299"/>
        <v>-0.69314718055994529</v>
      </c>
    </row>
    <row r="909" spans="1:27" x14ac:dyDescent="0.25">
      <c r="A909">
        <v>0</v>
      </c>
      <c r="B909">
        <v>0</v>
      </c>
      <c r="C909">
        <v>0</v>
      </c>
      <c r="E909" s="87">
        <f t="shared" si="281"/>
        <v>0</v>
      </c>
      <c r="F909" s="87">
        <f t="shared" si="282"/>
        <v>1</v>
      </c>
      <c r="G909" s="87">
        <f t="shared" si="283"/>
        <v>0.5</v>
      </c>
      <c r="H909" s="87">
        <f t="shared" si="284"/>
        <v>0.5</v>
      </c>
      <c r="I909" s="87">
        <f t="shared" si="285"/>
        <v>-0.69314718055994529</v>
      </c>
      <c r="K909" s="76">
        <f t="shared" si="286"/>
        <v>0</v>
      </c>
      <c r="L909" s="76">
        <f t="shared" si="287"/>
        <v>1</v>
      </c>
      <c r="M909" s="76">
        <f t="shared" si="288"/>
        <v>0.5</v>
      </c>
      <c r="N909" s="76">
        <f t="shared" si="289"/>
        <v>0.5</v>
      </c>
      <c r="O909" s="76">
        <f t="shared" si="290"/>
        <v>-0.69314718055994529</v>
      </c>
      <c r="Q909" s="76">
        <f t="shared" si="291"/>
        <v>0</v>
      </c>
      <c r="R909" s="76">
        <f t="shared" si="292"/>
        <v>1</v>
      </c>
      <c r="S909" s="76">
        <f t="shared" si="293"/>
        <v>0.5</v>
      </c>
      <c r="T909" s="76">
        <f t="shared" si="294"/>
        <v>0.5</v>
      </c>
      <c r="U909" s="76">
        <f t="shared" si="295"/>
        <v>-0.69314718055994529</v>
      </c>
      <c r="W909" s="76">
        <f t="shared" si="296"/>
        <v>0</v>
      </c>
      <c r="X909" s="76">
        <f t="shared" si="297"/>
        <v>1</v>
      </c>
      <c r="Y909" s="76">
        <f t="shared" si="298"/>
        <v>0.5</v>
      </c>
      <c r="Z909" s="76">
        <f t="shared" si="280"/>
        <v>0.5</v>
      </c>
      <c r="AA909" s="76">
        <f t="shared" si="299"/>
        <v>-0.69314718055994529</v>
      </c>
    </row>
    <row r="910" spans="1:27" x14ac:dyDescent="0.25">
      <c r="A910">
        <v>0</v>
      </c>
      <c r="B910">
        <v>0</v>
      </c>
      <c r="C910">
        <v>0</v>
      </c>
      <c r="E910" s="87">
        <f t="shared" si="281"/>
        <v>0</v>
      </c>
      <c r="F910" s="87">
        <f t="shared" si="282"/>
        <v>1</v>
      </c>
      <c r="G910" s="87">
        <f t="shared" si="283"/>
        <v>0.5</v>
      </c>
      <c r="H910" s="87">
        <f t="shared" si="284"/>
        <v>0.5</v>
      </c>
      <c r="I910" s="87">
        <f t="shared" si="285"/>
        <v>-0.69314718055994529</v>
      </c>
      <c r="K910" s="76">
        <f t="shared" si="286"/>
        <v>0</v>
      </c>
      <c r="L910" s="76">
        <f t="shared" si="287"/>
        <v>1</v>
      </c>
      <c r="M910" s="76">
        <f t="shared" si="288"/>
        <v>0.5</v>
      </c>
      <c r="N910" s="76">
        <f t="shared" si="289"/>
        <v>0.5</v>
      </c>
      <c r="O910" s="76">
        <f t="shared" si="290"/>
        <v>-0.69314718055994529</v>
      </c>
      <c r="Q910" s="76">
        <f t="shared" si="291"/>
        <v>0</v>
      </c>
      <c r="R910" s="76">
        <f t="shared" si="292"/>
        <v>1</v>
      </c>
      <c r="S910" s="76">
        <f t="shared" si="293"/>
        <v>0.5</v>
      </c>
      <c r="T910" s="76">
        <f t="shared" si="294"/>
        <v>0.5</v>
      </c>
      <c r="U910" s="76">
        <f t="shared" si="295"/>
        <v>-0.69314718055994529</v>
      </c>
      <c r="W910" s="76">
        <f t="shared" si="296"/>
        <v>0</v>
      </c>
      <c r="X910" s="76">
        <f t="shared" si="297"/>
        <v>1</v>
      </c>
      <c r="Y910" s="76">
        <f t="shared" si="298"/>
        <v>0.5</v>
      </c>
      <c r="Z910" s="76">
        <f t="shared" si="280"/>
        <v>0.5</v>
      </c>
      <c r="AA910" s="76">
        <f t="shared" si="299"/>
        <v>-0.69314718055994529</v>
      </c>
    </row>
    <row r="911" spans="1:27" x14ac:dyDescent="0.25">
      <c r="A911">
        <v>0</v>
      </c>
      <c r="B911">
        <v>0</v>
      </c>
      <c r="C911">
        <v>1</v>
      </c>
      <c r="E911" s="87">
        <f t="shared" si="281"/>
        <v>0</v>
      </c>
      <c r="F911" s="87">
        <f t="shared" si="282"/>
        <v>1</v>
      </c>
      <c r="G911" s="87">
        <f t="shared" si="283"/>
        <v>0.5</v>
      </c>
      <c r="H911" s="87">
        <f t="shared" si="284"/>
        <v>0.5</v>
      </c>
      <c r="I911" s="87">
        <f t="shared" si="285"/>
        <v>-0.69314718055994529</v>
      </c>
      <c r="K911" s="76">
        <f t="shared" si="286"/>
        <v>0.605195533283861</v>
      </c>
      <c r="L911" s="76">
        <f t="shared" si="287"/>
        <v>1.8316103146534117</v>
      </c>
      <c r="M911" s="76">
        <f t="shared" si="288"/>
        <v>0.64684406084231982</v>
      </c>
      <c r="N911" s="76">
        <f t="shared" si="289"/>
        <v>0.35315593915768018</v>
      </c>
      <c r="O911" s="76">
        <f t="shared" si="290"/>
        <v>-1.0408455656056446</v>
      </c>
      <c r="Q911" s="76">
        <f t="shared" si="291"/>
        <v>0.605195533283861</v>
      </c>
      <c r="R911" s="76">
        <f t="shared" si="292"/>
        <v>1.8316103146534117</v>
      </c>
      <c r="S911" s="76">
        <f t="shared" si="293"/>
        <v>0.64684406084231982</v>
      </c>
      <c r="T911" s="76">
        <f t="shared" si="294"/>
        <v>0.35315593915768018</v>
      </c>
      <c r="U911" s="76">
        <f t="shared" si="295"/>
        <v>-1.0408455656056446</v>
      </c>
      <c r="W911" s="76">
        <f t="shared" si="296"/>
        <v>0</v>
      </c>
      <c r="X911" s="76">
        <f t="shared" si="297"/>
        <v>1</v>
      </c>
      <c r="Y911" s="76">
        <f t="shared" si="298"/>
        <v>0.5</v>
      </c>
      <c r="Z911" s="76">
        <f t="shared" si="280"/>
        <v>0.5</v>
      </c>
      <c r="AA911" s="76">
        <f t="shared" si="299"/>
        <v>-0.69314718055994529</v>
      </c>
    </row>
    <row r="912" spans="1:27" x14ac:dyDescent="0.25">
      <c r="A912">
        <v>0</v>
      </c>
      <c r="B912">
        <v>1</v>
      </c>
      <c r="C912">
        <v>0</v>
      </c>
      <c r="E912" s="87">
        <f t="shared" si="281"/>
        <v>1.462280267582817</v>
      </c>
      <c r="F912" s="87">
        <f t="shared" si="282"/>
        <v>4.3157894714615983</v>
      </c>
      <c r="G912" s="87">
        <f t="shared" si="283"/>
        <v>0.81188118804015652</v>
      </c>
      <c r="H912" s="87">
        <f t="shared" si="284"/>
        <v>0.18811881195984348</v>
      </c>
      <c r="I912" s="87">
        <f t="shared" si="285"/>
        <v>-1.6706815372567037</v>
      </c>
      <c r="K912" s="76">
        <f t="shared" si="286"/>
        <v>1.462280267582817</v>
      </c>
      <c r="L912" s="76">
        <f t="shared" si="287"/>
        <v>4.3157894714615983</v>
      </c>
      <c r="M912" s="76">
        <f t="shared" si="288"/>
        <v>0.81188118804015652</v>
      </c>
      <c r="N912" s="76">
        <f t="shared" si="289"/>
        <v>0.18811881195984348</v>
      </c>
      <c r="O912" s="76">
        <f t="shared" si="290"/>
        <v>-1.6706815372567037</v>
      </c>
      <c r="Q912" s="76">
        <f t="shared" si="291"/>
        <v>1.462280267582817</v>
      </c>
      <c r="R912" s="76">
        <f t="shared" si="292"/>
        <v>4.3157894714615983</v>
      </c>
      <c r="S912" s="76">
        <f t="shared" si="293"/>
        <v>0.81188118804015652</v>
      </c>
      <c r="T912" s="76">
        <f t="shared" si="294"/>
        <v>0.18811881195984348</v>
      </c>
      <c r="U912" s="76">
        <f t="shared" si="295"/>
        <v>-1.6706815372567037</v>
      </c>
      <c r="W912" s="76">
        <f t="shared" si="296"/>
        <v>0</v>
      </c>
      <c r="X912" s="76">
        <f t="shared" si="297"/>
        <v>1</v>
      </c>
      <c r="Y912" s="76">
        <f t="shared" si="298"/>
        <v>0.5</v>
      </c>
      <c r="Z912" s="76">
        <f t="shared" si="280"/>
        <v>0.5</v>
      </c>
      <c r="AA912" s="76">
        <f t="shared" si="299"/>
        <v>-0.69314718055994529</v>
      </c>
    </row>
    <row r="913" spans="1:27" x14ac:dyDescent="0.25">
      <c r="A913">
        <v>0</v>
      </c>
      <c r="B913">
        <v>0</v>
      </c>
      <c r="C913">
        <v>1</v>
      </c>
      <c r="E913" s="87">
        <f t="shared" si="281"/>
        <v>0</v>
      </c>
      <c r="F913" s="87">
        <f t="shared" si="282"/>
        <v>1</v>
      </c>
      <c r="G913" s="87">
        <f t="shared" si="283"/>
        <v>0.5</v>
      </c>
      <c r="H913" s="87">
        <f t="shared" si="284"/>
        <v>0.5</v>
      </c>
      <c r="I913" s="87">
        <f t="shared" si="285"/>
        <v>-0.69314718055994529</v>
      </c>
      <c r="K913" s="76">
        <f t="shared" si="286"/>
        <v>0.605195533283861</v>
      </c>
      <c r="L913" s="76">
        <f t="shared" si="287"/>
        <v>1.8316103146534117</v>
      </c>
      <c r="M913" s="76">
        <f t="shared" si="288"/>
        <v>0.64684406084231982</v>
      </c>
      <c r="N913" s="76">
        <f t="shared" si="289"/>
        <v>0.35315593915768018</v>
      </c>
      <c r="O913" s="76">
        <f t="shared" si="290"/>
        <v>-1.0408455656056446</v>
      </c>
      <c r="Q913" s="76">
        <f t="shared" si="291"/>
        <v>0.605195533283861</v>
      </c>
      <c r="R913" s="76">
        <f t="shared" si="292"/>
        <v>1.8316103146534117</v>
      </c>
      <c r="S913" s="76">
        <f t="shared" si="293"/>
        <v>0.64684406084231982</v>
      </c>
      <c r="T913" s="76">
        <f t="shared" si="294"/>
        <v>0.35315593915768018</v>
      </c>
      <c r="U913" s="76">
        <f t="shared" si="295"/>
        <v>-1.0408455656056446</v>
      </c>
      <c r="W913" s="76">
        <f t="shared" si="296"/>
        <v>0</v>
      </c>
      <c r="X913" s="76">
        <f t="shared" si="297"/>
        <v>1</v>
      </c>
      <c r="Y913" s="76">
        <f t="shared" si="298"/>
        <v>0.5</v>
      </c>
      <c r="Z913" s="76">
        <f t="shared" si="280"/>
        <v>0.5</v>
      </c>
      <c r="AA913" s="76">
        <f t="shared" si="299"/>
        <v>-0.69314718055994529</v>
      </c>
    </row>
    <row r="914" spans="1:27" x14ac:dyDescent="0.25">
      <c r="A914">
        <v>0</v>
      </c>
      <c r="B914">
        <v>0</v>
      </c>
      <c r="C914">
        <v>0</v>
      </c>
      <c r="E914" s="87">
        <f t="shared" si="281"/>
        <v>0</v>
      </c>
      <c r="F914" s="87">
        <f t="shared" si="282"/>
        <v>1</v>
      </c>
      <c r="G914" s="87">
        <f t="shared" si="283"/>
        <v>0.5</v>
      </c>
      <c r="H914" s="87">
        <f t="shared" si="284"/>
        <v>0.5</v>
      </c>
      <c r="I914" s="87">
        <f t="shared" si="285"/>
        <v>-0.69314718055994529</v>
      </c>
      <c r="K914" s="76">
        <f t="shared" si="286"/>
        <v>0</v>
      </c>
      <c r="L914" s="76">
        <f t="shared" si="287"/>
        <v>1</v>
      </c>
      <c r="M914" s="76">
        <f t="shared" si="288"/>
        <v>0.5</v>
      </c>
      <c r="N914" s="76">
        <f t="shared" si="289"/>
        <v>0.5</v>
      </c>
      <c r="O914" s="76">
        <f t="shared" si="290"/>
        <v>-0.69314718055994529</v>
      </c>
      <c r="Q914" s="76">
        <f t="shared" si="291"/>
        <v>0</v>
      </c>
      <c r="R914" s="76">
        <f t="shared" si="292"/>
        <v>1</v>
      </c>
      <c r="S914" s="76">
        <f t="shared" si="293"/>
        <v>0.5</v>
      </c>
      <c r="T914" s="76">
        <f t="shared" si="294"/>
        <v>0.5</v>
      </c>
      <c r="U914" s="76">
        <f t="shared" si="295"/>
        <v>-0.69314718055994529</v>
      </c>
      <c r="W914" s="76">
        <f t="shared" si="296"/>
        <v>0</v>
      </c>
      <c r="X914" s="76">
        <f t="shared" si="297"/>
        <v>1</v>
      </c>
      <c r="Y914" s="76">
        <f t="shared" si="298"/>
        <v>0.5</v>
      </c>
      <c r="Z914" s="76">
        <f t="shared" si="280"/>
        <v>0.5</v>
      </c>
      <c r="AA914" s="76">
        <f t="shared" si="299"/>
        <v>-0.69314718055994529</v>
      </c>
    </row>
    <row r="915" spans="1:27" x14ac:dyDescent="0.25">
      <c r="A915">
        <v>0</v>
      </c>
      <c r="B915">
        <v>0</v>
      </c>
      <c r="C915">
        <v>0</v>
      </c>
      <c r="E915" s="87">
        <f t="shared" si="281"/>
        <v>0</v>
      </c>
      <c r="F915" s="87">
        <f t="shared" si="282"/>
        <v>1</v>
      </c>
      <c r="G915" s="87">
        <f t="shared" si="283"/>
        <v>0.5</v>
      </c>
      <c r="H915" s="87">
        <f t="shared" si="284"/>
        <v>0.5</v>
      </c>
      <c r="I915" s="87">
        <f t="shared" si="285"/>
        <v>-0.69314718055994529</v>
      </c>
      <c r="K915" s="76">
        <f t="shared" si="286"/>
        <v>0</v>
      </c>
      <c r="L915" s="76">
        <f t="shared" si="287"/>
        <v>1</v>
      </c>
      <c r="M915" s="76">
        <f t="shared" si="288"/>
        <v>0.5</v>
      </c>
      <c r="N915" s="76">
        <f t="shared" si="289"/>
        <v>0.5</v>
      </c>
      <c r="O915" s="76">
        <f t="shared" si="290"/>
        <v>-0.69314718055994529</v>
      </c>
      <c r="Q915" s="76">
        <f t="shared" si="291"/>
        <v>0</v>
      </c>
      <c r="R915" s="76">
        <f t="shared" si="292"/>
        <v>1</v>
      </c>
      <c r="S915" s="76">
        <f t="shared" si="293"/>
        <v>0.5</v>
      </c>
      <c r="T915" s="76">
        <f t="shared" si="294"/>
        <v>0.5</v>
      </c>
      <c r="U915" s="76">
        <f t="shared" si="295"/>
        <v>-0.69314718055994529</v>
      </c>
      <c r="W915" s="76">
        <f t="shared" si="296"/>
        <v>0</v>
      </c>
      <c r="X915" s="76">
        <f t="shared" si="297"/>
        <v>1</v>
      </c>
      <c r="Y915" s="76">
        <f t="shared" si="298"/>
        <v>0.5</v>
      </c>
      <c r="Z915" s="76">
        <f t="shared" si="280"/>
        <v>0.5</v>
      </c>
      <c r="AA915" s="76">
        <f t="shared" si="299"/>
        <v>-0.69314718055994529</v>
      </c>
    </row>
    <row r="916" spans="1:27" x14ac:dyDescent="0.25">
      <c r="A916">
        <v>0</v>
      </c>
      <c r="B916">
        <v>0</v>
      </c>
      <c r="C916">
        <v>0</v>
      </c>
      <c r="E916" s="87">
        <f t="shared" si="281"/>
        <v>0</v>
      </c>
      <c r="F916" s="87">
        <f t="shared" si="282"/>
        <v>1</v>
      </c>
      <c r="G916" s="87">
        <f t="shared" si="283"/>
        <v>0.5</v>
      </c>
      <c r="H916" s="87">
        <f t="shared" si="284"/>
        <v>0.5</v>
      </c>
      <c r="I916" s="87">
        <f t="shared" si="285"/>
        <v>-0.69314718055994529</v>
      </c>
      <c r="K916" s="76">
        <f t="shared" si="286"/>
        <v>0</v>
      </c>
      <c r="L916" s="76">
        <f t="shared" si="287"/>
        <v>1</v>
      </c>
      <c r="M916" s="76">
        <f t="shared" si="288"/>
        <v>0.5</v>
      </c>
      <c r="N916" s="76">
        <f t="shared" si="289"/>
        <v>0.5</v>
      </c>
      <c r="O916" s="76">
        <f t="shared" si="290"/>
        <v>-0.69314718055994529</v>
      </c>
      <c r="Q916" s="76">
        <f t="shared" si="291"/>
        <v>0</v>
      </c>
      <c r="R916" s="76">
        <f t="shared" si="292"/>
        <v>1</v>
      </c>
      <c r="S916" s="76">
        <f t="shared" si="293"/>
        <v>0.5</v>
      </c>
      <c r="T916" s="76">
        <f t="shared" si="294"/>
        <v>0.5</v>
      </c>
      <c r="U916" s="76">
        <f t="shared" si="295"/>
        <v>-0.69314718055994529</v>
      </c>
      <c r="W916" s="76">
        <f t="shared" si="296"/>
        <v>0</v>
      </c>
      <c r="X916" s="76">
        <f t="shared" si="297"/>
        <v>1</v>
      </c>
      <c r="Y916" s="76">
        <f t="shared" si="298"/>
        <v>0.5</v>
      </c>
      <c r="Z916" s="76">
        <f t="shared" si="280"/>
        <v>0.5</v>
      </c>
      <c r="AA916" s="76">
        <f t="shared" si="299"/>
        <v>-0.69314718055994529</v>
      </c>
    </row>
    <row r="917" spans="1:27" x14ac:dyDescent="0.25">
      <c r="A917">
        <v>0</v>
      </c>
      <c r="B917">
        <v>0</v>
      </c>
      <c r="C917">
        <v>0</v>
      </c>
      <c r="E917" s="87">
        <f t="shared" si="281"/>
        <v>0</v>
      </c>
      <c r="F917" s="87">
        <f t="shared" si="282"/>
        <v>1</v>
      </c>
      <c r="G917" s="87">
        <f t="shared" si="283"/>
        <v>0.5</v>
      </c>
      <c r="H917" s="87">
        <f t="shared" si="284"/>
        <v>0.5</v>
      </c>
      <c r="I917" s="87">
        <f t="shared" si="285"/>
        <v>-0.69314718055994529</v>
      </c>
      <c r="K917" s="76">
        <f t="shared" si="286"/>
        <v>0</v>
      </c>
      <c r="L917" s="76">
        <f t="shared" si="287"/>
        <v>1</v>
      </c>
      <c r="M917" s="76">
        <f t="shared" si="288"/>
        <v>0.5</v>
      </c>
      <c r="N917" s="76">
        <f t="shared" si="289"/>
        <v>0.5</v>
      </c>
      <c r="O917" s="76">
        <f t="shared" si="290"/>
        <v>-0.69314718055994529</v>
      </c>
      <c r="Q917" s="76">
        <f t="shared" si="291"/>
        <v>0</v>
      </c>
      <c r="R917" s="76">
        <f t="shared" si="292"/>
        <v>1</v>
      </c>
      <c r="S917" s="76">
        <f t="shared" si="293"/>
        <v>0.5</v>
      </c>
      <c r="T917" s="76">
        <f t="shared" si="294"/>
        <v>0.5</v>
      </c>
      <c r="U917" s="76">
        <f t="shared" si="295"/>
        <v>-0.69314718055994529</v>
      </c>
      <c r="W917" s="76">
        <f t="shared" si="296"/>
        <v>0</v>
      </c>
      <c r="X917" s="76">
        <f t="shared" si="297"/>
        <v>1</v>
      </c>
      <c r="Y917" s="76">
        <f t="shared" si="298"/>
        <v>0.5</v>
      </c>
      <c r="Z917" s="76">
        <f t="shared" si="280"/>
        <v>0.5</v>
      </c>
      <c r="AA917" s="76">
        <f t="shared" si="299"/>
        <v>-0.69314718055994529</v>
      </c>
    </row>
    <row r="918" spans="1:27" x14ac:dyDescent="0.25">
      <c r="A918">
        <v>0</v>
      </c>
      <c r="B918">
        <v>0</v>
      </c>
      <c r="C918">
        <v>0</v>
      </c>
      <c r="E918" s="87">
        <f t="shared" si="281"/>
        <v>0</v>
      </c>
      <c r="F918" s="87">
        <f t="shared" si="282"/>
        <v>1</v>
      </c>
      <c r="G918" s="87">
        <f t="shared" si="283"/>
        <v>0.5</v>
      </c>
      <c r="H918" s="87">
        <f t="shared" si="284"/>
        <v>0.5</v>
      </c>
      <c r="I918" s="87">
        <f t="shared" si="285"/>
        <v>-0.69314718055994529</v>
      </c>
      <c r="K918" s="76">
        <f t="shared" si="286"/>
        <v>0</v>
      </c>
      <c r="L918" s="76">
        <f t="shared" si="287"/>
        <v>1</v>
      </c>
      <c r="M918" s="76">
        <f t="shared" si="288"/>
        <v>0.5</v>
      </c>
      <c r="N918" s="76">
        <f t="shared" si="289"/>
        <v>0.5</v>
      </c>
      <c r="O918" s="76">
        <f t="shared" si="290"/>
        <v>-0.69314718055994529</v>
      </c>
      <c r="Q918" s="76">
        <f t="shared" si="291"/>
        <v>0</v>
      </c>
      <c r="R918" s="76">
        <f t="shared" si="292"/>
        <v>1</v>
      </c>
      <c r="S918" s="76">
        <f t="shared" si="293"/>
        <v>0.5</v>
      </c>
      <c r="T918" s="76">
        <f t="shared" si="294"/>
        <v>0.5</v>
      </c>
      <c r="U918" s="76">
        <f t="shared" si="295"/>
        <v>-0.69314718055994529</v>
      </c>
      <c r="W918" s="76">
        <f t="shared" si="296"/>
        <v>0</v>
      </c>
      <c r="X918" s="76">
        <f t="shared" si="297"/>
        <v>1</v>
      </c>
      <c r="Y918" s="76">
        <f t="shared" si="298"/>
        <v>0.5</v>
      </c>
      <c r="Z918" s="76">
        <f t="shared" si="280"/>
        <v>0.5</v>
      </c>
      <c r="AA918" s="76">
        <f t="shared" si="299"/>
        <v>-0.69314718055994529</v>
      </c>
    </row>
    <row r="919" spans="1:27" x14ac:dyDescent="0.25">
      <c r="A919">
        <v>0</v>
      </c>
      <c r="B919">
        <v>1</v>
      </c>
      <c r="C919">
        <v>0</v>
      </c>
      <c r="E919" s="87">
        <f t="shared" si="281"/>
        <v>1.462280267582817</v>
      </c>
      <c r="F919" s="87">
        <f t="shared" si="282"/>
        <v>4.3157894714615983</v>
      </c>
      <c r="G919" s="87">
        <f t="shared" si="283"/>
        <v>0.81188118804015652</v>
      </c>
      <c r="H919" s="87">
        <f t="shared" si="284"/>
        <v>0.18811881195984348</v>
      </c>
      <c r="I919" s="87">
        <f t="shared" si="285"/>
        <v>-1.6706815372567037</v>
      </c>
      <c r="K919" s="76">
        <f t="shared" si="286"/>
        <v>1.462280267582817</v>
      </c>
      <c r="L919" s="76">
        <f t="shared" si="287"/>
        <v>4.3157894714615983</v>
      </c>
      <c r="M919" s="76">
        <f t="shared" si="288"/>
        <v>0.81188118804015652</v>
      </c>
      <c r="N919" s="76">
        <f t="shared" si="289"/>
        <v>0.18811881195984348</v>
      </c>
      <c r="O919" s="76">
        <f t="shared" si="290"/>
        <v>-1.6706815372567037</v>
      </c>
      <c r="Q919" s="76">
        <f t="shared" si="291"/>
        <v>1.462280267582817</v>
      </c>
      <c r="R919" s="76">
        <f t="shared" si="292"/>
        <v>4.3157894714615983</v>
      </c>
      <c r="S919" s="76">
        <f t="shared" si="293"/>
        <v>0.81188118804015652</v>
      </c>
      <c r="T919" s="76">
        <f t="shared" si="294"/>
        <v>0.18811881195984348</v>
      </c>
      <c r="U919" s="76">
        <f t="shared" si="295"/>
        <v>-1.6706815372567037</v>
      </c>
      <c r="W919" s="76">
        <f t="shared" si="296"/>
        <v>0</v>
      </c>
      <c r="X919" s="76">
        <f t="shared" si="297"/>
        <v>1</v>
      </c>
      <c r="Y919" s="76">
        <f t="shared" si="298"/>
        <v>0.5</v>
      </c>
      <c r="Z919" s="76">
        <f t="shared" si="280"/>
        <v>0.5</v>
      </c>
      <c r="AA919" s="76">
        <f t="shared" si="299"/>
        <v>-0.69314718055994529</v>
      </c>
    </row>
    <row r="920" spans="1:27" x14ac:dyDescent="0.25">
      <c r="A920">
        <v>0</v>
      </c>
      <c r="B920">
        <v>0</v>
      </c>
      <c r="C920">
        <v>0</v>
      </c>
      <c r="E920" s="87">
        <f t="shared" si="281"/>
        <v>0</v>
      </c>
      <c r="F920" s="87">
        <f t="shared" si="282"/>
        <v>1</v>
      </c>
      <c r="G920" s="87">
        <f t="shared" si="283"/>
        <v>0.5</v>
      </c>
      <c r="H920" s="87">
        <f t="shared" si="284"/>
        <v>0.5</v>
      </c>
      <c r="I920" s="87">
        <f t="shared" si="285"/>
        <v>-0.69314718055994529</v>
      </c>
      <c r="K920" s="76">
        <f t="shared" si="286"/>
        <v>0</v>
      </c>
      <c r="L920" s="76">
        <f t="shared" si="287"/>
        <v>1</v>
      </c>
      <c r="M920" s="76">
        <f t="shared" si="288"/>
        <v>0.5</v>
      </c>
      <c r="N920" s="76">
        <f t="shared" si="289"/>
        <v>0.5</v>
      </c>
      <c r="O920" s="76">
        <f t="shared" si="290"/>
        <v>-0.69314718055994529</v>
      </c>
      <c r="Q920" s="76">
        <f t="shared" si="291"/>
        <v>0</v>
      </c>
      <c r="R920" s="76">
        <f t="shared" si="292"/>
        <v>1</v>
      </c>
      <c r="S920" s="76">
        <f t="shared" si="293"/>
        <v>0.5</v>
      </c>
      <c r="T920" s="76">
        <f t="shared" si="294"/>
        <v>0.5</v>
      </c>
      <c r="U920" s="76">
        <f t="shared" si="295"/>
        <v>-0.69314718055994529</v>
      </c>
      <c r="W920" s="76">
        <f t="shared" si="296"/>
        <v>0</v>
      </c>
      <c r="X920" s="76">
        <f t="shared" si="297"/>
        <v>1</v>
      </c>
      <c r="Y920" s="76">
        <f t="shared" si="298"/>
        <v>0.5</v>
      </c>
      <c r="Z920" s="76">
        <f t="shared" si="280"/>
        <v>0.5</v>
      </c>
      <c r="AA920" s="76">
        <f t="shared" si="299"/>
        <v>-0.69314718055994529</v>
      </c>
    </row>
    <row r="921" spans="1:27" x14ac:dyDescent="0.25">
      <c r="A921">
        <v>0</v>
      </c>
      <c r="B921">
        <v>0</v>
      </c>
      <c r="C921">
        <v>1</v>
      </c>
      <c r="E921" s="87">
        <f t="shared" si="281"/>
        <v>0</v>
      </c>
      <c r="F921" s="87">
        <f t="shared" si="282"/>
        <v>1</v>
      </c>
      <c r="G921" s="87">
        <f t="shared" si="283"/>
        <v>0.5</v>
      </c>
      <c r="H921" s="87">
        <f t="shared" si="284"/>
        <v>0.5</v>
      </c>
      <c r="I921" s="87">
        <f t="shared" si="285"/>
        <v>-0.69314718055994529</v>
      </c>
      <c r="K921" s="76">
        <f t="shared" si="286"/>
        <v>0.605195533283861</v>
      </c>
      <c r="L921" s="76">
        <f t="shared" si="287"/>
        <v>1.8316103146534117</v>
      </c>
      <c r="M921" s="76">
        <f t="shared" si="288"/>
        <v>0.64684406084231982</v>
      </c>
      <c r="N921" s="76">
        <f t="shared" si="289"/>
        <v>0.35315593915768018</v>
      </c>
      <c r="O921" s="76">
        <f t="shared" si="290"/>
        <v>-1.0408455656056446</v>
      </c>
      <c r="Q921" s="76">
        <f t="shared" si="291"/>
        <v>0.605195533283861</v>
      </c>
      <c r="R921" s="76">
        <f t="shared" si="292"/>
        <v>1.8316103146534117</v>
      </c>
      <c r="S921" s="76">
        <f t="shared" si="293"/>
        <v>0.64684406084231982</v>
      </c>
      <c r="T921" s="76">
        <f t="shared" si="294"/>
        <v>0.35315593915768018</v>
      </c>
      <c r="U921" s="76">
        <f t="shared" si="295"/>
        <v>-1.0408455656056446</v>
      </c>
      <c r="W921" s="76">
        <f t="shared" si="296"/>
        <v>0</v>
      </c>
      <c r="X921" s="76">
        <f t="shared" si="297"/>
        <v>1</v>
      </c>
      <c r="Y921" s="76">
        <f t="shared" si="298"/>
        <v>0.5</v>
      </c>
      <c r="Z921" s="76">
        <f t="shared" si="280"/>
        <v>0.5</v>
      </c>
      <c r="AA921" s="76">
        <f t="shared" si="299"/>
        <v>-0.69314718055994529</v>
      </c>
    </row>
    <row r="922" spans="1:27" x14ac:dyDescent="0.25">
      <c r="A922">
        <v>0</v>
      </c>
      <c r="B922">
        <v>0</v>
      </c>
      <c r="C922">
        <v>0</v>
      </c>
      <c r="E922" s="87">
        <f t="shared" si="281"/>
        <v>0</v>
      </c>
      <c r="F922" s="87">
        <f t="shared" si="282"/>
        <v>1</v>
      </c>
      <c r="G922" s="87">
        <f t="shared" si="283"/>
        <v>0.5</v>
      </c>
      <c r="H922" s="87">
        <f t="shared" si="284"/>
        <v>0.5</v>
      </c>
      <c r="I922" s="87">
        <f t="shared" si="285"/>
        <v>-0.69314718055994529</v>
      </c>
      <c r="K922" s="76">
        <f t="shared" si="286"/>
        <v>0</v>
      </c>
      <c r="L922" s="76">
        <f t="shared" si="287"/>
        <v>1</v>
      </c>
      <c r="M922" s="76">
        <f t="shared" si="288"/>
        <v>0.5</v>
      </c>
      <c r="N922" s="76">
        <f t="shared" si="289"/>
        <v>0.5</v>
      </c>
      <c r="O922" s="76">
        <f t="shared" si="290"/>
        <v>-0.69314718055994529</v>
      </c>
      <c r="Q922" s="76">
        <f t="shared" si="291"/>
        <v>0</v>
      </c>
      <c r="R922" s="76">
        <f t="shared" si="292"/>
        <v>1</v>
      </c>
      <c r="S922" s="76">
        <f t="shared" si="293"/>
        <v>0.5</v>
      </c>
      <c r="T922" s="76">
        <f t="shared" si="294"/>
        <v>0.5</v>
      </c>
      <c r="U922" s="76">
        <f t="shared" si="295"/>
        <v>-0.69314718055994529</v>
      </c>
      <c r="W922" s="76">
        <f t="shared" si="296"/>
        <v>0</v>
      </c>
      <c r="X922" s="76">
        <f t="shared" si="297"/>
        <v>1</v>
      </c>
      <c r="Y922" s="76">
        <f t="shared" si="298"/>
        <v>0.5</v>
      </c>
      <c r="Z922" s="76">
        <f t="shared" si="280"/>
        <v>0.5</v>
      </c>
      <c r="AA922" s="76">
        <f t="shared" si="299"/>
        <v>-0.69314718055994529</v>
      </c>
    </row>
    <row r="923" spans="1:27" x14ac:dyDescent="0.25">
      <c r="A923">
        <v>0</v>
      </c>
      <c r="B923">
        <v>0</v>
      </c>
      <c r="C923">
        <v>0</v>
      </c>
      <c r="E923" s="87">
        <f t="shared" si="281"/>
        <v>0</v>
      </c>
      <c r="F923" s="87">
        <f t="shared" si="282"/>
        <v>1</v>
      </c>
      <c r="G923" s="87">
        <f t="shared" si="283"/>
        <v>0.5</v>
      </c>
      <c r="H923" s="87">
        <f t="shared" si="284"/>
        <v>0.5</v>
      </c>
      <c r="I923" s="87">
        <f t="shared" si="285"/>
        <v>-0.69314718055994529</v>
      </c>
      <c r="K923" s="76">
        <f t="shared" si="286"/>
        <v>0</v>
      </c>
      <c r="L923" s="76">
        <f t="shared" si="287"/>
        <v>1</v>
      </c>
      <c r="M923" s="76">
        <f t="shared" si="288"/>
        <v>0.5</v>
      </c>
      <c r="N923" s="76">
        <f t="shared" si="289"/>
        <v>0.5</v>
      </c>
      <c r="O923" s="76">
        <f t="shared" si="290"/>
        <v>-0.69314718055994529</v>
      </c>
      <c r="Q923" s="76">
        <f t="shared" si="291"/>
        <v>0</v>
      </c>
      <c r="R923" s="76">
        <f t="shared" si="292"/>
        <v>1</v>
      </c>
      <c r="S923" s="76">
        <f t="shared" si="293"/>
        <v>0.5</v>
      </c>
      <c r="T923" s="76">
        <f t="shared" si="294"/>
        <v>0.5</v>
      </c>
      <c r="U923" s="76">
        <f t="shared" si="295"/>
        <v>-0.69314718055994529</v>
      </c>
      <c r="W923" s="76">
        <f t="shared" si="296"/>
        <v>0</v>
      </c>
      <c r="X923" s="76">
        <f t="shared" si="297"/>
        <v>1</v>
      </c>
      <c r="Y923" s="76">
        <f t="shared" si="298"/>
        <v>0.5</v>
      </c>
      <c r="Z923" s="76">
        <f t="shared" si="280"/>
        <v>0.5</v>
      </c>
      <c r="AA923" s="76">
        <f t="shared" si="299"/>
        <v>-0.69314718055994529</v>
      </c>
    </row>
    <row r="924" spans="1:27" x14ac:dyDescent="0.25">
      <c r="A924">
        <v>0</v>
      </c>
      <c r="B924">
        <v>0</v>
      </c>
      <c r="C924">
        <v>0</v>
      </c>
      <c r="E924" s="87">
        <f t="shared" si="281"/>
        <v>0</v>
      </c>
      <c r="F924" s="87">
        <f t="shared" si="282"/>
        <v>1</v>
      </c>
      <c r="G924" s="87">
        <f t="shared" si="283"/>
        <v>0.5</v>
      </c>
      <c r="H924" s="87">
        <f t="shared" si="284"/>
        <v>0.5</v>
      </c>
      <c r="I924" s="87">
        <f t="shared" si="285"/>
        <v>-0.69314718055994529</v>
      </c>
      <c r="K924" s="76">
        <f t="shared" si="286"/>
        <v>0</v>
      </c>
      <c r="L924" s="76">
        <f t="shared" si="287"/>
        <v>1</v>
      </c>
      <c r="M924" s="76">
        <f t="shared" si="288"/>
        <v>0.5</v>
      </c>
      <c r="N924" s="76">
        <f t="shared" si="289"/>
        <v>0.5</v>
      </c>
      <c r="O924" s="76">
        <f t="shared" si="290"/>
        <v>-0.69314718055994529</v>
      </c>
      <c r="Q924" s="76">
        <f t="shared" si="291"/>
        <v>0</v>
      </c>
      <c r="R924" s="76">
        <f t="shared" si="292"/>
        <v>1</v>
      </c>
      <c r="S924" s="76">
        <f t="shared" si="293"/>
        <v>0.5</v>
      </c>
      <c r="T924" s="76">
        <f t="shared" si="294"/>
        <v>0.5</v>
      </c>
      <c r="U924" s="76">
        <f t="shared" si="295"/>
        <v>-0.69314718055994529</v>
      </c>
      <c r="W924" s="76">
        <f t="shared" si="296"/>
        <v>0</v>
      </c>
      <c r="X924" s="76">
        <f t="shared" si="297"/>
        <v>1</v>
      </c>
      <c r="Y924" s="76">
        <f t="shared" si="298"/>
        <v>0.5</v>
      </c>
      <c r="Z924" s="76">
        <f t="shared" si="280"/>
        <v>0.5</v>
      </c>
      <c r="AA924" s="76">
        <f t="shared" si="299"/>
        <v>-0.69314718055994529</v>
      </c>
    </row>
    <row r="925" spans="1:27" x14ac:dyDescent="0.25">
      <c r="A925">
        <v>0</v>
      </c>
      <c r="B925">
        <v>0</v>
      </c>
      <c r="C925">
        <v>0</v>
      </c>
      <c r="E925" s="87">
        <f t="shared" si="281"/>
        <v>0</v>
      </c>
      <c r="F925" s="87">
        <f t="shared" si="282"/>
        <v>1</v>
      </c>
      <c r="G925" s="87">
        <f t="shared" si="283"/>
        <v>0.5</v>
      </c>
      <c r="H925" s="87">
        <f t="shared" si="284"/>
        <v>0.5</v>
      </c>
      <c r="I925" s="87">
        <f t="shared" si="285"/>
        <v>-0.69314718055994529</v>
      </c>
      <c r="K925" s="76">
        <f t="shared" si="286"/>
        <v>0</v>
      </c>
      <c r="L925" s="76">
        <f t="shared" si="287"/>
        <v>1</v>
      </c>
      <c r="M925" s="76">
        <f t="shared" si="288"/>
        <v>0.5</v>
      </c>
      <c r="N925" s="76">
        <f t="shared" si="289"/>
        <v>0.5</v>
      </c>
      <c r="O925" s="76">
        <f t="shared" si="290"/>
        <v>-0.69314718055994529</v>
      </c>
      <c r="Q925" s="76">
        <f t="shared" si="291"/>
        <v>0</v>
      </c>
      <c r="R925" s="76">
        <f t="shared" si="292"/>
        <v>1</v>
      </c>
      <c r="S925" s="76">
        <f t="shared" si="293"/>
        <v>0.5</v>
      </c>
      <c r="T925" s="76">
        <f t="shared" si="294"/>
        <v>0.5</v>
      </c>
      <c r="U925" s="76">
        <f t="shared" si="295"/>
        <v>-0.69314718055994529</v>
      </c>
      <c r="W925" s="76">
        <f t="shared" si="296"/>
        <v>0</v>
      </c>
      <c r="X925" s="76">
        <f t="shared" si="297"/>
        <v>1</v>
      </c>
      <c r="Y925" s="76">
        <f t="shared" si="298"/>
        <v>0.5</v>
      </c>
      <c r="Z925" s="76">
        <f t="shared" si="280"/>
        <v>0.5</v>
      </c>
      <c r="AA925" s="76">
        <f t="shared" si="299"/>
        <v>-0.69314718055994529</v>
      </c>
    </row>
    <row r="926" spans="1:27" x14ac:dyDescent="0.25">
      <c r="A926">
        <v>0</v>
      </c>
      <c r="B926">
        <v>0</v>
      </c>
      <c r="C926">
        <v>0</v>
      </c>
      <c r="E926" s="87">
        <f t="shared" si="281"/>
        <v>0</v>
      </c>
      <c r="F926" s="87">
        <f t="shared" si="282"/>
        <v>1</v>
      </c>
      <c r="G926" s="87">
        <f t="shared" si="283"/>
        <v>0.5</v>
      </c>
      <c r="H926" s="87">
        <f t="shared" si="284"/>
        <v>0.5</v>
      </c>
      <c r="I926" s="87">
        <f t="shared" si="285"/>
        <v>-0.69314718055994529</v>
      </c>
      <c r="K926" s="76">
        <f t="shared" si="286"/>
        <v>0</v>
      </c>
      <c r="L926" s="76">
        <f t="shared" si="287"/>
        <v>1</v>
      </c>
      <c r="M926" s="76">
        <f t="shared" si="288"/>
        <v>0.5</v>
      </c>
      <c r="N926" s="76">
        <f t="shared" si="289"/>
        <v>0.5</v>
      </c>
      <c r="O926" s="76">
        <f t="shared" si="290"/>
        <v>-0.69314718055994529</v>
      </c>
      <c r="Q926" s="76">
        <f t="shared" si="291"/>
        <v>0</v>
      </c>
      <c r="R926" s="76">
        <f t="shared" si="292"/>
        <v>1</v>
      </c>
      <c r="S926" s="76">
        <f t="shared" si="293"/>
        <v>0.5</v>
      </c>
      <c r="T926" s="76">
        <f t="shared" si="294"/>
        <v>0.5</v>
      </c>
      <c r="U926" s="76">
        <f t="shared" si="295"/>
        <v>-0.69314718055994529</v>
      </c>
      <c r="W926" s="76">
        <f t="shared" si="296"/>
        <v>0</v>
      </c>
      <c r="X926" s="76">
        <f t="shared" si="297"/>
        <v>1</v>
      </c>
      <c r="Y926" s="76">
        <f t="shared" si="298"/>
        <v>0.5</v>
      </c>
      <c r="Z926" s="76">
        <f t="shared" si="280"/>
        <v>0.5</v>
      </c>
      <c r="AA926" s="76">
        <f t="shared" si="299"/>
        <v>-0.69314718055994529</v>
      </c>
    </row>
    <row r="927" spans="1:27" x14ac:dyDescent="0.25">
      <c r="A927">
        <v>0</v>
      </c>
      <c r="B927">
        <v>0</v>
      </c>
      <c r="C927">
        <v>0</v>
      </c>
      <c r="E927" s="87">
        <f t="shared" si="281"/>
        <v>0</v>
      </c>
      <c r="F927" s="87">
        <f t="shared" si="282"/>
        <v>1</v>
      </c>
      <c r="G927" s="87">
        <f t="shared" si="283"/>
        <v>0.5</v>
      </c>
      <c r="H927" s="87">
        <f t="shared" si="284"/>
        <v>0.5</v>
      </c>
      <c r="I927" s="87">
        <f t="shared" si="285"/>
        <v>-0.69314718055994529</v>
      </c>
      <c r="K927" s="76">
        <f t="shared" si="286"/>
        <v>0</v>
      </c>
      <c r="L927" s="76">
        <f t="shared" si="287"/>
        <v>1</v>
      </c>
      <c r="M927" s="76">
        <f t="shared" si="288"/>
        <v>0.5</v>
      </c>
      <c r="N927" s="76">
        <f t="shared" si="289"/>
        <v>0.5</v>
      </c>
      <c r="O927" s="76">
        <f t="shared" si="290"/>
        <v>-0.69314718055994529</v>
      </c>
      <c r="Q927" s="76">
        <f t="shared" si="291"/>
        <v>0</v>
      </c>
      <c r="R927" s="76">
        <f t="shared" si="292"/>
        <v>1</v>
      </c>
      <c r="S927" s="76">
        <f t="shared" si="293"/>
        <v>0.5</v>
      </c>
      <c r="T927" s="76">
        <f t="shared" si="294"/>
        <v>0.5</v>
      </c>
      <c r="U927" s="76">
        <f t="shared" si="295"/>
        <v>-0.69314718055994529</v>
      </c>
      <c r="W927" s="76">
        <f t="shared" si="296"/>
        <v>0</v>
      </c>
      <c r="X927" s="76">
        <f t="shared" si="297"/>
        <v>1</v>
      </c>
      <c r="Y927" s="76">
        <f t="shared" si="298"/>
        <v>0.5</v>
      </c>
      <c r="Z927" s="76">
        <f t="shared" si="280"/>
        <v>0.5</v>
      </c>
      <c r="AA927" s="76">
        <f t="shared" si="299"/>
        <v>-0.69314718055994529</v>
      </c>
    </row>
    <row r="928" spans="1:27" x14ac:dyDescent="0.25">
      <c r="A928">
        <v>0</v>
      </c>
      <c r="B928">
        <v>0</v>
      </c>
      <c r="C928">
        <v>0</v>
      </c>
      <c r="E928" s="87">
        <f t="shared" si="281"/>
        <v>0</v>
      </c>
      <c r="F928" s="87">
        <f t="shared" si="282"/>
        <v>1</v>
      </c>
      <c r="G928" s="87">
        <f t="shared" si="283"/>
        <v>0.5</v>
      </c>
      <c r="H928" s="87">
        <f t="shared" si="284"/>
        <v>0.5</v>
      </c>
      <c r="I928" s="87">
        <f t="shared" si="285"/>
        <v>-0.69314718055994529</v>
      </c>
      <c r="K928" s="76">
        <f t="shared" si="286"/>
        <v>0</v>
      </c>
      <c r="L928" s="76">
        <f t="shared" si="287"/>
        <v>1</v>
      </c>
      <c r="M928" s="76">
        <f t="shared" si="288"/>
        <v>0.5</v>
      </c>
      <c r="N928" s="76">
        <f t="shared" si="289"/>
        <v>0.5</v>
      </c>
      <c r="O928" s="76">
        <f t="shared" si="290"/>
        <v>-0.69314718055994529</v>
      </c>
      <c r="Q928" s="76">
        <f t="shared" si="291"/>
        <v>0</v>
      </c>
      <c r="R928" s="76">
        <f t="shared" si="292"/>
        <v>1</v>
      </c>
      <c r="S928" s="76">
        <f t="shared" si="293"/>
        <v>0.5</v>
      </c>
      <c r="T928" s="76">
        <f t="shared" si="294"/>
        <v>0.5</v>
      </c>
      <c r="U928" s="76">
        <f t="shared" si="295"/>
        <v>-0.69314718055994529</v>
      </c>
      <c r="W928" s="76">
        <f t="shared" si="296"/>
        <v>0</v>
      </c>
      <c r="X928" s="76">
        <f t="shared" si="297"/>
        <v>1</v>
      </c>
      <c r="Y928" s="76">
        <f t="shared" si="298"/>
        <v>0.5</v>
      </c>
      <c r="Z928" s="76">
        <f t="shared" si="280"/>
        <v>0.5</v>
      </c>
      <c r="AA928" s="76">
        <f t="shared" si="299"/>
        <v>-0.69314718055994529</v>
      </c>
    </row>
    <row r="929" spans="1:27" x14ac:dyDescent="0.25">
      <c r="A929">
        <v>0</v>
      </c>
      <c r="B929">
        <v>0</v>
      </c>
      <c r="C929">
        <v>0</v>
      </c>
      <c r="E929" s="87">
        <f t="shared" si="281"/>
        <v>0</v>
      </c>
      <c r="F929" s="87">
        <f t="shared" si="282"/>
        <v>1</v>
      </c>
      <c r="G929" s="87">
        <f t="shared" si="283"/>
        <v>0.5</v>
      </c>
      <c r="H929" s="87">
        <f t="shared" si="284"/>
        <v>0.5</v>
      </c>
      <c r="I929" s="87">
        <f t="shared" si="285"/>
        <v>-0.69314718055994529</v>
      </c>
      <c r="K929" s="76">
        <f t="shared" si="286"/>
        <v>0</v>
      </c>
      <c r="L929" s="76">
        <f t="shared" si="287"/>
        <v>1</v>
      </c>
      <c r="M929" s="76">
        <f t="shared" si="288"/>
        <v>0.5</v>
      </c>
      <c r="N929" s="76">
        <f t="shared" si="289"/>
        <v>0.5</v>
      </c>
      <c r="O929" s="76">
        <f t="shared" si="290"/>
        <v>-0.69314718055994529</v>
      </c>
      <c r="Q929" s="76">
        <f t="shared" si="291"/>
        <v>0</v>
      </c>
      <c r="R929" s="76">
        <f t="shared" si="292"/>
        <v>1</v>
      </c>
      <c r="S929" s="76">
        <f t="shared" si="293"/>
        <v>0.5</v>
      </c>
      <c r="T929" s="76">
        <f t="shared" si="294"/>
        <v>0.5</v>
      </c>
      <c r="U929" s="76">
        <f t="shared" si="295"/>
        <v>-0.69314718055994529</v>
      </c>
      <c r="W929" s="76">
        <f t="shared" si="296"/>
        <v>0</v>
      </c>
      <c r="X929" s="76">
        <f t="shared" si="297"/>
        <v>1</v>
      </c>
      <c r="Y929" s="76">
        <f t="shared" si="298"/>
        <v>0.5</v>
      </c>
      <c r="Z929" s="76">
        <f t="shared" si="280"/>
        <v>0.5</v>
      </c>
      <c r="AA929" s="76">
        <f t="shared" si="299"/>
        <v>-0.69314718055994529</v>
      </c>
    </row>
    <row r="930" spans="1:27" x14ac:dyDescent="0.25">
      <c r="A930">
        <v>0</v>
      </c>
      <c r="B930">
        <v>0</v>
      </c>
      <c r="C930">
        <v>1</v>
      </c>
      <c r="E930" s="87">
        <f t="shared" si="281"/>
        <v>0</v>
      </c>
      <c r="F930" s="87">
        <f t="shared" si="282"/>
        <v>1</v>
      </c>
      <c r="G930" s="87">
        <f t="shared" si="283"/>
        <v>0.5</v>
      </c>
      <c r="H930" s="87">
        <f t="shared" si="284"/>
        <v>0.5</v>
      </c>
      <c r="I930" s="87">
        <f t="shared" si="285"/>
        <v>-0.69314718055994529</v>
      </c>
      <c r="K930" s="76">
        <f t="shared" si="286"/>
        <v>0.605195533283861</v>
      </c>
      <c r="L930" s="76">
        <f t="shared" si="287"/>
        <v>1.8316103146534117</v>
      </c>
      <c r="M930" s="76">
        <f t="shared" si="288"/>
        <v>0.64684406084231982</v>
      </c>
      <c r="N930" s="76">
        <f t="shared" si="289"/>
        <v>0.35315593915768018</v>
      </c>
      <c r="O930" s="76">
        <f t="shared" si="290"/>
        <v>-1.0408455656056446</v>
      </c>
      <c r="Q930" s="76">
        <f t="shared" si="291"/>
        <v>0.605195533283861</v>
      </c>
      <c r="R930" s="76">
        <f t="shared" si="292"/>
        <v>1.8316103146534117</v>
      </c>
      <c r="S930" s="76">
        <f t="shared" si="293"/>
        <v>0.64684406084231982</v>
      </c>
      <c r="T930" s="76">
        <f t="shared" si="294"/>
        <v>0.35315593915768018</v>
      </c>
      <c r="U930" s="76">
        <f t="shared" si="295"/>
        <v>-1.0408455656056446</v>
      </c>
      <c r="W930" s="76">
        <f t="shared" si="296"/>
        <v>0</v>
      </c>
      <c r="X930" s="76">
        <f t="shared" si="297"/>
        <v>1</v>
      </c>
      <c r="Y930" s="76">
        <f t="shared" si="298"/>
        <v>0.5</v>
      </c>
      <c r="Z930" s="76">
        <f t="shared" si="280"/>
        <v>0.5</v>
      </c>
      <c r="AA930" s="76">
        <f t="shared" si="299"/>
        <v>-0.69314718055994529</v>
      </c>
    </row>
    <row r="931" spans="1:27" x14ac:dyDescent="0.25">
      <c r="A931">
        <v>0</v>
      </c>
      <c r="B931">
        <v>0</v>
      </c>
      <c r="C931">
        <v>0</v>
      </c>
      <c r="E931" s="87">
        <f t="shared" si="281"/>
        <v>0</v>
      </c>
      <c r="F931" s="87">
        <f t="shared" si="282"/>
        <v>1</v>
      </c>
      <c r="G931" s="87">
        <f t="shared" si="283"/>
        <v>0.5</v>
      </c>
      <c r="H931" s="87">
        <f t="shared" si="284"/>
        <v>0.5</v>
      </c>
      <c r="I931" s="87">
        <f t="shared" si="285"/>
        <v>-0.69314718055994529</v>
      </c>
      <c r="K931" s="76">
        <f t="shared" si="286"/>
        <v>0</v>
      </c>
      <c r="L931" s="76">
        <f t="shared" si="287"/>
        <v>1</v>
      </c>
      <c r="M931" s="76">
        <f t="shared" si="288"/>
        <v>0.5</v>
      </c>
      <c r="N931" s="76">
        <f t="shared" si="289"/>
        <v>0.5</v>
      </c>
      <c r="O931" s="76">
        <f t="shared" si="290"/>
        <v>-0.69314718055994529</v>
      </c>
      <c r="Q931" s="76">
        <f t="shared" si="291"/>
        <v>0</v>
      </c>
      <c r="R931" s="76">
        <f t="shared" si="292"/>
        <v>1</v>
      </c>
      <c r="S931" s="76">
        <f t="shared" si="293"/>
        <v>0.5</v>
      </c>
      <c r="T931" s="76">
        <f t="shared" si="294"/>
        <v>0.5</v>
      </c>
      <c r="U931" s="76">
        <f t="shared" si="295"/>
        <v>-0.69314718055994529</v>
      </c>
      <c r="W931" s="76">
        <f t="shared" si="296"/>
        <v>0</v>
      </c>
      <c r="X931" s="76">
        <f t="shared" si="297"/>
        <v>1</v>
      </c>
      <c r="Y931" s="76">
        <f t="shared" si="298"/>
        <v>0.5</v>
      </c>
      <c r="Z931" s="76">
        <f t="shared" si="280"/>
        <v>0.5</v>
      </c>
      <c r="AA931" s="76">
        <f t="shared" si="299"/>
        <v>-0.69314718055994529</v>
      </c>
    </row>
    <row r="932" spans="1:27" x14ac:dyDescent="0.25">
      <c r="A932">
        <v>0</v>
      </c>
      <c r="B932">
        <v>0</v>
      </c>
      <c r="C932">
        <v>0</v>
      </c>
      <c r="E932" s="87">
        <f t="shared" si="281"/>
        <v>0</v>
      </c>
      <c r="F932" s="87">
        <f t="shared" si="282"/>
        <v>1</v>
      </c>
      <c r="G932" s="87">
        <f t="shared" si="283"/>
        <v>0.5</v>
      </c>
      <c r="H932" s="87">
        <f t="shared" si="284"/>
        <v>0.5</v>
      </c>
      <c r="I932" s="87">
        <f t="shared" si="285"/>
        <v>-0.69314718055994529</v>
      </c>
      <c r="K932" s="76">
        <f t="shared" si="286"/>
        <v>0</v>
      </c>
      <c r="L932" s="76">
        <f t="shared" si="287"/>
        <v>1</v>
      </c>
      <c r="M932" s="76">
        <f t="shared" si="288"/>
        <v>0.5</v>
      </c>
      <c r="N932" s="76">
        <f t="shared" si="289"/>
        <v>0.5</v>
      </c>
      <c r="O932" s="76">
        <f t="shared" si="290"/>
        <v>-0.69314718055994529</v>
      </c>
      <c r="Q932" s="76">
        <f t="shared" si="291"/>
        <v>0</v>
      </c>
      <c r="R932" s="76">
        <f t="shared" si="292"/>
        <v>1</v>
      </c>
      <c r="S932" s="76">
        <f t="shared" si="293"/>
        <v>0.5</v>
      </c>
      <c r="T932" s="76">
        <f t="shared" si="294"/>
        <v>0.5</v>
      </c>
      <c r="U932" s="76">
        <f t="shared" si="295"/>
        <v>-0.69314718055994529</v>
      </c>
      <c r="W932" s="76">
        <f t="shared" si="296"/>
        <v>0</v>
      </c>
      <c r="X932" s="76">
        <f t="shared" si="297"/>
        <v>1</v>
      </c>
      <c r="Y932" s="76">
        <f t="shared" si="298"/>
        <v>0.5</v>
      </c>
      <c r="Z932" s="76">
        <f t="shared" si="280"/>
        <v>0.5</v>
      </c>
      <c r="AA932" s="76">
        <f t="shared" si="299"/>
        <v>-0.69314718055994529</v>
      </c>
    </row>
    <row r="933" spans="1:27" x14ac:dyDescent="0.25">
      <c r="A933">
        <v>0</v>
      </c>
      <c r="B933">
        <v>0</v>
      </c>
      <c r="C933">
        <v>0</v>
      </c>
      <c r="E933" s="87">
        <f t="shared" si="281"/>
        <v>0</v>
      </c>
      <c r="F933" s="87">
        <f t="shared" si="282"/>
        <v>1</v>
      </c>
      <c r="G933" s="87">
        <f t="shared" si="283"/>
        <v>0.5</v>
      </c>
      <c r="H933" s="87">
        <f t="shared" si="284"/>
        <v>0.5</v>
      </c>
      <c r="I933" s="87">
        <f t="shared" si="285"/>
        <v>-0.69314718055994529</v>
      </c>
      <c r="K933" s="76">
        <f t="shared" si="286"/>
        <v>0</v>
      </c>
      <c r="L933" s="76">
        <f t="shared" si="287"/>
        <v>1</v>
      </c>
      <c r="M933" s="76">
        <f t="shared" si="288"/>
        <v>0.5</v>
      </c>
      <c r="N933" s="76">
        <f t="shared" si="289"/>
        <v>0.5</v>
      </c>
      <c r="O933" s="76">
        <f t="shared" si="290"/>
        <v>-0.69314718055994529</v>
      </c>
      <c r="Q933" s="76">
        <f t="shared" si="291"/>
        <v>0</v>
      </c>
      <c r="R933" s="76">
        <f t="shared" si="292"/>
        <v>1</v>
      </c>
      <c r="S933" s="76">
        <f t="shared" si="293"/>
        <v>0.5</v>
      </c>
      <c r="T933" s="76">
        <f t="shared" si="294"/>
        <v>0.5</v>
      </c>
      <c r="U933" s="76">
        <f t="shared" si="295"/>
        <v>-0.69314718055994529</v>
      </c>
      <c r="W933" s="76">
        <f t="shared" si="296"/>
        <v>0</v>
      </c>
      <c r="X933" s="76">
        <f t="shared" si="297"/>
        <v>1</v>
      </c>
      <c r="Y933" s="76">
        <f t="shared" si="298"/>
        <v>0.5</v>
      </c>
      <c r="Z933" s="76">
        <f t="shared" si="280"/>
        <v>0.5</v>
      </c>
      <c r="AA933" s="76">
        <f t="shared" si="299"/>
        <v>-0.69314718055994529</v>
      </c>
    </row>
    <row r="934" spans="1:27" x14ac:dyDescent="0.25">
      <c r="A934">
        <v>0</v>
      </c>
      <c r="B934">
        <v>0</v>
      </c>
      <c r="C934">
        <v>1</v>
      </c>
      <c r="E934" s="87">
        <f t="shared" si="281"/>
        <v>0</v>
      </c>
      <c r="F934" s="87">
        <f t="shared" si="282"/>
        <v>1</v>
      </c>
      <c r="G934" s="87">
        <f t="shared" si="283"/>
        <v>0.5</v>
      </c>
      <c r="H934" s="87">
        <f t="shared" si="284"/>
        <v>0.5</v>
      </c>
      <c r="I934" s="87">
        <f t="shared" si="285"/>
        <v>-0.69314718055994529</v>
      </c>
      <c r="K934" s="76">
        <f t="shared" si="286"/>
        <v>0.605195533283861</v>
      </c>
      <c r="L934" s="76">
        <f t="shared" si="287"/>
        <v>1.8316103146534117</v>
      </c>
      <c r="M934" s="76">
        <f t="shared" si="288"/>
        <v>0.64684406084231982</v>
      </c>
      <c r="N934" s="76">
        <f t="shared" si="289"/>
        <v>0.35315593915768018</v>
      </c>
      <c r="O934" s="76">
        <f t="shared" si="290"/>
        <v>-1.0408455656056446</v>
      </c>
      <c r="Q934" s="76">
        <f t="shared" si="291"/>
        <v>0.605195533283861</v>
      </c>
      <c r="R934" s="76">
        <f t="shared" si="292"/>
        <v>1.8316103146534117</v>
      </c>
      <c r="S934" s="76">
        <f t="shared" si="293"/>
        <v>0.64684406084231982</v>
      </c>
      <c r="T934" s="76">
        <f t="shared" si="294"/>
        <v>0.35315593915768018</v>
      </c>
      <c r="U934" s="76">
        <f t="shared" si="295"/>
        <v>-1.0408455656056446</v>
      </c>
      <c r="W934" s="76">
        <f t="shared" si="296"/>
        <v>0</v>
      </c>
      <c r="X934" s="76">
        <f t="shared" si="297"/>
        <v>1</v>
      </c>
      <c r="Y934" s="76">
        <f t="shared" si="298"/>
        <v>0.5</v>
      </c>
      <c r="Z934" s="76">
        <f t="shared" si="280"/>
        <v>0.5</v>
      </c>
      <c r="AA934" s="76">
        <f t="shared" si="299"/>
        <v>-0.69314718055994529</v>
      </c>
    </row>
    <row r="935" spans="1:27" x14ac:dyDescent="0.25">
      <c r="A935">
        <v>0</v>
      </c>
      <c r="B935">
        <v>0</v>
      </c>
      <c r="C935">
        <v>1</v>
      </c>
      <c r="E935" s="87">
        <f t="shared" si="281"/>
        <v>0</v>
      </c>
      <c r="F935" s="87">
        <f t="shared" si="282"/>
        <v>1</v>
      </c>
      <c r="G935" s="87">
        <f t="shared" si="283"/>
        <v>0.5</v>
      </c>
      <c r="H935" s="87">
        <f t="shared" si="284"/>
        <v>0.5</v>
      </c>
      <c r="I935" s="87">
        <f t="shared" si="285"/>
        <v>-0.69314718055994529</v>
      </c>
      <c r="K935" s="76">
        <f t="shared" si="286"/>
        <v>0.605195533283861</v>
      </c>
      <c r="L935" s="76">
        <f t="shared" si="287"/>
        <v>1.8316103146534117</v>
      </c>
      <c r="M935" s="76">
        <f t="shared" si="288"/>
        <v>0.64684406084231982</v>
      </c>
      <c r="N935" s="76">
        <f t="shared" si="289"/>
        <v>0.35315593915768018</v>
      </c>
      <c r="O935" s="76">
        <f t="shared" si="290"/>
        <v>-1.0408455656056446</v>
      </c>
      <c r="Q935" s="76">
        <f t="shared" si="291"/>
        <v>0.605195533283861</v>
      </c>
      <c r="R935" s="76">
        <f t="shared" si="292"/>
        <v>1.8316103146534117</v>
      </c>
      <c r="S935" s="76">
        <f t="shared" si="293"/>
        <v>0.64684406084231982</v>
      </c>
      <c r="T935" s="76">
        <f t="shared" si="294"/>
        <v>0.35315593915768018</v>
      </c>
      <c r="U935" s="76">
        <f t="shared" si="295"/>
        <v>-1.0408455656056446</v>
      </c>
      <c r="W935" s="76">
        <f t="shared" si="296"/>
        <v>0</v>
      </c>
      <c r="X935" s="76">
        <f t="shared" si="297"/>
        <v>1</v>
      </c>
      <c r="Y935" s="76">
        <f t="shared" si="298"/>
        <v>0.5</v>
      </c>
      <c r="Z935" s="76">
        <f t="shared" si="280"/>
        <v>0.5</v>
      </c>
      <c r="AA935" s="76">
        <f t="shared" si="299"/>
        <v>-0.69314718055994529</v>
      </c>
    </row>
    <row r="936" spans="1:27" x14ac:dyDescent="0.25">
      <c r="A936">
        <v>0</v>
      </c>
      <c r="B936">
        <v>0</v>
      </c>
      <c r="C936">
        <v>0</v>
      </c>
      <c r="E936" s="87">
        <f t="shared" si="281"/>
        <v>0</v>
      </c>
      <c r="F936" s="87">
        <f t="shared" si="282"/>
        <v>1</v>
      </c>
      <c r="G936" s="87">
        <f t="shared" si="283"/>
        <v>0.5</v>
      </c>
      <c r="H936" s="87">
        <f t="shared" si="284"/>
        <v>0.5</v>
      </c>
      <c r="I936" s="87">
        <f t="shared" si="285"/>
        <v>-0.69314718055994529</v>
      </c>
      <c r="K936" s="76">
        <f t="shared" si="286"/>
        <v>0</v>
      </c>
      <c r="L936" s="76">
        <f t="shared" si="287"/>
        <v>1</v>
      </c>
      <c r="M936" s="76">
        <f t="shared" si="288"/>
        <v>0.5</v>
      </c>
      <c r="N936" s="76">
        <f t="shared" si="289"/>
        <v>0.5</v>
      </c>
      <c r="O936" s="76">
        <f t="shared" si="290"/>
        <v>-0.69314718055994529</v>
      </c>
      <c r="Q936" s="76">
        <f t="shared" si="291"/>
        <v>0</v>
      </c>
      <c r="R936" s="76">
        <f t="shared" si="292"/>
        <v>1</v>
      </c>
      <c r="S936" s="76">
        <f t="shared" si="293"/>
        <v>0.5</v>
      </c>
      <c r="T936" s="76">
        <f t="shared" si="294"/>
        <v>0.5</v>
      </c>
      <c r="U936" s="76">
        <f t="shared" si="295"/>
        <v>-0.69314718055994529</v>
      </c>
      <c r="W936" s="76">
        <f t="shared" si="296"/>
        <v>0</v>
      </c>
      <c r="X936" s="76">
        <f t="shared" si="297"/>
        <v>1</v>
      </c>
      <c r="Y936" s="76">
        <f t="shared" si="298"/>
        <v>0.5</v>
      </c>
      <c r="Z936" s="76">
        <f t="shared" si="280"/>
        <v>0.5</v>
      </c>
      <c r="AA936" s="76">
        <f t="shared" si="299"/>
        <v>-0.69314718055994529</v>
      </c>
    </row>
    <row r="937" spans="1:27" x14ac:dyDescent="0.25">
      <c r="A937">
        <v>0</v>
      </c>
      <c r="B937">
        <v>0</v>
      </c>
      <c r="C937">
        <v>0</v>
      </c>
      <c r="E937" s="87">
        <f t="shared" si="281"/>
        <v>0</v>
      </c>
      <c r="F937" s="87">
        <f t="shared" si="282"/>
        <v>1</v>
      </c>
      <c r="G937" s="87">
        <f t="shared" si="283"/>
        <v>0.5</v>
      </c>
      <c r="H937" s="87">
        <f t="shared" si="284"/>
        <v>0.5</v>
      </c>
      <c r="I937" s="87">
        <f t="shared" si="285"/>
        <v>-0.69314718055994529</v>
      </c>
      <c r="K937" s="76">
        <f t="shared" si="286"/>
        <v>0</v>
      </c>
      <c r="L937" s="76">
        <f t="shared" si="287"/>
        <v>1</v>
      </c>
      <c r="M937" s="76">
        <f t="shared" si="288"/>
        <v>0.5</v>
      </c>
      <c r="N937" s="76">
        <f t="shared" si="289"/>
        <v>0.5</v>
      </c>
      <c r="O937" s="76">
        <f t="shared" si="290"/>
        <v>-0.69314718055994529</v>
      </c>
      <c r="Q937" s="76">
        <f t="shared" si="291"/>
        <v>0</v>
      </c>
      <c r="R937" s="76">
        <f t="shared" si="292"/>
        <v>1</v>
      </c>
      <c r="S937" s="76">
        <f t="shared" si="293"/>
        <v>0.5</v>
      </c>
      <c r="T937" s="76">
        <f t="shared" si="294"/>
        <v>0.5</v>
      </c>
      <c r="U937" s="76">
        <f t="shared" si="295"/>
        <v>-0.69314718055994529</v>
      </c>
      <c r="W937" s="76">
        <f t="shared" si="296"/>
        <v>0</v>
      </c>
      <c r="X937" s="76">
        <f t="shared" si="297"/>
        <v>1</v>
      </c>
      <c r="Y937" s="76">
        <f t="shared" si="298"/>
        <v>0.5</v>
      </c>
      <c r="Z937" s="76">
        <f t="shared" si="280"/>
        <v>0.5</v>
      </c>
      <c r="AA937" s="76">
        <f t="shared" si="299"/>
        <v>-0.69314718055994529</v>
      </c>
    </row>
    <row r="938" spans="1:27" x14ac:dyDescent="0.25">
      <c r="A938">
        <v>0</v>
      </c>
      <c r="B938">
        <v>0</v>
      </c>
      <c r="C938">
        <v>0</v>
      </c>
      <c r="E938" s="87">
        <f t="shared" si="281"/>
        <v>0</v>
      </c>
      <c r="F938" s="87">
        <f t="shared" si="282"/>
        <v>1</v>
      </c>
      <c r="G938" s="87">
        <f t="shared" si="283"/>
        <v>0.5</v>
      </c>
      <c r="H938" s="87">
        <f t="shared" si="284"/>
        <v>0.5</v>
      </c>
      <c r="I938" s="87">
        <f t="shared" si="285"/>
        <v>-0.69314718055994529</v>
      </c>
      <c r="K938" s="76">
        <f t="shared" si="286"/>
        <v>0</v>
      </c>
      <c r="L938" s="76">
        <f t="shared" si="287"/>
        <v>1</v>
      </c>
      <c r="M938" s="76">
        <f t="shared" si="288"/>
        <v>0.5</v>
      </c>
      <c r="N938" s="76">
        <f t="shared" si="289"/>
        <v>0.5</v>
      </c>
      <c r="O938" s="76">
        <f t="shared" si="290"/>
        <v>-0.69314718055994529</v>
      </c>
      <c r="Q938" s="76">
        <f t="shared" si="291"/>
        <v>0</v>
      </c>
      <c r="R938" s="76">
        <f t="shared" si="292"/>
        <v>1</v>
      </c>
      <c r="S938" s="76">
        <f t="shared" si="293"/>
        <v>0.5</v>
      </c>
      <c r="T938" s="76">
        <f t="shared" si="294"/>
        <v>0.5</v>
      </c>
      <c r="U938" s="76">
        <f t="shared" si="295"/>
        <v>-0.69314718055994529</v>
      </c>
      <c r="W938" s="76">
        <f t="shared" si="296"/>
        <v>0</v>
      </c>
      <c r="X938" s="76">
        <f t="shared" si="297"/>
        <v>1</v>
      </c>
      <c r="Y938" s="76">
        <f t="shared" si="298"/>
        <v>0.5</v>
      </c>
      <c r="Z938" s="76">
        <f t="shared" si="280"/>
        <v>0.5</v>
      </c>
      <c r="AA938" s="76">
        <f t="shared" si="299"/>
        <v>-0.69314718055994529</v>
      </c>
    </row>
    <row r="939" spans="1:27" x14ac:dyDescent="0.25">
      <c r="A939">
        <v>0</v>
      </c>
      <c r="B939">
        <v>0</v>
      </c>
      <c r="C939">
        <v>0</v>
      </c>
      <c r="E939" s="87">
        <f t="shared" si="281"/>
        <v>0</v>
      </c>
      <c r="F939" s="87">
        <f t="shared" si="282"/>
        <v>1</v>
      </c>
      <c r="G939" s="87">
        <f t="shared" si="283"/>
        <v>0.5</v>
      </c>
      <c r="H939" s="87">
        <f t="shared" si="284"/>
        <v>0.5</v>
      </c>
      <c r="I939" s="87">
        <f t="shared" si="285"/>
        <v>-0.69314718055994529</v>
      </c>
      <c r="K939" s="76">
        <f t="shared" si="286"/>
        <v>0</v>
      </c>
      <c r="L939" s="76">
        <f t="shared" si="287"/>
        <v>1</v>
      </c>
      <c r="M939" s="76">
        <f t="shared" si="288"/>
        <v>0.5</v>
      </c>
      <c r="N939" s="76">
        <f t="shared" si="289"/>
        <v>0.5</v>
      </c>
      <c r="O939" s="76">
        <f t="shared" si="290"/>
        <v>-0.69314718055994529</v>
      </c>
      <c r="Q939" s="76">
        <f t="shared" si="291"/>
        <v>0</v>
      </c>
      <c r="R939" s="76">
        <f t="shared" si="292"/>
        <v>1</v>
      </c>
      <c r="S939" s="76">
        <f t="shared" si="293"/>
        <v>0.5</v>
      </c>
      <c r="T939" s="76">
        <f t="shared" si="294"/>
        <v>0.5</v>
      </c>
      <c r="U939" s="76">
        <f t="shared" si="295"/>
        <v>-0.69314718055994529</v>
      </c>
      <c r="W939" s="76">
        <f t="shared" si="296"/>
        <v>0</v>
      </c>
      <c r="X939" s="76">
        <f t="shared" si="297"/>
        <v>1</v>
      </c>
      <c r="Y939" s="76">
        <f t="shared" si="298"/>
        <v>0.5</v>
      </c>
      <c r="Z939" s="76">
        <f t="shared" si="280"/>
        <v>0.5</v>
      </c>
      <c r="AA939" s="76">
        <f t="shared" si="299"/>
        <v>-0.69314718055994529</v>
      </c>
    </row>
    <row r="940" spans="1:27" x14ac:dyDescent="0.25">
      <c r="A940">
        <v>0</v>
      </c>
      <c r="B940">
        <v>0</v>
      </c>
      <c r="C940">
        <v>1</v>
      </c>
      <c r="E940" s="87">
        <f t="shared" si="281"/>
        <v>0</v>
      </c>
      <c r="F940" s="87">
        <f t="shared" si="282"/>
        <v>1</v>
      </c>
      <c r="G940" s="87">
        <f t="shared" si="283"/>
        <v>0.5</v>
      </c>
      <c r="H940" s="87">
        <f t="shared" si="284"/>
        <v>0.5</v>
      </c>
      <c r="I940" s="87">
        <f t="shared" si="285"/>
        <v>-0.69314718055994529</v>
      </c>
      <c r="K940" s="76">
        <f t="shared" si="286"/>
        <v>0.605195533283861</v>
      </c>
      <c r="L940" s="76">
        <f t="shared" si="287"/>
        <v>1.8316103146534117</v>
      </c>
      <c r="M940" s="76">
        <f t="shared" si="288"/>
        <v>0.64684406084231982</v>
      </c>
      <c r="N940" s="76">
        <f t="shared" si="289"/>
        <v>0.35315593915768018</v>
      </c>
      <c r="O940" s="76">
        <f t="shared" si="290"/>
        <v>-1.0408455656056446</v>
      </c>
      <c r="Q940" s="76">
        <f t="shared" si="291"/>
        <v>0.605195533283861</v>
      </c>
      <c r="R940" s="76">
        <f t="shared" si="292"/>
        <v>1.8316103146534117</v>
      </c>
      <c r="S940" s="76">
        <f t="shared" si="293"/>
        <v>0.64684406084231982</v>
      </c>
      <c r="T940" s="76">
        <f t="shared" si="294"/>
        <v>0.35315593915768018</v>
      </c>
      <c r="U940" s="76">
        <f t="shared" si="295"/>
        <v>-1.0408455656056446</v>
      </c>
      <c r="W940" s="76">
        <f t="shared" si="296"/>
        <v>0</v>
      </c>
      <c r="X940" s="76">
        <f t="shared" si="297"/>
        <v>1</v>
      </c>
      <c r="Y940" s="76">
        <f t="shared" si="298"/>
        <v>0.5</v>
      </c>
      <c r="Z940" s="76">
        <f t="shared" si="280"/>
        <v>0.5</v>
      </c>
      <c r="AA940" s="76">
        <f t="shared" si="299"/>
        <v>-0.69314718055994529</v>
      </c>
    </row>
    <row r="941" spans="1:27" x14ac:dyDescent="0.25">
      <c r="A941">
        <v>0</v>
      </c>
      <c r="B941">
        <v>0</v>
      </c>
      <c r="C941">
        <v>0</v>
      </c>
      <c r="E941" s="87">
        <f t="shared" si="281"/>
        <v>0</v>
      </c>
      <c r="F941" s="87">
        <f t="shared" si="282"/>
        <v>1</v>
      </c>
      <c r="G941" s="87">
        <f t="shared" si="283"/>
        <v>0.5</v>
      </c>
      <c r="H941" s="87">
        <f t="shared" si="284"/>
        <v>0.5</v>
      </c>
      <c r="I941" s="87">
        <f t="shared" si="285"/>
        <v>-0.69314718055994529</v>
      </c>
      <c r="K941" s="76">
        <f t="shared" si="286"/>
        <v>0</v>
      </c>
      <c r="L941" s="76">
        <f t="shared" si="287"/>
        <v>1</v>
      </c>
      <c r="M941" s="76">
        <f t="shared" si="288"/>
        <v>0.5</v>
      </c>
      <c r="N941" s="76">
        <f t="shared" si="289"/>
        <v>0.5</v>
      </c>
      <c r="O941" s="76">
        <f t="shared" si="290"/>
        <v>-0.69314718055994529</v>
      </c>
      <c r="Q941" s="76">
        <f t="shared" si="291"/>
        <v>0</v>
      </c>
      <c r="R941" s="76">
        <f t="shared" si="292"/>
        <v>1</v>
      </c>
      <c r="S941" s="76">
        <f t="shared" si="293"/>
        <v>0.5</v>
      </c>
      <c r="T941" s="76">
        <f t="shared" si="294"/>
        <v>0.5</v>
      </c>
      <c r="U941" s="76">
        <f t="shared" si="295"/>
        <v>-0.69314718055994529</v>
      </c>
      <c r="W941" s="76">
        <f t="shared" si="296"/>
        <v>0</v>
      </c>
      <c r="X941" s="76">
        <f t="shared" si="297"/>
        <v>1</v>
      </c>
      <c r="Y941" s="76">
        <f t="shared" si="298"/>
        <v>0.5</v>
      </c>
      <c r="Z941" s="76">
        <f t="shared" si="280"/>
        <v>0.5</v>
      </c>
      <c r="AA941" s="76">
        <f t="shared" si="299"/>
        <v>-0.69314718055994529</v>
      </c>
    </row>
    <row r="942" spans="1:27" x14ac:dyDescent="0.25">
      <c r="A942">
        <v>0</v>
      </c>
      <c r="B942">
        <v>0</v>
      </c>
      <c r="C942">
        <v>0</v>
      </c>
      <c r="E942" s="87">
        <f t="shared" si="281"/>
        <v>0</v>
      </c>
      <c r="F942" s="87">
        <f t="shared" si="282"/>
        <v>1</v>
      </c>
      <c r="G942" s="87">
        <f t="shared" si="283"/>
        <v>0.5</v>
      </c>
      <c r="H942" s="87">
        <f t="shared" si="284"/>
        <v>0.5</v>
      </c>
      <c r="I942" s="87">
        <f t="shared" si="285"/>
        <v>-0.69314718055994529</v>
      </c>
      <c r="K942" s="76">
        <f t="shared" si="286"/>
        <v>0</v>
      </c>
      <c r="L942" s="76">
        <f t="shared" si="287"/>
        <v>1</v>
      </c>
      <c r="M942" s="76">
        <f t="shared" si="288"/>
        <v>0.5</v>
      </c>
      <c r="N942" s="76">
        <f t="shared" si="289"/>
        <v>0.5</v>
      </c>
      <c r="O942" s="76">
        <f t="shared" si="290"/>
        <v>-0.69314718055994529</v>
      </c>
      <c r="Q942" s="76">
        <f t="shared" si="291"/>
        <v>0</v>
      </c>
      <c r="R942" s="76">
        <f t="shared" si="292"/>
        <v>1</v>
      </c>
      <c r="S942" s="76">
        <f t="shared" si="293"/>
        <v>0.5</v>
      </c>
      <c r="T942" s="76">
        <f t="shared" si="294"/>
        <v>0.5</v>
      </c>
      <c r="U942" s="76">
        <f t="shared" si="295"/>
        <v>-0.69314718055994529</v>
      </c>
      <c r="W942" s="76">
        <f t="shared" si="296"/>
        <v>0</v>
      </c>
      <c r="X942" s="76">
        <f t="shared" si="297"/>
        <v>1</v>
      </c>
      <c r="Y942" s="76">
        <f t="shared" si="298"/>
        <v>0.5</v>
      </c>
      <c r="Z942" s="76">
        <f t="shared" si="280"/>
        <v>0.5</v>
      </c>
      <c r="AA942" s="76">
        <f t="shared" si="299"/>
        <v>-0.69314718055994529</v>
      </c>
    </row>
    <row r="943" spans="1:27" x14ac:dyDescent="0.25">
      <c r="A943">
        <v>0</v>
      </c>
      <c r="B943">
        <v>0</v>
      </c>
      <c r="C943">
        <v>0</v>
      </c>
      <c r="E943" s="87">
        <f t="shared" si="281"/>
        <v>0</v>
      </c>
      <c r="F943" s="87">
        <f t="shared" si="282"/>
        <v>1</v>
      </c>
      <c r="G943" s="87">
        <f t="shared" si="283"/>
        <v>0.5</v>
      </c>
      <c r="H943" s="87">
        <f t="shared" si="284"/>
        <v>0.5</v>
      </c>
      <c r="I943" s="87">
        <f t="shared" si="285"/>
        <v>-0.69314718055994529</v>
      </c>
      <c r="K943" s="76">
        <f t="shared" si="286"/>
        <v>0</v>
      </c>
      <c r="L943" s="76">
        <f t="shared" si="287"/>
        <v>1</v>
      </c>
      <c r="M943" s="76">
        <f t="shared" si="288"/>
        <v>0.5</v>
      </c>
      <c r="N943" s="76">
        <f t="shared" si="289"/>
        <v>0.5</v>
      </c>
      <c r="O943" s="76">
        <f t="shared" si="290"/>
        <v>-0.69314718055994529</v>
      </c>
      <c r="Q943" s="76">
        <f t="shared" si="291"/>
        <v>0</v>
      </c>
      <c r="R943" s="76">
        <f t="shared" si="292"/>
        <v>1</v>
      </c>
      <c r="S943" s="76">
        <f t="shared" si="293"/>
        <v>0.5</v>
      </c>
      <c r="T943" s="76">
        <f t="shared" si="294"/>
        <v>0.5</v>
      </c>
      <c r="U943" s="76">
        <f t="shared" si="295"/>
        <v>-0.69314718055994529</v>
      </c>
      <c r="W943" s="76">
        <f t="shared" si="296"/>
        <v>0</v>
      </c>
      <c r="X943" s="76">
        <f t="shared" si="297"/>
        <v>1</v>
      </c>
      <c r="Y943" s="76">
        <f t="shared" si="298"/>
        <v>0.5</v>
      </c>
      <c r="Z943" s="76">
        <f t="shared" si="280"/>
        <v>0.5</v>
      </c>
      <c r="AA943" s="76">
        <f t="shared" si="299"/>
        <v>-0.69314718055994529</v>
      </c>
    </row>
    <row r="944" spans="1:27" x14ac:dyDescent="0.25">
      <c r="A944">
        <v>0</v>
      </c>
      <c r="B944">
        <v>0</v>
      </c>
      <c r="C944">
        <v>1</v>
      </c>
      <c r="E944" s="87">
        <f t="shared" si="281"/>
        <v>0</v>
      </c>
      <c r="F944" s="87">
        <f t="shared" si="282"/>
        <v>1</v>
      </c>
      <c r="G944" s="87">
        <f t="shared" si="283"/>
        <v>0.5</v>
      </c>
      <c r="H944" s="87">
        <f t="shared" si="284"/>
        <v>0.5</v>
      </c>
      <c r="I944" s="87">
        <f t="shared" si="285"/>
        <v>-0.69314718055994529</v>
      </c>
      <c r="K944" s="76">
        <f t="shared" si="286"/>
        <v>0.605195533283861</v>
      </c>
      <c r="L944" s="76">
        <f t="shared" si="287"/>
        <v>1.8316103146534117</v>
      </c>
      <c r="M944" s="76">
        <f t="shared" si="288"/>
        <v>0.64684406084231982</v>
      </c>
      <c r="N944" s="76">
        <f t="shared" si="289"/>
        <v>0.35315593915768018</v>
      </c>
      <c r="O944" s="76">
        <f t="shared" si="290"/>
        <v>-1.0408455656056446</v>
      </c>
      <c r="Q944" s="76">
        <f t="shared" si="291"/>
        <v>0.605195533283861</v>
      </c>
      <c r="R944" s="76">
        <f t="shared" si="292"/>
        <v>1.8316103146534117</v>
      </c>
      <c r="S944" s="76">
        <f t="shared" si="293"/>
        <v>0.64684406084231982</v>
      </c>
      <c r="T944" s="76">
        <f t="shared" si="294"/>
        <v>0.35315593915768018</v>
      </c>
      <c r="U944" s="76">
        <f t="shared" si="295"/>
        <v>-1.0408455656056446</v>
      </c>
      <c r="W944" s="76">
        <f t="shared" si="296"/>
        <v>0</v>
      </c>
      <c r="X944" s="76">
        <f t="shared" si="297"/>
        <v>1</v>
      </c>
      <c r="Y944" s="76">
        <f t="shared" si="298"/>
        <v>0.5</v>
      </c>
      <c r="Z944" s="76">
        <f t="shared" si="280"/>
        <v>0.5</v>
      </c>
      <c r="AA944" s="76">
        <f t="shared" si="299"/>
        <v>-0.69314718055994529</v>
      </c>
    </row>
    <row r="945" spans="1:27" x14ac:dyDescent="0.25">
      <c r="A945">
        <v>0</v>
      </c>
      <c r="B945">
        <v>0</v>
      </c>
      <c r="C945">
        <v>0</v>
      </c>
      <c r="E945" s="87">
        <f t="shared" si="281"/>
        <v>0</v>
      </c>
      <c r="F945" s="87">
        <f t="shared" si="282"/>
        <v>1</v>
      </c>
      <c r="G945" s="87">
        <f t="shared" si="283"/>
        <v>0.5</v>
      </c>
      <c r="H945" s="87">
        <f t="shared" si="284"/>
        <v>0.5</v>
      </c>
      <c r="I945" s="87">
        <f t="shared" si="285"/>
        <v>-0.69314718055994529</v>
      </c>
      <c r="K945" s="76">
        <f t="shared" si="286"/>
        <v>0</v>
      </c>
      <c r="L945" s="76">
        <f t="shared" si="287"/>
        <v>1</v>
      </c>
      <c r="M945" s="76">
        <f t="shared" si="288"/>
        <v>0.5</v>
      </c>
      <c r="N945" s="76">
        <f t="shared" si="289"/>
        <v>0.5</v>
      </c>
      <c r="O945" s="76">
        <f t="shared" si="290"/>
        <v>-0.69314718055994529</v>
      </c>
      <c r="Q945" s="76">
        <f t="shared" si="291"/>
        <v>0</v>
      </c>
      <c r="R945" s="76">
        <f t="shared" si="292"/>
        <v>1</v>
      </c>
      <c r="S945" s="76">
        <f t="shared" si="293"/>
        <v>0.5</v>
      </c>
      <c r="T945" s="76">
        <f t="shared" si="294"/>
        <v>0.5</v>
      </c>
      <c r="U945" s="76">
        <f t="shared" si="295"/>
        <v>-0.69314718055994529</v>
      </c>
      <c r="W945" s="76">
        <f t="shared" si="296"/>
        <v>0</v>
      </c>
      <c r="X945" s="76">
        <f t="shared" si="297"/>
        <v>1</v>
      </c>
      <c r="Y945" s="76">
        <f t="shared" si="298"/>
        <v>0.5</v>
      </c>
      <c r="Z945" s="76">
        <f t="shared" si="280"/>
        <v>0.5</v>
      </c>
      <c r="AA945" s="76">
        <f t="shared" si="299"/>
        <v>-0.69314718055994529</v>
      </c>
    </row>
    <row r="946" spans="1:27" x14ac:dyDescent="0.25">
      <c r="A946">
        <v>0</v>
      </c>
      <c r="B946">
        <v>0</v>
      </c>
      <c r="C946">
        <v>1</v>
      </c>
      <c r="E946" s="87">
        <f t="shared" si="281"/>
        <v>0</v>
      </c>
      <c r="F946" s="87">
        <f t="shared" si="282"/>
        <v>1</v>
      </c>
      <c r="G946" s="87">
        <f t="shared" si="283"/>
        <v>0.5</v>
      </c>
      <c r="H946" s="87">
        <f t="shared" si="284"/>
        <v>0.5</v>
      </c>
      <c r="I946" s="87">
        <f t="shared" si="285"/>
        <v>-0.69314718055994529</v>
      </c>
      <c r="K946" s="76">
        <f t="shared" si="286"/>
        <v>0.605195533283861</v>
      </c>
      <c r="L946" s="76">
        <f t="shared" si="287"/>
        <v>1.8316103146534117</v>
      </c>
      <c r="M946" s="76">
        <f t="shared" si="288"/>
        <v>0.64684406084231982</v>
      </c>
      <c r="N946" s="76">
        <f t="shared" si="289"/>
        <v>0.35315593915768018</v>
      </c>
      <c r="O946" s="76">
        <f t="shared" si="290"/>
        <v>-1.0408455656056446</v>
      </c>
      <c r="Q946" s="76">
        <f t="shared" si="291"/>
        <v>0.605195533283861</v>
      </c>
      <c r="R946" s="76">
        <f t="shared" si="292"/>
        <v>1.8316103146534117</v>
      </c>
      <c r="S946" s="76">
        <f t="shared" si="293"/>
        <v>0.64684406084231982</v>
      </c>
      <c r="T946" s="76">
        <f t="shared" si="294"/>
        <v>0.35315593915768018</v>
      </c>
      <c r="U946" s="76">
        <f t="shared" si="295"/>
        <v>-1.0408455656056446</v>
      </c>
      <c r="W946" s="76">
        <f t="shared" si="296"/>
        <v>0</v>
      </c>
      <c r="X946" s="76">
        <f t="shared" si="297"/>
        <v>1</v>
      </c>
      <c r="Y946" s="76">
        <f t="shared" si="298"/>
        <v>0.5</v>
      </c>
      <c r="Z946" s="76">
        <f t="shared" si="280"/>
        <v>0.5</v>
      </c>
      <c r="AA946" s="76">
        <f t="shared" si="299"/>
        <v>-0.69314718055994529</v>
      </c>
    </row>
    <row r="947" spans="1:27" x14ac:dyDescent="0.25">
      <c r="A947">
        <v>0</v>
      </c>
      <c r="B947">
        <v>0</v>
      </c>
      <c r="C947">
        <v>0</v>
      </c>
      <c r="E947" s="87">
        <f t="shared" si="281"/>
        <v>0</v>
      </c>
      <c r="F947" s="87">
        <f t="shared" si="282"/>
        <v>1</v>
      </c>
      <c r="G947" s="87">
        <f t="shared" si="283"/>
        <v>0.5</v>
      </c>
      <c r="H947" s="87">
        <f t="shared" si="284"/>
        <v>0.5</v>
      </c>
      <c r="I947" s="87">
        <f t="shared" si="285"/>
        <v>-0.69314718055994529</v>
      </c>
      <c r="K947" s="76">
        <f t="shared" si="286"/>
        <v>0</v>
      </c>
      <c r="L947" s="76">
        <f t="shared" si="287"/>
        <v>1</v>
      </c>
      <c r="M947" s="76">
        <f t="shared" si="288"/>
        <v>0.5</v>
      </c>
      <c r="N947" s="76">
        <f t="shared" si="289"/>
        <v>0.5</v>
      </c>
      <c r="O947" s="76">
        <f t="shared" si="290"/>
        <v>-0.69314718055994529</v>
      </c>
      <c r="Q947" s="76">
        <f t="shared" si="291"/>
        <v>0</v>
      </c>
      <c r="R947" s="76">
        <f t="shared" si="292"/>
        <v>1</v>
      </c>
      <c r="S947" s="76">
        <f t="shared" si="293"/>
        <v>0.5</v>
      </c>
      <c r="T947" s="76">
        <f t="shared" si="294"/>
        <v>0.5</v>
      </c>
      <c r="U947" s="76">
        <f t="shared" si="295"/>
        <v>-0.69314718055994529</v>
      </c>
      <c r="W947" s="76">
        <f t="shared" si="296"/>
        <v>0</v>
      </c>
      <c r="X947" s="76">
        <f t="shared" si="297"/>
        <v>1</v>
      </c>
      <c r="Y947" s="76">
        <f t="shared" si="298"/>
        <v>0.5</v>
      </c>
      <c r="Z947" s="76">
        <f t="shared" si="280"/>
        <v>0.5</v>
      </c>
      <c r="AA947" s="76">
        <f t="shared" si="299"/>
        <v>-0.69314718055994529</v>
      </c>
    </row>
    <row r="948" spans="1:27" x14ac:dyDescent="0.25">
      <c r="A948">
        <v>0</v>
      </c>
      <c r="B948">
        <v>0</v>
      </c>
      <c r="C948">
        <v>0</v>
      </c>
      <c r="E948" s="87">
        <f t="shared" si="281"/>
        <v>0</v>
      </c>
      <c r="F948" s="87">
        <f t="shared" si="282"/>
        <v>1</v>
      </c>
      <c r="G948" s="87">
        <f t="shared" si="283"/>
        <v>0.5</v>
      </c>
      <c r="H948" s="87">
        <f t="shared" si="284"/>
        <v>0.5</v>
      </c>
      <c r="I948" s="87">
        <f t="shared" si="285"/>
        <v>-0.69314718055994529</v>
      </c>
      <c r="K948" s="76">
        <f t="shared" si="286"/>
        <v>0</v>
      </c>
      <c r="L948" s="76">
        <f t="shared" si="287"/>
        <v>1</v>
      </c>
      <c r="M948" s="76">
        <f t="shared" si="288"/>
        <v>0.5</v>
      </c>
      <c r="N948" s="76">
        <f t="shared" si="289"/>
        <v>0.5</v>
      </c>
      <c r="O948" s="76">
        <f t="shared" si="290"/>
        <v>-0.69314718055994529</v>
      </c>
      <c r="Q948" s="76">
        <f t="shared" si="291"/>
        <v>0</v>
      </c>
      <c r="R948" s="76">
        <f t="shared" si="292"/>
        <v>1</v>
      </c>
      <c r="S948" s="76">
        <f t="shared" si="293"/>
        <v>0.5</v>
      </c>
      <c r="T948" s="76">
        <f t="shared" si="294"/>
        <v>0.5</v>
      </c>
      <c r="U948" s="76">
        <f t="shared" si="295"/>
        <v>-0.69314718055994529</v>
      </c>
      <c r="W948" s="76">
        <f t="shared" si="296"/>
        <v>0</v>
      </c>
      <c r="X948" s="76">
        <f t="shared" si="297"/>
        <v>1</v>
      </c>
      <c r="Y948" s="76">
        <f t="shared" si="298"/>
        <v>0.5</v>
      </c>
      <c r="Z948" s="76">
        <f t="shared" si="280"/>
        <v>0.5</v>
      </c>
      <c r="AA948" s="76">
        <f t="shared" si="299"/>
        <v>-0.69314718055994529</v>
      </c>
    </row>
    <row r="949" spans="1:27" x14ac:dyDescent="0.25">
      <c r="A949">
        <v>0</v>
      </c>
      <c r="B949">
        <v>0</v>
      </c>
      <c r="C949">
        <v>0</v>
      </c>
      <c r="E949" s="87">
        <f t="shared" si="281"/>
        <v>0</v>
      </c>
      <c r="F949" s="87">
        <f t="shared" si="282"/>
        <v>1</v>
      </c>
      <c r="G949" s="87">
        <f t="shared" si="283"/>
        <v>0.5</v>
      </c>
      <c r="H949" s="87">
        <f t="shared" si="284"/>
        <v>0.5</v>
      </c>
      <c r="I949" s="87">
        <f t="shared" si="285"/>
        <v>-0.69314718055994529</v>
      </c>
      <c r="K949" s="76">
        <f t="shared" si="286"/>
        <v>0</v>
      </c>
      <c r="L949" s="76">
        <f t="shared" si="287"/>
        <v>1</v>
      </c>
      <c r="M949" s="76">
        <f t="shared" si="288"/>
        <v>0.5</v>
      </c>
      <c r="N949" s="76">
        <f t="shared" si="289"/>
        <v>0.5</v>
      </c>
      <c r="O949" s="76">
        <f t="shared" si="290"/>
        <v>-0.69314718055994529</v>
      </c>
      <c r="Q949" s="76">
        <f t="shared" si="291"/>
        <v>0</v>
      </c>
      <c r="R949" s="76">
        <f t="shared" si="292"/>
        <v>1</v>
      </c>
      <c r="S949" s="76">
        <f t="shared" si="293"/>
        <v>0.5</v>
      </c>
      <c r="T949" s="76">
        <f t="shared" si="294"/>
        <v>0.5</v>
      </c>
      <c r="U949" s="76">
        <f t="shared" si="295"/>
        <v>-0.69314718055994529</v>
      </c>
      <c r="W949" s="76">
        <f t="shared" si="296"/>
        <v>0</v>
      </c>
      <c r="X949" s="76">
        <f t="shared" si="297"/>
        <v>1</v>
      </c>
      <c r="Y949" s="76">
        <f t="shared" si="298"/>
        <v>0.5</v>
      </c>
      <c r="Z949" s="76">
        <f t="shared" si="280"/>
        <v>0.5</v>
      </c>
      <c r="AA949" s="76">
        <f t="shared" si="299"/>
        <v>-0.69314718055994529</v>
      </c>
    </row>
    <row r="950" spans="1:27" x14ac:dyDescent="0.25">
      <c r="A950">
        <v>0</v>
      </c>
      <c r="B950">
        <v>0</v>
      </c>
      <c r="C950">
        <v>1</v>
      </c>
      <c r="E950" s="87">
        <f t="shared" si="281"/>
        <v>0</v>
      </c>
      <c r="F950" s="87">
        <f t="shared" si="282"/>
        <v>1</v>
      </c>
      <c r="G950" s="87">
        <f t="shared" si="283"/>
        <v>0.5</v>
      </c>
      <c r="H950" s="87">
        <f t="shared" si="284"/>
        <v>0.5</v>
      </c>
      <c r="I950" s="87">
        <f t="shared" si="285"/>
        <v>-0.69314718055994529</v>
      </c>
      <c r="K950" s="76">
        <f t="shared" si="286"/>
        <v>0.605195533283861</v>
      </c>
      <c r="L950" s="76">
        <f t="shared" si="287"/>
        <v>1.8316103146534117</v>
      </c>
      <c r="M950" s="76">
        <f t="shared" si="288"/>
        <v>0.64684406084231982</v>
      </c>
      <c r="N950" s="76">
        <f t="shared" si="289"/>
        <v>0.35315593915768018</v>
      </c>
      <c r="O950" s="76">
        <f t="shared" si="290"/>
        <v>-1.0408455656056446</v>
      </c>
      <c r="Q950" s="76">
        <f t="shared" si="291"/>
        <v>0.605195533283861</v>
      </c>
      <c r="R950" s="76">
        <f t="shared" si="292"/>
        <v>1.8316103146534117</v>
      </c>
      <c r="S950" s="76">
        <f t="shared" si="293"/>
        <v>0.64684406084231982</v>
      </c>
      <c r="T950" s="76">
        <f t="shared" si="294"/>
        <v>0.35315593915768018</v>
      </c>
      <c r="U950" s="76">
        <f t="shared" si="295"/>
        <v>-1.0408455656056446</v>
      </c>
      <c r="W950" s="76">
        <f t="shared" si="296"/>
        <v>0</v>
      </c>
      <c r="X950" s="76">
        <f t="shared" si="297"/>
        <v>1</v>
      </c>
      <c r="Y950" s="76">
        <f t="shared" si="298"/>
        <v>0.5</v>
      </c>
      <c r="Z950" s="76">
        <f t="shared" si="280"/>
        <v>0.5</v>
      </c>
      <c r="AA950" s="76">
        <f t="shared" si="299"/>
        <v>-0.69314718055994529</v>
      </c>
    </row>
    <row r="951" spans="1:27" x14ac:dyDescent="0.25">
      <c r="A951">
        <v>0</v>
      </c>
      <c r="B951">
        <v>0</v>
      </c>
      <c r="C951">
        <v>0</v>
      </c>
      <c r="E951" s="87">
        <f t="shared" si="281"/>
        <v>0</v>
      </c>
      <c r="F951" s="87">
        <f t="shared" si="282"/>
        <v>1</v>
      </c>
      <c r="G951" s="87">
        <f t="shared" si="283"/>
        <v>0.5</v>
      </c>
      <c r="H951" s="87">
        <f t="shared" si="284"/>
        <v>0.5</v>
      </c>
      <c r="I951" s="87">
        <f t="shared" si="285"/>
        <v>-0.69314718055994529</v>
      </c>
      <c r="K951" s="76">
        <f t="shared" si="286"/>
        <v>0</v>
      </c>
      <c r="L951" s="76">
        <f t="shared" si="287"/>
        <v>1</v>
      </c>
      <c r="M951" s="76">
        <f t="shared" si="288"/>
        <v>0.5</v>
      </c>
      <c r="N951" s="76">
        <f t="shared" si="289"/>
        <v>0.5</v>
      </c>
      <c r="O951" s="76">
        <f t="shared" si="290"/>
        <v>-0.69314718055994529</v>
      </c>
      <c r="Q951" s="76">
        <f t="shared" si="291"/>
        <v>0</v>
      </c>
      <c r="R951" s="76">
        <f t="shared" si="292"/>
        <v>1</v>
      </c>
      <c r="S951" s="76">
        <f t="shared" si="293"/>
        <v>0.5</v>
      </c>
      <c r="T951" s="76">
        <f t="shared" si="294"/>
        <v>0.5</v>
      </c>
      <c r="U951" s="76">
        <f t="shared" si="295"/>
        <v>-0.69314718055994529</v>
      </c>
      <c r="W951" s="76">
        <f t="shared" si="296"/>
        <v>0</v>
      </c>
      <c r="X951" s="76">
        <f t="shared" si="297"/>
        <v>1</v>
      </c>
      <c r="Y951" s="76">
        <f t="shared" si="298"/>
        <v>0.5</v>
      </c>
      <c r="Z951" s="76">
        <f t="shared" si="280"/>
        <v>0.5</v>
      </c>
      <c r="AA951" s="76">
        <f t="shared" si="299"/>
        <v>-0.69314718055994529</v>
      </c>
    </row>
    <row r="952" spans="1:27" x14ac:dyDescent="0.25">
      <c r="A952">
        <v>0</v>
      </c>
      <c r="B952">
        <v>0</v>
      </c>
      <c r="C952">
        <v>1</v>
      </c>
      <c r="E952" s="87">
        <f t="shared" si="281"/>
        <v>0</v>
      </c>
      <c r="F952" s="87">
        <f t="shared" si="282"/>
        <v>1</v>
      </c>
      <c r="G952" s="87">
        <f t="shared" si="283"/>
        <v>0.5</v>
      </c>
      <c r="H952" s="87">
        <f t="shared" si="284"/>
        <v>0.5</v>
      </c>
      <c r="I952" s="87">
        <f t="shared" si="285"/>
        <v>-0.69314718055994529</v>
      </c>
      <c r="K952" s="76">
        <f t="shared" si="286"/>
        <v>0.605195533283861</v>
      </c>
      <c r="L952" s="76">
        <f t="shared" si="287"/>
        <v>1.8316103146534117</v>
      </c>
      <c r="M952" s="76">
        <f t="shared" si="288"/>
        <v>0.64684406084231982</v>
      </c>
      <c r="N952" s="76">
        <f t="shared" si="289"/>
        <v>0.35315593915768018</v>
      </c>
      <c r="O952" s="76">
        <f t="shared" si="290"/>
        <v>-1.0408455656056446</v>
      </c>
      <c r="Q952" s="76">
        <f t="shared" si="291"/>
        <v>0.605195533283861</v>
      </c>
      <c r="R952" s="76">
        <f t="shared" si="292"/>
        <v>1.8316103146534117</v>
      </c>
      <c r="S952" s="76">
        <f t="shared" si="293"/>
        <v>0.64684406084231982</v>
      </c>
      <c r="T952" s="76">
        <f t="shared" si="294"/>
        <v>0.35315593915768018</v>
      </c>
      <c r="U952" s="76">
        <f t="shared" si="295"/>
        <v>-1.0408455656056446</v>
      </c>
      <c r="W952" s="76">
        <f t="shared" si="296"/>
        <v>0</v>
      </c>
      <c r="X952" s="76">
        <f t="shared" si="297"/>
        <v>1</v>
      </c>
      <c r="Y952" s="76">
        <f t="shared" si="298"/>
        <v>0.5</v>
      </c>
      <c r="Z952" s="76">
        <f t="shared" si="280"/>
        <v>0.5</v>
      </c>
      <c r="AA952" s="76">
        <f t="shared" si="299"/>
        <v>-0.69314718055994529</v>
      </c>
    </row>
    <row r="953" spans="1:27" x14ac:dyDescent="0.25">
      <c r="A953">
        <v>0</v>
      </c>
      <c r="B953">
        <v>0</v>
      </c>
      <c r="C953">
        <v>1</v>
      </c>
      <c r="E953" s="87">
        <f t="shared" si="281"/>
        <v>0</v>
      </c>
      <c r="F953" s="87">
        <f t="shared" si="282"/>
        <v>1</v>
      </c>
      <c r="G953" s="87">
        <f t="shared" si="283"/>
        <v>0.5</v>
      </c>
      <c r="H953" s="87">
        <f t="shared" si="284"/>
        <v>0.5</v>
      </c>
      <c r="I953" s="87">
        <f t="shared" si="285"/>
        <v>-0.69314718055994529</v>
      </c>
      <c r="K953" s="76">
        <f t="shared" si="286"/>
        <v>0.605195533283861</v>
      </c>
      <c r="L953" s="76">
        <f t="shared" si="287"/>
        <v>1.8316103146534117</v>
      </c>
      <c r="M953" s="76">
        <f t="shared" si="288"/>
        <v>0.64684406084231982</v>
      </c>
      <c r="N953" s="76">
        <f t="shared" si="289"/>
        <v>0.35315593915768018</v>
      </c>
      <c r="O953" s="76">
        <f t="shared" si="290"/>
        <v>-1.0408455656056446</v>
      </c>
      <c r="Q953" s="76">
        <f t="shared" si="291"/>
        <v>0.605195533283861</v>
      </c>
      <c r="R953" s="76">
        <f t="shared" si="292"/>
        <v>1.8316103146534117</v>
      </c>
      <c r="S953" s="76">
        <f t="shared" si="293"/>
        <v>0.64684406084231982</v>
      </c>
      <c r="T953" s="76">
        <f t="shared" si="294"/>
        <v>0.35315593915768018</v>
      </c>
      <c r="U953" s="76">
        <f t="shared" si="295"/>
        <v>-1.0408455656056446</v>
      </c>
      <c r="W953" s="76">
        <f t="shared" si="296"/>
        <v>0</v>
      </c>
      <c r="X953" s="76">
        <f t="shared" si="297"/>
        <v>1</v>
      </c>
      <c r="Y953" s="76">
        <f t="shared" si="298"/>
        <v>0.5</v>
      </c>
      <c r="Z953" s="76">
        <f t="shared" si="280"/>
        <v>0.5</v>
      </c>
      <c r="AA953" s="76">
        <f t="shared" si="299"/>
        <v>-0.69314718055994529</v>
      </c>
    </row>
    <row r="954" spans="1:27" x14ac:dyDescent="0.25">
      <c r="A954">
        <v>0</v>
      </c>
      <c r="B954">
        <v>1</v>
      </c>
      <c r="C954">
        <v>0</v>
      </c>
      <c r="E954" s="87">
        <f t="shared" si="281"/>
        <v>1.462280267582817</v>
      </c>
      <c r="F954" s="87">
        <f t="shared" si="282"/>
        <v>4.3157894714615983</v>
      </c>
      <c r="G954" s="87">
        <f t="shared" si="283"/>
        <v>0.81188118804015652</v>
      </c>
      <c r="H954" s="87">
        <f t="shared" si="284"/>
        <v>0.18811881195984348</v>
      </c>
      <c r="I954" s="87">
        <f t="shared" si="285"/>
        <v>-1.6706815372567037</v>
      </c>
      <c r="K954" s="76">
        <f t="shared" si="286"/>
        <v>1.462280267582817</v>
      </c>
      <c r="L954" s="76">
        <f t="shared" si="287"/>
        <v>4.3157894714615983</v>
      </c>
      <c r="M954" s="76">
        <f t="shared" si="288"/>
        <v>0.81188118804015652</v>
      </c>
      <c r="N954" s="76">
        <f t="shared" si="289"/>
        <v>0.18811881195984348</v>
      </c>
      <c r="O954" s="76">
        <f t="shared" si="290"/>
        <v>-1.6706815372567037</v>
      </c>
      <c r="Q954" s="76">
        <f t="shared" si="291"/>
        <v>1.462280267582817</v>
      </c>
      <c r="R954" s="76">
        <f t="shared" si="292"/>
        <v>4.3157894714615983</v>
      </c>
      <c r="S954" s="76">
        <f t="shared" si="293"/>
        <v>0.81188118804015652</v>
      </c>
      <c r="T954" s="76">
        <f t="shared" si="294"/>
        <v>0.18811881195984348</v>
      </c>
      <c r="U954" s="76">
        <f t="shared" si="295"/>
        <v>-1.6706815372567037</v>
      </c>
      <c r="W954" s="76">
        <f t="shared" si="296"/>
        <v>0</v>
      </c>
      <c r="X954" s="76">
        <f t="shared" si="297"/>
        <v>1</v>
      </c>
      <c r="Y954" s="76">
        <f t="shared" si="298"/>
        <v>0.5</v>
      </c>
      <c r="Z954" s="76">
        <f t="shared" si="280"/>
        <v>0.5</v>
      </c>
      <c r="AA954" s="76">
        <f t="shared" si="299"/>
        <v>-0.69314718055994529</v>
      </c>
    </row>
    <row r="955" spans="1:27" x14ac:dyDescent="0.25">
      <c r="A955">
        <v>0</v>
      </c>
      <c r="B955">
        <v>0</v>
      </c>
      <c r="C955">
        <v>0</v>
      </c>
      <c r="E955" s="87">
        <f t="shared" si="281"/>
        <v>0</v>
      </c>
      <c r="F955" s="87">
        <f t="shared" si="282"/>
        <v>1</v>
      </c>
      <c r="G955" s="87">
        <f t="shared" si="283"/>
        <v>0.5</v>
      </c>
      <c r="H955" s="87">
        <f t="shared" si="284"/>
        <v>0.5</v>
      </c>
      <c r="I955" s="87">
        <f t="shared" si="285"/>
        <v>-0.69314718055994529</v>
      </c>
      <c r="K955" s="76">
        <f t="shared" si="286"/>
        <v>0</v>
      </c>
      <c r="L955" s="76">
        <f t="shared" si="287"/>
        <v>1</v>
      </c>
      <c r="M955" s="76">
        <f t="shared" si="288"/>
        <v>0.5</v>
      </c>
      <c r="N955" s="76">
        <f t="shared" si="289"/>
        <v>0.5</v>
      </c>
      <c r="O955" s="76">
        <f t="shared" si="290"/>
        <v>-0.69314718055994529</v>
      </c>
      <c r="Q955" s="76">
        <f t="shared" si="291"/>
        <v>0</v>
      </c>
      <c r="R955" s="76">
        <f t="shared" si="292"/>
        <v>1</v>
      </c>
      <c r="S955" s="76">
        <f t="shared" si="293"/>
        <v>0.5</v>
      </c>
      <c r="T955" s="76">
        <f t="shared" si="294"/>
        <v>0.5</v>
      </c>
      <c r="U955" s="76">
        <f t="shared" si="295"/>
        <v>-0.69314718055994529</v>
      </c>
      <c r="W955" s="76">
        <f t="shared" si="296"/>
        <v>0</v>
      </c>
      <c r="X955" s="76">
        <f t="shared" si="297"/>
        <v>1</v>
      </c>
      <c r="Y955" s="76">
        <f t="shared" si="298"/>
        <v>0.5</v>
      </c>
      <c r="Z955" s="76">
        <f t="shared" si="280"/>
        <v>0.5</v>
      </c>
      <c r="AA955" s="76">
        <f t="shared" si="299"/>
        <v>-0.69314718055994529</v>
      </c>
    </row>
    <row r="956" spans="1:27" x14ac:dyDescent="0.25">
      <c r="A956">
        <v>0</v>
      </c>
      <c r="B956">
        <v>0</v>
      </c>
      <c r="C956">
        <v>0</v>
      </c>
      <c r="E956" s="87">
        <f t="shared" si="281"/>
        <v>0</v>
      </c>
      <c r="F956" s="87">
        <f t="shared" si="282"/>
        <v>1</v>
      </c>
      <c r="G956" s="87">
        <f t="shared" si="283"/>
        <v>0.5</v>
      </c>
      <c r="H956" s="87">
        <f t="shared" si="284"/>
        <v>0.5</v>
      </c>
      <c r="I956" s="87">
        <f t="shared" si="285"/>
        <v>-0.69314718055994529</v>
      </c>
      <c r="K956" s="76">
        <f t="shared" si="286"/>
        <v>0</v>
      </c>
      <c r="L956" s="76">
        <f t="shared" si="287"/>
        <v>1</v>
      </c>
      <c r="M956" s="76">
        <f t="shared" si="288"/>
        <v>0.5</v>
      </c>
      <c r="N956" s="76">
        <f t="shared" si="289"/>
        <v>0.5</v>
      </c>
      <c r="O956" s="76">
        <f t="shared" si="290"/>
        <v>-0.69314718055994529</v>
      </c>
      <c r="Q956" s="76">
        <f t="shared" si="291"/>
        <v>0</v>
      </c>
      <c r="R956" s="76">
        <f t="shared" si="292"/>
        <v>1</v>
      </c>
      <c r="S956" s="76">
        <f t="shared" si="293"/>
        <v>0.5</v>
      </c>
      <c r="T956" s="76">
        <f t="shared" si="294"/>
        <v>0.5</v>
      </c>
      <c r="U956" s="76">
        <f t="shared" si="295"/>
        <v>-0.69314718055994529</v>
      </c>
      <c r="W956" s="76">
        <f t="shared" si="296"/>
        <v>0</v>
      </c>
      <c r="X956" s="76">
        <f t="shared" si="297"/>
        <v>1</v>
      </c>
      <c r="Y956" s="76">
        <f t="shared" si="298"/>
        <v>0.5</v>
      </c>
      <c r="Z956" s="76">
        <f t="shared" si="280"/>
        <v>0.5</v>
      </c>
      <c r="AA956" s="76">
        <f t="shared" si="299"/>
        <v>-0.69314718055994529</v>
      </c>
    </row>
    <row r="957" spans="1:27" x14ac:dyDescent="0.25">
      <c r="A957">
        <v>0</v>
      </c>
      <c r="B957">
        <v>0</v>
      </c>
      <c r="C957">
        <v>0</v>
      </c>
      <c r="E957" s="87">
        <f t="shared" si="281"/>
        <v>0</v>
      </c>
      <c r="F957" s="87">
        <f t="shared" si="282"/>
        <v>1</v>
      </c>
      <c r="G957" s="87">
        <f t="shared" si="283"/>
        <v>0.5</v>
      </c>
      <c r="H957" s="87">
        <f t="shared" si="284"/>
        <v>0.5</v>
      </c>
      <c r="I957" s="87">
        <f t="shared" si="285"/>
        <v>-0.69314718055994529</v>
      </c>
      <c r="K957" s="76">
        <f t="shared" si="286"/>
        <v>0</v>
      </c>
      <c r="L957" s="76">
        <f t="shared" si="287"/>
        <v>1</v>
      </c>
      <c r="M957" s="76">
        <f t="shared" si="288"/>
        <v>0.5</v>
      </c>
      <c r="N957" s="76">
        <f t="shared" si="289"/>
        <v>0.5</v>
      </c>
      <c r="O957" s="76">
        <f t="shared" si="290"/>
        <v>-0.69314718055994529</v>
      </c>
      <c r="Q957" s="76">
        <f t="shared" si="291"/>
        <v>0</v>
      </c>
      <c r="R957" s="76">
        <f t="shared" si="292"/>
        <v>1</v>
      </c>
      <c r="S957" s="76">
        <f t="shared" si="293"/>
        <v>0.5</v>
      </c>
      <c r="T957" s="76">
        <f t="shared" si="294"/>
        <v>0.5</v>
      </c>
      <c r="U957" s="76">
        <f t="shared" si="295"/>
        <v>-0.69314718055994529</v>
      </c>
      <c r="W957" s="76">
        <f t="shared" si="296"/>
        <v>0</v>
      </c>
      <c r="X957" s="76">
        <f t="shared" si="297"/>
        <v>1</v>
      </c>
      <c r="Y957" s="76">
        <f t="shared" si="298"/>
        <v>0.5</v>
      </c>
      <c r="Z957" s="76">
        <f t="shared" si="280"/>
        <v>0.5</v>
      </c>
      <c r="AA957" s="76">
        <f t="shared" si="299"/>
        <v>-0.69314718055994529</v>
      </c>
    </row>
    <row r="958" spans="1:27" x14ac:dyDescent="0.25">
      <c r="A958">
        <v>0</v>
      </c>
      <c r="B958">
        <v>0</v>
      </c>
      <c r="C958">
        <v>0</v>
      </c>
      <c r="E958" s="87">
        <f t="shared" si="281"/>
        <v>0</v>
      </c>
      <c r="F958" s="87">
        <f t="shared" si="282"/>
        <v>1</v>
      </c>
      <c r="G958" s="87">
        <f t="shared" si="283"/>
        <v>0.5</v>
      </c>
      <c r="H958" s="87">
        <f t="shared" si="284"/>
        <v>0.5</v>
      </c>
      <c r="I958" s="87">
        <f t="shared" si="285"/>
        <v>-0.69314718055994529</v>
      </c>
      <c r="K958" s="76">
        <f t="shared" si="286"/>
        <v>0</v>
      </c>
      <c r="L958" s="76">
        <f t="shared" si="287"/>
        <v>1</v>
      </c>
      <c r="M958" s="76">
        <f t="shared" si="288"/>
        <v>0.5</v>
      </c>
      <c r="N958" s="76">
        <f t="shared" si="289"/>
        <v>0.5</v>
      </c>
      <c r="O958" s="76">
        <f t="shared" si="290"/>
        <v>-0.69314718055994529</v>
      </c>
      <c r="Q958" s="76">
        <f t="shared" si="291"/>
        <v>0</v>
      </c>
      <c r="R958" s="76">
        <f t="shared" si="292"/>
        <v>1</v>
      </c>
      <c r="S958" s="76">
        <f t="shared" si="293"/>
        <v>0.5</v>
      </c>
      <c r="T958" s="76">
        <f t="shared" si="294"/>
        <v>0.5</v>
      </c>
      <c r="U958" s="76">
        <f t="shared" si="295"/>
        <v>-0.69314718055994529</v>
      </c>
      <c r="W958" s="76">
        <f t="shared" si="296"/>
        <v>0</v>
      </c>
      <c r="X958" s="76">
        <f t="shared" si="297"/>
        <v>1</v>
      </c>
      <c r="Y958" s="76">
        <f t="shared" si="298"/>
        <v>0.5</v>
      </c>
      <c r="Z958" s="76">
        <f t="shared" si="280"/>
        <v>0.5</v>
      </c>
      <c r="AA958" s="76">
        <f t="shared" si="299"/>
        <v>-0.69314718055994529</v>
      </c>
    </row>
    <row r="959" spans="1:27" x14ac:dyDescent="0.25">
      <c r="A959">
        <v>0</v>
      </c>
      <c r="B959">
        <v>0</v>
      </c>
      <c r="C959">
        <v>1</v>
      </c>
      <c r="E959" s="87">
        <f t="shared" si="281"/>
        <v>0</v>
      </c>
      <c r="F959" s="87">
        <f t="shared" si="282"/>
        <v>1</v>
      </c>
      <c r="G959" s="87">
        <f t="shared" si="283"/>
        <v>0.5</v>
      </c>
      <c r="H959" s="87">
        <f t="shared" si="284"/>
        <v>0.5</v>
      </c>
      <c r="I959" s="87">
        <f t="shared" si="285"/>
        <v>-0.69314718055994529</v>
      </c>
      <c r="K959" s="76">
        <f t="shared" si="286"/>
        <v>0.605195533283861</v>
      </c>
      <c r="L959" s="76">
        <f t="shared" si="287"/>
        <v>1.8316103146534117</v>
      </c>
      <c r="M959" s="76">
        <f t="shared" si="288"/>
        <v>0.64684406084231982</v>
      </c>
      <c r="N959" s="76">
        <f t="shared" si="289"/>
        <v>0.35315593915768018</v>
      </c>
      <c r="O959" s="76">
        <f t="shared" si="290"/>
        <v>-1.0408455656056446</v>
      </c>
      <c r="Q959" s="76">
        <f t="shared" si="291"/>
        <v>0.605195533283861</v>
      </c>
      <c r="R959" s="76">
        <f t="shared" si="292"/>
        <v>1.8316103146534117</v>
      </c>
      <c r="S959" s="76">
        <f t="shared" si="293"/>
        <v>0.64684406084231982</v>
      </c>
      <c r="T959" s="76">
        <f t="shared" si="294"/>
        <v>0.35315593915768018</v>
      </c>
      <c r="U959" s="76">
        <f t="shared" si="295"/>
        <v>-1.0408455656056446</v>
      </c>
      <c r="W959" s="76">
        <f t="shared" si="296"/>
        <v>0</v>
      </c>
      <c r="X959" s="76">
        <f t="shared" si="297"/>
        <v>1</v>
      </c>
      <c r="Y959" s="76">
        <f t="shared" si="298"/>
        <v>0.5</v>
      </c>
      <c r="Z959" s="76">
        <f t="shared" si="280"/>
        <v>0.5</v>
      </c>
      <c r="AA959" s="76">
        <f t="shared" si="299"/>
        <v>-0.69314718055994529</v>
      </c>
    </row>
    <row r="960" spans="1:27" x14ac:dyDescent="0.25">
      <c r="A960">
        <v>0</v>
      </c>
      <c r="B960">
        <v>0</v>
      </c>
      <c r="C960">
        <v>0</v>
      </c>
      <c r="E960" s="87">
        <f t="shared" si="281"/>
        <v>0</v>
      </c>
      <c r="F960" s="87">
        <f t="shared" si="282"/>
        <v>1</v>
      </c>
      <c r="G960" s="87">
        <f t="shared" si="283"/>
        <v>0.5</v>
      </c>
      <c r="H960" s="87">
        <f t="shared" si="284"/>
        <v>0.5</v>
      </c>
      <c r="I960" s="87">
        <f t="shared" si="285"/>
        <v>-0.69314718055994529</v>
      </c>
      <c r="K960" s="76">
        <f t="shared" si="286"/>
        <v>0</v>
      </c>
      <c r="L960" s="76">
        <f t="shared" si="287"/>
        <v>1</v>
      </c>
      <c r="M960" s="76">
        <f t="shared" si="288"/>
        <v>0.5</v>
      </c>
      <c r="N960" s="76">
        <f t="shared" si="289"/>
        <v>0.5</v>
      </c>
      <c r="O960" s="76">
        <f t="shared" si="290"/>
        <v>-0.69314718055994529</v>
      </c>
      <c r="Q960" s="76">
        <f t="shared" si="291"/>
        <v>0</v>
      </c>
      <c r="R960" s="76">
        <f t="shared" si="292"/>
        <v>1</v>
      </c>
      <c r="S960" s="76">
        <f t="shared" si="293"/>
        <v>0.5</v>
      </c>
      <c r="T960" s="76">
        <f t="shared" si="294"/>
        <v>0.5</v>
      </c>
      <c r="U960" s="76">
        <f t="shared" si="295"/>
        <v>-0.69314718055994529</v>
      </c>
      <c r="W960" s="76">
        <f t="shared" si="296"/>
        <v>0</v>
      </c>
      <c r="X960" s="76">
        <f t="shared" si="297"/>
        <v>1</v>
      </c>
      <c r="Y960" s="76">
        <f t="shared" si="298"/>
        <v>0.5</v>
      </c>
      <c r="Z960" s="76">
        <f t="shared" si="280"/>
        <v>0.5</v>
      </c>
      <c r="AA960" s="76">
        <f t="shared" si="299"/>
        <v>-0.69314718055994529</v>
      </c>
    </row>
    <row r="961" spans="1:27" x14ac:dyDescent="0.25">
      <c r="A961">
        <v>0</v>
      </c>
      <c r="B961">
        <v>0</v>
      </c>
      <c r="C961">
        <v>0</v>
      </c>
      <c r="E961" s="87">
        <f t="shared" si="281"/>
        <v>0</v>
      </c>
      <c r="F961" s="87">
        <f t="shared" si="282"/>
        <v>1</v>
      </c>
      <c r="G961" s="87">
        <f t="shared" si="283"/>
        <v>0.5</v>
      </c>
      <c r="H961" s="87">
        <f t="shared" si="284"/>
        <v>0.5</v>
      </c>
      <c r="I961" s="87">
        <f t="shared" si="285"/>
        <v>-0.69314718055994529</v>
      </c>
      <c r="K961" s="76">
        <f t="shared" si="286"/>
        <v>0</v>
      </c>
      <c r="L961" s="76">
        <f t="shared" si="287"/>
        <v>1</v>
      </c>
      <c r="M961" s="76">
        <f t="shared" si="288"/>
        <v>0.5</v>
      </c>
      <c r="N961" s="76">
        <f t="shared" si="289"/>
        <v>0.5</v>
      </c>
      <c r="O961" s="76">
        <f t="shared" si="290"/>
        <v>-0.69314718055994529</v>
      </c>
      <c r="Q961" s="76">
        <f t="shared" si="291"/>
        <v>0</v>
      </c>
      <c r="R961" s="76">
        <f t="shared" si="292"/>
        <v>1</v>
      </c>
      <c r="S961" s="76">
        <f t="shared" si="293"/>
        <v>0.5</v>
      </c>
      <c r="T961" s="76">
        <f t="shared" si="294"/>
        <v>0.5</v>
      </c>
      <c r="U961" s="76">
        <f t="shared" si="295"/>
        <v>-0.69314718055994529</v>
      </c>
      <c r="W961" s="76">
        <f t="shared" si="296"/>
        <v>0</v>
      </c>
      <c r="X961" s="76">
        <f t="shared" si="297"/>
        <v>1</v>
      </c>
      <c r="Y961" s="76">
        <f t="shared" si="298"/>
        <v>0.5</v>
      </c>
      <c r="Z961" s="76">
        <f t="shared" si="280"/>
        <v>0.5</v>
      </c>
      <c r="AA961" s="76">
        <f t="shared" si="299"/>
        <v>-0.69314718055994529</v>
      </c>
    </row>
    <row r="962" spans="1:27" x14ac:dyDescent="0.25">
      <c r="A962">
        <v>0</v>
      </c>
      <c r="B962">
        <v>0</v>
      </c>
      <c r="C962">
        <v>0</v>
      </c>
      <c r="E962" s="87">
        <f t="shared" si="281"/>
        <v>0</v>
      </c>
      <c r="F962" s="87">
        <f t="shared" si="282"/>
        <v>1</v>
      </c>
      <c r="G962" s="87">
        <f t="shared" si="283"/>
        <v>0.5</v>
      </c>
      <c r="H962" s="87">
        <f t="shared" si="284"/>
        <v>0.5</v>
      </c>
      <c r="I962" s="87">
        <f t="shared" si="285"/>
        <v>-0.69314718055994529</v>
      </c>
      <c r="K962" s="76">
        <f t="shared" si="286"/>
        <v>0</v>
      </c>
      <c r="L962" s="76">
        <f t="shared" si="287"/>
        <v>1</v>
      </c>
      <c r="M962" s="76">
        <f t="shared" si="288"/>
        <v>0.5</v>
      </c>
      <c r="N962" s="76">
        <f t="shared" si="289"/>
        <v>0.5</v>
      </c>
      <c r="O962" s="76">
        <f t="shared" si="290"/>
        <v>-0.69314718055994529</v>
      </c>
      <c r="Q962" s="76">
        <f t="shared" si="291"/>
        <v>0</v>
      </c>
      <c r="R962" s="76">
        <f t="shared" si="292"/>
        <v>1</v>
      </c>
      <c r="S962" s="76">
        <f t="shared" si="293"/>
        <v>0.5</v>
      </c>
      <c r="T962" s="76">
        <f t="shared" si="294"/>
        <v>0.5</v>
      </c>
      <c r="U962" s="76">
        <f t="shared" si="295"/>
        <v>-0.69314718055994529</v>
      </c>
      <c r="W962" s="76">
        <f t="shared" si="296"/>
        <v>0</v>
      </c>
      <c r="X962" s="76">
        <f t="shared" si="297"/>
        <v>1</v>
      </c>
      <c r="Y962" s="76">
        <f t="shared" si="298"/>
        <v>0.5</v>
      </c>
      <c r="Z962" s="76">
        <f t="shared" si="280"/>
        <v>0.5</v>
      </c>
      <c r="AA962" s="76">
        <f t="shared" si="299"/>
        <v>-0.69314718055994529</v>
      </c>
    </row>
    <row r="963" spans="1:27" x14ac:dyDescent="0.25">
      <c r="A963">
        <v>0</v>
      </c>
      <c r="B963">
        <v>1</v>
      </c>
      <c r="C963">
        <v>1</v>
      </c>
      <c r="E963" s="87">
        <f t="shared" si="281"/>
        <v>1.462280267582817</v>
      </c>
      <c r="F963" s="87">
        <f t="shared" si="282"/>
        <v>4.3157894714615983</v>
      </c>
      <c r="G963" s="87">
        <f t="shared" si="283"/>
        <v>0.81188118804015652</v>
      </c>
      <c r="H963" s="87">
        <f t="shared" si="284"/>
        <v>0.18811881195984348</v>
      </c>
      <c r="I963" s="87">
        <f t="shared" si="285"/>
        <v>-1.6706815372567037</v>
      </c>
      <c r="K963" s="76">
        <f t="shared" si="286"/>
        <v>2.0674758008666778</v>
      </c>
      <c r="L963" s="76">
        <f t="shared" si="287"/>
        <v>7.9048445118016568</v>
      </c>
      <c r="M963" s="76">
        <f t="shared" si="288"/>
        <v>0.88770157652110693</v>
      </c>
      <c r="N963" s="76">
        <f t="shared" si="289"/>
        <v>0.11229842347889307</v>
      </c>
      <c r="O963" s="76">
        <f t="shared" si="290"/>
        <v>-2.1865954558145249</v>
      </c>
      <c r="Q963" s="76">
        <f t="shared" si="291"/>
        <v>4.0773020688385255</v>
      </c>
      <c r="R963" s="76">
        <f t="shared" si="292"/>
        <v>58.986114505249297</v>
      </c>
      <c r="S963" s="76">
        <f t="shared" si="293"/>
        <v>0.98332947535862669</v>
      </c>
      <c r="T963" s="76">
        <f t="shared" si="294"/>
        <v>1.6670524641373308E-2</v>
      </c>
      <c r="U963" s="76">
        <f t="shared" si="295"/>
        <v>-4.0941131105267123</v>
      </c>
      <c r="W963" s="76">
        <f t="shared" si="296"/>
        <v>0</v>
      </c>
      <c r="X963" s="76">
        <f t="shared" si="297"/>
        <v>1</v>
      </c>
      <c r="Y963" s="76">
        <f t="shared" si="298"/>
        <v>0.5</v>
      </c>
      <c r="Z963" s="76">
        <f t="shared" si="280"/>
        <v>0.5</v>
      </c>
      <c r="AA963" s="76">
        <f t="shared" si="299"/>
        <v>-0.69314718055994529</v>
      </c>
    </row>
    <row r="964" spans="1:27" x14ac:dyDescent="0.25">
      <c r="A964">
        <v>0</v>
      </c>
      <c r="B964">
        <v>0</v>
      </c>
      <c r="C964">
        <v>0</v>
      </c>
      <c r="E964" s="87">
        <f t="shared" si="281"/>
        <v>0</v>
      </c>
      <c r="F964" s="87">
        <f t="shared" si="282"/>
        <v>1</v>
      </c>
      <c r="G964" s="87">
        <f t="shared" si="283"/>
        <v>0.5</v>
      </c>
      <c r="H964" s="87">
        <f t="shared" si="284"/>
        <v>0.5</v>
      </c>
      <c r="I964" s="87">
        <f t="shared" si="285"/>
        <v>-0.69314718055994529</v>
      </c>
      <c r="K964" s="76">
        <f t="shared" si="286"/>
        <v>0</v>
      </c>
      <c r="L964" s="76">
        <f t="shared" si="287"/>
        <v>1</v>
      </c>
      <c r="M964" s="76">
        <f t="shared" si="288"/>
        <v>0.5</v>
      </c>
      <c r="N964" s="76">
        <f t="shared" si="289"/>
        <v>0.5</v>
      </c>
      <c r="O964" s="76">
        <f t="shared" si="290"/>
        <v>-0.69314718055994529</v>
      </c>
      <c r="Q964" s="76">
        <f t="shared" si="291"/>
        <v>0</v>
      </c>
      <c r="R964" s="76">
        <f t="shared" si="292"/>
        <v>1</v>
      </c>
      <c r="S964" s="76">
        <f t="shared" si="293"/>
        <v>0.5</v>
      </c>
      <c r="T964" s="76">
        <f t="shared" si="294"/>
        <v>0.5</v>
      </c>
      <c r="U964" s="76">
        <f t="shared" si="295"/>
        <v>-0.69314718055994529</v>
      </c>
      <c r="W964" s="76">
        <f t="shared" si="296"/>
        <v>0</v>
      </c>
      <c r="X964" s="76">
        <f t="shared" si="297"/>
        <v>1</v>
      </c>
      <c r="Y964" s="76">
        <f t="shared" si="298"/>
        <v>0.5</v>
      </c>
      <c r="Z964" s="76">
        <f t="shared" si="280"/>
        <v>0.5</v>
      </c>
      <c r="AA964" s="76">
        <f t="shared" si="299"/>
        <v>-0.69314718055994529</v>
      </c>
    </row>
    <row r="965" spans="1:27" x14ac:dyDescent="0.25">
      <c r="A965">
        <v>0</v>
      </c>
      <c r="B965">
        <v>0</v>
      </c>
      <c r="C965">
        <v>0</v>
      </c>
      <c r="E965" s="87">
        <f t="shared" si="281"/>
        <v>0</v>
      </c>
      <c r="F965" s="87">
        <f t="shared" si="282"/>
        <v>1</v>
      </c>
      <c r="G965" s="87">
        <f t="shared" si="283"/>
        <v>0.5</v>
      </c>
      <c r="H965" s="87">
        <f t="shared" si="284"/>
        <v>0.5</v>
      </c>
      <c r="I965" s="87">
        <f t="shared" si="285"/>
        <v>-0.69314718055994529</v>
      </c>
      <c r="K965" s="76">
        <f t="shared" si="286"/>
        <v>0</v>
      </c>
      <c r="L965" s="76">
        <f t="shared" si="287"/>
        <v>1</v>
      </c>
      <c r="M965" s="76">
        <f t="shared" si="288"/>
        <v>0.5</v>
      </c>
      <c r="N965" s="76">
        <f t="shared" si="289"/>
        <v>0.5</v>
      </c>
      <c r="O965" s="76">
        <f t="shared" si="290"/>
        <v>-0.69314718055994529</v>
      </c>
      <c r="Q965" s="76">
        <f t="shared" si="291"/>
        <v>0</v>
      </c>
      <c r="R965" s="76">
        <f t="shared" si="292"/>
        <v>1</v>
      </c>
      <c r="S965" s="76">
        <f t="shared" si="293"/>
        <v>0.5</v>
      </c>
      <c r="T965" s="76">
        <f t="shared" si="294"/>
        <v>0.5</v>
      </c>
      <c r="U965" s="76">
        <f t="shared" si="295"/>
        <v>-0.69314718055994529</v>
      </c>
      <c r="W965" s="76">
        <f t="shared" si="296"/>
        <v>0</v>
      </c>
      <c r="X965" s="76">
        <f t="shared" si="297"/>
        <v>1</v>
      </c>
      <c r="Y965" s="76">
        <f t="shared" si="298"/>
        <v>0.5</v>
      </c>
      <c r="Z965" s="76">
        <f t="shared" si="280"/>
        <v>0.5</v>
      </c>
      <c r="AA965" s="76">
        <f t="shared" si="299"/>
        <v>-0.69314718055994529</v>
      </c>
    </row>
    <row r="966" spans="1:27" x14ac:dyDescent="0.25">
      <c r="A966">
        <v>0</v>
      </c>
      <c r="B966">
        <v>0</v>
      </c>
      <c r="C966">
        <v>0</v>
      </c>
      <c r="E966" s="87">
        <f t="shared" si="281"/>
        <v>0</v>
      </c>
      <c r="F966" s="87">
        <f t="shared" si="282"/>
        <v>1</v>
      </c>
      <c r="G966" s="87">
        <f t="shared" si="283"/>
        <v>0.5</v>
      </c>
      <c r="H966" s="87">
        <f t="shared" si="284"/>
        <v>0.5</v>
      </c>
      <c r="I966" s="87">
        <f t="shared" si="285"/>
        <v>-0.69314718055994529</v>
      </c>
      <c r="K966" s="76">
        <f t="shared" si="286"/>
        <v>0</v>
      </c>
      <c r="L966" s="76">
        <f t="shared" si="287"/>
        <v>1</v>
      </c>
      <c r="M966" s="76">
        <f t="shared" si="288"/>
        <v>0.5</v>
      </c>
      <c r="N966" s="76">
        <f t="shared" si="289"/>
        <v>0.5</v>
      </c>
      <c r="O966" s="76">
        <f t="shared" si="290"/>
        <v>-0.69314718055994529</v>
      </c>
      <c r="Q966" s="76">
        <f t="shared" si="291"/>
        <v>0</v>
      </c>
      <c r="R966" s="76">
        <f t="shared" si="292"/>
        <v>1</v>
      </c>
      <c r="S966" s="76">
        <f t="shared" si="293"/>
        <v>0.5</v>
      </c>
      <c r="T966" s="76">
        <f t="shared" si="294"/>
        <v>0.5</v>
      </c>
      <c r="U966" s="76">
        <f t="shared" si="295"/>
        <v>-0.69314718055994529</v>
      </c>
      <c r="W966" s="76">
        <f t="shared" si="296"/>
        <v>0</v>
      </c>
      <c r="X966" s="76">
        <f t="shared" si="297"/>
        <v>1</v>
      </c>
      <c r="Y966" s="76">
        <f t="shared" si="298"/>
        <v>0.5</v>
      </c>
      <c r="Z966" s="76">
        <f t="shared" si="280"/>
        <v>0.5</v>
      </c>
      <c r="AA966" s="76">
        <f t="shared" si="299"/>
        <v>-0.69314718055994529</v>
      </c>
    </row>
    <row r="967" spans="1:27" x14ac:dyDescent="0.25">
      <c r="A967">
        <v>0</v>
      </c>
      <c r="B967">
        <v>0</v>
      </c>
      <c r="C967">
        <v>0</v>
      </c>
      <c r="E967" s="87">
        <f t="shared" si="281"/>
        <v>0</v>
      </c>
      <c r="F967" s="87">
        <f t="shared" si="282"/>
        <v>1</v>
      </c>
      <c r="G967" s="87">
        <f t="shared" si="283"/>
        <v>0.5</v>
      </c>
      <c r="H967" s="87">
        <f t="shared" si="284"/>
        <v>0.5</v>
      </c>
      <c r="I967" s="87">
        <f t="shared" si="285"/>
        <v>-0.69314718055994529</v>
      </c>
      <c r="K967" s="76">
        <f t="shared" si="286"/>
        <v>0</v>
      </c>
      <c r="L967" s="76">
        <f t="shared" si="287"/>
        <v>1</v>
      </c>
      <c r="M967" s="76">
        <f t="shared" si="288"/>
        <v>0.5</v>
      </c>
      <c r="N967" s="76">
        <f t="shared" si="289"/>
        <v>0.5</v>
      </c>
      <c r="O967" s="76">
        <f t="shared" si="290"/>
        <v>-0.69314718055994529</v>
      </c>
      <c r="Q967" s="76">
        <f t="shared" si="291"/>
        <v>0</v>
      </c>
      <c r="R967" s="76">
        <f t="shared" si="292"/>
        <v>1</v>
      </c>
      <c r="S967" s="76">
        <f t="shared" si="293"/>
        <v>0.5</v>
      </c>
      <c r="T967" s="76">
        <f t="shared" si="294"/>
        <v>0.5</v>
      </c>
      <c r="U967" s="76">
        <f t="shared" si="295"/>
        <v>-0.69314718055994529</v>
      </c>
      <c r="W967" s="76">
        <f t="shared" si="296"/>
        <v>0</v>
      </c>
      <c r="X967" s="76">
        <f t="shared" si="297"/>
        <v>1</v>
      </c>
      <c r="Y967" s="76">
        <f t="shared" si="298"/>
        <v>0.5</v>
      </c>
      <c r="Z967" s="76">
        <f t="shared" si="280"/>
        <v>0.5</v>
      </c>
      <c r="AA967" s="76">
        <f t="shared" si="299"/>
        <v>-0.69314718055994529</v>
      </c>
    </row>
    <row r="968" spans="1:27" x14ac:dyDescent="0.25">
      <c r="A968">
        <v>0</v>
      </c>
      <c r="B968">
        <v>0</v>
      </c>
      <c r="C968">
        <v>0</v>
      </c>
      <c r="E968" s="87">
        <f t="shared" si="281"/>
        <v>0</v>
      </c>
      <c r="F968" s="87">
        <f t="shared" si="282"/>
        <v>1</v>
      </c>
      <c r="G968" s="87">
        <f t="shared" si="283"/>
        <v>0.5</v>
      </c>
      <c r="H968" s="87">
        <f t="shared" si="284"/>
        <v>0.5</v>
      </c>
      <c r="I968" s="87">
        <f t="shared" si="285"/>
        <v>-0.69314718055994529</v>
      </c>
      <c r="K968" s="76">
        <f t="shared" si="286"/>
        <v>0</v>
      </c>
      <c r="L968" s="76">
        <f t="shared" si="287"/>
        <v>1</v>
      </c>
      <c r="M968" s="76">
        <f t="shared" si="288"/>
        <v>0.5</v>
      </c>
      <c r="N968" s="76">
        <f t="shared" si="289"/>
        <v>0.5</v>
      </c>
      <c r="O968" s="76">
        <f t="shared" si="290"/>
        <v>-0.69314718055994529</v>
      </c>
      <c r="Q968" s="76">
        <f t="shared" si="291"/>
        <v>0</v>
      </c>
      <c r="R968" s="76">
        <f t="shared" si="292"/>
        <v>1</v>
      </c>
      <c r="S968" s="76">
        <f t="shared" si="293"/>
        <v>0.5</v>
      </c>
      <c r="T968" s="76">
        <f t="shared" si="294"/>
        <v>0.5</v>
      </c>
      <c r="U968" s="76">
        <f t="shared" si="295"/>
        <v>-0.69314718055994529</v>
      </c>
      <c r="W968" s="76">
        <f t="shared" si="296"/>
        <v>0</v>
      </c>
      <c r="X968" s="76">
        <f t="shared" si="297"/>
        <v>1</v>
      </c>
      <c r="Y968" s="76">
        <f t="shared" si="298"/>
        <v>0.5</v>
      </c>
      <c r="Z968" s="76">
        <f t="shared" si="280"/>
        <v>0.5</v>
      </c>
      <c r="AA968" s="76">
        <f t="shared" si="299"/>
        <v>-0.69314718055994529</v>
      </c>
    </row>
    <row r="969" spans="1:27" x14ac:dyDescent="0.25">
      <c r="A969">
        <v>0</v>
      </c>
      <c r="B969">
        <v>0</v>
      </c>
      <c r="C969">
        <v>0</v>
      </c>
      <c r="E969" s="87">
        <f t="shared" si="281"/>
        <v>0</v>
      </c>
      <c r="F969" s="87">
        <f t="shared" si="282"/>
        <v>1</v>
      </c>
      <c r="G969" s="87">
        <f t="shared" si="283"/>
        <v>0.5</v>
      </c>
      <c r="H969" s="87">
        <f t="shared" si="284"/>
        <v>0.5</v>
      </c>
      <c r="I969" s="87">
        <f t="shared" si="285"/>
        <v>-0.69314718055994529</v>
      </c>
      <c r="K969" s="76">
        <f t="shared" si="286"/>
        <v>0</v>
      </c>
      <c r="L969" s="76">
        <f t="shared" si="287"/>
        <v>1</v>
      </c>
      <c r="M969" s="76">
        <f t="shared" si="288"/>
        <v>0.5</v>
      </c>
      <c r="N969" s="76">
        <f t="shared" si="289"/>
        <v>0.5</v>
      </c>
      <c r="O969" s="76">
        <f t="shared" si="290"/>
        <v>-0.69314718055994529</v>
      </c>
      <c r="Q969" s="76">
        <f t="shared" si="291"/>
        <v>0</v>
      </c>
      <c r="R969" s="76">
        <f t="shared" si="292"/>
        <v>1</v>
      </c>
      <c r="S969" s="76">
        <f t="shared" si="293"/>
        <v>0.5</v>
      </c>
      <c r="T969" s="76">
        <f t="shared" si="294"/>
        <v>0.5</v>
      </c>
      <c r="U969" s="76">
        <f t="shared" si="295"/>
        <v>-0.69314718055994529</v>
      </c>
      <c r="W969" s="76">
        <f t="shared" si="296"/>
        <v>0</v>
      </c>
      <c r="X969" s="76">
        <f t="shared" si="297"/>
        <v>1</v>
      </c>
      <c r="Y969" s="76">
        <f t="shared" si="298"/>
        <v>0.5</v>
      </c>
      <c r="Z969" s="76">
        <f t="shared" ref="Z969:Z1032" si="300">IF(A969=1,Y969,1-Y969)</f>
        <v>0.5</v>
      </c>
      <c r="AA969" s="76">
        <f t="shared" si="299"/>
        <v>-0.69314718055994529</v>
      </c>
    </row>
    <row r="970" spans="1:27" x14ac:dyDescent="0.25">
      <c r="A970">
        <v>0</v>
      </c>
      <c r="B970">
        <v>0</v>
      </c>
      <c r="C970">
        <v>1</v>
      </c>
      <c r="E970" s="87">
        <f t="shared" ref="E970:E1033" si="301">$A$3+$B$3*$B970</f>
        <v>0</v>
      </c>
      <c r="F970" s="87">
        <f t="shared" ref="F970:F1033" si="302">EXP(E970)</f>
        <v>1</v>
      </c>
      <c r="G970" s="87">
        <f t="shared" ref="G970:G1033" si="303">F970/(F970+1)</f>
        <v>0.5</v>
      </c>
      <c r="H970" s="87">
        <f t="shared" ref="H970:H1033" si="304">IF($A970=1,G970,1-G970)</f>
        <v>0.5</v>
      </c>
      <c r="I970" s="87">
        <f t="shared" ref="I970:I1033" si="305">LN(H970)</f>
        <v>-0.69314718055994529</v>
      </c>
      <c r="K970" s="76">
        <f t="shared" ref="K970:K1033" si="306">$A$3+$B$3*$B970+$C$3*$C970</f>
        <v>0.605195533283861</v>
      </c>
      <c r="L970" s="76">
        <f t="shared" ref="L970:L1033" si="307">EXP(K970)</f>
        <v>1.8316103146534117</v>
      </c>
      <c r="M970" s="76">
        <f t="shared" ref="M970:M1033" si="308">L970/(L970+1)</f>
        <v>0.64684406084231982</v>
      </c>
      <c r="N970" s="76">
        <f t="shared" ref="N970:N1033" si="309">IF($A970=1,M970,1-M970)</f>
        <v>0.35315593915768018</v>
      </c>
      <c r="O970" s="76">
        <f t="shared" ref="O970:O1033" si="310">LN(N970)</f>
        <v>-1.0408455656056446</v>
      </c>
      <c r="Q970" s="76">
        <f t="shared" ref="Q970:Q1033" si="311">$A$3+$B$3*$B970+$C$3*$C970+$D$3*$B970*$C970</f>
        <v>0.605195533283861</v>
      </c>
      <c r="R970" s="76">
        <f t="shared" ref="R970:R1033" si="312">EXP(Q970)</f>
        <v>1.8316103146534117</v>
      </c>
      <c r="S970" s="76">
        <f t="shared" ref="S970:S1033" si="313">R970/(R970+1)</f>
        <v>0.64684406084231982</v>
      </c>
      <c r="T970" s="76">
        <f t="shared" ref="T970:T1033" si="314">IF($A970=1,S970,1-S970)</f>
        <v>0.35315593915768018</v>
      </c>
      <c r="U970" s="76">
        <f t="shared" ref="U970:U1033" si="315">LN(T970)</f>
        <v>-1.0408455656056446</v>
      </c>
      <c r="W970" s="76">
        <f t="shared" ref="W970:W1033" si="316">$A$3</f>
        <v>0</v>
      </c>
      <c r="X970" s="76">
        <f t="shared" ref="X970:X1033" si="317">EXP(W970)</f>
        <v>1</v>
      </c>
      <c r="Y970" s="76">
        <f t="shared" ref="Y970:Y1033" si="318">X970/(X970+1)</f>
        <v>0.5</v>
      </c>
      <c r="Z970" s="76">
        <f t="shared" si="300"/>
        <v>0.5</v>
      </c>
      <c r="AA970" s="76">
        <f t="shared" ref="AA970:AA1033" si="319">LN(Z970)</f>
        <v>-0.69314718055994529</v>
      </c>
    </row>
    <row r="971" spans="1:27" x14ac:dyDescent="0.25">
      <c r="A971">
        <v>0</v>
      </c>
      <c r="B971">
        <v>0</v>
      </c>
      <c r="C971">
        <v>1</v>
      </c>
      <c r="E971" s="87">
        <f t="shared" si="301"/>
        <v>0</v>
      </c>
      <c r="F971" s="87">
        <f t="shared" si="302"/>
        <v>1</v>
      </c>
      <c r="G971" s="87">
        <f t="shared" si="303"/>
        <v>0.5</v>
      </c>
      <c r="H971" s="87">
        <f t="shared" si="304"/>
        <v>0.5</v>
      </c>
      <c r="I971" s="87">
        <f t="shared" si="305"/>
        <v>-0.69314718055994529</v>
      </c>
      <c r="K971" s="76">
        <f t="shared" si="306"/>
        <v>0.605195533283861</v>
      </c>
      <c r="L971" s="76">
        <f t="shared" si="307"/>
        <v>1.8316103146534117</v>
      </c>
      <c r="M971" s="76">
        <f t="shared" si="308"/>
        <v>0.64684406084231982</v>
      </c>
      <c r="N971" s="76">
        <f t="shared" si="309"/>
        <v>0.35315593915768018</v>
      </c>
      <c r="O971" s="76">
        <f t="shared" si="310"/>
        <v>-1.0408455656056446</v>
      </c>
      <c r="Q971" s="76">
        <f t="shared" si="311"/>
        <v>0.605195533283861</v>
      </c>
      <c r="R971" s="76">
        <f t="shared" si="312"/>
        <v>1.8316103146534117</v>
      </c>
      <c r="S971" s="76">
        <f t="shared" si="313"/>
        <v>0.64684406084231982</v>
      </c>
      <c r="T971" s="76">
        <f t="shared" si="314"/>
        <v>0.35315593915768018</v>
      </c>
      <c r="U971" s="76">
        <f t="shared" si="315"/>
        <v>-1.0408455656056446</v>
      </c>
      <c r="W971" s="76">
        <f t="shared" si="316"/>
        <v>0</v>
      </c>
      <c r="X971" s="76">
        <f t="shared" si="317"/>
        <v>1</v>
      </c>
      <c r="Y971" s="76">
        <f t="shared" si="318"/>
        <v>0.5</v>
      </c>
      <c r="Z971" s="76">
        <f t="shared" si="300"/>
        <v>0.5</v>
      </c>
      <c r="AA971" s="76">
        <f t="shared" si="319"/>
        <v>-0.69314718055994529</v>
      </c>
    </row>
    <row r="972" spans="1:27" x14ac:dyDescent="0.25">
      <c r="A972">
        <v>0</v>
      </c>
      <c r="B972">
        <v>0</v>
      </c>
      <c r="C972">
        <v>0</v>
      </c>
      <c r="E972" s="87">
        <f t="shared" si="301"/>
        <v>0</v>
      </c>
      <c r="F972" s="87">
        <f t="shared" si="302"/>
        <v>1</v>
      </c>
      <c r="G972" s="87">
        <f t="shared" si="303"/>
        <v>0.5</v>
      </c>
      <c r="H972" s="87">
        <f t="shared" si="304"/>
        <v>0.5</v>
      </c>
      <c r="I972" s="87">
        <f t="shared" si="305"/>
        <v>-0.69314718055994529</v>
      </c>
      <c r="K972" s="76">
        <f t="shared" si="306"/>
        <v>0</v>
      </c>
      <c r="L972" s="76">
        <f t="shared" si="307"/>
        <v>1</v>
      </c>
      <c r="M972" s="76">
        <f t="shared" si="308"/>
        <v>0.5</v>
      </c>
      <c r="N972" s="76">
        <f t="shared" si="309"/>
        <v>0.5</v>
      </c>
      <c r="O972" s="76">
        <f t="shared" si="310"/>
        <v>-0.69314718055994529</v>
      </c>
      <c r="Q972" s="76">
        <f t="shared" si="311"/>
        <v>0</v>
      </c>
      <c r="R972" s="76">
        <f t="shared" si="312"/>
        <v>1</v>
      </c>
      <c r="S972" s="76">
        <f t="shared" si="313"/>
        <v>0.5</v>
      </c>
      <c r="T972" s="76">
        <f t="shared" si="314"/>
        <v>0.5</v>
      </c>
      <c r="U972" s="76">
        <f t="shared" si="315"/>
        <v>-0.69314718055994529</v>
      </c>
      <c r="W972" s="76">
        <f t="shared" si="316"/>
        <v>0</v>
      </c>
      <c r="X972" s="76">
        <f t="shared" si="317"/>
        <v>1</v>
      </c>
      <c r="Y972" s="76">
        <f t="shared" si="318"/>
        <v>0.5</v>
      </c>
      <c r="Z972" s="76">
        <f t="shared" si="300"/>
        <v>0.5</v>
      </c>
      <c r="AA972" s="76">
        <f t="shared" si="319"/>
        <v>-0.69314718055994529</v>
      </c>
    </row>
    <row r="973" spans="1:27" x14ac:dyDescent="0.25">
      <c r="A973">
        <v>0</v>
      </c>
      <c r="B973">
        <v>0</v>
      </c>
      <c r="C973">
        <v>0</v>
      </c>
      <c r="E973" s="87">
        <f t="shared" si="301"/>
        <v>0</v>
      </c>
      <c r="F973" s="87">
        <f t="shared" si="302"/>
        <v>1</v>
      </c>
      <c r="G973" s="87">
        <f t="shared" si="303"/>
        <v>0.5</v>
      </c>
      <c r="H973" s="87">
        <f t="shared" si="304"/>
        <v>0.5</v>
      </c>
      <c r="I973" s="87">
        <f t="shared" si="305"/>
        <v>-0.69314718055994529</v>
      </c>
      <c r="K973" s="76">
        <f t="shared" si="306"/>
        <v>0</v>
      </c>
      <c r="L973" s="76">
        <f t="shared" si="307"/>
        <v>1</v>
      </c>
      <c r="M973" s="76">
        <f t="shared" si="308"/>
        <v>0.5</v>
      </c>
      <c r="N973" s="76">
        <f t="shared" si="309"/>
        <v>0.5</v>
      </c>
      <c r="O973" s="76">
        <f t="shared" si="310"/>
        <v>-0.69314718055994529</v>
      </c>
      <c r="Q973" s="76">
        <f t="shared" si="311"/>
        <v>0</v>
      </c>
      <c r="R973" s="76">
        <f t="shared" si="312"/>
        <v>1</v>
      </c>
      <c r="S973" s="76">
        <f t="shared" si="313"/>
        <v>0.5</v>
      </c>
      <c r="T973" s="76">
        <f t="shared" si="314"/>
        <v>0.5</v>
      </c>
      <c r="U973" s="76">
        <f t="shared" si="315"/>
        <v>-0.69314718055994529</v>
      </c>
      <c r="W973" s="76">
        <f t="shared" si="316"/>
        <v>0</v>
      </c>
      <c r="X973" s="76">
        <f t="shared" si="317"/>
        <v>1</v>
      </c>
      <c r="Y973" s="76">
        <f t="shared" si="318"/>
        <v>0.5</v>
      </c>
      <c r="Z973" s="76">
        <f t="shared" si="300"/>
        <v>0.5</v>
      </c>
      <c r="AA973" s="76">
        <f t="shared" si="319"/>
        <v>-0.69314718055994529</v>
      </c>
    </row>
    <row r="974" spans="1:27" x14ac:dyDescent="0.25">
      <c r="A974">
        <v>0</v>
      </c>
      <c r="B974">
        <v>0</v>
      </c>
      <c r="C974">
        <v>0</v>
      </c>
      <c r="E974" s="87">
        <f t="shared" si="301"/>
        <v>0</v>
      </c>
      <c r="F974" s="87">
        <f t="shared" si="302"/>
        <v>1</v>
      </c>
      <c r="G974" s="87">
        <f t="shared" si="303"/>
        <v>0.5</v>
      </c>
      <c r="H974" s="87">
        <f t="shared" si="304"/>
        <v>0.5</v>
      </c>
      <c r="I974" s="87">
        <f t="shared" si="305"/>
        <v>-0.69314718055994529</v>
      </c>
      <c r="K974" s="76">
        <f t="shared" si="306"/>
        <v>0</v>
      </c>
      <c r="L974" s="76">
        <f t="shared" si="307"/>
        <v>1</v>
      </c>
      <c r="M974" s="76">
        <f t="shared" si="308"/>
        <v>0.5</v>
      </c>
      <c r="N974" s="76">
        <f t="shared" si="309"/>
        <v>0.5</v>
      </c>
      <c r="O974" s="76">
        <f t="shared" si="310"/>
        <v>-0.69314718055994529</v>
      </c>
      <c r="Q974" s="76">
        <f t="shared" si="311"/>
        <v>0</v>
      </c>
      <c r="R974" s="76">
        <f t="shared" si="312"/>
        <v>1</v>
      </c>
      <c r="S974" s="76">
        <f t="shared" si="313"/>
        <v>0.5</v>
      </c>
      <c r="T974" s="76">
        <f t="shared" si="314"/>
        <v>0.5</v>
      </c>
      <c r="U974" s="76">
        <f t="shared" si="315"/>
        <v>-0.69314718055994529</v>
      </c>
      <c r="W974" s="76">
        <f t="shared" si="316"/>
        <v>0</v>
      </c>
      <c r="X974" s="76">
        <f t="shared" si="317"/>
        <v>1</v>
      </c>
      <c r="Y974" s="76">
        <f t="shared" si="318"/>
        <v>0.5</v>
      </c>
      <c r="Z974" s="76">
        <f t="shared" si="300"/>
        <v>0.5</v>
      </c>
      <c r="AA974" s="76">
        <f t="shared" si="319"/>
        <v>-0.69314718055994529</v>
      </c>
    </row>
    <row r="975" spans="1:27" x14ac:dyDescent="0.25">
      <c r="A975">
        <v>0</v>
      </c>
      <c r="B975">
        <v>0</v>
      </c>
      <c r="C975">
        <v>0</v>
      </c>
      <c r="E975" s="87">
        <f t="shared" si="301"/>
        <v>0</v>
      </c>
      <c r="F975" s="87">
        <f t="shared" si="302"/>
        <v>1</v>
      </c>
      <c r="G975" s="87">
        <f t="shared" si="303"/>
        <v>0.5</v>
      </c>
      <c r="H975" s="87">
        <f t="shared" si="304"/>
        <v>0.5</v>
      </c>
      <c r="I975" s="87">
        <f t="shared" si="305"/>
        <v>-0.69314718055994529</v>
      </c>
      <c r="K975" s="76">
        <f t="shared" si="306"/>
        <v>0</v>
      </c>
      <c r="L975" s="76">
        <f t="shared" si="307"/>
        <v>1</v>
      </c>
      <c r="M975" s="76">
        <f t="shared" si="308"/>
        <v>0.5</v>
      </c>
      <c r="N975" s="76">
        <f t="shared" si="309"/>
        <v>0.5</v>
      </c>
      <c r="O975" s="76">
        <f t="shared" si="310"/>
        <v>-0.69314718055994529</v>
      </c>
      <c r="Q975" s="76">
        <f t="shared" si="311"/>
        <v>0</v>
      </c>
      <c r="R975" s="76">
        <f t="shared" si="312"/>
        <v>1</v>
      </c>
      <c r="S975" s="76">
        <f t="shared" si="313"/>
        <v>0.5</v>
      </c>
      <c r="T975" s="76">
        <f t="shared" si="314"/>
        <v>0.5</v>
      </c>
      <c r="U975" s="76">
        <f t="shared" si="315"/>
        <v>-0.69314718055994529</v>
      </c>
      <c r="W975" s="76">
        <f t="shared" si="316"/>
        <v>0</v>
      </c>
      <c r="X975" s="76">
        <f t="shared" si="317"/>
        <v>1</v>
      </c>
      <c r="Y975" s="76">
        <f t="shared" si="318"/>
        <v>0.5</v>
      </c>
      <c r="Z975" s="76">
        <f t="shared" si="300"/>
        <v>0.5</v>
      </c>
      <c r="AA975" s="76">
        <f t="shared" si="319"/>
        <v>-0.69314718055994529</v>
      </c>
    </row>
    <row r="976" spans="1:27" x14ac:dyDescent="0.25">
      <c r="A976">
        <v>0</v>
      </c>
      <c r="B976">
        <v>0</v>
      </c>
      <c r="C976">
        <v>0</v>
      </c>
      <c r="E976" s="87">
        <f t="shared" si="301"/>
        <v>0</v>
      </c>
      <c r="F976" s="87">
        <f t="shared" si="302"/>
        <v>1</v>
      </c>
      <c r="G976" s="87">
        <f t="shared" si="303"/>
        <v>0.5</v>
      </c>
      <c r="H976" s="87">
        <f t="shared" si="304"/>
        <v>0.5</v>
      </c>
      <c r="I976" s="87">
        <f t="shared" si="305"/>
        <v>-0.69314718055994529</v>
      </c>
      <c r="K976" s="76">
        <f t="shared" si="306"/>
        <v>0</v>
      </c>
      <c r="L976" s="76">
        <f t="shared" si="307"/>
        <v>1</v>
      </c>
      <c r="M976" s="76">
        <f t="shared" si="308"/>
        <v>0.5</v>
      </c>
      <c r="N976" s="76">
        <f t="shared" si="309"/>
        <v>0.5</v>
      </c>
      <c r="O976" s="76">
        <f t="shared" si="310"/>
        <v>-0.69314718055994529</v>
      </c>
      <c r="Q976" s="76">
        <f t="shared" si="311"/>
        <v>0</v>
      </c>
      <c r="R976" s="76">
        <f t="shared" si="312"/>
        <v>1</v>
      </c>
      <c r="S976" s="76">
        <f t="shared" si="313"/>
        <v>0.5</v>
      </c>
      <c r="T976" s="76">
        <f t="shared" si="314"/>
        <v>0.5</v>
      </c>
      <c r="U976" s="76">
        <f t="shared" si="315"/>
        <v>-0.69314718055994529</v>
      </c>
      <c r="W976" s="76">
        <f t="shared" si="316"/>
        <v>0</v>
      </c>
      <c r="X976" s="76">
        <f t="shared" si="317"/>
        <v>1</v>
      </c>
      <c r="Y976" s="76">
        <f t="shared" si="318"/>
        <v>0.5</v>
      </c>
      <c r="Z976" s="76">
        <f t="shared" si="300"/>
        <v>0.5</v>
      </c>
      <c r="AA976" s="76">
        <f t="shared" si="319"/>
        <v>-0.69314718055994529</v>
      </c>
    </row>
    <row r="977" spans="1:27" x14ac:dyDescent="0.25">
      <c r="A977">
        <v>0</v>
      </c>
      <c r="B977">
        <v>0</v>
      </c>
      <c r="C977">
        <v>0</v>
      </c>
      <c r="E977" s="87">
        <f t="shared" si="301"/>
        <v>0</v>
      </c>
      <c r="F977" s="87">
        <f t="shared" si="302"/>
        <v>1</v>
      </c>
      <c r="G977" s="87">
        <f t="shared" si="303"/>
        <v>0.5</v>
      </c>
      <c r="H977" s="87">
        <f t="shared" si="304"/>
        <v>0.5</v>
      </c>
      <c r="I977" s="87">
        <f t="shared" si="305"/>
        <v>-0.69314718055994529</v>
      </c>
      <c r="K977" s="76">
        <f t="shared" si="306"/>
        <v>0</v>
      </c>
      <c r="L977" s="76">
        <f t="shared" si="307"/>
        <v>1</v>
      </c>
      <c r="M977" s="76">
        <f t="shared" si="308"/>
        <v>0.5</v>
      </c>
      <c r="N977" s="76">
        <f t="shared" si="309"/>
        <v>0.5</v>
      </c>
      <c r="O977" s="76">
        <f t="shared" si="310"/>
        <v>-0.69314718055994529</v>
      </c>
      <c r="Q977" s="76">
        <f t="shared" si="311"/>
        <v>0</v>
      </c>
      <c r="R977" s="76">
        <f t="shared" si="312"/>
        <v>1</v>
      </c>
      <c r="S977" s="76">
        <f t="shared" si="313"/>
        <v>0.5</v>
      </c>
      <c r="T977" s="76">
        <f t="shared" si="314"/>
        <v>0.5</v>
      </c>
      <c r="U977" s="76">
        <f t="shared" si="315"/>
        <v>-0.69314718055994529</v>
      </c>
      <c r="W977" s="76">
        <f t="shared" si="316"/>
        <v>0</v>
      </c>
      <c r="X977" s="76">
        <f t="shared" si="317"/>
        <v>1</v>
      </c>
      <c r="Y977" s="76">
        <f t="shared" si="318"/>
        <v>0.5</v>
      </c>
      <c r="Z977" s="76">
        <f t="shared" si="300"/>
        <v>0.5</v>
      </c>
      <c r="AA977" s="76">
        <f t="shared" si="319"/>
        <v>-0.69314718055994529</v>
      </c>
    </row>
    <row r="978" spans="1:27" x14ac:dyDescent="0.25">
      <c r="A978">
        <v>0</v>
      </c>
      <c r="B978">
        <v>0</v>
      </c>
      <c r="C978">
        <v>0</v>
      </c>
      <c r="E978" s="87">
        <f t="shared" si="301"/>
        <v>0</v>
      </c>
      <c r="F978" s="87">
        <f t="shared" si="302"/>
        <v>1</v>
      </c>
      <c r="G978" s="87">
        <f t="shared" si="303"/>
        <v>0.5</v>
      </c>
      <c r="H978" s="87">
        <f t="shared" si="304"/>
        <v>0.5</v>
      </c>
      <c r="I978" s="87">
        <f t="shared" si="305"/>
        <v>-0.69314718055994529</v>
      </c>
      <c r="K978" s="76">
        <f t="shared" si="306"/>
        <v>0</v>
      </c>
      <c r="L978" s="76">
        <f t="shared" si="307"/>
        <v>1</v>
      </c>
      <c r="M978" s="76">
        <f t="shared" si="308"/>
        <v>0.5</v>
      </c>
      <c r="N978" s="76">
        <f t="shared" si="309"/>
        <v>0.5</v>
      </c>
      <c r="O978" s="76">
        <f t="shared" si="310"/>
        <v>-0.69314718055994529</v>
      </c>
      <c r="Q978" s="76">
        <f t="shared" si="311"/>
        <v>0</v>
      </c>
      <c r="R978" s="76">
        <f t="shared" si="312"/>
        <v>1</v>
      </c>
      <c r="S978" s="76">
        <f t="shared" si="313"/>
        <v>0.5</v>
      </c>
      <c r="T978" s="76">
        <f t="shared" si="314"/>
        <v>0.5</v>
      </c>
      <c r="U978" s="76">
        <f t="shared" si="315"/>
        <v>-0.69314718055994529</v>
      </c>
      <c r="W978" s="76">
        <f t="shared" si="316"/>
        <v>0</v>
      </c>
      <c r="X978" s="76">
        <f t="shared" si="317"/>
        <v>1</v>
      </c>
      <c r="Y978" s="76">
        <f t="shared" si="318"/>
        <v>0.5</v>
      </c>
      <c r="Z978" s="76">
        <f t="shared" si="300"/>
        <v>0.5</v>
      </c>
      <c r="AA978" s="76">
        <f t="shared" si="319"/>
        <v>-0.69314718055994529</v>
      </c>
    </row>
    <row r="979" spans="1:27" x14ac:dyDescent="0.25">
      <c r="A979">
        <v>0</v>
      </c>
      <c r="B979">
        <v>0</v>
      </c>
      <c r="C979">
        <v>1</v>
      </c>
      <c r="E979" s="87">
        <f t="shared" si="301"/>
        <v>0</v>
      </c>
      <c r="F979" s="87">
        <f t="shared" si="302"/>
        <v>1</v>
      </c>
      <c r="G979" s="87">
        <f t="shared" si="303"/>
        <v>0.5</v>
      </c>
      <c r="H979" s="87">
        <f t="shared" si="304"/>
        <v>0.5</v>
      </c>
      <c r="I979" s="87">
        <f t="shared" si="305"/>
        <v>-0.69314718055994529</v>
      </c>
      <c r="K979" s="76">
        <f t="shared" si="306"/>
        <v>0.605195533283861</v>
      </c>
      <c r="L979" s="76">
        <f t="shared" si="307"/>
        <v>1.8316103146534117</v>
      </c>
      <c r="M979" s="76">
        <f t="shared" si="308"/>
        <v>0.64684406084231982</v>
      </c>
      <c r="N979" s="76">
        <f t="shared" si="309"/>
        <v>0.35315593915768018</v>
      </c>
      <c r="O979" s="76">
        <f t="shared" si="310"/>
        <v>-1.0408455656056446</v>
      </c>
      <c r="Q979" s="76">
        <f t="shared" si="311"/>
        <v>0.605195533283861</v>
      </c>
      <c r="R979" s="76">
        <f t="shared" si="312"/>
        <v>1.8316103146534117</v>
      </c>
      <c r="S979" s="76">
        <f t="shared" si="313"/>
        <v>0.64684406084231982</v>
      </c>
      <c r="T979" s="76">
        <f t="shared" si="314"/>
        <v>0.35315593915768018</v>
      </c>
      <c r="U979" s="76">
        <f t="shared" si="315"/>
        <v>-1.0408455656056446</v>
      </c>
      <c r="W979" s="76">
        <f t="shared" si="316"/>
        <v>0</v>
      </c>
      <c r="X979" s="76">
        <f t="shared" si="317"/>
        <v>1</v>
      </c>
      <c r="Y979" s="76">
        <f t="shared" si="318"/>
        <v>0.5</v>
      </c>
      <c r="Z979" s="76">
        <f t="shared" si="300"/>
        <v>0.5</v>
      </c>
      <c r="AA979" s="76">
        <f t="shared" si="319"/>
        <v>-0.69314718055994529</v>
      </c>
    </row>
    <row r="980" spans="1:27" x14ac:dyDescent="0.25">
      <c r="A980">
        <v>0</v>
      </c>
      <c r="B980">
        <v>0</v>
      </c>
      <c r="C980">
        <v>0</v>
      </c>
      <c r="E980" s="87">
        <f t="shared" si="301"/>
        <v>0</v>
      </c>
      <c r="F980" s="87">
        <f t="shared" si="302"/>
        <v>1</v>
      </c>
      <c r="G980" s="87">
        <f t="shared" si="303"/>
        <v>0.5</v>
      </c>
      <c r="H980" s="87">
        <f t="shared" si="304"/>
        <v>0.5</v>
      </c>
      <c r="I980" s="87">
        <f t="shared" si="305"/>
        <v>-0.69314718055994529</v>
      </c>
      <c r="K980" s="76">
        <f t="shared" si="306"/>
        <v>0</v>
      </c>
      <c r="L980" s="76">
        <f t="shared" si="307"/>
        <v>1</v>
      </c>
      <c r="M980" s="76">
        <f t="shared" si="308"/>
        <v>0.5</v>
      </c>
      <c r="N980" s="76">
        <f t="shared" si="309"/>
        <v>0.5</v>
      </c>
      <c r="O980" s="76">
        <f t="shared" si="310"/>
        <v>-0.69314718055994529</v>
      </c>
      <c r="Q980" s="76">
        <f t="shared" si="311"/>
        <v>0</v>
      </c>
      <c r="R980" s="76">
        <f t="shared" si="312"/>
        <v>1</v>
      </c>
      <c r="S980" s="76">
        <f t="shared" si="313"/>
        <v>0.5</v>
      </c>
      <c r="T980" s="76">
        <f t="shared" si="314"/>
        <v>0.5</v>
      </c>
      <c r="U980" s="76">
        <f t="shared" si="315"/>
        <v>-0.69314718055994529</v>
      </c>
      <c r="W980" s="76">
        <f t="shared" si="316"/>
        <v>0</v>
      </c>
      <c r="X980" s="76">
        <f t="shared" si="317"/>
        <v>1</v>
      </c>
      <c r="Y980" s="76">
        <f t="shared" si="318"/>
        <v>0.5</v>
      </c>
      <c r="Z980" s="76">
        <f t="shared" si="300"/>
        <v>0.5</v>
      </c>
      <c r="AA980" s="76">
        <f t="shared" si="319"/>
        <v>-0.69314718055994529</v>
      </c>
    </row>
    <row r="981" spans="1:27" x14ac:dyDescent="0.25">
      <c r="A981">
        <v>0</v>
      </c>
      <c r="B981">
        <v>0</v>
      </c>
      <c r="C981">
        <v>0</v>
      </c>
      <c r="E981" s="87">
        <f t="shared" si="301"/>
        <v>0</v>
      </c>
      <c r="F981" s="87">
        <f t="shared" si="302"/>
        <v>1</v>
      </c>
      <c r="G981" s="87">
        <f t="shared" si="303"/>
        <v>0.5</v>
      </c>
      <c r="H981" s="87">
        <f t="shared" si="304"/>
        <v>0.5</v>
      </c>
      <c r="I981" s="87">
        <f t="shared" si="305"/>
        <v>-0.69314718055994529</v>
      </c>
      <c r="K981" s="76">
        <f t="shared" si="306"/>
        <v>0</v>
      </c>
      <c r="L981" s="76">
        <f t="shared" si="307"/>
        <v>1</v>
      </c>
      <c r="M981" s="76">
        <f t="shared" si="308"/>
        <v>0.5</v>
      </c>
      <c r="N981" s="76">
        <f t="shared" si="309"/>
        <v>0.5</v>
      </c>
      <c r="O981" s="76">
        <f t="shared" si="310"/>
        <v>-0.69314718055994529</v>
      </c>
      <c r="Q981" s="76">
        <f t="shared" si="311"/>
        <v>0</v>
      </c>
      <c r="R981" s="76">
        <f t="shared" si="312"/>
        <v>1</v>
      </c>
      <c r="S981" s="76">
        <f t="shared" si="313"/>
        <v>0.5</v>
      </c>
      <c r="T981" s="76">
        <f t="shared" si="314"/>
        <v>0.5</v>
      </c>
      <c r="U981" s="76">
        <f t="shared" si="315"/>
        <v>-0.69314718055994529</v>
      </c>
      <c r="W981" s="76">
        <f t="shared" si="316"/>
        <v>0</v>
      </c>
      <c r="X981" s="76">
        <f t="shared" si="317"/>
        <v>1</v>
      </c>
      <c r="Y981" s="76">
        <f t="shared" si="318"/>
        <v>0.5</v>
      </c>
      <c r="Z981" s="76">
        <f t="shared" si="300"/>
        <v>0.5</v>
      </c>
      <c r="AA981" s="76">
        <f t="shared" si="319"/>
        <v>-0.69314718055994529</v>
      </c>
    </row>
    <row r="982" spans="1:27" x14ac:dyDescent="0.25">
      <c r="A982">
        <v>0</v>
      </c>
      <c r="B982">
        <v>0</v>
      </c>
      <c r="C982">
        <v>0</v>
      </c>
      <c r="E982" s="87">
        <f t="shared" si="301"/>
        <v>0</v>
      </c>
      <c r="F982" s="87">
        <f t="shared" si="302"/>
        <v>1</v>
      </c>
      <c r="G982" s="87">
        <f t="shared" si="303"/>
        <v>0.5</v>
      </c>
      <c r="H982" s="87">
        <f t="shared" si="304"/>
        <v>0.5</v>
      </c>
      <c r="I982" s="87">
        <f t="shared" si="305"/>
        <v>-0.69314718055994529</v>
      </c>
      <c r="K982" s="76">
        <f t="shared" si="306"/>
        <v>0</v>
      </c>
      <c r="L982" s="76">
        <f t="shared" si="307"/>
        <v>1</v>
      </c>
      <c r="M982" s="76">
        <f t="shared" si="308"/>
        <v>0.5</v>
      </c>
      <c r="N982" s="76">
        <f t="shared" si="309"/>
        <v>0.5</v>
      </c>
      <c r="O982" s="76">
        <f t="shared" si="310"/>
        <v>-0.69314718055994529</v>
      </c>
      <c r="Q982" s="76">
        <f t="shared" si="311"/>
        <v>0</v>
      </c>
      <c r="R982" s="76">
        <f t="shared" si="312"/>
        <v>1</v>
      </c>
      <c r="S982" s="76">
        <f t="shared" si="313"/>
        <v>0.5</v>
      </c>
      <c r="T982" s="76">
        <f t="shared" si="314"/>
        <v>0.5</v>
      </c>
      <c r="U982" s="76">
        <f t="shared" si="315"/>
        <v>-0.69314718055994529</v>
      </c>
      <c r="W982" s="76">
        <f t="shared" si="316"/>
        <v>0</v>
      </c>
      <c r="X982" s="76">
        <f t="shared" si="317"/>
        <v>1</v>
      </c>
      <c r="Y982" s="76">
        <f t="shared" si="318"/>
        <v>0.5</v>
      </c>
      <c r="Z982" s="76">
        <f t="shared" si="300"/>
        <v>0.5</v>
      </c>
      <c r="AA982" s="76">
        <f t="shared" si="319"/>
        <v>-0.69314718055994529</v>
      </c>
    </row>
    <row r="983" spans="1:27" x14ac:dyDescent="0.25">
      <c r="A983">
        <v>0</v>
      </c>
      <c r="B983">
        <v>0</v>
      </c>
      <c r="C983">
        <v>0</v>
      </c>
      <c r="E983" s="87">
        <f t="shared" si="301"/>
        <v>0</v>
      </c>
      <c r="F983" s="87">
        <f t="shared" si="302"/>
        <v>1</v>
      </c>
      <c r="G983" s="87">
        <f t="shared" si="303"/>
        <v>0.5</v>
      </c>
      <c r="H983" s="87">
        <f t="shared" si="304"/>
        <v>0.5</v>
      </c>
      <c r="I983" s="87">
        <f t="shared" si="305"/>
        <v>-0.69314718055994529</v>
      </c>
      <c r="K983" s="76">
        <f t="shared" si="306"/>
        <v>0</v>
      </c>
      <c r="L983" s="76">
        <f t="shared" si="307"/>
        <v>1</v>
      </c>
      <c r="M983" s="76">
        <f t="shared" si="308"/>
        <v>0.5</v>
      </c>
      <c r="N983" s="76">
        <f t="shared" si="309"/>
        <v>0.5</v>
      </c>
      <c r="O983" s="76">
        <f t="shared" si="310"/>
        <v>-0.69314718055994529</v>
      </c>
      <c r="Q983" s="76">
        <f t="shared" si="311"/>
        <v>0</v>
      </c>
      <c r="R983" s="76">
        <f t="shared" si="312"/>
        <v>1</v>
      </c>
      <c r="S983" s="76">
        <f t="shared" si="313"/>
        <v>0.5</v>
      </c>
      <c r="T983" s="76">
        <f t="shared" si="314"/>
        <v>0.5</v>
      </c>
      <c r="U983" s="76">
        <f t="shared" si="315"/>
        <v>-0.69314718055994529</v>
      </c>
      <c r="W983" s="76">
        <f t="shared" si="316"/>
        <v>0</v>
      </c>
      <c r="X983" s="76">
        <f t="shared" si="317"/>
        <v>1</v>
      </c>
      <c r="Y983" s="76">
        <f t="shared" si="318"/>
        <v>0.5</v>
      </c>
      <c r="Z983" s="76">
        <f t="shared" si="300"/>
        <v>0.5</v>
      </c>
      <c r="AA983" s="76">
        <f t="shared" si="319"/>
        <v>-0.69314718055994529</v>
      </c>
    </row>
    <row r="984" spans="1:27" x14ac:dyDescent="0.25">
      <c r="A984">
        <v>0</v>
      </c>
      <c r="B984">
        <v>0</v>
      </c>
      <c r="C984">
        <v>1</v>
      </c>
      <c r="E984" s="87">
        <f t="shared" si="301"/>
        <v>0</v>
      </c>
      <c r="F984" s="87">
        <f t="shared" si="302"/>
        <v>1</v>
      </c>
      <c r="G984" s="87">
        <f t="shared" si="303"/>
        <v>0.5</v>
      </c>
      <c r="H984" s="87">
        <f t="shared" si="304"/>
        <v>0.5</v>
      </c>
      <c r="I984" s="87">
        <f t="shared" si="305"/>
        <v>-0.69314718055994529</v>
      </c>
      <c r="K984" s="76">
        <f t="shared" si="306"/>
        <v>0.605195533283861</v>
      </c>
      <c r="L984" s="76">
        <f t="shared" si="307"/>
        <v>1.8316103146534117</v>
      </c>
      <c r="M984" s="76">
        <f t="shared" si="308"/>
        <v>0.64684406084231982</v>
      </c>
      <c r="N984" s="76">
        <f t="shared" si="309"/>
        <v>0.35315593915768018</v>
      </c>
      <c r="O984" s="76">
        <f t="shared" si="310"/>
        <v>-1.0408455656056446</v>
      </c>
      <c r="Q984" s="76">
        <f t="shared" si="311"/>
        <v>0.605195533283861</v>
      </c>
      <c r="R984" s="76">
        <f t="shared" si="312"/>
        <v>1.8316103146534117</v>
      </c>
      <c r="S984" s="76">
        <f t="shared" si="313"/>
        <v>0.64684406084231982</v>
      </c>
      <c r="T984" s="76">
        <f t="shared" si="314"/>
        <v>0.35315593915768018</v>
      </c>
      <c r="U984" s="76">
        <f t="shared" si="315"/>
        <v>-1.0408455656056446</v>
      </c>
      <c r="W984" s="76">
        <f t="shared" si="316"/>
        <v>0</v>
      </c>
      <c r="X984" s="76">
        <f t="shared" si="317"/>
        <v>1</v>
      </c>
      <c r="Y984" s="76">
        <f t="shared" si="318"/>
        <v>0.5</v>
      </c>
      <c r="Z984" s="76">
        <f t="shared" si="300"/>
        <v>0.5</v>
      </c>
      <c r="AA984" s="76">
        <f t="shared" si="319"/>
        <v>-0.69314718055994529</v>
      </c>
    </row>
    <row r="985" spans="1:27" x14ac:dyDescent="0.25">
      <c r="A985">
        <v>0</v>
      </c>
      <c r="B985">
        <v>0</v>
      </c>
      <c r="C985">
        <v>0</v>
      </c>
      <c r="E985" s="87">
        <f t="shared" si="301"/>
        <v>0</v>
      </c>
      <c r="F985" s="87">
        <f t="shared" si="302"/>
        <v>1</v>
      </c>
      <c r="G985" s="87">
        <f t="shared" si="303"/>
        <v>0.5</v>
      </c>
      <c r="H985" s="87">
        <f t="shared" si="304"/>
        <v>0.5</v>
      </c>
      <c r="I985" s="87">
        <f t="shared" si="305"/>
        <v>-0.69314718055994529</v>
      </c>
      <c r="K985" s="76">
        <f t="shared" si="306"/>
        <v>0</v>
      </c>
      <c r="L985" s="76">
        <f t="shared" si="307"/>
        <v>1</v>
      </c>
      <c r="M985" s="76">
        <f t="shared" si="308"/>
        <v>0.5</v>
      </c>
      <c r="N985" s="76">
        <f t="shared" si="309"/>
        <v>0.5</v>
      </c>
      <c r="O985" s="76">
        <f t="shared" si="310"/>
        <v>-0.69314718055994529</v>
      </c>
      <c r="Q985" s="76">
        <f t="shared" si="311"/>
        <v>0</v>
      </c>
      <c r="R985" s="76">
        <f t="shared" si="312"/>
        <v>1</v>
      </c>
      <c r="S985" s="76">
        <f t="shared" si="313"/>
        <v>0.5</v>
      </c>
      <c r="T985" s="76">
        <f t="shared" si="314"/>
        <v>0.5</v>
      </c>
      <c r="U985" s="76">
        <f t="shared" si="315"/>
        <v>-0.69314718055994529</v>
      </c>
      <c r="W985" s="76">
        <f t="shared" si="316"/>
        <v>0</v>
      </c>
      <c r="X985" s="76">
        <f t="shared" si="317"/>
        <v>1</v>
      </c>
      <c r="Y985" s="76">
        <f t="shared" si="318"/>
        <v>0.5</v>
      </c>
      <c r="Z985" s="76">
        <f t="shared" si="300"/>
        <v>0.5</v>
      </c>
      <c r="AA985" s="76">
        <f t="shared" si="319"/>
        <v>-0.69314718055994529</v>
      </c>
    </row>
    <row r="986" spans="1:27" x14ac:dyDescent="0.25">
      <c r="A986">
        <v>0</v>
      </c>
      <c r="B986">
        <v>0</v>
      </c>
      <c r="C986">
        <v>0</v>
      </c>
      <c r="E986" s="87">
        <f t="shared" si="301"/>
        <v>0</v>
      </c>
      <c r="F986" s="87">
        <f t="shared" si="302"/>
        <v>1</v>
      </c>
      <c r="G986" s="87">
        <f t="shared" si="303"/>
        <v>0.5</v>
      </c>
      <c r="H986" s="87">
        <f t="shared" si="304"/>
        <v>0.5</v>
      </c>
      <c r="I986" s="87">
        <f t="shared" si="305"/>
        <v>-0.69314718055994529</v>
      </c>
      <c r="K986" s="76">
        <f t="shared" si="306"/>
        <v>0</v>
      </c>
      <c r="L986" s="76">
        <f t="shared" si="307"/>
        <v>1</v>
      </c>
      <c r="M986" s="76">
        <f t="shared" si="308"/>
        <v>0.5</v>
      </c>
      <c r="N986" s="76">
        <f t="shared" si="309"/>
        <v>0.5</v>
      </c>
      <c r="O986" s="76">
        <f t="shared" si="310"/>
        <v>-0.69314718055994529</v>
      </c>
      <c r="Q986" s="76">
        <f t="shared" si="311"/>
        <v>0</v>
      </c>
      <c r="R986" s="76">
        <f t="shared" si="312"/>
        <v>1</v>
      </c>
      <c r="S986" s="76">
        <f t="shared" si="313"/>
        <v>0.5</v>
      </c>
      <c r="T986" s="76">
        <f t="shared" si="314"/>
        <v>0.5</v>
      </c>
      <c r="U986" s="76">
        <f t="shared" si="315"/>
        <v>-0.69314718055994529</v>
      </c>
      <c r="W986" s="76">
        <f t="shared" si="316"/>
        <v>0</v>
      </c>
      <c r="X986" s="76">
        <f t="shared" si="317"/>
        <v>1</v>
      </c>
      <c r="Y986" s="76">
        <f t="shared" si="318"/>
        <v>0.5</v>
      </c>
      <c r="Z986" s="76">
        <f t="shared" si="300"/>
        <v>0.5</v>
      </c>
      <c r="AA986" s="76">
        <f t="shared" si="319"/>
        <v>-0.69314718055994529</v>
      </c>
    </row>
    <row r="987" spans="1:27" x14ac:dyDescent="0.25">
      <c r="A987">
        <v>0</v>
      </c>
      <c r="B987">
        <v>0</v>
      </c>
      <c r="C987">
        <v>1</v>
      </c>
      <c r="E987" s="87">
        <f t="shared" si="301"/>
        <v>0</v>
      </c>
      <c r="F987" s="87">
        <f t="shared" si="302"/>
        <v>1</v>
      </c>
      <c r="G987" s="87">
        <f t="shared" si="303"/>
        <v>0.5</v>
      </c>
      <c r="H987" s="87">
        <f t="shared" si="304"/>
        <v>0.5</v>
      </c>
      <c r="I987" s="87">
        <f t="shared" si="305"/>
        <v>-0.69314718055994529</v>
      </c>
      <c r="K987" s="76">
        <f t="shared" si="306"/>
        <v>0.605195533283861</v>
      </c>
      <c r="L987" s="76">
        <f t="shared" si="307"/>
        <v>1.8316103146534117</v>
      </c>
      <c r="M987" s="76">
        <f t="shared" si="308"/>
        <v>0.64684406084231982</v>
      </c>
      <c r="N987" s="76">
        <f t="shared" si="309"/>
        <v>0.35315593915768018</v>
      </c>
      <c r="O987" s="76">
        <f t="shared" si="310"/>
        <v>-1.0408455656056446</v>
      </c>
      <c r="Q987" s="76">
        <f t="shared" si="311"/>
        <v>0.605195533283861</v>
      </c>
      <c r="R987" s="76">
        <f t="shared" si="312"/>
        <v>1.8316103146534117</v>
      </c>
      <c r="S987" s="76">
        <f t="shared" si="313"/>
        <v>0.64684406084231982</v>
      </c>
      <c r="T987" s="76">
        <f t="shared" si="314"/>
        <v>0.35315593915768018</v>
      </c>
      <c r="U987" s="76">
        <f t="shared" si="315"/>
        <v>-1.0408455656056446</v>
      </c>
      <c r="W987" s="76">
        <f t="shared" si="316"/>
        <v>0</v>
      </c>
      <c r="X987" s="76">
        <f t="shared" si="317"/>
        <v>1</v>
      </c>
      <c r="Y987" s="76">
        <f t="shared" si="318"/>
        <v>0.5</v>
      </c>
      <c r="Z987" s="76">
        <f t="shared" si="300"/>
        <v>0.5</v>
      </c>
      <c r="AA987" s="76">
        <f t="shared" si="319"/>
        <v>-0.69314718055994529</v>
      </c>
    </row>
    <row r="988" spans="1:27" x14ac:dyDescent="0.25">
      <c r="A988">
        <v>0</v>
      </c>
      <c r="B988">
        <v>0</v>
      </c>
      <c r="C988">
        <v>0</v>
      </c>
      <c r="E988" s="87">
        <f t="shared" si="301"/>
        <v>0</v>
      </c>
      <c r="F988" s="87">
        <f t="shared" si="302"/>
        <v>1</v>
      </c>
      <c r="G988" s="87">
        <f t="shared" si="303"/>
        <v>0.5</v>
      </c>
      <c r="H988" s="87">
        <f t="shared" si="304"/>
        <v>0.5</v>
      </c>
      <c r="I988" s="87">
        <f t="shared" si="305"/>
        <v>-0.69314718055994529</v>
      </c>
      <c r="K988" s="76">
        <f t="shared" si="306"/>
        <v>0</v>
      </c>
      <c r="L988" s="76">
        <f t="shared" si="307"/>
        <v>1</v>
      </c>
      <c r="M988" s="76">
        <f t="shared" si="308"/>
        <v>0.5</v>
      </c>
      <c r="N988" s="76">
        <f t="shared" si="309"/>
        <v>0.5</v>
      </c>
      <c r="O988" s="76">
        <f t="shared" si="310"/>
        <v>-0.69314718055994529</v>
      </c>
      <c r="Q988" s="76">
        <f t="shared" si="311"/>
        <v>0</v>
      </c>
      <c r="R988" s="76">
        <f t="shared" si="312"/>
        <v>1</v>
      </c>
      <c r="S988" s="76">
        <f t="shared" si="313"/>
        <v>0.5</v>
      </c>
      <c r="T988" s="76">
        <f t="shared" si="314"/>
        <v>0.5</v>
      </c>
      <c r="U988" s="76">
        <f t="shared" si="315"/>
        <v>-0.69314718055994529</v>
      </c>
      <c r="W988" s="76">
        <f t="shared" si="316"/>
        <v>0</v>
      </c>
      <c r="X988" s="76">
        <f t="shared" si="317"/>
        <v>1</v>
      </c>
      <c r="Y988" s="76">
        <f t="shared" si="318"/>
        <v>0.5</v>
      </c>
      <c r="Z988" s="76">
        <f t="shared" si="300"/>
        <v>0.5</v>
      </c>
      <c r="AA988" s="76">
        <f t="shared" si="319"/>
        <v>-0.69314718055994529</v>
      </c>
    </row>
    <row r="989" spans="1:27" x14ac:dyDescent="0.25">
      <c r="A989">
        <v>0</v>
      </c>
      <c r="B989">
        <v>0</v>
      </c>
      <c r="C989">
        <v>0</v>
      </c>
      <c r="E989" s="87">
        <f t="shared" si="301"/>
        <v>0</v>
      </c>
      <c r="F989" s="87">
        <f t="shared" si="302"/>
        <v>1</v>
      </c>
      <c r="G989" s="87">
        <f t="shared" si="303"/>
        <v>0.5</v>
      </c>
      <c r="H989" s="87">
        <f t="shared" si="304"/>
        <v>0.5</v>
      </c>
      <c r="I989" s="87">
        <f t="shared" si="305"/>
        <v>-0.69314718055994529</v>
      </c>
      <c r="K989" s="76">
        <f t="shared" si="306"/>
        <v>0</v>
      </c>
      <c r="L989" s="76">
        <f t="shared" si="307"/>
        <v>1</v>
      </c>
      <c r="M989" s="76">
        <f t="shared" si="308"/>
        <v>0.5</v>
      </c>
      <c r="N989" s="76">
        <f t="shared" si="309"/>
        <v>0.5</v>
      </c>
      <c r="O989" s="76">
        <f t="shared" si="310"/>
        <v>-0.69314718055994529</v>
      </c>
      <c r="Q989" s="76">
        <f t="shared" si="311"/>
        <v>0</v>
      </c>
      <c r="R989" s="76">
        <f t="shared" si="312"/>
        <v>1</v>
      </c>
      <c r="S989" s="76">
        <f t="shared" si="313"/>
        <v>0.5</v>
      </c>
      <c r="T989" s="76">
        <f t="shared" si="314"/>
        <v>0.5</v>
      </c>
      <c r="U989" s="76">
        <f t="shared" si="315"/>
        <v>-0.69314718055994529</v>
      </c>
      <c r="W989" s="76">
        <f t="shared" si="316"/>
        <v>0</v>
      </c>
      <c r="X989" s="76">
        <f t="shared" si="317"/>
        <v>1</v>
      </c>
      <c r="Y989" s="76">
        <f t="shared" si="318"/>
        <v>0.5</v>
      </c>
      <c r="Z989" s="76">
        <f t="shared" si="300"/>
        <v>0.5</v>
      </c>
      <c r="AA989" s="76">
        <f t="shared" si="319"/>
        <v>-0.69314718055994529</v>
      </c>
    </row>
    <row r="990" spans="1:27" x14ac:dyDescent="0.25">
      <c r="A990">
        <v>0</v>
      </c>
      <c r="B990">
        <v>0</v>
      </c>
      <c r="C990">
        <v>0</v>
      </c>
      <c r="E990" s="87">
        <f t="shared" si="301"/>
        <v>0</v>
      </c>
      <c r="F990" s="87">
        <f t="shared" si="302"/>
        <v>1</v>
      </c>
      <c r="G990" s="87">
        <f t="shared" si="303"/>
        <v>0.5</v>
      </c>
      <c r="H990" s="87">
        <f t="shared" si="304"/>
        <v>0.5</v>
      </c>
      <c r="I990" s="87">
        <f t="shared" si="305"/>
        <v>-0.69314718055994529</v>
      </c>
      <c r="K990" s="76">
        <f t="shared" si="306"/>
        <v>0</v>
      </c>
      <c r="L990" s="76">
        <f t="shared" si="307"/>
        <v>1</v>
      </c>
      <c r="M990" s="76">
        <f t="shared" si="308"/>
        <v>0.5</v>
      </c>
      <c r="N990" s="76">
        <f t="shared" si="309"/>
        <v>0.5</v>
      </c>
      <c r="O990" s="76">
        <f t="shared" si="310"/>
        <v>-0.69314718055994529</v>
      </c>
      <c r="Q990" s="76">
        <f t="shared" si="311"/>
        <v>0</v>
      </c>
      <c r="R990" s="76">
        <f t="shared" si="312"/>
        <v>1</v>
      </c>
      <c r="S990" s="76">
        <f t="shared" si="313"/>
        <v>0.5</v>
      </c>
      <c r="T990" s="76">
        <f t="shared" si="314"/>
        <v>0.5</v>
      </c>
      <c r="U990" s="76">
        <f t="shared" si="315"/>
        <v>-0.69314718055994529</v>
      </c>
      <c r="W990" s="76">
        <f t="shared" si="316"/>
        <v>0</v>
      </c>
      <c r="X990" s="76">
        <f t="shared" si="317"/>
        <v>1</v>
      </c>
      <c r="Y990" s="76">
        <f t="shared" si="318"/>
        <v>0.5</v>
      </c>
      <c r="Z990" s="76">
        <f t="shared" si="300"/>
        <v>0.5</v>
      </c>
      <c r="AA990" s="76">
        <f t="shared" si="319"/>
        <v>-0.69314718055994529</v>
      </c>
    </row>
    <row r="991" spans="1:27" x14ac:dyDescent="0.25">
      <c r="A991">
        <v>0</v>
      </c>
      <c r="B991">
        <v>0</v>
      </c>
      <c r="C991">
        <v>0</v>
      </c>
      <c r="E991" s="87">
        <f t="shared" si="301"/>
        <v>0</v>
      </c>
      <c r="F991" s="87">
        <f t="shared" si="302"/>
        <v>1</v>
      </c>
      <c r="G991" s="87">
        <f t="shared" si="303"/>
        <v>0.5</v>
      </c>
      <c r="H991" s="87">
        <f t="shared" si="304"/>
        <v>0.5</v>
      </c>
      <c r="I991" s="87">
        <f t="shared" si="305"/>
        <v>-0.69314718055994529</v>
      </c>
      <c r="K991" s="76">
        <f t="shared" si="306"/>
        <v>0</v>
      </c>
      <c r="L991" s="76">
        <f t="shared" si="307"/>
        <v>1</v>
      </c>
      <c r="M991" s="76">
        <f t="shared" si="308"/>
        <v>0.5</v>
      </c>
      <c r="N991" s="76">
        <f t="shared" si="309"/>
        <v>0.5</v>
      </c>
      <c r="O991" s="76">
        <f t="shared" si="310"/>
        <v>-0.69314718055994529</v>
      </c>
      <c r="Q991" s="76">
        <f t="shared" si="311"/>
        <v>0</v>
      </c>
      <c r="R991" s="76">
        <f t="shared" si="312"/>
        <v>1</v>
      </c>
      <c r="S991" s="76">
        <f t="shared" si="313"/>
        <v>0.5</v>
      </c>
      <c r="T991" s="76">
        <f t="shared" si="314"/>
        <v>0.5</v>
      </c>
      <c r="U991" s="76">
        <f t="shared" si="315"/>
        <v>-0.69314718055994529</v>
      </c>
      <c r="W991" s="76">
        <f t="shared" si="316"/>
        <v>0</v>
      </c>
      <c r="X991" s="76">
        <f t="shared" si="317"/>
        <v>1</v>
      </c>
      <c r="Y991" s="76">
        <f t="shared" si="318"/>
        <v>0.5</v>
      </c>
      <c r="Z991" s="76">
        <f t="shared" si="300"/>
        <v>0.5</v>
      </c>
      <c r="AA991" s="76">
        <f t="shared" si="319"/>
        <v>-0.69314718055994529</v>
      </c>
    </row>
    <row r="992" spans="1:27" x14ac:dyDescent="0.25">
      <c r="A992">
        <v>0</v>
      </c>
      <c r="B992">
        <v>0</v>
      </c>
      <c r="C992">
        <v>0</v>
      </c>
      <c r="E992" s="87">
        <f t="shared" si="301"/>
        <v>0</v>
      </c>
      <c r="F992" s="87">
        <f t="shared" si="302"/>
        <v>1</v>
      </c>
      <c r="G992" s="87">
        <f t="shared" si="303"/>
        <v>0.5</v>
      </c>
      <c r="H992" s="87">
        <f t="shared" si="304"/>
        <v>0.5</v>
      </c>
      <c r="I992" s="87">
        <f t="shared" si="305"/>
        <v>-0.69314718055994529</v>
      </c>
      <c r="K992" s="76">
        <f t="shared" si="306"/>
        <v>0</v>
      </c>
      <c r="L992" s="76">
        <f t="shared" si="307"/>
        <v>1</v>
      </c>
      <c r="M992" s="76">
        <f t="shared" si="308"/>
        <v>0.5</v>
      </c>
      <c r="N992" s="76">
        <f t="shared" si="309"/>
        <v>0.5</v>
      </c>
      <c r="O992" s="76">
        <f t="shared" si="310"/>
        <v>-0.69314718055994529</v>
      </c>
      <c r="Q992" s="76">
        <f t="shared" si="311"/>
        <v>0</v>
      </c>
      <c r="R992" s="76">
        <f t="shared" si="312"/>
        <v>1</v>
      </c>
      <c r="S992" s="76">
        <f t="shared" si="313"/>
        <v>0.5</v>
      </c>
      <c r="T992" s="76">
        <f t="shared" si="314"/>
        <v>0.5</v>
      </c>
      <c r="U992" s="76">
        <f t="shared" si="315"/>
        <v>-0.69314718055994529</v>
      </c>
      <c r="W992" s="76">
        <f t="shared" si="316"/>
        <v>0</v>
      </c>
      <c r="X992" s="76">
        <f t="shared" si="317"/>
        <v>1</v>
      </c>
      <c r="Y992" s="76">
        <f t="shared" si="318"/>
        <v>0.5</v>
      </c>
      <c r="Z992" s="76">
        <f t="shared" si="300"/>
        <v>0.5</v>
      </c>
      <c r="AA992" s="76">
        <f t="shared" si="319"/>
        <v>-0.69314718055994529</v>
      </c>
    </row>
    <row r="993" spans="1:27" x14ac:dyDescent="0.25">
      <c r="A993">
        <v>0</v>
      </c>
      <c r="B993">
        <v>0</v>
      </c>
      <c r="C993">
        <v>0</v>
      </c>
      <c r="E993" s="87">
        <f t="shared" si="301"/>
        <v>0</v>
      </c>
      <c r="F993" s="87">
        <f t="shared" si="302"/>
        <v>1</v>
      </c>
      <c r="G993" s="87">
        <f t="shared" si="303"/>
        <v>0.5</v>
      </c>
      <c r="H993" s="87">
        <f t="shared" si="304"/>
        <v>0.5</v>
      </c>
      <c r="I993" s="87">
        <f t="shared" si="305"/>
        <v>-0.69314718055994529</v>
      </c>
      <c r="K993" s="76">
        <f t="shared" si="306"/>
        <v>0</v>
      </c>
      <c r="L993" s="76">
        <f t="shared" si="307"/>
        <v>1</v>
      </c>
      <c r="M993" s="76">
        <f t="shared" si="308"/>
        <v>0.5</v>
      </c>
      <c r="N993" s="76">
        <f t="shared" si="309"/>
        <v>0.5</v>
      </c>
      <c r="O993" s="76">
        <f t="shared" si="310"/>
        <v>-0.69314718055994529</v>
      </c>
      <c r="Q993" s="76">
        <f t="shared" si="311"/>
        <v>0</v>
      </c>
      <c r="R993" s="76">
        <f t="shared" si="312"/>
        <v>1</v>
      </c>
      <c r="S993" s="76">
        <f t="shared" si="313"/>
        <v>0.5</v>
      </c>
      <c r="T993" s="76">
        <f t="shared" si="314"/>
        <v>0.5</v>
      </c>
      <c r="U993" s="76">
        <f t="shared" si="315"/>
        <v>-0.69314718055994529</v>
      </c>
      <c r="W993" s="76">
        <f t="shared" si="316"/>
        <v>0</v>
      </c>
      <c r="X993" s="76">
        <f t="shared" si="317"/>
        <v>1</v>
      </c>
      <c r="Y993" s="76">
        <f t="shared" si="318"/>
        <v>0.5</v>
      </c>
      <c r="Z993" s="76">
        <f t="shared" si="300"/>
        <v>0.5</v>
      </c>
      <c r="AA993" s="76">
        <f t="shared" si="319"/>
        <v>-0.69314718055994529</v>
      </c>
    </row>
    <row r="994" spans="1:27" x14ac:dyDescent="0.25">
      <c r="A994">
        <v>0</v>
      </c>
      <c r="B994">
        <v>0</v>
      </c>
      <c r="C994">
        <v>0</v>
      </c>
      <c r="E994" s="87">
        <f t="shared" si="301"/>
        <v>0</v>
      </c>
      <c r="F994" s="87">
        <f t="shared" si="302"/>
        <v>1</v>
      </c>
      <c r="G994" s="87">
        <f t="shared" si="303"/>
        <v>0.5</v>
      </c>
      <c r="H994" s="87">
        <f t="shared" si="304"/>
        <v>0.5</v>
      </c>
      <c r="I994" s="87">
        <f t="shared" si="305"/>
        <v>-0.69314718055994529</v>
      </c>
      <c r="K994" s="76">
        <f t="shared" si="306"/>
        <v>0</v>
      </c>
      <c r="L994" s="76">
        <f t="shared" si="307"/>
        <v>1</v>
      </c>
      <c r="M994" s="76">
        <f t="shared" si="308"/>
        <v>0.5</v>
      </c>
      <c r="N994" s="76">
        <f t="shared" si="309"/>
        <v>0.5</v>
      </c>
      <c r="O994" s="76">
        <f t="shared" si="310"/>
        <v>-0.69314718055994529</v>
      </c>
      <c r="Q994" s="76">
        <f t="shared" si="311"/>
        <v>0</v>
      </c>
      <c r="R994" s="76">
        <f t="shared" si="312"/>
        <v>1</v>
      </c>
      <c r="S994" s="76">
        <f t="shared" si="313"/>
        <v>0.5</v>
      </c>
      <c r="T994" s="76">
        <f t="shared" si="314"/>
        <v>0.5</v>
      </c>
      <c r="U994" s="76">
        <f t="shared" si="315"/>
        <v>-0.69314718055994529</v>
      </c>
      <c r="W994" s="76">
        <f t="shared" si="316"/>
        <v>0</v>
      </c>
      <c r="X994" s="76">
        <f t="shared" si="317"/>
        <v>1</v>
      </c>
      <c r="Y994" s="76">
        <f t="shared" si="318"/>
        <v>0.5</v>
      </c>
      <c r="Z994" s="76">
        <f t="shared" si="300"/>
        <v>0.5</v>
      </c>
      <c r="AA994" s="76">
        <f t="shared" si="319"/>
        <v>-0.69314718055994529</v>
      </c>
    </row>
    <row r="995" spans="1:27" x14ac:dyDescent="0.25">
      <c r="A995">
        <v>0</v>
      </c>
      <c r="B995">
        <v>0</v>
      </c>
      <c r="C995">
        <v>1</v>
      </c>
      <c r="E995" s="87">
        <f t="shared" si="301"/>
        <v>0</v>
      </c>
      <c r="F995" s="87">
        <f t="shared" si="302"/>
        <v>1</v>
      </c>
      <c r="G995" s="87">
        <f t="shared" si="303"/>
        <v>0.5</v>
      </c>
      <c r="H995" s="87">
        <f t="shared" si="304"/>
        <v>0.5</v>
      </c>
      <c r="I995" s="87">
        <f t="shared" si="305"/>
        <v>-0.69314718055994529</v>
      </c>
      <c r="K995" s="76">
        <f t="shared" si="306"/>
        <v>0.605195533283861</v>
      </c>
      <c r="L995" s="76">
        <f t="shared" si="307"/>
        <v>1.8316103146534117</v>
      </c>
      <c r="M995" s="76">
        <f t="shared" si="308"/>
        <v>0.64684406084231982</v>
      </c>
      <c r="N995" s="76">
        <f t="shared" si="309"/>
        <v>0.35315593915768018</v>
      </c>
      <c r="O995" s="76">
        <f t="shared" si="310"/>
        <v>-1.0408455656056446</v>
      </c>
      <c r="Q995" s="76">
        <f t="shared" si="311"/>
        <v>0.605195533283861</v>
      </c>
      <c r="R995" s="76">
        <f t="shared" si="312"/>
        <v>1.8316103146534117</v>
      </c>
      <c r="S995" s="76">
        <f t="shared" si="313"/>
        <v>0.64684406084231982</v>
      </c>
      <c r="T995" s="76">
        <f t="shared" si="314"/>
        <v>0.35315593915768018</v>
      </c>
      <c r="U995" s="76">
        <f t="shared" si="315"/>
        <v>-1.0408455656056446</v>
      </c>
      <c r="W995" s="76">
        <f t="shared" si="316"/>
        <v>0</v>
      </c>
      <c r="X995" s="76">
        <f t="shared" si="317"/>
        <v>1</v>
      </c>
      <c r="Y995" s="76">
        <f t="shared" si="318"/>
        <v>0.5</v>
      </c>
      <c r="Z995" s="76">
        <f t="shared" si="300"/>
        <v>0.5</v>
      </c>
      <c r="AA995" s="76">
        <f t="shared" si="319"/>
        <v>-0.69314718055994529</v>
      </c>
    </row>
    <row r="996" spans="1:27" x14ac:dyDescent="0.25">
      <c r="A996">
        <v>0</v>
      </c>
      <c r="B996">
        <v>0</v>
      </c>
      <c r="C996">
        <v>0</v>
      </c>
      <c r="E996" s="87">
        <f t="shared" si="301"/>
        <v>0</v>
      </c>
      <c r="F996" s="87">
        <f t="shared" si="302"/>
        <v>1</v>
      </c>
      <c r="G996" s="87">
        <f t="shared" si="303"/>
        <v>0.5</v>
      </c>
      <c r="H996" s="87">
        <f t="shared" si="304"/>
        <v>0.5</v>
      </c>
      <c r="I996" s="87">
        <f t="shared" si="305"/>
        <v>-0.69314718055994529</v>
      </c>
      <c r="K996" s="76">
        <f t="shared" si="306"/>
        <v>0</v>
      </c>
      <c r="L996" s="76">
        <f t="shared" si="307"/>
        <v>1</v>
      </c>
      <c r="M996" s="76">
        <f t="shared" si="308"/>
        <v>0.5</v>
      </c>
      <c r="N996" s="76">
        <f t="shared" si="309"/>
        <v>0.5</v>
      </c>
      <c r="O996" s="76">
        <f t="shared" si="310"/>
        <v>-0.69314718055994529</v>
      </c>
      <c r="Q996" s="76">
        <f t="shared" si="311"/>
        <v>0</v>
      </c>
      <c r="R996" s="76">
        <f t="shared" si="312"/>
        <v>1</v>
      </c>
      <c r="S996" s="76">
        <f t="shared" si="313"/>
        <v>0.5</v>
      </c>
      <c r="T996" s="76">
        <f t="shared" si="314"/>
        <v>0.5</v>
      </c>
      <c r="U996" s="76">
        <f t="shared" si="315"/>
        <v>-0.69314718055994529</v>
      </c>
      <c r="W996" s="76">
        <f t="shared" si="316"/>
        <v>0</v>
      </c>
      <c r="X996" s="76">
        <f t="shared" si="317"/>
        <v>1</v>
      </c>
      <c r="Y996" s="76">
        <f t="shared" si="318"/>
        <v>0.5</v>
      </c>
      <c r="Z996" s="76">
        <f t="shared" si="300"/>
        <v>0.5</v>
      </c>
      <c r="AA996" s="76">
        <f t="shared" si="319"/>
        <v>-0.69314718055994529</v>
      </c>
    </row>
    <row r="997" spans="1:27" x14ac:dyDescent="0.25">
      <c r="A997">
        <v>0</v>
      </c>
      <c r="B997">
        <v>0</v>
      </c>
      <c r="C997">
        <v>0</v>
      </c>
      <c r="E997" s="87">
        <f t="shared" si="301"/>
        <v>0</v>
      </c>
      <c r="F997" s="87">
        <f t="shared" si="302"/>
        <v>1</v>
      </c>
      <c r="G997" s="87">
        <f t="shared" si="303"/>
        <v>0.5</v>
      </c>
      <c r="H997" s="87">
        <f t="shared" si="304"/>
        <v>0.5</v>
      </c>
      <c r="I997" s="87">
        <f t="shared" si="305"/>
        <v>-0.69314718055994529</v>
      </c>
      <c r="K997" s="76">
        <f t="shared" si="306"/>
        <v>0</v>
      </c>
      <c r="L997" s="76">
        <f t="shared" si="307"/>
        <v>1</v>
      </c>
      <c r="M997" s="76">
        <f t="shared" si="308"/>
        <v>0.5</v>
      </c>
      <c r="N997" s="76">
        <f t="shared" si="309"/>
        <v>0.5</v>
      </c>
      <c r="O997" s="76">
        <f t="shared" si="310"/>
        <v>-0.69314718055994529</v>
      </c>
      <c r="Q997" s="76">
        <f t="shared" si="311"/>
        <v>0</v>
      </c>
      <c r="R997" s="76">
        <f t="shared" si="312"/>
        <v>1</v>
      </c>
      <c r="S997" s="76">
        <f t="shared" si="313"/>
        <v>0.5</v>
      </c>
      <c r="T997" s="76">
        <f t="shared" si="314"/>
        <v>0.5</v>
      </c>
      <c r="U997" s="76">
        <f t="shared" si="315"/>
        <v>-0.69314718055994529</v>
      </c>
      <c r="W997" s="76">
        <f t="shared" si="316"/>
        <v>0</v>
      </c>
      <c r="X997" s="76">
        <f t="shared" si="317"/>
        <v>1</v>
      </c>
      <c r="Y997" s="76">
        <f t="shared" si="318"/>
        <v>0.5</v>
      </c>
      <c r="Z997" s="76">
        <f t="shared" si="300"/>
        <v>0.5</v>
      </c>
      <c r="AA997" s="76">
        <f t="shared" si="319"/>
        <v>-0.69314718055994529</v>
      </c>
    </row>
    <row r="998" spans="1:27" x14ac:dyDescent="0.25">
      <c r="A998">
        <v>0</v>
      </c>
      <c r="B998">
        <v>0</v>
      </c>
      <c r="C998">
        <v>1</v>
      </c>
      <c r="E998" s="87">
        <f t="shared" si="301"/>
        <v>0</v>
      </c>
      <c r="F998" s="87">
        <f t="shared" si="302"/>
        <v>1</v>
      </c>
      <c r="G998" s="87">
        <f t="shared" si="303"/>
        <v>0.5</v>
      </c>
      <c r="H998" s="87">
        <f t="shared" si="304"/>
        <v>0.5</v>
      </c>
      <c r="I998" s="87">
        <f t="shared" si="305"/>
        <v>-0.69314718055994529</v>
      </c>
      <c r="K998" s="76">
        <f t="shared" si="306"/>
        <v>0.605195533283861</v>
      </c>
      <c r="L998" s="76">
        <f t="shared" si="307"/>
        <v>1.8316103146534117</v>
      </c>
      <c r="M998" s="76">
        <f t="shared" si="308"/>
        <v>0.64684406084231982</v>
      </c>
      <c r="N998" s="76">
        <f t="shared" si="309"/>
        <v>0.35315593915768018</v>
      </c>
      <c r="O998" s="76">
        <f t="shared" si="310"/>
        <v>-1.0408455656056446</v>
      </c>
      <c r="Q998" s="76">
        <f t="shared" si="311"/>
        <v>0.605195533283861</v>
      </c>
      <c r="R998" s="76">
        <f t="shared" si="312"/>
        <v>1.8316103146534117</v>
      </c>
      <c r="S998" s="76">
        <f t="shared" si="313"/>
        <v>0.64684406084231982</v>
      </c>
      <c r="T998" s="76">
        <f t="shared" si="314"/>
        <v>0.35315593915768018</v>
      </c>
      <c r="U998" s="76">
        <f t="shared" si="315"/>
        <v>-1.0408455656056446</v>
      </c>
      <c r="W998" s="76">
        <f t="shared" si="316"/>
        <v>0</v>
      </c>
      <c r="X998" s="76">
        <f t="shared" si="317"/>
        <v>1</v>
      </c>
      <c r="Y998" s="76">
        <f t="shared" si="318"/>
        <v>0.5</v>
      </c>
      <c r="Z998" s="76">
        <f t="shared" si="300"/>
        <v>0.5</v>
      </c>
      <c r="AA998" s="76">
        <f t="shared" si="319"/>
        <v>-0.69314718055994529</v>
      </c>
    </row>
    <row r="999" spans="1:27" x14ac:dyDescent="0.25">
      <c r="A999">
        <v>0</v>
      </c>
      <c r="B999">
        <v>0</v>
      </c>
      <c r="C999">
        <v>0</v>
      </c>
      <c r="E999" s="87">
        <f t="shared" si="301"/>
        <v>0</v>
      </c>
      <c r="F999" s="87">
        <f t="shared" si="302"/>
        <v>1</v>
      </c>
      <c r="G999" s="87">
        <f t="shared" si="303"/>
        <v>0.5</v>
      </c>
      <c r="H999" s="87">
        <f t="shared" si="304"/>
        <v>0.5</v>
      </c>
      <c r="I999" s="87">
        <f t="shared" si="305"/>
        <v>-0.69314718055994529</v>
      </c>
      <c r="K999" s="76">
        <f t="shared" si="306"/>
        <v>0</v>
      </c>
      <c r="L999" s="76">
        <f t="shared" si="307"/>
        <v>1</v>
      </c>
      <c r="M999" s="76">
        <f t="shared" si="308"/>
        <v>0.5</v>
      </c>
      <c r="N999" s="76">
        <f t="shared" si="309"/>
        <v>0.5</v>
      </c>
      <c r="O999" s="76">
        <f t="shared" si="310"/>
        <v>-0.69314718055994529</v>
      </c>
      <c r="Q999" s="76">
        <f t="shared" si="311"/>
        <v>0</v>
      </c>
      <c r="R999" s="76">
        <f t="shared" si="312"/>
        <v>1</v>
      </c>
      <c r="S999" s="76">
        <f t="shared" si="313"/>
        <v>0.5</v>
      </c>
      <c r="T999" s="76">
        <f t="shared" si="314"/>
        <v>0.5</v>
      </c>
      <c r="U999" s="76">
        <f t="shared" si="315"/>
        <v>-0.69314718055994529</v>
      </c>
      <c r="W999" s="76">
        <f t="shared" si="316"/>
        <v>0</v>
      </c>
      <c r="X999" s="76">
        <f t="shared" si="317"/>
        <v>1</v>
      </c>
      <c r="Y999" s="76">
        <f t="shared" si="318"/>
        <v>0.5</v>
      </c>
      <c r="Z999" s="76">
        <f t="shared" si="300"/>
        <v>0.5</v>
      </c>
      <c r="AA999" s="76">
        <f t="shared" si="319"/>
        <v>-0.69314718055994529</v>
      </c>
    </row>
    <row r="1000" spans="1:27" x14ac:dyDescent="0.25">
      <c r="A1000">
        <v>0</v>
      </c>
      <c r="B1000">
        <v>0</v>
      </c>
      <c r="C1000">
        <v>0</v>
      </c>
      <c r="E1000" s="87">
        <f t="shared" si="301"/>
        <v>0</v>
      </c>
      <c r="F1000" s="87">
        <f t="shared" si="302"/>
        <v>1</v>
      </c>
      <c r="G1000" s="87">
        <f t="shared" si="303"/>
        <v>0.5</v>
      </c>
      <c r="H1000" s="87">
        <f t="shared" si="304"/>
        <v>0.5</v>
      </c>
      <c r="I1000" s="87">
        <f t="shared" si="305"/>
        <v>-0.69314718055994529</v>
      </c>
      <c r="K1000" s="76">
        <f t="shared" si="306"/>
        <v>0</v>
      </c>
      <c r="L1000" s="76">
        <f t="shared" si="307"/>
        <v>1</v>
      </c>
      <c r="M1000" s="76">
        <f t="shared" si="308"/>
        <v>0.5</v>
      </c>
      <c r="N1000" s="76">
        <f t="shared" si="309"/>
        <v>0.5</v>
      </c>
      <c r="O1000" s="76">
        <f t="shared" si="310"/>
        <v>-0.69314718055994529</v>
      </c>
      <c r="Q1000" s="76">
        <f t="shared" si="311"/>
        <v>0</v>
      </c>
      <c r="R1000" s="76">
        <f t="shared" si="312"/>
        <v>1</v>
      </c>
      <c r="S1000" s="76">
        <f t="shared" si="313"/>
        <v>0.5</v>
      </c>
      <c r="T1000" s="76">
        <f t="shared" si="314"/>
        <v>0.5</v>
      </c>
      <c r="U1000" s="76">
        <f t="shared" si="315"/>
        <v>-0.69314718055994529</v>
      </c>
      <c r="W1000" s="76">
        <f t="shared" si="316"/>
        <v>0</v>
      </c>
      <c r="X1000" s="76">
        <f t="shared" si="317"/>
        <v>1</v>
      </c>
      <c r="Y1000" s="76">
        <f t="shared" si="318"/>
        <v>0.5</v>
      </c>
      <c r="Z1000" s="76">
        <f t="shared" si="300"/>
        <v>0.5</v>
      </c>
      <c r="AA1000" s="76">
        <f t="shared" si="319"/>
        <v>-0.69314718055994529</v>
      </c>
    </row>
    <row r="1001" spans="1:27" x14ac:dyDescent="0.25">
      <c r="A1001">
        <v>0</v>
      </c>
      <c r="B1001">
        <v>1</v>
      </c>
      <c r="C1001">
        <v>0</v>
      </c>
      <c r="E1001" s="87">
        <f t="shared" si="301"/>
        <v>1.462280267582817</v>
      </c>
      <c r="F1001" s="87">
        <f t="shared" si="302"/>
        <v>4.3157894714615983</v>
      </c>
      <c r="G1001" s="87">
        <f t="shared" si="303"/>
        <v>0.81188118804015652</v>
      </c>
      <c r="H1001" s="87">
        <f t="shared" si="304"/>
        <v>0.18811881195984348</v>
      </c>
      <c r="I1001" s="87">
        <f t="shared" si="305"/>
        <v>-1.6706815372567037</v>
      </c>
      <c r="K1001" s="76">
        <f t="shared" si="306"/>
        <v>1.462280267582817</v>
      </c>
      <c r="L1001" s="76">
        <f t="shared" si="307"/>
        <v>4.3157894714615983</v>
      </c>
      <c r="M1001" s="76">
        <f t="shared" si="308"/>
        <v>0.81188118804015652</v>
      </c>
      <c r="N1001" s="76">
        <f t="shared" si="309"/>
        <v>0.18811881195984348</v>
      </c>
      <c r="O1001" s="76">
        <f t="shared" si="310"/>
        <v>-1.6706815372567037</v>
      </c>
      <c r="Q1001" s="76">
        <f t="shared" si="311"/>
        <v>1.462280267582817</v>
      </c>
      <c r="R1001" s="76">
        <f t="shared" si="312"/>
        <v>4.3157894714615983</v>
      </c>
      <c r="S1001" s="76">
        <f t="shared" si="313"/>
        <v>0.81188118804015652</v>
      </c>
      <c r="T1001" s="76">
        <f t="shared" si="314"/>
        <v>0.18811881195984348</v>
      </c>
      <c r="U1001" s="76">
        <f t="shared" si="315"/>
        <v>-1.6706815372567037</v>
      </c>
      <c r="W1001" s="76">
        <f t="shared" si="316"/>
        <v>0</v>
      </c>
      <c r="X1001" s="76">
        <f t="shared" si="317"/>
        <v>1</v>
      </c>
      <c r="Y1001" s="76">
        <f t="shared" si="318"/>
        <v>0.5</v>
      </c>
      <c r="Z1001" s="76">
        <f t="shared" si="300"/>
        <v>0.5</v>
      </c>
      <c r="AA1001" s="76">
        <f t="shared" si="319"/>
        <v>-0.69314718055994529</v>
      </c>
    </row>
    <row r="1002" spans="1:27" x14ac:dyDescent="0.25">
      <c r="A1002">
        <v>0</v>
      </c>
      <c r="B1002">
        <v>0</v>
      </c>
      <c r="C1002">
        <v>0</v>
      </c>
      <c r="E1002" s="87">
        <f t="shared" si="301"/>
        <v>0</v>
      </c>
      <c r="F1002" s="87">
        <f t="shared" si="302"/>
        <v>1</v>
      </c>
      <c r="G1002" s="87">
        <f t="shared" si="303"/>
        <v>0.5</v>
      </c>
      <c r="H1002" s="87">
        <f t="shared" si="304"/>
        <v>0.5</v>
      </c>
      <c r="I1002" s="87">
        <f t="shared" si="305"/>
        <v>-0.69314718055994529</v>
      </c>
      <c r="K1002" s="76">
        <f t="shared" si="306"/>
        <v>0</v>
      </c>
      <c r="L1002" s="76">
        <f t="shared" si="307"/>
        <v>1</v>
      </c>
      <c r="M1002" s="76">
        <f t="shared" si="308"/>
        <v>0.5</v>
      </c>
      <c r="N1002" s="76">
        <f t="shared" si="309"/>
        <v>0.5</v>
      </c>
      <c r="O1002" s="76">
        <f t="shared" si="310"/>
        <v>-0.69314718055994529</v>
      </c>
      <c r="Q1002" s="76">
        <f t="shared" si="311"/>
        <v>0</v>
      </c>
      <c r="R1002" s="76">
        <f t="shared" si="312"/>
        <v>1</v>
      </c>
      <c r="S1002" s="76">
        <f t="shared" si="313"/>
        <v>0.5</v>
      </c>
      <c r="T1002" s="76">
        <f t="shared" si="314"/>
        <v>0.5</v>
      </c>
      <c r="U1002" s="76">
        <f t="shared" si="315"/>
        <v>-0.69314718055994529</v>
      </c>
      <c r="W1002" s="76">
        <f t="shared" si="316"/>
        <v>0</v>
      </c>
      <c r="X1002" s="76">
        <f t="shared" si="317"/>
        <v>1</v>
      </c>
      <c r="Y1002" s="76">
        <f t="shared" si="318"/>
        <v>0.5</v>
      </c>
      <c r="Z1002" s="76">
        <f t="shared" si="300"/>
        <v>0.5</v>
      </c>
      <c r="AA1002" s="76">
        <f t="shared" si="319"/>
        <v>-0.69314718055994529</v>
      </c>
    </row>
    <row r="1003" spans="1:27" x14ac:dyDescent="0.25">
      <c r="A1003">
        <v>0</v>
      </c>
      <c r="B1003">
        <v>0</v>
      </c>
      <c r="C1003">
        <v>0</v>
      </c>
      <c r="E1003" s="87">
        <f t="shared" si="301"/>
        <v>0</v>
      </c>
      <c r="F1003" s="87">
        <f t="shared" si="302"/>
        <v>1</v>
      </c>
      <c r="G1003" s="87">
        <f t="shared" si="303"/>
        <v>0.5</v>
      </c>
      <c r="H1003" s="87">
        <f t="shared" si="304"/>
        <v>0.5</v>
      </c>
      <c r="I1003" s="87">
        <f t="shared" si="305"/>
        <v>-0.69314718055994529</v>
      </c>
      <c r="K1003" s="76">
        <f t="shared" si="306"/>
        <v>0</v>
      </c>
      <c r="L1003" s="76">
        <f t="shared" si="307"/>
        <v>1</v>
      </c>
      <c r="M1003" s="76">
        <f t="shared" si="308"/>
        <v>0.5</v>
      </c>
      <c r="N1003" s="76">
        <f t="shared" si="309"/>
        <v>0.5</v>
      </c>
      <c r="O1003" s="76">
        <f t="shared" si="310"/>
        <v>-0.69314718055994529</v>
      </c>
      <c r="Q1003" s="76">
        <f t="shared" si="311"/>
        <v>0</v>
      </c>
      <c r="R1003" s="76">
        <f t="shared" si="312"/>
        <v>1</v>
      </c>
      <c r="S1003" s="76">
        <f t="shared" si="313"/>
        <v>0.5</v>
      </c>
      <c r="T1003" s="76">
        <f t="shared" si="314"/>
        <v>0.5</v>
      </c>
      <c r="U1003" s="76">
        <f t="shared" si="315"/>
        <v>-0.69314718055994529</v>
      </c>
      <c r="W1003" s="76">
        <f t="shared" si="316"/>
        <v>0</v>
      </c>
      <c r="X1003" s="76">
        <f t="shared" si="317"/>
        <v>1</v>
      </c>
      <c r="Y1003" s="76">
        <f t="shared" si="318"/>
        <v>0.5</v>
      </c>
      <c r="Z1003" s="76">
        <f t="shared" si="300"/>
        <v>0.5</v>
      </c>
      <c r="AA1003" s="76">
        <f t="shared" si="319"/>
        <v>-0.69314718055994529</v>
      </c>
    </row>
    <row r="1004" spans="1:27" x14ac:dyDescent="0.25">
      <c r="A1004">
        <v>0</v>
      </c>
      <c r="B1004">
        <v>0</v>
      </c>
      <c r="C1004">
        <v>0</v>
      </c>
      <c r="E1004" s="87">
        <f t="shared" si="301"/>
        <v>0</v>
      </c>
      <c r="F1004" s="87">
        <f t="shared" si="302"/>
        <v>1</v>
      </c>
      <c r="G1004" s="87">
        <f t="shared" si="303"/>
        <v>0.5</v>
      </c>
      <c r="H1004" s="87">
        <f t="shared" si="304"/>
        <v>0.5</v>
      </c>
      <c r="I1004" s="87">
        <f t="shared" si="305"/>
        <v>-0.69314718055994529</v>
      </c>
      <c r="K1004" s="76">
        <f t="shared" si="306"/>
        <v>0</v>
      </c>
      <c r="L1004" s="76">
        <f t="shared" si="307"/>
        <v>1</v>
      </c>
      <c r="M1004" s="76">
        <f t="shared" si="308"/>
        <v>0.5</v>
      </c>
      <c r="N1004" s="76">
        <f t="shared" si="309"/>
        <v>0.5</v>
      </c>
      <c r="O1004" s="76">
        <f t="shared" si="310"/>
        <v>-0.69314718055994529</v>
      </c>
      <c r="Q1004" s="76">
        <f t="shared" si="311"/>
        <v>0</v>
      </c>
      <c r="R1004" s="76">
        <f t="shared" si="312"/>
        <v>1</v>
      </c>
      <c r="S1004" s="76">
        <f t="shared" si="313"/>
        <v>0.5</v>
      </c>
      <c r="T1004" s="76">
        <f t="shared" si="314"/>
        <v>0.5</v>
      </c>
      <c r="U1004" s="76">
        <f t="shared" si="315"/>
        <v>-0.69314718055994529</v>
      </c>
      <c r="W1004" s="76">
        <f t="shared" si="316"/>
        <v>0</v>
      </c>
      <c r="X1004" s="76">
        <f t="shared" si="317"/>
        <v>1</v>
      </c>
      <c r="Y1004" s="76">
        <f t="shared" si="318"/>
        <v>0.5</v>
      </c>
      <c r="Z1004" s="76">
        <f t="shared" si="300"/>
        <v>0.5</v>
      </c>
      <c r="AA1004" s="76">
        <f t="shared" si="319"/>
        <v>-0.69314718055994529</v>
      </c>
    </row>
    <row r="1005" spans="1:27" x14ac:dyDescent="0.25">
      <c r="A1005">
        <v>0</v>
      </c>
      <c r="B1005">
        <v>0</v>
      </c>
      <c r="C1005">
        <v>0</v>
      </c>
      <c r="E1005" s="87">
        <f t="shared" si="301"/>
        <v>0</v>
      </c>
      <c r="F1005" s="87">
        <f t="shared" si="302"/>
        <v>1</v>
      </c>
      <c r="G1005" s="87">
        <f t="shared" si="303"/>
        <v>0.5</v>
      </c>
      <c r="H1005" s="87">
        <f t="shared" si="304"/>
        <v>0.5</v>
      </c>
      <c r="I1005" s="87">
        <f t="shared" si="305"/>
        <v>-0.69314718055994529</v>
      </c>
      <c r="K1005" s="76">
        <f t="shared" si="306"/>
        <v>0</v>
      </c>
      <c r="L1005" s="76">
        <f t="shared" si="307"/>
        <v>1</v>
      </c>
      <c r="M1005" s="76">
        <f t="shared" si="308"/>
        <v>0.5</v>
      </c>
      <c r="N1005" s="76">
        <f t="shared" si="309"/>
        <v>0.5</v>
      </c>
      <c r="O1005" s="76">
        <f t="shared" si="310"/>
        <v>-0.69314718055994529</v>
      </c>
      <c r="Q1005" s="76">
        <f t="shared" si="311"/>
        <v>0</v>
      </c>
      <c r="R1005" s="76">
        <f t="shared" si="312"/>
        <v>1</v>
      </c>
      <c r="S1005" s="76">
        <f t="shared" si="313"/>
        <v>0.5</v>
      </c>
      <c r="T1005" s="76">
        <f t="shared" si="314"/>
        <v>0.5</v>
      </c>
      <c r="U1005" s="76">
        <f t="shared" si="315"/>
        <v>-0.69314718055994529</v>
      </c>
      <c r="W1005" s="76">
        <f t="shared" si="316"/>
        <v>0</v>
      </c>
      <c r="X1005" s="76">
        <f t="shared" si="317"/>
        <v>1</v>
      </c>
      <c r="Y1005" s="76">
        <f t="shared" si="318"/>
        <v>0.5</v>
      </c>
      <c r="Z1005" s="76">
        <f t="shared" si="300"/>
        <v>0.5</v>
      </c>
      <c r="AA1005" s="76">
        <f t="shared" si="319"/>
        <v>-0.69314718055994529</v>
      </c>
    </row>
    <row r="1006" spans="1:27" x14ac:dyDescent="0.25">
      <c r="A1006">
        <v>0</v>
      </c>
      <c r="B1006">
        <v>0</v>
      </c>
      <c r="C1006">
        <v>1</v>
      </c>
      <c r="E1006" s="87">
        <f t="shared" si="301"/>
        <v>0</v>
      </c>
      <c r="F1006" s="87">
        <f t="shared" si="302"/>
        <v>1</v>
      </c>
      <c r="G1006" s="87">
        <f t="shared" si="303"/>
        <v>0.5</v>
      </c>
      <c r="H1006" s="87">
        <f t="shared" si="304"/>
        <v>0.5</v>
      </c>
      <c r="I1006" s="87">
        <f t="shared" si="305"/>
        <v>-0.69314718055994529</v>
      </c>
      <c r="K1006" s="76">
        <f t="shared" si="306"/>
        <v>0.605195533283861</v>
      </c>
      <c r="L1006" s="76">
        <f t="shared" si="307"/>
        <v>1.8316103146534117</v>
      </c>
      <c r="M1006" s="76">
        <f t="shared" si="308"/>
        <v>0.64684406084231982</v>
      </c>
      <c r="N1006" s="76">
        <f t="shared" si="309"/>
        <v>0.35315593915768018</v>
      </c>
      <c r="O1006" s="76">
        <f t="shared" si="310"/>
        <v>-1.0408455656056446</v>
      </c>
      <c r="Q1006" s="76">
        <f t="shared" si="311"/>
        <v>0.605195533283861</v>
      </c>
      <c r="R1006" s="76">
        <f t="shared" si="312"/>
        <v>1.8316103146534117</v>
      </c>
      <c r="S1006" s="76">
        <f t="shared" si="313"/>
        <v>0.64684406084231982</v>
      </c>
      <c r="T1006" s="76">
        <f t="shared" si="314"/>
        <v>0.35315593915768018</v>
      </c>
      <c r="U1006" s="76">
        <f t="shared" si="315"/>
        <v>-1.0408455656056446</v>
      </c>
      <c r="W1006" s="76">
        <f t="shared" si="316"/>
        <v>0</v>
      </c>
      <c r="X1006" s="76">
        <f t="shared" si="317"/>
        <v>1</v>
      </c>
      <c r="Y1006" s="76">
        <f t="shared" si="318"/>
        <v>0.5</v>
      </c>
      <c r="Z1006" s="76">
        <f t="shared" si="300"/>
        <v>0.5</v>
      </c>
      <c r="AA1006" s="76">
        <f t="shared" si="319"/>
        <v>-0.69314718055994529</v>
      </c>
    </row>
    <row r="1007" spans="1:27" x14ac:dyDescent="0.25">
      <c r="A1007">
        <v>0</v>
      </c>
      <c r="B1007">
        <v>0</v>
      </c>
      <c r="C1007">
        <v>0</v>
      </c>
      <c r="E1007" s="87">
        <f t="shared" si="301"/>
        <v>0</v>
      </c>
      <c r="F1007" s="87">
        <f t="shared" si="302"/>
        <v>1</v>
      </c>
      <c r="G1007" s="87">
        <f t="shared" si="303"/>
        <v>0.5</v>
      </c>
      <c r="H1007" s="87">
        <f t="shared" si="304"/>
        <v>0.5</v>
      </c>
      <c r="I1007" s="87">
        <f t="shared" si="305"/>
        <v>-0.69314718055994529</v>
      </c>
      <c r="K1007" s="76">
        <f t="shared" si="306"/>
        <v>0</v>
      </c>
      <c r="L1007" s="76">
        <f t="shared" si="307"/>
        <v>1</v>
      </c>
      <c r="M1007" s="76">
        <f t="shared" si="308"/>
        <v>0.5</v>
      </c>
      <c r="N1007" s="76">
        <f t="shared" si="309"/>
        <v>0.5</v>
      </c>
      <c r="O1007" s="76">
        <f t="shared" si="310"/>
        <v>-0.69314718055994529</v>
      </c>
      <c r="Q1007" s="76">
        <f t="shared" si="311"/>
        <v>0</v>
      </c>
      <c r="R1007" s="76">
        <f t="shared" si="312"/>
        <v>1</v>
      </c>
      <c r="S1007" s="76">
        <f t="shared" si="313"/>
        <v>0.5</v>
      </c>
      <c r="T1007" s="76">
        <f t="shared" si="314"/>
        <v>0.5</v>
      </c>
      <c r="U1007" s="76">
        <f t="shared" si="315"/>
        <v>-0.69314718055994529</v>
      </c>
      <c r="W1007" s="76">
        <f t="shared" si="316"/>
        <v>0</v>
      </c>
      <c r="X1007" s="76">
        <f t="shared" si="317"/>
        <v>1</v>
      </c>
      <c r="Y1007" s="76">
        <f t="shared" si="318"/>
        <v>0.5</v>
      </c>
      <c r="Z1007" s="76">
        <f t="shared" si="300"/>
        <v>0.5</v>
      </c>
      <c r="AA1007" s="76">
        <f t="shared" si="319"/>
        <v>-0.69314718055994529</v>
      </c>
    </row>
    <row r="1008" spans="1:27" x14ac:dyDescent="0.25">
      <c r="A1008">
        <v>0</v>
      </c>
      <c r="B1008">
        <v>0</v>
      </c>
      <c r="C1008">
        <v>0</v>
      </c>
      <c r="E1008" s="87">
        <f t="shared" si="301"/>
        <v>0</v>
      </c>
      <c r="F1008" s="87">
        <f t="shared" si="302"/>
        <v>1</v>
      </c>
      <c r="G1008" s="87">
        <f t="shared" si="303"/>
        <v>0.5</v>
      </c>
      <c r="H1008" s="87">
        <f t="shared" si="304"/>
        <v>0.5</v>
      </c>
      <c r="I1008" s="87">
        <f t="shared" si="305"/>
        <v>-0.69314718055994529</v>
      </c>
      <c r="K1008" s="76">
        <f t="shared" si="306"/>
        <v>0</v>
      </c>
      <c r="L1008" s="76">
        <f t="shared" si="307"/>
        <v>1</v>
      </c>
      <c r="M1008" s="76">
        <f t="shared" si="308"/>
        <v>0.5</v>
      </c>
      <c r="N1008" s="76">
        <f t="shared" si="309"/>
        <v>0.5</v>
      </c>
      <c r="O1008" s="76">
        <f t="shared" si="310"/>
        <v>-0.69314718055994529</v>
      </c>
      <c r="Q1008" s="76">
        <f t="shared" si="311"/>
        <v>0</v>
      </c>
      <c r="R1008" s="76">
        <f t="shared" si="312"/>
        <v>1</v>
      </c>
      <c r="S1008" s="76">
        <f t="shared" si="313"/>
        <v>0.5</v>
      </c>
      <c r="T1008" s="76">
        <f t="shared" si="314"/>
        <v>0.5</v>
      </c>
      <c r="U1008" s="76">
        <f t="shared" si="315"/>
        <v>-0.69314718055994529</v>
      </c>
      <c r="W1008" s="76">
        <f t="shared" si="316"/>
        <v>0</v>
      </c>
      <c r="X1008" s="76">
        <f t="shared" si="317"/>
        <v>1</v>
      </c>
      <c r="Y1008" s="76">
        <f t="shared" si="318"/>
        <v>0.5</v>
      </c>
      <c r="Z1008" s="76">
        <f t="shared" si="300"/>
        <v>0.5</v>
      </c>
      <c r="AA1008" s="76">
        <f t="shared" si="319"/>
        <v>-0.69314718055994529</v>
      </c>
    </row>
    <row r="1009" spans="1:27" x14ac:dyDescent="0.25">
      <c r="A1009">
        <v>0</v>
      </c>
      <c r="B1009">
        <v>0</v>
      </c>
      <c r="C1009">
        <v>0</v>
      </c>
      <c r="E1009" s="87">
        <f t="shared" si="301"/>
        <v>0</v>
      </c>
      <c r="F1009" s="87">
        <f t="shared" si="302"/>
        <v>1</v>
      </c>
      <c r="G1009" s="87">
        <f t="shared" si="303"/>
        <v>0.5</v>
      </c>
      <c r="H1009" s="87">
        <f t="shared" si="304"/>
        <v>0.5</v>
      </c>
      <c r="I1009" s="87">
        <f t="shared" si="305"/>
        <v>-0.69314718055994529</v>
      </c>
      <c r="K1009" s="76">
        <f t="shared" si="306"/>
        <v>0</v>
      </c>
      <c r="L1009" s="76">
        <f t="shared" si="307"/>
        <v>1</v>
      </c>
      <c r="M1009" s="76">
        <f t="shared" si="308"/>
        <v>0.5</v>
      </c>
      <c r="N1009" s="76">
        <f t="shared" si="309"/>
        <v>0.5</v>
      </c>
      <c r="O1009" s="76">
        <f t="shared" si="310"/>
        <v>-0.69314718055994529</v>
      </c>
      <c r="Q1009" s="76">
        <f t="shared" si="311"/>
        <v>0</v>
      </c>
      <c r="R1009" s="76">
        <f t="shared" si="312"/>
        <v>1</v>
      </c>
      <c r="S1009" s="76">
        <f t="shared" si="313"/>
        <v>0.5</v>
      </c>
      <c r="T1009" s="76">
        <f t="shared" si="314"/>
        <v>0.5</v>
      </c>
      <c r="U1009" s="76">
        <f t="shared" si="315"/>
        <v>-0.69314718055994529</v>
      </c>
      <c r="W1009" s="76">
        <f t="shared" si="316"/>
        <v>0</v>
      </c>
      <c r="X1009" s="76">
        <f t="shared" si="317"/>
        <v>1</v>
      </c>
      <c r="Y1009" s="76">
        <f t="shared" si="318"/>
        <v>0.5</v>
      </c>
      <c r="Z1009" s="76">
        <f t="shared" si="300"/>
        <v>0.5</v>
      </c>
      <c r="AA1009" s="76">
        <f t="shared" si="319"/>
        <v>-0.69314718055994529</v>
      </c>
    </row>
    <row r="1010" spans="1:27" x14ac:dyDescent="0.25">
      <c r="A1010">
        <v>0</v>
      </c>
      <c r="B1010">
        <v>0</v>
      </c>
      <c r="C1010">
        <v>0</v>
      </c>
      <c r="E1010" s="87">
        <f t="shared" si="301"/>
        <v>0</v>
      </c>
      <c r="F1010" s="87">
        <f t="shared" si="302"/>
        <v>1</v>
      </c>
      <c r="G1010" s="87">
        <f t="shared" si="303"/>
        <v>0.5</v>
      </c>
      <c r="H1010" s="87">
        <f t="shared" si="304"/>
        <v>0.5</v>
      </c>
      <c r="I1010" s="87">
        <f t="shared" si="305"/>
        <v>-0.69314718055994529</v>
      </c>
      <c r="K1010" s="76">
        <f t="shared" si="306"/>
        <v>0</v>
      </c>
      <c r="L1010" s="76">
        <f t="shared" si="307"/>
        <v>1</v>
      </c>
      <c r="M1010" s="76">
        <f t="shared" si="308"/>
        <v>0.5</v>
      </c>
      <c r="N1010" s="76">
        <f t="shared" si="309"/>
        <v>0.5</v>
      </c>
      <c r="O1010" s="76">
        <f t="shared" si="310"/>
        <v>-0.69314718055994529</v>
      </c>
      <c r="Q1010" s="76">
        <f t="shared" si="311"/>
        <v>0</v>
      </c>
      <c r="R1010" s="76">
        <f t="shared" si="312"/>
        <v>1</v>
      </c>
      <c r="S1010" s="76">
        <f t="shared" si="313"/>
        <v>0.5</v>
      </c>
      <c r="T1010" s="76">
        <f t="shared" si="314"/>
        <v>0.5</v>
      </c>
      <c r="U1010" s="76">
        <f t="shared" si="315"/>
        <v>-0.69314718055994529</v>
      </c>
      <c r="W1010" s="76">
        <f t="shared" si="316"/>
        <v>0</v>
      </c>
      <c r="X1010" s="76">
        <f t="shared" si="317"/>
        <v>1</v>
      </c>
      <c r="Y1010" s="76">
        <f t="shared" si="318"/>
        <v>0.5</v>
      </c>
      <c r="Z1010" s="76">
        <f t="shared" si="300"/>
        <v>0.5</v>
      </c>
      <c r="AA1010" s="76">
        <f t="shared" si="319"/>
        <v>-0.69314718055994529</v>
      </c>
    </row>
    <row r="1011" spans="1:27" x14ac:dyDescent="0.25">
      <c r="A1011">
        <v>0</v>
      </c>
      <c r="B1011">
        <v>0</v>
      </c>
      <c r="C1011">
        <v>0</v>
      </c>
      <c r="E1011" s="87">
        <f t="shared" si="301"/>
        <v>0</v>
      </c>
      <c r="F1011" s="87">
        <f t="shared" si="302"/>
        <v>1</v>
      </c>
      <c r="G1011" s="87">
        <f t="shared" si="303"/>
        <v>0.5</v>
      </c>
      <c r="H1011" s="87">
        <f t="shared" si="304"/>
        <v>0.5</v>
      </c>
      <c r="I1011" s="87">
        <f t="shared" si="305"/>
        <v>-0.69314718055994529</v>
      </c>
      <c r="K1011" s="76">
        <f t="shared" si="306"/>
        <v>0</v>
      </c>
      <c r="L1011" s="76">
        <f t="shared" si="307"/>
        <v>1</v>
      </c>
      <c r="M1011" s="76">
        <f t="shared" si="308"/>
        <v>0.5</v>
      </c>
      <c r="N1011" s="76">
        <f t="shared" si="309"/>
        <v>0.5</v>
      </c>
      <c r="O1011" s="76">
        <f t="shared" si="310"/>
        <v>-0.69314718055994529</v>
      </c>
      <c r="Q1011" s="76">
        <f t="shared" si="311"/>
        <v>0</v>
      </c>
      <c r="R1011" s="76">
        <f t="shared" si="312"/>
        <v>1</v>
      </c>
      <c r="S1011" s="76">
        <f t="shared" si="313"/>
        <v>0.5</v>
      </c>
      <c r="T1011" s="76">
        <f t="shared" si="314"/>
        <v>0.5</v>
      </c>
      <c r="U1011" s="76">
        <f t="shared" si="315"/>
        <v>-0.69314718055994529</v>
      </c>
      <c r="W1011" s="76">
        <f t="shared" si="316"/>
        <v>0</v>
      </c>
      <c r="X1011" s="76">
        <f t="shared" si="317"/>
        <v>1</v>
      </c>
      <c r="Y1011" s="76">
        <f t="shared" si="318"/>
        <v>0.5</v>
      </c>
      <c r="Z1011" s="76">
        <f t="shared" si="300"/>
        <v>0.5</v>
      </c>
      <c r="AA1011" s="76">
        <f t="shared" si="319"/>
        <v>-0.69314718055994529</v>
      </c>
    </row>
    <row r="1012" spans="1:27" x14ac:dyDescent="0.25">
      <c r="A1012">
        <v>0</v>
      </c>
      <c r="B1012">
        <v>0</v>
      </c>
      <c r="C1012">
        <v>0</v>
      </c>
      <c r="E1012" s="87">
        <f t="shared" si="301"/>
        <v>0</v>
      </c>
      <c r="F1012" s="87">
        <f t="shared" si="302"/>
        <v>1</v>
      </c>
      <c r="G1012" s="87">
        <f t="shared" si="303"/>
        <v>0.5</v>
      </c>
      <c r="H1012" s="87">
        <f t="shared" si="304"/>
        <v>0.5</v>
      </c>
      <c r="I1012" s="87">
        <f t="shared" si="305"/>
        <v>-0.69314718055994529</v>
      </c>
      <c r="K1012" s="76">
        <f t="shared" si="306"/>
        <v>0</v>
      </c>
      <c r="L1012" s="76">
        <f t="shared" si="307"/>
        <v>1</v>
      </c>
      <c r="M1012" s="76">
        <f t="shared" si="308"/>
        <v>0.5</v>
      </c>
      <c r="N1012" s="76">
        <f t="shared" si="309"/>
        <v>0.5</v>
      </c>
      <c r="O1012" s="76">
        <f t="shared" si="310"/>
        <v>-0.69314718055994529</v>
      </c>
      <c r="Q1012" s="76">
        <f t="shared" si="311"/>
        <v>0</v>
      </c>
      <c r="R1012" s="76">
        <f t="shared" si="312"/>
        <v>1</v>
      </c>
      <c r="S1012" s="76">
        <f t="shared" si="313"/>
        <v>0.5</v>
      </c>
      <c r="T1012" s="76">
        <f t="shared" si="314"/>
        <v>0.5</v>
      </c>
      <c r="U1012" s="76">
        <f t="shared" si="315"/>
        <v>-0.69314718055994529</v>
      </c>
      <c r="W1012" s="76">
        <f t="shared" si="316"/>
        <v>0</v>
      </c>
      <c r="X1012" s="76">
        <f t="shared" si="317"/>
        <v>1</v>
      </c>
      <c r="Y1012" s="76">
        <f t="shared" si="318"/>
        <v>0.5</v>
      </c>
      <c r="Z1012" s="76">
        <f t="shared" si="300"/>
        <v>0.5</v>
      </c>
      <c r="AA1012" s="76">
        <f t="shared" si="319"/>
        <v>-0.69314718055994529</v>
      </c>
    </row>
    <row r="1013" spans="1:27" x14ac:dyDescent="0.25">
      <c r="A1013">
        <v>0</v>
      </c>
      <c r="B1013">
        <v>0</v>
      </c>
      <c r="C1013">
        <v>0</v>
      </c>
      <c r="E1013" s="87">
        <f t="shared" si="301"/>
        <v>0</v>
      </c>
      <c r="F1013" s="87">
        <f t="shared" si="302"/>
        <v>1</v>
      </c>
      <c r="G1013" s="87">
        <f t="shared" si="303"/>
        <v>0.5</v>
      </c>
      <c r="H1013" s="87">
        <f t="shared" si="304"/>
        <v>0.5</v>
      </c>
      <c r="I1013" s="87">
        <f t="shared" si="305"/>
        <v>-0.69314718055994529</v>
      </c>
      <c r="K1013" s="76">
        <f t="shared" si="306"/>
        <v>0</v>
      </c>
      <c r="L1013" s="76">
        <f t="shared" si="307"/>
        <v>1</v>
      </c>
      <c r="M1013" s="76">
        <f t="shared" si="308"/>
        <v>0.5</v>
      </c>
      <c r="N1013" s="76">
        <f t="shared" si="309"/>
        <v>0.5</v>
      </c>
      <c r="O1013" s="76">
        <f t="shared" si="310"/>
        <v>-0.69314718055994529</v>
      </c>
      <c r="Q1013" s="76">
        <f t="shared" si="311"/>
        <v>0</v>
      </c>
      <c r="R1013" s="76">
        <f t="shared" si="312"/>
        <v>1</v>
      </c>
      <c r="S1013" s="76">
        <f t="shared" si="313"/>
        <v>0.5</v>
      </c>
      <c r="T1013" s="76">
        <f t="shared" si="314"/>
        <v>0.5</v>
      </c>
      <c r="U1013" s="76">
        <f t="shared" si="315"/>
        <v>-0.69314718055994529</v>
      </c>
      <c r="W1013" s="76">
        <f t="shared" si="316"/>
        <v>0</v>
      </c>
      <c r="X1013" s="76">
        <f t="shared" si="317"/>
        <v>1</v>
      </c>
      <c r="Y1013" s="76">
        <f t="shared" si="318"/>
        <v>0.5</v>
      </c>
      <c r="Z1013" s="76">
        <f t="shared" si="300"/>
        <v>0.5</v>
      </c>
      <c r="AA1013" s="76">
        <f t="shared" si="319"/>
        <v>-0.69314718055994529</v>
      </c>
    </row>
    <row r="1014" spans="1:27" x14ac:dyDescent="0.25">
      <c r="A1014">
        <v>0</v>
      </c>
      <c r="B1014">
        <v>0</v>
      </c>
      <c r="C1014">
        <v>0</v>
      </c>
      <c r="E1014" s="87">
        <f t="shared" si="301"/>
        <v>0</v>
      </c>
      <c r="F1014" s="87">
        <f t="shared" si="302"/>
        <v>1</v>
      </c>
      <c r="G1014" s="87">
        <f t="shared" si="303"/>
        <v>0.5</v>
      </c>
      <c r="H1014" s="87">
        <f t="shared" si="304"/>
        <v>0.5</v>
      </c>
      <c r="I1014" s="87">
        <f t="shared" si="305"/>
        <v>-0.69314718055994529</v>
      </c>
      <c r="K1014" s="76">
        <f t="shared" si="306"/>
        <v>0</v>
      </c>
      <c r="L1014" s="76">
        <f t="shared" si="307"/>
        <v>1</v>
      </c>
      <c r="M1014" s="76">
        <f t="shared" si="308"/>
        <v>0.5</v>
      </c>
      <c r="N1014" s="76">
        <f t="shared" si="309"/>
        <v>0.5</v>
      </c>
      <c r="O1014" s="76">
        <f t="shared" si="310"/>
        <v>-0.69314718055994529</v>
      </c>
      <c r="Q1014" s="76">
        <f t="shared" si="311"/>
        <v>0</v>
      </c>
      <c r="R1014" s="76">
        <f t="shared" si="312"/>
        <v>1</v>
      </c>
      <c r="S1014" s="76">
        <f t="shared" si="313"/>
        <v>0.5</v>
      </c>
      <c r="T1014" s="76">
        <f t="shared" si="314"/>
        <v>0.5</v>
      </c>
      <c r="U1014" s="76">
        <f t="shared" si="315"/>
        <v>-0.69314718055994529</v>
      </c>
      <c r="W1014" s="76">
        <f t="shared" si="316"/>
        <v>0</v>
      </c>
      <c r="X1014" s="76">
        <f t="shared" si="317"/>
        <v>1</v>
      </c>
      <c r="Y1014" s="76">
        <f t="shared" si="318"/>
        <v>0.5</v>
      </c>
      <c r="Z1014" s="76">
        <f t="shared" si="300"/>
        <v>0.5</v>
      </c>
      <c r="AA1014" s="76">
        <f t="shared" si="319"/>
        <v>-0.69314718055994529</v>
      </c>
    </row>
    <row r="1015" spans="1:27" x14ac:dyDescent="0.25">
      <c r="A1015">
        <v>0</v>
      </c>
      <c r="B1015">
        <v>0</v>
      </c>
      <c r="C1015">
        <v>0</v>
      </c>
      <c r="E1015" s="87">
        <f t="shared" si="301"/>
        <v>0</v>
      </c>
      <c r="F1015" s="87">
        <f t="shared" si="302"/>
        <v>1</v>
      </c>
      <c r="G1015" s="87">
        <f t="shared" si="303"/>
        <v>0.5</v>
      </c>
      <c r="H1015" s="87">
        <f t="shared" si="304"/>
        <v>0.5</v>
      </c>
      <c r="I1015" s="87">
        <f t="shared" si="305"/>
        <v>-0.69314718055994529</v>
      </c>
      <c r="K1015" s="76">
        <f t="shared" si="306"/>
        <v>0</v>
      </c>
      <c r="L1015" s="76">
        <f t="shared" si="307"/>
        <v>1</v>
      </c>
      <c r="M1015" s="76">
        <f t="shared" si="308"/>
        <v>0.5</v>
      </c>
      <c r="N1015" s="76">
        <f t="shared" si="309"/>
        <v>0.5</v>
      </c>
      <c r="O1015" s="76">
        <f t="shared" si="310"/>
        <v>-0.69314718055994529</v>
      </c>
      <c r="Q1015" s="76">
        <f t="shared" si="311"/>
        <v>0</v>
      </c>
      <c r="R1015" s="76">
        <f t="shared" si="312"/>
        <v>1</v>
      </c>
      <c r="S1015" s="76">
        <f t="shared" si="313"/>
        <v>0.5</v>
      </c>
      <c r="T1015" s="76">
        <f t="shared" si="314"/>
        <v>0.5</v>
      </c>
      <c r="U1015" s="76">
        <f t="shared" si="315"/>
        <v>-0.69314718055994529</v>
      </c>
      <c r="W1015" s="76">
        <f t="shared" si="316"/>
        <v>0</v>
      </c>
      <c r="X1015" s="76">
        <f t="shared" si="317"/>
        <v>1</v>
      </c>
      <c r="Y1015" s="76">
        <f t="shared" si="318"/>
        <v>0.5</v>
      </c>
      <c r="Z1015" s="76">
        <f t="shared" si="300"/>
        <v>0.5</v>
      </c>
      <c r="AA1015" s="76">
        <f t="shared" si="319"/>
        <v>-0.69314718055994529</v>
      </c>
    </row>
    <row r="1016" spans="1:27" x14ac:dyDescent="0.25">
      <c r="A1016">
        <v>0</v>
      </c>
      <c r="B1016">
        <v>0</v>
      </c>
      <c r="C1016">
        <v>0</v>
      </c>
      <c r="E1016" s="87">
        <f t="shared" si="301"/>
        <v>0</v>
      </c>
      <c r="F1016" s="87">
        <f t="shared" si="302"/>
        <v>1</v>
      </c>
      <c r="G1016" s="87">
        <f t="shared" si="303"/>
        <v>0.5</v>
      </c>
      <c r="H1016" s="87">
        <f t="shared" si="304"/>
        <v>0.5</v>
      </c>
      <c r="I1016" s="87">
        <f t="shared" si="305"/>
        <v>-0.69314718055994529</v>
      </c>
      <c r="K1016" s="76">
        <f t="shared" si="306"/>
        <v>0</v>
      </c>
      <c r="L1016" s="76">
        <f t="shared" si="307"/>
        <v>1</v>
      </c>
      <c r="M1016" s="76">
        <f t="shared" si="308"/>
        <v>0.5</v>
      </c>
      <c r="N1016" s="76">
        <f t="shared" si="309"/>
        <v>0.5</v>
      </c>
      <c r="O1016" s="76">
        <f t="shared" si="310"/>
        <v>-0.69314718055994529</v>
      </c>
      <c r="Q1016" s="76">
        <f t="shared" si="311"/>
        <v>0</v>
      </c>
      <c r="R1016" s="76">
        <f t="shared" si="312"/>
        <v>1</v>
      </c>
      <c r="S1016" s="76">
        <f t="shared" si="313"/>
        <v>0.5</v>
      </c>
      <c r="T1016" s="76">
        <f t="shared" si="314"/>
        <v>0.5</v>
      </c>
      <c r="U1016" s="76">
        <f t="shared" si="315"/>
        <v>-0.69314718055994529</v>
      </c>
      <c r="W1016" s="76">
        <f t="shared" si="316"/>
        <v>0</v>
      </c>
      <c r="X1016" s="76">
        <f t="shared" si="317"/>
        <v>1</v>
      </c>
      <c r="Y1016" s="76">
        <f t="shared" si="318"/>
        <v>0.5</v>
      </c>
      <c r="Z1016" s="76">
        <f t="shared" si="300"/>
        <v>0.5</v>
      </c>
      <c r="AA1016" s="76">
        <f t="shared" si="319"/>
        <v>-0.69314718055994529</v>
      </c>
    </row>
    <row r="1017" spans="1:27" x14ac:dyDescent="0.25">
      <c r="A1017">
        <v>0</v>
      </c>
      <c r="B1017">
        <v>0</v>
      </c>
      <c r="C1017">
        <v>0</v>
      </c>
      <c r="E1017" s="87">
        <f t="shared" si="301"/>
        <v>0</v>
      </c>
      <c r="F1017" s="87">
        <f t="shared" si="302"/>
        <v>1</v>
      </c>
      <c r="G1017" s="87">
        <f t="shared" si="303"/>
        <v>0.5</v>
      </c>
      <c r="H1017" s="87">
        <f t="shared" si="304"/>
        <v>0.5</v>
      </c>
      <c r="I1017" s="87">
        <f t="shared" si="305"/>
        <v>-0.69314718055994529</v>
      </c>
      <c r="K1017" s="76">
        <f t="shared" si="306"/>
        <v>0</v>
      </c>
      <c r="L1017" s="76">
        <f t="shared" si="307"/>
        <v>1</v>
      </c>
      <c r="M1017" s="76">
        <f t="shared" si="308"/>
        <v>0.5</v>
      </c>
      <c r="N1017" s="76">
        <f t="shared" si="309"/>
        <v>0.5</v>
      </c>
      <c r="O1017" s="76">
        <f t="shared" si="310"/>
        <v>-0.69314718055994529</v>
      </c>
      <c r="Q1017" s="76">
        <f t="shared" si="311"/>
        <v>0</v>
      </c>
      <c r="R1017" s="76">
        <f t="shared" si="312"/>
        <v>1</v>
      </c>
      <c r="S1017" s="76">
        <f t="shared" si="313"/>
        <v>0.5</v>
      </c>
      <c r="T1017" s="76">
        <f t="shared" si="314"/>
        <v>0.5</v>
      </c>
      <c r="U1017" s="76">
        <f t="shared" si="315"/>
        <v>-0.69314718055994529</v>
      </c>
      <c r="W1017" s="76">
        <f t="shared" si="316"/>
        <v>0</v>
      </c>
      <c r="X1017" s="76">
        <f t="shared" si="317"/>
        <v>1</v>
      </c>
      <c r="Y1017" s="76">
        <f t="shared" si="318"/>
        <v>0.5</v>
      </c>
      <c r="Z1017" s="76">
        <f t="shared" si="300"/>
        <v>0.5</v>
      </c>
      <c r="AA1017" s="76">
        <f t="shared" si="319"/>
        <v>-0.69314718055994529</v>
      </c>
    </row>
    <row r="1018" spans="1:27" x14ac:dyDescent="0.25">
      <c r="A1018">
        <v>0</v>
      </c>
      <c r="B1018">
        <v>0</v>
      </c>
      <c r="C1018">
        <v>0</v>
      </c>
      <c r="E1018" s="87">
        <f t="shared" si="301"/>
        <v>0</v>
      </c>
      <c r="F1018" s="87">
        <f t="shared" si="302"/>
        <v>1</v>
      </c>
      <c r="G1018" s="87">
        <f t="shared" si="303"/>
        <v>0.5</v>
      </c>
      <c r="H1018" s="87">
        <f t="shared" si="304"/>
        <v>0.5</v>
      </c>
      <c r="I1018" s="87">
        <f t="shared" si="305"/>
        <v>-0.69314718055994529</v>
      </c>
      <c r="K1018" s="76">
        <f t="shared" si="306"/>
        <v>0</v>
      </c>
      <c r="L1018" s="76">
        <f t="shared" si="307"/>
        <v>1</v>
      </c>
      <c r="M1018" s="76">
        <f t="shared" si="308"/>
        <v>0.5</v>
      </c>
      <c r="N1018" s="76">
        <f t="shared" si="309"/>
        <v>0.5</v>
      </c>
      <c r="O1018" s="76">
        <f t="shared" si="310"/>
        <v>-0.69314718055994529</v>
      </c>
      <c r="Q1018" s="76">
        <f t="shared" si="311"/>
        <v>0</v>
      </c>
      <c r="R1018" s="76">
        <f t="shared" si="312"/>
        <v>1</v>
      </c>
      <c r="S1018" s="76">
        <f t="shared" si="313"/>
        <v>0.5</v>
      </c>
      <c r="T1018" s="76">
        <f t="shared" si="314"/>
        <v>0.5</v>
      </c>
      <c r="U1018" s="76">
        <f t="shared" si="315"/>
        <v>-0.69314718055994529</v>
      </c>
      <c r="W1018" s="76">
        <f t="shared" si="316"/>
        <v>0</v>
      </c>
      <c r="X1018" s="76">
        <f t="shared" si="317"/>
        <v>1</v>
      </c>
      <c r="Y1018" s="76">
        <f t="shared" si="318"/>
        <v>0.5</v>
      </c>
      <c r="Z1018" s="76">
        <f t="shared" si="300"/>
        <v>0.5</v>
      </c>
      <c r="AA1018" s="76">
        <f t="shared" si="319"/>
        <v>-0.69314718055994529</v>
      </c>
    </row>
    <row r="1019" spans="1:27" x14ac:dyDescent="0.25">
      <c r="A1019">
        <v>0</v>
      </c>
      <c r="B1019">
        <v>0</v>
      </c>
      <c r="C1019">
        <v>0</v>
      </c>
      <c r="E1019" s="87">
        <f t="shared" si="301"/>
        <v>0</v>
      </c>
      <c r="F1019" s="87">
        <f t="shared" si="302"/>
        <v>1</v>
      </c>
      <c r="G1019" s="87">
        <f t="shared" si="303"/>
        <v>0.5</v>
      </c>
      <c r="H1019" s="87">
        <f t="shared" si="304"/>
        <v>0.5</v>
      </c>
      <c r="I1019" s="87">
        <f t="shared" si="305"/>
        <v>-0.69314718055994529</v>
      </c>
      <c r="K1019" s="76">
        <f t="shared" si="306"/>
        <v>0</v>
      </c>
      <c r="L1019" s="76">
        <f t="shared" si="307"/>
        <v>1</v>
      </c>
      <c r="M1019" s="76">
        <f t="shared" si="308"/>
        <v>0.5</v>
      </c>
      <c r="N1019" s="76">
        <f t="shared" si="309"/>
        <v>0.5</v>
      </c>
      <c r="O1019" s="76">
        <f t="shared" si="310"/>
        <v>-0.69314718055994529</v>
      </c>
      <c r="Q1019" s="76">
        <f t="shared" si="311"/>
        <v>0</v>
      </c>
      <c r="R1019" s="76">
        <f t="shared" si="312"/>
        <v>1</v>
      </c>
      <c r="S1019" s="76">
        <f t="shared" si="313"/>
        <v>0.5</v>
      </c>
      <c r="T1019" s="76">
        <f t="shared" si="314"/>
        <v>0.5</v>
      </c>
      <c r="U1019" s="76">
        <f t="shared" si="315"/>
        <v>-0.69314718055994529</v>
      </c>
      <c r="W1019" s="76">
        <f t="shared" si="316"/>
        <v>0</v>
      </c>
      <c r="X1019" s="76">
        <f t="shared" si="317"/>
        <v>1</v>
      </c>
      <c r="Y1019" s="76">
        <f t="shared" si="318"/>
        <v>0.5</v>
      </c>
      <c r="Z1019" s="76">
        <f t="shared" si="300"/>
        <v>0.5</v>
      </c>
      <c r="AA1019" s="76">
        <f t="shared" si="319"/>
        <v>-0.69314718055994529</v>
      </c>
    </row>
    <row r="1020" spans="1:27" x14ac:dyDescent="0.25">
      <c r="A1020">
        <v>0</v>
      </c>
      <c r="B1020">
        <v>0</v>
      </c>
      <c r="C1020">
        <v>1</v>
      </c>
      <c r="E1020" s="87">
        <f t="shared" si="301"/>
        <v>0</v>
      </c>
      <c r="F1020" s="87">
        <f t="shared" si="302"/>
        <v>1</v>
      </c>
      <c r="G1020" s="87">
        <f t="shared" si="303"/>
        <v>0.5</v>
      </c>
      <c r="H1020" s="87">
        <f t="shared" si="304"/>
        <v>0.5</v>
      </c>
      <c r="I1020" s="87">
        <f t="shared" si="305"/>
        <v>-0.69314718055994529</v>
      </c>
      <c r="K1020" s="76">
        <f t="shared" si="306"/>
        <v>0.605195533283861</v>
      </c>
      <c r="L1020" s="76">
        <f t="shared" si="307"/>
        <v>1.8316103146534117</v>
      </c>
      <c r="M1020" s="76">
        <f t="shared" si="308"/>
        <v>0.64684406084231982</v>
      </c>
      <c r="N1020" s="76">
        <f t="shared" si="309"/>
        <v>0.35315593915768018</v>
      </c>
      <c r="O1020" s="76">
        <f t="shared" si="310"/>
        <v>-1.0408455656056446</v>
      </c>
      <c r="Q1020" s="76">
        <f t="shared" si="311"/>
        <v>0.605195533283861</v>
      </c>
      <c r="R1020" s="76">
        <f t="shared" si="312"/>
        <v>1.8316103146534117</v>
      </c>
      <c r="S1020" s="76">
        <f t="shared" si="313"/>
        <v>0.64684406084231982</v>
      </c>
      <c r="T1020" s="76">
        <f t="shared" si="314"/>
        <v>0.35315593915768018</v>
      </c>
      <c r="U1020" s="76">
        <f t="shared" si="315"/>
        <v>-1.0408455656056446</v>
      </c>
      <c r="W1020" s="76">
        <f t="shared" si="316"/>
        <v>0</v>
      </c>
      <c r="X1020" s="76">
        <f t="shared" si="317"/>
        <v>1</v>
      </c>
      <c r="Y1020" s="76">
        <f t="shared" si="318"/>
        <v>0.5</v>
      </c>
      <c r="Z1020" s="76">
        <f t="shared" si="300"/>
        <v>0.5</v>
      </c>
      <c r="AA1020" s="76">
        <f t="shared" si="319"/>
        <v>-0.69314718055994529</v>
      </c>
    </row>
    <row r="1021" spans="1:27" x14ac:dyDescent="0.25">
      <c r="A1021">
        <v>0</v>
      </c>
      <c r="B1021">
        <v>0</v>
      </c>
      <c r="C1021">
        <v>0</v>
      </c>
      <c r="E1021" s="87">
        <f t="shared" si="301"/>
        <v>0</v>
      </c>
      <c r="F1021" s="87">
        <f t="shared" si="302"/>
        <v>1</v>
      </c>
      <c r="G1021" s="87">
        <f t="shared" si="303"/>
        <v>0.5</v>
      </c>
      <c r="H1021" s="87">
        <f t="shared" si="304"/>
        <v>0.5</v>
      </c>
      <c r="I1021" s="87">
        <f t="shared" si="305"/>
        <v>-0.69314718055994529</v>
      </c>
      <c r="K1021" s="76">
        <f t="shared" si="306"/>
        <v>0</v>
      </c>
      <c r="L1021" s="76">
        <f t="shared" si="307"/>
        <v>1</v>
      </c>
      <c r="M1021" s="76">
        <f t="shared" si="308"/>
        <v>0.5</v>
      </c>
      <c r="N1021" s="76">
        <f t="shared" si="309"/>
        <v>0.5</v>
      </c>
      <c r="O1021" s="76">
        <f t="shared" si="310"/>
        <v>-0.69314718055994529</v>
      </c>
      <c r="Q1021" s="76">
        <f t="shared" si="311"/>
        <v>0</v>
      </c>
      <c r="R1021" s="76">
        <f t="shared" si="312"/>
        <v>1</v>
      </c>
      <c r="S1021" s="76">
        <f t="shared" si="313"/>
        <v>0.5</v>
      </c>
      <c r="T1021" s="76">
        <f t="shared" si="314"/>
        <v>0.5</v>
      </c>
      <c r="U1021" s="76">
        <f t="shared" si="315"/>
        <v>-0.69314718055994529</v>
      </c>
      <c r="W1021" s="76">
        <f t="shared" si="316"/>
        <v>0</v>
      </c>
      <c r="X1021" s="76">
        <f t="shared" si="317"/>
        <v>1</v>
      </c>
      <c r="Y1021" s="76">
        <f t="shared" si="318"/>
        <v>0.5</v>
      </c>
      <c r="Z1021" s="76">
        <f t="shared" si="300"/>
        <v>0.5</v>
      </c>
      <c r="AA1021" s="76">
        <f t="shared" si="319"/>
        <v>-0.69314718055994529</v>
      </c>
    </row>
    <row r="1022" spans="1:27" x14ac:dyDescent="0.25">
      <c r="A1022">
        <v>0</v>
      </c>
      <c r="B1022">
        <v>0</v>
      </c>
      <c r="C1022">
        <v>0</v>
      </c>
      <c r="E1022" s="87">
        <f t="shared" si="301"/>
        <v>0</v>
      </c>
      <c r="F1022" s="87">
        <f t="shared" si="302"/>
        <v>1</v>
      </c>
      <c r="G1022" s="87">
        <f t="shared" si="303"/>
        <v>0.5</v>
      </c>
      <c r="H1022" s="87">
        <f t="shared" si="304"/>
        <v>0.5</v>
      </c>
      <c r="I1022" s="87">
        <f t="shared" si="305"/>
        <v>-0.69314718055994529</v>
      </c>
      <c r="K1022" s="76">
        <f t="shared" si="306"/>
        <v>0</v>
      </c>
      <c r="L1022" s="76">
        <f t="shared" si="307"/>
        <v>1</v>
      </c>
      <c r="M1022" s="76">
        <f t="shared" si="308"/>
        <v>0.5</v>
      </c>
      <c r="N1022" s="76">
        <f t="shared" si="309"/>
        <v>0.5</v>
      </c>
      <c r="O1022" s="76">
        <f t="shared" si="310"/>
        <v>-0.69314718055994529</v>
      </c>
      <c r="Q1022" s="76">
        <f t="shared" si="311"/>
        <v>0</v>
      </c>
      <c r="R1022" s="76">
        <f t="shared" si="312"/>
        <v>1</v>
      </c>
      <c r="S1022" s="76">
        <f t="shared" si="313"/>
        <v>0.5</v>
      </c>
      <c r="T1022" s="76">
        <f t="shared" si="314"/>
        <v>0.5</v>
      </c>
      <c r="U1022" s="76">
        <f t="shared" si="315"/>
        <v>-0.69314718055994529</v>
      </c>
      <c r="W1022" s="76">
        <f t="shared" si="316"/>
        <v>0</v>
      </c>
      <c r="X1022" s="76">
        <f t="shared" si="317"/>
        <v>1</v>
      </c>
      <c r="Y1022" s="76">
        <f t="shared" si="318"/>
        <v>0.5</v>
      </c>
      <c r="Z1022" s="76">
        <f t="shared" si="300"/>
        <v>0.5</v>
      </c>
      <c r="AA1022" s="76">
        <f t="shared" si="319"/>
        <v>-0.69314718055994529</v>
      </c>
    </row>
    <row r="1023" spans="1:27" x14ac:dyDescent="0.25">
      <c r="A1023">
        <v>0</v>
      </c>
      <c r="B1023">
        <v>0</v>
      </c>
      <c r="C1023">
        <v>1</v>
      </c>
      <c r="E1023" s="87">
        <f t="shared" si="301"/>
        <v>0</v>
      </c>
      <c r="F1023" s="87">
        <f t="shared" si="302"/>
        <v>1</v>
      </c>
      <c r="G1023" s="87">
        <f t="shared" si="303"/>
        <v>0.5</v>
      </c>
      <c r="H1023" s="87">
        <f t="shared" si="304"/>
        <v>0.5</v>
      </c>
      <c r="I1023" s="87">
        <f t="shared" si="305"/>
        <v>-0.69314718055994529</v>
      </c>
      <c r="K1023" s="76">
        <f t="shared" si="306"/>
        <v>0.605195533283861</v>
      </c>
      <c r="L1023" s="76">
        <f t="shared" si="307"/>
        <v>1.8316103146534117</v>
      </c>
      <c r="M1023" s="76">
        <f t="shared" si="308"/>
        <v>0.64684406084231982</v>
      </c>
      <c r="N1023" s="76">
        <f t="shared" si="309"/>
        <v>0.35315593915768018</v>
      </c>
      <c r="O1023" s="76">
        <f t="shared" si="310"/>
        <v>-1.0408455656056446</v>
      </c>
      <c r="Q1023" s="76">
        <f t="shared" si="311"/>
        <v>0.605195533283861</v>
      </c>
      <c r="R1023" s="76">
        <f t="shared" si="312"/>
        <v>1.8316103146534117</v>
      </c>
      <c r="S1023" s="76">
        <f t="shared" si="313"/>
        <v>0.64684406084231982</v>
      </c>
      <c r="T1023" s="76">
        <f t="shared" si="314"/>
        <v>0.35315593915768018</v>
      </c>
      <c r="U1023" s="76">
        <f t="shared" si="315"/>
        <v>-1.0408455656056446</v>
      </c>
      <c r="W1023" s="76">
        <f t="shared" si="316"/>
        <v>0</v>
      </c>
      <c r="X1023" s="76">
        <f t="shared" si="317"/>
        <v>1</v>
      </c>
      <c r="Y1023" s="76">
        <f t="shared" si="318"/>
        <v>0.5</v>
      </c>
      <c r="Z1023" s="76">
        <f t="shared" si="300"/>
        <v>0.5</v>
      </c>
      <c r="AA1023" s="76">
        <f t="shared" si="319"/>
        <v>-0.69314718055994529</v>
      </c>
    </row>
    <row r="1024" spans="1:27" x14ac:dyDescent="0.25">
      <c r="A1024">
        <v>0</v>
      </c>
      <c r="B1024">
        <v>0</v>
      </c>
      <c r="C1024">
        <v>0</v>
      </c>
      <c r="E1024" s="87">
        <f t="shared" si="301"/>
        <v>0</v>
      </c>
      <c r="F1024" s="87">
        <f t="shared" si="302"/>
        <v>1</v>
      </c>
      <c r="G1024" s="87">
        <f t="shared" si="303"/>
        <v>0.5</v>
      </c>
      <c r="H1024" s="87">
        <f t="shared" si="304"/>
        <v>0.5</v>
      </c>
      <c r="I1024" s="87">
        <f t="shared" si="305"/>
        <v>-0.69314718055994529</v>
      </c>
      <c r="K1024" s="76">
        <f t="shared" si="306"/>
        <v>0</v>
      </c>
      <c r="L1024" s="76">
        <f t="shared" si="307"/>
        <v>1</v>
      </c>
      <c r="M1024" s="76">
        <f t="shared" si="308"/>
        <v>0.5</v>
      </c>
      <c r="N1024" s="76">
        <f t="shared" si="309"/>
        <v>0.5</v>
      </c>
      <c r="O1024" s="76">
        <f t="shared" si="310"/>
        <v>-0.69314718055994529</v>
      </c>
      <c r="Q1024" s="76">
        <f t="shared" si="311"/>
        <v>0</v>
      </c>
      <c r="R1024" s="76">
        <f t="shared" si="312"/>
        <v>1</v>
      </c>
      <c r="S1024" s="76">
        <f t="shared" si="313"/>
        <v>0.5</v>
      </c>
      <c r="T1024" s="76">
        <f t="shared" si="314"/>
        <v>0.5</v>
      </c>
      <c r="U1024" s="76">
        <f t="shared" si="315"/>
        <v>-0.69314718055994529</v>
      </c>
      <c r="W1024" s="76">
        <f t="shared" si="316"/>
        <v>0</v>
      </c>
      <c r="X1024" s="76">
        <f t="shared" si="317"/>
        <v>1</v>
      </c>
      <c r="Y1024" s="76">
        <f t="shared" si="318"/>
        <v>0.5</v>
      </c>
      <c r="Z1024" s="76">
        <f t="shared" si="300"/>
        <v>0.5</v>
      </c>
      <c r="AA1024" s="76">
        <f t="shared" si="319"/>
        <v>-0.69314718055994529</v>
      </c>
    </row>
    <row r="1025" spans="1:27" x14ac:dyDescent="0.25">
      <c r="A1025">
        <v>0</v>
      </c>
      <c r="B1025">
        <v>0</v>
      </c>
      <c r="C1025">
        <v>0</v>
      </c>
      <c r="E1025" s="87">
        <f t="shared" si="301"/>
        <v>0</v>
      </c>
      <c r="F1025" s="87">
        <f t="shared" si="302"/>
        <v>1</v>
      </c>
      <c r="G1025" s="87">
        <f t="shared" si="303"/>
        <v>0.5</v>
      </c>
      <c r="H1025" s="87">
        <f t="shared" si="304"/>
        <v>0.5</v>
      </c>
      <c r="I1025" s="87">
        <f t="shared" si="305"/>
        <v>-0.69314718055994529</v>
      </c>
      <c r="K1025" s="76">
        <f t="shared" si="306"/>
        <v>0</v>
      </c>
      <c r="L1025" s="76">
        <f t="shared" si="307"/>
        <v>1</v>
      </c>
      <c r="M1025" s="76">
        <f t="shared" si="308"/>
        <v>0.5</v>
      </c>
      <c r="N1025" s="76">
        <f t="shared" si="309"/>
        <v>0.5</v>
      </c>
      <c r="O1025" s="76">
        <f t="shared" si="310"/>
        <v>-0.69314718055994529</v>
      </c>
      <c r="Q1025" s="76">
        <f t="shared" si="311"/>
        <v>0</v>
      </c>
      <c r="R1025" s="76">
        <f t="shared" si="312"/>
        <v>1</v>
      </c>
      <c r="S1025" s="76">
        <f t="shared" si="313"/>
        <v>0.5</v>
      </c>
      <c r="T1025" s="76">
        <f t="shared" si="314"/>
        <v>0.5</v>
      </c>
      <c r="U1025" s="76">
        <f t="shared" si="315"/>
        <v>-0.69314718055994529</v>
      </c>
      <c r="W1025" s="76">
        <f t="shared" si="316"/>
        <v>0</v>
      </c>
      <c r="X1025" s="76">
        <f t="shared" si="317"/>
        <v>1</v>
      </c>
      <c r="Y1025" s="76">
        <f t="shared" si="318"/>
        <v>0.5</v>
      </c>
      <c r="Z1025" s="76">
        <f t="shared" si="300"/>
        <v>0.5</v>
      </c>
      <c r="AA1025" s="76">
        <f t="shared" si="319"/>
        <v>-0.69314718055994529</v>
      </c>
    </row>
    <row r="1026" spans="1:27" x14ac:dyDescent="0.25">
      <c r="A1026">
        <v>0</v>
      </c>
      <c r="B1026">
        <v>0</v>
      </c>
      <c r="C1026">
        <v>1</v>
      </c>
      <c r="E1026" s="87">
        <f t="shared" si="301"/>
        <v>0</v>
      </c>
      <c r="F1026" s="87">
        <f t="shared" si="302"/>
        <v>1</v>
      </c>
      <c r="G1026" s="87">
        <f t="shared" si="303"/>
        <v>0.5</v>
      </c>
      <c r="H1026" s="87">
        <f t="shared" si="304"/>
        <v>0.5</v>
      </c>
      <c r="I1026" s="87">
        <f t="shared" si="305"/>
        <v>-0.69314718055994529</v>
      </c>
      <c r="K1026" s="76">
        <f t="shared" si="306"/>
        <v>0.605195533283861</v>
      </c>
      <c r="L1026" s="76">
        <f t="shared" si="307"/>
        <v>1.8316103146534117</v>
      </c>
      <c r="M1026" s="76">
        <f t="shared" si="308"/>
        <v>0.64684406084231982</v>
      </c>
      <c r="N1026" s="76">
        <f t="shared" si="309"/>
        <v>0.35315593915768018</v>
      </c>
      <c r="O1026" s="76">
        <f t="shared" si="310"/>
        <v>-1.0408455656056446</v>
      </c>
      <c r="Q1026" s="76">
        <f t="shared" si="311"/>
        <v>0.605195533283861</v>
      </c>
      <c r="R1026" s="76">
        <f t="shared" si="312"/>
        <v>1.8316103146534117</v>
      </c>
      <c r="S1026" s="76">
        <f t="shared" si="313"/>
        <v>0.64684406084231982</v>
      </c>
      <c r="T1026" s="76">
        <f t="shared" si="314"/>
        <v>0.35315593915768018</v>
      </c>
      <c r="U1026" s="76">
        <f t="shared" si="315"/>
        <v>-1.0408455656056446</v>
      </c>
      <c r="W1026" s="76">
        <f t="shared" si="316"/>
        <v>0</v>
      </c>
      <c r="X1026" s="76">
        <f t="shared" si="317"/>
        <v>1</v>
      </c>
      <c r="Y1026" s="76">
        <f t="shared" si="318"/>
        <v>0.5</v>
      </c>
      <c r="Z1026" s="76">
        <f t="shared" si="300"/>
        <v>0.5</v>
      </c>
      <c r="AA1026" s="76">
        <f t="shared" si="319"/>
        <v>-0.69314718055994529</v>
      </c>
    </row>
    <row r="1027" spans="1:27" x14ac:dyDescent="0.25">
      <c r="A1027">
        <v>0</v>
      </c>
      <c r="B1027">
        <v>0</v>
      </c>
      <c r="C1027">
        <v>0</v>
      </c>
      <c r="E1027" s="87">
        <f t="shared" si="301"/>
        <v>0</v>
      </c>
      <c r="F1027" s="87">
        <f t="shared" si="302"/>
        <v>1</v>
      </c>
      <c r="G1027" s="87">
        <f t="shared" si="303"/>
        <v>0.5</v>
      </c>
      <c r="H1027" s="87">
        <f t="shared" si="304"/>
        <v>0.5</v>
      </c>
      <c r="I1027" s="87">
        <f t="shared" si="305"/>
        <v>-0.69314718055994529</v>
      </c>
      <c r="K1027" s="76">
        <f t="shared" si="306"/>
        <v>0</v>
      </c>
      <c r="L1027" s="76">
        <f t="shared" si="307"/>
        <v>1</v>
      </c>
      <c r="M1027" s="76">
        <f t="shared" si="308"/>
        <v>0.5</v>
      </c>
      <c r="N1027" s="76">
        <f t="shared" si="309"/>
        <v>0.5</v>
      </c>
      <c r="O1027" s="76">
        <f t="shared" si="310"/>
        <v>-0.69314718055994529</v>
      </c>
      <c r="Q1027" s="76">
        <f t="shared" si="311"/>
        <v>0</v>
      </c>
      <c r="R1027" s="76">
        <f t="shared" si="312"/>
        <v>1</v>
      </c>
      <c r="S1027" s="76">
        <f t="shared" si="313"/>
        <v>0.5</v>
      </c>
      <c r="T1027" s="76">
        <f t="shared" si="314"/>
        <v>0.5</v>
      </c>
      <c r="U1027" s="76">
        <f t="shared" si="315"/>
        <v>-0.69314718055994529</v>
      </c>
      <c r="W1027" s="76">
        <f t="shared" si="316"/>
        <v>0</v>
      </c>
      <c r="X1027" s="76">
        <f t="shared" si="317"/>
        <v>1</v>
      </c>
      <c r="Y1027" s="76">
        <f t="shared" si="318"/>
        <v>0.5</v>
      </c>
      <c r="Z1027" s="76">
        <f t="shared" si="300"/>
        <v>0.5</v>
      </c>
      <c r="AA1027" s="76">
        <f t="shared" si="319"/>
        <v>-0.69314718055994529</v>
      </c>
    </row>
    <row r="1028" spans="1:27" x14ac:dyDescent="0.25">
      <c r="A1028">
        <v>0</v>
      </c>
      <c r="B1028">
        <v>0</v>
      </c>
      <c r="C1028">
        <v>0</v>
      </c>
      <c r="E1028" s="87">
        <f t="shared" si="301"/>
        <v>0</v>
      </c>
      <c r="F1028" s="87">
        <f t="shared" si="302"/>
        <v>1</v>
      </c>
      <c r="G1028" s="87">
        <f t="shared" si="303"/>
        <v>0.5</v>
      </c>
      <c r="H1028" s="87">
        <f t="shared" si="304"/>
        <v>0.5</v>
      </c>
      <c r="I1028" s="87">
        <f t="shared" si="305"/>
        <v>-0.69314718055994529</v>
      </c>
      <c r="K1028" s="76">
        <f t="shared" si="306"/>
        <v>0</v>
      </c>
      <c r="L1028" s="76">
        <f t="shared" si="307"/>
        <v>1</v>
      </c>
      <c r="M1028" s="76">
        <f t="shared" si="308"/>
        <v>0.5</v>
      </c>
      <c r="N1028" s="76">
        <f t="shared" si="309"/>
        <v>0.5</v>
      </c>
      <c r="O1028" s="76">
        <f t="shared" si="310"/>
        <v>-0.69314718055994529</v>
      </c>
      <c r="Q1028" s="76">
        <f t="shared" si="311"/>
        <v>0</v>
      </c>
      <c r="R1028" s="76">
        <f t="shared" si="312"/>
        <v>1</v>
      </c>
      <c r="S1028" s="76">
        <f t="shared" si="313"/>
        <v>0.5</v>
      </c>
      <c r="T1028" s="76">
        <f t="shared" si="314"/>
        <v>0.5</v>
      </c>
      <c r="U1028" s="76">
        <f t="shared" si="315"/>
        <v>-0.69314718055994529</v>
      </c>
      <c r="W1028" s="76">
        <f t="shared" si="316"/>
        <v>0</v>
      </c>
      <c r="X1028" s="76">
        <f t="shared" si="317"/>
        <v>1</v>
      </c>
      <c r="Y1028" s="76">
        <f t="shared" si="318"/>
        <v>0.5</v>
      </c>
      <c r="Z1028" s="76">
        <f t="shared" si="300"/>
        <v>0.5</v>
      </c>
      <c r="AA1028" s="76">
        <f t="shared" si="319"/>
        <v>-0.69314718055994529</v>
      </c>
    </row>
    <row r="1029" spans="1:27" x14ac:dyDescent="0.25">
      <c r="A1029">
        <v>0</v>
      </c>
      <c r="B1029">
        <v>0</v>
      </c>
      <c r="C1029">
        <v>0</v>
      </c>
      <c r="E1029" s="87">
        <f t="shared" si="301"/>
        <v>0</v>
      </c>
      <c r="F1029" s="87">
        <f t="shared" si="302"/>
        <v>1</v>
      </c>
      <c r="G1029" s="87">
        <f t="shared" si="303"/>
        <v>0.5</v>
      </c>
      <c r="H1029" s="87">
        <f t="shared" si="304"/>
        <v>0.5</v>
      </c>
      <c r="I1029" s="87">
        <f t="shared" si="305"/>
        <v>-0.69314718055994529</v>
      </c>
      <c r="K1029" s="76">
        <f t="shared" si="306"/>
        <v>0</v>
      </c>
      <c r="L1029" s="76">
        <f t="shared" si="307"/>
        <v>1</v>
      </c>
      <c r="M1029" s="76">
        <f t="shared" si="308"/>
        <v>0.5</v>
      </c>
      <c r="N1029" s="76">
        <f t="shared" si="309"/>
        <v>0.5</v>
      </c>
      <c r="O1029" s="76">
        <f t="shared" si="310"/>
        <v>-0.69314718055994529</v>
      </c>
      <c r="Q1029" s="76">
        <f t="shared" si="311"/>
        <v>0</v>
      </c>
      <c r="R1029" s="76">
        <f t="shared" si="312"/>
        <v>1</v>
      </c>
      <c r="S1029" s="76">
        <f t="shared" si="313"/>
        <v>0.5</v>
      </c>
      <c r="T1029" s="76">
        <f t="shared" si="314"/>
        <v>0.5</v>
      </c>
      <c r="U1029" s="76">
        <f t="shared" si="315"/>
        <v>-0.69314718055994529</v>
      </c>
      <c r="W1029" s="76">
        <f t="shared" si="316"/>
        <v>0</v>
      </c>
      <c r="X1029" s="76">
        <f t="shared" si="317"/>
        <v>1</v>
      </c>
      <c r="Y1029" s="76">
        <f t="shared" si="318"/>
        <v>0.5</v>
      </c>
      <c r="Z1029" s="76">
        <f t="shared" si="300"/>
        <v>0.5</v>
      </c>
      <c r="AA1029" s="76">
        <f t="shared" si="319"/>
        <v>-0.69314718055994529</v>
      </c>
    </row>
    <row r="1030" spans="1:27" x14ac:dyDescent="0.25">
      <c r="A1030">
        <v>0</v>
      </c>
      <c r="B1030">
        <v>0</v>
      </c>
      <c r="C1030">
        <v>0</v>
      </c>
      <c r="E1030" s="87">
        <f t="shared" si="301"/>
        <v>0</v>
      </c>
      <c r="F1030" s="87">
        <f t="shared" si="302"/>
        <v>1</v>
      </c>
      <c r="G1030" s="87">
        <f t="shared" si="303"/>
        <v>0.5</v>
      </c>
      <c r="H1030" s="87">
        <f t="shared" si="304"/>
        <v>0.5</v>
      </c>
      <c r="I1030" s="87">
        <f t="shared" si="305"/>
        <v>-0.69314718055994529</v>
      </c>
      <c r="K1030" s="76">
        <f t="shared" si="306"/>
        <v>0</v>
      </c>
      <c r="L1030" s="76">
        <f t="shared" si="307"/>
        <v>1</v>
      </c>
      <c r="M1030" s="76">
        <f t="shared" si="308"/>
        <v>0.5</v>
      </c>
      <c r="N1030" s="76">
        <f t="shared" si="309"/>
        <v>0.5</v>
      </c>
      <c r="O1030" s="76">
        <f t="shared" si="310"/>
        <v>-0.69314718055994529</v>
      </c>
      <c r="Q1030" s="76">
        <f t="shared" si="311"/>
        <v>0</v>
      </c>
      <c r="R1030" s="76">
        <f t="shared" si="312"/>
        <v>1</v>
      </c>
      <c r="S1030" s="76">
        <f t="shared" si="313"/>
        <v>0.5</v>
      </c>
      <c r="T1030" s="76">
        <f t="shared" si="314"/>
        <v>0.5</v>
      </c>
      <c r="U1030" s="76">
        <f t="shared" si="315"/>
        <v>-0.69314718055994529</v>
      </c>
      <c r="W1030" s="76">
        <f t="shared" si="316"/>
        <v>0</v>
      </c>
      <c r="X1030" s="76">
        <f t="shared" si="317"/>
        <v>1</v>
      </c>
      <c r="Y1030" s="76">
        <f t="shared" si="318"/>
        <v>0.5</v>
      </c>
      <c r="Z1030" s="76">
        <f t="shared" si="300"/>
        <v>0.5</v>
      </c>
      <c r="AA1030" s="76">
        <f t="shared" si="319"/>
        <v>-0.69314718055994529</v>
      </c>
    </row>
    <row r="1031" spans="1:27" x14ac:dyDescent="0.25">
      <c r="A1031">
        <v>0</v>
      </c>
      <c r="B1031">
        <v>0</v>
      </c>
      <c r="C1031">
        <v>0</v>
      </c>
      <c r="E1031" s="87">
        <f t="shared" si="301"/>
        <v>0</v>
      </c>
      <c r="F1031" s="87">
        <f t="shared" si="302"/>
        <v>1</v>
      </c>
      <c r="G1031" s="87">
        <f t="shared" si="303"/>
        <v>0.5</v>
      </c>
      <c r="H1031" s="87">
        <f t="shared" si="304"/>
        <v>0.5</v>
      </c>
      <c r="I1031" s="87">
        <f t="shared" si="305"/>
        <v>-0.69314718055994529</v>
      </c>
      <c r="K1031" s="76">
        <f t="shared" si="306"/>
        <v>0</v>
      </c>
      <c r="L1031" s="76">
        <f t="shared" si="307"/>
        <v>1</v>
      </c>
      <c r="M1031" s="76">
        <f t="shared" si="308"/>
        <v>0.5</v>
      </c>
      <c r="N1031" s="76">
        <f t="shared" si="309"/>
        <v>0.5</v>
      </c>
      <c r="O1031" s="76">
        <f t="shared" si="310"/>
        <v>-0.69314718055994529</v>
      </c>
      <c r="Q1031" s="76">
        <f t="shared" si="311"/>
        <v>0</v>
      </c>
      <c r="R1031" s="76">
        <f t="shared" si="312"/>
        <v>1</v>
      </c>
      <c r="S1031" s="76">
        <f t="shared" si="313"/>
        <v>0.5</v>
      </c>
      <c r="T1031" s="76">
        <f t="shared" si="314"/>
        <v>0.5</v>
      </c>
      <c r="U1031" s="76">
        <f t="shared" si="315"/>
        <v>-0.69314718055994529</v>
      </c>
      <c r="W1031" s="76">
        <f t="shared" si="316"/>
        <v>0</v>
      </c>
      <c r="X1031" s="76">
        <f t="shared" si="317"/>
        <v>1</v>
      </c>
      <c r="Y1031" s="76">
        <f t="shared" si="318"/>
        <v>0.5</v>
      </c>
      <c r="Z1031" s="76">
        <f t="shared" si="300"/>
        <v>0.5</v>
      </c>
      <c r="AA1031" s="76">
        <f t="shared" si="319"/>
        <v>-0.69314718055994529</v>
      </c>
    </row>
    <row r="1032" spans="1:27" x14ac:dyDescent="0.25">
      <c r="A1032">
        <v>0</v>
      </c>
      <c r="B1032">
        <v>0</v>
      </c>
      <c r="C1032">
        <v>0</v>
      </c>
      <c r="E1032" s="87">
        <f t="shared" si="301"/>
        <v>0</v>
      </c>
      <c r="F1032" s="87">
        <f t="shared" si="302"/>
        <v>1</v>
      </c>
      <c r="G1032" s="87">
        <f t="shared" si="303"/>
        <v>0.5</v>
      </c>
      <c r="H1032" s="87">
        <f t="shared" si="304"/>
        <v>0.5</v>
      </c>
      <c r="I1032" s="87">
        <f t="shared" si="305"/>
        <v>-0.69314718055994529</v>
      </c>
      <c r="K1032" s="76">
        <f t="shared" si="306"/>
        <v>0</v>
      </c>
      <c r="L1032" s="76">
        <f t="shared" si="307"/>
        <v>1</v>
      </c>
      <c r="M1032" s="76">
        <f t="shared" si="308"/>
        <v>0.5</v>
      </c>
      <c r="N1032" s="76">
        <f t="shared" si="309"/>
        <v>0.5</v>
      </c>
      <c r="O1032" s="76">
        <f t="shared" si="310"/>
        <v>-0.69314718055994529</v>
      </c>
      <c r="Q1032" s="76">
        <f t="shared" si="311"/>
        <v>0</v>
      </c>
      <c r="R1032" s="76">
        <f t="shared" si="312"/>
        <v>1</v>
      </c>
      <c r="S1032" s="76">
        <f t="shared" si="313"/>
        <v>0.5</v>
      </c>
      <c r="T1032" s="76">
        <f t="shared" si="314"/>
        <v>0.5</v>
      </c>
      <c r="U1032" s="76">
        <f t="shared" si="315"/>
        <v>-0.69314718055994529</v>
      </c>
      <c r="W1032" s="76">
        <f t="shared" si="316"/>
        <v>0</v>
      </c>
      <c r="X1032" s="76">
        <f t="shared" si="317"/>
        <v>1</v>
      </c>
      <c r="Y1032" s="76">
        <f t="shared" si="318"/>
        <v>0.5</v>
      </c>
      <c r="Z1032" s="76">
        <f t="shared" si="300"/>
        <v>0.5</v>
      </c>
      <c r="AA1032" s="76">
        <f t="shared" si="319"/>
        <v>-0.69314718055994529</v>
      </c>
    </row>
    <row r="1033" spans="1:27" x14ac:dyDescent="0.25">
      <c r="A1033">
        <v>0</v>
      </c>
      <c r="B1033">
        <v>0</v>
      </c>
      <c r="C1033">
        <v>1</v>
      </c>
      <c r="E1033" s="87">
        <f t="shared" si="301"/>
        <v>0</v>
      </c>
      <c r="F1033" s="87">
        <f t="shared" si="302"/>
        <v>1</v>
      </c>
      <c r="G1033" s="87">
        <f t="shared" si="303"/>
        <v>0.5</v>
      </c>
      <c r="H1033" s="87">
        <f t="shared" si="304"/>
        <v>0.5</v>
      </c>
      <c r="I1033" s="87">
        <f t="shared" si="305"/>
        <v>-0.69314718055994529</v>
      </c>
      <c r="K1033" s="76">
        <f t="shared" si="306"/>
        <v>0.605195533283861</v>
      </c>
      <c r="L1033" s="76">
        <f t="shared" si="307"/>
        <v>1.8316103146534117</v>
      </c>
      <c r="M1033" s="76">
        <f t="shared" si="308"/>
        <v>0.64684406084231982</v>
      </c>
      <c r="N1033" s="76">
        <f t="shared" si="309"/>
        <v>0.35315593915768018</v>
      </c>
      <c r="O1033" s="76">
        <f t="shared" si="310"/>
        <v>-1.0408455656056446</v>
      </c>
      <c r="Q1033" s="76">
        <f t="shared" si="311"/>
        <v>0.605195533283861</v>
      </c>
      <c r="R1033" s="76">
        <f t="shared" si="312"/>
        <v>1.8316103146534117</v>
      </c>
      <c r="S1033" s="76">
        <f t="shared" si="313"/>
        <v>0.64684406084231982</v>
      </c>
      <c r="T1033" s="76">
        <f t="shared" si="314"/>
        <v>0.35315593915768018</v>
      </c>
      <c r="U1033" s="76">
        <f t="shared" si="315"/>
        <v>-1.0408455656056446</v>
      </c>
      <c r="W1033" s="76">
        <f t="shared" si="316"/>
        <v>0</v>
      </c>
      <c r="X1033" s="76">
        <f t="shared" si="317"/>
        <v>1</v>
      </c>
      <c r="Y1033" s="76">
        <f t="shared" si="318"/>
        <v>0.5</v>
      </c>
      <c r="Z1033" s="76">
        <f t="shared" ref="Z1033:Z1096" si="320">IF(A1033=1,Y1033,1-Y1033)</f>
        <v>0.5</v>
      </c>
      <c r="AA1033" s="76">
        <f t="shared" si="319"/>
        <v>-0.69314718055994529</v>
      </c>
    </row>
    <row r="1034" spans="1:27" x14ac:dyDescent="0.25">
      <c r="A1034">
        <v>0</v>
      </c>
      <c r="B1034">
        <v>0</v>
      </c>
      <c r="C1034">
        <v>0</v>
      </c>
      <c r="E1034" s="87">
        <f t="shared" ref="E1034:E1097" si="321">$A$3+$B$3*$B1034</f>
        <v>0</v>
      </c>
      <c r="F1034" s="87">
        <f t="shared" ref="F1034:F1097" si="322">EXP(E1034)</f>
        <v>1</v>
      </c>
      <c r="G1034" s="87">
        <f t="shared" ref="G1034:G1097" si="323">F1034/(F1034+1)</f>
        <v>0.5</v>
      </c>
      <c r="H1034" s="87">
        <f t="shared" ref="H1034:H1097" si="324">IF($A1034=1,G1034,1-G1034)</f>
        <v>0.5</v>
      </c>
      <c r="I1034" s="87">
        <f t="shared" ref="I1034:I1097" si="325">LN(H1034)</f>
        <v>-0.69314718055994529</v>
      </c>
      <c r="K1034" s="76">
        <f t="shared" ref="K1034:K1097" si="326">$A$3+$B$3*$B1034+$C$3*$C1034</f>
        <v>0</v>
      </c>
      <c r="L1034" s="76">
        <f t="shared" ref="L1034:L1097" si="327">EXP(K1034)</f>
        <v>1</v>
      </c>
      <c r="M1034" s="76">
        <f t="shared" ref="M1034:M1097" si="328">L1034/(L1034+1)</f>
        <v>0.5</v>
      </c>
      <c r="N1034" s="76">
        <f t="shared" ref="N1034:N1097" si="329">IF($A1034=1,M1034,1-M1034)</f>
        <v>0.5</v>
      </c>
      <c r="O1034" s="76">
        <f t="shared" ref="O1034:O1097" si="330">LN(N1034)</f>
        <v>-0.69314718055994529</v>
      </c>
      <c r="Q1034" s="76">
        <f t="shared" ref="Q1034:Q1097" si="331">$A$3+$B$3*$B1034+$C$3*$C1034+$D$3*$B1034*$C1034</f>
        <v>0</v>
      </c>
      <c r="R1034" s="76">
        <f t="shared" ref="R1034:R1097" si="332">EXP(Q1034)</f>
        <v>1</v>
      </c>
      <c r="S1034" s="76">
        <f t="shared" ref="S1034:S1097" si="333">R1034/(R1034+1)</f>
        <v>0.5</v>
      </c>
      <c r="T1034" s="76">
        <f t="shared" ref="T1034:T1097" si="334">IF($A1034=1,S1034,1-S1034)</f>
        <v>0.5</v>
      </c>
      <c r="U1034" s="76">
        <f t="shared" ref="U1034:U1097" si="335">LN(T1034)</f>
        <v>-0.69314718055994529</v>
      </c>
      <c r="W1034" s="76">
        <f t="shared" ref="W1034:W1097" si="336">$A$3</f>
        <v>0</v>
      </c>
      <c r="X1034" s="76">
        <f t="shared" ref="X1034:X1097" si="337">EXP(W1034)</f>
        <v>1</v>
      </c>
      <c r="Y1034" s="76">
        <f t="shared" ref="Y1034:Y1097" si="338">X1034/(X1034+1)</f>
        <v>0.5</v>
      </c>
      <c r="Z1034" s="76">
        <f t="shared" si="320"/>
        <v>0.5</v>
      </c>
      <c r="AA1034" s="76">
        <f t="shared" ref="AA1034:AA1097" si="339">LN(Z1034)</f>
        <v>-0.69314718055994529</v>
      </c>
    </row>
    <row r="1035" spans="1:27" x14ac:dyDescent="0.25">
      <c r="A1035">
        <v>0</v>
      </c>
      <c r="B1035">
        <v>0</v>
      </c>
      <c r="C1035">
        <v>0</v>
      </c>
      <c r="E1035" s="87">
        <f t="shared" si="321"/>
        <v>0</v>
      </c>
      <c r="F1035" s="87">
        <f t="shared" si="322"/>
        <v>1</v>
      </c>
      <c r="G1035" s="87">
        <f t="shared" si="323"/>
        <v>0.5</v>
      </c>
      <c r="H1035" s="87">
        <f t="shared" si="324"/>
        <v>0.5</v>
      </c>
      <c r="I1035" s="87">
        <f t="shared" si="325"/>
        <v>-0.69314718055994529</v>
      </c>
      <c r="K1035" s="76">
        <f t="shared" si="326"/>
        <v>0</v>
      </c>
      <c r="L1035" s="76">
        <f t="shared" si="327"/>
        <v>1</v>
      </c>
      <c r="M1035" s="76">
        <f t="shared" si="328"/>
        <v>0.5</v>
      </c>
      <c r="N1035" s="76">
        <f t="shared" si="329"/>
        <v>0.5</v>
      </c>
      <c r="O1035" s="76">
        <f t="shared" si="330"/>
        <v>-0.69314718055994529</v>
      </c>
      <c r="Q1035" s="76">
        <f t="shared" si="331"/>
        <v>0</v>
      </c>
      <c r="R1035" s="76">
        <f t="shared" si="332"/>
        <v>1</v>
      </c>
      <c r="S1035" s="76">
        <f t="shared" si="333"/>
        <v>0.5</v>
      </c>
      <c r="T1035" s="76">
        <f t="shared" si="334"/>
        <v>0.5</v>
      </c>
      <c r="U1035" s="76">
        <f t="shared" si="335"/>
        <v>-0.69314718055994529</v>
      </c>
      <c r="W1035" s="76">
        <f t="shared" si="336"/>
        <v>0</v>
      </c>
      <c r="X1035" s="76">
        <f t="shared" si="337"/>
        <v>1</v>
      </c>
      <c r="Y1035" s="76">
        <f t="shared" si="338"/>
        <v>0.5</v>
      </c>
      <c r="Z1035" s="76">
        <f t="shared" si="320"/>
        <v>0.5</v>
      </c>
      <c r="AA1035" s="76">
        <f t="shared" si="339"/>
        <v>-0.69314718055994529</v>
      </c>
    </row>
    <row r="1036" spans="1:27" x14ac:dyDescent="0.25">
      <c r="A1036">
        <v>0</v>
      </c>
      <c r="B1036">
        <v>0</v>
      </c>
      <c r="C1036">
        <v>0</v>
      </c>
      <c r="E1036" s="87">
        <f t="shared" si="321"/>
        <v>0</v>
      </c>
      <c r="F1036" s="87">
        <f t="shared" si="322"/>
        <v>1</v>
      </c>
      <c r="G1036" s="87">
        <f t="shared" si="323"/>
        <v>0.5</v>
      </c>
      <c r="H1036" s="87">
        <f t="shared" si="324"/>
        <v>0.5</v>
      </c>
      <c r="I1036" s="87">
        <f t="shared" si="325"/>
        <v>-0.69314718055994529</v>
      </c>
      <c r="K1036" s="76">
        <f t="shared" si="326"/>
        <v>0</v>
      </c>
      <c r="L1036" s="76">
        <f t="shared" si="327"/>
        <v>1</v>
      </c>
      <c r="M1036" s="76">
        <f t="shared" si="328"/>
        <v>0.5</v>
      </c>
      <c r="N1036" s="76">
        <f t="shared" si="329"/>
        <v>0.5</v>
      </c>
      <c r="O1036" s="76">
        <f t="shared" si="330"/>
        <v>-0.69314718055994529</v>
      </c>
      <c r="Q1036" s="76">
        <f t="shared" si="331"/>
        <v>0</v>
      </c>
      <c r="R1036" s="76">
        <f t="shared" si="332"/>
        <v>1</v>
      </c>
      <c r="S1036" s="76">
        <f t="shared" si="333"/>
        <v>0.5</v>
      </c>
      <c r="T1036" s="76">
        <f t="shared" si="334"/>
        <v>0.5</v>
      </c>
      <c r="U1036" s="76">
        <f t="shared" si="335"/>
        <v>-0.69314718055994529</v>
      </c>
      <c r="W1036" s="76">
        <f t="shared" si="336"/>
        <v>0</v>
      </c>
      <c r="X1036" s="76">
        <f t="shared" si="337"/>
        <v>1</v>
      </c>
      <c r="Y1036" s="76">
        <f t="shared" si="338"/>
        <v>0.5</v>
      </c>
      <c r="Z1036" s="76">
        <f t="shared" si="320"/>
        <v>0.5</v>
      </c>
      <c r="AA1036" s="76">
        <f t="shared" si="339"/>
        <v>-0.69314718055994529</v>
      </c>
    </row>
    <row r="1037" spans="1:27" x14ac:dyDescent="0.25">
      <c r="A1037">
        <v>0</v>
      </c>
      <c r="B1037">
        <v>0</v>
      </c>
      <c r="C1037">
        <v>0</v>
      </c>
      <c r="E1037" s="87">
        <f t="shared" si="321"/>
        <v>0</v>
      </c>
      <c r="F1037" s="87">
        <f t="shared" si="322"/>
        <v>1</v>
      </c>
      <c r="G1037" s="87">
        <f t="shared" si="323"/>
        <v>0.5</v>
      </c>
      <c r="H1037" s="87">
        <f t="shared" si="324"/>
        <v>0.5</v>
      </c>
      <c r="I1037" s="87">
        <f t="shared" si="325"/>
        <v>-0.69314718055994529</v>
      </c>
      <c r="K1037" s="76">
        <f t="shared" si="326"/>
        <v>0</v>
      </c>
      <c r="L1037" s="76">
        <f t="shared" si="327"/>
        <v>1</v>
      </c>
      <c r="M1037" s="76">
        <f t="shared" si="328"/>
        <v>0.5</v>
      </c>
      <c r="N1037" s="76">
        <f t="shared" si="329"/>
        <v>0.5</v>
      </c>
      <c r="O1037" s="76">
        <f t="shared" si="330"/>
        <v>-0.69314718055994529</v>
      </c>
      <c r="Q1037" s="76">
        <f t="shared" si="331"/>
        <v>0</v>
      </c>
      <c r="R1037" s="76">
        <f t="shared" si="332"/>
        <v>1</v>
      </c>
      <c r="S1037" s="76">
        <f t="shared" si="333"/>
        <v>0.5</v>
      </c>
      <c r="T1037" s="76">
        <f t="shared" si="334"/>
        <v>0.5</v>
      </c>
      <c r="U1037" s="76">
        <f t="shared" si="335"/>
        <v>-0.69314718055994529</v>
      </c>
      <c r="W1037" s="76">
        <f t="shared" si="336"/>
        <v>0</v>
      </c>
      <c r="X1037" s="76">
        <f t="shared" si="337"/>
        <v>1</v>
      </c>
      <c r="Y1037" s="76">
        <f t="shared" si="338"/>
        <v>0.5</v>
      </c>
      <c r="Z1037" s="76">
        <f t="shared" si="320"/>
        <v>0.5</v>
      </c>
      <c r="AA1037" s="76">
        <f t="shared" si="339"/>
        <v>-0.69314718055994529</v>
      </c>
    </row>
    <row r="1038" spans="1:27" x14ac:dyDescent="0.25">
      <c r="A1038">
        <v>0</v>
      </c>
      <c r="B1038">
        <v>0</v>
      </c>
      <c r="C1038">
        <v>0</v>
      </c>
      <c r="E1038" s="87">
        <f t="shared" si="321"/>
        <v>0</v>
      </c>
      <c r="F1038" s="87">
        <f t="shared" si="322"/>
        <v>1</v>
      </c>
      <c r="G1038" s="87">
        <f t="shared" si="323"/>
        <v>0.5</v>
      </c>
      <c r="H1038" s="87">
        <f t="shared" si="324"/>
        <v>0.5</v>
      </c>
      <c r="I1038" s="87">
        <f t="shared" si="325"/>
        <v>-0.69314718055994529</v>
      </c>
      <c r="K1038" s="76">
        <f t="shared" si="326"/>
        <v>0</v>
      </c>
      <c r="L1038" s="76">
        <f t="shared" si="327"/>
        <v>1</v>
      </c>
      <c r="M1038" s="76">
        <f t="shared" si="328"/>
        <v>0.5</v>
      </c>
      <c r="N1038" s="76">
        <f t="shared" si="329"/>
        <v>0.5</v>
      </c>
      <c r="O1038" s="76">
        <f t="shared" si="330"/>
        <v>-0.69314718055994529</v>
      </c>
      <c r="Q1038" s="76">
        <f t="shared" si="331"/>
        <v>0</v>
      </c>
      <c r="R1038" s="76">
        <f t="shared" si="332"/>
        <v>1</v>
      </c>
      <c r="S1038" s="76">
        <f t="shared" si="333"/>
        <v>0.5</v>
      </c>
      <c r="T1038" s="76">
        <f t="shared" si="334"/>
        <v>0.5</v>
      </c>
      <c r="U1038" s="76">
        <f t="shared" si="335"/>
        <v>-0.69314718055994529</v>
      </c>
      <c r="W1038" s="76">
        <f t="shared" si="336"/>
        <v>0</v>
      </c>
      <c r="X1038" s="76">
        <f t="shared" si="337"/>
        <v>1</v>
      </c>
      <c r="Y1038" s="76">
        <f t="shared" si="338"/>
        <v>0.5</v>
      </c>
      <c r="Z1038" s="76">
        <f t="shared" si="320"/>
        <v>0.5</v>
      </c>
      <c r="AA1038" s="76">
        <f t="shared" si="339"/>
        <v>-0.69314718055994529</v>
      </c>
    </row>
    <row r="1039" spans="1:27" x14ac:dyDescent="0.25">
      <c r="A1039">
        <v>0</v>
      </c>
      <c r="B1039">
        <v>0</v>
      </c>
      <c r="C1039">
        <v>0</v>
      </c>
      <c r="E1039" s="87">
        <f t="shared" si="321"/>
        <v>0</v>
      </c>
      <c r="F1039" s="87">
        <f t="shared" si="322"/>
        <v>1</v>
      </c>
      <c r="G1039" s="87">
        <f t="shared" si="323"/>
        <v>0.5</v>
      </c>
      <c r="H1039" s="87">
        <f t="shared" si="324"/>
        <v>0.5</v>
      </c>
      <c r="I1039" s="87">
        <f t="shared" si="325"/>
        <v>-0.69314718055994529</v>
      </c>
      <c r="K1039" s="76">
        <f t="shared" si="326"/>
        <v>0</v>
      </c>
      <c r="L1039" s="76">
        <f t="shared" si="327"/>
        <v>1</v>
      </c>
      <c r="M1039" s="76">
        <f t="shared" si="328"/>
        <v>0.5</v>
      </c>
      <c r="N1039" s="76">
        <f t="shared" si="329"/>
        <v>0.5</v>
      </c>
      <c r="O1039" s="76">
        <f t="shared" si="330"/>
        <v>-0.69314718055994529</v>
      </c>
      <c r="Q1039" s="76">
        <f t="shared" si="331"/>
        <v>0</v>
      </c>
      <c r="R1039" s="76">
        <f t="shared" si="332"/>
        <v>1</v>
      </c>
      <c r="S1039" s="76">
        <f t="shared" si="333"/>
        <v>0.5</v>
      </c>
      <c r="T1039" s="76">
        <f t="shared" si="334"/>
        <v>0.5</v>
      </c>
      <c r="U1039" s="76">
        <f t="shared" si="335"/>
        <v>-0.69314718055994529</v>
      </c>
      <c r="W1039" s="76">
        <f t="shared" si="336"/>
        <v>0</v>
      </c>
      <c r="X1039" s="76">
        <f t="shared" si="337"/>
        <v>1</v>
      </c>
      <c r="Y1039" s="76">
        <f t="shared" si="338"/>
        <v>0.5</v>
      </c>
      <c r="Z1039" s="76">
        <f t="shared" si="320"/>
        <v>0.5</v>
      </c>
      <c r="AA1039" s="76">
        <f t="shared" si="339"/>
        <v>-0.69314718055994529</v>
      </c>
    </row>
    <row r="1040" spans="1:27" x14ac:dyDescent="0.25">
      <c r="A1040">
        <v>0</v>
      </c>
      <c r="B1040">
        <v>0</v>
      </c>
      <c r="C1040">
        <v>0</v>
      </c>
      <c r="E1040" s="87">
        <f t="shared" si="321"/>
        <v>0</v>
      </c>
      <c r="F1040" s="87">
        <f t="shared" si="322"/>
        <v>1</v>
      </c>
      <c r="G1040" s="87">
        <f t="shared" si="323"/>
        <v>0.5</v>
      </c>
      <c r="H1040" s="87">
        <f t="shared" si="324"/>
        <v>0.5</v>
      </c>
      <c r="I1040" s="87">
        <f t="shared" si="325"/>
        <v>-0.69314718055994529</v>
      </c>
      <c r="K1040" s="76">
        <f t="shared" si="326"/>
        <v>0</v>
      </c>
      <c r="L1040" s="76">
        <f t="shared" si="327"/>
        <v>1</v>
      </c>
      <c r="M1040" s="76">
        <f t="shared" si="328"/>
        <v>0.5</v>
      </c>
      <c r="N1040" s="76">
        <f t="shared" si="329"/>
        <v>0.5</v>
      </c>
      <c r="O1040" s="76">
        <f t="shared" si="330"/>
        <v>-0.69314718055994529</v>
      </c>
      <c r="Q1040" s="76">
        <f t="shared" si="331"/>
        <v>0</v>
      </c>
      <c r="R1040" s="76">
        <f t="shared" si="332"/>
        <v>1</v>
      </c>
      <c r="S1040" s="76">
        <f t="shared" si="333"/>
        <v>0.5</v>
      </c>
      <c r="T1040" s="76">
        <f t="shared" si="334"/>
        <v>0.5</v>
      </c>
      <c r="U1040" s="76">
        <f t="shared" si="335"/>
        <v>-0.69314718055994529</v>
      </c>
      <c r="W1040" s="76">
        <f t="shared" si="336"/>
        <v>0</v>
      </c>
      <c r="X1040" s="76">
        <f t="shared" si="337"/>
        <v>1</v>
      </c>
      <c r="Y1040" s="76">
        <f t="shared" si="338"/>
        <v>0.5</v>
      </c>
      <c r="Z1040" s="76">
        <f t="shared" si="320"/>
        <v>0.5</v>
      </c>
      <c r="AA1040" s="76">
        <f t="shared" si="339"/>
        <v>-0.69314718055994529</v>
      </c>
    </row>
    <row r="1041" spans="1:27" x14ac:dyDescent="0.25">
      <c r="A1041">
        <v>0</v>
      </c>
      <c r="B1041">
        <v>0</v>
      </c>
      <c r="C1041">
        <v>0</v>
      </c>
      <c r="E1041" s="87">
        <f t="shared" si="321"/>
        <v>0</v>
      </c>
      <c r="F1041" s="87">
        <f t="shared" si="322"/>
        <v>1</v>
      </c>
      <c r="G1041" s="87">
        <f t="shared" si="323"/>
        <v>0.5</v>
      </c>
      <c r="H1041" s="87">
        <f t="shared" si="324"/>
        <v>0.5</v>
      </c>
      <c r="I1041" s="87">
        <f t="shared" si="325"/>
        <v>-0.69314718055994529</v>
      </c>
      <c r="K1041" s="76">
        <f t="shared" si="326"/>
        <v>0</v>
      </c>
      <c r="L1041" s="76">
        <f t="shared" si="327"/>
        <v>1</v>
      </c>
      <c r="M1041" s="76">
        <f t="shared" si="328"/>
        <v>0.5</v>
      </c>
      <c r="N1041" s="76">
        <f t="shared" si="329"/>
        <v>0.5</v>
      </c>
      <c r="O1041" s="76">
        <f t="shared" si="330"/>
        <v>-0.69314718055994529</v>
      </c>
      <c r="Q1041" s="76">
        <f t="shared" si="331"/>
        <v>0</v>
      </c>
      <c r="R1041" s="76">
        <f t="shared" si="332"/>
        <v>1</v>
      </c>
      <c r="S1041" s="76">
        <f t="shared" si="333"/>
        <v>0.5</v>
      </c>
      <c r="T1041" s="76">
        <f t="shared" si="334"/>
        <v>0.5</v>
      </c>
      <c r="U1041" s="76">
        <f t="shared" si="335"/>
        <v>-0.69314718055994529</v>
      </c>
      <c r="W1041" s="76">
        <f t="shared" si="336"/>
        <v>0</v>
      </c>
      <c r="X1041" s="76">
        <f t="shared" si="337"/>
        <v>1</v>
      </c>
      <c r="Y1041" s="76">
        <f t="shared" si="338"/>
        <v>0.5</v>
      </c>
      <c r="Z1041" s="76">
        <f t="shared" si="320"/>
        <v>0.5</v>
      </c>
      <c r="AA1041" s="76">
        <f t="shared" si="339"/>
        <v>-0.69314718055994529</v>
      </c>
    </row>
    <row r="1042" spans="1:27" x14ac:dyDescent="0.25">
      <c r="A1042">
        <v>0</v>
      </c>
      <c r="B1042">
        <v>0</v>
      </c>
      <c r="C1042">
        <v>0</v>
      </c>
      <c r="E1042" s="87">
        <f t="shared" si="321"/>
        <v>0</v>
      </c>
      <c r="F1042" s="87">
        <f t="shared" si="322"/>
        <v>1</v>
      </c>
      <c r="G1042" s="87">
        <f t="shared" si="323"/>
        <v>0.5</v>
      </c>
      <c r="H1042" s="87">
        <f t="shared" si="324"/>
        <v>0.5</v>
      </c>
      <c r="I1042" s="87">
        <f t="shared" si="325"/>
        <v>-0.69314718055994529</v>
      </c>
      <c r="K1042" s="76">
        <f t="shared" si="326"/>
        <v>0</v>
      </c>
      <c r="L1042" s="76">
        <f t="shared" si="327"/>
        <v>1</v>
      </c>
      <c r="M1042" s="76">
        <f t="shared" si="328"/>
        <v>0.5</v>
      </c>
      <c r="N1042" s="76">
        <f t="shared" si="329"/>
        <v>0.5</v>
      </c>
      <c r="O1042" s="76">
        <f t="shared" si="330"/>
        <v>-0.69314718055994529</v>
      </c>
      <c r="Q1042" s="76">
        <f t="shared" si="331"/>
        <v>0</v>
      </c>
      <c r="R1042" s="76">
        <f t="shared" si="332"/>
        <v>1</v>
      </c>
      <c r="S1042" s="76">
        <f t="shared" si="333"/>
        <v>0.5</v>
      </c>
      <c r="T1042" s="76">
        <f t="shared" si="334"/>
        <v>0.5</v>
      </c>
      <c r="U1042" s="76">
        <f t="shared" si="335"/>
        <v>-0.69314718055994529</v>
      </c>
      <c r="W1042" s="76">
        <f t="shared" si="336"/>
        <v>0</v>
      </c>
      <c r="X1042" s="76">
        <f t="shared" si="337"/>
        <v>1</v>
      </c>
      <c r="Y1042" s="76">
        <f t="shared" si="338"/>
        <v>0.5</v>
      </c>
      <c r="Z1042" s="76">
        <f t="shared" si="320"/>
        <v>0.5</v>
      </c>
      <c r="AA1042" s="76">
        <f t="shared" si="339"/>
        <v>-0.69314718055994529</v>
      </c>
    </row>
    <row r="1043" spans="1:27" x14ac:dyDescent="0.25">
      <c r="A1043">
        <v>0</v>
      </c>
      <c r="B1043">
        <v>0</v>
      </c>
      <c r="C1043">
        <v>1</v>
      </c>
      <c r="E1043" s="87">
        <f t="shared" si="321"/>
        <v>0</v>
      </c>
      <c r="F1043" s="87">
        <f t="shared" si="322"/>
        <v>1</v>
      </c>
      <c r="G1043" s="87">
        <f t="shared" si="323"/>
        <v>0.5</v>
      </c>
      <c r="H1043" s="87">
        <f t="shared" si="324"/>
        <v>0.5</v>
      </c>
      <c r="I1043" s="87">
        <f t="shared" si="325"/>
        <v>-0.69314718055994529</v>
      </c>
      <c r="K1043" s="76">
        <f t="shared" si="326"/>
        <v>0.605195533283861</v>
      </c>
      <c r="L1043" s="76">
        <f t="shared" si="327"/>
        <v>1.8316103146534117</v>
      </c>
      <c r="M1043" s="76">
        <f t="shared" si="328"/>
        <v>0.64684406084231982</v>
      </c>
      <c r="N1043" s="76">
        <f t="shared" si="329"/>
        <v>0.35315593915768018</v>
      </c>
      <c r="O1043" s="76">
        <f t="shared" si="330"/>
        <v>-1.0408455656056446</v>
      </c>
      <c r="Q1043" s="76">
        <f t="shared" si="331"/>
        <v>0.605195533283861</v>
      </c>
      <c r="R1043" s="76">
        <f t="shared" si="332"/>
        <v>1.8316103146534117</v>
      </c>
      <c r="S1043" s="76">
        <f t="shared" si="333"/>
        <v>0.64684406084231982</v>
      </c>
      <c r="T1043" s="76">
        <f t="shared" si="334"/>
        <v>0.35315593915768018</v>
      </c>
      <c r="U1043" s="76">
        <f t="shared" si="335"/>
        <v>-1.0408455656056446</v>
      </c>
      <c r="W1043" s="76">
        <f t="shared" si="336"/>
        <v>0</v>
      </c>
      <c r="X1043" s="76">
        <f t="shared" si="337"/>
        <v>1</v>
      </c>
      <c r="Y1043" s="76">
        <f t="shared" si="338"/>
        <v>0.5</v>
      </c>
      <c r="Z1043" s="76">
        <f t="shared" si="320"/>
        <v>0.5</v>
      </c>
      <c r="AA1043" s="76">
        <f t="shared" si="339"/>
        <v>-0.69314718055994529</v>
      </c>
    </row>
    <row r="1044" spans="1:27" x14ac:dyDescent="0.25">
      <c r="A1044">
        <v>0</v>
      </c>
      <c r="B1044">
        <v>0</v>
      </c>
      <c r="C1044">
        <v>0</v>
      </c>
      <c r="E1044" s="87">
        <f t="shared" si="321"/>
        <v>0</v>
      </c>
      <c r="F1044" s="87">
        <f t="shared" si="322"/>
        <v>1</v>
      </c>
      <c r="G1044" s="87">
        <f t="shared" si="323"/>
        <v>0.5</v>
      </c>
      <c r="H1044" s="87">
        <f t="shared" si="324"/>
        <v>0.5</v>
      </c>
      <c r="I1044" s="87">
        <f t="shared" si="325"/>
        <v>-0.69314718055994529</v>
      </c>
      <c r="K1044" s="76">
        <f t="shared" si="326"/>
        <v>0</v>
      </c>
      <c r="L1044" s="76">
        <f t="shared" si="327"/>
        <v>1</v>
      </c>
      <c r="M1044" s="76">
        <f t="shared" si="328"/>
        <v>0.5</v>
      </c>
      <c r="N1044" s="76">
        <f t="shared" si="329"/>
        <v>0.5</v>
      </c>
      <c r="O1044" s="76">
        <f t="shared" si="330"/>
        <v>-0.69314718055994529</v>
      </c>
      <c r="Q1044" s="76">
        <f t="shared" si="331"/>
        <v>0</v>
      </c>
      <c r="R1044" s="76">
        <f t="shared" si="332"/>
        <v>1</v>
      </c>
      <c r="S1044" s="76">
        <f t="shared" si="333"/>
        <v>0.5</v>
      </c>
      <c r="T1044" s="76">
        <f t="shared" si="334"/>
        <v>0.5</v>
      </c>
      <c r="U1044" s="76">
        <f t="shared" si="335"/>
        <v>-0.69314718055994529</v>
      </c>
      <c r="W1044" s="76">
        <f t="shared" si="336"/>
        <v>0</v>
      </c>
      <c r="X1044" s="76">
        <f t="shared" si="337"/>
        <v>1</v>
      </c>
      <c r="Y1044" s="76">
        <f t="shared" si="338"/>
        <v>0.5</v>
      </c>
      <c r="Z1044" s="76">
        <f t="shared" si="320"/>
        <v>0.5</v>
      </c>
      <c r="AA1044" s="76">
        <f t="shared" si="339"/>
        <v>-0.69314718055994529</v>
      </c>
    </row>
    <row r="1045" spans="1:27" x14ac:dyDescent="0.25">
      <c r="A1045">
        <v>0</v>
      </c>
      <c r="B1045">
        <v>0</v>
      </c>
      <c r="C1045">
        <v>0</v>
      </c>
      <c r="E1045" s="87">
        <f t="shared" si="321"/>
        <v>0</v>
      </c>
      <c r="F1045" s="87">
        <f t="shared" si="322"/>
        <v>1</v>
      </c>
      <c r="G1045" s="87">
        <f t="shared" si="323"/>
        <v>0.5</v>
      </c>
      <c r="H1045" s="87">
        <f t="shared" si="324"/>
        <v>0.5</v>
      </c>
      <c r="I1045" s="87">
        <f t="shared" si="325"/>
        <v>-0.69314718055994529</v>
      </c>
      <c r="K1045" s="76">
        <f t="shared" si="326"/>
        <v>0</v>
      </c>
      <c r="L1045" s="76">
        <f t="shared" si="327"/>
        <v>1</v>
      </c>
      <c r="M1045" s="76">
        <f t="shared" si="328"/>
        <v>0.5</v>
      </c>
      <c r="N1045" s="76">
        <f t="shared" si="329"/>
        <v>0.5</v>
      </c>
      <c r="O1045" s="76">
        <f t="shared" si="330"/>
        <v>-0.69314718055994529</v>
      </c>
      <c r="Q1045" s="76">
        <f t="shared" si="331"/>
        <v>0</v>
      </c>
      <c r="R1045" s="76">
        <f t="shared" si="332"/>
        <v>1</v>
      </c>
      <c r="S1045" s="76">
        <f t="shared" si="333"/>
        <v>0.5</v>
      </c>
      <c r="T1045" s="76">
        <f t="shared" si="334"/>
        <v>0.5</v>
      </c>
      <c r="U1045" s="76">
        <f t="shared" si="335"/>
        <v>-0.69314718055994529</v>
      </c>
      <c r="W1045" s="76">
        <f t="shared" si="336"/>
        <v>0</v>
      </c>
      <c r="X1045" s="76">
        <f t="shared" si="337"/>
        <v>1</v>
      </c>
      <c r="Y1045" s="76">
        <f t="shared" si="338"/>
        <v>0.5</v>
      </c>
      <c r="Z1045" s="76">
        <f t="shared" si="320"/>
        <v>0.5</v>
      </c>
      <c r="AA1045" s="76">
        <f t="shared" si="339"/>
        <v>-0.69314718055994529</v>
      </c>
    </row>
    <row r="1046" spans="1:27" x14ac:dyDescent="0.25">
      <c r="A1046">
        <v>0</v>
      </c>
      <c r="B1046">
        <v>0</v>
      </c>
      <c r="C1046">
        <v>1</v>
      </c>
      <c r="E1046" s="87">
        <f t="shared" si="321"/>
        <v>0</v>
      </c>
      <c r="F1046" s="87">
        <f t="shared" si="322"/>
        <v>1</v>
      </c>
      <c r="G1046" s="87">
        <f t="shared" si="323"/>
        <v>0.5</v>
      </c>
      <c r="H1046" s="87">
        <f t="shared" si="324"/>
        <v>0.5</v>
      </c>
      <c r="I1046" s="87">
        <f t="shared" si="325"/>
        <v>-0.69314718055994529</v>
      </c>
      <c r="K1046" s="76">
        <f t="shared" si="326"/>
        <v>0.605195533283861</v>
      </c>
      <c r="L1046" s="76">
        <f t="shared" si="327"/>
        <v>1.8316103146534117</v>
      </c>
      <c r="M1046" s="76">
        <f t="shared" si="328"/>
        <v>0.64684406084231982</v>
      </c>
      <c r="N1046" s="76">
        <f t="shared" si="329"/>
        <v>0.35315593915768018</v>
      </c>
      <c r="O1046" s="76">
        <f t="shared" si="330"/>
        <v>-1.0408455656056446</v>
      </c>
      <c r="Q1046" s="76">
        <f t="shared" si="331"/>
        <v>0.605195533283861</v>
      </c>
      <c r="R1046" s="76">
        <f t="shared" si="332"/>
        <v>1.8316103146534117</v>
      </c>
      <c r="S1046" s="76">
        <f t="shared" si="333"/>
        <v>0.64684406084231982</v>
      </c>
      <c r="T1046" s="76">
        <f t="shared" si="334"/>
        <v>0.35315593915768018</v>
      </c>
      <c r="U1046" s="76">
        <f t="shared" si="335"/>
        <v>-1.0408455656056446</v>
      </c>
      <c r="W1046" s="76">
        <f t="shared" si="336"/>
        <v>0</v>
      </c>
      <c r="X1046" s="76">
        <f t="shared" si="337"/>
        <v>1</v>
      </c>
      <c r="Y1046" s="76">
        <f t="shared" si="338"/>
        <v>0.5</v>
      </c>
      <c r="Z1046" s="76">
        <f t="shared" si="320"/>
        <v>0.5</v>
      </c>
      <c r="AA1046" s="76">
        <f t="shared" si="339"/>
        <v>-0.69314718055994529</v>
      </c>
    </row>
    <row r="1047" spans="1:27" x14ac:dyDescent="0.25">
      <c r="A1047">
        <v>0</v>
      </c>
      <c r="B1047">
        <v>0</v>
      </c>
      <c r="C1047">
        <v>1</v>
      </c>
      <c r="E1047" s="87">
        <f t="shared" si="321"/>
        <v>0</v>
      </c>
      <c r="F1047" s="87">
        <f t="shared" si="322"/>
        <v>1</v>
      </c>
      <c r="G1047" s="87">
        <f t="shared" si="323"/>
        <v>0.5</v>
      </c>
      <c r="H1047" s="87">
        <f t="shared" si="324"/>
        <v>0.5</v>
      </c>
      <c r="I1047" s="87">
        <f t="shared" si="325"/>
        <v>-0.69314718055994529</v>
      </c>
      <c r="K1047" s="76">
        <f t="shared" si="326"/>
        <v>0.605195533283861</v>
      </c>
      <c r="L1047" s="76">
        <f t="shared" si="327"/>
        <v>1.8316103146534117</v>
      </c>
      <c r="M1047" s="76">
        <f t="shared" si="328"/>
        <v>0.64684406084231982</v>
      </c>
      <c r="N1047" s="76">
        <f t="shared" si="329"/>
        <v>0.35315593915768018</v>
      </c>
      <c r="O1047" s="76">
        <f t="shared" si="330"/>
        <v>-1.0408455656056446</v>
      </c>
      <c r="Q1047" s="76">
        <f t="shared" si="331"/>
        <v>0.605195533283861</v>
      </c>
      <c r="R1047" s="76">
        <f t="shared" si="332"/>
        <v>1.8316103146534117</v>
      </c>
      <c r="S1047" s="76">
        <f t="shared" si="333"/>
        <v>0.64684406084231982</v>
      </c>
      <c r="T1047" s="76">
        <f t="shared" si="334"/>
        <v>0.35315593915768018</v>
      </c>
      <c r="U1047" s="76">
        <f t="shared" si="335"/>
        <v>-1.0408455656056446</v>
      </c>
      <c r="W1047" s="76">
        <f t="shared" si="336"/>
        <v>0</v>
      </c>
      <c r="X1047" s="76">
        <f t="shared" si="337"/>
        <v>1</v>
      </c>
      <c r="Y1047" s="76">
        <f t="shared" si="338"/>
        <v>0.5</v>
      </c>
      <c r="Z1047" s="76">
        <f t="shared" si="320"/>
        <v>0.5</v>
      </c>
      <c r="AA1047" s="76">
        <f t="shared" si="339"/>
        <v>-0.69314718055994529</v>
      </c>
    </row>
    <row r="1048" spans="1:27" x14ac:dyDescent="0.25">
      <c r="A1048">
        <v>0</v>
      </c>
      <c r="B1048">
        <v>0</v>
      </c>
      <c r="C1048">
        <v>0</v>
      </c>
      <c r="E1048" s="87">
        <f t="shared" si="321"/>
        <v>0</v>
      </c>
      <c r="F1048" s="87">
        <f t="shared" si="322"/>
        <v>1</v>
      </c>
      <c r="G1048" s="87">
        <f t="shared" si="323"/>
        <v>0.5</v>
      </c>
      <c r="H1048" s="87">
        <f t="shared" si="324"/>
        <v>0.5</v>
      </c>
      <c r="I1048" s="87">
        <f t="shared" si="325"/>
        <v>-0.69314718055994529</v>
      </c>
      <c r="K1048" s="76">
        <f t="shared" si="326"/>
        <v>0</v>
      </c>
      <c r="L1048" s="76">
        <f t="shared" si="327"/>
        <v>1</v>
      </c>
      <c r="M1048" s="76">
        <f t="shared" si="328"/>
        <v>0.5</v>
      </c>
      <c r="N1048" s="76">
        <f t="shared" si="329"/>
        <v>0.5</v>
      </c>
      <c r="O1048" s="76">
        <f t="shared" si="330"/>
        <v>-0.69314718055994529</v>
      </c>
      <c r="Q1048" s="76">
        <f t="shared" si="331"/>
        <v>0</v>
      </c>
      <c r="R1048" s="76">
        <f t="shared" si="332"/>
        <v>1</v>
      </c>
      <c r="S1048" s="76">
        <f t="shared" si="333"/>
        <v>0.5</v>
      </c>
      <c r="T1048" s="76">
        <f t="shared" si="334"/>
        <v>0.5</v>
      </c>
      <c r="U1048" s="76">
        <f t="shared" si="335"/>
        <v>-0.69314718055994529</v>
      </c>
      <c r="W1048" s="76">
        <f t="shared" si="336"/>
        <v>0</v>
      </c>
      <c r="X1048" s="76">
        <f t="shared" si="337"/>
        <v>1</v>
      </c>
      <c r="Y1048" s="76">
        <f t="shared" si="338"/>
        <v>0.5</v>
      </c>
      <c r="Z1048" s="76">
        <f t="shared" si="320"/>
        <v>0.5</v>
      </c>
      <c r="AA1048" s="76">
        <f t="shared" si="339"/>
        <v>-0.69314718055994529</v>
      </c>
    </row>
    <row r="1049" spans="1:27" x14ac:dyDescent="0.25">
      <c r="A1049">
        <v>0</v>
      </c>
      <c r="B1049">
        <v>0</v>
      </c>
      <c r="C1049">
        <v>0</v>
      </c>
      <c r="E1049" s="87">
        <f t="shared" si="321"/>
        <v>0</v>
      </c>
      <c r="F1049" s="87">
        <f t="shared" si="322"/>
        <v>1</v>
      </c>
      <c r="G1049" s="87">
        <f t="shared" si="323"/>
        <v>0.5</v>
      </c>
      <c r="H1049" s="87">
        <f t="shared" si="324"/>
        <v>0.5</v>
      </c>
      <c r="I1049" s="87">
        <f t="shared" si="325"/>
        <v>-0.69314718055994529</v>
      </c>
      <c r="K1049" s="76">
        <f t="shared" si="326"/>
        <v>0</v>
      </c>
      <c r="L1049" s="76">
        <f t="shared" si="327"/>
        <v>1</v>
      </c>
      <c r="M1049" s="76">
        <f t="shared" si="328"/>
        <v>0.5</v>
      </c>
      <c r="N1049" s="76">
        <f t="shared" si="329"/>
        <v>0.5</v>
      </c>
      <c r="O1049" s="76">
        <f t="shared" si="330"/>
        <v>-0.69314718055994529</v>
      </c>
      <c r="Q1049" s="76">
        <f t="shared" si="331"/>
        <v>0</v>
      </c>
      <c r="R1049" s="76">
        <f t="shared" si="332"/>
        <v>1</v>
      </c>
      <c r="S1049" s="76">
        <f t="shared" si="333"/>
        <v>0.5</v>
      </c>
      <c r="T1049" s="76">
        <f t="shared" si="334"/>
        <v>0.5</v>
      </c>
      <c r="U1049" s="76">
        <f t="shared" si="335"/>
        <v>-0.69314718055994529</v>
      </c>
      <c r="W1049" s="76">
        <f t="shared" si="336"/>
        <v>0</v>
      </c>
      <c r="X1049" s="76">
        <f t="shared" si="337"/>
        <v>1</v>
      </c>
      <c r="Y1049" s="76">
        <f t="shared" si="338"/>
        <v>0.5</v>
      </c>
      <c r="Z1049" s="76">
        <f t="shared" si="320"/>
        <v>0.5</v>
      </c>
      <c r="AA1049" s="76">
        <f t="shared" si="339"/>
        <v>-0.69314718055994529</v>
      </c>
    </row>
    <row r="1050" spans="1:27" x14ac:dyDescent="0.25">
      <c r="A1050">
        <v>0</v>
      </c>
      <c r="B1050">
        <v>0</v>
      </c>
      <c r="C1050">
        <v>0</v>
      </c>
      <c r="E1050" s="87">
        <f t="shared" si="321"/>
        <v>0</v>
      </c>
      <c r="F1050" s="87">
        <f t="shared" si="322"/>
        <v>1</v>
      </c>
      <c r="G1050" s="87">
        <f t="shared" si="323"/>
        <v>0.5</v>
      </c>
      <c r="H1050" s="87">
        <f t="shared" si="324"/>
        <v>0.5</v>
      </c>
      <c r="I1050" s="87">
        <f t="shared" si="325"/>
        <v>-0.69314718055994529</v>
      </c>
      <c r="K1050" s="76">
        <f t="shared" si="326"/>
        <v>0</v>
      </c>
      <c r="L1050" s="76">
        <f t="shared" si="327"/>
        <v>1</v>
      </c>
      <c r="M1050" s="76">
        <f t="shared" si="328"/>
        <v>0.5</v>
      </c>
      <c r="N1050" s="76">
        <f t="shared" si="329"/>
        <v>0.5</v>
      </c>
      <c r="O1050" s="76">
        <f t="shared" si="330"/>
        <v>-0.69314718055994529</v>
      </c>
      <c r="Q1050" s="76">
        <f t="shared" si="331"/>
        <v>0</v>
      </c>
      <c r="R1050" s="76">
        <f t="shared" si="332"/>
        <v>1</v>
      </c>
      <c r="S1050" s="76">
        <f t="shared" si="333"/>
        <v>0.5</v>
      </c>
      <c r="T1050" s="76">
        <f t="shared" si="334"/>
        <v>0.5</v>
      </c>
      <c r="U1050" s="76">
        <f t="shared" si="335"/>
        <v>-0.69314718055994529</v>
      </c>
      <c r="W1050" s="76">
        <f t="shared" si="336"/>
        <v>0</v>
      </c>
      <c r="X1050" s="76">
        <f t="shared" si="337"/>
        <v>1</v>
      </c>
      <c r="Y1050" s="76">
        <f t="shared" si="338"/>
        <v>0.5</v>
      </c>
      <c r="Z1050" s="76">
        <f t="shared" si="320"/>
        <v>0.5</v>
      </c>
      <c r="AA1050" s="76">
        <f t="shared" si="339"/>
        <v>-0.69314718055994529</v>
      </c>
    </row>
    <row r="1051" spans="1:27" x14ac:dyDescent="0.25">
      <c r="A1051">
        <v>0</v>
      </c>
      <c r="B1051">
        <v>1</v>
      </c>
      <c r="C1051">
        <v>0</v>
      </c>
      <c r="E1051" s="87">
        <f t="shared" si="321"/>
        <v>1.462280267582817</v>
      </c>
      <c r="F1051" s="87">
        <f t="shared" si="322"/>
        <v>4.3157894714615983</v>
      </c>
      <c r="G1051" s="87">
        <f t="shared" si="323"/>
        <v>0.81188118804015652</v>
      </c>
      <c r="H1051" s="87">
        <f t="shared" si="324"/>
        <v>0.18811881195984348</v>
      </c>
      <c r="I1051" s="87">
        <f t="shared" si="325"/>
        <v>-1.6706815372567037</v>
      </c>
      <c r="K1051" s="76">
        <f t="shared" si="326"/>
        <v>1.462280267582817</v>
      </c>
      <c r="L1051" s="76">
        <f t="shared" si="327"/>
        <v>4.3157894714615983</v>
      </c>
      <c r="M1051" s="76">
        <f t="shared" si="328"/>
        <v>0.81188118804015652</v>
      </c>
      <c r="N1051" s="76">
        <f t="shared" si="329"/>
        <v>0.18811881195984348</v>
      </c>
      <c r="O1051" s="76">
        <f t="shared" si="330"/>
        <v>-1.6706815372567037</v>
      </c>
      <c r="Q1051" s="76">
        <f t="shared" si="331"/>
        <v>1.462280267582817</v>
      </c>
      <c r="R1051" s="76">
        <f t="shared" si="332"/>
        <v>4.3157894714615983</v>
      </c>
      <c r="S1051" s="76">
        <f t="shared" si="333"/>
        <v>0.81188118804015652</v>
      </c>
      <c r="T1051" s="76">
        <f t="shared" si="334"/>
        <v>0.18811881195984348</v>
      </c>
      <c r="U1051" s="76">
        <f t="shared" si="335"/>
        <v>-1.6706815372567037</v>
      </c>
      <c r="W1051" s="76">
        <f t="shared" si="336"/>
        <v>0</v>
      </c>
      <c r="X1051" s="76">
        <f t="shared" si="337"/>
        <v>1</v>
      </c>
      <c r="Y1051" s="76">
        <f t="shared" si="338"/>
        <v>0.5</v>
      </c>
      <c r="Z1051" s="76">
        <f t="shared" si="320"/>
        <v>0.5</v>
      </c>
      <c r="AA1051" s="76">
        <f t="shared" si="339"/>
        <v>-0.69314718055994529</v>
      </c>
    </row>
    <row r="1052" spans="1:27" x14ac:dyDescent="0.25">
      <c r="A1052">
        <v>0</v>
      </c>
      <c r="B1052">
        <v>0</v>
      </c>
      <c r="C1052">
        <v>0</v>
      </c>
      <c r="E1052" s="87">
        <f t="shared" si="321"/>
        <v>0</v>
      </c>
      <c r="F1052" s="87">
        <f t="shared" si="322"/>
        <v>1</v>
      </c>
      <c r="G1052" s="87">
        <f t="shared" si="323"/>
        <v>0.5</v>
      </c>
      <c r="H1052" s="87">
        <f t="shared" si="324"/>
        <v>0.5</v>
      </c>
      <c r="I1052" s="87">
        <f t="shared" si="325"/>
        <v>-0.69314718055994529</v>
      </c>
      <c r="K1052" s="76">
        <f t="shared" si="326"/>
        <v>0</v>
      </c>
      <c r="L1052" s="76">
        <f t="shared" si="327"/>
        <v>1</v>
      </c>
      <c r="M1052" s="76">
        <f t="shared" si="328"/>
        <v>0.5</v>
      </c>
      <c r="N1052" s="76">
        <f t="shared" si="329"/>
        <v>0.5</v>
      </c>
      <c r="O1052" s="76">
        <f t="shared" si="330"/>
        <v>-0.69314718055994529</v>
      </c>
      <c r="Q1052" s="76">
        <f t="shared" si="331"/>
        <v>0</v>
      </c>
      <c r="R1052" s="76">
        <f t="shared" si="332"/>
        <v>1</v>
      </c>
      <c r="S1052" s="76">
        <f t="shared" si="333"/>
        <v>0.5</v>
      </c>
      <c r="T1052" s="76">
        <f t="shared" si="334"/>
        <v>0.5</v>
      </c>
      <c r="U1052" s="76">
        <f t="shared" si="335"/>
        <v>-0.69314718055994529</v>
      </c>
      <c r="W1052" s="76">
        <f t="shared" si="336"/>
        <v>0</v>
      </c>
      <c r="X1052" s="76">
        <f t="shared" si="337"/>
        <v>1</v>
      </c>
      <c r="Y1052" s="76">
        <f t="shared" si="338"/>
        <v>0.5</v>
      </c>
      <c r="Z1052" s="76">
        <f t="shared" si="320"/>
        <v>0.5</v>
      </c>
      <c r="AA1052" s="76">
        <f t="shared" si="339"/>
        <v>-0.69314718055994529</v>
      </c>
    </row>
    <row r="1053" spans="1:27" x14ac:dyDescent="0.25">
      <c r="A1053">
        <v>0</v>
      </c>
      <c r="B1053">
        <v>0</v>
      </c>
      <c r="C1053">
        <v>0</v>
      </c>
      <c r="E1053" s="87">
        <f t="shared" si="321"/>
        <v>0</v>
      </c>
      <c r="F1053" s="87">
        <f t="shared" si="322"/>
        <v>1</v>
      </c>
      <c r="G1053" s="87">
        <f t="shared" si="323"/>
        <v>0.5</v>
      </c>
      <c r="H1053" s="87">
        <f t="shared" si="324"/>
        <v>0.5</v>
      </c>
      <c r="I1053" s="87">
        <f t="shared" si="325"/>
        <v>-0.69314718055994529</v>
      </c>
      <c r="K1053" s="76">
        <f t="shared" si="326"/>
        <v>0</v>
      </c>
      <c r="L1053" s="76">
        <f t="shared" si="327"/>
        <v>1</v>
      </c>
      <c r="M1053" s="76">
        <f t="shared" si="328"/>
        <v>0.5</v>
      </c>
      <c r="N1053" s="76">
        <f t="shared" si="329"/>
        <v>0.5</v>
      </c>
      <c r="O1053" s="76">
        <f t="shared" si="330"/>
        <v>-0.69314718055994529</v>
      </c>
      <c r="Q1053" s="76">
        <f t="shared" si="331"/>
        <v>0</v>
      </c>
      <c r="R1053" s="76">
        <f t="shared" si="332"/>
        <v>1</v>
      </c>
      <c r="S1053" s="76">
        <f t="shared" si="333"/>
        <v>0.5</v>
      </c>
      <c r="T1053" s="76">
        <f t="shared" si="334"/>
        <v>0.5</v>
      </c>
      <c r="U1053" s="76">
        <f t="shared" si="335"/>
        <v>-0.69314718055994529</v>
      </c>
      <c r="W1053" s="76">
        <f t="shared" si="336"/>
        <v>0</v>
      </c>
      <c r="X1053" s="76">
        <f t="shared" si="337"/>
        <v>1</v>
      </c>
      <c r="Y1053" s="76">
        <f t="shared" si="338"/>
        <v>0.5</v>
      </c>
      <c r="Z1053" s="76">
        <f t="shared" si="320"/>
        <v>0.5</v>
      </c>
      <c r="AA1053" s="76">
        <f t="shared" si="339"/>
        <v>-0.69314718055994529</v>
      </c>
    </row>
    <row r="1054" spans="1:27" x14ac:dyDescent="0.25">
      <c r="A1054">
        <v>0</v>
      </c>
      <c r="B1054">
        <v>0</v>
      </c>
      <c r="C1054">
        <v>1</v>
      </c>
      <c r="E1054" s="87">
        <f t="shared" si="321"/>
        <v>0</v>
      </c>
      <c r="F1054" s="87">
        <f t="shared" si="322"/>
        <v>1</v>
      </c>
      <c r="G1054" s="87">
        <f t="shared" si="323"/>
        <v>0.5</v>
      </c>
      <c r="H1054" s="87">
        <f t="shared" si="324"/>
        <v>0.5</v>
      </c>
      <c r="I1054" s="87">
        <f t="shared" si="325"/>
        <v>-0.69314718055994529</v>
      </c>
      <c r="K1054" s="76">
        <f t="shared" si="326"/>
        <v>0.605195533283861</v>
      </c>
      <c r="L1054" s="76">
        <f t="shared" si="327"/>
        <v>1.8316103146534117</v>
      </c>
      <c r="M1054" s="76">
        <f t="shared" si="328"/>
        <v>0.64684406084231982</v>
      </c>
      <c r="N1054" s="76">
        <f t="shared" si="329"/>
        <v>0.35315593915768018</v>
      </c>
      <c r="O1054" s="76">
        <f t="shared" si="330"/>
        <v>-1.0408455656056446</v>
      </c>
      <c r="Q1054" s="76">
        <f t="shared" si="331"/>
        <v>0.605195533283861</v>
      </c>
      <c r="R1054" s="76">
        <f t="shared" si="332"/>
        <v>1.8316103146534117</v>
      </c>
      <c r="S1054" s="76">
        <f t="shared" si="333"/>
        <v>0.64684406084231982</v>
      </c>
      <c r="T1054" s="76">
        <f t="shared" si="334"/>
        <v>0.35315593915768018</v>
      </c>
      <c r="U1054" s="76">
        <f t="shared" si="335"/>
        <v>-1.0408455656056446</v>
      </c>
      <c r="W1054" s="76">
        <f t="shared" si="336"/>
        <v>0</v>
      </c>
      <c r="X1054" s="76">
        <f t="shared" si="337"/>
        <v>1</v>
      </c>
      <c r="Y1054" s="76">
        <f t="shared" si="338"/>
        <v>0.5</v>
      </c>
      <c r="Z1054" s="76">
        <f t="shared" si="320"/>
        <v>0.5</v>
      </c>
      <c r="AA1054" s="76">
        <f t="shared" si="339"/>
        <v>-0.69314718055994529</v>
      </c>
    </row>
    <row r="1055" spans="1:27" x14ac:dyDescent="0.25">
      <c r="A1055">
        <v>0</v>
      </c>
      <c r="B1055">
        <v>0</v>
      </c>
      <c r="C1055">
        <v>0</v>
      </c>
      <c r="E1055" s="87">
        <f t="shared" si="321"/>
        <v>0</v>
      </c>
      <c r="F1055" s="87">
        <f t="shared" si="322"/>
        <v>1</v>
      </c>
      <c r="G1055" s="87">
        <f t="shared" si="323"/>
        <v>0.5</v>
      </c>
      <c r="H1055" s="87">
        <f t="shared" si="324"/>
        <v>0.5</v>
      </c>
      <c r="I1055" s="87">
        <f t="shared" si="325"/>
        <v>-0.69314718055994529</v>
      </c>
      <c r="K1055" s="76">
        <f t="shared" si="326"/>
        <v>0</v>
      </c>
      <c r="L1055" s="76">
        <f t="shared" si="327"/>
        <v>1</v>
      </c>
      <c r="M1055" s="76">
        <f t="shared" si="328"/>
        <v>0.5</v>
      </c>
      <c r="N1055" s="76">
        <f t="shared" si="329"/>
        <v>0.5</v>
      </c>
      <c r="O1055" s="76">
        <f t="shared" si="330"/>
        <v>-0.69314718055994529</v>
      </c>
      <c r="Q1055" s="76">
        <f t="shared" si="331"/>
        <v>0</v>
      </c>
      <c r="R1055" s="76">
        <f t="shared" si="332"/>
        <v>1</v>
      </c>
      <c r="S1055" s="76">
        <f t="shared" si="333"/>
        <v>0.5</v>
      </c>
      <c r="T1055" s="76">
        <f t="shared" si="334"/>
        <v>0.5</v>
      </c>
      <c r="U1055" s="76">
        <f t="shared" si="335"/>
        <v>-0.69314718055994529</v>
      </c>
      <c r="W1055" s="76">
        <f t="shared" si="336"/>
        <v>0</v>
      </c>
      <c r="X1055" s="76">
        <f t="shared" si="337"/>
        <v>1</v>
      </c>
      <c r="Y1055" s="76">
        <f t="shared" si="338"/>
        <v>0.5</v>
      </c>
      <c r="Z1055" s="76">
        <f t="shared" si="320"/>
        <v>0.5</v>
      </c>
      <c r="AA1055" s="76">
        <f t="shared" si="339"/>
        <v>-0.69314718055994529</v>
      </c>
    </row>
    <row r="1056" spans="1:27" x14ac:dyDescent="0.25">
      <c r="A1056">
        <v>0</v>
      </c>
      <c r="B1056">
        <v>0</v>
      </c>
      <c r="C1056">
        <v>1</v>
      </c>
      <c r="E1056" s="87">
        <f t="shared" si="321"/>
        <v>0</v>
      </c>
      <c r="F1056" s="87">
        <f t="shared" si="322"/>
        <v>1</v>
      </c>
      <c r="G1056" s="87">
        <f t="shared" si="323"/>
        <v>0.5</v>
      </c>
      <c r="H1056" s="87">
        <f t="shared" si="324"/>
        <v>0.5</v>
      </c>
      <c r="I1056" s="87">
        <f t="shared" si="325"/>
        <v>-0.69314718055994529</v>
      </c>
      <c r="K1056" s="76">
        <f t="shared" si="326"/>
        <v>0.605195533283861</v>
      </c>
      <c r="L1056" s="76">
        <f t="shared" si="327"/>
        <v>1.8316103146534117</v>
      </c>
      <c r="M1056" s="76">
        <f t="shared" si="328"/>
        <v>0.64684406084231982</v>
      </c>
      <c r="N1056" s="76">
        <f t="shared" si="329"/>
        <v>0.35315593915768018</v>
      </c>
      <c r="O1056" s="76">
        <f t="shared" si="330"/>
        <v>-1.0408455656056446</v>
      </c>
      <c r="Q1056" s="76">
        <f t="shared" si="331"/>
        <v>0.605195533283861</v>
      </c>
      <c r="R1056" s="76">
        <f t="shared" si="332"/>
        <v>1.8316103146534117</v>
      </c>
      <c r="S1056" s="76">
        <f t="shared" si="333"/>
        <v>0.64684406084231982</v>
      </c>
      <c r="T1056" s="76">
        <f t="shared" si="334"/>
        <v>0.35315593915768018</v>
      </c>
      <c r="U1056" s="76">
        <f t="shared" si="335"/>
        <v>-1.0408455656056446</v>
      </c>
      <c r="W1056" s="76">
        <f t="shared" si="336"/>
        <v>0</v>
      </c>
      <c r="X1056" s="76">
        <f t="shared" si="337"/>
        <v>1</v>
      </c>
      <c r="Y1056" s="76">
        <f t="shared" si="338"/>
        <v>0.5</v>
      </c>
      <c r="Z1056" s="76">
        <f t="shared" si="320"/>
        <v>0.5</v>
      </c>
      <c r="AA1056" s="76">
        <f t="shared" si="339"/>
        <v>-0.69314718055994529</v>
      </c>
    </row>
    <row r="1057" spans="1:27" x14ac:dyDescent="0.25">
      <c r="A1057">
        <v>0</v>
      </c>
      <c r="B1057">
        <v>0</v>
      </c>
      <c r="C1057">
        <v>1</v>
      </c>
      <c r="E1057" s="87">
        <f t="shared" si="321"/>
        <v>0</v>
      </c>
      <c r="F1057" s="87">
        <f t="shared" si="322"/>
        <v>1</v>
      </c>
      <c r="G1057" s="87">
        <f t="shared" si="323"/>
        <v>0.5</v>
      </c>
      <c r="H1057" s="87">
        <f t="shared" si="324"/>
        <v>0.5</v>
      </c>
      <c r="I1057" s="87">
        <f t="shared" si="325"/>
        <v>-0.69314718055994529</v>
      </c>
      <c r="K1057" s="76">
        <f t="shared" si="326"/>
        <v>0.605195533283861</v>
      </c>
      <c r="L1057" s="76">
        <f t="shared" si="327"/>
        <v>1.8316103146534117</v>
      </c>
      <c r="M1057" s="76">
        <f t="shared" si="328"/>
        <v>0.64684406084231982</v>
      </c>
      <c r="N1057" s="76">
        <f t="shared" si="329"/>
        <v>0.35315593915768018</v>
      </c>
      <c r="O1057" s="76">
        <f t="shared" si="330"/>
        <v>-1.0408455656056446</v>
      </c>
      <c r="Q1057" s="76">
        <f t="shared" si="331"/>
        <v>0.605195533283861</v>
      </c>
      <c r="R1057" s="76">
        <f t="shared" si="332"/>
        <v>1.8316103146534117</v>
      </c>
      <c r="S1057" s="76">
        <f t="shared" si="333"/>
        <v>0.64684406084231982</v>
      </c>
      <c r="T1057" s="76">
        <f t="shared" si="334"/>
        <v>0.35315593915768018</v>
      </c>
      <c r="U1057" s="76">
        <f t="shared" si="335"/>
        <v>-1.0408455656056446</v>
      </c>
      <c r="W1057" s="76">
        <f t="shared" si="336"/>
        <v>0</v>
      </c>
      <c r="X1057" s="76">
        <f t="shared" si="337"/>
        <v>1</v>
      </c>
      <c r="Y1057" s="76">
        <f t="shared" si="338"/>
        <v>0.5</v>
      </c>
      <c r="Z1057" s="76">
        <f t="shared" si="320"/>
        <v>0.5</v>
      </c>
      <c r="AA1057" s="76">
        <f t="shared" si="339"/>
        <v>-0.69314718055994529</v>
      </c>
    </row>
    <row r="1058" spans="1:27" x14ac:dyDescent="0.25">
      <c r="A1058">
        <v>0</v>
      </c>
      <c r="B1058">
        <v>0</v>
      </c>
      <c r="C1058">
        <v>0</v>
      </c>
      <c r="E1058" s="87">
        <f t="shared" si="321"/>
        <v>0</v>
      </c>
      <c r="F1058" s="87">
        <f t="shared" si="322"/>
        <v>1</v>
      </c>
      <c r="G1058" s="87">
        <f t="shared" si="323"/>
        <v>0.5</v>
      </c>
      <c r="H1058" s="87">
        <f t="shared" si="324"/>
        <v>0.5</v>
      </c>
      <c r="I1058" s="87">
        <f t="shared" si="325"/>
        <v>-0.69314718055994529</v>
      </c>
      <c r="K1058" s="76">
        <f t="shared" si="326"/>
        <v>0</v>
      </c>
      <c r="L1058" s="76">
        <f t="shared" si="327"/>
        <v>1</v>
      </c>
      <c r="M1058" s="76">
        <f t="shared" si="328"/>
        <v>0.5</v>
      </c>
      <c r="N1058" s="76">
        <f t="shared" si="329"/>
        <v>0.5</v>
      </c>
      <c r="O1058" s="76">
        <f t="shared" si="330"/>
        <v>-0.69314718055994529</v>
      </c>
      <c r="Q1058" s="76">
        <f t="shared" si="331"/>
        <v>0</v>
      </c>
      <c r="R1058" s="76">
        <f t="shared" si="332"/>
        <v>1</v>
      </c>
      <c r="S1058" s="76">
        <f t="shared" si="333"/>
        <v>0.5</v>
      </c>
      <c r="T1058" s="76">
        <f t="shared" si="334"/>
        <v>0.5</v>
      </c>
      <c r="U1058" s="76">
        <f t="shared" si="335"/>
        <v>-0.69314718055994529</v>
      </c>
      <c r="W1058" s="76">
        <f t="shared" si="336"/>
        <v>0</v>
      </c>
      <c r="X1058" s="76">
        <f t="shared" si="337"/>
        <v>1</v>
      </c>
      <c r="Y1058" s="76">
        <f t="shared" si="338"/>
        <v>0.5</v>
      </c>
      <c r="Z1058" s="76">
        <f t="shared" si="320"/>
        <v>0.5</v>
      </c>
      <c r="AA1058" s="76">
        <f t="shared" si="339"/>
        <v>-0.69314718055994529</v>
      </c>
    </row>
    <row r="1059" spans="1:27" x14ac:dyDescent="0.25">
      <c r="A1059">
        <v>0</v>
      </c>
      <c r="B1059">
        <v>1</v>
      </c>
      <c r="C1059">
        <v>1</v>
      </c>
      <c r="E1059" s="87">
        <f t="shared" si="321"/>
        <v>1.462280267582817</v>
      </c>
      <c r="F1059" s="87">
        <f t="shared" si="322"/>
        <v>4.3157894714615983</v>
      </c>
      <c r="G1059" s="87">
        <f t="shared" si="323"/>
        <v>0.81188118804015652</v>
      </c>
      <c r="H1059" s="87">
        <f t="shared" si="324"/>
        <v>0.18811881195984348</v>
      </c>
      <c r="I1059" s="87">
        <f t="shared" si="325"/>
        <v>-1.6706815372567037</v>
      </c>
      <c r="K1059" s="76">
        <f t="shared" si="326"/>
        <v>2.0674758008666778</v>
      </c>
      <c r="L1059" s="76">
        <f t="shared" si="327"/>
        <v>7.9048445118016568</v>
      </c>
      <c r="M1059" s="76">
        <f t="shared" si="328"/>
        <v>0.88770157652110693</v>
      </c>
      <c r="N1059" s="76">
        <f t="shared" si="329"/>
        <v>0.11229842347889307</v>
      </c>
      <c r="O1059" s="76">
        <f t="shared" si="330"/>
        <v>-2.1865954558145249</v>
      </c>
      <c r="Q1059" s="76">
        <f t="shared" si="331"/>
        <v>4.0773020688385255</v>
      </c>
      <c r="R1059" s="76">
        <f t="shared" si="332"/>
        <v>58.986114505249297</v>
      </c>
      <c r="S1059" s="76">
        <f t="shared" si="333"/>
        <v>0.98332947535862669</v>
      </c>
      <c r="T1059" s="76">
        <f t="shared" si="334"/>
        <v>1.6670524641373308E-2</v>
      </c>
      <c r="U1059" s="76">
        <f t="shared" si="335"/>
        <v>-4.0941131105267123</v>
      </c>
      <c r="W1059" s="76">
        <f t="shared" si="336"/>
        <v>0</v>
      </c>
      <c r="X1059" s="76">
        <f t="shared" si="337"/>
        <v>1</v>
      </c>
      <c r="Y1059" s="76">
        <f t="shared" si="338"/>
        <v>0.5</v>
      </c>
      <c r="Z1059" s="76">
        <f t="shared" si="320"/>
        <v>0.5</v>
      </c>
      <c r="AA1059" s="76">
        <f t="shared" si="339"/>
        <v>-0.69314718055994529</v>
      </c>
    </row>
    <row r="1060" spans="1:27" x14ac:dyDescent="0.25">
      <c r="A1060">
        <v>0</v>
      </c>
      <c r="B1060">
        <v>0</v>
      </c>
      <c r="C1060">
        <v>0</v>
      </c>
      <c r="E1060" s="87">
        <f t="shared" si="321"/>
        <v>0</v>
      </c>
      <c r="F1060" s="87">
        <f t="shared" si="322"/>
        <v>1</v>
      </c>
      <c r="G1060" s="87">
        <f t="shared" si="323"/>
        <v>0.5</v>
      </c>
      <c r="H1060" s="87">
        <f t="shared" si="324"/>
        <v>0.5</v>
      </c>
      <c r="I1060" s="87">
        <f t="shared" si="325"/>
        <v>-0.69314718055994529</v>
      </c>
      <c r="K1060" s="76">
        <f t="shared" si="326"/>
        <v>0</v>
      </c>
      <c r="L1060" s="76">
        <f t="shared" si="327"/>
        <v>1</v>
      </c>
      <c r="M1060" s="76">
        <f t="shared" si="328"/>
        <v>0.5</v>
      </c>
      <c r="N1060" s="76">
        <f t="shared" si="329"/>
        <v>0.5</v>
      </c>
      <c r="O1060" s="76">
        <f t="shared" si="330"/>
        <v>-0.69314718055994529</v>
      </c>
      <c r="Q1060" s="76">
        <f t="shared" si="331"/>
        <v>0</v>
      </c>
      <c r="R1060" s="76">
        <f t="shared" si="332"/>
        <v>1</v>
      </c>
      <c r="S1060" s="76">
        <f t="shared" si="333"/>
        <v>0.5</v>
      </c>
      <c r="T1060" s="76">
        <f t="shared" si="334"/>
        <v>0.5</v>
      </c>
      <c r="U1060" s="76">
        <f t="shared" si="335"/>
        <v>-0.69314718055994529</v>
      </c>
      <c r="W1060" s="76">
        <f t="shared" si="336"/>
        <v>0</v>
      </c>
      <c r="X1060" s="76">
        <f t="shared" si="337"/>
        <v>1</v>
      </c>
      <c r="Y1060" s="76">
        <f t="shared" si="338"/>
        <v>0.5</v>
      </c>
      <c r="Z1060" s="76">
        <f t="shared" si="320"/>
        <v>0.5</v>
      </c>
      <c r="AA1060" s="76">
        <f t="shared" si="339"/>
        <v>-0.69314718055994529</v>
      </c>
    </row>
    <row r="1061" spans="1:27" x14ac:dyDescent="0.25">
      <c r="A1061">
        <v>0</v>
      </c>
      <c r="B1061">
        <v>1</v>
      </c>
      <c r="C1061">
        <v>0</v>
      </c>
      <c r="E1061" s="87">
        <f t="shared" si="321"/>
        <v>1.462280267582817</v>
      </c>
      <c r="F1061" s="87">
        <f t="shared" si="322"/>
        <v>4.3157894714615983</v>
      </c>
      <c r="G1061" s="87">
        <f t="shared" si="323"/>
        <v>0.81188118804015652</v>
      </c>
      <c r="H1061" s="87">
        <f t="shared" si="324"/>
        <v>0.18811881195984348</v>
      </c>
      <c r="I1061" s="87">
        <f t="shared" si="325"/>
        <v>-1.6706815372567037</v>
      </c>
      <c r="K1061" s="76">
        <f t="shared" si="326"/>
        <v>1.462280267582817</v>
      </c>
      <c r="L1061" s="76">
        <f t="shared" si="327"/>
        <v>4.3157894714615983</v>
      </c>
      <c r="M1061" s="76">
        <f t="shared" si="328"/>
        <v>0.81188118804015652</v>
      </c>
      <c r="N1061" s="76">
        <f t="shared" si="329"/>
        <v>0.18811881195984348</v>
      </c>
      <c r="O1061" s="76">
        <f t="shared" si="330"/>
        <v>-1.6706815372567037</v>
      </c>
      <c r="Q1061" s="76">
        <f t="shared" si="331"/>
        <v>1.462280267582817</v>
      </c>
      <c r="R1061" s="76">
        <f t="shared" si="332"/>
        <v>4.3157894714615983</v>
      </c>
      <c r="S1061" s="76">
        <f t="shared" si="333"/>
        <v>0.81188118804015652</v>
      </c>
      <c r="T1061" s="76">
        <f t="shared" si="334"/>
        <v>0.18811881195984348</v>
      </c>
      <c r="U1061" s="76">
        <f t="shared" si="335"/>
        <v>-1.6706815372567037</v>
      </c>
      <c r="W1061" s="76">
        <f t="shared" si="336"/>
        <v>0</v>
      </c>
      <c r="X1061" s="76">
        <f t="shared" si="337"/>
        <v>1</v>
      </c>
      <c r="Y1061" s="76">
        <f t="shared" si="338"/>
        <v>0.5</v>
      </c>
      <c r="Z1061" s="76">
        <f t="shared" si="320"/>
        <v>0.5</v>
      </c>
      <c r="AA1061" s="76">
        <f t="shared" si="339"/>
        <v>-0.69314718055994529</v>
      </c>
    </row>
    <row r="1062" spans="1:27" x14ac:dyDescent="0.25">
      <c r="A1062">
        <v>0</v>
      </c>
      <c r="B1062">
        <v>0</v>
      </c>
      <c r="C1062">
        <v>0</v>
      </c>
      <c r="E1062" s="87">
        <f t="shared" si="321"/>
        <v>0</v>
      </c>
      <c r="F1062" s="87">
        <f t="shared" si="322"/>
        <v>1</v>
      </c>
      <c r="G1062" s="87">
        <f t="shared" si="323"/>
        <v>0.5</v>
      </c>
      <c r="H1062" s="87">
        <f t="shared" si="324"/>
        <v>0.5</v>
      </c>
      <c r="I1062" s="87">
        <f t="shared" si="325"/>
        <v>-0.69314718055994529</v>
      </c>
      <c r="K1062" s="76">
        <f t="shared" si="326"/>
        <v>0</v>
      </c>
      <c r="L1062" s="76">
        <f t="shared" si="327"/>
        <v>1</v>
      </c>
      <c r="M1062" s="76">
        <f t="shared" si="328"/>
        <v>0.5</v>
      </c>
      <c r="N1062" s="76">
        <f t="shared" si="329"/>
        <v>0.5</v>
      </c>
      <c r="O1062" s="76">
        <f t="shared" si="330"/>
        <v>-0.69314718055994529</v>
      </c>
      <c r="Q1062" s="76">
        <f t="shared" si="331"/>
        <v>0</v>
      </c>
      <c r="R1062" s="76">
        <f t="shared" si="332"/>
        <v>1</v>
      </c>
      <c r="S1062" s="76">
        <f t="shared" si="333"/>
        <v>0.5</v>
      </c>
      <c r="T1062" s="76">
        <f t="shared" si="334"/>
        <v>0.5</v>
      </c>
      <c r="U1062" s="76">
        <f t="shared" si="335"/>
        <v>-0.69314718055994529</v>
      </c>
      <c r="W1062" s="76">
        <f t="shared" si="336"/>
        <v>0</v>
      </c>
      <c r="X1062" s="76">
        <f t="shared" si="337"/>
        <v>1</v>
      </c>
      <c r="Y1062" s="76">
        <f t="shared" si="338"/>
        <v>0.5</v>
      </c>
      <c r="Z1062" s="76">
        <f t="shared" si="320"/>
        <v>0.5</v>
      </c>
      <c r="AA1062" s="76">
        <f t="shared" si="339"/>
        <v>-0.69314718055994529</v>
      </c>
    </row>
    <row r="1063" spans="1:27" x14ac:dyDescent="0.25">
      <c r="A1063">
        <v>0</v>
      </c>
      <c r="B1063">
        <v>0</v>
      </c>
      <c r="C1063">
        <v>0</v>
      </c>
      <c r="E1063" s="87">
        <f t="shared" si="321"/>
        <v>0</v>
      </c>
      <c r="F1063" s="87">
        <f t="shared" si="322"/>
        <v>1</v>
      </c>
      <c r="G1063" s="87">
        <f t="shared" si="323"/>
        <v>0.5</v>
      </c>
      <c r="H1063" s="87">
        <f t="shared" si="324"/>
        <v>0.5</v>
      </c>
      <c r="I1063" s="87">
        <f t="shared" si="325"/>
        <v>-0.69314718055994529</v>
      </c>
      <c r="K1063" s="76">
        <f t="shared" si="326"/>
        <v>0</v>
      </c>
      <c r="L1063" s="76">
        <f t="shared" si="327"/>
        <v>1</v>
      </c>
      <c r="M1063" s="76">
        <f t="shared" si="328"/>
        <v>0.5</v>
      </c>
      <c r="N1063" s="76">
        <f t="shared" si="329"/>
        <v>0.5</v>
      </c>
      <c r="O1063" s="76">
        <f t="shared" si="330"/>
        <v>-0.69314718055994529</v>
      </c>
      <c r="Q1063" s="76">
        <f t="shared" si="331"/>
        <v>0</v>
      </c>
      <c r="R1063" s="76">
        <f t="shared" si="332"/>
        <v>1</v>
      </c>
      <c r="S1063" s="76">
        <f t="shared" si="333"/>
        <v>0.5</v>
      </c>
      <c r="T1063" s="76">
        <f t="shared" si="334"/>
        <v>0.5</v>
      </c>
      <c r="U1063" s="76">
        <f t="shared" si="335"/>
        <v>-0.69314718055994529</v>
      </c>
      <c r="W1063" s="76">
        <f t="shared" si="336"/>
        <v>0</v>
      </c>
      <c r="X1063" s="76">
        <f t="shared" si="337"/>
        <v>1</v>
      </c>
      <c r="Y1063" s="76">
        <f t="shared" si="338"/>
        <v>0.5</v>
      </c>
      <c r="Z1063" s="76">
        <f t="shared" si="320"/>
        <v>0.5</v>
      </c>
      <c r="AA1063" s="76">
        <f t="shared" si="339"/>
        <v>-0.69314718055994529</v>
      </c>
    </row>
    <row r="1064" spans="1:27" x14ac:dyDescent="0.25">
      <c r="A1064">
        <v>0</v>
      </c>
      <c r="B1064">
        <v>0</v>
      </c>
      <c r="C1064">
        <v>0</v>
      </c>
      <c r="E1064" s="87">
        <f t="shared" si="321"/>
        <v>0</v>
      </c>
      <c r="F1064" s="87">
        <f t="shared" si="322"/>
        <v>1</v>
      </c>
      <c r="G1064" s="87">
        <f t="shared" si="323"/>
        <v>0.5</v>
      </c>
      <c r="H1064" s="87">
        <f t="shared" si="324"/>
        <v>0.5</v>
      </c>
      <c r="I1064" s="87">
        <f t="shared" si="325"/>
        <v>-0.69314718055994529</v>
      </c>
      <c r="K1064" s="76">
        <f t="shared" si="326"/>
        <v>0</v>
      </c>
      <c r="L1064" s="76">
        <f t="shared" si="327"/>
        <v>1</v>
      </c>
      <c r="M1064" s="76">
        <f t="shared" si="328"/>
        <v>0.5</v>
      </c>
      <c r="N1064" s="76">
        <f t="shared" si="329"/>
        <v>0.5</v>
      </c>
      <c r="O1064" s="76">
        <f t="shared" si="330"/>
        <v>-0.69314718055994529</v>
      </c>
      <c r="Q1064" s="76">
        <f t="shared" si="331"/>
        <v>0</v>
      </c>
      <c r="R1064" s="76">
        <f t="shared" si="332"/>
        <v>1</v>
      </c>
      <c r="S1064" s="76">
        <f t="shared" si="333"/>
        <v>0.5</v>
      </c>
      <c r="T1064" s="76">
        <f t="shared" si="334"/>
        <v>0.5</v>
      </c>
      <c r="U1064" s="76">
        <f t="shared" si="335"/>
        <v>-0.69314718055994529</v>
      </c>
      <c r="W1064" s="76">
        <f t="shared" si="336"/>
        <v>0</v>
      </c>
      <c r="X1064" s="76">
        <f t="shared" si="337"/>
        <v>1</v>
      </c>
      <c r="Y1064" s="76">
        <f t="shared" si="338"/>
        <v>0.5</v>
      </c>
      <c r="Z1064" s="76">
        <f t="shared" si="320"/>
        <v>0.5</v>
      </c>
      <c r="AA1064" s="76">
        <f t="shared" si="339"/>
        <v>-0.69314718055994529</v>
      </c>
    </row>
    <row r="1065" spans="1:27" x14ac:dyDescent="0.25">
      <c r="A1065">
        <v>0</v>
      </c>
      <c r="B1065">
        <v>0</v>
      </c>
      <c r="C1065">
        <v>0</v>
      </c>
      <c r="E1065" s="87">
        <f t="shared" si="321"/>
        <v>0</v>
      </c>
      <c r="F1065" s="87">
        <f t="shared" si="322"/>
        <v>1</v>
      </c>
      <c r="G1065" s="87">
        <f t="shared" si="323"/>
        <v>0.5</v>
      </c>
      <c r="H1065" s="87">
        <f t="shared" si="324"/>
        <v>0.5</v>
      </c>
      <c r="I1065" s="87">
        <f t="shared" si="325"/>
        <v>-0.69314718055994529</v>
      </c>
      <c r="K1065" s="76">
        <f t="shared" si="326"/>
        <v>0</v>
      </c>
      <c r="L1065" s="76">
        <f t="shared" si="327"/>
        <v>1</v>
      </c>
      <c r="M1065" s="76">
        <f t="shared" si="328"/>
        <v>0.5</v>
      </c>
      <c r="N1065" s="76">
        <f t="shared" si="329"/>
        <v>0.5</v>
      </c>
      <c r="O1065" s="76">
        <f t="shared" si="330"/>
        <v>-0.69314718055994529</v>
      </c>
      <c r="Q1065" s="76">
        <f t="shared" si="331"/>
        <v>0</v>
      </c>
      <c r="R1065" s="76">
        <f t="shared" si="332"/>
        <v>1</v>
      </c>
      <c r="S1065" s="76">
        <f t="shared" si="333"/>
        <v>0.5</v>
      </c>
      <c r="T1065" s="76">
        <f t="shared" si="334"/>
        <v>0.5</v>
      </c>
      <c r="U1065" s="76">
        <f t="shared" si="335"/>
        <v>-0.69314718055994529</v>
      </c>
      <c r="W1065" s="76">
        <f t="shared" si="336"/>
        <v>0</v>
      </c>
      <c r="X1065" s="76">
        <f t="shared" si="337"/>
        <v>1</v>
      </c>
      <c r="Y1065" s="76">
        <f t="shared" si="338"/>
        <v>0.5</v>
      </c>
      <c r="Z1065" s="76">
        <f t="shared" si="320"/>
        <v>0.5</v>
      </c>
      <c r="AA1065" s="76">
        <f t="shared" si="339"/>
        <v>-0.69314718055994529</v>
      </c>
    </row>
    <row r="1066" spans="1:27" x14ac:dyDescent="0.25">
      <c r="A1066">
        <v>0</v>
      </c>
      <c r="B1066">
        <v>0</v>
      </c>
      <c r="C1066">
        <v>0</v>
      </c>
      <c r="E1066" s="87">
        <f t="shared" si="321"/>
        <v>0</v>
      </c>
      <c r="F1066" s="87">
        <f t="shared" si="322"/>
        <v>1</v>
      </c>
      <c r="G1066" s="87">
        <f t="shared" si="323"/>
        <v>0.5</v>
      </c>
      <c r="H1066" s="87">
        <f t="shared" si="324"/>
        <v>0.5</v>
      </c>
      <c r="I1066" s="87">
        <f t="shared" si="325"/>
        <v>-0.69314718055994529</v>
      </c>
      <c r="K1066" s="76">
        <f t="shared" si="326"/>
        <v>0</v>
      </c>
      <c r="L1066" s="76">
        <f t="shared" si="327"/>
        <v>1</v>
      </c>
      <c r="M1066" s="76">
        <f t="shared" si="328"/>
        <v>0.5</v>
      </c>
      <c r="N1066" s="76">
        <f t="shared" si="329"/>
        <v>0.5</v>
      </c>
      <c r="O1066" s="76">
        <f t="shared" si="330"/>
        <v>-0.69314718055994529</v>
      </c>
      <c r="Q1066" s="76">
        <f t="shared" si="331"/>
        <v>0</v>
      </c>
      <c r="R1066" s="76">
        <f t="shared" si="332"/>
        <v>1</v>
      </c>
      <c r="S1066" s="76">
        <f t="shared" si="333"/>
        <v>0.5</v>
      </c>
      <c r="T1066" s="76">
        <f t="shared" si="334"/>
        <v>0.5</v>
      </c>
      <c r="U1066" s="76">
        <f t="shared" si="335"/>
        <v>-0.69314718055994529</v>
      </c>
      <c r="W1066" s="76">
        <f t="shared" si="336"/>
        <v>0</v>
      </c>
      <c r="X1066" s="76">
        <f t="shared" si="337"/>
        <v>1</v>
      </c>
      <c r="Y1066" s="76">
        <f t="shared" si="338"/>
        <v>0.5</v>
      </c>
      <c r="Z1066" s="76">
        <f t="shared" si="320"/>
        <v>0.5</v>
      </c>
      <c r="AA1066" s="76">
        <f t="shared" si="339"/>
        <v>-0.69314718055994529</v>
      </c>
    </row>
    <row r="1067" spans="1:27" x14ac:dyDescent="0.25">
      <c r="A1067">
        <v>0</v>
      </c>
      <c r="B1067">
        <v>0</v>
      </c>
      <c r="C1067">
        <v>0</v>
      </c>
      <c r="E1067" s="87">
        <f t="shared" si="321"/>
        <v>0</v>
      </c>
      <c r="F1067" s="87">
        <f t="shared" si="322"/>
        <v>1</v>
      </c>
      <c r="G1067" s="87">
        <f t="shared" si="323"/>
        <v>0.5</v>
      </c>
      <c r="H1067" s="87">
        <f t="shared" si="324"/>
        <v>0.5</v>
      </c>
      <c r="I1067" s="87">
        <f t="shared" si="325"/>
        <v>-0.69314718055994529</v>
      </c>
      <c r="K1067" s="76">
        <f t="shared" si="326"/>
        <v>0</v>
      </c>
      <c r="L1067" s="76">
        <f t="shared" si="327"/>
        <v>1</v>
      </c>
      <c r="M1067" s="76">
        <f t="shared" si="328"/>
        <v>0.5</v>
      </c>
      <c r="N1067" s="76">
        <f t="shared" si="329"/>
        <v>0.5</v>
      </c>
      <c r="O1067" s="76">
        <f t="shared" si="330"/>
        <v>-0.69314718055994529</v>
      </c>
      <c r="Q1067" s="76">
        <f t="shared" si="331"/>
        <v>0</v>
      </c>
      <c r="R1067" s="76">
        <f t="shared" si="332"/>
        <v>1</v>
      </c>
      <c r="S1067" s="76">
        <f t="shared" si="333"/>
        <v>0.5</v>
      </c>
      <c r="T1067" s="76">
        <f t="shared" si="334"/>
        <v>0.5</v>
      </c>
      <c r="U1067" s="76">
        <f t="shared" si="335"/>
        <v>-0.69314718055994529</v>
      </c>
      <c r="W1067" s="76">
        <f t="shared" si="336"/>
        <v>0</v>
      </c>
      <c r="X1067" s="76">
        <f t="shared" si="337"/>
        <v>1</v>
      </c>
      <c r="Y1067" s="76">
        <f t="shared" si="338"/>
        <v>0.5</v>
      </c>
      <c r="Z1067" s="76">
        <f t="shared" si="320"/>
        <v>0.5</v>
      </c>
      <c r="AA1067" s="76">
        <f t="shared" si="339"/>
        <v>-0.69314718055994529</v>
      </c>
    </row>
    <row r="1068" spans="1:27" x14ac:dyDescent="0.25">
      <c r="A1068">
        <v>0</v>
      </c>
      <c r="B1068">
        <v>0</v>
      </c>
      <c r="C1068">
        <v>0</v>
      </c>
      <c r="E1068" s="87">
        <f t="shared" si="321"/>
        <v>0</v>
      </c>
      <c r="F1068" s="87">
        <f t="shared" si="322"/>
        <v>1</v>
      </c>
      <c r="G1068" s="87">
        <f t="shared" si="323"/>
        <v>0.5</v>
      </c>
      <c r="H1068" s="87">
        <f t="shared" si="324"/>
        <v>0.5</v>
      </c>
      <c r="I1068" s="87">
        <f t="shared" si="325"/>
        <v>-0.69314718055994529</v>
      </c>
      <c r="K1068" s="76">
        <f t="shared" si="326"/>
        <v>0</v>
      </c>
      <c r="L1068" s="76">
        <f t="shared" si="327"/>
        <v>1</v>
      </c>
      <c r="M1068" s="76">
        <f t="shared" si="328"/>
        <v>0.5</v>
      </c>
      <c r="N1068" s="76">
        <f t="shared" si="329"/>
        <v>0.5</v>
      </c>
      <c r="O1068" s="76">
        <f t="shared" si="330"/>
        <v>-0.69314718055994529</v>
      </c>
      <c r="Q1068" s="76">
        <f t="shared" si="331"/>
        <v>0</v>
      </c>
      <c r="R1068" s="76">
        <f t="shared" si="332"/>
        <v>1</v>
      </c>
      <c r="S1068" s="76">
        <f t="shared" si="333"/>
        <v>0.5</v>
      </c>
      <c r="T1068" s="76">
        <f t="shared" si="334"/>
        <v>0.5</v>
      </c>
      <c r="U1068" s="76">
        <f t="shared" si="335"/>
        <v>-0.69314718055994529</v>
      </c>
      <c r="W1068" s="76">
        <f t="shared" si="336"/>
        <v>0</v>
      </c>
      <c r="X1068" s="76">
        <f t="shared" si="337"/>
        <v>1</v>
      </c>
      <c r="Y1068" s="76">
        <f t="shared" si="338"/>
        <v>0.5</v>
      </c>
      <c r="Z1068" s="76">
        <f t="shared" si="320"/>
        <v>0.5</v>
      </c>
      <c r="AA1068" s="76">
        <f t="shared" si="339"/>
        <v>-0.69314718055994529</v>
      </c>
    </row>
    <row r="1069" spans="1:27" x14ac:dyDescent="0.25">
      <c r="A1069">
        <v>0</v>
      </c>
      <c r="B1069">
        <v>0</v>
      </c>
      <c r="C1069">
        <v>0</v>
      </c>
      <c r="E1069" s="87">
        <f t="shared" si="321"/>
        <v>0</v>
      </c>
      <c r="F1069" s="87">
        <f t="shared" si="322"/>
        <v>1</v>
      </c>
      <c r="G1069" s="87">
        <f t="shared" si="323"/>
        <v>0.5</v>
      </c>
      <c r="H1069" s="87">
        <f t="shared" si="324"/>
        <v>0.5</v>
      </c>
      <c r="I1069" s="87">
        <f t="shared" si="325"/>
        <v>-0.69314718055994529</v>
      </c>
      <c r="K1069" s="76">
        <f t="shared" si="326"/>
        <v>0</v>
      </c>
      <c r="L1069" s="76">
        <f t="shared" si="327"/>
        <v>1</v>
      </c>
      <c r="M1069" s="76">
        <f t="shared" si="328"/>
        <v>0.5</v>
      </c>
      <c r="N1069" s="76">
        <f t="shared" si="329"/>
        <v>0.5</v>
      </c>
      <c r="O1069" s="76">
        <f t="shared" si="330"/>
        <v>-0.69314718055994529</v>
      </c>
      <c r="Q1069" s="76">
        <f t="shared" si="331"/>
        <v>0</v>
      </c>
      <c r="R1069" s="76">
        <f t="shared" si="332"/>
        <v>1</v>
      </c>
      <c r="S1069" s="76">
        <f t="shared" si="333"/>
        <v>0.5</v>
      </c>
      <c r="T1069" s="76">
        <f t="shared" si="334"/>
        <v>0.5</v>
      </c>
      <c r="U1069" s="76">
        <f t="shared" si="335"/>
        <v>-0.69314718055994529</v>
      </c>
      <c r="W1069" s="76">
        <f t="shared" si="336"/>
        <v>0</v>
      </c>
      <c r="X1069" s="76">
        <f t="shared" si="337"/>
        <v>1</v>
      </c>
      <c r="Y1069" s="76">
        <f t="shared" si="338"/>
        <v>0.5</v>
      </c>
      <c r="Z1069" s="76">
        <f t="shared" si="320"/>
        <v>0.5</v>
      </c>
      <c r="AA1069" s="76">
        <f t="shared" si="339"/>
        <v>-0.69314718055994529</v>
      </c>
    </row>
    <row r="1070" spans="1:27" x14ac:dyDescent="0.25">
      <c r="A1070">
        <v>0</v>
      </c>
      <c r="B1070">
        <v>0</v>
      </c>
      <c r="C1070">
        <v>1</v>
      </c>
      <c r="E1070" s="87">
        <f t="shared" si="321"/>
        <v>0</v>
      </c>
      <c r="F1070" s="87">
        <f t="shared" si="322"/>
        <v>1</v>
      </c>
      <c r="G1070" s="87">
        <f t="shared" si="323"/>
        <v>0.5</v>
      </c>
      <c r="H1070" s="87">
        <f t="shared" si="324"/>
        <v>0.5</v>
      </c>
      <c r="I1070" s="87">
        <f t="shared" si="325"/>
        <v>-0.69314718055994529</v>
      </c>
      <c r="K1070" s="76">
        <f t="shared" si="326"/>
        <v>0.605195533283861</v>
      </c>
      <c r="L1070" s="76">
        <f t="shared" si="327"/>
        <v>1.8316103146534117</v>
      </c>
      <c r="M1070" s="76">
        <f t="shared" si="328"/>
        <v>0.64684406084231982</v>
      </c>
      <c r="N1070" s="76">
        <f t="shared" si="329"/>
        <v>0.35315593915768018</v>
      </c>
      <c r="O1070" s="76">
        <f t="shared" si="330"/>
        <v>-1.0408455656056446</v>
      </c>
      <c r="Q1070" s="76">
        <f t="shared" si="331"/>
        <v>0.605195533283861</v>
      </c>
      <c r="R1070" s="76">
        <f t="shared" si="332"/>
        <v>1.8316103146534117</v>
      </c>
      <c r="S1070" s="76">
        <f t="shared" si="333"/>
        <v>0.64684406084231982</v>
      </c>
      <c r="T1070" s="76">
        <f t="shared" si="334"/>
        <v>0.35315593915768018</v>
      </c>
      <c r="U1070" s="76">
        <f t="shared" si="335"/>
        <v>-1.0408455656056446</v>
      </c>
      <c r="W1070" s="76">
        <f t="shared" si="336"/>
        <v>0</v>
      </c>
      <c r="X1070" s="76">
        <f t="shared" si="337"/>
        <v>1</v>
      </c>
      <c r="Y1070" s="76">
        <f t="shared" si="338"/>
        <v>0.5</v>
      </c>
      <c r="Z1070" s="76">
        <f t="shared" si="320"/>
        <v>0.5</v>
      </c>
      <c r="AA1070" s="76">
        <f t="shared" si="339"/>
        <v>-0.69314718055994529</v>
      </c>
    </row>
    <row r="1071" spans="1:27" x14ac:dyDescent="0.25">
      <c r="A1071">
        <v>0</v>
      </c>
      <c r="B1071">
        <v>1</v>
      </c>
      <c r="C1071">
        <v>1</v>
      </c>
      <c r="E1071" s="87">
        <f t="shared" si="321"/>
        <v>1.462280267582817</v>
      </c>
      <c r="F1071" s="87">
        <f t="shared" si="322"/>
        <v>4.3157894714615983</v>
      </c>
      <c r="G1071" s="87">
        <f t="shared" si="323"/>
        <v>0.81188118804015652</v>
      </c>
      <c r="H1071" s="87">
        <f t="shared" si="324"/>
        <v>0.18811881195984348</v>
      </c>
      <c r="I1071" s="87">
        <f t="shared" si="325"/>
        <v>-1.6706815372567037</v>
      </c>
      <c r="K1071" s="76">
        <f t="shared" si="326"/>
        <v>2.0674758008666778</v>
      </c>
      <c r="L1071" s="76">
        <f t="shared" si="327"/>
        <v>7.9048445118016568</v>
      </c>
      <c r="M1071" s="76">
        <f t="shared" si="328"/>
        <v>0.88770157652110693</v>
      </c>
      <c r="N1071" s="76">
        <f t="shared" si="329"/>
        <v>0.11229842347889307</v>
      </c>
      <c r="O1071" s="76">
        <f t="shared" si="330"/>
        <v>-2.1865954558145249</v>
      </c>
      <c r="Q1071" s="76">
        <f t="shared" si="331"/>
        <v>4.0773020688385255</v>
      </c>
      <c r="R1071" s="76">
        <f t="shared" si="332"/>
        <v>58.986114505249297</v>
      </c>
      <c r="S1071" s="76">
        <f t="shared" si="333"/>
        <v>0.98332947535862669</v>
      </c>
      <c r="T1071" s="76">
        <f t="shared" si="334"/>
        <v>1.6670524641373308E-2</v>
      </c>
      <c r="U1071" s="76">
        <f t="shared" si="335"/>
        <v>-4.0941131105267123</v>
      </c>
      <c r="W1071" s="76">
        <f t="shared" si="336"/>
        <v>0</v>
      </c>
      <c r="X1071" s="76">
        <f t="shared" si="337"/>
        <v>1</v>
      </c>
      <c r="Y1071" s="76">
        <f t="shared" si="338"/>
        <v>0.5</v>
      </c>
      <c r="Z1071" s="76">
        <f t="shared" si="320"/>
        <v>0.5</v>
      </c>
      <c r="AA1071" s="76">
        <f t="shared" si="339"/>
        <v>-0.69314718055994529</v>
      </c>
    </row>
    <row r="1072" spans="1:27" x14ac:dyDescent="0.25">
      <c r="A1072">
        <v>0</v>
      </c>
      <c r="B1072">
        <v>0</v>
      </c>
      <c r="C1072">
        <v>1</v>
      </c>
      <c r="E1072" s="87">
        <f t="shared" si="321"/>
        <v>0</v>
      </c>
      <c r="F1072" s="87">
        <f t="shared" si="322"/>
        <v>1</v>
      </c>
      <c r="G1072" s="87">
        <f t="shared" si="323"/>
        <v>0.5</v>
      </c>
      <c r="H1072" s="87">
        <f t="shared" si="324"/>
        <v>0.5</v>
      </c>
      <c r="I1072" s="87">
        <f t="shared" si="325"/>
        <v>-0.69314718055994529</v>
      </c>
      <c r="K1072" s="76">
        <f t="shared" si="326"/>
        <v>0.605195533283861</v>
      </c>
      <c r="L1072" s="76">
        <f t="shared" si="327"/>
        <v>1.8316103146534117</v>
      </c>
      <c r="M1072" s="76">
        <f t="shared" si="328"/>
        <v>0.64684406084231982</v>
      </c>
      <c r="N1072" s="76">
        <f t="shared" si="329"/>
        <v>0.35315593915768018</v>
      </c>
      <c r="O1072" s="76">
        <f t="shared" si="330"/>
        <v>-1.0408455656056446</v>
      </c>
      <c r="Q1072" s="76">
        <f t="shared" si="331"/>
        <v>0.605195533283861</v>
      </c>
      <c r="R1072" s="76">
        <f t="shared" si="332"/>
        <v>1.8316103146534117</v>
      </c>
      <c r="S1072" s="76">
        <f t="shared" si="333"/>
        <v>0.64684406084231982</v>
      </c>
      <c r="T1072" s="76">
        <f t="shared" si="334"/>
        <v>0.35315593915768018</v>
      </c>
      <c r="U1072" s="76">
        <f t="shared" si="335"/>
        <v>-1.0408455656056446</v>
      </c>
      <c r="W1072" s="76">
        <f t="shared" si="336"/>
        <v>0</v>
      </c>
      <c r="X1072" s="76">
        <f t="shared" si="337"/>
        <v>1</v>
      </c>
      <c r="Y1072" s="76">
        <f t="shared" si="338"/>
        <v>0.5</v>
      </c>
      <c r="Z1072" s="76">
        <f t="shared" si="320"/>
        <v>0.5</v>
      </c>
      <c r="AA1072" s="76">
        <f t="shared" si="339"/>
        <v>-0.69314718055994529</v>
      </c>
    </row>
    <row r="1073" spans="1:27" x14ac:dyDescent="0.25">
      <c r="A1073">
        <v>0</v>
      </c>
      <c r="B1073">
        <v>0</v>
      </c>
      <c r="C1073">
        <v>0</v>
      </c>
      <c r="E1073" s="87">
        <f t="shared" si="321"/>
        <v>0</v>
      </c>
      <c r="F1073" s="87">
        <f t="shared" si="322"/>
        <v>1</v>
      </c>
      <c r="G1073" s="87">
        <f t="shared" si="323"/>
        <v>0.5</v>
      </c>
      <c r="H1073" s="87">
        <f t="shared" si="324"/>
        <v>0.5</v>
      </c>
      <c r="I1073" s="87">
        <f t="shared" si="325"/>
        <v>-0.69314718055994529</v>
      </c>
      <c r="K1073" s="76">
        <f t="shared" si="326"/>
        <v>0</v>
      </c>
      <c r="L1073" s="76">
        <f t="shared" si="327"/>
        <v>1</v>
      </c>
      <c r="M1073" s="76">
        <f t="shared" si="328"/>
        <v>0.5</v>
      </c>
      <c r="N1073" s="76">
        <f t="shared" si="329"/>
        <v>0.5</v>
      </c>
      <c r="O1073" s="76">
        <f t="shared" si="330"/>
        <v>-0.69314718055994529</v>
      </c>
      <c r="Q1073" s="76">
        <f t="shared" si="331"/>
        <v>0</v>
      </c>
      <c r="R1073" s="76">
        <f t="shared" si="332"/>
        <v>1</v>
      </c>
      <c r="S1073" s="76">
        <f t="shared" si="333"/>
        <v>0.5</v>
      </c>
      <c r="T1073" s="76">
        <f t="shared" si="334"/>
        <v>0.5</v>
      </c>
      <c r="U1073" s="76">
        <f t="shared" si="335"/>
        <v>-0.69314718055994529</v>
      </c>
      <c r="W1073" s="76">
        <f t="shared" si="336"/>
        <v>0</v>
      </c>
      <c r="X1073" s="76">
        <f t="shared" si="337"/>
        <v>1</v>
      </c>
      <c r="Y1073" s="76">
        <f t="shared" si="338"/>
        <v>0.5</v>
      </c>
      <c r="Z1073" s="76">
        <f t="shared" si="320"/>
        <v>0.5</v>
      </c>
      <c r="AA1073" s="76">
        <f t="shared" si="339"/>
        <v>-0.69314718055994529</v>
      </c>
    </row>
    <row r="1074" spans="1:27" x14ac:dyDescent="0.25">
      <c r="A1074">
        <v>0</v>
      </c>
      <c r="B1074">
        <v>1</v>
      </c>
      <c r="C1074">
        <v>0</v>
      </c>
      <c r="E1074" s="87">
        <f t="shared" si="321"/>
        <v>1.462280267582817</v>
      </c>
      <c r="F1074" s="87">
        <f t="shared" si="322"/>
        <v>4.3157894714615983</v>
      </c>
      <c r="G1074" s="87">
        <f t="shared" si="323"/>
        <v>0.81188118804015652</v>
      </c>
      <c r="H1074" s="87">
        <f t="shared" si="324"/>
        <v>0.18811881195984348</v>
      </c>
      <c r="I1074" s="87">
        <f t="shared" si="325"/>
        <v>-1.6706815372567037</v>
      </c>
      <c r="K1074" s="76">
        <f t="shared" si="326"/>
        <v>1.462280267582817</v>
      </c>
      <c r="L1074" s="76">
        <f t="shared" si="327"/>
        <v>4.3157894714615983</v>
      </c>
      <c r="M1074" s="76">
        <f t="shared" si="328"/>
        <v>0.81188118804015652</v>
      </c>
      <c r="N1074" s="76">
        <f t="shared" si="329"/>
        <v>0.18811881195984348</v>
      </c>
      <c r="O1074" s="76">
        <f t="shared" si="330"/>
        <v>-1.6706815372567037</v>
      </c>
      <c r="Q1074" s="76">
        <f t="shared" si="331"/>
        <v>1.462280267582817</v>
      </c>
      <c r="R1074" s="76">
        <f t="shared" si="332"/>
        <v>4.3157894714615983</v>
      </c>
      <c r="S1074" s="76">
        <f t="shared" si="333"/>
        <v>0.81188118804015652</v>
      </c>
      <c r="T1074" s="76">
        <f t="shared" si="334"/>
        <v>0.18811881195984348</v>
      </c>
      <c r="U1074" s="76">
        <f t="shared" si="335"/>
        <v>-1.6706815372567037</v>
      </c>
      <c r="W1074" s="76">
        <f t="shared" si="336"/>
        <v>0</v>
      </c>
      <c r="X1074" s="76">
        <f t="shared" si="337"/>
        <v>1</v>
      </c>
      <c r="Y1074" s="76">
        <f t="shared" si="338"/>
        <v>0.5</v>
      </c>
      <c r="Z1074" s="76">
        <f t="shared" si="320"/>
        <v>0.5</v>
      </c>
      <c r="AA1074" s="76">
        <f t="shared" si="339"/>
        <v>-0.69314718055994529</v>
      </c>
    </row>
    <row r="1075" spans="1:27" x14ac:dyDescent="0.25">
      <c r="A1075">
        <v>0</v>
      </c>
      <c r="B1075">
        <v>0</v>
      </c>
      <c r="C1075">
        <v>0</v>
      </c>
      <c r="E1075" s="87">
        <f t="shared" si="321"/>
        <v>0</v>
      </c>
      <c r="F1075" s="87">
        <f t="shared" si="322"/>
        <v>1</v>
      </c>
      <c r="G1075" s="87">
        <f t="shared" si="323"/>
        <v>0.5</v>
      </c>
      <c r="H1075" s="87">
        <f t="shared" si="324"/>
        <v>0.5</v>
      </c>
      <c r="I1075" s="87">
        <f t="shared" si="325"/>
        <v>-0.69314718055994529</v>
      </c>
      <c r="K1075" s="76">
        <f t="shared" si="326"/>
        <v>0</v>
      </c>
      <c r="L1075" s="76">
        <f t="shared" si="327"/>
        <v>1</v>
      </c>
      <c r="M1075" s="76">
        <f t="shared" si="328"/>
        <v>0.5</v>
      </c>
      <c r="N1075" s="76">
        <f t="shared" si="329"/>
        <v>0.5</v>
      </c>
      <c r="O1075" s="76">
        <f t="shared" si="330"/>
        <v>-0.69314718055994529</v>
      </c>
      <c r="Q1075" s="76">
        <f t="shared" si="331"/>
        <v>0</v>
      </c>
      <c r="R1075" s="76">
        <f t="shared" si="332"/>
        <v>1</v>
      </c>
      <c r="S1075" s="76">
        <f t="shared" si="333"/>
        <v>0.5</v>
      </c>
      <c r="T1075" s="76">
        <f t="shared" si="334"/>
        <v>0.5</v>
      </c>
      <c r="U1075" s="76">
        <f t="shared" si="335"/>
        <v>-0.69314718055994529</v>
      </c>
      <c r="W1075" s="76">
        <f t="shared" si="336"/>
        <v>0</v>
      </c>
      <c r="X1075" s="76">
        <f t="shared" si="337"/>
        <v>1</v>
      </c>
      <c r="Y1075" s="76">
        <f t="shared" si="338"/>
        <v>0.5</v>
      </c>
      <c r="Z1075" s="76">
        <f t="shared" si="320"/>
        <v>0.5</v>
      </c>
      <c r="AA1075" s="76">
        <f t="shared" si="339"/>
        <v>-0.69314718055994529</v>
      </c>
    </row>
    <row r="1076" spans="1:27" x14ac:dyDescent="0.25">
      <c r="A1076">
        <v>0</v>
      </c>
      <c r="B1076">
        <v>0</v>
      </c>
      <c r="C1076">
        <v>0</v>
      </c>
      <c r="E1076" s="87">
        <f t="shared" si="321"/>
        <v>0</v>
      </c>
      <c r="F1076" s="87">
        <f t="shared" si="322"/>
        <v>1</v>
      </c>
      <c r="G1076" s="87">
        <f t="shared" si="323"/>
        <v>0.5</v>
      </c>
      <c r="H1076" s="87">
        <f t="shared" si="324"/>
        <v>0.5</v>
      </c>
      <c r="I1076" s="87">
        <f t="shared" si="325"/>
        <v>-0.69314718055994529</v>
      </c>
      <c r="K1076" s="76">
        <f t="shared" si="326"/>
        <v>0</v>
      </c>
      <c r="L1076" s="76">
        <f t="shared" si="327"/>
        <v>1</v>
      </c>
      <c r="M1076" s="76">
        <f t="shared" si="328"/>
        <v>0.5</v>
      </c>
      <c r="N1076" s="76">
        <f t="shared" si="329"/>
        <v>0.5</v>
      </c>
      <c r="O1076" s="76">
        <f t="shared" si="330"/>
        <v>-0.69314718055994529</v>
      </c>
      <c r="Q1076" s="76">
        <f t="shared" si="331"/>
        <v>0</v>
      </c>
      <c r="R1076" s="76">
        <f t="shared" si="332"/>
        <v>1</v>
      </c>
      <c r="S1076" s="76">
        <f t="shared" si="333"/>
        <v>0.5</v>
      </c>
      <c r="T1076" s="76">
        <f t="shared" si="334"/>
        <v>0.5</v>
      </c>
      <c r="U1076" s="76">
        <f t="shared" si="335"/>
        <v>-0.69314718055994529</v>
      </c>
      <c r="W1076" s="76">
        <f t="shared" si="336"/>
        <v>0</v>
      </c>
      <c r="X1076" s="76">
        <f t="shared" si="337"/>
        <v>1</v>
      </c>
      <c r="Y1076" s="76">
        <f t="shared" si="338"/>
        <v>0.5</v>
      </c>
      <c r="Z1076" s="76">
        <f t="shared" si="320"/>
        <v>0.5</v>
      </c>
      <c r="AA1076" s="76">
        <f t="shared" si="339"/>
        <v>-0.69314718055994529</v>
      </c>
    </row>
    <row r="1077" spans="1:27" x14ac:dyDescent="0.25">
      <c r="A1077">
        <v>0</v>
      </c>
      <c r="B1077">
        <v>0</v>
      </c>
      <c r="C1077">
        <v>0</v>
      </c>
      <c r="E1077" s="87">
        <f t="shared" si="321"/>
        <v>0</v>
      </c>
      <c r="F1077" s="87">
        <f t="shared" si="322"/>
        <v>1</v>
      </c>
      <c r="G1077" s="87">
        <f t="shared" si="323"/>
        <v>0.5</v>
      </c>
      <c r="H1077" s="87">
        <f t="shared" si="324"/>
        <v>0.5</v>
      </c>
      <c r="I1077" s="87">
        <f t="shared" si="325"/>
        <v>-0.69314718055994529</v>
      </c>
      <c r="K1077" s="76">
        <f t="shared" si="326"/>
        <v>0</v>
      </c>
      <c r="L1077" s="76">
        <f t="shared" si="327"/>
        <v>1</v>
      </c>
      <c r="M1077" s="76">
        <f t="shared" si="328"/>
        <v>0.5</v>
      </c>
      <c r="N1077" s="76">
        <f t="shared" si="329"/>
        <v>0.5</v>
      </c>
      <c r="O1077" s="76">
        <f t="shared" si="330"/>
        <v>-0.69314718055994529</v>
      </c>
      <c r="Q1077" s="76">
        <f t="shared" si="331"/>
        <v>0</v>
      </c>
      <c r="R1077" s="76">
        <f t="shared" si="332"/>
        <v>1</v>
      </c>
      <c r="S1077" s="76">
        <f t="shared" si="333"/>
        <v>0.5</v>
      </c>
      <c r="T1077" s="76">
        <f t="shared" si="334"/>
        <v>0.5</v>
      </c>
      <c r="U1077" s="76">
        <f t="shared" si="335"/>
        <v>-0.69314718055994529</v>
      </c>
      <c r="W1077" s="76">
        <f t="shared" si="336"/>
        <v>0</v>
      </c>
      <c r="X1077" s="76">
        <f t="shared" si="337"/>
        <v>1</v>
      </c>
      <c r="Y1077" s="76">
        <f t="shared" si="338"/>
        <v>0.5</v>
      </c>
      <c r="Z1077" s="76">
        <f t="shared" si="320"/>
        <v>0.5</v>
      </c>
      <c r="AA1077" s="76">
        <f t="shared" si="339"/>
        <v>-0.69314718055994529</v>
      </c>
    </row>
    <row r="1078" spans="1:27" x14ac:dyDescent="0.25">
      <c r="A1078">
        <v>0</v>
      </c>
      <c r="B1078">
        <v>0</v>
      </c>
      <c r="C1078">
        <v>1</v>
      </c>
      <c r="E1078" s="87">
        <f t="shared" si="321"/>
        <v>0</v>
      </c>
      <c r="F1078" s="87">
        <f t="shared" si="322"/>
        <v>1</v>
      </c>
      <c r="G1078" s="87">
        <f t="shared" si="323"/>
        <v>0.5</v>
      </c>
      <c r="H1078" s="87">
        <f t="shared" si="324"/>
        <v>0.5</v>
      </c>
      <c r="I1078" s="87">
        <f t="shared" si="325"/>
        <v>-0.69314718055994529</v>
      </c>
      <c r="K1078" s="76">
        <f t="shared" si="326"/>
        <v>0.605195533283861</v>
      </c>
      <c r="L1078" s="76">
        <f t="shared" si="327"/>
        <v>1.8316103146534117</v>
      </c>
      <c r="M1078" s="76">
        <f t="shared" si="328"/>
        <v>0.64684406084231982</v>
      </c>
      <c r="N1078" s="76">
        <f t="shared" si="329"/>
        <v>0.35315593915768018</v>
      </c>
      <c r="O1078" s="76">
        <f t="shared" si="330"/>
        <v>-1.0408455656056446</v>
      </c>
      <c r="Q1078" s="76">
        <f t="shared" si="331"/>
        <v>0.605195533283861</v>
      </c>
      <c r="R1078" s="76">
        <f t="shared" si="332"/>
        <v>1.8316103146534117</v>
      </c>
      <c r="S1078" s="76">
        <f t="shared" si="333"/>
        <v>0.64684406084231982</v>
      </c>
      <c r="T1078" s="76">
        <f t="shared" si="334"/>
        <v>0.35315593915768018</v>
      </c>
      <c r="U1078" s="76">
        <f t="shared" si="335"/>
        <v>-1.0408455656056446</v>
      </c>
      <c r="W1078" s="76">
        <f t="shared" si="336"/>
        <v>0</v>
      </c>
      <c r="X1078" s="76">
        <f t="shared" si="337"/>
        <v>1</v>
      </c>
      <c r="Y1078" s="76">
        <f t="shared" si="338"/>
        <v>0.5</v>
      </c>
      <c r="Z1078" s="76">
        <f t="shared" si="320"/>
        <v>0.5</v>
      </c>
      <c r="AA1078" s="76">
        <f t="shared" si="339"/>
        <v>-0.69314718055994529</v>
      </c>
    </row>
    <row r="1079" spans="1:27" x14ac:dyDescent="0.25">
      <c r="A1079">
        <v>0</v>
      </c>
      <c r="B1079">
        <v>0</v>
      </c>
      <c r="C1079">
        <v>0</v>
      </c>
      <c r="E1079" s="87">
        <f t="shared" si="321"/>
        <v>0</v>
      </c>
      <c r="F1079" s="87">
        <f t="shared" si="322"/>
        <v>1</v>
      </c>
      <c r="G1079" s="87">
        <f t="shared" si="323"/>
        <v>0.5</v>
      </c>
      <c r="H1079" s="87">
        <f t="shared" si="324"/>
        <v>0.5</v>
      </c>
      <c r="I1079" s="87">
        <f t="shared" si="325"/>
        <v>-0.69314718055994529</v>
      </c>
      <c r="K1079" s="76">
        <f t="shared" si="326"/>
        <v>0</v>
      </c>
      <c r="L1079" s="76">
        <f t="shared" si="327"/>
        <v>1</v>
      </c>
      <c r="M1079" s="76">
        <f t="shared" si="328"/>
        <v>0.5</v>
      </c>
      <c r="N1079" s="76">
        <f t="shared" si="329"/>
        <v>0.5</v>
      </c>
      <c r="O1079" s="76">
        <f t="shared" si="330"/>
        <v>-0.69314718055994529</v>
      </c>
      <c r="Q1079" s="76">
        <f t="shared" si="331"/>
        <v>0</v>
      </c>
      <c r="R1079" s="76">
        <f t="shared" si="332"/>
        <v>1</v>
      </c>
      <c r="S1079" s="76">
        <f t="shared" si="333"/>
        <v>0.5</v>
      </c>
      <c r="T1079" s="76">
        <f t="shared" si="334"/>
        <v>0.5</v>
      </c>
      <c r="U1079" s="76">
        <f t="shared" si="335"/>
        <v>-0.69314718055994529</v>
      </c>
      <c r="W1079" s="76">
        <f t="shared" si="336"/>
        <v>0</v>
      </c>
      <c r="X1079" s="76">
        <f t="shared" si="337"/>
        <v>1</v>
      </c>
      <c r="Y1079" s="76">
        <f t="shared" si="338"/>
        <v>0.5</v>
      </c>
      <c r="Z1079" s="76">
        <f t="shared" si="320"/>
        <v>0.5</v>
      </c>
      <c r="AA1079" s="76">
        <f t="shared" si="339"/>
        <v>-0.69314718055994529</v>
      </c>
    </row>
    <row r="1080" spans="1:27" x14ac:dyDescent="0.25">
      <c r="A1080">
        <v>0</v>
      </c>
      <c r="B1080">
        <v>0</v>
      </c>
      <c r="C1080">
        <v>0</v>
      </c>
      <c r="E1080" s="87">
        <f t="shared" si="321"/>
        <v>0</v>
      </c>
      <c r="F1080" s="87">
        <f t="shared" si="322"/>
        <v>1</v>
      </c>
      <c r="G1080" s="87">
        <f t="shared" si="323"/>
        <v>0.5</v>
      </c>
      <c r="H1080" s="87">
        <f t="shared" si="324"/>
        <v>0.5</v>
      </c>
      <c r="I1080" s="87">
        <f t="shared" si="325"/>
        <v>-0.69314718055994529</v>
      </c>
      <c r="K1080" s="76">
        <f t="shared" si="326"/>
        <v>0</v>
      </c>
      <c r="L1080" s="76">
        <f t="shared" si="327"/>
        <v>1</v>
      </c>
      <c r="M1080" s="76">
        <f t="shared" si="328"/>
        <v>0.5</v>
      </c>
      <c r="N1080" s="76">
        <f t="shared" si="329"/>
        <v>0.5</v>
      </c>
      <c r="O1080" s="76">
        <f t="shared" si="330"/>
        <v>-0.69314718055994529</v>
      </c>
      <c r="Q1080" s="76">
        <f t="shared" si="331"/>
        <v>0</v>
      </c>
      <c r="R1080" s="76">
        <f t="shared" si="332"/>
        <v>1</v>
      </c>
      <c r="S1080" s="76">
        <f t="shared" si="333"/>
        <v>0.5</v>
      </c>
      <c r="T1080" s="76">
        <f t="shared" si="334"/>
        <v>0.5</v>
      </c>
      <c r="U1080" s="76">
        <f t="shared" si="335"/>
        <v>-0.69314718055994529</v>
      </c>
      <c r="W1080" s="76">
        <f t="shared" si="336"/>
        <v>0</v>
      </c>
      <c r="X1080" s="76">
        <f t="shared" si="337"/>
        <v>1</v>
      </c>
      <c r="Y1080" s="76">
        <f t="shared" si="338"/>
        <v>0.5</v>
      </c>
      <c r="Z1080" s="76">
        <f t="shared" si="320"/>
        <v>0.5</v>
      </c>
      <c r="AA1080" s="76">
        <f t="shared" si="339"/>
        <v>-0.69314718055994529</v>
      </c>
    </row>
    <row r="1081" spans="1:27" x14ac:dyDescent="0.25">
      <c r="A1081">
        <v>0</v>
      </c>
      <c r="B1081">
        <v>0</v>
      </c>
      <c r="C1081">
        <v>0</v>
      </c>
      <c r="E1081" s="87">
        <f t="shared" si="321"/>
        <v>0</v>
      </c>
      <c r="F1081" s="87">
        <f t="shared" si="322"/>
        <v>1</v>
      </c>
      <c r="G1081" s="87">
        <f t="shared" si="323"/>
        <v>0.5</v>
      </c>
      <c r="H1081" s="87">
        <f t="shared" si="324"/>
        <v>0.5</v>
      </c>
      <c r="I1081" s="87">
        <f t="shared" si="325"/>
        <v>-0.69314718055994529</v>
      </c>
      <c r="K1081" s="76">
        <f t="shared" si="326"/>
        <v>0</v>
      </c>
      <c r="L1081" s="76">
        <f t="shared" si="327"/>
        <v>1</v>
      </c>
      <c r="M1081" s="76">
        <f t="shared" si="328"/>
        <v>0.5</v>
      </c>
      <c r="N1081" s="76">
        <f t="shared" si="329"/>
        <v>0.5</v>
      </c>
      <c r="O1081" s="76">
        <f t="shared" si="330"/>
        <v>-0.69314718055994529</v>
      </c>
      <c r="Q1081" s="76">
        <f t="shared" si="331"/>
        <v>0</v>
      </c>
      <c r="R1081" s="76">
        <f t="shared" si="332"/>
        <v>1</v>
      </c>
      <c r="S1081" s="76">
        <f t="shared" si="333"/>
        <v>0.5</v>
      </c>
      <c r="T1081" s="76">
        <f t="shared" si="334"/>
        <v>0.5</v>
      </c>
      <c r="U1081" s="76">
        <f t="shared" si="335"/>
        <v>-0.69314718055994529</v>
      </c>
      <c r="W1081" s="76">
        <f t="shared" si="336"/>
        <v>0</v>
      </c>
      <c r="X1081" s="76">
        <f t="shared" si="337"/>
        <v>1</v>
      </c>
      <c r="Y1081" s="76">
        <f t="shared" si="338"/>
        <v>0.5</v>
      </c>
      <c r="Z1081" s="76">
        <f t="shared" si="320"/>
        <v>0.5</v>
      </c>
      <c r="AA1081" s="76">
        <f t="shared" si="339"/>
        <v>-0.69314718055994529</v>
      </c>
    </row>
    <row r="1082" spans="1:27" x14ac:dyDescent="0.25">
      <c r="A1082">
        <v>0</v>
      </c>
      <c r="B1082">
        <v>0</v>
      </c>
      <c r="C1082">
        <v>0</v>
      </c>
      <c r="E1082" s="87">
        <f t="shared" si="321"/>
        <v>0</v>
      </c>
      <c r="F1082" s="87">
        <f t="shared" si="322"/>
        <v>1</v>
      </c>
      <c r="G1082" s="87">
        <f t="shared" si="323"/>
        <v>0.5</v>
      </c>
      <c r="H1082" s="87">
        <f t="shared" si="324"/>
        <v>0.5</v>
      </c>
      <c r="I1082" s="87">
        <f t="shared" si="325"/>
        <v>-0.69314718055994529</v>
      </c>
      <c r="K1082" s="76">
        <f t="shared" si="326"/>
        <v>0</v>
      </c>
      <c r="L1082" s="76">
        <f t="shared" si="327"/>
        <v>1</v>
      </c>
      <c r="M1082" s="76">
        <f t="shared" si="328"/>
        <v>0.5</v>
      </c>
      <c r="N1082" s="76">
        <f t="shared" si="329"/>
        <v>0.5</v>
      </c>
      <c r="O1082" s="76">
        <f t="shared" si="330"/>
        <v>-0.69314718055994529</v>
      </c>
      <c r="Q1082" s="76">
        <f t="shared" si="331"/>
        <v>0</v>
      </c>
      <c r="R1082" s="76">
        <f t="shared" si="332"/>
        <v>1</v>
      </c>
      <c r="S1082" s="76">
        <f t="shared" si="333"/>
        <v>0.5</v>
      </c>
      <c r="T1082" s="76">
        <f t="shared" si="334"/>
        <v>0.5</v>
      </c>
      <c r="U1082" s="76">
        <f t="shared" si="335"/>
        <v>-0.69314718055994529</v>
      </c>
      <c r="W1082" s="76">
        <f t="shared" si="336"/>
        <v>0</v>
      </c>
      <c r="X1082" s="76">
        <f t="shared" si="337"/>
        <v>1</v>
      </c>
      <c r="Y1082" s="76">
        <f t="shared" si="338"/>
        <v>0.5</v>
      </c>
      <c r="Z1082" s="76">
        <f t="shared" si="320"/>
        <v>0.5</v>
      </c>
      <c r="AA1082" s="76">
        <f t="shared" si="339"/>
        <v>-0.69314718055994529</v>
      </c>
    </row>
    <row r="1083" spans="1:27" x14ac:dyDescent="0.25">
      <c r="A1083">
        <v>0</v>
      </c>
      <c r="B1083">
        <v>0</v>
      </c>
      <c r="C1083">
        <v>0</v>
      </c>
      <c r="E1083" s="87">
        <f t="shared" si="321"/>
        <v>0</v>
      </c>
      <c r="F1083" s="87">
        <f t="shared" si="322"/>
        <v>1</v>
      </c>
      <c r="G1083" s="87">
        <f t="shared" si="323"/>
        <v>0.5</v>
      </c>
      <c r="H1083" s="87">
        <f t="shared" si="324"/>
        <v>0.5</v>
      </c>
      <c r="I1083" s="87">
        <f t="shared" si="325"/>
        <v>-0.69314718055994529</v>
      </c>
      <c r="K1083" s="76">
        <f t="shared" si="326"/>
        <v>0</v>
      </c>
      <c r="L1083" s="76">
        <f t="shared" si="327"/>
        <v>1</v>
      </c>
      <c r="M1083" s="76">
        <f t="shared" si="328"/>
        <v>0.5</v>
      </c>
      <c r="N1083" s="76">
        <f t="shared" si="329"/>
        <v>0.5</v>
      </c>
      <c r="O1083" s="76">
        <f t="shared" si="330"/>
        <v>-0.69314718055994529</v>
      </c>
      <c r="Q1083" s="76">
        <f t="shared" si="331"/>
        <v>0</v>
      </c>
      <c r="R1083" s="76">
        <f t="shared" si="332"/>
        <v>1</v>
      </c>
      <c r="S1083" s="76">
        <f t="shared" si="333"/>
        <v>0.5</v>
      </c>
      <c r="T1083" s="76">
        <f t="shared" si="334"/>
        <v>0.5</v>
      </c>
      <c r="U1083" s="76">
        <f t="shared" si="335"/>
        <v>-0.69314718055994529</v>
      </c>
      <c r="W1083" s="76">
        <f t="shared" si="336"/>
        <v>0</v>
      </c>
      <c r="X1083" s="76">
        <f t="shared" si="337"/>
        <v>1</v>
      </c>
      <c r="Y1083" s="76">
        <f t="shared" si="338"/>
        <v>0.5</v>
      </c>
      <c r="Z1083" s="76">
        <f t="shared" si="320"/>
        <v>0.5</v>
      </c>
      <c r="AA1083" s="76">
        <f t="shared" si="339"/>
        <v>-0.69314718055994529</v>
      </c>
    </row>
    <row r="1084" spans="1:27" x14ac:dyDescent="0.25">
      <c r="A1084">
        <v>0</v>
      </c>
      <c r="B1084">
        <v>0</v>
      </c>
      <c r="C1084">
        <v>0</v>
      </c>
      <c r="E1084" s="87">
        <f t="shared" si="321"/>
        <v>0</v>
      </c>
      <c r="F1084" s="87">
        <f t="shared" si="322"/>
        <v>1</v>
      </c>
      <c r="G1084" s="87">
        <f t="shared" si="323"/>
        <v>0.5</v>
      </c>
      <c r="H1084" s="87">
        <f t="shared" si="324"/>
        <v>0.5</v>
      </c>
      <c r="I1084" s="87">
        <f t="shared" si="325"/>
        <v>-0.69314718055994529</v>
      </c>
      <c r="K1084" s="76">
        <f t="shared" si="326"/>
        <v>0</v>
      </c>
      <c r="L1084" s="76">
        <f t="shared" si="327"/>
        <v>1</v>
      </c>
      <c r="M1084" s="76">
        <f t="shared" si="328"/>
        <v>0.5</v>
      </c>
      <c r="N1084" s="76">
        <f t="shared" si="329"/>
        <v>0.5</v>
      </c>
      <c r="O1084" s="76">
        <f t="shared" si="330"/>
        <v>-0.69314718055994529</v>
      </c>
      <c r="Q1084" s="76">
        <f t="shared" si="331"/>
        <v>0</v>
      </c>
      <c r="R1084" s="76">
        <f t="shared" si="332"/>
        <v>1</v>
      </c>
      <c r="S1084" s="76">
        <f t="shared" si="333"/>
        <v>0.5</v>
      </c>
      <c r="T1084" s="76">
        <f t="shared" si="334"/>
        <v>0.5</v>
      </c>
      <c r="U1084" s="76">
        <f t="shared" si="335"/>
        <v>-0.69314718055994529</v>
      </c>
      <c r="W1084" s="76">
        <f t="shared" si="336"/>
        <v>0</v>
      </c>
      <c r="X1084" s="76">
        <f t="shared" si="337"/>
        <v>1</v>
      </c>
      <c r="Y1084" s="76">
        <f t="shared" si="338"/>
        <v>0.5</v>
      </c>
      <c r="Z1084" s="76">
        <f t="shared" si="320"/>
        <v>0.5</v>
      </c>
      <c r="AA1084" s="76">
        <f t="shared" si="339"/>
        <v>-0.69314718055994529</v>
      </c>
    </row>
    <row r="1085" spans="1:27" x14ac:dyDescent="0.25">
      <c r="A1085">
        <v>0</v>
      </c>
      <c r="B1085">
        <v>0</v>
      </c>
      <c r="C1085">
        <v>0</v>
      </c>
      <c r="E1085" s="87">
        <f t="shared" si="321"/>
        <v>0</v>
      </c>
      <c r="F1085" s="87">
        <f t="shared" si="322"/>
        <v>1</v>
      </c>
      <c r="G1085" s="87">
        <f t="shared" si="323"/>
        <v>0.5</v>
      </c>
      <c r="H1085" s="87">
        <f t="shared" si="324"/>
        <v>0.5</v>
      </c>
      <c r="I1085" s="87">
        <f t="shared" si="325"/>
        <v>-0.69314718055994529</v>
      </c>
      <c r="K1085" s="76">
        <f t="shared" si="326"/>
        <v>0</v>
      </c>
      <c r="L1085" s="76">
        <f t="shared" si="327"/>
        <v>1</v>
      </c>
      <c r="M1085" s="76">
        <f t="shared" si="328"/>
        <v>0.5</v>
      </c>
      <c r="N1085" s="76">
        <f t="shared" si="329"/>
        <v>0.5</v>
      </c>
      <c r="O1085" s="76">
        <f t="shared" si="330"/>
        <v>-0.69314718055994529</v>
      </c>
      <c r="Q1085" s="76">
        <f t="shared" si="331"/>
        <v>0</v>
      </c>
      <c r="R1085" s="76">
        <f t="shared" si="332"/>
        <v>1</v>
      </c>
      <c r="S1085" s="76">
        <f t="shared" si="333"/>
        <v>0.5</v>
      </c>
      <c r="T1085" s="76">
        <f t="shared" si="334"/>
        <v>0.5</v>
      </c>
      <c r="U1085" s="76">
        <f t="shared" si="335"/>
        <v>-0.69314718055994529</v>
      </c>
      <c r="W1085" s="76">
        <f t="shared" si="336"/>
        <v>0</v>
      </c>
      <c r="X1085" s="76">
        <f t="shared" si="337"/>
        <v>1</v>
      </c>
      <c r="Y1085" s="76">
        <f t="shared" si="338"/>
        <v>0.5</v>
      </c>
      <c r="Z1085" s="76">
        <f t="shared" si="320"/>
        <v>0.5</v>
      </c>
      <c r="AA1085" s="76">
        <f t="shared" si="339"/>
        <v>-0.69314718055994529</v>
      </c>
    </row>
    <row r="1086" spans="1:27" x14ac:dyDescent="0.25">
      <c r="A1086">
        <v>0</v>
      </c>
      <c r="B1086">
        <v>0</v>
      </c>
      <c r="C1086">
        <v>1</v>
      </c>
      <c r="E1086" s="87">
        <f t="shared" si="321"/>
        <v>0</v>
      </c>
      <c r="F1086" s="87">
        <f t="shared" si="322"/>
        <v>1</v>
      </c>
      <c r="G1086" s="87">
        <f t="shared" si="323"/>
        <v>0.5</v>
      </c>
      <c r="H1086" s="87">
        <f t="shared" si="324"/>
        <v>0.5</v>
      </c>
      <c r="I1086" s="87">
        <f t="shared" si="325"/>
        <v>-0.69314718055994529</v>
      </c>
      <c r="K1086" s="76">
        <f t="shared" si="326"/>
        <v>0.605195533283861</v>
      </c>
      <c r="L1086" s="76">
        <f t="shared" si="327"/>
        <v>1.8316103146534117</v>
      </c>
      <c r="M1086" s="76">
        <f t="shared" si="328"/>
        <v>0.64684406084231982</v>
      </c>
      <c r="N1086" s="76">
        <f t="shared" si="329"/>
        <v>0.35315593915768018</v>
      </c>
      <c r="O1086" s="76">
        <f t="shared" si="330"/>
        <v>-1.0408455656056446</v>
      </c>
      <c r="Q1086" s="76">
        <f t="shared" si="331"/>
        <v>0.605195533283861</v>
      </c>
      <c r="R1086" s="76">
        <f t="shared" si="332"/>
        <v>1.8316103146534117</v>
      </c>
      <c r="S1086" s="76">
        <f t="shared" si="333"/>
        <v>0.64684406084231982</v>
      </c>
      <c r="T1086" s="76">
        <f t="shared" si="334"/>
        <v>0.35315593915768018</v>
      </c>
      <c r="U1086" s="76">
        <f t="shared" si="335"/>
        <v>-1.0408455656056446</v>
      </c>
      <c r="W1086" s="76">
        <f t="shared" si="336"/>
        <v>0</v>
      </c>
      <c r="X1086" s="76">
        <f t="shared" si="337"/>
        <v>1</v>
      </c>
      <c r="Y1086" s="76">
        <f t="shared" si="338"/>
        <v>0.5</v>
      </c>
      <c r="Z1086" s="76">
        <f t="shared" si="320"/>
        <v>0.5</v>
      </c>
      <c r="AA1086" s="76">
        <f t="shared" si="339"/>
        <v>-0.69314718055994529</v>
      </c>
    </row>
    <row r="1087" spans="1:27" x14ac:dyDescent="0.25">
      <c r="A1087">
        <v>0</v>
      </c>
      <c r="B1087">
        <v>0</v>
      </c>
      <c r="C1087">
        <v>0</v>
      </c>
      <c r="E1087" s="87">
        <f t="shared" si="321"/>
        <v>0</v>
      </c>
      <c r="F1087" s="87">
        <f t="shared" si="322"/>
        <v>1</v>
      </c>
      <c r="G1087" s="87">
        <f t="shared" si="323"/>
        <v>0.5</v>
      </c>
      <c r="H1087" s="87">
        <f t="shared" si="324"/>
        <v>0.5</v>
      </c>
      <c r="I1087" s="87">
        <f t="shared" si="325"/>
        <v>-0.69314718055994529</v>
      </c>
      <c r="K1087" s="76">
        <f t="shared" si="326"/>
        <v>0</v>
      </c>
      <c r="L1087" s="76">
        <f t="shared" si="327"/>
        <v>1</v>
      </c>
      <c r="M1087" s="76">
        <f t="shared" si="328"/>
        <v>0.5</v>
      </c>
      <c r="N1087" s="76">
        <f t="shared" si="329"/>
        <v>0.5</v>
      </c>
      <c r="O1087" s="76">
        <f t="shared" si="330"/>
        <v>-0.69314718055994529</v>
      </c>
      <c r="Q1087" s="76">
        <f t="shared" si="331"/>
        <v>0</v>
      </c>
      <c r="R1087" s="76">
        <f t="shared" si="332"/>
        <v>1</v>
      </c>
      <c r="S1087" s="76">
        <f t="shared" si="333"/>
        <v>0.5</v>
      </c>
      <c r="T1087" s="76">
        <f t="shared" si="334"/>
        <v>0.5</v>
      </c>
      <c r="U1087" s="76">
        <f t="shared" si="335"/>
        <v>-0.69314718055994529</v>
      </c>
      <c r="W1087" s="76">
        <f t="shared" si="336"/>
        <v>0</v>
      </c>
      <c r="X1087" s="76">
        <f t="shared" si="337"/>
        <v>1</v>
      </c>
      <c r="Y1087" s="76">
        <f t="shared" si="338"/>
        <v>0.5</v>
      </c>
      <c r="Z1087" s="76">
        <f t="shared" si="320"/>
        <v>0.5</v>
      </c>
      <c r="AA1087" s="76">
        <f t="shared" si="339"/>
        <v>-0.69314718055994529</v>
      </c>
    </row>
    <row r="1088" spans="1:27" x14ac:dyDescent="0.25">
      <c r="A1088">
        <v>0</v>
      </c>
      <c r="B1088">
        <v>0</v>
      </c>
      <c r="C1088">
        <v>0</v>
      </c>
      <c r="E1088" s="87">
        <f t="shared" si="321"/>
        <v>0</v>
      </c>
      <c r="F1088" s="87">
        <f t="shared" si="322"/>
        <v>1</v>
      </c>
      <c r="G1088" s="87">
        <f t="shared" si="323"/>
        <v>0.5</v>
      </c>
      <c r="H1088" s="87">
        <f t="shared" si="324"/>
        <v>0.5</v>
      </c>
      <c r="I1088" s="87">
        <f t="shared" si="325"/>
        <v>-0.69314718055994529</v>
      </c>
      <c r="K1088" s="76">
        <f t="shared" si="326"/>
        <v>0</v>
      </c>
      <c r="L1088" s="76">
        <f t="shared" si="327"/>
        <v>1</v>
      </c>
      <c r="M1088" s="76">
        <f t="shared" si="328"/>
        <v>0.5</v>
      </c>
      <c r="N1088" s="76">
        <f t="shared" si="329"/>
        <v>0.5</v>
      </c>
      <c r="O1088" s="76">
        <f t="shared" si="330"/>
        <v>-0.69314718055994529</v>
      </c>
      <c r="Q1088" s="76">
        <f t="shared" si="331"/>
        <v>0</v>
      </c>
      <c r="R1088" s="76">
        <f t="shared" si="332"/>
        <v>1</v>
      </c>
      <c r="S1088" s="76">
        <f t="shared" si="333"/>
        <v>0.5</v>
      </c>
      <c r="T1088" s="76">
        <f t="shared" si="334"/>
        <v>0.5</v>
      </c>
      <c r="U1088" s="76">
        <f t="shared" si="335"/>
        <v>-0.69314718055994529</v>
      </c>
      <c r="W1088" s="76">
        <f t="shared" si="336"/>
        <v>0</v>
      </c>
      <c r="X1088" s="76">
        <f t="shared" si="337"/>
        <v>1</v>
      </c>
      <c r="Y1088" s="76">
        <f t="shared" si="338"/>
        <v>0.5</v>
      </c>
      <c r="Z1088" s="76">
        <f t="shared" si="320"/>
        <v>0.5</v>
      </c>
      <c r="AA1088" s="76">
        <f t="shared" si="339"/>
        <v>-0.69314718055994529</v>
      </c>
    </row>
    <row r="1089" spans="1:27" x14ac:dyDescent="0.25">
      <c r="A1089">
        <v>0</v>
      </c>
      <c r="B1089">
        <v>0</v>
      </c>
      <c r="C1089">
        <v>0</v>
      </c>
      <c r="E1089" s="87">
        <f t="shared" si="321"/>
        <v>0</v>
      </c>
      <c r="F1089" s="87">
        <f t="shared" si="322"/>
        <v>1</v>
      </c>
      <c r="G1089" s="87">
        <f t="shared" si="323"/>
        <v>0.5</v>
      </c>
      <c r="H1089" s="87">
        <f t="shared" si="324"/>
        <v>0.5</v>
      </c>
      <c r="I1089" s="87">
        <f t="shared" si="325"/>
        <v>-0.69314718055994529</v>
      </c>
      <c r="K1089" s="76">
        <f t="shared" si="326"/>
        <v>0</v>
      </c>
      <c r="L1089" s="76">
        <f t="shared" si="327"/>
        <v>1</v>
      </c>
      <c r="M1089" s="76">
        <f t="shared" si="328"/>
        <v>0.5</v>
      </c>
      <c r="N1089" s="76">
        <f t="shared" si="329"/>
        <v>0.5</v>
      </c>
      <c r="O1089" s="76">
        <f t="shared" si="330"/>
        <v>-0.69314718055994529</v>
      </c>
      <c r="Q1089" s="76">
        <f t="shared" si="331"/>
        <v>0</v>
      </c>
      <c r="R1089" s="76">
        <f t="shared" si="332"/>
        <v>1</v>
      </c>
      <c r="S1089" s="76">
        <f t="shared" si="333"/>
        <v>0.5</v>
      </c>
      <c r="T1089" s="76">
        <f t="shared" si="334"/>
        <v>0.5</v>
      </c>
      <c r="U1089" s="76">
        <f t="shared" si="335"/>
        <v>-0.69314718055994529</v>
      </c>
      <c r="W1089" s="76">
        <f t="shared" si="336"/>
        <v>0</v>
      </c>
      <c r="X1089" s="76">
        <f t="shared" si="337"/>
        <v>1</v>
      </c>
      <c r="Y1089" s="76">
        <f t="shared" si="338"/>
        <v>0.5</v>
      </c>
      <c r="Z1089" s="76">
        <f t="shared" si="320"/>
        <v>0.5</v>
      </c>
      <c r="AA1089" s="76">
        <f t="shared" si="339"/>
        <v>-0.69314718055994529</v>
      </c>
    </row>
    <row r="1090" spans="1:27" x14ac:dyDescent="0.25">
      <c r="A1090">
        <v>0</v>
      </c>
      <c r="B1090">
        <v>0</v>
      </c>
      <c r="C1090">
        <v>0</v>
      </c>
      <c r="E1090" s="87">
        <f t="shared" si="321"/>
        <v>0</v>
      </c>
      <c r="F1090" s="87">
        <f t="shared" si="322"/>
        <v>1</v>
      </c>
      <c r="G1090" s="87">
        <f t="shared" si="323"/>
        <v>0.5</v>
      </c>
      <c r="H1090" s="87">
        <f t="shared" si="324"/>
        <v>0.5</v>
      </c>
      <c r="I1090" s="87">
        <f t="shared" si="325"/>
        <v>-0.69314718055994529</v>
      </c>
      <c r="K1090" s="76">
        <f t="shared" si="326"/>
        <v>0</v>
      </c>
      <c r="L1090" s="76">
        <f t="shared" si="327"/>
        <v>1</v>
      </c>
      <c r="M1090" s="76">
        <f t="shared" si="328"/>
        <v>0.5</v>
      </c>
      <c r="N1090" s="76">
        <f t="shared" si="329"/>
        <v>0.5</v>
      </c>
      <c r="O1090" s="76">
        <f t="shared" si="330"/>
        <v>-0.69314718055994529</v>
      </c>
      <c r="Q1090" s="76">
        <f t="shared" si="331"/>
        <v>0</v>
      </c>
      <c r="R1090" s="76">
        <f t="shared" si="332"/>
        <v>1</v>
      </c>
      <c r="S1090" s="76">
        <f t="shared" si="333"/>
        <v>0.5</v>
      </c>
      <c r="T1090" s="76">
        <f t="shared" si="334"/>
        <v>0.5</v>
      </c>
      <c r="U1090" s="76">
        <f t="shared" si="335"/>
        <v>-0.69314718055994529</v>
      </c>
      <c r="W1090" s="76">
        <f t="shared" si="336"/>
        <v>0</v>
      </c>
      <c r="X1090" s="76">
        <f t="shared" si="337"/>
        <v>1</v>
      </c>
      <c r="Y1090" s="76">
        <f t="shared" si="338"/>
        <v>0.5</v>
      </c>
      <c r="Z1090" s="76">
        <f t="shared" si="320"/>
        <v>0.5</v>
      </c>
      <c r="AA1090" s="76">
        <f t="shared" si="339"/>
        <v>-0.69314718055994529</v>
      </c>
    </row>
    <row r="1091" spans="1:27" x14ac:dyDescent="0.25">
      <c r="A1091">
        <v>0</v>
      </c>
      <c r="B1091">
        <v>0</v>
      </c>
      <c r="C1091">
        <v>0</v>
      </c>
      <c r="E1091" s="87">
        <f t="shared" si="321"/>
        <v>0</v>
      </c>
      <c r="F1091" s="87">
        <f t="shared" si="322"/>
        <v>1</v>
      </c>
      <c r="G1091" s="87">
        <f t="shared" si="323"/>
        <v>0.5</v>
      </c>
      <c r="H1091" s="87">
        <f t="shared" si="324"/>
        <v>0.5</v>
      </c>
      <c r="I1091" s="87">
        <f t="shared" si="325"/>
        <v>-0.69314718055994529</v>
      </c>
      <c r="K1091" s="76">
        <f t="shared" si="326"/>
        <v>0</v>
      </c>
      <c r="L1091" s="76">
        <f t="shared" si="327"/>
        <v>1</v>
      </c>
      <c r="M1091" s="76">
        <f t="shared" si="328"/>
        <v>0.5</v>
      </c>
      <c r="N1091" s="76">
        <f t="shared" si="329"/>
        <v>0.5</v>
      </c>
      <c r="O1091" s="76">
        <f t="shared" si="330"/>
        <v>-0.69314718055994529</v>
      </c>
      <c r="Q1091" s="76">
        <f t="shared" si="331"/>
        <v>0</v>
      </c>
      <c r="R1091" s="76">
        <f t="shared" si="332"/>
        <v>1</v>
      </c>
      <c r="S1091" s="76">
        <f t="shared" si="333"/>
        <v>0.5</v>
      </c>
      <c r="T1091" s="76">
        <f t="shared" si="334"/>
        <v>0.5</v>
      </c>
      <c r="U1091" s="76">
        <f t="shared" si="335"/>
        <v>-0.69314718055994529</v>
      </c>
      <c r="W1091" s="76">
        <f t="shared" si="336"/>
        <v>0</v>
      </c>
      <c r="X1091" s="76">
        <f t="shared" si="337"/>
        <v>1</v>
      </c>
      <c r="Y1091" s="76">
        <f t="shared" si="338"/>
        <v>0.5</v>
      </c>
      <c r="Z1091" s="76">
        <f t="shared" si="320"/>
        <v>0.5</v>
      </c>
      <c r="AA1091" s="76">
        <f t="shared" si="339"/>
        <v>-0.69314718055994529</v>
      </c>
    </row>
    <row r="1092" spans="1:27" x14ac:dyDescent="0.25">
      <c r="A1092">
        <v>0</v>
      </c>
      <c r="B1092">
        <v>0</v>
      </c>
      <c r="C1092">
        <v>0</v>
      </c>
      <c r="E1092" s="87">
        <f t="shared" si="321"/>
        <v>0</v>
      </c>
      <c r="F1092" s="87">
        <f t="shared" si="322"/>
        <v>1</v>
      </c>
      <c r="G1092" s="87">
        <f t="shared" si="323"/>
        <v>0.5</v>
      </c>
      <c r="H1092" s="87">
        <f t="shared" si="324"/>
        <v>0.5</v>
      </c>
      <c r="I1092" s="87">
        <f t="shared" si="325"/>
        <v>-0.69314718055994529</v>
      </c>
      <c r="K1092" s="76">
        <f t="shared" si="326"/>
        <v>0</v>
      </c>
      <c r="L1092" s="76">
        <f t="shared" si="327"/>
        <v>1</v>
      </c>
      <c r="M1092" s="76">
        <f t="shared" si="328"/>
        <v>0.5</v>
      </c>
      <c r="N1092" s="76">
        <f t="shared" si="329"/>
        <v>0.5</v>
      </c>
      <c r="O1092" s="76">
        <f t="shared" si="330"/>
        <v>-0.69314718055994529</v>
      </c>
      <c r="Q1092" s="76">
        <f t="shared" si="331"/>
        <v>0</v>
      </c>
      <c r="R1092" s="76">
        <f t="shared" si="332"/>
        <v>1</v>
      </c>
      <c r="S1092" s="76">
        <f t="shared" si="333"/>
        <v>0.5</v>
      </c>
      <c r="T1092" s="76">
        <f t="shared" si="334"/>
        <v>0.5</v>
      </c>
      <c r="U1092" s="76">
        <f t="shared" si="335"/>
        <v>-0.69314718055994529</v>
      </c>
      <c r="W1092" s="76">
        <f t="shared" si="336"/>
        <v>0</v>
      </c>
      <c r="X1092" s="76">
        <f t="shared" si="337"/>
        <v>1</v>
      </c>
      <c r="Y1092" s="76">
        <f t="shared" si="338"/>
        <v>0.5</v>
      </c>
      <c r="Z1092" s="76">
        <f t="shared" si="320"/>
        <v>0.5</v>
      </c>
      <c r="AA1092" s="76">
        <f t="shared" si="339"/>
        <v>-0.69314718055994529</v>
      </c>
    </row>
    <row r="1093" spans="1:27" x14ac:dyDescent="0.25">
      <c r="A1093">
        <v>0</v>
      </c>
      <c r="B1093">
        <v>0</v>
      </c>
      <c r="C1093">
        <v>0</v>
      </c>
      <c r="E1093" s="87">
        <f t="shared" si="321"/>
        <v>0</v>
      </c>
      <c r="F1093" s="87">
        <f t="shared" si="322"/>
        <v>1</v>
      </c>
      <c r="G1093" s="87">
        <f t="shared" si="323"/>
        <v>0.5</v>
      </c>
      <c r="H1093" s="87">
        <f t="shared" si="324"/>
        <v>0.5</v>
      </c>
      <c r="I1093" s="87">
        <f t="shared" si="325"/>
        <v>-0.69314718055994529</v>
      </c>
      <c r="K1093" s="76">
        <f t="shared" si="326"/>
        <v>0</v>
      </c>
      <c r="L1093" s="76">
        <f t="shared" si="327"/>
        <v>1</v>
      </c>
      <c r="M1093" s="76">
        <f t="shared" si="328"/>
        <v>0.5</v>
      </c>
      <c r="N1093" s="76">
        <f t="shared" si="329"/>
        <v>0.5</v>
      </c>
      <c r="O1093" s="76">
        <f t="shared" si="330"/>
        <v>-0.69314718055994529</v>
      </c>
      <c r="Q1093" s="76">
        <f t="shared" si="331"/>
        <v>0</v>
      </c>
      <c r="R1093" s="76">
        <f t="shared" si="332"/>
        <v>1</v>
      </c>
      <c r="S1093" s="76">
        <f t="shared" si="333"/>
        <v>0.5</v>
      </c>
      <c r="T1093" s="76">
        <f t="shared" si="334"/>
        <v>0.5</v>
      </c>
      <c r="U1093" s="76">
        <f t="shared" si="335"/>
        <v>-0.69314718055994529</v>
      </c>
      <c r="W1093" s="76">
        <f t="shared" si="336"/>
        <v>0</v>
      </c>
      <c r="X1093" s="76">
        <f t="shared" si="337"/>
        <v>1</v>
      </c>
      <c r="Y1093" s="76">
        <f t="shared" si="338"/>
        <v>0.5</v>
      </c>
      <c r="Z1093" s="76">
        <f t="shared" si="320"/>
        <v>0.5</v>
      </c>
      <c r="AA1093" s="76">
        <f t="shared" si="339"/>
        <v>-0.69314718055994529</v>
      </c>
    </row>
    <row r="1094" spans="1:27" x14ac:dyDescent="0.25">
      <c r="A1094">
        <v>0</v>
      </c>
      <c r="B1094">
        <v>0</v>
      </c>
      <c r="C1094">
        <v>0</v>
      </c>
      <c r="E1094" s="87">
        <f t="shared" si="321"/>
        <v>0</v>
      </c>
      <c r="F1094" s="87">
        <f t="shared" si="322"/>
        <v>1</v>
      </c>
      <c r="G1094" s="87">
        <f t="shared" si="323"/>
        <v>0.5</v>
      </c>
      <c r="H1094" s="87">
        <f t="shared" si="324"/>
        <v>0.5</v>
      </c>
      <c r="I1094" s="87">
        <f t="shared" si="325"/>
        <v>-0.69314718055994529</v>
      </c>
      <c r="K1094" s="76">
        <f t="shared" si="326"/>
        <v>0</v>
      </c>
      <c r="L1094" s="76">
        <f t="shared" si="327"/>
        <v>1</v>
      </c>
      <c r="M1094" s="76">
        <f t="shared" si="328"/>
        <v>0.5</v>
      </c>
      <c r="N1094" s="76">
        <f t="shared" si="329"/>
        <v>0.5</v>
      </c>
      <c r="O1094" s="76">
        <f t="shared" si="330"/>
        <v>-0.69314718055994529</v>
      </c>
      <c r="Q1094" s="76">
        <f t="shared" si="331"/>
        <v>0</v>
      </c>
      <c r="R1094" s="76">
        <f t="shared" si="332"/>
        <v>1</v>
      </c>
      <c r="S1094" s="76">
        <f t="shared" si="333"/>
        <v>0.5</v>
      </c>
      <c r="T1094" s="76">
        <f t="shared" si="334"/>
        <v>0.5</v>
      </c>
      <c r="U1094" s="76">
        <f t="shared" si="335"/>
        <v>-0.69314718055994529</v>
      </c>
      <c r="W1094" s="76">
        <f t="shared" si="336"/>
        <v>0</v>
      </c>
      <c r="X1094" s="76">
        <f t="shared" si="337"/>
        <v>1</v>
      </c>
      <c r="Y1094" s="76">
        <f t="shared" si="338"/>
        <v>0.5</v>
      </c>
      <c r="Z1094" s="76">
        <f t="shared" si="320"/>
        <v>0.5</v>
      </c>
      <c r="AA1094" s="76">
        <f t="shared" si="339"/>
        <v>-0.69314718055994529</v>
      </c>
    </row>
    <row r="1095" spans="1:27" x14ac:dyDescent="0.25">
      <c r="A1095">
        <v>0</v>
      </c>
      <c r="B1095">
        <v>0</v>
      </c>
      <c r="C1095">
        <v>1</v>
      </c>
      <c r="E1095" s="87">
        <f t="shared" si="321"/>
        <v>0</v>
      </c>
      <c r="F1095" s="87">
        <f t="shared" si="322"/>
        <v>1</v>
      </c>
      <c r="G1095" s="87">
        <f t="shared" si="323"/>
        <v>0.5</v>
      </c>
      <c r="H1095" s="87">
        <f t="shared" si="324"/>
        <v>0.5</v>
      </c>
      <c r="I1095" s="87">
        <f t="shared" si="325"/>
        <v>-0.69314718055994529</v>
      </c>
      <c r="K1095" s="76">
        <f t="shared" si="326"/>
        <v>0.605195533283861</v>
      </c>
      <c r="L1095" s="76">
        <f t="shared" si="327"/>
        <v>1.8316103146534117</v>
      </c>
      <c r="M1095" s="76">
        <f t="shared" si="328"/>
        <v>0.64684406084231982</v>
      </c>
      <c r="N1095" s="76">
        <f t="shared" si="329"/>
        <v>0.35315593915768018</v>
      </c>
      <c r="O1095" s="76">
        <f t="shared" si="330"/>
        <v>-1.0408455656056446</v>
      </c>
      <c r="Q1095" s="76">
        <f t="shared" si="331"/>
        <v>0.605195533283861</v>
      </c>
      <c r="R1095" s="76">
        <f t="shared" si="332"/>
        <v>1.8316103146534117</v>
      </c>
      <c r="S1095" s="76">
        <f t="shared" si="333"/>
        <v>0.64684406084231982</v>
      </c>
      <c r="T1095" s="76">
        <f t="shared" si="334"/>
        <v>0.35315593915768018</v>
      </c>
      <c r="U1095" s="76">
        <f t="shared" si="335"/>
        <v>-1.0408455656056446</v>
      </c>
      <c r="W1095" s="76">
        <f t="shared" si="336"/>
        <v>0</v>
      </c>
      <c r="X1095" s="76">
        <f t="shared" si="337"/>
        <v>1</v>
      </c>
      <c r="Y1095" s="76">
        <f t="shared" si="338"/>
        <v>0.5</v>
      </c>
      <c r="Z1095" s="76">
        <f t="shared" si="320"/>
        <v>0.5</v>
      </c>
      <c r="AA1095" s="76">
        <f t="shared" si="339"/>
        <v>-0.69314718055994529</v>
      </c>
    </row>
    <row r="1096" spans="1:27" x14ac:dyDescent="0.25">
      <c r="A1096">
        <v>0</v>
      </c>
      <c r="B1096">
        <v>0</v>
      </c>
      <c r="C1096">
        <v>0</v>
      </c>
      <c r="E1096" s="87">
        <f t="shared" si="321"/>
        <v>0</v>
      </c>
      <c r="F1096" s="87">
        <f t="shared" si="322"/>
        <v>1</v>
      </c>
      <c r="G1096" s="87">
        <f t="shared" si="323"/>
        <v>0.5</v>
      </c>
      <c r="H1096" s="87">
        <f t="shared" si="324"/>
        <v>0.5</v>
      </c>
      <c r="I1096" s="87">
        <f t="shared" si="325"/>
        <v>-0.69314718055994529</v>
      </c>
      <c r="K1096" s="76">
        <f t="shared" si="326"/>
        <v>0</v>
      </c>
      <c r="L1096" s="76">
        <f t="shared" si="327"/>
        <v>1</v>
      </c>
      <c r="M1096" s="76">
        <f t="shared" si="328"/>
        <v>0.5</v>
      </c>
      <c r="N1096" s="76">
        <f t="shared" si="329"/>
        <v>0.5</v>
      </c>
      <c r="O1096" s="76">
        <f t="shared" si="330"/>
        <v>-0.69314718055994529</v>
      </c>
      <c r="Q1096" s="76">
        <f t="shared" si="331"/>
        <v>0</v>
      </c>
      <c r="R1096" s="76">
        <f t="shared" si="332"/>
        <v>1</v>
      </c>
      <c r="S1096" s="76">
        <f t="shared" si="333"/>
        <v>0.5</v>
      </c>
      <c r="T1096" s="76">
        <f t="shared" si="334"/>
        <v>0.5</v>
      </c>
      <c r="U1096" s="76">
        <f t="shared" si="335"/>
        <v>-0.69314718055994529</v>
      </c>
      <c r="W1096" s="76">
        <f t="shared" si="336"/>
        <v>0</v>
      </c>
      <c r="X1096" s="76">
        <f t="shared" si="337"/>
        <v>1</v>
      </c>
      <c r="Y1096" s="76">
        <f t="shared" si="338"/>
        <v>0.5</v>
      </c>
      <c r="Z1096" s="76">
        <f t="shared" si="320"/>
        <v>0.5</v>
      </c>
      <c r="AA1096" s="76">
        <f t="shared" si="339"/>
        <v>-0.69314718055994529</v>
      </c>
    </row>
    <row r="1097" spans="1:27" x14ac:dyDescent="0.25">
      <c r="A1097">
        <v>0</v>
      </c>
      <c r="B1097">
        <v>0</v>
      </c>
      <c r="C1097">
        <v>0</v>
      </c>
      <c r="E1097" s="87">
        <f t="shared" si="321"/>
        <v>0</v>
      </c>
      <c r="F1097" s="87">
        <f t="shared" si="322"/>
        <v>1</v>
      </c>
      <c r="G1097" s="87">
        <f t="shared" si="323"/>
        <v>0.5</v>
      </c>
      <c r="H1097" s="87">
        <f t="shared" si="324"/>
        <v>0.5</v>
      </c>
      <c r="I1097" s="87">
        <f t="shared" si="325"/>
        <v>-0.69314718055994529</v>
      </c>
      <c r="K1097" s="76">
        <f t="shared" si="326"/>
        <v>0</v>
      </c>
      <c r="L1097" s="76">
        <f t="shared" si="327"/>
        <v>1</v>
      </c>
      <c r="M1097" s="76">
        <f t="shared" si="328"/>
        <v>0.5</v>
      </c>
      <c r="N1097" s="76">
        <f t="shared" si="329"/>
        <v>0.5</v>
      </c>
      <c r="O1097" s="76">
        <f t="shared" si="330"/>
        <v>-0.69314718055994529</v>
      </c>
      <c r="Q1097" s="76">
        <f t="shared" si="331"/>
        <v>0</v>
      </c>
      <c r="R1097" s="76">
        <f t="shared" si="332"/>
        <v>1</v>
      </c>
      <c r="S1097" s="76">
        <f t="shared" si="333"/>
        <v>0.5</v>
      </c>
      <c r="T1097" s="76">
        <f t="shared" si="334"/>
        <v>0.5</v>
      </c>
      <c r="U1097" s="76">
        <f t="shared" si="335"/>
        <v>-0.69314718055994529</v>
      </c>
      <c r="W1097" s="76">
        <f t="shared" si="336"/>
        <v>0</v>
      </c>
      <c r="X1097" s="76">
        <f t="shared" si="337"/>
        <v>1</v>
      </c>
      <c r="Y1097" s="76">
        <f t="shared" si="338"/>
        <v>0.5</v>
      </c>
      <c r="Z1097" s="76">
        <f t="shared" ref="Z1097:Z1160" si="340">IF(A1097=1,Y1097,1-Y1097)</f>
        <v>0.5</v>
      </c>
      <c r="AA1097" s="76">
        <f t="shared" si="339"/>
        <v>-0.69314718055994529</v>
      </c>
    </row>
    <row r="1098" spans="1:27" x14ac:dyDescent="0.25">
      <c r="A1098">
        <v>0</v>
      </c>
      <c r="B1098">
        <v>0</v>
      </c>
      <c r="C1098">
        <v>0</v>
      </c>
      <c r="E1098" s="87">
        <f t="shared" ref="E1098:E1161" si="341">$A$3+$B$3*$B1098</f>
        <v>0</v>
      </c>
      <c r="F1098" s="87">
        <f t="shared" ref="F1098:F1161" si="342">EXP(E1098)</f>
        <v>1</v>
      </c>
      <c r="G1098" s="87">
        <f t="shared" ref="G1098:G1161" si="343">F1098/(F1098+1)</f>
        <v>0.5</v>
      </c>
      <c r="H1098" s="87">
        <f t="shared" ref="H1098:H1161" si="344">IF($A1098=1,G1098,1-G1098)</f>
        <v>0.5</v>
      </c>
      <c r="I1098" s="87">
        <f t="shared" ref="I1098:I1161" si="345">LN(H1098)</f>
        <v>-0.69314718055994529</v>
      </c>
      <c r="K1098" s="76">
        <f t="shared" ref="K1098:K1161" si="346">$A$3+$B$3*$B1098+$C$3*$C1098</f>
        <v>0</v>
      </c>
      <c r="L1098" s="76">
        <f t="shared" ref="L1098:L1161" si="347">EXP(K1098)</f>
        <v>1</v>
      </c>
      <c r="M1098" s="76">
        <f t="shared" ref="M1098:M1161" si="348">L1098/(L1098+1)</f>
        <v>0.5</v>
      </c>
      <c r="N1098" s="76">
        <f t="shared" ref="N1098:N1161" si="349">IF($A1098=1,M1098,1-M1098)</f>
        <v>0.5</v>
      </c>
      <c r="O1098" s="76">
        <f t="shared" ref="O1098:O1161" si="350">LN(N1098)</f>
        <v>-0.69314718055994529</v>
      </c>
      <c r="Q1098" s="76">
        <f t="shared" ref="Q1098:Q1161" si="351">$A$3+$B$3*$B1098+$C$3*$C1098+$D$3*$B1098*$C1098</f>
        <v>0</v>
      </c>
      <c r="R1098" s="76">
        <f t="shared" ref="R1098:R1161" si="352">EXP(Q1098)</f>
        <v>1</v>
      </c>
      <c r="S1098" s="76">
        <f t="shared" ref="S1098:S1161" si="353">R1098/(R1098+1)</f>
        <v>0.5</v>
      </c>
      <c r="T1098" s="76">
        <f t="shared" ref="T1098:T1161" si="354">IF($A1098=1,S1098,1-S1098)</f>
        <v>0.5</v>
      </c>
      <c r="U1098" s="76">
        <f t="shared" ref="U1098:U1161" si="355">LN(T1098)</f>
        <v>-0.69314718055994529</v>
      </c>
      <c r="W1098" s="76">
        <f t="shared" ref="W1098:W1161" si="356">$A$3</f>
        <v>0</v>
      </c>
      <c r="X1098" s="76">
        <f t="shared" ref="X1098:X1161" si="357">EXP(W1098)</f>
        <v>1</v>
      </c>
      <c r="Y1098" s="76">
        <f t="shared" ref="Y1098:Y1161" si="358">X1098/(X1098+1)</f>
        <v>0.5</v>
      </c>
      <c r="Z1098" s="76">
        <f t="shared" si="340"/>
        <v>0.5</v>
      </c>
      <c r="AA1098" s="76">
        <f t="shared" ref="AA1098:AA1161" si="359">LN(Z1098)</f>
        <v>-0.69314718055994529</v>
      </c>
    </row>
    <row r="1099" spans="1:27" x14ac:dyDescent="0.25">
      <c r="A1099">
        <v>0</v>
      </c>
      <c r="B1099">
        <v>0</v>
      </c>
      <c r="C1099">
        <v>0</v>
      </c>
      <c r="E1099" s="87">
        <f t="shared" si="341"/>
        <v>0</v>
      </c>
      <c r="F1099" s="87">
        <f t="shared" si="342"/>
        <v>1</v>
      </c>
      <c r="G1099" s="87">
        <f t="shared" si="343"/>
        <v>0.5</v>
      </c>
      <c r="H1099" s="87">
        <f t="shared" si="344"/>
        <v>0.5</v>
      </c>
      <c r="I1099" s="87">
        <f t="shared" si="345"/>
        <v>-0.69314718055994529</v>
      </c>
      <c r="K1099" s="76">
        <f t="shared" si="346"/>
        <v>0</v>
      </c>
      <c r="L1099" s="76">
        <f t="shared" si="347"/>
        <v>1</v>
      </c>
      <c r="M1099" s="76">
        <f t="shared" si="348"/>
        <v>0.5</v>
      </c>
      <c r="N1099" s="76">
        <f t="shared" si="349"/>
        <v>0.5</v>
      </c>
      <c r="O1099" s="76">
        <f t="shared" si="350"/>
        <v>-0.69314718055994529</v>
      </c>
      <c r="Q1099" s="76">
        <f t="shared" si="351"/>
        <v>0</v>
      </c>
      <c r="R1099" s="76">
        <f t="shared" si="352"/>
        <v>1</v>
      </c>
      <c r="S1099" s="76">
        <f t="shared" si="353"/>
        <v>0.5</v>
      </c>
      <c r="T1099" s="76">
        <f t="shared" si="354"/>
        <v>0.5</v>
      </c>
      <c r="U1099" s="76">
        <f t="shared" si="355"/>
        <v>-0.69314718055994529</v>
      </c>
      <c r="W1099" s="76">
        <f t="shared" si="356"/>
        <v>0</v>
      </c>
      <c r="X1099" s="76">
        <f t="shared" si="357"/>
        <v>1</v>
      </c>
      <c r="Y1099" s="76">
        <f t="shared" si="358"/>
        <v>0.5</v>
      </c>
      <c r="Z1099" s="76">
        <f t="shared" si="340"/>
        <v>0.5</v>
      </c>
      <c r="AA1099" s="76">
        <f t="shared" si="359"/>
        <v>-0.69314718055994529</v>
      </c>
    </row>
    <row r="1100" spans="1:27" x14ac:dyDescent="0.25">
      <c r="A1100">
        <v>0</v>
      </c>
      <c r="B1100">
        <v>0</v>
      </c>
      <c r="C1100">
        <v>1</v>
      </c>
      <c r="E1100" s="87">
        <f t="shared" si="341"/>
        <v>0</v>
      </c>
      <c r="F1100" s="87">
        <f t="shared" si="342"/>
        <v>1</v>
      </c>
      <c r="G1100" s="87">
        <f t="shared" si="343"/>
        <v>0.5</v>
      </c>
      <c r="H1100" s="87">
        <f t="shared" si="344"/>
        <v>0.5</v>
      </c>
      <c r="I1100" s="87">
        <f t="shared" si="345"/>
        <v>-0.69314718055994529</v>
      </c>
      <c r="K1100" s="76">
        <f t="shared" si="346"/>
        <v>0.605195533283861</v>
      </c>
      <c r="L1100" s="76">
        <f t="shared" si="347"/>
        <v>1.8316103146534117</v>
      </c>
      <c r="M1100" s="76">
        <f t="shared" si="348"/>
        <v>0.64684406084231982</v>
      </c>
      <c r="N1100" s="76">
        <f t="shared" si="349"/>
        <v>0.35315593915768018</v>
      </c>
      <c r="O1100" s="76">
        <f t="shared" si="350"/>
        <v>-1.0408455656056446</v>
      </c>
      <c r="Q1100" s="76">
        <f t="shared" si="351"/>
        <v>0.605195533283861</v>
      </c>
      <c r="R1100" s="76">
        <f t="shared" si="352"/>
        <v>1.8316103146534117</v>
      </c>
      <c r="S1100" s="76">
        <f t="shared" si="353"/>
        <v>0.64684406084231982</v>
      </c>
      <c r="T1100" s="76">
        <f t="shared" si="354"/>
        <v>0.35315593915768018</v>
      </c>
      <c r="U1100" s="76">
        <f t="shared" si="355"/>
        <v>-1.0408455656056446</v>
      </c>
      <c r="W1100" s="76">
        <f t="shared" si="356"/>
        <v>0</v>
      </c>
      <c r="X1100" s="76">
        <f t="shared" si="357"/>
        <v>1</v>
      </c>
      <c r="Y1100" s="76">
        <f t="shared" si="358"/>
        <v>0.5</v>
      </c>
      <c r="Z1100" s="76">
        <f t="shared" si="340"/>
        <v>0.5</v>
      </c>
      <c r="AA1100" s="76">
        <f t="shared" si="359"/>
        <v>-0.69314718055994529</v>
      </c>
    </row>
    <row r="1101" spans="1:27" x14ac:dyDescent="0.25">
      <c r="A1101">
        <v>0</v>
      </c>
      <c r="B1101">
        <v>0</v>
      </c>
      <c r="C1101">
        <v>0</v>
      </c>
      <c r="E1101" s="87">
        <f t="shared" si="341"/>
        <v>0</v>
      </c>
      <c r="F1101" s="87">
        <f t="shared" si="342"/>
        <v>1</v>
      </c>
      <c r="G1101" s="87">
        <f t="shared" si="343"/>
        <v>0.5</v>
      </c>
      <c r="H1101" s="87">
        <f t="shared" si="344"/>
        <v>0.5</v>
      </c>
      <c r="I1101" s="87">
        <f t="shared" si="345"/>
        <v>-0.69314718055994529</v>
      </c>
      <c r="K1101" s="76">
        <f t="shared" si="346"/>
        <v>0</v>
      </c>
      <c r="L1101" s="76">
        <f t="shared" si="347"/>
        <v>1</v>
      </c>
      <c r="M1101" s="76">
        <f t="shared" si="348"/>
        <v>0.5</v>
      </c>
      <c r="N1101" s="76">
        <f t="shared" si="349"/>
        <v>0.5</v>
      </c>
      <c r="O1101" s="76">
        <f t="shared" si="350"/>
        <v>-0.69314718055994529</v>
      </c>
      <c r="Q1101" s="76">
        <f t="shared" si="351"/>
        <v>0</v>
      </c>
      <c r="R1101" s="76">
        <f t="shared" si="352"/>
        <v>1</v>
      </c>
      <c r="S1101" s="76">
        <f t="shared" si="353"/>
        <v>0.5</v>
      </c>
      <c r="T1101" s="76">
        <f t="shared" si="354"/>
        <v>0.5</v>
      </c>
      <c r="U1101" s="76">
        <f t="shared" si="355"/>
        <v>-0.69314718055994529</v>
      </c>
      <c r="W1101" s="76">
        <f t="shared" si="356"/>
        <v>0</v>
      </c>
      <c r="X1101" s="76">
        <f t="shared" si="357"/>
        <v>1</v>
      </c>
      <c r="Y1101" s="76">
        <f t="shared" si="358"/>
        <v>0.5</v>
      </c>
      <c r="Z1101" s="76">
        <f t="shared" si="340"/>
        <v>0.5</v>
      </c>
      <c r="AA1101" s="76">
        <f t="shared" si="359"/>
        <v>-0.69314718055994529</v>
      </c>
    </row>
    <row r="1102" spans="1:27" x14ac:dyDescent="0.25">
      <c r="A1102">
        <v>0</v>
      </c>
      <c r="B1102">
        <v>0</v>
      </c>
      <c r="C1102">
        <v>1</v>
      </c>
      <c r="E1102" s="87">
        <f t="shared" si="341"/>
        <v>0</v>
      </c>
      <c r="F1102" s="87">
        <f t="shared" si="342"/>
        <v>1</v>
      </c>
      <c r="G1102" s="87">
        <f t="shared" si="343"/>
        <v>0.5</v>
      </c>
      <c r="H1102" s="87">
        <f t="shared" si="344"/>
        <v>0.5</v>
      </c>
      <c r="I1102" s="87">
        <f t="shared" si="345"/>
        <v>-0.69314718055994529</v>
      </c>
      <c r="K1102" s="76">
        <f t="shared" si="346"/>
        <v>0.605195533283861</v>
      </c>
      <c r="L1102" s="76">
        <f t="shared" si="347"/>
        <v>1.8316103146534117</v>
      </c>
      <c r="M1102" s="76">
        <f t="shared" si="348"/>
        <v>0.64684406084231982</v>
      </c>
      <c r="N1102" s="76">
        <f t="shared" si="349"/>
        <v>0.35315593915768018</v>
      </c>
      <c r="O1102" s="76">
        <f t="shared" si="350"/>
        <v>-1.0408455656056446</v>
      </c>
      <c r="Q1102" s="76">
        <f t="shared" si="351"/>
        <v>0.605195533283861</v>
      </c>
      <c r="R1102" s="76">
        <f t="shared" si="352"/>
        <v>1.8316103146534117</v>
      </c>
      <c r="S1102" s="76">
        <f t="shared" si="353"/>
        <v>0.64684406084231982</v>
      </c>
      <c r="T1102" s="76">
        <f t="shared" si="354"/>
        <v>0.35315593915768018</v>
      </c>
      <c r="U1102" s="76">
        <f t="shared" si="355"/>
        <v>-1.0408455656056446</v>
      </c>
      <c r="W1102" s="76">
        <f t="shared" si="356"/>
        <v>0</v>
      </c>
      <c r="X1102" s="76">
        <f t="shared" si="357"/>
        <v>1</v>
      </c>
      <c r="Y1102" s="76">
        <f t="shared" si="358"/>
        <v>0.5</v>
      </c>
      <c r="Z1102" s="76">
        <f t="shared" si="340"/>
        <v>0.5</v>
      </c>
      <c r="AA1102" s="76">
        <f t="shared" si="359"/>
        <v>-0.69314718055994529</v>
      </c>
    </row>
    <row r="1103" spans="1:27" x14ac:dyDescent="0.25">
      <c r="A1103">
        <v>0</v>
      </c>
      <c r="B1103">
        <v>0</v>
      </c>
      <c r="C1103">
        <v>0</v>
      </c>
      <c r="E1103" s="87">
        <f t="shared" si="341"/>
        <v>0</v>
      </c>
      <c r="F1103" s="87">
        <f t="shared" si="342"/>
        <v>1</v>
      </c>
      <c r="G1103" s="87">
        <f t="shared" si="343"/>
        <v>0.5</v>
      </c>
      <c r="H1103" s="87">
        <f t="shared" si="344"/>
        <v>0.5</v>
      </c>
      <c r="I1103" s="87">
        <f t="shared" si="345"/>
        <v>-0.69314718055994529</v>
      </c>
      <c r="K1103" s="76">
        <f t="shared" si="346"/>
        <v>0</v>
      </c>
      <c r="L1103" s="76">
        <f t="shared" si="347"/>
        <v>1</v>
      </c>
      <c r="M1103" s="76">
        <f t="shared" si="348"/>
        <v>0.5</v>
      </c>
      <c r="N1103" s="76">
        <f t="shared" si="349"/>
        <v>0.5</v>
      </c>
      <c r="O1103" s="76">
        <f t="shared" si="350"/>
        <v>-0.69314718055994529</v>
      </c>
      <c r="Q1103" s="76">
        <f t="shared" si="351"/>
        <v>0</v>
      </c>
      <c r="R1103" s="76">
        <f t="shared" si="352"/>
        <v>1</v>
      </c>
      <c r="S1103" s="76">
        <f t="shared" si="353"/>
        <v>0.5</v>
      </c>
      <c r="T1103" s="76">
        <f t="shared" si="354"/>
        <v>0.5</v>
      </c>
      <c r="U1103" s="76">
        <f t="shared" si="355"/>
        <v>-0.69314718055994529</v>
      </c>
      <c r="W1103" s="76">
        <f t="shared" si="356"/>
        <v>0</v>
      </c>
      <c r="X1103" s="76">
        <f t="shared" si="357"/>
        <v>1</v>
      </c>
      <c r="Y1103" s="76">
        <f t="shared" si="358"/>
        <v>0.5</v>
      </c>
      <c r="Z1103" s="76">
        <f t="shared" si="340"/>
        <v>0.5</v>
      </c>
      <c r="AA1103" s="76">
        <f t="shared" si="359"/>
        <v>-0.69314718055994529</v>
      </c>
    </row>
    <row r="1104" spans="1:27" x14ac:dyDescent="0.25">
      <c r="A1104">
        <v>0</v>
      </c>
      <c r="B1104">
        <v>0</v>
      </c>
      <c r="C1104">
        <v>0</v>
      </c>
      <c r="E1104" s="87">
        <f t="shared" si="341"/>
        <v>0</v>
      </c>
      <c r="F1104" s="87">
        <f t="shared" si="342"/>
        <v>1</v>
      </c>
      <c r="G1104" s="87">
        <f t="shared" si="343"/>
        <v>0.5</v>
      </c>
      <c r="H1104" s="87">
        <f t="shared" si="344"/>
        <v>0.5</v>
      </c>
      <c r="I1104" s="87">
        <f t="shared" si="345"/>
        <v>-0.69314718055994529</v>
      </c>
      <c r="K1104" s="76">
        <f t="shared" si="346"/>
        <v>0</v>
      </c>
      <c r="L1104" s="76">
        <f t="shared" si="347"/>
        <v>1</v>
      </c>
      <c r="M1104" s="76">
        <f t="shared" si="348"/>
        <v>0.5</v>
      </c>
      <c r="N1104" s="76">
        <f t="shared" si="349"/>
        <v>0.5</v>
      </c>
      <c r="O1104" s="76">
        <f t="shared" si="350"/>
        <v>-0.69314718055994529</v>
      </c>
      <c r="Q1104" s="76">
        <f t="shared" si="351"/>
        <v>0</v>
      </c>
      <c r="R1104" s="76">
        <f t="shared" si="352"/>
        <v>1</v>
      </c>
      <c r="S1104" s="76">
        <f t="shared" si="353"/>
        <v>0.5</v>
      </c>
      <c r="T1104" s="76">
        <f t="shared" si="354"/>
        <v>0.5</v>
      </c>
      <c r="U1104" s="76">
        <f t="shared" si="355"/>
        <v>-0.69314718055994529</v>
      </c>
      <c r="W1104" s="76">
        <f t="shared" si="356"/>
        <v>0</v>
      </c>
      <c r="X1104" s="76">
        <f t="shared" si="357"/>
        <v>1</v>
      </c>
      <c r="Y1104" s="76">
        <f t="shared" si="358"/>
        <v>0.5</v>
      </c>
      <c r="Z1104" s="76">
        <f t="shared" si="340"/>
        <v>0.5</v>
      </c>
      <c r="AA1104" s="76">
        <f t="shared" si="359"/>
        <v>-0.69314718055994529</v>
      </c>
    </row>
    <row r="1105" spans="1:27" x14ac:dyDescent="0.25">
      <c r="A1105">
        <v>0</v>
      </c>
      <c r="B1105">
        <v>0</v>
      </c>
      <c r="C1105">
        <v>0</v>
      </c>
      <c r="E1105" s="87">
        <f t="shared" si="341"/>
        <v>0</v>
      </c>
      <c r="F1105" s="87">
        <f t="shared" si="342"/>
        <v>1</v>
      </c>
      <c r="G1105" s="87">
        <f t="shared" si="343"/>
        <v>0.5</v>
      </c>
      <c r="H1105" s="87">
        <f t="shared" si="344"/>
        <v>0.5</v>
      </c>
      <c r="I1105" s="87">
        <f t="shared" si="345"/>
        <v>-0.69314718055994529</v>
      </c>
      <c r="K1105" s="76">
        <f t="shared" si="346"/>
        <v>0</v>
      </c>
      <c r="L1105" s="76">
        <f t="shared" si="347"/>
        <v>1</v>
      </c>
      <c r="M1105" s="76">
        <f t="shared" si="348"/>
        <v>0.5</v>
      </c>
      <c r="N1105" s="76">
        <f t="shared" si="349"/>
        <v>0.5</v>
      </c>
      <c r="O1105" s="76">
        <f t="shared" si="350"/>
        <v>-0.69314718055994529</v>
      </c>
      <c r="Q1105" s="76">
        <f t="shared" si="351"/>
        <v>0</v>
      </c>
      <c r="R1105" s="76">
        <f t="shared" si="352"/>
        <v>1</v>
      </c>
      <c r="S1105" s="76">
        <f t="shared" si="353"/>
        <v>0.5</v>
      </c>
      <c r="T1105" s="76">
        <f t="shared" si="354"/>
        <v>0.5</v>
      </c>
      <c r="U1105" s="76">
        <f t="shared" si="355"/>
        <v>-0.69314718055994529</v>
      </c>
      <c r="W1105" s="76">
        <f t="shared" si="356"/>
        <v>0</v>
      </c>
      <c r="X1105" s="76">
        <f t="shared" si="357"/>
        <v>1</v>
      </c>
      <c r="Y1105" s="76">
        <f t="shared" si="358"/>
        <v>0.5</v>
      </c>
      <c r="Z1105" s="76">
        <f t="shared" si="340"/>
        <v>0.5</v>
      </c>
      <c r="AA1105" s="76">
        <f t="shared" si="359"/>
        <v>-0.69314718055994529</v>
      </c>
    </row>
    <row r="1106" spans="1:27" x14ac:dyDescent="0.25">
      <c r="A1106">
        <v>0</v>
      </c>
      <c r="B1106">
        <v>0</v>
      </c>
      <c r="C1106">
        <v>0</v>
      </c>
      <c r="E1106" s="87">
        <f t="shared" si="341"/>
        <v>0</v>
      </c>
      <c r="F1106" s="87">
        <f t="shared" si="342"/>
        <v>1</v>
      </c>
      <c r="G1106" s="87">
        <f t="shared" si="343"/>
        <v>0.5</v>
      </c>
      <c r="H1106" s="87">
        <f t="shared" si="344"/>
        <v>0.5</v>
      </c>
      <c r="I1106" s="87">
        <f t="shared" si="345"/>
        <v>-0.69314718055994529</v>
      </c>
      <c r="K1106" s="76">
        <f t="shared" si="346"/>
        <v>0</v>
      </c>
      <c r="L1106" s="76">
        <f t="shared" si="347"/>
        <v>1</v>
      </c>
      <c r="M1106" s="76">
        <f t="shared" si="348"/>
        <v>0.5</v>
      </c>
      <c r="N1106" s="76">
        <f t="shared" si="349"/>
        <v>0.5</v>
      </c>
      <c r="O1106" s="76">
        <f t="shared" si="350"/>
        <v>-0.69314718055994529</v>
      </c>
      <c r="Q1106" s="76">
        <f t="shared" si="351"/>
        <v>0</v>
      </c>
      <c r="R1106" s="76">
        <f t="shared" si="352"/>
        <v>1</v>
      </c>
      <c r="S1106" s="76">
        <f t="shared" si="353"/>
        <v>0.5</v>
      </c>
      <c r="T1106" s="76">
        <f t="shared" si="354"/>
        <v>0.5</v>
      </c>
      <c r="U1106" s="76">
        <f t="shared" si="355"/>
        <v>-0.69314718055994529</v>
      </c>
      <c r="W1106" s="76">
        <f t="shared" si="356"/>
        <v>0</v>
      </c>
      <c r="X1106" s="76">
        <f t="shared" si="357"/>
        <v>1</v>
      </c>
      <c r="Y1106" s="76">
        <f t="shared" si="358"/>
        <v>0.5</v>
      </c>
      <c r="Z1106" s="76">
        <f t="shared" si="340"/>
        <v>0.5</v>
      </c>
      <c r="AA1106" s="76">
        <f t="shared" si="359"/>
        <v>-0.69314718055994529</v>
      </c>
    </row>
    <row r="1107" spans="1:27" x14ac:dyDescent="0.25">
      <c r="A1107">
        <v>0</v>
      </c>
      <c r="B1107">
        <v>0</v>
      </c>
      <c r="C1107">
        <v>0</v>
      </c>
      <c r="E1107" s="87">
        <f t="shared" si="341"/>
        <v>0</v>
      </c>
      <c r="F1107" s="87">
        <f t="shared" si="342"/>
        <v>1</v>
      </c>
      <c r="G1107" s="87">
        <f t="shared" si="343"/>
        <v>0.5</v>
      </c>
      <c r="H1107" s="87">
        <f t="shared" si="344"/>
        <v>0.5</v>
      </c>
      <c r="I1107" s="87">
        <f t="shared" si="345"/>
        <v>-0.69314718055994529</v>
      </c>
      <c r="K1107" s="76">
        <f t="shared" si="346"/>
        <v>0</v>
      </c>
      <c r="L1107" s="76">
        <f t="shared" si="347"/>
        <v>1</v>
      </c>
      <c r="M1107" s="76">
        <f t="shared" si="348"/>
        <v>0.5</v>
      </c>
      <c r="N1107" s="76">
        <f t="shared" si="349"/>
        <v>0.5</v>
      </c>
      <c r="O1107" s="76">
        <f t="shared" si="350"/>
        <v>-0.69314718055994529</v>
      </c>
      <c r="Q1107" s="76">
        <f t="shared" si="351"/>
        <v>0</v>
      </c>
      <c r="R1107" s="76">
        <f t="shared" si="352"/>
        <v>1</v>
      </c>
      <c r="S1107" s="76">
        <f t="shared" si="353"/>
        <v>0.5</v>
      </c>
      <c r="T1107" s="76">
        <f t="shared" si="354"/>
        <v>0.5</v>
      </c>
      <c r="U1107" s="76">
        <f t="shared" si="355"/>
        <v>-0.69314718055994529</v>
      </c>
      <c r="W1107" s="76">
        <f t="shared" si="356"/>
        <v>0</v>
      </c>
      <c r="X1107" s="76">
        <f t="shared" si="357"/>
        <v>1</v>
      </c>
      <c r="Y1107" s="76">
        <f t="shared" si="358"/>
        <v>0.5</v>
      </c>
      <c r="Z1107" s="76">
        <f t="shared" si="340"/>
        <v>0.5</v>
      </c>
      <c r="AA1107" s="76">
        <f t="shared" si="359"/>
        <v>-0.69314718055994529</v>
      </c>
    </row>
    <row r="1108" spans="1:27" x14ac:dyDescent="0.25">
      <c r="A1108">
        <v>0</v>
      </c>
      <c r="B1108">
        <v>0</v>
      </c>
      <c r="C1108">
        <v>0</v>
      </c>
      <c r="E1108" s="87">
        <f t="shared" si="341"/>
        <v>0</v>
      </c>
      <c r="F1108" s="87">
        <f t="shared" si="342"/>
        <v>1</v>
      </c>
      <c r="G1108" s="87">
        <f t="shared" si="343"/>
        <v>0.5</v>
      </c>
      <c r="H1108" s="87">
        <f t="shared" si="344"/>
        <v>0.5</v>
      </c>
      <c r="I1108" s="87">
        <f t="shared" si="345"/>
        <v>-0.69314718055994529</v>
      </c>
      <c r="K1108" s="76">
        <f t="shared" si="346"/>
        <v>0</v>
      </c>
      <c r="L1108" s="76">
        <f t="shared" si="347"/>
        <v>1</v>
      </c>
      <c r="M1108" s="76">
        <f t="shared" si="348"/>
        <v>0.5</v>
      </c>
      <c r="N1108" s="76">
        <f t="shared" si="349"/>
        <v>0.5</v>
      </c>
      <c r="O1108" s="76">
        <f t="shared" si="350"/>
        <v>-0.69314718055994529</v>
      </c>
      <c r="Q1108" s="76">
        <f t="shared" si="351"/>
        <v>0</v>
      </c>
      <c r="R1108" s="76">
        <f t="shared" si="352"/>
        <v>1</v>
      </c>
      <c r="S1108" s="76">
        <f t="shared" si="353"/>
        <v>0.5</v>
      </c>
      <c r="T1108" s="76">
        <f t="shared" si="354"/>
        <v>0.5</v>
      </c>
      <c r="U1108" s="76">
        <f t="shared" si="355"/>
        <v>-0.69314718055994529</v>
      </c>
      <c r="W1108" s="76">
        <f t="shared" si="356"/>
        <v>0</v>
      </c>
      <c r="X1108" s="76">
        <f t="shared" si="357"/>
        <v>1</v>
      </c>
      <c r="Y1108" s="76">
        <f t="shared" si="358"/>
        <v>0.5</v>
      </c>
      <c r="Z1108" s="76">
        <f t="shared" si="340"/>
        <v>0.5</v>
      </c>
      <c r="AA1108" s="76">
        <f t="shared" si="359"/>
        <v>-0.69314718055994529</v>
      </c>
    </row>
    <row r="1109" spans="1:27" x14ac:dyDescent="0.25">
      <c r="A1109">
        <v>0</v>
      </c>
      <c r="B1109">
        <v>0</v>
      </c>
      <c r="C1109">
        <v>1</v>
      </c>
      <c r="E1109" s="87">
        <f t="shared" si="341"/>
        <v>0</v>
      </c>
      <c r="F1109" s="87">
        <f t="shared" si="342"/>
        <v>1</v>
      </c>
      <c r="G1109" s="87">
        <f t="shared" si="343"/>
        <v>0.5</v>
      </c>
      <c r="H1109" s="87">
        <f t="shared" si="344"/>
        <v>0.5</v>
      </c>
      <c r="I1109" s="87">
        <f t="shared" si="345"/>
        <v>-0.69314718055994529</v>
      </c>
      <c r="K1109" s="76">
        <f t="shared" si="346"/>
        <v>0.605195533283861</v>
      </c>
      <c r="L1109" s="76">
        <f t="shared" si="347"/>
        <v>1.8316103146534117</v>
      </c>
      <c r="M1109" s="76">
        <f t="shared" si="348"/>
        <v>0.64684406084231982</v>
      </c>
      <c r="N1109" s="76">
        <f t="shared" si="349"/>
        <v>0.35315593915768018</v>
      </c>
      <c r="O1109" s="76">
        <f t="shared" si="350"/>
        <v>-1.0408455656056446</v>
      </c>
      <c r="Q1109" s="76">
        <f t="shared" si="351"/>
        <v>0.605195533283861</v>
      </c>
      <c r="R1109" s="76">
        <f t="shared" si="352"/>
        <v>1.8316103146534117</v>
      </c>
      <c r="S1109" s="76">
        <f t="shared" si="353"/>
        <v>0.64684406084231982</v>
      </c>
      <c r="T1109" s="76">
        <f t="shared" si="354"/>
        <v>0.35315593915768018</v>
      </c>
      <c r="U1109" s="76">
        <f t="shared" si="355"/>
        <v>-1.0408455656056446</v>
      </c>
      <c r="W1109" s="76">
        <f t="shared" si="356"/>
        <v>0</v>
      </c>
      <c r="X1109" s="76">
        <f t="shared" si="357"/>
        <v>1</v>
      </c>
      <c r="Y1109" s="76">
        <f t="shared" si="358"/>
        <v>0.5</v>
      </c>
      <c r="Z1109" s="76">
        <f t="shared" si="340"/>
        <v>0.5</v>
      </c>
      <c r="AA1109" s="76">
        <f t="shared" si="359"/>
        <v>-0.69314718055994529</v>
      </c>
    </row>
    <row r="1110" spans="1:27" x14ac:dyDescent="0.25">
      <c r="A1110">
        <v>0</v>
      </c>
      <c r="B1110">
        <v>0</v>
      </c>
      <c r="C1110">
        <v>0</v>
      </c>
      <c r="E1110" s="87">
        <f t="shared" si="341"/>
        <v>0</v>
      </c>
      <c r="F1110" s="87">
        <f t="shared" si="342"/>
        <v>1</v>
      </c>
      <c r="G1110" s="87">
        <f t="shared" si="343"/>
        <v>0.5</v>
      </c>
      <c r="H1110" s="87">
        <f t="shared" si="344"/>
        <v>0.5</v>
      </c>
      <c r="I1110" s="87">
        <f t="shared" si="345"/>
        <v>-0.69314718055994529</v>
      </c>
      <c r="K1110" s="76">
        <f t="shared" si="346"/>
        <v>0</v>
      </c>
      <c r="L1110" s="76">
        <f t="shared" si="347"/>
        <v>1</v>
      </c>
      <c r="M1110" s="76">
        <f t="shared" si="348"/>
        <v>0.5</v>
      </c>
      <c r="N1110" s="76">
        <f t="shared" si="349"/>
        <v>0.5</v>
      </c>
      <c r="O1110" s="76">
        <f t="shared" si="350"/>
        <v>-0.69314718055994529</v>
      </c>
      <c r="Q1110" s="76">
        <f t="shared" si="351"/>
        <v>0</v>
      </c>
      <c r="R1110" s="76">
        <f t="shared" si="352"/>
        <v>1</v>
      </c>
      <c r="S1110" s="76">
        <f t="shared" si="353"/>
        <v>0.5</v>
      </c>
      <c r="T1110" s="76">
        <f t="shared" si="354"/>
        <v>0.5</v>
      </c>
      <c r="U1110" s="76">
        <f t="shared" si="355"/>
        <v>-0.69314718055994529</v>
      </c>
      <c r="W1110" s="76">
        <f t="shared" si="356"/>
        <v>0</v>
      </c>
      <c r="X1110" s="76">
        <f t="shared" si="357"/>
        <v>1</v>
      </c>
      <c r="Y1110" s="76">
        <f t="shared" si="358"/>
        <v>0.5</v>
      </c>
      <c r="Z1110" s="76">
        <f t="shared" si="340"/>
        <v>0.5</v>
      </c>
      <c r="AA1110" s="76">
        <f t="shared" si="359"/>
        <v>-0.69314718055994529</v>
      </c>
    </row>
    <row r="1111" spans="1:27" x14ac:dyDescent="0.25">
      <c r="A1111">
        <v>0</v>
      </c>
      <c r="B1111">
        <v>0</v>
      </c>
      <c r="C1111">
        <v>0</v>
      </c>
      <c r="E1111" s="87">
        <f t="shared" si="341"/>
        <v>0</v>
      </c>
      <c r="F1111" s="87">
        <f t="shared" si="342"/>
        <v>1</v>
      </c>
      <c r="G1111" s="87">
        <f t="shared" si="343"/>
        <v>0.5</v>
      </c>
      <c r="H1111" s="87">
        <f t="shared" si="344"/>
        <v>0.5</v>
      </c>
      <c r="I1111" s="87">
        <f t="shared" si="345"/>
        <v>-0.69314718055994529</v>
      </c>
      <c r="K1111" s="76">
        <f t="shared" si="346"/>
        <v>0</v>
      </c>
      <c r="L1111" s="76">
        <f t="shared" si="347"/>
        <v>1</v>
      </c>
      <c r="M1111" s="76">
        <f t="shared" si="348"/>
        <v>0.5</v>
      </c>
      <c r="N1111" s="76">
        <f t="shared" si="349"/>
        <v>0.5</v>
      </c>
      <c r="O1111" s="76">
        <f t="shared" si="350"/>
        <v>-0.69314718055994529</v>
      </c>
      <c r="Q1111" s="76">
        <f t="shared" si="351"/>
        <v>0</v>
      </c>
      <c r="R1111" s="76">
        <f t="shared" si="352"/>
        <v>1</v>
      </c>
      <c r="S1111" s="76">
        <f t="shared" si="353"/>
        <v>0.5</v>
      </c>
      <c r="T1111" s="76">
        <f t="shared" si="354"/>
        <v>0.5</v>
      </c>
      <c r="U1111" s="76">
        <f t="shared" si="355"/>
        <v>-0.69314718055994529</v>
      </c>
      <c r="W1111" s="76">
        <f t="shared" si="356"/>
        <v>0</v>
      </c>
      <c r="X1111" s="76">
        <f t="shared" si="357"/>
        <v>1</v>
      </c>
      <c r="Y1111" s="76">
        <f t="shared" si="358"/>
        <v>0.5</v>
      </c>
      <c r="Z1111" s="76">
        <f t="shared" si="340"/>
        <v>0.5</v>
      </c>
      <c r="AA1111" s="76">
        <f t="shared" si="359"/>
        <v>-0.69314718055994529</v>
      </c>
    </row>
    <row r="1112" spans="1:27" x14ac:dyDescent="0.25">
      <c r="A1112">
        <v>0</v>
      </c>
      <c r="B1112">
        <v>0</v>
      </c>
      <c r="C1112">
        <v>0</v>
      </c>
      <c r="E1112" s="87">
        <f t="shared" si="341"/>
        <v>0</v>
      </c>
      <c r="F1112" s="87">
        <f t="shared" si="342"/>
        <v>1</v>
      </c>
      <c r="G1112" s="87">
        <f t="shared" si="343"/>
        <v>0.5</v>
      </c>
      <c r="H1112" s="87">
        <f t="shared" si="344"/>
        <v>0.5</v>
      </c>
      <c r="I1112" s="87">
        <f t="shared" si="345"/>
        <v>-0.69314718055994529</v>
      </c>
      <c r="K1112" s="76">
        <f t="shared" si="346"/>
        <v>0</v>
      </c>
      <c r="L1112" s="76">
        <f t="shared" si="347"/>
        <v>1</v>
      </c>
      <c r="M1112" s="76">
        <f t="shared" si="348"/>
        <v>0.5</v>
      </c>
      <c r="N1112" s="76">
        <f t="shared" si="349"/>
        <v>0.5</v>
      </c>
      <c r="O1112" s="76">
        <f t="shared" si="350"/>
        <v>-0.69314718055994529</v>
      </c>
      <c r="Q1112" s="76">
        <f t="shared" si="351"/>
        <v>0</v>
      </c>
      <c r="R1112" s="76">
        <f t="shared" si="352"/>
        <v>1</v>
      </c>
      <c r="S1112" s="76">
        <f t="shared" si="353"/>
        <v>0.5</v>
      </c>
      <c r="T1112" s="76">
        <f t="shared" si="354"/>
        <v>0.5</v>
      </c>
      <c r="U1112" s="76">
        <f t="shared" si="355"/>
        <v>-0.69314718055994529</v>
      </c>
      <c r="W1112" s="76">
        <f t="shared" si="356"/>
        <v>0</v>
      </c>
      <c r="X1112" s="76">
        <f t="shared" si="357"/>
        <v>1</v>
      </c>
      <c r="Y1112" s="76">
        <f t="shared" si="358"/>
        <v>0.5</v>
      </c>
      <c r="Z1112" s="76">
        <f t="shared" si="340"/>
        <v>0.5</v>
      </c>
      <c r="AA1112" s="76">
        <f t="shared" si="359"/>
        <v>-0.69314718055994529</v>
      </c>
    </row>
    <row r="1113" spans="1:27" x14ac:dyDescent="0.25">
      <c r="A1113">
        <v>0</v>
      </c>
      <c r="B1113">
        <v>0</v>
      </c>
      <c r="C1113">
        <v>0</v>
      </c>
      <c r="E1113" s="87">
        <f t="shared" si="341"/>
        <v>0</v>
      </c>
      <c r="F1113" s="87">
        <f t="shared" si="342"/>
        <v>1</v>
      </c>
      <c r="G1113" s="87">
        <f t="shared" si="343"/>
        <v>0.5</v>
      </c>
      <c r="H1113" s="87">
        <f t="shared" si="344"/>
        <v>0.5</v>
      </c>
      <c r="I1113" s="87">
        <f t="shared" si="345"/>
        <v>-0.69314718055994529</v>
      </c>
      <c r="K1113" s="76">
        <f t="shared" si="346"/>
        <v>0</v>
      </c>
      <c r="L1113" s="76">
        <f t="shared" si="347"/>
        <v>1</v>
      </c>
      <c r="M1113" s="76">
        <f t="shared" si="348"/>
        <v>0.5</v>
      </c>
      <c r="N1113" s="76">
        <f t="shared" si="349"/>
        <v>0.5</v>
      </c>
      <c r="O1113" s="76">
        <f t="shared" si="350"/>
        <v>-0.69314718055994529</v>
      </c>
      <c r="Q1113" s="76">
        <f t="shared" si="351"/>
        <v>0</v>
      </c>
      <c r="R1113" s="76">
        <f t="shared" si="352"/>
        <v>1</v>
      </c>
      <c r="S1113" s="76">
        <f t="shared" si="353"/>
        <v>0.5</v>
      </c>
      <c r="T1113" s="76">
        <f t="shared" si="354"/>
        <v>0.5</v>
      </c>
      <c r="U1113" s="76">
        <f t="shared" si="355"/>
        <v>-0.69314718055994529</v>
      </c>
      <c r="W1113" s="76">
        <f t="shared" si="356"/>
        <v>0</v>
      </c>
      <c r="X1113" s="76">
        <f t="shared" si="357"/>
        <v>1</v>
      </c>
      <c r="Y1113" s="76">
        <f t="shared" si="358"/>
        <v>0.5</v>
      </c>
      <c r="Z1113" s="76">
        <f t="shared" si="340"/>
        <v>0.5</v>
      </c>
      <c r="AA1113" s="76">
        <f t="shared" si="359"/>
        <v>-0.69314718055994529</v>
      </c>
    </row>
    <row r="1114" spans="1:27" x14ac:dyDescent="0.25">
      <c r="A1114">
        <v>0</v>
      </c>
      <c r="B1114">
        <v>0</v>
      </c>
      <c r="C1114">
        <v>0</v>
      </c>
      <c r="E1114" s="87">
        <f t="shared" si="341"/>
        <v>0</v>
      </c>
      <c r="F1114" s="87">
        <f t="shared" si="342"/>
        <v>1</v>
      </c>
      <c r="G1114" s="87">
        <f t="shared" si="343"/>
        <v>0.5</v>
      </c>
      <c r="H1114" s="87">
        <f t="shared" si="344"/>
        <v>0.5</v>
      </c>
      <c r="I1114" s="87">
        <f t="shared" si="345"/>
        <v>-0.69314718055994529</v>
      </c>
      <c r="K1114" s="76">
        <f t="shared" si="346"/>
        <v>0</v>
      </c>
      <c r="L1114" s="76">
        <f t="shared" si="347"/>
        <v>1</v>
      </c>
      <c r="M1114" s="76">
        <f t="shared" si="348"/>
        <v>0.5</v>
      </c>
      <c r="N1114" s="76">
        <f t="shared" si="349"/>
        <v>0.5</v>
      </c>
      <c r="O1114" s="76">
        <f t="shared" si="350"/>
        <v>-0.69314718055994529</v>
      </c>
      <c r="Q1114" s="76">
        <f t="shared" si="351"/>
        <v>0</v>
      </c>
      <c r="R1114" s="76">
        <f t="shared" si="352"/>
        <v>1</v>
      </c>
      <c r="S1114" s="76">
        <f t="shared" si="353"/>
        <v>0.5</v>
      </c>
      <c r="T1114" s="76">
        <f t="shared" si="354"/>
        <v>0.5</v>
      </c>
      <c r="U1114" s="76">
        <f t="shared" si="355"/>
        <v>-0.69314718055994529</v>
      </c>
      <c r="W1114" s="76">
        <f t="shared" si="356"/>
        <v>0</v>
      </c>
      <c r="X1114" s="76">
        <f t="shared" si="357"/>
        <v>1</v>
      </c>
      <c r="Y1114" s="76">
        <f t="shared" si="358"/>
        <v>0.5</v>
      </c>
      <c r="Z1114" s="76">
        <f t="shared" si="340"/>
        <v>0.5</v>
      </c>
      <c r="AA1114" s="76">
        <f t="shared" si="359"/>
        <v>-0.69314718055994529</v>
      </c>
    </row>
    <row r="1115" spans="1:27" x14ac:dyDescent="0.25">
      <c r="A1115">
        <v>0</v>
      </c>
      <c r="B1115">
        <v>0</v>
      </c>
      <c r="C1115">
        <v>0</v>
      </c>
      <c r="E1115" s="87">
        <f t="shared" si="341"/>
        <v>0</v>
      </c>
      <c r="F1115" s="87">
        <f t="shared" si="342"/>
        <v>1</v>
      </c>
      <c r="G1115" s="87">
        <f t="shared" si="343"/>
        <v>0.5</v>
      </c>
      <c r="H1115" s="87">
        <f t="shared" si="344"/>
        <v>0.5</v>
      </c>
      <c r="I1115" s="87">
        <f t="shared" si="345"/>
        <v>-0.69314718055994529</v>
      </c>
      <c r="K1115" s="76">
        <f t="shared" si="346"/>
        <v>0</v>
      </c>
      <c r="L1115" s="76">
        <f t="shared" si="347"/>
        <v>1</v>
      </c>
      <c r="M1115" s="76">
        <f t="shared" si="348"/>
        <v>0.5</v>
      </c>
      <c r="N1115" s="76">
        <f t="shared" si="349"/>
        <v>0.5</v>
      </c>
      <c r="O1115" s="76">
        <f t="shared" si="350"/>
        <v>-0.69314718055994529</v>
      </c>
      <c r="Q1115" s="76">
        <f t="shared" si="351"/>
        <v>0</v>
      </c>
      <c r="R1115" s="76">
        <f t="shared" si="352"/>
        <v>1</v>
      </c>
      <c r="S1115" s="76">
        <f t="shared" si="353"/>
        <v>0.5</v>
      </c>
      <c r="T1115" s="76">
        <f t="shared" si="354"/>
        <v>0.5</v>
      </c>
      <c r="U1115" s="76">
        <f t="shared" si="355"/>
        <v>-0.69314718055994529</v>
      </c>
      <c r="W1115" s="76">
        <f t="shared" si="356"/>
        <v>0</v>
      </c>
      <c r="X1115" s="76">
        <f t="shared" si="357"/>
        <v>1</v>
      </c>
      <c r="Y1115" s="76">
        <f t="shared" si="358"/>
        <v>0.5</v>
      </c>
      <c r="Z1115" s="76">
        <f t="shared" si="340"/>
        <v>0.5</v>
      </c>
      <c r="AA1115" s="76">
        <f t="shared" si="359"/>
        <v>-0.69314718055994529</v>
      </c>
    </row>
    <row r="1116" spans="1:27" x14ac:dyDescent="0.25">
      <c r="A1116">
        <v>0</v>
      </c>
      <c r="B1116">
        <v>0</v>
      </c>
      <c r="C1116">
        <v>0</v>
      </c>
      <c r="E1116" s="87">
        <f t="shared" si="341"/>
        <v>0</v>
      </c>
      <c r="F1116" s="87">
        <f t="shared" si="342"/>
        <v>1</v>
      </c>
      <c r="G1116" s="87">
        <f t="shared" si="343"/>
        <v>0.5</v>
      </c>
      <c r="H1116" s="87">
        <f t="shared" si="344"/>
        <v>0.5</v>
      </c>
      <c r="I1116" s="87">
        <f t="shared" si="345"/>
        <v>-0.69314718055994529</v>
      </c>
      <c r="K1116" s="76">
        <f t="shared" si="346"/>
        <v>0</v>
      </c>
      <c r="L1116" s="76">
        <f t="shared" si="347"/>
        <v>1</v>
      </c>
      <c r="M1116" s="76">
        <f t="shared" si="348"/>
        <v>0.5</v>
      </c>
      <c r="N1116" s="76">
        <f t="shared" si="349"/>
        <v>0.5</v>
      </c>
      <c r="O1116" s="76">
        <f t="shared" si="350"/>
        <v>-0.69314718055994529</v>
      </c>
      <c r="Q1116" s="76">
        <f t="shared" si="351"/>
        <v>0</v>
      </c>
      <c r="R1116" s="76">
        <f t="shared" si="352"/>
        <v>1</v>
      </c>
      <c r="S1116" s="76">
        <f t="shared" si="353"/>
        <v>0.5</v>
      </c>
      <c r="T1116" s="76">
        <f t="shared" si="354"/>
        <v>0.5</v>
      </c>
      <c r="U1116" s="76">
        <f t="shared" si="355"/>
        <v>-0.69314718055994529</v>
      </c>
      <c r="W1116" s="76">
        <f t="shared" si="356"/>
        <v>0</v>
      </c>
      <c r="X1116" s="76">
        <f t="shared" si="357"/>
        <v>1</v>
      </c>
      <c r="Y1116" s="76">
        <f t="shared" si="358"/>
        <v>0.5</v>
      </c>
      <c r="Z1116" s="76">
        <f t="shared" si="340"/>
        <v>0.5</v>
      </c>
      <c r="AA1116" s="76">
        <f t="shared" si="359"/>
        <v>-0.69314718055994529</v>
      </c>
    </row>
    <row r="1117" spans="1:27" x14ac:dyDescent="0.25">
      <c r="A1117">
        <v>0</v>
      </c>
      <c r="B1117">
        <v>0</v>
      </c>
      <c r="C1117">
        <v>0</v>
      </c>
      <c r="E1117" s="87">
        <f t="shared" si="341"/>
        <v>0</v>
      </c>
      <c r="F1117" s="87">
        <f t="shared" si="342"/>
        <v>1</v>
      </c>
      <c r="G1117" s="87">
        <f t="shared" si="343"/>
        <v>0.5</v>
      </c>
      <c r="H1117" s="87">
        <f t="shared" si="344"/>
        <v>0.5</v>
      </c>
      <c r="I1117" s="87">
        <f t="shared" si="345"/>
        <v>-0.69314718055994529</v>
      </c>
      <c r="K1117" s="76">
        <f t="shared" si="346"/>
        <v>0</v>
      </c>
      <c r="L1117" s="76">
        <f t="shared" si="347"/>
        <v>1</v>
      </c>
      <c r="M1117" s="76">
        <f t="shared" si="348"/>
        <v>0.5</v>
      </c>
      <c r="N1117" s="76">
        <f t="shared" si="349"/>
        <v>0.5</v>
      </c>
      <c r="O1117" s="76">
        <f t="shared" si="350"/>
        <v>-0.69314718055994529</v>
      </c>
      <c r="Q1117" s="76">
        <f t="shared" si="351"/>
        <v>0</v>
      </c>
      <c r="R1117" s="76">
        <f t="shared" si="352"/>
        <v>1</v>
      </c>
      <c r="S1117" s="76">
        <f t="shared" si="353"/>
        <v>0.5</v>
      </c>
      <c r="T1117" s="76">
        <f t="shared" si="354"/>
        <v>0.5</v>
      </c>
      <c r="U1117" s="76">
        <f t="shared" si="355"/>
        <v>-0.69314718055994529</v>
      </c>
      <c r="W1117" s="76">
        <f t="shared" si="356"/>
        <v>0</v>
      </c>
      <c r="X1117" s="76">
        <f t="shared" si="357"/>
        <v>1</v>
      </c>
      <c r="Y1117" s="76">
        <f t="shared" si="358"/>
        <v>0.5</v>
      </c>
      <c r="Z1117" s="76">
        <f t="shared" si="340"/>
        <v>0.5</v>
      </c>
      <c r="AA1117" s="76">
        <f t="shared" si="359"/>
        <v>-0.69314718055994529</v>
      </c>
    </row>
    <row r="1118" spans="1:27" x14ac:dyDescent="0.25">
      <c r="A1118">
        <v>0</v>
      </c>
      <c r="B1118">
        <v>0</v>
      </c>
      <c r="C1118">
        <v>1</v>
      </c>
      <c r="E1118" s="87">
        <f t="shared" si="341"/>
        <v>0</v>
      </c>
      <c r="F1118" s="87">
        <f t="shared" si="342"/>
        <v>1</v>
      </c>
      <c r="G1118" s="87">
        <f t="shared" si="343"/>
        <v>0.5</v>
      </c>
      <c r="H1118" s="87">
        <f t="shared" si="344"/>
        <v>0.5</v>
      </c>
      <c r="I1118" s="87">
        <f t="shared" si="345"/>
        <v>-0.69314718055994529</v>
      </c>
      <c r="K1118" s="76">
        <f t="shared" si="346"/>
        <v>0.605195533283861</v>
      </c>
      <c r="L1118" s="76">
        <f t="shared" si="347"/>
        <v>1.8316103146534117</v>
      </c>
      <c r="M1118" s="76">
        <f t="shared" si="348"/>
        <v>0.64684406084231982</v>
      </c>
      <c r="N1118" s="76">
        <f t="shared" si="349"/>
        <v>0.35315593915768018</v>
      </c>
      <c r="O1118" s="76">
        <f t="shared" si="350"/>
        <v>-1.0408455656056446</v>
      </c>
      <c r="Q1118" s="76">
        <f t="shared" si="351"/>
        <v>0.605195533283861</v>
      </c>
      <c r="R1118" s="76">
        <f t="shared" si="352"/>
        <v>1.8316103146534117</v>
      </c>
      <c r="S1118" s="76">
        <f t="shared" si="353"/>
        <v>0.64684406084231982</v>
      </c>
      <c r="T1118" s="76">
        <f t="shared" si="354"/>
        <v>0.35315593915768018</v>
      </c>
      <c r="U1118" s="76">
        <f t="shared" si="355"/>
        <v>-1.0408455656056446</v>
      </c>
      <c r="W1118" s="76">
        <f t="shared" si="356"/>
        <v>0</v>
      </c>
      <c r="X1118" s="76">
        <f t="shared" si="357"/>
        <v>1</v>
      </c>
      <c r="Y1118" s="76">
        <f t="shared" si="358"/>
        <v>0.5</v>
      </c>
      <c r="Z1118" s="76">
        <f t="shared" si="340"/>
        <v>0.5</v>
      </c>
      <c r="AA1118" s="76">
        <f t="shared" si="359"/>
        <v>-0.69314718055994529</v>
      </c>
    </row>
    <row r="1119" spans="1:27" x14ac:dyDescent="0.25">
      <c r="A1119">
        <v>0</v>
      </c>
      <c r="B1119">
        <v>0</v>
      </c>
      <c r="C1119">
        <v>0</v>
      </c>
      <c r="E1119" s="87">
        <f t="shared" si="341"/>
        <v>0</v>
      </c>
      <c r="F1119" s="87">
        <f t="shared" si="342"/>
        <v>1</v>
      </c>
      <c r="G1119" s="87">
        <f t="shared" si="343"/>
        <v>0.5</v>
      </c>
      <c r="H1119" s="87">
        <f t="shared" si="344"/>
        <v>0.5</v>
      </c>
      <c r="I1119" s="87">
        <f t="shared" si="345"/>
        <v>-0.69314718055994529</v>
      </c>
      <c r="K1119" s="76">
        <f t="shared" si="346"/>
        <v>0</v>
      </c>
      <c r="L1119" s="76">
        <f t="shared" si="347"/>
        <v>1</v>
      </c>
      <c r="M1119" s="76">
        <f t="shared" si="348"/>
        <v>0.5</v>
      </c>
      <c r="N1119" s="76">
        <f t="shared" si="349"/>
        <v>0.5</v>
      </c>
      <c r="O1119" s="76">
        <f t="shared" si="350"/>
        <v>-0.69314718055994529</v>
      </c>
      <c r="Q1119" s="76">
        <f t="shared" si="351"/>
        <v>0</v>
      </c>
      <c r="R1119" s="76">
        <f t="shared" si="352"/>
        <v>1</v>
      </c>
      <c r="S1119" s="76">
        <f t="shared" si="353"/>
        <v>0.5</v>
      </c>
      <c r="T1119" s="76">
        <f t="shared" si="354"/>
        <v>0.5</v>
      </c>
      <c r="U1119" s="76">
        <f t="shared" si="355"/>
        <v>-0.69314718055994529</v>
      </c>
      <c r="W1119" s="76">
        <f t="shared" si="356"/>
        <v>0</v>
      </c>
      <c r="X1119" s="76">
        <f t="shared" si="357"/>
        <v>1</v>
      </c>
      <c r="Y1119" s="76">
        <f t="shared" si="358"/>
        <v>0.5</v>
      </c>
      <c r="Z1119" s="76">
        <f t="shared" si="340"/>
        <v>0.5</v>
      </c>
      <c r="AA1119" s="76">
        <f t="shared" si="359"/>
        <v>-0.69314718055994529</v>
      </c>
    </row>
    <row r="1120" spans="1:27" x14ac:dyDescent="0.25">
      <c r="A1120">
        <v>0</v>
      </c>
      <c r="B1120">
        <v>0</v>
      </c>
      <c r="C1120">
        <v>0</v>
      </c>
      <c r="E1120" s="87">
        <f t="shared" si="341"/>
        <v>0</v>
      </c>
      <c r="F1120" s="87">
        <f t="shared" si="342"/>
        <v>1</v>
      </c>
      <c r="G1120" s="87">
        <f t="shared" si="343"/>
        <v>0.5</v>
      </c>
      <c r="H1120" s="87">
        <f t="shared" si="344"/>
        <v>0.5</v>
      </c>
      <c r="I1120" s="87">
        <f t="shared" si="345"/>
        <v>-0.69314718055994529</v>
      </c>
      <c r="K1120" s="76">
        <f t="shared" si="346"/>
        <v>0</v>
      </c>
      <c r="L1120" s="76">
        <f t="shared" si="347"/>
        <v>1</v>
      </c>
      <c r="M1120" s="76">
        <f t="shared" si="348"/>
        <v>0.5</v>
      </c>
      <c r="N1120" s="76">
        <f t="shared" si="349"/>
        <v>0.5</v>
      </c>
      <c r="O1120" s="76">
        <f t="shared" si="350"/>
        <v>-0.69314718055994529</v>
      </c>
      <c r="Q1120" s="76">
        <f t="shared" si="351"/>
        <v>0</v>
      </c>
      <c r="R1120" s="76">
        <f t="shared" si="352"/>
        <v>1</v>
      </c>
      <c r="S1120" s="76">
        <f t="shared" si="353"/>
        <v>0.5</v>
      </c>
      <c r="T1120" s="76">
        <f t="shared" si="354"/>
        <v>0.5</v>
      </c>
      <c r="U1120" s="76">
        <f t="shared" si="355"/>
        <v>-0.69314718055994529</v>
      </c>
      <c r="W1120" s="76">
        <f t="shared" si="356"/>
        <v>0</v>
      </c>
      <c r="X1120" s="76">
        <f t="shared" si="357"/>
        <v>1</v>
      </c>
      <c r="Y1120" s="76">
        <f t="shared" si="358"/>
        <v>0.5</v>
      </c>
      <c r="Z1120" s="76">
        <f t="shared" si="340"/>
        <v>0.5</v>
      </c>
      <c r="AA1120" s="76">
        <f t="shared" si="359"/>
        <v>-0.69314718055994529</v>
      </c>
    </row>
    <row r="1121" spans="1:27" x14ac:dyDescent="0.25">
      <c r="A1121">
        <v>0</v>
      </c>
      <c r="B1121">
        <v>0</v>
      </c>
      <c r="C1121">
        <v>0</v>
      </c>
      <c r="E1121" s="87">
        <f t="shared" si="341"/>
        <v>0</v>
      </c>
      <c r="F1121" s="87">
        <f t="shared" si="342"/>
        <v>1</v>
      </c>
      <c r="G1121" s="87">
        <f t="shared" si="343"/>
        <v>0.5</v>
      </c>
      <c r="H1121" s="87">
        <f t="shared" si="344"/>
        <v>0.5</v>
      </c>
      <c r="I1121" s="87">
        <f t="shared" si="345"/>
        <v>-0.69314718055994529</v>
      </c>
      <c r="K1121" s="76">
        <f t="shared" si="346"/>
        <v>0</v>
      </c>
      <c r="L1121" s="76">
        <f t="shared" si="347"/>
        <v>1</v>
      </c>
      <c r="M1121" s="76">
        <f t="shared" si="348"/>
        <v>0.5</v>
      </c>
      <c r="N1121" s="76">
        <f t="shared" si="349"/>
        <v>0.5</v>
      </c>
      <c r="O1121" s="76">
        <f t="shared" si="350"/>
        <v>-0.69314718055994529</v>
      </c>
      <c r="Q1121" s="76">
        <f t="shared" si="351"/>
        <v>0</v>
      </c>
      <c r="R1121" s="76">
        <f t="shared" si="352"/>
        <v>1</v>
      </c>
      <c r="S1121" s="76">
        <f t="shared" si="353"/>
        <v>0.5</v>
      </c>
      <c r="T1121" s="76">
        <f t="shared" si="354"/>
        <v>0.5</v>
      </c>
      <c r="U1121" s="76">
        <f t="shared" si="355"/>
        <v>-0.69314718055994529</v>
      </c>
      <c r="W1121" s="76">
        <f t="shared" si="356"/>
        <v>0</v>
      </c>
      <c r="X1121" s="76">
        <f t="shared" si="357"/>
        <v>1</v>
      </c>
      <c r="Y1121" s="76">
        <f t="shared" si="358"/>
        <v>0.5</v>
      </c>
      <c r="Z1121" s="76">
        <f t="shared" si="340"/>
        <v>0.5</v>
      </c>
      <c r="AA1121" s="76">
        <f t="shared" si="359"/>
        <v>-0.69314718055994529</v>
      </c>
    </row>
    <row r="1122" spans="1:27" x14ac:dyDescent="0.25">
      <c r="A1122">
        <v>0</v>
      </c>
      <c r="B1122">
        <v>0</v>
      </c>
      <c r="C1122">
        <v>0</v>
      </c>
      <c r="E1122" s="87">
        <f t="shared" si="341"/>
        <v>0</v>
      </c>
      <c r="F1122" s="87">
        <f t="shared" si="342"/>
        <v>1</v>
      </c>
      <c r="G1122" s="87">
        <f t="shared" si="343"/>
        <v>0.5</v>
      </c>
      <c r="H1122" s="87">
        <f t="shared" si="344"/>
        <v>0.5</v>
      </c>
      <c r="I1122" s="87">
        <f t="shared" si="345"/>
        <v>-0.69314718055994529</v>
      </c>
      <c r="K1122" s="76">
        <f t="shared" si="346"/>
        <v>0</v>
      </c>
      <c r="L1122" s="76">
        <f t="shared" si="347"/>
        <v>1</v>
      </c>
      <c r="M1122" s="76">
        <f t="shared" si="348"/>
        <v>0.5</v>
      </c>
      <c r="N1122" s="76">
        <f t="shared" si="349"/>
        <v>0.5</v>
      </c>
      <c r="O1122" s="76">
        <f t="shared" si="350"/>
        <v>-0.69314718055994529</v>
      </c>
      <c r="Q1122" s="76">
        <f t="shared" si="351"/>
        <v>0</v>
      </c>
      <c r="R1122" s="76">
        <f t="shared" si="352"/>
        <v>1</v>
      </c>
      <c r="S1122" s="76">
        <f t="shared" si="353"/>
        <v>0.5</v>
      </c>
      <c r="T1122" s="76">
        <f t="shared" si="354"/>
        <v>0.5</v>
      </c>
      <c r="U1122" s="76">
        <f t="shared" si="355"/>
        <v>-0.69314718055994529</v>
      </c>
      <c r="W1122" s="76">
        <f t="shared" si="356"/>
        <v>0</v>
      </c>
      <c r="X1122" s="76">
        <f t="shared" si="357"/>
        <v>1</v>
      </c>
      <c r="Y1122" s="76">
        <f t="shared" si="358"/>
        <v>0.5</v>
      </c>
      <c r="Z1122" s="76">
        <f t="shared" si="340"/>
        <v>0.5</v>
      </c>
      <c r="AA1122" s="76">
        <f t="shared" si="359"/>
        <v>-0.69314718055994529</v>
      </c>
    </row>
    <row r="1123" spans="1:27" x14ac:dyDescent="0.25">
      <c r="A1123">
        <v>0</v>
      </c>
      <c r="B1123">
        <v>0</v>
      </c>
      <c r="C1123">
        <v>0</v>
      </c>
      <c r="E1123" s="87">
        <f t="shared" si="341"/>
        <v>0</v>
      </c>
      <c r="F1123" s="87">
        <f t="shared" si="342"/>
        <v>1</v>
      </c>
      <c r="G1123" s="87">
        <f t="shared" si="343"/>
        <v>0.5</v>
      </c>
      <c r="H1123" s="87">
        <f t="shared" si="344"/>
        <v>0.5</v>
      </c>
      <c r="I1123" s="87">
        <f t="shared" si="345"/>
        <v>-0.69314718055994529</v>
      </c>
      <c r="K1123" s="76">
        <f t="shared" si="346"/>
        <v>0</v>
      </c>
      <c r="L1123" s="76">
        <f t="shared" si="347"/>
        <v>1</v>
      </c>
      <c r="M1123" s="76">
        <f t="shared" si="348"/>
        <v>0.5</v>
      </c>
      <c r="N1123" s="76">
        <f t="shared" si="349"/>
        <v>0.5</v>
      </c>
      <c r="O1123" s="76">
        <f t="shared" si="350"/>
        <v>-0.69314718055994529</v>
      </c>
      <c r="Q1123" s="76">
        <f t="shared" si="351"/>
        <v>0</v>
      </c>
      <c r="R1123" s="76">
        <f t="shared" si="352"/>
        <v>1</v>
      </c>
      <c r="S1123" s="76">
        <f t="shared" si="353"/>
        <v>0.5</v>
      </c>
      <c r="T1123" s="76">
        <f t="shared" si="354"/>
        <v>0.5</v>
      </c>
      <c r="U1123" s="76">
        <f t="shared" si="355"/>
        <v>-0.69314718055994529</v>
      </c>
      <c r="W1123" s="76">
        <f t="shared" si="356"/>
        <v>0</v>
      </c>
      <c r="X1123" s="76">
        <f t="shared" si="357"/>
        <v>1</v>
      </c>
      <c r="Y1123" s="76">
        <f t="shared" si="358"/>
        <v>0.5</v>
      </c>
      <c r="Z1123" s="76">
        <f t="shared" si="340"/>
        <v>0.5</v>
      </c>
      <c r="AA1123" s="76">
        <f t="shared" si="359"/>
        <v>-0.69314718055994529</v>
      </c>
    </row>
    <row r="1124" spans="1:27" x14ac:dyDescent="0.25">
      <c r="A1124">
        <v>0</v>
      </c>
      <c r="B1124">
        <v>0</v>
      </c>
      <c r="C1124">
        <v>0</v>
      </c>
      <c r="E1124" s="87">
        <f t="shared" si="341"/>
        <v>0</v>
      </c>
      <c r="F1124" s="87">
        <f t="shared" si="342"/>
        <v>1</v>
      </c>
      <c r="G1124" s="87">
        <f t="shared" si="343"/>
        <v>0.5</v>
      </c>
      <c r="H1124" s="87">
        <f t="shared" si="344"/>
        <v>0.5</v>
      </c>
      <c r="I1124" s="87">
        <f t="shared" si="345"/>
        <v>-0.69314718055994529</v>
      </c>
      <c r="K1124" s="76">
        <f t="shared" si="346"/>
        <v>0</v>
      </c>
      <c r="L1124" s="76">
        <f t="shared" si="347"/>
        <v>1</v>
      </c>
      <c r="M1124" s="76">
        <f t="shared" si="348"/>
        <v>0.5</v>
      </c>
      <c r="N1124" s="76">
        <f t="shared" si="349"/>
        <v>0.5</v>
      </c>
      <c r="O1124" s="76">
        <f t="shared" si="350"/>
        <v>-0.69314718055994529</v>
      </c>
      <c r="Q1124" s="76">
        <f t="shared" si="351"/>
        <v>0</v>
      </c>
      <c r="R1124" s="76">
        <f t="shared" si="352"/>
        <v>1</v>
      </c>
      <c r="S1124" s="76">
        <f t="shared" si="353"/>
        <v>0.5</v>
      </c>
      <c r="T1124" s="76">
        <f t="shared" si="354"/>
        <v>0.5</v>
      </c>
      <c r="U1124" s="76">
        <f t="shared" si="355"/>
        <v>-0.69314718055994529</v>
      </c>
      <c r="W1124" s="76">
        <f t="shared" si="356"/>
        <v>0</v>
      </c>
      <c r="X1124" s="76">
        <f t="shared" si="357"/>
        <v>1</v>
      </c>
      <c r="Y1124" s="76">
        <f t="shared" si="358"/>
        <v>0.5</v>
      </c>
      <c r="Z1124" s="76">
        <f t="shared" si="340"/>
        <v>0.5</v>
      </c>
      <c r="AA1124" s="76">
        <f t="shared" si="359"/>
        <v>-0.69314718055994529</v>
      </c>
    </row>
    <row r="1125" spans="1:27" x14ac:dyDescent="0.25">
      <c r="A1125">
        <v>0</v>
      </c>
      <c r="B1125">
        <v>0</v>
      </c>
      <c r="C1125">
        <v>1</v>
      </c>
      <c r="E1125" s="87">
        <f t="shared" si="341"/>
        <v>0</v>
      </c>
      <c r="F1125" s="87">
        <f t="shared" si="342"/>
        <v>1</v>
      </c>
      <c r="G1125" s="87">
        <f t="shared" si="343"/>
        <v>0.5</v>
      </c>
      <c r="H1125" s="87">
        <f t="shared" si="344"/>
        <v>0.5</v>
      </c>
      <c r="I1125" s="87">
        <f t="shared" si="345"/>
        <v>-0.69314718055994529</v>
      </c>
      <c r="K1125" s="76">
        <f t="shared" si="346"/>
        <v>0.605195533283861</v>
      </c>
      <c r="L1125" s="76">
        <f t="shared" si="347"/>
        <v>1.8316103146534117</v>
      </c>
      <c r="M1125" s="76">
        <f t="shared" si="348"/>
        <v>0.64684406084231982</v>
      </c>
      <c r="N1125" s="76">
        <f t="shared" si="349"/>
        <v>0.35315593915768018</v>
      </c>
      <c r="O1125" s="76">
        <f t="shared" si="350"/>
        <v>-1.0408455656056446</v>
      </c>
      <c r="Q1125" s="76">
        <f t="shared" si="351"/>
        <v>0.605195533283861</v>
      </c>
      <c r="R1125" s="76">
        <f t="shared" si="352"/>
        <v>1.8316103146534117</v>
      </c>
      <c r="S1125" s="76">
        <f t="shared" si="353"/>
        <v>0.64684406084231982</v>
      </c>
      <c r="T1125" s="76">
        <f t="shared" si="354"/>
        <v>0.35315593915768018</v>
      </c>
      <c r="U1125" s="76">
        <f t="shared" si="355"/>
        <v>-1.0408455656056446</v>
      </c>
      <c r="W1125" s="76">
        <f t="shared" si="356"/>
        <v>0</v>
      </c>
      <c r="X1125" s="76">
        <f t="shared" si="357"/>
        <v>1</v>
      </c>
      <c r="Y1125" s="76">
        <f t="shared" si="358"/>
        <v>0.5</v>
      </c>
      <c r="Z1125" s="76">
        <f t="shared" si="340"/>
        <v>0.5</v>
      </c>
      <c r="AA1125" s="76">
        <f t="shared" si="359"/>
        <v>-0.69314718055994529</v>
      </c>
    </row>
    <row r="1126" spans="1:27" x14ac:dyDescent="0.25">
      <c r="A1126">
        <v>0</v>
      </c>
      <c r="B1126">
        <v>0</v>
      </c>
      <c r="C1126">
        <v>0</v>
      </c>
      <c r="E1126" s="87">
        <f t="shared" si="341"/>
        <v>0</v>
      </c>
      <c r="F1126" s="87">
        <f t="shared" si="342"/>
        <v>1</v>
      </c>
      <c r="G1126" s="87">
        <f t="shared" si="343"/>
        <v>0.5</v>
      </c>
      <c r="H1126" s="87">
        <f t="shared" si="344"/>
        <v>0.5</v>
      </c>
      <c r="I1126" s="87">
        <f t="shared" si="345"/>
        <v>-0.69314718055994529</v>
      </c>
      <c r="K1126" s="76">
        <f t="shared" si="346"/>
        <v>0</v>
      </c>
      <c r="L1126" s="76">
        <f t="shared" si="347"/>
        <v>1</v>
      </c>
      <c r="M1126" s="76">
        <f t="shared" si="348"/>
        <v>0.5</v>
      </c>
      <c r="N1126" s="76">
        <f t="shared" si="349"/>
        <v>0.5</v>
      </c>
      <c r="O1126" s="76">
        <f t="shared" si="350"/>
        <v>-0.69314718055994529</v>
      </c>
      <c r="Q1126" s="76">
        <f t="shared" si="351"/>
        <v>0</v>
      </c>
      <c r="R1126" s="76">
        <f t="shared" si="352"/>
        <v>1</v>
      </c>
      <c r="S1126" s="76">
        <f t="shared" si="353"/>
        <v>0.5</v>
      </c>
      <c r="T1126" s="76">
        <f t="shared" si="354"/>
        <v>0.5</v>
      </c>
      <c r="U1126" s="76">
        <f t="shared" si="355"/>
        <v>-0.69314718055994529</v>
      </c>
      <c r="W1126" s="76">
        <f t="shared" si="356"/>
        <v>0</v>
      </c>
      <c r="X1126" s="76">
        <f t="shared" si="357"/>
        <v>1</v>
      </c>
      <c r="Y1126" s="76">
        <f t="shared" si="358"/>
        <v>0.5</v>
      </c>
      <c r="Z1126" s="76">
        <f t="shared" si="340"/>
        <v>0.5</v>
      </c>
      <c r="AA1126" s="76">
        <f t="shared" si="359"/>
        <v>-0.69314718055994529</v>
      </c>
    </row>
    <row r="1127" spans="1:27" x14ac:dyDescent="0.25">
      <c r="A1127">
        <v>0</v>
      </c>
      <c r="B1127">
        <v>0</v>
      </c>
      <c r="C1127">
        <v>0</v>
      </c>
      <c r="E1127" s="87">
        <f t="shared" si="341"/>
        <v>0</v>
      </c>
      <c r="F1127" s="87">
        <f t="shared" si="342"/>
        <v>1</v>
      </c>
      <c r="G1127" s="87">
        <f t="shared" si="343"/>
        <v>0.5</v>
      </c>
      <c r="H1127" s="87">
        <f t="shared" si="344"/>
        <v>0.5</v>
      </c>
      <c r="I1127" s="87">
        <f t="shared" si="345"/>
        <v>-0.69314718055994529</v>
      </c>
      <c r="K1127" s="76">
        <f t="shared" si="346"/>
        <v>0</v>
      </c>
      <c r="L1127" s="76">
        <f t="shared" si="347"/>
        <v>1</v>
      </c>
      <c r="M1127" s="76">
        <f t="shared" si="348"/>
        <v>0.5</v>
      </c>
      <c r="N1127" s="76">
        <f t="shared" si="349"/>
        <v>0.5</v>
      </c>
      <c r="O1127" s="76">
        <f t="shared" si="350"/>
        <v>-0.69314718055994529</v>
      </c>
      <c r="Q1127" s="76">
        <f t="shared" si="351"/>
        <v>0</v>
      </c>
      <c r="R1127" s="76">
        <f t="shared" si="352"/>
        <v>1</v>
      </c>
      <c r="S1127" s="76">
        <f t="shared" si="353"/>
        <v>0.5</v>
      </c>
      <c r="T1127" s="76">
        <f t="shared" si="354"/>
        <v>0.5</v>
      </c>
      <c r="U1127" s="76">
        <f t="shared" si="355"/>
        <v>-0.69314718055994529</v>
      </c>
      <c r="W1127" s="76">
        <f t="shared" si="356"/>
        <v>0</v>
      </c>
      <c r="X1127" s="76">
        <f t="shared" si="357"/>
        <v>1</v>
      </c>
      <c r="Y1127" s="76">
        <f t="shared" si="358"/>
        <v>0.5</v>
      </c>
      <c r="Z1127" s="76">
        <f t="shared" si="340"/>
        <v>0.5</v>
      </c>
      <c r="AA1127" s="76">
        <f t="shared" si="359"/>
        <v>-0.69314718055994529</v>
      </c>
    </row>
    <row r="1128" spans="1:27" x14ac:dyDescent="0.25">
      <c r="A1128">
        <v>0</v>
      </c>
      <c r="B1128">
        <v>0</v>
      </c>
      <c r="C1128">
        <v>0</v>
      </c>
      <c r="E1128" s="87">
        <f t="shared" si="341"/>
        <v>0</v>
      </c>
      <c r="F1128" s="87">
        <f t="shared" si="342"/>
        <v>1</v>
      </c>
      <c r="G1128" s="87">
        <f t="shared" si="343"/>
        <v>0.5</v>
      </c>
      <c r="H1128" s="87">
        <f t="shared" si="344"/>
        <v>0.5</v>
      </c>
      <c r="I1128" s="87">
        <f t="shared" si="345"/>
        <v>-0.69314718055994529</v>
      </c>
      <c r="K1128" s="76">
        <f t="shared" si="346"/>
        <v>0</v>
      </c>
      <c r="L1128" s="76">
        <f t="shared" si="347"/>
        <v>1</v>
      </c>
      <c r="M1128" s="76">
        <f t="shared" si="348"/>
        <v>0.5</v>
      </c>
      <c r="N1128" s="76">
        <f t="shared" si="349"/>
        <v>0.5</v>
      </c>
      <c r="O1128" s="76">
        <f t="shared" si="350"/>
        <v>-0.69314718055994529</v>
      </c>
      <c r="Q1128" s="76">
        <f t="shared" si="351"/>
        <v>0</v>
      </c>
      <c r="R1128" s="76">
        <f t="shared" si="352"/>
        <v>1</v>
      </c>
      <c r="S1128" s="76">
        <f t="shared" si="353"/>
        <v>0.5</v>
      </c>
      <c r="T1128" s="76">
        <f t="shared" si="354"/>
        <v>0.5</v>
      </c>
      <c r="U1128" s="76">
        <f t="shared" si="355"/>
        <v>-0.69314718055994529</v>
      </c>
      <c r="W1128" s="76">
        <f t="shared" si="356"/>
        <v>0</v>
      </c>
      <c r="X1128" s="76">
        <f t="shared" si="357"/>
        <v>1</v>
      </c>
      <c r="Y1128" s="76">
        <f t="shared" si="358"/>
        <v>0.5</v>
      </c>
      <c r="Z1128" s="76">
        <f t="shared" si="340"/>
        <v>0.5</v>
      </c>
      <c r="AA1128" s="76">
        <f t="shared" si="359"/>
        <v>-0.69314718055994529</v>
      </c>
    </row>
    <row r="1129" spans="1:27" x14ac:dyDescent="0.25">
      <c r="A1129">
        <v>0</v>
      </c>
      <c r="B1129">
        <v>0</v>
      </c>
      <c r="C1129">
        <v>0</v>
      </c>
      <c r="E1129" s="87">
        <f t="shared" si="341"/>
        <v>0</v>
      </c>
      <c r="F1129" s="87">
        <f t="shared" si="342"/>
        <v>1</v>
      </c>
      <c r="G1129" s="87">
        <f t="shared" si="343"/>
        <v>0.5</v>
      </c>
      <c r="H1129" s="87">
        <f t="shared" si="344"/>
        <v>0.5</v>
      </c>
      <c r="I1129" s="87">
        <f t="shared" si="345"/>
        <v>-0.69314718055994529</v>
      </c>
      <c r="K1129" s="76">
        <f t="shared" si="346"/>
        <v>0</v>
      </c>
      <c r="L1129" s="76">
        <f t="shared" si="347"/>
        <v>1</v>
      </c>
      <c r="M1129" s="76">
        <f t="shared" si="348"/>
        <v>0.5</v>
      </c>
      <c r="N1129" s="76">
        <f t="shared" si="349"/>
        <v>0.5</v>
      </c>
      <c r="O1129" s="76">
        <f t="shared" si="350"/>
        <v>-0.69314718055994529</v>
      </c>
      <c r="Q1129" s="76">
        <f t="shared" si="351"/>
        <v>0</v>
      </c>
      <c r="R1129" s="76">
        <f t="shared" si="352"/>
        <v>1</v>
      </c>
      <c r="S1129" s="76">
        <f t="shared" si="353"/>
        <v>0.5</v>
      </c>
      <c r="T1129" s="76">
        <f t="shared" si="354"/>
        <v>0.5</v>
      </c>
      <c r="U1129" s="76">
        <f t="shared" si="355"/>
        <v>-0.69314718055994529</v>
      </c>
      <c r="W1129" s="76">
        <f t="shared" si="356"/>
        <v>0</v>
      </c>
      <c r="X1129" s="76">
        <f t="shared" si="357"/>
        <v>1</v>
      </c>
      <c r="Y1129" s="76">
        <f t="shared" si="358"/>
        <v>0.5</v>
      </c>
      <c r="Z1129" s="76">
        <f t="shared" si="340"/>
        <v>0.5</v>
      </c>
      <c r="AA1129" s="76">
        <f t="shared" si="359"/>
        <v>-0.69314718055994529</v>
      </c>
    </row>
    <row r="1130" spans="1:27" x14ac:dyDescent="0.25">
      <c r="A1130">
        <v>0</v>
      </c>
      <c r="B1130">
        <v>0</v>
      </c>
      <c r="C1130">
        <v>0</v>
      </c>
      <c r="E1130" s="87">
        <f t="shared" si="341"/>
        <v>0</v>
      </c>
      <c r="F1130" s="87">
        <f t="shared" si="342"/>
        <v>1</v>
      </c>
      <c r="G1130" s="87">
        <f t="shared" si="343"/>
        <v>0.5</v>
      </c>
      <c r="H1130" s="87">
        <f t="shared" si="344"/>
        <v>0.5</v>
      </c>
      <c r="I1130" s="87">
        <f t="shared" si="345"/>
        <v>-0.69314718055994529</v>
      </c>
      <c r="K1130" s="76">
        <f t="shared" si="346"/>
        <v>0</v>
      </c>
      <c r="L1130" s="76">
        <f t="shared" si="347"/>
        <v>1</v>
      </c>
      <c r="M1130" s="76">
        <f t="shared" si="348"/>
        <v>0.5</v>
      </c>
      <c r="N1130" s="76">
        <f t="shared" si="349"/>
        <v>0.5</v>
      </c>
      <c r="O1130" s="76">
        <f t="shared" si="350"/>
        <v>-0.69314718055994529</v>
      </c>
      <c r="Q1130" s="76">
        <f t="shared" si="351"/>
        <v>0</v>
      </c>
      <c r="R1130" s="76">
        <f t="shared" si="352"/>
        <v>1</v>
      </c>
      <c r="S1130" s="76">
        <f t="shared" si="353"/>
        <v>0.5</v>
      </c>
      <c r="T1130" s="76">
        <f t="shared" si="354"/>
        <v>0.5</v>
      </c>
      <c r="U1130" s="76">
        <f t="shared" si="355"/>
        <v>-0.69314718055994529</v>
      </c>
      <c r="W1130" s="76">
        <f t="shared" si="356"/>
        <v>0</v>
      </c>
      <c r="X1130" s="76">
        <f t="shared" si="357"/>
        <v>1</v>
      </c>
      <c r="Y1130" s="76">
        <f t="shared" si="358"/>
        <v>0.5</v>
      </c>
      <c r="Z1130" s="76">
        <f t="shared" si="340"/>
        <v>0.5</v>
      </c>
      <c r="AA1130" s="76">
        <f t="shared" si="359"/>
        <v>-0.69314718055994529</v>
      </c>
    </row>
    <row r="1131" spans="1:27" x14ac:dyDescent="0.25">
      <c r="A1131">
        <v>0</v>
      </c>
      <c r="B1131">
        <v>0</v>
      </c>
      <c r="C1131">
        <v>0</v>
      </c>
      <c r="E1131" s="87">
        <f t="shared" si="341"/>
        <v>0</v>
      </c>
      <c r="F1131" s="87">
        <f t="shared" si="342"/>
        <v>1</v>
      </c>
      <c r="G1131" s="87">
        <f t="shared" si="343"/>
        <v>0.5</v>
      </c>
      <c r="H1131" s="87">
        <f t="shared" si="344"/>
        <v>0.5</v>
      </c>
      <c r="I1131" s="87">
        <f t="shared" si="345"/>
        <v>-0.69314718055994529</v>
      </c>
      <c r="K1131" s="76">
        <f t="shared" si="346"/>
        <v>0</v>
      </c>
      <c r="L1131" s="76">
        <f t="shared" si="347"/>
        <v>1</v>
      </c>
      <c r="M1131" s="76">
        <f t="shared" si="348"/>
        <v>0.5</v>
      </c>
      <c r="N1131" s="76">
        <f t="shared" si="349"/>
        <v>0.5</v>
      </c>
      <c r="O1131" s="76">
        <f t="shared" si="350"/>
        <v>-0.69314718055994529</v>
      </c>
      <c r="Q1131" s="76">
        <f t="shared" si="351"/>
        <v>0</v>
      </c>
      <c r="R1131" s="76">
        <f t="shared" si="352"/>
        <v>1</v>
      </c>
      <c r="S1131" s="76">
        <f t="shared" si="353"/>
        <v>0.5</v>
      </c>
      <c r="T1131" s="76">
        <f t="shared" si="354"/>
        <v>0.5</v>
      </c>
      <c r="U1131" s="76">
        <f t="shared" si="355"/>
        <v>-0.69314718055994529</v>
      </c>
      <c r="W1131" s="76">
        <f t="shared" si="356"/>
        <v>0</v>
      </c>
      <c r="X1131" s="76">
        <f t="shared" si="357"/>
        <v>1</v>
      </c>
      <c r="Y1131" s="76">
        <f t="shared" si="358"/>
        <v>0.5</v>
      </c>
      <c r="Z1131" s="76">
        <f t="shared" si="340"/>
        <v>0.5</v>
      </c>
      <c r="AA1131" s="76">
        <f t="shared" si="359"/>
        <v>-0.69314718055994529</v>
      </c>
    </row>
    <row r="1132" spans="1:27" x14ac:dyDescent="0.25">
      <c r="A1132">
        <v>0</v>
      </c>
      <c r="B1132">
        <v>0</v>
      </c>
      <c r="C1132">
        <v>0</v>
      </c>
      <c r="E1132" s="87">
        <f t="shared" si="341"/>
        <v>0</v>
      </c>
      <c r="F1132" s="87">
        <f t="shared" si="342"/>
        <v>1</v>
      </c>
      <c r="G1132" s="87">
        <f t="shared" si="343"/>
        <v>0.5</v>
      </c>
      <c r="H1132" s="87">
        <f t="shared" si="344"/>
        <v>0.5</v>
      </c>
      <c r="I1132" s="87">
        <f t="shared" si="345"/>
        <v>-0.69314718055994529</v>
      </c>
      <c r="K1132" s="76">
        <f t="shared" si="346"/>
        <v>0</v>
      </c>
      <c r="L1132" s="76">
        <f t="shared" si="347"/>
        <v>1</v>
      </c>
      <c r="M1132" s="76">
        <f t="shared" si="348"/>
        <v>0.5</v>
      </c>
      <c r="N1132" s="76">
        <f t="shared" si="349"/>
        <v>0.5</v>
      </c>
      <c r="O1132" s="76">
        <f t="shared" si="350"/>
        <v>-0.69314718055994529</v>
      </c>
      <c r="Q1132" s="76">
        <f t="shared" si="351"/>
        <v>0</v>
      </c>
      <c r="R1132" s="76">
        <f t="shared" si="352"/>
        <v>1</v>
      </c>
      <c r="S1132" s="76">
        <f t="shared" si="353"/>
        <v>0.5</v>
      </c>
      <c r="T1132" s="76">
        <f t="shared" si="354"/>
        <v>0.5</v>
      </c>
      <c r="U1132" s="76">
        <f t="shared" si="355"/>
        <v>-0.69314718055994529</v>
      </c>
      <c r="W1132" s="76">
        <f t="shared" si="356"/>
        <v>0</v>
      </c>
      <c r="X1132" s="76">
        <f t="shared" si="357"/>
        <v>1</v>
      </c>
      <c r="Y1132" s="76">
        <f t="shared" si="358"/>
        <v>0.5</v>
      </c>
      <c r="Z1132" s="76">
        <f t="shared" si="340"/>
        <v>0.5</v>
      </c>
      <c r="AA1132" s="76">
        <f t="shared" si="359"/>
        <v>-0.69314718055994529</v>
      </c>
    </row>
    <row r="1133" spans="1:27" x14ac:dyDescent="0.25">
      <c r="A1133">
        <v>0</v>
      </c>
      <c r="B1133">
        <v>0</v>
      </c>
      <c r="C1133">
        <v>0</v>
      </c>
      <c r="E1133" s="87">
        <f t="shared" si="341"/>
        <v>0</v>
      </c>
      <c r="F1133" s="87">
        <f t="shared" si="342"/>
        <v>1</v>
      </c>
      <c r="G1133" s="87">
        <f t="shared" si="343"/>
        <v>0.5</v>
      </c>
      <c r="H1133" s="87">
        <f t="shared" si="344"/>
        <v>0.5</v>
      </c>
      <c r="I1133" s="87">
        <f t="shared" si="345"/>
        <v>-0.69314718055994529</v>
      </c>
      <c r="K1133" s="76">
        <f t="shared" si="346"/>
        <v>0</v>
      </c>
      <c r="L1133" s="76">
        <f t="shared" si="347"/>
        <v>1</v>
      </c>
      <c r="M1133" s="76">
        <f t="shared" si="348"/>
        <v>0.5</v>
      </c>
      <c r="N1133" s="76">
        <f t="shared" si="349"/>
        <v>0.5</v>
      </c>
      <c r="O1133" s="76">
        <f t="shared" si="350"/>
        <v>-0.69314718055994529</v>
      </c>
      <c r="Q1133" s="76">
        <f t="shared" si="351"/>
        <v>0</v>
      </c>
      <c r="R1133" s="76">
        <f t="shared" si="352"/>
        <v>1</v>
      </c>
      <c r="S1133" s="76">
        <f t="shared" si="353"/>
        <v>0.5</v>
      </c>
      <c r="T1133" s="76">
        <f t="shared" si="354"/>
        <v>0.5</v>
      </c>
      <c r="U1133" s="76">
        <f t="shared" si="355"/>
        <v>-0.69314718055994529</v>
      </c>
      <c r="W1133" s="76">
        <f t="shared" si="356"/>
        <v>0</v>
      </c>
      <c r="X1133" s="76">
        <f t="shared" si="357"/>
        <v>1</v>
      </c>
      <c r="Y1133" s="76">
        <f t="shared" si="358"/>
        <v>0.5</v>
      </c>
      <c r="Z1133" s="76">
        <f t="shared" si="340"/>
        <v>0.5</v>
      </c>
      <c r="AA1133" s="76">
        <f t="shared" si="359"/>
        <v>-0.69314718055994529</v>
      </c>
    </row>
    <row r="1134" spans="1:27" x14ac:dyDescent="0.25">
      <c r="A1134">
        <v>0</v>
      </c>
      <c r="B1134">
        <v>0</v>
      </c>
      <c r="C1134">
        <v>0</v>
      </c>
      <c r="E1134" s="87">
        <f t="shared" si="341"/>
        <v>0</v>
      </c>
      <c r="F1134" s="87">
        <f t="shared" si="342"/>
        <v>1</v>
      </c>
      <c r="G1134" s="87">
        <f t="shared" si="343"/>
        <v>0.5</v>
      </c>
      <c r="H1134" s="87">
        <f t="shared" si="344"/>
        <v>0.5</v>
      </c>
      <c r="I1134" s="87">
        <f t="shared" si="345"/>
        <v>-0.69314718055994529</v>
      </c>
      <c r="K1134" s="76">
        <f t="shared" si="346"/>
        <v>0</v>
      </c>
      <c r="L1134" s="76">
        <f t="shared" si="347"/>
        <v>1</v>
      </c>
      <c r="M1134" s="76">
        <f t="shared" si="348"/>
        <v>0.5</v>
      </c>
      <c r="N1134" s="76">
        <f t="shared" si="349"/>
        <v>0.5</v>
      </c>
      <c r="O1134" s="76">
        <f t="shared" si="350"/>
        <v>-0.69314718055994529</v>
      </c>
      <c r="Q1134" s="76">
        <f t="shared" si="351"/>
        <v>0</v>
      </c>
      <c r="R1134" s="76">
        <f t="shared" si="352"/>
        <v>1</v>
      </c>
      <c r="S1134" s="76">
        <f t="shared" si="353"/>
        <v>0.5</v>
      </c>
      <c r="T1134" s="76">
        <f t="shared" si="354"/>
        <v>0.5</v>
      </c>
      <c r="U1134" s="76">
        <f t="shared" si="355"/>
        <v>-0.69314718055994529</v>
      </c>
      <c r="W1134" s="76">
        <f t="shared" si="356"/>
        <v>0</v>
      </c>
      <c r="X1134" s="76">
        <f t="shared" si="357"/>
        <v>1</v>
      </c>
      <c r="Y1134" s="76">
        <f t="shared" si="358"/>
        <v>0.5</v>
      </c>
      <c r="Z1134" s="76">
        <f t="shared" si="340"/>
        <v>0.5</v>
      </c>
      <c r="AA1134" s="76">
        <f t="shared" si="359"/>
        <v>-0.69314718055994529</v>
      </c>
    </row>
    <row r="1135" spans="1:27" x14ac:dyDescent="0.25">
      <c r="A1135">
        <v>0</v>
      </c>
      <c r="B1135">
        <v>0</v>
      </c>
      <c r="C1135">
        <v>0</v>
      </c>
      <c r="E1135" s="87">
        <f t="shared" si="341"/>
        <v>0</v>
      </c>
      <c r="F1135" s="87">
        <f t="shared" si="342"/>
        <v>1</v>
      </c>
      <c r="G1135" s="87">
        <f t="shared" si="343"/>
        <v>0.5</v>
      </c>
      <c r="H1135" s="87">
        <f t="shared" si="344"/>
        <v>0.5</v>
      </c>
      <c r="I1135" s="87">
        <f t="shared" si="345"/>
        <v>-0.69314718055994529</v>
      </c>
      <c r="K1135" s="76">
        <f t="shared" si="346"/>
        <v>0</v>
      </c>
      <c r="L1135" s="76">
        <f t="shared" si="347"/>
        <v>1</v>
      </c>
      <c r="M1135" s="76">
        <f t="shared" si="348"/>
        <v>0.5</v>
      </c>
      <c r="N1135" s="76">
        <f t="shared" si="349"/>
        <v>0.5</v>
      </c>
      <c r="O1135" s="76">
        <f t="shared" si="350"/>
        <v>-0.69314718055994529</v>
      </c>
      <c r="Q1135" s="76">
        <f t="shared" si="351"/>
        <v>0</v>
      </c>
      <c r="R1135" s="76">
        <f t="shared" si="352"/>
        <v>1</v>
      </c>
      <c r="S1135" s="76">
        <f t="shared" si="353"/>
        <v>0.5</v>
      </c>
      <c r="T1135" s="76">
        <f t="shared" si="354"/>
        <v>0.5</v>
      </c>
      <c r="U1135" s="76">
        <f t="shared" si="355"/>
        <v>-0.69314718055994529</v>
      </c>
      <c r="W1135" s="76">
        <f t="shared" si="356"/>
        <v>0</v>
      </c>
      <c r="X1135" s="76">
        <f t="shared" si="357"/>
        <v>1</v>
      </c>
      <c r="Y1135" s="76">
        <f t="shared" si="358"/>
        <v>0.5</v>
      </c>
      <c r="Z1135" s="76">
        <f t="shared" si="340"/>
        <v>0.5</v>
      </c>
      <c r="AA1135" s="76">
        <f t="shared" si="359"/>
        <v>-0.69314718055994529</v>
      </c>
    </row>
    <row r="1136" spans="1:27" x14ac:dyDescent="0.25">
      <c r="A1136">
        <v>0</v>
      </c>
      <c r="B1136">
        <v>0</v>
      </c>
      <c r="C1136">
        <v>0</v>
      </c>
      <c r="E1136" s="87">
        <f t="shared" si="341"/>
        <v>0</v>
      </c>
      <c r="F1136" s="87">
        <f t="shared" si="342"/>
        <v>1</v>
      </c>
      <c r="G1136" s="87">
        <f t="shared" si="343"/>
        <v>0.5</v>
      </c>
      <c r="H1136" s="87">
        <f t="shared" si="344"/>
        <v>0.5</v>
      </c>
      <c r="I1136" s="87">
        <f t="shared" si="345"/>
        <v>-0.69314718055994529</v>
      </c>
      <c r="K1136" s="76">
        <f t="shared" si="346"/>
        <v>0</v>
      </c>
      <c r="L1136" s="76">
        <f t="shared" si="347"/>
        <v>1</v>
      </c>
      <c r="M1136" s="76">
        <f t="shared" si="348"/>
        <v>0.5</v>
      </c>
      <c r="N1136" s="76">
        <f t="shared" si="349"/>
        <v>0.5</v>
      </c>
      <c r="O1136" s="76">
        <f t="shared" si="350"/>
        <v>-0.69314718055994529</v>
      </c>
      <c r="Q1136" s="76">
        <f t="shared" si="351"/>
        <v>0</v>
      </c>
      <c r="R1136" s="76">
        <f t="shared" si="352"/>
        <v>1</v>
      </c>
      <c r="S1136" s="76">
        <f t="shared" si="353"/>
        <v>0.5</v>
      </c>
      <c r="T1136" s="76">
        <f t="shared" si="354"/>
        <v>0.5</v>
      </c>
      <c r="U1136" s="76">
        <f t="shared" si="355"/>
        <v>-0.69314718055994529</v>
      </c>
      <c r="W1136" s="76">
        <f t="shared" si="356"/>
        <v>0</v>
      </c>
      <c r="X1136" s="76">
        <f t="shared" si="357"/>
        <v>1</v>
      </c>
      <c r="Y1136" s="76">
        <f t="shared" si="358"/>
        <v>0.5</v>
      </c>
      <c r="Z1136" s="76">
        <f t="shared" si="340"/>
        <v>0.5</v>
      </c>
      <c r="AA1136" s="76">
        <f t="shared" si="359"/>
        <v>-0.69314718055994529</v>
      </c>
    </row>
    <row r="1137" spans="1:27" x14ac:dyDescent="0.25">
      <c r="A1137">
        <v>0</v>
      </c>
      <c r="B1137">
        <v>0</v>
      </c>
      <c r="C1137">
        <v>0</v>
      </c>
      <c r="E1137" s="87">
        <f t="shared" si="341"/>
        <v>0</v>
      </c>
      <c r="F1137" s="87">
        <f t="shared" si="342"/>
        <v>1</v>
      </c>
      <c r="G1137" s="87">
        <f t="shared" si="343"/>
        <v>0.5</v>
      </c>
      <c r="H1137" s="87">
        <f t="shared" si="344"/>
        <v>0.5</v>
      </c>
      <c r="I1137" s="87">
        <f t="shared" si="345"/>
        <v>-0.69314718055994529</v>
      </c>
      <c r="K1137" s="76">
        <f t="shared" si="346"/>
        <v>0</v>
      </c>
      <c r="L1137" s="76">
        <f t="shared" si="347"/>
        <v>1</v>
      </c>
      <c r="M1137" s="76">
        <f t="shared" si="348"/>
        <v>0.5</v>
      </c>
      <c r="N1137" s="76">
        <f t="shared" si="349"/>
        <v>0.5</v>
      </c>
      <c r="O1137" s="76">
        <f t="shared" si="350"/>
        <v>-0.69314718055994529</v>
      </c>
      <c r="Q1137" s="76">
        <f t="shared" si="351"/>
        <v>0</v>
      </c>
      <c r="R1137" s="76">
        <f t="shared" si="352"/>
        <v>1</v>
      </c>
      <c r="S1137" s="76">
        <f t="shared" si="353"/>
        <v>0.5</v>
      </c>
      <c r="T1137" s="76">
        <f t="shared" si="354"/>
        <v>0.5</v>
      </c>
      <c r="U1137" s="76">
        <f t="shared" si="355"/>
        <v>-0.69314718055994529</v>
      </c>
      <c r="W1137" s="76">
        <f t="shared" si="356"/>
        <v>0</v>
      </c>
      <c r="X1137" s="76">
        <f t="shared" si="357"/>
        <v>1</v>
      </c>
      <c r="Y1137" s="76">
        <f t="shared" si="358"/>
        <v>0.5</v>
      </c>
      <c r="Z1137" s="76">
        <f t="shared" si="340"/>
        <v>0.5</v>
      </c>
      <c r="AA1137" s="76">
        <f t="shared" si="359"/>
        <v>-0.69314718055994529</v>
      </c>
    </row>
    <row r="1138" spans="1:27" x14ac:dyDescent="0.25">
      <c r="A1138">
        <v>0</v>
      </c>
      <c r="B1138">
        <v>0</v>
      </c>
      <c r="C1138">
        <v>0</v>
      </c>
      <c r="E1138" s="87">
        <f t="shared" si="341"/>
        <v>0</v>
      </c>
      <c r="F1138" s="87">
        <f t="shared" si="342"/>
        <v>1</v>
      </c>
      <c r="G1138" s="87">
        <f t="shared" si="343"/>
        <v>0.5</v>
      </c>
      <c r="H1138" s="87">
        <f t="shared" si="344"/>
        <v>0.5</v>
      </c>
      <c r="I1138" s="87">
        <f t="shared" si="345"/>
        <v>-0.69314718055994529</v>
      </c>
      <c r="K1138" s="76">
        <f t="shared" si="346"/>
        <v>0</v>
      </c>
      <c r="L1138" s="76">
        <f t="shared" si="347"/>
        <v>1</v>
      </c>
      <c r="M1138" s="76">
        <f t="shared" si="348"/>
        <v>0.5</v>
      </c>
      <c r="N1138" s="76">
        <f t="shared" si="349"/>
        <v>0.5</v>
      </c>
      <c r="O1138" s="76">
        <f t="shared" si="350"/>
        <v>-0.69314718055994529</v>
      </c>
      <c r="Q1138" s="76">
        <f t="shared" si="351"/>
        <v>0</v>
      </c>
      <c r="R1138" s="76">
        <f t="shared" si="352"/>
        <v>1</v>
      </c>
      <c r="S1138" s="76">
        <f t="shared" si="353"/>
        <v>0.5</v>
      </c>
      <c r="T1138" s="76">
        <f t="shared" si="354"/>
        <v>0.5</v>
      </c>
      <c r="U1138" s="76">
        <f t="shared" si="355"/>
        <v>-0.69314718055994529</v>
      </c>
      <c r="W1138" s="76">
        <f t="shared" si="356"/>
        <v>0</v>
      </c>
      <c r="X1138" s="76">
        <f t="shared" si="357"/>
        <v>1</v>
      </c>
      <c r="Y1138" s="76">
        <f t="shared" si="358"/>
        <v>0.5</v>
      </c>
      <c r="Z1138" s="76">
        <f t="shared" si="340"/>
        <v>0.5</v>
      </c>
      <c r="AA1138" s="76">
        <f t="shared" si="359"/>
        <v>-0.69314718055994529</v>
      </c>
    </row>
    <row r="1139" spans="1:27" x14ac:dyDescent="0.25">
      <c r="A1139">
        <v>0</v>
      </c>
      <c r="B1139">
        <v>0</v>
      </c>
      <c r="C1139">
        <v>1</v>
      </c>
      <c r="E1139" s="87">
        <f t="shared" si="341"/>
        <v>0</v>
      </c>
      <c r="F1139" s="87">
        <f t="shared" si="342"/>
        <v>1</v>
      </c>
      <c r="G1139" s="87">
        <f t="shared" si="343"/>
        <v>0.5</v>
      </c>
      <c r="H1139" s="87">
        <f t="shared" si="344"/>
        <v>0.5</v>
      </c>
      <c r="I1139" s="87">
        <f t="shared" si="345"/>
        <v>-0.69314718055994529</v>
      </c>
      <c r="K1139" s="76">
        <f t="shared" si="346"/>
        <v>0.605195533283861</v>
      </c>
      <c r="L1139" s="76">
        <f t="shared" si="347"/>
        <v>1.8316103146534117</v>
      </c>
      <c r="M1139" s="76">
        <f t="shared" si="348"/>
        <v>0.64684406084231982</v>
      </c>
      <c r="N1139" s="76">
        <f t="shared" si="349"/>
        <v>0.35315593915768018</v>
      </c>
      <c r="O1139" s="76">
        <f t="shared" si="350"/>
        <v>-1.0408455656056446</v>
      </c>
      <c r="Q1139" s="76">
        <f t="shared" si="351"/>
        <v>0.605195533283861</v>
      </c>
      <c r="R1139" s="76">
        <f t="shared" si="352"/>
        <v>1.8316103146534117</v>
      </c>
      <c r="S1139" s="76">
        <f t="shared" si="353"/>
        <v>0.64684406084231982</v>
      </c>
      <c r="T1139" s="76">
        <f t="shared" si="354"/>
        <v>0.35315593915768018</v>
      </c>
      <c r="U1139" s="76">
        <f t="shared" si="355"/>
        <v>-1.0408455656056446</v>
      </c>
      <c r="W1139" s="76">
        <f t="shared" si="356"/>
        <v>0</v>
      </c>
      <c r="X1139" s="76">
        <f t="shared" si="357"/>
        <v>1</v>
      </c>
      <c r="Y1139" s="76">
        <f t="shared" si="358"/>
        <v>0.5</v>
      </c>
      <c r="Z1139" s="76">
        <f t="shared" si="340"/>
        <v>0.5</v>
      </c>
      <c r="AA1139" s="76">
        <f t="shared" si="359"/>
        <v>-0.69314718055994529</v>
      </c>
    </row>
    <row r="1140" spans="1:27" x14ac:dyDescent="0.25">
      <c r="A1140">
        <v>0</v>
      </c>
      <c r="B1140">
        <v>0</v>
      </c>
      <c r="C1140">
        <v>0</v>
      </c>
      <c r="E1140" s="87">
        <f t="shared" si="341"/>
        <v>0</v>
      </c>
      <c r="F1140" s="87">
        <f t="shared" si="342"/>
        <v>1</v>
      </c>
      <c r="G1140" s="87">
        <f t="shared" si="343"/>
        <v>0.5</v>
      </c>
      <c r="H1140" s="87">
        <f t="shared" si="344"/>
        <v>0.5</v>
      </c>
      <c r="I1140" s="87">
        <f t="shared" si="345"/>
        <v>-0.69314718055994529</v>
      </c>
      <c r="K1140" s="76">
        <f t="shared" si="346"/>
        <v>0</v>
      </c>
      <c r="L1140" s="76">
        <f t="shared" si="347"/>
        <v>1</v>
      </c>
      <c r="M1140" s="76">
        <f t="shared" si="348"/>
        <v>0.5</v>
      </c>
      <c r="N1140" s="76">
        <f t="shared" si="349"/>
        <v>0.5</v>
      </c>
      <c r="O1140" s="76">
        <f t="shared" si="350"/>
        <v>-0.69314718055994529</v>
      </c>
      <c r="Q1140" s="76">
        <f t="shared" si="351"/>
        <v>0</v>
      </c>
      <c r="R1140" s="76">
        <f t="shared" si="352"/>
        <v>1</v>
      </c>
      <c r="S1140" s="76">
        <f t="shared" si="353"/>
        <v>0.5</v>
      </c>
      <c r="T1140" s="76">
        <f t="shared" si="354"/>
        <v>0.5</v>
      </c>
      <c r="U1140" s="76">
        <f t="shared" si="355"/>
        <v>-0.69314718055994529</v>
      </c>
      <c r="W1140" s="76">
        <f t="shared" si="356"/>
        <v>0</v>
      </c>
      <c r="X1140" s="76">
        <f t="shared" si="357"/>
        <v>1</v>
      </c>
      <c r="Y1140" s="76">
        <f t="shared" si="358"/>
        <v>0.5</v>
      </c>
      <c r="Z1140" s="76">
        <f t="shared" si="340"/>
        <v>0.5</v>
      </c>
      <c r="AA1140" s="76">
        <f t="shared" si="359"/>
        <v>-0.69314718055994529</v>
      </c>
    </row>
    <row r="1141" spans="1:27" x14ac:dyDescent="0.25">
      <c r="A1141">
        <v>0</v>
      </c>
      <c r="B1141">
        <v>0</v>
      </c>
      <c r="C1141">
        <v>1</v>
      </c>
      <c r="E1141" s="87">
        <f t="shared" si="341"/>
        <v>0</v>
      </c>
      <c r="F1141" s="87">
        <f t="shared" si="342"/>
        <v>1</v>
      </c>
      <c r="G1141" s="87">
        <f t="shared" si="343"/>
        <v>0.5</v>
      </c>
      <c r="H1141" s="87">
        <f t="shared" si="344"/>
        <v>0.5</v>
      </c>
      <c r="I1141" s="87">
        <f t="shared" si="345"/>
        <v>-0.69314718055994529</v>
      </c>
      <c r="K1141" s="76">
        <f t="shared" si="346"/>
        <v>0.605195533283861</v>
      </c>
      <c r="L1141" s="76">
        <f t="shared" si="347"/>
        <v>1.8316103146534117</v>
      </c>
      <c r="M1141" s="76">
        <f t="shared" si="348"/>
        <v>0.64684406084231982</v>
      </c>
      <c r="N1141" s="76">
        <f t="shared" si="349"/>
        <v>0.35315593915768018</v>
      </c>
      <c r="O1141" s="76">
        <f t="shared" si="350"/>
        <v>-1.0408455656056446</v>
      </c>
      <c r="Q1141" s="76">
        <f t="shared" si="351"/>
        <v>0.605195533283861</v>
      </c>
      <c r="R1141" s="76">
        <f t="shared" si="352"/>
        <v>1.8316103146534117</v>
      </c>
      <c r="S1141" s="76">
        <f t="shared" si="353"/>
        <v>0.64684406084231982</v>
      </c>
      <c r="T1141" s="76">
        <f t="shared" si="354"/>
        <v>0.35315593915768018</v>
      </c>
      <c r="U1141" s="76">
        <f t="shared" si="355"/>
        <v>-1.0408455656056446</v>
      </c>
      <c r="W1141" s="76">
        <f t="shared" si="356"/>
        <v>0</v>
      </c>
      <c r="X1141" s="76">
        <f t="shared" si="357"/>
        <v>1</v>
      </c>
      <c r="Y1141" s="76">
        <f t="shared" si="358"/>
        <v>0.5</v>
      </c>
      <c r="Z1141" s="76">
        <f t="shared" si="340"/>
        <v>0.5</v>
      </c>
      <c r="AA1141" s="76">
        <f t="shared" si="359"/>
        <v>-0.69314718055994529</v>
      </c>
    </row>
    <row r="1142" spans="1:27" x14ac:dyDescent="0.25">
      <c r="A1142">
        <v>0</v>
      </c>
      <c r="B1142">
        <v>0</v>
      </c>
      <c r="C1142">
        <v>1</v>
      </c>
      <c r="E1142" s="87">
        <f t="shared" si="341"/>
        <v>0</v>
      </c>
      <c r="F1142" s="87">
        <f t="shared" si="342"/>
        <v>1</v>
      </c>
      <c r="G1142" s="87">
        <f t="shared" si="343"/>
        <v>0.5</v>
      </c>
      <c r="H1142" s="87">
        <f t="shared" si="344"/>
        <v>0.5</v>
      </c>
      <c r="I1142" s="87">
        <f t="shared" si="345"/>
        <v>-0.69314718055994529</v>
      </c>
      <c r="K1142" s="76">
        <f t="shared" si="346"/>
        <v>0.605195533283861</v>
      </c>
      <c r="L1142" s="76">
        <f t="shared" si="347"/>
        <v>1.8316103146534117</v>
      </c>
      <c r="M1142" s="76">
        <f t="shared" si="348"/>
        <v>0.64684406084231982</v>
      </c>
      <c r="N1142" s="76">
        <f t="shared" si="349"/>
        <v>0.35315593915768018</v>
      </c>
      <c r="O1142" s="76">
        <f t="shared" si="350"/>
        <v>-1.0408455656056446</v>
      </c>
      <c r="Q1142" s="76">
        <f t="shared" si="351"/>
        <v>0.605195533283861</v>
      </c>
      <c r="R1142" s="76">
        <f t="shared" si="352"/>
        <v>1.8316103146534117</v>
      </c>
      <c r="S1142" s="76">
        <f t="shared" si="353"/>
        <v>0.64684406084231982</v>
      </c>
      <c r="T1142" s="76">
        <f t="shared" si="354"/>
        <v>0.35315593915768018</v>
      </c>
      <c r="U1142" s="76">
        <f t="shared" si="355"/>
        <v>-1.0408455656056446</v>
      </c>
      <c r="W1142" s="76">
        <f t="shared" si="356"/>
        <v>0</v>
      </c>
      <c r="X1142" s="76">
        <f t="shared" si="357"/>
        <v>1</v>
      </c>
      <c r="Y1142" s="76">
        <f t="shared" si="358"/>
        <v>0.5</v>
      </c>
      <c r="Z1142" s="76">
        <f t="shared" si="340"/>
        <v>0.5</v>
      </c>
      <c r="AA1142" s="76">
        <f t="shared" si="359"/>
        <v>-0.69314718055994529</v>
      </c>
    </row>
    <row r="1143" spans="1:27" x14ac:dyDescent="0.25">
      <c r="A1143">
        <v>0</v>
      </c>
      <c r="B1143">
        <v>0</v>
      </c>
      <c r="C1143">
        <v>0</v>
      </c>
      <c r="E1143" s="87">
        <f t="shared" si="341"/>
        <v>0</v>
      </c>
      <c r="F1143" s="87">
        <f t="shared" si="342"/>
        <v>1</v>
      </c>
      <c r="G1143" s="87">
        <f t="shared" si="343"/>
        <v>0.5</v>
      </c>
      <c r="H1143" s="87">
        <f t="shared" si="344"/>
        <v>0.5</v>
      </c>
      <c r="I1143" s="87">
        <f t="shared" si="345"/>
        <v>-0.69314718055994529</v>
      </c>
      <c r="K1143" s="76">
        <f t="shared" si="346"/>
        <v>0</v>
      </c>
      <c r="L1143" s="76">
        <f t="shared" si="347"/>
        <v>1</v>
      </c>
      <c r="M1143" s="76">
        <f t="shared" si="348"/>
        <v>0.5</v>
      </c>
      <c r="N1143" s="76">
        <f t="shared" si="349"/>
        <v>0.5</v>
      </c>
      <c r="O1143" s="76">
        <f t="shared" si="350"/>
        <v>-0.69314718055994529</v>
      </c>
      <c r="Q1143" s="76">
        <f t="shared" si="351"/>
        <v>0</v>
      </c>
      <c r="R1143" s="76">
        <f t="shared" si="352"/>
        <v>1</v>
      </c>
      <c r="S1143" s="76">
        <f t="shared" si="353"/>
        <v>0.5</v>
      </c>
      <c r="T1143" s="76">
        <f t="shared" si="354"/>
        <v>0.5</v>
      </c>
      <c r="U1143" s="76">
        <f t="shared" si="355"/>
        <v>-0.69314718055994529</v>
      </c>
      <c r="W1143" s="76">
        <f t="shared" si="356"/>
        <v>0</v>
      </c>
      <c r="X1143" s="76">
        <f t="shared" si="357"/>
        <v>1</v>
      </c>
      <c r="Y1143" s="76">
        <f t="shared" si="358"/>
        <v>0.5</v>
      </c>
      <c r="Z1143" s="76">
        <f t="shared" si="340"/>
        <v>0.5</v>
      </c>
      <c r="AA1143" s="76">
        <f t="shared" si="359"/>
        <v>-0.69314718055994529</v>
      </c>
    </row>
    <row r="1144" spans="1:27" x14ac:dyDescent="0.25">
      <c r="A1144">
        <v>0</v>
      </c>
      <c r="B1144">
        <v>0</v>
      </c>
      <c r="C1144">
        <v>0</v>
      </c>
      <c r="E1144" s="87">
        <f t="shared" si="341"/>
        <v>0</v>
      </c>
      <c r="F1144" s="87">
        <f t="shared" si="342"/>
        <v>1</v>
      </c>
      <c r="G1144" s="87">
        <f t="shared" si="343"/>
        <v>0.5</v>
      </c>
      <c r="H1144" s="87">
        <f t="shared" si="344"/>
        <v>0.5</v>
      </c>
      <c r="I1144" s="87">
        <f t="shared" si="345"/>
        <v>-0.69314718055994529</v>
      </c>
      <c r="K1144" s="76">
        <f t="shared" si="346"/>
        <v>0</v>
      </c>
      <c r="L1144" s="76">
        <f t="shared" si="347"/>
        <v>1</v>
      </c>
      <c r="M1144" s="76">
        <f t="shared" si="348"/>
        <v>0.5</v>
      </c>
      <c r="N1144" s="76">
        <f t="shared" si="349"/>
        <v>0.5</v>
      </c>
      <c r="O1144" s="76">
        <f t="shared" si="350"/>
        <v>-0.69314718055994529</v>
      </c>
      <c r="Q1144" s="76">
        <f t="shared" si="351"/>
        <v>0</v>
      </c>
      <c r="R1144" s="76">
        <f t="shared" si="352"/>
        <v>1</v>
      </c>
      <c r="S1144" s="76">
        <f t="shared" si="353"/>
        <v>0.5</v>
      </c>
      <c r="T1144" s="76">
        <f t="shared" si="354"/>
        <v>0.5</v>
      </c>
      <c r="U1144" s="76">
        <f t="shared" si="355"/>
        <v>-0.69314718055994529</v>
      </c>
      <c r="W1144" s="76">
        <f t="shared" si="356"/>
        <v>0</v>
      </c>
      <c r="X1144" s="76">
        <f t="shared" si="357"/>
        <v>1</v>
      </c>
      <c r="Y1144" s="76">
        <f t="shared" si="358"/>
        <v>0.5</v>
      </c>
      <c r="Z1144" s="76">
        <f t="shared" si="340"/>
        <v>0.5</v>
      </c>
      <c r="AA1144" s="76">
        <f t="shared" si="359"/>
        <v>-0.69314718055994529</v>
      </c>
    </row>
    <row r="1145" spans="1:27" x14ac:dyDescent="0.25">
      <c r="A1145">
        <v>0</v>
      </c>
      <c r="B1145">
        <v>0</v>
      </c>
      <c r="C1145">
        <v>1</v>
      </c>
      <c r="E1145" s="87">
        <f t="shared" si="341"/>
        <v>0</v>
      </c>
      <c r="F1145" s="87">
        <f t="shared" si="342"/>
        <v>1</v>
      </c>
      <c r="G1145" s="87">
        <f t="shared" si="343"/>
        <v>0.5</v>
      </c>
      <c r="H1145" s="87">
        <f t="shared" si="344"/>
        <v>0.5</v>
      </c>
      <c r="I1145" s="87">
        <f t="shared" si="345"/>
        <v>-0.69314718055994529</v>
      </c>
      <c r="K1145" s="76">
        <f t="shared" si="346"/>
        <v>0.605195533283861</v>
      </c>
      <c r="L1145" s="76">
        <f t="shared" si="347"/>
        <v>1.8316103146534117</v>
      </c>
      <c r="M1145" s="76">
        <f t="shared" si="348"/>
        <v>0.64684406084231982</v>
      </c>
      <c r="N1145" s="76">
        <f t="shared" si="349"/>
        <v>0.35315593915768018</v>
      </c>
      <c r="O1145" s="76">
        <f t="shared" si="350"/>
        <v>-1.0408455656056446</v>
      </c>
      <c r="Q1145" s="76">
        <f t="shared" si="351"/>
        <v>0.605195533283861</v>
      </c>
      <c r="R1145" s="76">
        <f t="shared" si="352"/>
        <v>1.8316103146534117</v>
      </c>
      <c r="S1145" s="76">
        <f t="shared" si="353"/>
        <v>0.64684406084231982</v>
      </c>
      <c r="T1145" s="76">
        <f t="shared" si="354"/>
        <v>0.35315593915768018</v>
      </c>
      <c r="U1145" s="76">
        <f t="shared" si="355"/>
        <v>-1.0408455656056446</v>
      </c>
      <c r="W1145" s="76">
        <f t="shared" si="356"/>
        <v>0</v>
      </c>
      <c r="X1145" s="76">
        <f t="shared" si="357"/>
        <v>1</v>
      </c>
      <c r="Y1145" s="76">
        <f t="shared" si="358"/>
        <v>0.5</v>
      </c>
      <c r="Z1145" s="76">
        <f t="shared" si="340"/>
        <v>0.5</v>
      </c>
      <c r="AA1145" s="76">
        <f t="shared" si="359"/>
        <v>-0.69314718055994529</v>
      </c>
    </row>
    <row r="1146" spans="1:27" x14ac:dyDescent="0.25">
      <c r="A1146">
        <v>0</v>
      </c>
      <c r="B1146">
        <v>0</v>
      </c>
      <c r="C1146">
        <v>0</v>
      </c>
      <c r="E1146" s="87">
        <f t="shared" si="341"/>
        <v>0</v>
      </c>
      <c r="F1146" s="87">
        <f t="shared" si="342"/>
        <v>1</v>
      </c>
      <c r="G1146" s="87">
        <f t="shared" si="343"/>
        <v>0.5</v>
      </c>
      <c r="H1146" s="87">
        <f t="shared" si="344"/>
        <v>0.5</v>
      </c>
      <c r="I1146" s="87">
        <f t="shared" si="345"/>
        <v>-0.69314718055994529</v>
      </c>
      <c r="K1146" s="76">
        <f t="shared" si="346"/>
        <v>0</v>
      </c>
      <c r="L1146" s="76">
        <f t="shared" si="347"/>
        <v>1</v>
      </c>
      <c r="M1146" s="76">
        <f t="shared" si="348"/>
        <v>0.5</v>
      </c>
      <c r="N1146" s="76">
        <f t="shared" si="349"/>
        <v>0.5</v>
      </c>
      <c r="O1146" s="76">
        <f t="shared" si="350"/>
        <v>-0.69314718055994529</v>
      </c>
      <c r="Q1146" s="76">
        <f t="shared" si="351"/>
        <v>0</v>
      </c>
      <c r="R1146" s="76">
        <f t="shared" si="352"/>
        <v>1</v>
      </c>
      <c r="S1146" s="76">
        <f t="shared" si="353"/>
        <v>0.5</v>
      </c>
      <c r="T1146" s="76">
        <f t="shared" si="354"/>
        <v>0.5</v>
      </c>
      <c r="U1146" s="76">
        <f t="shared" si="355"/>
        <v>-0.69314718055994529</v>
      </c>
      <c r="W1146" s="76">
        <f t="shared" si="356"/>
        <v>0</v>
      </c>
      <c r="X1146" s="76">
        <f t="shared" si="357"/>
        <v>1</v>
      </c>
      <c r="Y1146" s="76">
        <f t="shared" si="358"/>
        <v>0.5</v>
      </c>
      <c r="Z1146" s="76">
        <f t="shared" si="340"/>
        <v>0.5</v>
      </c>
      <c r="AA1146" s="76">
        <f t="shared" si="359"/>
        <v>-0.69314718055994529</v>
      </c>
    </row>
    <row r="1147" spans="1:27" x14ac:dyDescent="0.25">
      <c r="A1147">
        <v>0</v>
      </c>
      <c r="B1147">
        <v>0</v>
      </c>
      <c r="C1147">
        <v>0</v>
      </c>
      <c r="E1147" s="87">
        <f t="shared" si="341"/>
        <v>0</v>
      </c>
      <c r="F1147" s="87">
        <f t="shared" si="342"/>
        <v>1</v>
      </c>
      <c r="G1147" s="87">
        <f t="shared" si="343"/>
        <v>0.5</v>
      </c>
      <c r="H1147" s="87">
        <f t="shared" si="344"/>
        <v>0.5</v>
      </c>
      <c r="I1147" s="87">
        <f t="shared" si="345"/>
        <v>-0.69314718055994529</v>
      </c>
      <c r="K1147" s="76">
        <f t="shared" si="346"/>
        <v>0</v>
      </c>
      <c r="L1147" s="76">
        <f t="shared" si="347"/>
        <v>1</v>
      </c>
      <c r="M1147" s="76">
        <f t="shared" si="348"/>
        <v>0.5</v>
      </c>
      <c r="N1147" s="76">
        <f t="shared" si="349"/>
        <v>0.5</v>
      </c>
      <c r="O1147" s="76">
        <f t="shared" si="350"/>
        <v>-0.69314718055994529</v>
      </c>
      <c r="Q1147" s="76">
        <f t="shared" si="351"/>
        <v>0</v>
      </c>
      <c r="R1147" s="76">
        <f t="shared" si="352"/>
        <v>1</v>
      </c>
      <c r="S1147" s="76">
        <f t="shared" si="353"/>
        <v>0.5</v>
      </c>
      <c r="T1147" s="76">
        <f t="shared" si="354"/>
        <v>0.5</v>
      </c>
      <c r="U1147" s="76">
        <f t="shared" si="355"/>
        <v>-0.69314718055994529</v>
      </c>
      <c r="W1147" s="76">
        <f t="shared" si="356"/>
        <v>0</v>
      </c>
      <c r="X1147" s="76">
        <f t="shared" si="357"/>
        <v>1</v>
      </c>
      <c r="Y1147" s="76">
        <f t="shared" si="358"/>
        <v>0.5</v>
      </c>
      <c r="Z1147" s="76">
        <f t="shared" si="340"/>
        <v>0.5</v>
      </c>
      <c r="AA1147" s="76">
        <f t="shared" si="359"/>
        <v>-0.69314718055994529</v>
      </c>
    </row>
    <row r="1148" spans="1:27" x14ac:dyDescent="0.25">
      <c r="A1148">
        <v>0</v>
      </c>
      <c r="B1148">
        <v>0</v>
      </c>
      <c r="C1148">
        <v>1</v>
      </c>
      <c r="E1148" s="87">
        <f t="shared" si="341"/>
        <v>0</v>
      </c>
      <c r="F1148" s="87">
        <f t="shared" si="342"/>
        <v>1</v>
      </c>
      <c r="G1148" s="87">
        <f t="shared" si="343"/>
        <v>0.5</v>
      </c>
      <c r="H1148" s="87">
        <f t="shared" si="344"/>
        <v>0.5</v>
      </c>
      <c r="I1148" s="87">
        <f t="shared" si="345"/>
        <v>-0.69314718055994529</v>
      </c>
      <c r="K1148" s="76">
        <f t="shared" si="346"/>
        <v>0.605195533283861</v>
      </c>
      <c r="L1148" s="76">
        <f t="shared" si="347"/>
        <v>1.8316103146534117</v>
      </c>
      <c r="M1148" s="76">
        <f t="shared" si="348"/>
        <v>0.64684406084231982</v>
      </c>
      <c r="N1148" s="76">
        <f t="shared" si="349"/>
        <v>0.35315593915768018</v>
      </c>
      <c r="O1148" s="76">
        <f t="shared" si="350"/>
        <v>-1.0408455656056446</v>
      </c>
      <c r="Q1148" s="76">
        <f t="shared" si="351"/>
        <v>0.605195533283861</v>
      </c>
      <c r="R1148" s="76">
        <f t="shared" si="352"/>
        <v>1.8316103146534117</v>
      </c>
      <c r="S1148" s="76">
        <f t="shared" si="353"/>
        <v>0.64684406084231982</v>
      </c>
      <c r="T1148" s="76">
        <f t="shared" si="354"/>
        <v>0.35315593915768018</v>
      </c>
      <c r="U1148" s="76">
        <f t="shared" si="355"/>
        <v>-1.0408455656056446</v>
      </c>
      <c r="W1148" s="76">
        <f t="shared" si="356"/>
        <v>0</v>
      </c>
      <c r="X1148" s="76">
        <f t="shared" si="357"/>
        <v>1</v>
      </c>
      <c r="Y1148" s="76">
        <f t="shared" si="358"/>
        <v>0.5</v>
      </c>
      <c r="Z1148" s="76">
        <f t="shared" si="340"/>
        <v>0.5</v>
      </c>
      <c r="AA1148" s="76">
        <f t="shared" si="359"/>
        <v>-0.69314718055994529</v>
      </c>
    </row>
    <row r="1149" spans="1:27" x14ac:dyDescent="0.25">
      <c r="A1149">
        <v>0</v>
      </c>
      <c r="B1149">
        <v>0</v>
      </c>
      <c r="C1149">
        <v>0</v>
      </c>
      <c r="E1149" s="87">
        <f t="shared" si="341"/>
        <v>0</v>
      </c>
      <c r="F1149" s="87">
        <f t="shared" si="342"/>
        <v>1</v>
      </c>
      <c r="G1149" s="87">
        <f t="shared" si="343"/>
        <v>0.5</v>
      </c>
      <c r="H1149" s="87">
        <f t="shared" si="344"/>
        <v>0.5</v>
      </c>
      <c r="I1149" s="87">
        <f t="shared" si="345"/>
        <v>-0.69314718055994529</v>
      </c>
      <c r="K1149" s="76">
        <f t="shared" si="346"/>
        <v>0</v>
      </c>
      <c r="L1149" s="76">
        <f t="shared" si="347"/>
        <v>1</v>
      </c>
      <c r="M1149" s="76">
        <f t="shared" si="348"/>
        <v>0.5</v>
      </c>
      <c r="N1149" s="76">
        <f t="shared" si="349"/>
        <v>0.5</v>
      </c>
      <c r="O1149" s="76">
        <f t="shared" si="350"/>
        <v>-0.69314718055994529</v>
      </c>
      <c r="Q1149" s="76">
        <f t="shared" si="351"/>
        <v>0</v>
      </c>
      <c r="R1149" s="76">
        <f t="shared" si="352"/>
        <v>1</v>
      </c>
      <c r="S1149" s="76">
        <f t="shared" si="353"/>
        <v>0.5</v>
      </c>
      <c r="T1149" s="76">
        <f t="shared" si="354"/>
        <v>0.5</v>
      </c>
      <c r="U1149" s="76">
        <f t="shared" si="355"/>
        <v>-0.69314718055994529</v>
      </c>
      <c r="W1149" s="76">
        <f t="shared" si="356"/>
        <v>0</v>
      </c>
      <c r="X1149" s="76">
        <f t="shared" si="357"/>
        <v>1</v>
      </c>
      <c r="Y1149" s="76">
        <f t="shared" si="358"/>
        <v>0.5</v>
      </c>
      <c r="Z1149" s="76">
        <f t="shared" si="340"/>
        <v>0.5</v>
      </c>
      <c r="AA1149" s="76">
        <f t="shared" si="359"/>
        <v>-0.69314718055994529</v>
      </c>
    </row>
    <row r="1150" spans="1:27" x14ac:dyDescent="0.25">
      <c r="A1150">
        <v>0</v>
      </c>
      <c r="B1150">
        <v>0</v>
      </c>
      <c r="C1150">
        <v>0</v>
      </c>
      <c r="E1150" s="87">
        <f t="shared" si="341"/>
        <v>0</v>
      </c>
      <c r="F1150" s="87">
        <f t="shared" si="342"/>
        <v>1</v>
      </c>
      <c r="G1150" s="87">
        <f t="shared" si="343"/>
        <v>0.5</v>
      </c>
      <c r="H1150" s="87">
        <f t="shared" si="344"/>
        <v>0.5</v>
      </c>
      <c r="I1150" s="87">
        <f t="shared" si="345"/>
        <v>-0.69314718055994529</v>
      </c>
      <c r="K1150" s="76">
        <f t="shared" si="346"/>
        <v>0</v>
      </c>
      <c r="L1150" s="76">
        <f t="shared" si="347"/>
        <v>1</v>
      </c>
      <c r="M1150" s="76">
        <f t="shared" si="348"/>
        <v>0.5</v>
      </c>
      <c r="N1150" s="76">
        <f t="shared" si="349"/>
        <v>0.5</v>
      </c>
      <c r="O1150" s="76">
        <f t="shared" si="350"/>
        <v>-0.69314718055994529</v>
      </c>
      <c r="Q1150" s="76">
        <f t="shared" si="351"/>
        <v>0</v>
      </c>
      <c r="R1150" s="76">
        <f t="shared" si="352"/>
        <v>1</v>
      </c>
      <c r="S1150" s="76">
        <f t="shared" si="353"/>
        <v>0.5</v>
      </c>
      <c r="T1150" s="76">
        <f t="shared" si="354"/>
        <v>0.5</v>
      </c>
      <c r="U1150" s="76">
        <f t="shared" si="355"/>
        <v>-0.69314718055994529</v>
      </c>
      <c r="W1150" s="76">
        <f t="shared" si="356"/>
        <v>0</v>
      </c>
      <c r="X1150" s="76">
        <f t="shared" si="357"/>
        <v>1</v>
      </c>
      <c r="Y1150" s="76">
        <f t="shared" si="358"/>
        <v>0.5</v>
      </c>
      <c r="Z1150" s="76">
        <f t="shared" si="340"/>
        <v>0.5</v>
      </c>
      <c r="AA1150" s="76">
        <f t="shared" si="359"/>
        <v>-0.69314718055994529</v>
      </c>
    </row>
    <row r="1151" spans="1:27" x14ac:dyDescent="0.25">
      <c r="A1151">
        <v>0</v>
      </c>
      <c r="B1151">
        <v>0</v>
      </c>
      <c r="C1151">
        <v>0</v>
      </c>
      <c r="E1151" s="87">
        <f t="shared" si="341"/>
        <v>0</v>
      </c>
      <c r="F1151" s="87">
        <f t="shared" si="342"/>
        <v>1</v>
      </c>
      <c r="G1151" s="87">
        <f t="shared" si="343"/>
        <v>0.5</v>
      </c>
      <c r="H1151" s="87">
        <f t="shared" si="344"/>
        <v>0.5</v>
      </c>
      <c r="I1151" s="87">
        <f t="shared" si="345"/>
        <v>-0.69314718055994529</v>
      </c>
      <c r="K1151" s="76">
        <f t="shared" si="346"/>
        <v>0</v>
      </c>
      <c r="L1151" s="76">
        <f t="shared" si="347"/>
        <v>1</v>
      </c>
      <c r="M1151" s="76">
        <f t="shared" si="348"/>
        <v>0.5</v>
      </c>
      <c r="N1151" s="76">
        <f t="shared" si="349"/>
        <v>0.5</v>
      </c>
      <c r="O1151" s="76">
        <f t="shared" si="350"/>
        <v>-0.69314718055994529</v>
      </c>
      <c r="Q1151" s="76">
        <f t="shared" si="351"/>
        <v>0</v>
      </c>
      <c r="R1151" s="76">
        <f t="shared" si="352"/>
        <v>1</v>
      </c>
      <c r="S1151" s="76">
        <f t="shared" si="353"/>
        <v>0.5</v>
      </c>
      <c r="T1151" s="76">
        <f t="shared" si="354"/>
        <v>0.5</v>
      </c>
      <c r="U1151" s="76">
        <f t="shared" si="355"/>
        <v>-0.69314718055994529</v>
      </c>
      <c r="W1151" s="76">
        <f t="shared" si="356"/>
        <v>0</v>
      </c>
      <c r="X1151" s="76">
        <f t="shared" si="357"/>
        <v>1</v>
      </c>
      <c r="Y1151" s="76">
        <f t="shared" si="358"/>
        <v>0.5</v>
      </c>
      <c r="Z1151" s="76">
        <f t="shared" si="340"/>
        <v>0.5</v>
      </c>
      <c r="AA1151" s="76">
        <f t="shared" si="359"/>
        <v>-0.69314718055994529</v>
      </c>
    </row>
    <row r="1152" spans="1:27" x14ac:dyDescent="0.25">
      <c r="A1152">
        <v>0</v>
      </c>
      <c r="B1152">
        <v>0</v>
      </c>
      <c r="C1152">
        <v>0</v>
      </c>
      <c r="E1152" s="87">
        <f t="shared" si="341"/>
        <v>0</v>
      </c>
      <c r="F1152" s="87">
        <f t="shared" si="342"/>
        <v>1</v>
      </c>
      <c r="G1152" s="87">
        <f t="shared" si="343"/>
        <v>0.5</v>
      </c>
      <c r="H1152" s="87">
        <f t="shared" si="344"/>
        <v>0.5</v>
      </c>
      <c r="I1152" s="87">
        <f t="shared" si="345"/>
        <v>-0.69314718055994529</v>
      </c>
      <c r="K1152" s="76">
        <f t="shared" si="346"/>
        <v>0</v>
      </c>
      <c r="L1152" s="76">
        <f t="shared" si="347"/>
        <v>1</v>
      </c>
      <c r="M1152" s="76">
        <f t="shared" si="348"/>
        <v>0.5</v>
      </c>
      <c r="N1152" s="76">
        <f t="shared" si="349"/>
        <v>0.5</v>
      </c>
      <c r="O1152" s="76">
        <f t="shared" si="350"/>
        <v>-0.69314718055994529</v>
      </c>
      <c r="Q1152" s="76">
        <f t="shared" si="351"/>
        <v>0</v>
      </c>
      <c r="R1152" s="76">
        <f t="shared" si="352"/>
        <v>1</v>
      </c>
      <c r="S1152" s="76">
        <f t="shared" si="353"/>
        <v>0.5</v>
      </c>
      <c r="T1152" s="76">
        <f t="shared" si="354"/>
        <v>0.5</v>
      </c>
      <c r="U1152" s="76">
        <f t="shared" si="355"/>
        <v>-0.69314718055994529</v>
      </c>
      <c r="W1152" s="76">
        <f t="shared" si="356"/>
        <v>0</v>
      </c>
      <c r="X1152" s="76">
        <f t="shared" si="357"/>
        <v>1</v>
      </c>
      <c r="Y1152" s="76">
        <f t="shared" si="358"/>
        <v>0.5</v>
      </c>
      <c r="Z1152" s="76">
        <f t="shared" si="340"/>
        <v>0.5</v>
      </c>
      <c r="AA1152" s="76">
        <f t="shared" si="359"/>
        <v>-0.69314718055994529</v>
      </c>
    </row>
    <row r="1153" spans="1:27" x14ac:dyDescent="0.25">
      <c r="A1153">
        <v>0</v>
      </c>
      <c r="B1153">
        <v>0</v>
      </c>
      <c r="C1153">
        <v>0</v>
      </c>
      <c r="E1153" s="87">
        <f t="shared" si="341"/>
        <v>0</v>
      </c>
      <c r="F1153" s="87">
        <f t="shared" si="342"/>
        <v>1</v>
      </c>
      <c r="G1153" s="87">
        <f t="shared" si="343"/>
        <v>0.5</v>
      </c>
      <c r="H1153" s="87">
        <f t="shared" si="344"/>
        <v>0.5</v>
      </c>
      <c r="I1153" s="87">
        <f t="shared" si="345"/>
        <v>-0.69314718055994529</v>
      </c>
      <c r="K1153" s="76">
        <f t="shared" si="346"/>
        <v>0</v>
      </c>
      <c r="L1153" s="76">
        <f t="shared" si="347"/>
        <v>1</v>
      </c>
      <c r="M1153" s="76">
        <f t="shared" si="348"/>
        <v>0.5</v>
      </c>
      <c r="N1153" s="76">
        <f t="shared" si="349"/>
        <v>0.5</v>
      </c>
      <c r="O1153" s="76">
        <f t="shared" si="350"/>
        <v>-0.69314718055994529</v>
      </c>
      <c r="Q1153" s="76">
        <f t="shared" si="351"/>
        <v>0</v>
      </c>
      <c r="R1153" s="76">
        <f t="shared" si="352"/>
        <v>1</v>
      </c>
      <c r="S1153" s="76">
        <f t="shared" si="353"/>
        <v>0.5</v>
      </c>
      <c r="T1153" s="76">
        <f t="shared" si="354"/>
        <v>0.5</v>
      </c>
      <c r="U1153" s="76">
        <f t="shared" si="355"/>
        <v>-0.69314718055994529</v>
      </c>
      <c r="W1153" s="76">
        <f t="shared" si="356"/>
        <v>0</v>
      </c>
      <c r="X1153" s="76">
        <f t="shared" si="357"/>
        <v>1</v>
      </c>
      <c r="Y1153" s="76">
        <f t="shared" si="358"/>
        <v>0.5</v>
      </c>
      <c r="Z1153" s="76">
        <f t="shared" si="340"/>
        <v>0.5</v>
      </c>
      <c r="AA1153" s="76">
        <f t="shared" si="359"/>
        <v>-0.69314718055994529</v>
      </c>
    </row>
    <row r="1154" spans="1:27" x14ac:dyDescent="0.25">
      <c r="A1154">
        <v>0</v>
      </c>
      <c r="B1154">
        <v>0</v>
      </c>
      <c r="C1154">
        <v>1</v>
      </c>
      <c r="E1154" s="87">
        <f t="shared" si="341"/>
        <v>0</v>
      </c>
      <c r="F1154" s="87">
        <f t="shared" si="342"/>
        <v>1</v>
      </c>
      <c r="G1154" s="87">
        <f t="shared" si="343"/>
        <v>0.5</v>
      </c>
      <c r="H1154" s="87">
        <f t="shared" si="344"/>
        <v>0.5</v>
      </c>
      <c r="I1154" s="87">
        <f t="shared" si="345"/>
        <v>-0.69314718055994529</v>
      </c>
      <c r="K1154" s="76">
        <f t="shared" si="346"/>
        <v>0.605195533283861</v>
      </c>
      <c r="L1154" s="76">
        <f t="shared" si="347"/>
        <v>1.8316103146534117</v>
      </c>
      <c r="M1154" s="76">
        <f t="shared" si="348"/>
        <v>0.64684406084231982</v>
      </c>
      <c r="N1154" s="76">
        <f t="shared" si="349"/>
        <v>0.35315593915768018</v>
      </c>
      <c r="O1154" s="76">
        <f t="shared" si="350"/>
        <v>-1.0408455656056446</v>
      </c>
      <c r="Q1154" s="76">
        <f t="shared" si="351"/>
        <v>0.605195533283861</v>
      </c>
      <c r="R1154" s="76">
        <f t="shared" si="352"/>
        <v>1.8316103146534117</v>
      </c>
      <c r="S1154" s="76">
        <f t="shared" si="353"/>
        <v>0.64684406084231982</v>
      </c>
      <c r="T1154" s="76">
        <f t="shared" si="354"/>
        <v>0.35315593915768018</v>
      </c>
      <c r="U1154" s="76">
        <f t="shared" si="355"/>
        <v>-1.0408455656056446</v>
      </c>
      <c r="W1154" s="76">
        <f t="shared" si="356"/>
        <v>0</v>
      </c>
      <c r="X1154" s="76">
        <f t="shared" si="357"/>
        <v>1</v>
      </c>
      <c r="Y1154" s="76">
        <f t="shared" si="358"/>
        <v>0.5</v>
      </c>
      <c r="Z1154" s="76">
        <f t="shared" si="340"/>
        <v>0.5</v>
      </c>
      <c r="AA1154" s="76">
        <f t="shared" si="359"/>
        <v>-0.69314718055994529</v>
      </c>
    </row>
    <row r="1155" spans="1:27" x14ac:dyDescent="0.25">
      <c r="A1155">
        <v>0</v>
      </c>
      <c r="B1155">
        <v>0</v>
      </c>
      <c r="C1155">
        <v>1</v>
      </c>
      <c r="E1155" s="87">
        <f t="shared" si="341"/>
        <v>0</v>
      </c>
      <c r="F1155" s="87">
        <f t="shared" si="342"/>
        <v>1</v>
      </c>
      <c r="G1155" s="87">
        <f t="shared" si="343"/>
        <v>0.5</v>
      </c>
      <c r="H1155" s="87">
        <f t="shared" si="344"/>
        <v>0.5</v>
      </c>
      <c r="I1155" s="87">
        <f t="shared" si="345"/>
        <v>-0.69314718055994529</v>
      </c>
      <c r="K1155" s="76">
        <f t="shared" si="346"/>
        <v>0.605195533283861</v>
      </c>
      <c r="L1155" s="76">
        <f t="shared" si="347"/>
        <v>1.8316103146534117</v>
      </c>
      <c r="M1155" s="76">
        <f t="shared" si="348"/>
        <v>0.64684406084231982</v>
      </c>
      <c r="N1155" s="76">
        <f t="shared" si="349"/>
        <v>0.35315593915768018</v>
      </c>
      <c r="O1155" s="76">
        <f t="shared" si="350"/>
        <v>-1.0408455656056446</v>
      </c>
      <c r="Q1155" s="76">
        <f t="shared" si="351"/>
        <v>0.605195533283861</v>
      </c>
      <c r="R1155" s="76">
        <f t="shared" si="352"/>
        <v>1.8316103146534117</v>
      </c>
      <c r="S1155" s="76">
        <f t="shared" si="353"/>
        <v>0.64684406084231982</v>
      </c>
      <c r="T1155" s="76">
        <f t="shared" si="354"/>
        <v>0.35315593915768018</v>
      </c>
      <c r="U1155" s="76">
        <f t="shared" si="355"/>
        <v>-1.0408455656056446</v>
      </c>
      <c r="W1155" s="76">
        <f t="shared" si="356"/>
        <v>0</v>
      </c>
      <c r="X1155" s="76">
        <f t="shared" si="357"/>
        <v>1</v>
      </c>
      <c r="Y1155" s="76">
        <f t="shared" si="358"/>
        <v>0.5</v>
      </c>
      <c r="Z1155" s="76">
        <f t="shared" si="340"/>
        <v>0.5</v>
      </c>
      <c r="AA1155" s="76">
        <f t="shared" si="359"/>
        <v>-0.69314718055994529</v>
      </c>
    </row>
    <row r="1156" spans="1:27" x14ac:dyDescent="0.25">
      <c r="A1156">
        <v>0</v>
      </c>
      <c r="B1156">
        <v>0</v>
      </c>
      <c r="C1156">
        <v>0</v>
      </c>
      <c r="E1156" s="87">
        <f t="shared" si="341"/>
        <v>0</v>
      </c>
      <c r="F1156" s="87">
        <f t="shared" si="342"/>
        <v>1</v>
      </c>
      <c r="G1156" s="87">
        <f t="shared" si="343"/>
        <v>0.5</v>
      </c>
      <c r="H1156" s="87">
        <f t="shared" si="344"/>
        <v>0.5</v>
      </c>
      <c r="I1156" s="87">
        <f t="shared" si="345"/>
        <v>-0.69314718055994529</v>
      </c>
      <c r="K1156" s="76">
        <f t="shared" si="346"/>
        <v>0</v>
      </c>
      <c r="L1156" s="76">
        <f t="shared" si="347"/>
        <v>1</v>
      </c>
      <c r="M1156" s="76">
        <f t="shared" si="348"/>
        <v>0.5</v>
      </c>
      <c r="N1156" s="76">
        <f t="shared" si="349"/>
        <v>0.5</v>
      </c>
      <c r="O1156" s="76">
        <f t="shared" si="350"/>
        <v>-0.69314718055994529</v>
      </c>
      <c r="Q1156" s="76">
        <f t="shared" si="351"/>
        <v>0</v>
      </c>
      <c r="R1156" s="76">
        <f t="shared" si="352"/>
        <v>1</v>
      </c>
      <c r="S1156" s="76">
        <f t="shared" si="353"/>
        <v>0.5</v>
      </c>
      <c r="T1156" s="76">
        <f t="shared" si="354"/>
        <v>0.5</v>
      </c>
      <c r="U1156" s="76">
        <f t="shared" si="355"/>
        <v>-0.69314718055994529</v>
      </c>
      <c r="W1156" s="76">
        <f t="shared" si="356"/>
        <v>0</v>
      </c>
      <c r="X1156" s="76">
        <f t="shared" si="357"/>
        <v>1</v>
      </c>
      <c r="Y1156" s="76">
        <f t="shared" si="358"/>
        <v>0.5</v>
      </c>
      <c r="Z1156" s="76">
        <f t="shared" si="340"/>
        <v>0.5</v>
      </c>
      <c r="AA1156" s="76">
        <f t="shared" si="359"/>
        <v>-0.69314718055994529</v>
      </c>
    </row>
    <row r="1157" spans="1:27" x14ac:dyDescent="0.25">
      <c r="A1157">
        <v>0</v>
      </c>
      <c r="B1157">
        <v>0</v>
      </c>
      <c r="C1157">
        <v>0</v>
      </c>
      <c r="E1157" s="87">
        <f t="shared" si="341"/>
        <v>0</v>
      </c>
      <c r="F1157" s="87">
        <f t="shared" si="342"/>
        <v>1</v>
      </c>
      <c r="G1157" s="87">
        <f t="shared" si="343"/>
        <v>0.5</v>
      </c>
      <c r="H1157" s="87">
        <f t="shared" si="344"/>
        <v>0.5</v>
      </c>
      <c r="I1157" s="87">
        <f t="shared" si="345"/>
        <v>-0.69314718055994529</v>
      </c>
      <c r="K1157" s="76">
        <f t="shared" si="346"/>
        <v>0</v>
      </c>
      <c r="L1157" s="76">
        <f t="shared" si="347"/>
        <v>1</v>
      </c>
      <c r="M1157" s="76">
        <f t="shared" si="348"/>
        <v>0.5</v>
      </c>
      <c r="N1157" s="76">
        <f t="shared" si="349"/>
        <v>0.5</v>
      </c>
      <c r="O1157" s="76">
        <f t="shared" si="350"/>
        <v>-0.69314718055994529</v>
      </c>
      <c r="Q1157" s="76">
        <f t="shared" si="351"/>
        <v>0</v>
      </c>
      <c r="R1157" s="76">
        <f t="shared" si="352"/>
        <v>1</v>
      </c>
      <c r="S1157" s="76">
        <f t="shared" si="353"/>
        <v>0.5</v>
      </c>
      <c r="T1157" s="76">
        <f t="shared" si="354"/>
        <v>0.5</v>
      </c>
      <c r="U1157" s="76">
        <f t="shared" si="355"/>
        <v>-0.69314718055994529</v>
      </c>
      <c r="W1157" s="76">
        <f t="shared" si="356"/>
        <v>0</v>
      </c>
      <c r="X1157" s="76">
        <f t="shared" si="357"/>
        <v>1</v>
      </c>
      <c r="Y1157" s="76">
        <f t="shared" si="358"/>
        <v>0.5</v>
      </c>
      <c r="Z1157" s="76">
        <f t="shared" si="340"/>
        <v>0.5</v>
      </c>
      <c r="AA1157" s="76">
        <f t="shared" si="359"/>
        <v>-0.69314718055994529</v>
      </c>
    </row>
    <row r="1158" spans="1:27" x14ac:dyDescent="0.25">
      <c r="A1158">
        <v>0</v>
      </c>
      <c r="B1158">
        <v>0</v>
      </c>
      <c r="C1158">
        <v>0</v>
      </c>
      <c r="E1158" s="87">
        <f t="shared" si="341"/>
        <v>0</v>
      </c>
      <c r="F1158" s="87">
        <f t="shared" si="342"/>
        <v>1</v>
      </c>
      <c r="G1158" s="87">
        <f t="shared" si="343"/>
        <v>0.5</v>
      </c>
      <c r="H1158" s="87">
        <f t="shared" si="344"/>
        <v>0.5</v>
      </c>
      <c r="I1158" s="87">
        <f t="shared" si="345"/>
        <v>-0.69314718055994529</v>
      </c>
      <c r="K1158" s="76">
        <f t="shared" si="346"/>
        <v>0</v>
      </c>
      <c r="L1158" s="76">
        <f t="shared" si="347"/>
        <v>1</v>
      </c>
      <c r="M1158" s="76">
        <f t="shared" si="348"/>
        <v>0.5</v>
      </c>
      <c r="N1158" s="76">
        <f t="shared" si="349"/>
        <v>0.5</v>
      </c>
      <c r="O1158" s="76">
        <f t="shared" si="350"/>
        <v>-0.69314718055994529</v>
      </c>
      <c r="Q1158" s="76">
        <f t="shared" si="351"/>
        <v>0</v>
      </c>
      <c r="R1158" s="76">
        <f t="shared" si="352"/>
        <v>1</v>
      </c>
      <c r="S1158" s="76">
        <f t="shared" si="353"/>
        <v>0.5</v>
      </c>
      <c r="T1158" s="76">
        <f t="shared" si="354"/>
        <v>0.5</v>
      </c>
      <c r="U1158" s="76">
        <f t="shared" si="355"/>
        <v>-0.69314718055994529</v>
      </c>
      <c r="W1158" s="76">
        <f t="shared" si="356"/>
        <v>0</v>
      </c>
      <c r="X1158" s="76">
        <f t="shared" si="357"/>
        <v>1</v>
      </c>
      <c r="Y1158" s="76">
        <f t="shared" si="358"/>
        <v>0.5</v>
      </c>
      <c r="Z1158" s="76">
        <f t="shared" si="340"/>
        <v>0.5</v>
      </c>
      <c r="AA1158" s="76">
        <f t="shared" si="359"/>
        <v>-0.69314718055994529</v>
      </c>
    </row>
    <row r="1159" spans="1:27" x14ac:dyDescent="0.25">
      <c r="A1159">
        <v>0</v>
      </c>
      <c r="B1159">
        <v>0</v>
      </c>
      <c r="C1159">
        <v>1</v>
      </c>
      <c r="E1159" s="87">
        <f t="shared" si="341"/>
        <v>0</v>
      </c>
      <c r="F1159" s="87">
        <f t="shared" si="342"/>
        <v>1</v>
      </c>
      <c r="G1159" s="87">
        <f t="shared" si="343"/>
        <v>0.5</v>
      </c>
      <c r="H1159" s="87">
        <f t="shared" si="344"/>
        <v>0.5</v>
      </c>
      <c r="I1159" s="87">
        <f t="shared" si="345"/>
        <v>-0.69314718055994529</v>
      </c>
      <c r="K1159" s="76">
        <f t="shared" si="346"/>
        <v>0.605195533283861</v>
      </c>
      <c r="L1159" s="76">
        <f t="shared" si="347"/>
        <v>1.8316103146534117</v>
      </c>
      <c r="M1159" s="76">
        <f t="shared" si="348"/>
        <v>0.64684406084231982</v>
      </c>
      <c r="N1159" s="76">
        <f t="shared" si="349"/>
        <v>0.35315593915768018</v>
      </c>
      <c r="O1159" s="76">
        <f t="shared" si="350"/>
        <v>-1.0408455656056446</v>
      </c>
      <c r="Q1159" s="76">
        <f t="shared" si="351"/>
        <v>0.605195533283861</v>
      </c>
      <c r="R1159" s="76">
        <f t="shared" si="352"/>
        <v>1.8316103146534117</v>
      </c>
      <c r="S1159" s="76">
        <f t="shared" si="353"/>
        <v>0.64684406084231982</v>
      </c>
      <c r="T1159" s="76">
        <f t="shared" si="354"/>
        <v>0.35315593915768018</v>
      </c>
      <c r="U1159" s="76">
        <f t="shared" si="355"/>
        <v>-1.0408455656056446</v>
      </c>
      <c r="W1159" s="76">
        <f t="shared" si="356"/>
        <v>0</v>
      </c>
      <c r="X1159" s="76">
        <f t="shared" si="357"/>
        <v>1</v>
      </c>
      <c r="Y1159" s="76">
        <f t="shared" si="358"/>
        <v>0.5</v>
      </c>
      <c r="Z1159" s="76">
        <f t="shared" si="340"/>
        <v>0.5</v>
      </c>
      <c r="AA1159" s="76">
        <f t="shared" si="359"/>
        <v>-0.69314718055994529</v>
      </c>
    </row>
    <row r="1160" spans="1:27" x14ac:dyDescent="0.25">
      <c r="A1160">
        <v>0</v>
      </c>
      <c r="B1160">
        <v>0</v>
      </c>
      <c r="C1160">
        <v>0</v>
      </c>
      <c r="E1160" s="87">
        <f t="shared" si="341"/>
        <v>0</v>
      </c>
      <c r="F1160" s="87">
        <f t="shared" si="342"/>
        <v>1</v>
      </c>
      <c r="G1160" s="87">
        <f t="shared" si="343"/>
        <v>0.5</v>
      </c>
      <c r="H1160" s="87">
        <f t="shared" si="344"/>
        <v>0.5</v>
      </c>
      <c r="I1160" s="87">
        <f t="shared" si="345"/>
        <v>-0.69314718055994529</v>
      </c>
      <c r="K1160" s="76">
        <f t="shared" si="346"/>
        <v>0</v>
      </c>
      <c r="L1160" s="76">
        <f t="shared" si="347"/>
        <v>1</v>
      </c>
      <c r="M1160" s="76">
        <f t="shared" si="348"/>
        <v>0.5</v>
      </c>
      <c r="N1160" s="76">
        <f t="shared" si="349"/>
        <v>0.5</v>
      </c>
      <c r="O1160" s="76">
        <f t="shared" si="350"/>
        <v>-0.69314718055994529</v>
      </c>
      <c r="Q1160" s="76">
        <f t="shared" si="351"/>
        <v>0</v>
      </c>
      <c r="R1160" s="76">
        <f t="shared" si="352"/>
        <v>1</v>
      </c>
      <c r="S1160" s="76">
        <f t="shared" si="353"/>
        <v>0.5</v>
      </c>
      <c r="T1160" s="76">
        <f t="shared" si="354"/>
        <v>0.5</v>
      </c>
      <c r="U1160" s="76">
        <f t="shared" si="355"/>
        <v>-0.69314718055994529</v>
      </c>
      <c r="W1160" s="76">
        <f t="shared" si="356"/>
        <v>0</v>
      </c>
      <c r="X1160" s="76">
        <f t="shared" si="357"/>
        <v>1</v>
      </c>
      <c r="Y1160" s="76">
        <f t="shared" si="358"/>
        <v>0.5</v>
      </c>
      <c r="Z1160" s="76">
        <f t="shared" si="340"/>
        <v>0.5</v>
      </c>
      <c r="AA1160" s="76">
        <f t="shared" si="359"/>
        <v>-0.69314718055994529</v>
      </c>
    </row>
    <row r="1161" spans="1:27" x14ac:dyDescent="0.25">
      <c r="A1161">
        <v>0</v>
      </c>
      <c r="B1161">
        <v>0</v>
      </c>
      <c r="C1161">
        <v>0</v>
      </c>
      <c r="E1161" s="87">
        <f t="shared" si="341"/>
        <v>0</v>
      </c>
      <c r="F1161" s="87">
        <f t="shared" si="342"/>
        <v>1</v>
      </c>
      <c r="G1161" s="87">
        <f t="shared" si="343"/>
        <v>0.5</v>
      </c>
      <c r="H1161" s="87">
        <f t="shared" si="344"/>
        <v>0.5</v>
      </c>
      <c r="I1161" s="87">
        <f t="shared" si="345"/>
        <v>-0.69314718055994529</v>
      </c>
      <c r="K1161" s="76">
        <f t="shared" si="346"/>
        <v>0</v>
      </c>
      <c r="L1161" s="76">
        <f t="shared" si="347"/>
        <v>1</v>
      </c>
      <c r="M1161" s="76">
        <f t="shared" si="348"/>
        <v>0.5</v>
      </c>
      <c r="N1161" s="76">
        <f t="shared" si="349"/>
        <v>0.5</v>
      </c>
      <c r="O1161" s="76">
        <f t="shared" si="350"/>
        <v>-0.69314718055994529</v>
      </c>
      <c r="Q1161" s="76">
        <f t="shared" si="351"/>
        <v>0</v>
      </c>
      <c r="R1161" s="76">
        <f t="shared" si="352"/>
        <v>1</v>
      </c>
      <c r="S1161" s="76">
        <f t="shared" si="353"/>
        <v>0.5</v>
      </c>
      <c r="T1161" s="76">
        <f t="shared" si="354"/>
        <v>0.5</v>
      </c>
      <c r="U1161" s="76">
        <f t="shared" si="355"/>
        <v>-0.69314718055994529</v>
      </c>
      <c r="W1161" s="76">
        <f t="shared" si="356"/>
        <v>0</v>
      </c>
      <c r="X1161" s="76">
        <f t="shared" si="357"/>
        <v>1</v>
      </c>
      <c r="Y1161" s="76">
        <f t="shared" si="358"/>
        <v>0.5</v>
      </c>
      <c r="Z1161" s="76">
        <f t="shared" ref="Z1161:Z1224" si="360">IF(A1161=1,Y1161,1-Y1161)</f>
        <v>0.5</v>
      </c>
      <c r="AA1161" s="76">
        <f t="shared" si="359"/>
        <v>-0.69314718055994529</v>
      </c>
    </row>
    <row r="1162" spans="1:27" x14ac:dyDescent="0.25">
      <c r="A1162">
        <v>0</v>
      </c>
      <c r="B1162">
        <v>0</v>
      </c>
      <c r="C1162">
        <v>0</v>
      </c>
      <c r="E1162" s="87">
        <f t="shared" ref="E1162:E1225" si="361">$A$3+$B$3*$B1162</f>
        <v>0</v>
      </c>
      <c r="F1162" s="87">
        <f t="shared" ref="F1162:F1225" si="362">EXP(E1162)</f>
        <v>1</v>
      </c>
      <c r="G1162" s="87">
        <f t="shared" ref="G1162:G1225" si="363">F1162/(F1162+1)</f>
        <v>0.5</v>
      </c>
      <c r="H1162" s="87">
        <f t="shared" ref="H1162:H1225" si="364">IF($A1162=1,G1162,1-G1162)</f>
        <v>0.5</v>
      </c>
      <c r="I1162" s="87">
        <f t="shared" ref="I1162:I1225" si="365">LN(H1162)</f>
        <v>-0.69314718055994529</v>
      </c>
      <c r="K1162" s="76">
        <f t="shared" ref="K1162:K1225" si="366">$A$3+$B$3*$B1162+$C$3*$C1162</f>
        <v>0</v>
      </c>
      <c r="L1162" s="76">
        <f t="shared" ref="L1162:L1225" si="367">EXP(K1162)</f>
        <v>1</v>
      </c>
      <c r="M1162" s="76">
        <f t="shared" ref="M1162:M1225" si="368">L1162/(L1162+1)</f>
        <v>0.5</v>
      </c>
      <c r="N1162" s="76">
        <f t="shared" ref="N1162:N1225" si="369">IF($A1162=1,M1162,1-M1162)</f>
        <v>0.5</v>
      </c>
      <c r="O1162" s="76">
        <f t="shared" ref="O1162:O1225" si="370">LN(N1162)</f>
        <v>-0.69314718055994529</v>
      </c>
      <c r="Q1162" s="76">
        <f t="shared" ref="Q1162:Q1225" si="371">$A$3+$B$3*$B1162+$C$3*$C1162+$D$3*$B1162*$C1162</f>
        <v>0</v>
      </c>
      <c r="R1162" s="76">
        <f t="shared" ref="R1162:R1225" si="372">EXP(Q1162)</f>
        <v>1</v>
      </c>
      <c r="S1162" s="76">
        <f t="shared" ref="S1162:S1225" si="373">R1162/(R1162+1)</f>
        <v>0.5</v>
      </c>
      <c r="T1162" s="76">
        <f t="shared" ref="T1162:T1225" si="374">IF($A1162=1,S1162,1-S1162)</f>
        <v>0.5</v>
      </c>
      <c r="U1162" s="76">
        <f t="shared" ref="U1162:U1225" si="375">LN(T1162)</f>
        <v>-0.69314718055994529</v>
      </c>
      <c r="W1162" s="76">
        <f t="shared" ref="W1162:W1225" si="376">$A$3</f>
        <v>0</v>
      </c>
      <c r="X1162" s="76">
        <f t="shared" ref="X1162:X1225" si="377">EXP(W1162)</f>
        <v>1</v>
      </c>
      <c r="Y1162" s="76">
        <f t="shared" ref="Y1162:Y1225" si="378">X1162/(X1162+1)</f>
        <v>0.5</v>
      </c>
      <c r="Z1162" s="76">
        <f t="shared" si="360"/>
        <v>0.5</v>
      </c>
      <c r="AA1162" s="76">
        <f t="shared" ref="AA1162:AA1225" si="379">LN(Z1162)</f>
        <v>-0.69314718055994529</v>
      </c>
    </row>
    <row r="1163" spans="1:27" x14ac:dyDescent="0.25">
      <c r="A1163">
        <v>0</v>
      </c>
      <c r="B1163">
        <v>0</v>
      </c>
      <c r="C1163">
        <v>0</v>
      </c>
      <c r="E1163" s="87">
        <f t="shared" si="361"/>
        <v>0</v>
      </c>
      <c r="F1163" s="87">
        <f t="shared" si="362"/>
        <v>1</v>
      </c>
      <c r="G1163" s="87">
        <f t="shared" si="363"/>
        <v>0.5</v>
      </c>
      <c r="H1163" s="87">
        <f t="shared" si="364"/>
        <v>0.5</v>
      </c>
      <c r="I1163" s="87">
        <f t="shared" si="365"/>
        <v>-0.69314718055994529</v>
      </c>
      <c r="K1163" s="76">
        <f t="shared" si="366"/>
        <v>0</v>
      </c>
      <c r="L1163" s="76">
        <f t="shared" si="367"/>
        <v>1</v>
      </c>
      <c r="M1163" s="76">
        <f t="shared" si="368"/>
        <v>0.5</v>
      </c>
      <c r="N1163" s="76">
        <f t="shared" si="369"/>
        <v>0.5</v>
      </c>
      <c r="O1163" s="76">
        <f t="shared" si="370"/>
        <v>-0.69314718055994529</v>
      </c>
      <c r="Q1163" s="76">
        <f t="shared" si="371"/>
        <v>0</v>
      </c>
      <c r="R1163" s="76">
        <f t="shared" si="372"/>
        <v>1</v>
      </c>
      <c r="S1163" s="76">
        <f t="shared" si="373"/>
        <v>0.5</v>
      </c>
      <c r="T1163" s="76">
        <f t="shared" si="374"/>
        <v>0.5</v>
      </c>
      <c r="U1163" s="76">
        <f t="shared" si="375"/>
        <v>-0.69314718055994529</v>
      </c>
      <c r="W1163" s="76">
        <f t="shared" si="376"/>
        <v>0</v>
      </c>
      <c r="X1163" s="76">
        <f t="shared" si="377"/>
        <v>1</v>
      </c>
      <c r="Y1163" s="76">
        <f t="shared" si="378"/>
        <v>0.5</v>
      </c>
      <c r="Z1163" s="76">
        <f t="shared" si="360"/>
        <v>0.5</v>
      </c>
      <c r="AA1163" s="76">
        <f t="shared" si="379"/>
        <v>-0.69314718055994529</v>
      </c>
    </row>
    <row r="1164" spans="1:27" x14ac:dyDescent="0.25">
      <c r="A1164">
        <v>0</v>
      </c>
      <c r="B1164">
        <v>0</v>
      </c>
      <c r="C1164">
        <v>0</v>
      </c>
      <c r="E1164" s="87">
        <f t="shared" si="361"/>
        <v>0</v>
      </c>
      <c r="F1164" s="87">
        <f t="shared" si="362"/>
        <v>1</v>
      </c>
      <c r="G1164" s="87">
        <f t="shared" si="363"/>
        <v>0.5</v>
      </c>
      <c r="H1164" s="87">
        <f t="shared" si="364"/>
        <v>0.5</v>
      </c>
      <c r="I1164" s="87">
        <f t="shared" si="365"/>
        <v>-0.69314718055994529</v>
      </c>
      <c r="K1164" s="76">
        <f t="shared" si="366"/>
        <v>0</v>
      </c>
      <c r="L1164" s="76">
        <f t="shared" si="367"/>
        <v>1</v>
      </c>
      <c r="M1164" s="76">
        <f t="shared" si="368"/>
        <v>0.5</v>
      </c>
      <c r="N1164" s="76">
        <f t="shared" si="369"/>
        <v>0.5</v>
      </c>
      <c r="O1164" s="76">
        <f t="shared" si="370"/>
        <v>-0.69314718055994529</v>
      </c>
      <c r="Q1164" s="76">
        <f t="shared" si="371"/>
        <v>0</v>
      </c>
      <c r="R1164" s="76">
        <f t="shared" si="372"/>
        <v>1</v>
      </c>
      <c r="S1164" s="76">
        <f t="shared" si="373"/>
        <v>0.5</v>
      </c>
      <c r="T1164" s="76">
        <f t="shared" si="374"/>
        <v>0.5</v>
      </c>
      <c r="U1164" s="76">
        <f t="shared" si="375"/>
        <v>-0.69314718055994529</v>
      </c>
      <c r="W1164" s="76">
        <f t="shared" si="376"/>
        <v>0</v>
      </c>
      <c r="X1164" s="76">
        <f t="shared" si="377"/>
        <v>1</v>
      </c>
      <c r="Y1164" s="76">
        <f t="shared" si="378"/>
        <v>0.5</v>
      </c>
      <c r="Z1164" s="76">
        <f t="shared" si="360"/>
        <v>0.5</v>
      </c>
      <c r="AA1164" s="76">
        <f t="shared" si="379"/>
        <v>-0.69314718055994529</v>
      </c>
    </row>
    <row r="1165" spans="1:27" x14ac:dyDescent="0.25">
      <c r="A1165">
        <v>0</v>
      </c>
      <c r="B1165">
        <v>0</v>
      </c>
      <c r="C1165">
        <v>1</v>
      </c>
      <c r="E1165" s="87">
        <f t="shared" si="361"/>
        <v>0</v>
      </c>
      <c r="F1165" s="87">
        <f t="shared" si="362"/>
        <v>1</v>
      </c>
      <c r="G1165" s="87">
        <f t="shared" si="363"/>
        <v>0.5</v>
      </c>
      <c r="H1165" s="87">
        <f t="shared" si="364"/>
        <v>0.5</v>
      </c>
      <c r="I1165" s="87">
        <f t="shared" si="365"/>
        <v>-0.69314718055994529</v>
      </c>
      <c r="K1165" s="76">
        <f t="shared" si="366"/>
        <v>0.605195533283861</v>
      </c>
      <c r="L1165" s="76">
        <f t="shared" si="367"/>
        <v>1.8316103146534117</v>
      </c>
      <c r="M1165" s="76">
        <f t="shared" si="368"/>
        <v>0.64684406084231982</v>
      </c>
      <c r="N1165" s="76">
        <f t="shared" si="369"/>
        <v>0.35315593915768018</v>
      </c>
      <c r="O1165" s="76">
        <f t="shared" si="370"/>
        <v>-1.0408455656056446</v>
      </c>
      <c r="Q1165" s="76">
        <f t="shared" si="371"/>
        <v>0.605195533283861</v>
      </c>
      <c r="R1165" s="76">
        <f t="shared" si="372"/>
        <v>1.8316103146534117</v>
      </c>
      <c r="S1165" s="76">
        <f t="shared" si="373"/>
        <v>0.64684406084231982</v>
      </c>
      <c r="T1165" s="76">
        <f t="shared" si="374"/>
        <v>0.35315593915768018</v>
      </c>
      <c r="U1165" s="76">
        <f t="shared" si="375"/>
        <v>-1.0408455656056446</v>
      </c>
      <c r="W1165" s="76">
        <f t="shared" si="376"/>
        <v>0</v>
      </c>
      <c r="X1165" s="76">
        <f t="shared" si="377"/>
        <v>1</v>
      </c>
      <c r="Y1165" s="76">
        <f t="shared" si="378"/>
        <v>0.5</v>
      </c>
      <c r="Z1165" s="76">
        <f t="shared" si="360"/>
        <v>0.5</v>
      </c>
      <c r="AA1165" s="76">
        <f t="shared" si="379"/>
        <v>-0.69314718055994529</v>
      </c>
    </row>
    <row r="1166" spans="1:27" x14ac:dyDescent="0.25">
      <c r="A1166">
        <v>0</v>
      </c>
      <c r="B1166">
        <v>0</v>
      </c>
      <c r="C1166">
        <v>1</v>
      </c>
      <c r="E1166" s="87">
        <f t="shared" si="361"/>
        <v>0</v>
      </c>
      <c r="F1166" s="87">
        <f t="shared" si="362"/>
        <v>1</v>
      </c>
      <c r="G1166" s="87">
        <f t="shared" si="363"/>
        <v>0.5</v>
      </c>
      <c r="H1166" s="87">
        <f t="shared" si="364"/>
        <v>0.5</v>
      </c>
      <c r="I1166" s="87">
        <f t="shared" si="365"/>
        <v>-0.69314718055994529</v>
      </c>
      <c r="K1166" s="76">
        <f t="shared" si="366"/>
        <v>0.605195533283861</v>
      </c>
      <c r="L1166" s="76">
        <f t="shared" si="367"/>
        <v>1.8316103146534117</v>
      </c>
      <c r="M1166" s="76">
        <f t="shared" si="368"/>
        <v>0.64684406084231982</v>
      </c>
      <c r="N1166" s="76">
        <f t="shared" si="369"/>
        <v>0.35315593915768018</v>
      </c>
      <c r="O1166" s="76">
        <f t="shared" si="370"/>
        <v>-1.0408455656056446</v>
      </c>
      <c r="Q1166" s="76">
        <f t="shared" si="371"/>
        <v>0.605195533283861</v>
      </c>
      <c r="R1166" s="76">
        <f t="shared" si="372"/>
        <v>1.8316103146534117</v>
      </c>
      <c r="S1166" s="76">
        <f t="shared" si="373"/>
        <v>0.64684406084231982</v>
      </c>
      <c r="T1166" s="76">
        <f t="shared" si="374"/>
        <v>0.35315593915768018</v>
      </c>
      <c r="U1166" s="76">
        <f t="shared" si="375"/>
        <v>-1.0408455656056446</v>
      </c>
      <c r="W1166" s="76">
        <f t="shared" si="376"/>
        <v>0</v>
      </c>
      <c r="X1166" s="76">
        <f t="shared" si="377"/>
        <v>1</v>
      </c>
      <c r="Y1166" s="76">
        <f t="shared" si="378"/>
        <v>0.5</v>
      </c>
      <c r="Z1166" s="76">
        <f t="shared" si="360"/>
        <v>0.5</v>
      </c>
      <c r="AA1166" s="76">
        <f t="shared" si="379"/>
        <v>-0.69314718055994529</v>
      </c>
    </row>
    <row r="1167" spans="1:27" x14ac:dyDescent="0.25">
      <c r="A1167">
        <v>0</v>
      </c>
      <c r="B1167">
        <v>0</v>
      </c>
      <c r="C1167">
        <v>0</v>
      </c>
      <c r="E1167" s="87">
        <f t="shared" si="361"/>
        <v>0</v>
      </c>
      <c r="F1167" s="87">
        <f t="shared" si="362"/>
        <v>1</v>
      </c>
      <c r="G1167" s="87">
        <f t="shared" si="363"/>
        <v>0.5</v>
      </c>
      <c r="H1167" s="87">
        <f t="shared" si="364"/>
        <v>0.5</v>
      </c>
      <c r="I1167" s="87">
        <f t="shared" si="365"/>
        <v>-0.69314718055994529</v>
      </c>
      <c r="K1167" s="76">
        <f t="shared" si="366"/>
        <v>0</v>
      </c>
      <c r="L1167" s="76">
        <f t="shared" si="367"/>
        <v>1</v>
      </c>
      <c r="M1167" s="76">
        <f t="shared" si="368"/>
        <v>0.5</v>
      </c>
      <c r="N1167" s="76">
        <f t="shared" si="369"/>
        <v>0.5</v>
      </c>
      <c r="O1167" s="76">
        <f t="shared" si="370"/>
        <v>-0.69314718055994529</v>
      </c>
      <c r="Q1167" s="76">
        <f t="shared" si="371"/>
        <v>0</v>
      </c>
      <c r="R1167" s="76">
        <f t="shared" si="372"/>
        <v>1</v>
      </c>
      <c r="S1167" s="76">
        <f t="shared" si="373"/>
        <v>0.5</v>
      </c>
      <c r="T1167" s="76">
        <f t="shared" si="374"/>
        <v>0.5</v>
      </c>
      <c r="U1167" s="76">
        <f t="shared" si="375"/>
        <v>-0.69314718055994529</v>
      </c>
      <c r="W1167" s="76">
        <f t="shared" si="376"/>
        <v>0</v>
      </c>
      <c r="X1167" s="76">
        <f t="shared" si="377"/>
        <v>1</v>
      </c>
      <c r="Y1167" s="76">
        <f t="shared" si="378"/>
        <v>0.5</v>
      </c>
      <c r="Z1167" s="76">
        <f t="shared" si="360"/>
        <v>0.5</v>
      </c>
      <c r="AA1167" s="76">
        <f t="shared" si="379"/>
        <v>-0.69314718055994529</v>
      </c>
    </row>
    <row r="1168" spans="1:27" x14ac:dyDescent="0.25">
      <c r="A1168">
        <v>0</v>
      </c>
      <c r="B1168">
        <v>0</v>
      </c>
      <c r="C1168">
        <v>0</v>
      </c>
      <c r="E1168" s="87">
        <f t="shared" si="361"/>
        <v>0</v>
      </c>
      <c r="F1168" s="87">
        <f t="shared" si="362"/>
        <v>1</v>
      </c>
      <c r="G1168" s="87">
        <f t="shared" si="363"/>
        <v>0.5</v>
      </c>
      <c r="H1168" s="87">
        <f t="shared" si="364"/>
        <v>0.5</v>
      </c>
      <c r="I1168" s="87">
        <f t="shared" si="365"/>
        <v>-0.69314718055994529</v>
      </c>
      <c r="K1168" s="76">
        <f t="shared" si="366"/>
        <v>0</v>
      </c>
      <c r="L1168" s="76">
        <f t="shared" si="367"/>
        <v>1</v>
      </c>
      <c r="M1168" s="76">
        <f t="shared" si="368"/>
        <v>0.5</v>
      </c>
      <c r="N1168" s="76">
        <f t="shared" si="369"/>
        <v>0.5</v>
      </c>
      <c r="O1168" s="76">
        <f t="shared" si="370"/>
        <v>-0.69314718055994529</v>
      </c>
      <c r="Q1168" s="76">
        <f t="shared" si="371"/>
        <v>0</v>
      </c>
      <c r="R1168" s="76">
        <f t="shared" si="372"/>
        <v>1</v>
      </c>
      <c r="S1168" s="76">
        <f t="shared" si="373"/>
        <v>0.5</v>
      </c>
      <c r="T1168" s="76">
        <f t="shared" si="374"/>
        <v>0.5</v>
      </c>
      <c r="U1168" s="76">
        <f t="shared" si="375"/>
        <v>-0.69314718055994529</v>
      </c>
      <c r="W1168" s="76">
        <f t="shared" si="376"/>
        <v>0</v>
      </c>
      <c r="X1168" s="76">
        <f t="shared" si="377"/>
        <v>1</v>
      </c>
      <c r="Y1168" s="76">
        <f t="shared" si="378"/>
        <v>0.5</v>
      </c>
      <c r="Z1168" s="76">
        <f t="shared" si="360"/>
        <v>0.5</v>
      </c>
      <c r="AA1168" s="76">
        <f t="shared" si="379"/>
        <v>-0.69314718055994529</v>
      </c>
    </row>
    <row r="1169" spans="1:27" x14ac:dyDescent="0.25">
      <c r="A1169">
        <v>0</v>
      </c>
      <c r="B1169">
        <v>0</v>
      </c>
      <c r="C1169">
        <v>1</v>
      </c>
      <c r="E1169" s="87">
        <f t="shared" si="361"/>
        <v>0</v>
      </c>
      <c r="F1169" s="87">
        <f t="shared" si="362"/>
        <v>1</v>
      </c>
      <c r="G1169" s="87">
        <f t="shared" si="363"/>
        <v>0.5</v>
      </c>
      <c r="H1169" s="87">
        <f t="shared" si="364"/>
        <v>0.5</v>
      </c>
      <c r="I1169" s="87">
        <f t="shared" si="365"/>
        <v>-0.69314718055994529</v>
      </c>
      <c r="K1169" s="76">
        <f t="shared" si="366"/>
        <v>0.605195533283861</v>
      </c>
      <c r="L1169" s="76">
        <f t="shared" si="367"/>
        <v>1.8316103146534117</v>
      </c>
      <c r="M1169" s="76">
        <f t="shared" si="368"/>
        <v>0.64684406084231982</v>
      </c>
      <c r="N1169" s="76">
        <f t="shared" si="369"/>
        <v>0.35315593915768018</v>
      </c>
      <c r="O1169" s="76">
        <f t="shared" si="370"/>
        <v>-1.0408455656056446</v>
      </c>
      <c r="Q1169" s="76">
        <f t="shared" si="371"/>
        <v>0.605195533283861</v>
      </c>
      <c r="R1169" s="76">
        <f t="shared" si="372"/>
        <v>1.8316103146534117</v>
      </c>
      <c r="S1169" s="76">
        <f t="shared" si="373"/>
        <v>0.64684406084231982</v>
      </c>
      <c r="T1169" s="76">
        <f t="shared" si="374"/>
        <v>0.35315593915768018</v>
      </c>
      <c r="U1169" s="76">
        <f t="shared" si="375"/>
        <v>-1.0408455656056446</v>
      </c>
      <c r="W1169" s="76">
        <f t="shared" si="376"/>
        <v>0</v>
      </c>
      <c r="X1169" s="76">
        <f t="shared" si="377"/>
        <v>1</v>
      </c>
      <c r="Y1169" s="76">
        <f t="shared" si="378"/>
        <v>0.5</v>
      </c>
      <c r="Z1169" s="76">
        <f t="shared" si="360"/>
        <v>0.5</v>
      </c>
      <c r="AA1169" s="76">
        <f t="shared" si="379"/>
        <v>-0.69314718055994529</v>
      </c>
    </row>
    <row r="1170" spans="1:27" x14ac:dyDescent="0.25">
      <c r="A1170">
        <v>0</v>
      </c>
      <c r="B1170">
        <v>0</v>
      </c>
      <c r="C1170">
        <v>0</v>
      </c>
      <c r="E1170" s="87">
        <f t="shared" si="361"/>
        <v>0</v>
      </c>
      <c r="F1170" s="87">
        <f t="shared" si="362"/>
        <v>1</v>
      </c>
      <c r="G1170" s="87">
        <f t="shared" si="363"/>
        <v>0.5</v>
      </c>
      <c r="H1170" s="87">
        <f t="shared" si="364"/>
        <v>0.5</v>
      </c>
      <c r="I1170" s="87">
        <f t="shared" si="365"/>
        <v>-0.69314718055994529</v>
      </c>
      <c r="K1170" s="76">
        <f t="shared" si="366"/>
        <v>0</v>
      </c>
      <c r="L1170" s="76">
        <f t="shared" si="367"/>
        <v>1</v>
      </c>
      <c r="M1170" s="76">
        <f t="shared" si="368"/>
        <v>0.5</v>
      </c>
      <c r="N1170" s="76">
        <f t="shared" si="369"/>
        <v>0.5</v>
      </c>
      <c r="O1170" s="76">
        <f t="shared" si="370"/>
        <v>-0.69314718055994529</v>
      </c>
      <c r="Q1170" s="76">
        <f t="shared" si="371"/>
        <v>0</v>
      </c>
      <c r="R1170" s="76">
        <f t="shared" si="372"/>
        <v>1</v>
      </c>
      <c r="S1170" s="76">
        <f t="shared" si="373"/>
        <v>0.5</v>
      </c>
      <c r="T1170" s="76">
        <f t="shared" si="374"/>
        <v>0.5</v>
      </c>
      <c r="U1170" s="76">
        <f t="shared" si="375"/>
        <v>-0.69314718055994529</v>
      </c>
      <c r="W1170" s="76">
        <f t="shared" si="376"/>
        <v>0</v>
      </c>
      <c r="X1170" s="76">
        <f t="shared" si="377"/>
        <v>1</v>
      </c>
      <c r="Y1170" s="76">
        <f t="shared" si="378"/>
        <v>0.5</v>
      </c>
      <c r="Z1170" s="76">
        <f t="shared" si="360"/>
        <v>0.5</v>
      </c>
      <c r="AA1170" s="76">
        <f t="shared" si="379"/>
        <v>-0.69314718055994529</v>
      </c>
    </row>
    <row r="1171" spans="1:27" x14ac:dyDescent="0.25">
      <c r="A1171">
        <v>0</v>
      </c>
      <c r="B1171">
        <v>0</v>
      </c>
      <c r="C1171">
        <v>1</v>
      </c>
      <c r="E1171" s="87">
        <f t="shared" si="361"/>
        <v>0</v>
      </c>
      <c r="F1171" s="87">
        <f t="shared" si="362"/>
        <v>1</v>
      </c>
      <c r="G1171" s="87">
        <f t="shared" si="363"/>
        <v>0.5</v>
      </c>
      <c r="H1171" s="87">
        <f t="shared" si="364"/>
        <v>0.5</v>
      </c>
      <c r="I1171" s="87">
        <f t="shared" si="365"/>
        <v>-0.69314718055994529</v>
      </c>
      <c r="K1171" s="76">
        <f t="shared" si="366"/>
        <v>0.605195533283861</v>
      </c>
      <c r="L1171" s="76">
        <f t="shared" si="367"/>
        <v>1.8316103146534117</v>
      </c>
      <c r="M1171" s="76">
        <f t="shared" si="368"/>
        <v>0.64684406084231982</v>
      </c>
      <c r="N1171" s="76">
        <f t="shared" si="369"/>
        <v>0.35315593915768018</v>
      </c>
      <c r="O1171" s="76">
        <f t="shared" si="370"/>
        <v>-1.0408455656056446</v>
      </c>
      <c r="Q1171" s="76">
        <f t="shared" si="371"/>
        <v>0.605195533283861</v>
      </c>
      <c r="R1171" s="76">
        <f t="shared" si="372"/>
        <v>1.8316103146534117</v>
      </c>
      <c r="S1171" s="76">
        <f t="shared" si="373"/>
        <v>0.64684406084231982</v>
      </c>
      <c r="T1171" s="76">
        <f t="shared" si="374"/>
        <v>0.35315593915768018</v>
      </c>
      <c r="U1171" s="76">
        <f t="shared" si="375"/>
        <v>-1.0408455656056446</v>
      </c>
      <c r="W1171" s="76">
        <f t="shared" si="376"/>
        <v>0</v>
      </c>
      <c r="X1171" s="76">
        <f t="shared" si="377"/>
        <v>1</v>
      </c>
      <c r="Y1171" s="76">
        <f t="shared" si="378"/>
        <v>0.5</v>
      </c>
      <c r="Z1171" s="76">
        <f t="shared" si="360"/>
        <v>0.5</v>
      </c>
      <c r="AA1171" s="76">
        <f t="shared" si="379"/>
        <v>-0.69314718055994529</v>
      </c>
    </row>
    <row r="1172" spans="1:27" x14ac:dyDescent="0.25">
      <c r="A1172">
        <v>0</v>
      </c>
      <c r="B1172">
        <v>0</v>
      </c>
      <c r="C1172">
        <v>0</v>
      </c>
      <c r="E1172" s="87">
        <f t="shared" si="361"/>
        <v>0</v>
      </c>
      <c r="F1172" s="87">
        <f t="shared" si="362"/>
        <v>1</v>
      </c>
      <c r="G1172" s="87">
        <f t="shared" si="363"/>
        <v>0.5</v>
      </c>
      <c r="H1172" s="87">
        <f t="shared" si="364"/>
        <v>0.5</v>
      </c>
      <c r="I1172" s="87">
        <f t="shared" si="365"/>
        <v>-0.69314718055994529</v>
      </c>
      <c r="K1172" s="76">
        <f t="shared" si="366"/>
        <v>0</v>
      </c>
      <c r="L1172" s="76">
        <f t="shared" si="367"/>
        <v>1</v>
      </c>
      <c r="M1172" s="76">
        <f t="shared" si="368"/>
        <v>0.5</v>
      </c>
      <c r="N1172" s="76">
        <f t="shared" si="369"/>
        <v>0.5</v>
      </c>
      <c r="O1172" s="76">
        <f t="shared" si="370"/>
        <v>-0.69314718055994529</v>
      </c>
      <c r="Q1172" s="76">
        <f t="shared" si="371"/>
        <v>0</v>
      </c>
      <c r="R1172" s="76">
        <f t="shared" si="372"/>
        <v>1</v>
      </c>
      <c r="S1172" s="76">
        <f t="shared" si="373"/>
        <v>0.5</v>
      </c>
      <c r="T1172" s="76">
        <f t="shared" si="374"/>
        <v>0.5</v>
      </c>
      <c r="U1172" s="76">
        <f t="shared" si="375"/>
        <v>-0.69314718055994529</v>
      </c>
      <c r="W1172" s="76">
        <f t="shared" si="376"/>
        <v>0</v>
      </c>
      <c r="X1172" s="76">
        <f t="shared" si="377"/>
        <v>1</v>
      </c>
      <c r="Y1172" s="76">
        <f t="shared" si="378"/>
        <v>0.5</v>
      </c>
      <c r="Z1172" s="76">
        <f t="shared" si="360"/>
        <v>0.5</v>
      </c>
      <c r="AA1172" s="76">
        <f t="shared" si="379"/>
        <v>-0.69314718055994529</v>
      </c>
    </row>
    <row r="1173" spans="1:27" x14ac:dyDescent="0.25">
      <c r="A1173">
        <v>0</v>
      </c>
      <c r="B1173">
        <v>0</v>
      </c>
      <c r="C1173">
        <v>0</v>
      </c>
      <c r="E1173" s="87">
        <f t="shared" si="361"/>
        <v>0</v>
      </c>
      <c r="F1173" s="87">
        <f t="shared" si="362"/>
        <v>1</v>
      </c>
      <c r="G1173" s="87">
        <f t="shared" si="363"/>
        <v>0.5</v>
      </c>
      <c r="H1173" s="87">
        <f t="shared" si="364"/>
        <v>0.5</v>
      </c>
      <c r="I1173" s="87">
        <f t="shared" si="365"/>
        <v>-0.69314718055994529</v>
      </c>
      <c r="K1173" s="76">
        <f t="shared" si="366"/>
        <v>0</v>
      </c>
      <c r="L1173" s="76">
        <f t="shared" si="367"/>
        <v>1</v>
      </c>
      <c r="M1173" s="76">
        <f t="shared" si="368"/>
        <v>0.5</v>
      </c>
      <c r="N1173" s="76">
        <f t="shared" si="369"/>
        <v>0.5</v>
      </c>
      <c r="O1173" s="76">
        <f t="shared" si="370"/>
        <v>-0.69314718055994529</v>
      </c>
      <c r="Q1173" s="76">
        <f t="shared" si="371"/>
        <v>0</v>
      </c>
      <c r="R1173" s="76">
        <f t="shared" si="372"/>
        <v>1</v>
      </c>
      <c r="S1173" s="76">
        <f t="shared" si="373"/>
        <v>0.5</v>
      </c>
      <c r="T1173" s="76">
        <f t="shared" si="374"/>
        <v>0.5</v>
      </c>
      <c r="U1173" s="76">
        <f t="shared" si="375"/>
        <v>-0.69314718055994529</v>
      </c>
      <c r="W1173" s="76">
        <f t="shared" si="376"/>
        <v>0</v>
      </c>
      <c r="X1173" s="76">
        <f t="shared" si="377"/>
        <v>1</v>
      </c>
      <c r="Y1173" s="76">
        <f t="shared" si="378"/>
        <v>0.5</v>
      </c>
      <c r="Z1173" s="76">
        <f t="shared" si="360"/>
        <v>0.5</v>
      </c>
      <c r="AA1173" s="76">
        <f t="shared" si="379"/>
        <v>-0.69314718055994529</v>
      </c>
    </row>
    <row r="1174" spans="1:27" x14ac:dyDescent="0.25">
      <c r="A1174">
        <v>0</v>
      </c>
      <c r="B1174">
        <v>0</v>
      </c>
      <c r="C1174">
        <v>0</v>
      </c>
      <c r="E1174" s="87">
        <f t="shared" si="361"/>
        <v>0</v>
      </c>
      <c r="F1174" s="87">
        <f t="shared" si="362"/>
        <v>1</v>
      </c>
      <c r="G1174" s="87">
        <f t="shared" si="363"/>
        <v>0.5</v>
      </c>
      <c r="H1174" s="87">
        <f t="shared" si="364"/>
        <v>0.5</v>
      </c>
      <c r="I1174" s="87">
        <f t="shared" si="365"/>
        <v>-0.69314718055994529</v>
      </c>
      <c r="K1174" s="76">
        <f t="shared" si="366"/>
        <v>0</v>
      </c>
      <c r="L1174" s="76">
        <f t="shared" si="367"/>
        <v>1</v>
      </c>
      <c r="M1174" s="76">
        <f t="shared" si="368"/>
        <v>0.5</v>
      </c>
      <c r="N1174" s="76">
        <f t="shared" si="369"/>
        <v>0.5</v>
      </c>
      <c r="O1174" s="76">
        <f t="shared" si="370"/>
        <v>-0.69314718055994529</v>
      </c>
      <c r="Q1174" s="76">
        <f t="shared" si="371"/>
        <v>0</v>
      </c>
      <c r="R1174" s="76">
        <f t="shared" si="372"/>
        <v>1</v>
      </c>
      <c r="S1174" s="76">
        <f t="shared" si="373"/>
        <v>0.5</v>
      </c>
      <c r="T1174" s="76">
        <f t="shared" si="374"/>
        <v>0.5</v>
      </c>
      <c r="U1174" s="76">
        <f t="shared" si="375"/>
        <v>-0.69314718055994529</v>
      </c>
      <c r="W1174" s="76">
        <f t="shared" si="376"/>
        <v>0</v>
      </c>
      <c r="X1174" s="76">
        <f t="shared" si="377"/>
        <v>1</v>
      </c>
      <c r="Y1174" s="76">
        <f t="shared" si="378"/>
        <v>0.5</v>
      </c>
      <c r="Z1174" s="76">
        <f t="shared" si="360"/>
        <v>0.5</v>
      </c>
      <c r="AA1174" s="76">
        <f t="shared" si="379"/>
        <v>-0.69314718055994529</v>
      </c>
    </row>
    <row r="1175" spans="1:27" x14ac:dyDescent="0.25">
      <c r="A1175">
        <v>0</v>
      </c>
      <c r="B1175">
        <v>0</v>
      </c>
      <c r="C1175">
        <v>0</v>
      </c>
      <c r="E1175" s="87">
        <f t="shared" si="361"/>
        <v>0</v>
      </c>
      <c r="F1175" s="87">
        <f t="shared" si="362"/>
        <v>1</v>
      </c>
      <c r="G1175" s="87">
        <f t="shared" si="363"/>
        <v>0.5</v>
      </c>
      <c r="H1175" s="87">
        <f t="shared" si="364"/>
        <v>0.5</v>
      </c>
      <c r="I1175" s="87">
        <f t="shared" si="365"/>
        <v>-0.69314718055994529</v>
      </c>
      <c r="K1175" s="76">
        <f t="shared" si="366"/>
        <v>0</v>
      </c>
      <c r="L1175" s="76">
        <f t="shared" si="367"/>
        <v>1</v>
      </c>
      <c r="M1175" s="76">
        <f t="shared" si="368"/>
        <v>0.5</v>
      </c>
      <c r="N1175" s="76">
        <f t="shared" si="369"/>
        <v>0.5</v>
      </c>
      <c r="O1175" s="76">
        <f t="shared" si="370"/>
        <v>-0.69314718055994529</v>
      </c>
      <c r="Q1175" s="76">
        <f t="shared" si="371"/>
        <v>0</v>
      </c>
      <c r="R1175" s="76">
        <f t="shared" si="372"/>
        <v>1</v>
      </c>
      <c r="S1175" s="76">
        <f t="shared" si="373"/>
        <v>0.5</v>
      </c>
      <c r="T1175" s="76">
        <f t="shared" si="374"/>
        <v>0.5</v>
      </c>
      <c r="U1175" s="76">
        <f t="shared" si="375"/>
        <v>-0.69314718055994529</v>
      </c>
      <c r="W1175" s="76">
        <f t="shared" si="376"/>
        <v>0</v>
      </c>
      <c r="X1175" s="76">
        <f t="shared" si="377"/>
        <v>1</v>
      </c>
      <c r="Y1175" s="76">
        <f t="shared" si="378"/>
        <v>0.5</v>
      </c>
      <c r="Z1175" s="76">
        <f t="shared" si="360"/>
        <v>0.5</v>
      </c>
      <c r="AA1175" s="76">
        <f t="shared" si="379"/>
        <v>-0.69314718055994529</v>
      </c>
    </row>
    <row r="1176" spans="1:27" x14ac:dyDescent="0.25">
      <c r="A1176">
        <v>0</v>
      </c>
      <c r="B1176">
        <v>0</v>
      </c>
      <c r="C1176">
        <v>0</v>
      </c>
      <c r="E1176" s="87">
        <f t="shared" si="361"/>
        <v>0</v>
      </c>
      <c r="F1176" s="87">
        <f t="shared" si="362"/>
        <v>1</v>
      </c>
      <c r="G1176" s="87">
        <f t="shared" si="363"/>
        <v>0.5</v>
      </c>
      <c r="H1176" s="87">
        <f t="shared" si="364"/>
        <v>0.5</v>
      </c>
      <c r="I1176" s="87">
        <f t="shared" si="365"/>
        <v>-0.69314718055994529</v>
      </c>
      <c r="K1176" s="76">
        <f t="shared" si="366"/>
        <v>0</v>
      </c>
      <c r="L1176" s="76">
        <f t="shared" si="367"/>
        <v>1</v>
      </c>
      <c r="M1176" s="76">
        <f t="shared" si="368"/>
        <v>0.5</v>
      </c>
      <c r="N1176" s="76">
        <f t="shared" si="369"/>
        <v>0.5</v>
      </c>
      <c r="O1176" s="76">
        <f t="shared" si="370"/>
        <v>-0.69314718055994529</v>
      </c>
      <c r="Q1176" s="76">
        <f t="shared" si="371"/>
        <v>0</v>
      </c>
      <c r="R1176" s="76">
        <f t="shared" si="372"/>
        <v>1</v>
      </c>
      <c r="S1176" s="76">
        <f t="shared" si="373"/>
        <v>0.5</v>
      </c>
      <c r="T1176" s="76">
        <f t="shared" si="374"/>
        <v>0.5</v>
      </c>
      <c r="U1176" s="76">
        <f t="shared" si="375"/>
        <v>-0.69314718055994529</v>
      </c>
      <c r="W1176" s="76">
        <f t="shared" si="376"/>
        <v>0</v>
      </c>
      <c r="X1176" s="76">
        <f t="shared" si="377"/>
        <v>1</v>
      </c>
      <c r="Y1176" s="76">
        <f t="shared" si="378"/>
        <v>0.5</v>
      </c>
      <c r="Z1176" s="76">
        <f t="shared" si="360"/>
        <v>0.5</v>
      </c>
      <c r="AA1176" s="76">
        <f t="shared" si="379"/>
        <v>-0.69314718055994529</v>
      </c>
    </row>
    <row r="1177" spans="1:27" x14ac:dyDescent="0.25">
      <c r="A1177">
        <v>0</v>
      </c>
      <c r="B1177">
        <v>0</v>
      </c>
      <c r="C1177">
        <v>0</v>
      </c>
      <c r="E1177" s="87">
        <f t="shared" si="361"/>
        <v>0</v>
      </c>
      <c r="F1177" s="87">
        <f t="shared" si="362"/>
        <v>1</v>
      </c>
      <c r="G1177" s="87">
        <f t="shared" si="363"/>
        <v>0.5</v>
      </c>
      <c r="H1177" s="87">
        <f t="shared" si="364"/>
        <v>0.5</v>
      </c>
      <c r="I1177" s="87">
        <f t="shared" si="365"/>
        <v>-0.69314718055994529</v>
      </c>
      <c r="K1177" s="76">
        <f t="shared" si="366"/>
        <v>0</v>
      </c>
      <c r="L1177" s="76">
        <f t="shared" si="367"/>
        <v>1</v>
      </c>
      <c r="M1177" s="76">
        <f t="shared" si="368"/>
        <v>0.5</v>
      </c>
      <c r="N1177" s="76">
        <f t="shared" si="369"/>
        <v>0.5</v>
      </c>
      <c r="O1177" s="76">
        <f t="shared" si="370"/>
        <v>-0.69314718055994529</v>
      </c>
      <c r="Q1177" s="76">
        <f t="shared" si="371"/>
        <v>0</v>
      </c>
      <c r="R1177" s="76">
        <f t="shared" si="372"/>
        <v>1</v>
      </c>
      <c r="S1177" s="76">
        <f t="shared" si="373"/>
        <v>0.5</v>
      </c>
      <c r="T1177" s="76">
        <f t="shared" si="374"/>
        <v>0.5</v>
      </c>
      <c r="U1177" s="76">
        <f t="shared" si="375"/>
        <v>-0.69314718055994529</v>
      </c>
      <c r="W1177" s="76">
        <f t="shared" si="376"/>
        <v>0</v>
      </c>
      <c r="X1177" s="76">
        <f t="shared" si="377"/>
        <v>1</v>
      </c>
      <c r="Y1177" s="76">
        <f t="shared" si="378"/>
        <v>0.5</v>
      </c>
      <c r="Z1177" s="76">
        <f t="shared" si="360"/>
        <v>0.5</v>
      </c>
      <c r="AA1177" s="76">
        <f t="shared" si="379"/>
        <v>-0.69314718055994529</v>
      </c>
    </row>
    <row r="1178" spans="1:27" x14ac:dyDescent="0.25">
      <c r="A1178">
        <v>0</v>
      </c>
      <c r="B1178">
        <v>0</v>
      </c>
      <c r="C1178">
        <v>0</v>
      </c>
      <c r="E1178" s="87">
        <f t="shared" si="361"/>
        <v>0</v>
      </c>
      <c r="F1178" s="87">
        <f t="shared" si="362"/>
        <v>1</v>
      </c>
      <c r="G1178" s="87">
        <f t="shared" si="363"/>
        <v>0.5</v>
      </c>
      <c r="H1178" s="87">
        <f t="shared" si="364"/>
        <v>0.5</v>
      </c>
      <c r="I1178" s="87">
        <f t="shared" si="365"/>
        <v>-0.69314718055994529</v>
      </c>
      <c r="K1178" s="76">
        <f t="shared" si="366"/>
        <v>0</v>
      </c>
      <c r="L1178" s="76">
        <f t="shared" si="367"/>
        <v>1</v>
      </c>
      <c r="M1178" s="76">
        <f t="shared" si="368"/>
        <v>0.5</v>
      </c>
      <c r="N1178" s="76">
        <f t="shared" si="369"/>
        <v>0.5</v>
      </c>
      <c r="O1178" s="76">
        <f t="shared" si="370"/>
        <v>-0.69314718055994529</v>
      </c>
      <c r="Q1178" s="76">
        <f t="shared" si="371"/>
        <v>0</v>
      </c>
      <c r="R1178" s="76">
        <f t="shared" si="372"/>
        <v>1</v>
      </c>
      <c r="S1178" s="76">
        <f t="shared" si="373"/>
        <v>0.5</v>
      </c>
      <c r="T1178" s="76">
        <f t="shared" si="374"/>
        <v>0.5</v>
      </c>
      <c r="U1178" s="76">
        <f t="shared" si="375"/>
        <v>-0.69314718055994529</v>
      </c>
      <c r="W1178" s="76">
        <f t="shared" si="376"/>
        <v>0</v>
      </c>
      <c r="X1178" s="76">
        <f t="shared" si="377"/>
        <v>1</v>
      </c>
      <c r="Y1178" s="76">
        <f t="shared" si="378"/>
        <v>0.5</v>
      </c>
      <c r="Z1178" s="76">
        <f t="shared" si="360"/>
        <v>0.5</v>
      </c>
      <c r="AA1178" s="76">
        <f t="shared" si="379"/>
        <v>-0.69314718055994529</v>
      </c>
    </row>
    <row r="1179" spans="1:27" x14ac:dyDescent="0.25">
      <c r="A1179">
        <v>0</v>
      </c>
      <c r="B1179">
        <v>0</v>
      </c>
      <c r="C1179">
        <v>1</v>
      </c>
      <c r="E1179" s="87">
        <f t="shared" si="361"/>
        <v>0</v>
      </c>
      <c r="F1179" s="87">
        <f t="shared" si="362"/>
        <v>1</v>
      </c>
      <c r="G1179" s="87">
        <f t="shared" si="363"/>
        <v>0.5</v>
      </c>
      <c r="H1179" s="87">
        <f t="shared" si="364"/>
        <v>0.5</v>
      </c>
      <c r="I1179" s="87">
        <f t="shared" si="365"/>
        <v>-0.69314718055994529</v>
      </c>
      <c r="K1179" s="76">
        <f t="shared" si="366"/>
        <v>0.605195533283861</v>
      </c>
      <c r="L1179" s="76">
        <f t="shared" si="367"/>
        <v>1.8316103146534117</v>
      </c>
      <c r="M1179" s="76">
        <f t="shared" si="368"/>
        <v>0.64684406084231982</v>
      </c>
      <c r="N1179" s="76">
        <f t="shared" si="369"/>
        <v>0.35315593915768018</v>
      </c>
      <c r="O1179" s="76">
        <f t="shared" si="370"/>
        <v>-1.0408455656056446</v>
      </c>
      <c r="Q1179" s="76">
        <f t="shared" si="371"/>
        <v>0.605195533283861</v>
      </c>
      <c r="R1179" s="76">
        <f t="shared" si="372"/>
        <v>1.8316103146534117</v>
      </c>
      <c r="S1179" s="76">
        <f t="shared" si="373"/>
        <v>0.64684406084231982</v>
      </c>
      <c r="T1179" s="76">
        <f t="shared" si="374"/>
        <v>0.35315593915768018</v>
      </c>
      <c r="U1179" s="76">
        <f t="shared" si="375"/>
        <v>-1.0408455656056446</v>
      </c>
      <c r="W1179" s="76">
        <f t="shared" si="376"/>
        <v>0</v>
      </c>
      <c r="X1179" s="76">
        <f t="shared" si="377"/>
        <v>1</v>
      </c>
      <c r="Y1179" s="76">
        <f t="shared" si="378"/>
        <v>0.5</v>
      </c>
      <c r="Z1179" s="76">
        <f t="shared" si="360"/>
        <v>0.5</v>
      </c>
      <c r="AA1179" s="76">
        <f t="shared" si="379"/>
        <v>-0.69314718055994529</v>
      </c>
    </row>
    <row r="1180" spans="1:27" x14ac:dyDescent="0.25">
      <c r="A1180">
        <v>0</v>
      </c>
      <c r="B1180">
        <v>0</v>
      </c>
      <c r="C1180">
        <v>1</v>
      </c>
      <c r="E1180" s="87">
        <f t="shared" si="361"/>
        <v>0</v>
      </c>
      <c r="F1180" s="87">
        <f t="shared" si="362"/>
        <v>1</v>
      </c>
      <c r="G1180" s="87">
        <f t="shared" si="363"/>
        <v>0.5</v>
      </c>
      <c r="H1180" s="87">
        <f t="shared" si="364"/>
        <v>0.5</v>
      </c>
      <c r="I1180" s="87">
        <f t="shared" si="365"/>
        <v>-0.69314718055994529</v>
      </c>
      <c r="K1180" s="76">
        <f t="shared" si="366"/>
        <v>0.605195533283861</v>
      </c>
      <c r="L1180" s="76">
        <f t="shared" si="367"/>
        <v>1.8316103146534117</v>
      </c>
      <c r="M1180" s="76">
        <f t="shared" si="368"/>
        <v>0.64684406084231982</v>
      </c>
      <c r="N1180" s="76">
        <f t="shared" si="369"/>
        <v>0.35315593915768018</v>
      </c>
      <c r="O1180" s="76">
        <f t="shared" si="370"/>
        <v>-1.0408455656056446</v>
      </c>
      <c r="Q1180" s="76">
        <f t="shared" si="371"/>
        <v>0.605195533283861</v>
      </c>
      <c r="R1180" s="76">
        <f t="shared" si="372"/>
        <v>1.8316103146534117</v>
      </c>
      <c r="S1180" s="76">
        <f t="shared" si="373"/>
        <v>0.64684406084231982</v>
      </c>
      <c r="T1180" s="76">
        <f t="shared" si="374"/>
        <v>0.35315593915768018</v>
      </c>
      <c r="U1180" s="76">
        <f t="shared" si="375"/>
        <v>-1.0408455656056446</v>
      </c>
      <c r="W1180" s="76">
        <f t="shared" si="376"/>
        <v>0</v>
      </c>
      <c r="X1180" s="76">
        <f t="shared" si="377"/>
        <v>1</v>
      </c>
      <c r="Y1180" s="76">
        <f t="shared" si="378"/>
        <v>0.5</v>
      </c>
      <c r="Z1180" s="76">
        <f t="shared" si="360"/>
        <v>0.5</v>
      </c>
      <c r="AA1180" s="76">
        <f t="shared" si="379"/>
        <v>-0.69314718055994529</v>
      </c>
    </row>
    <row r="1181" spans="1:27" x14ac:dyDescent="0.25">
      <c r="A1181">
        <v>0</v>
      </c>
      <c r="B1181">
        <v>0</v>
      </c>
      <c r="C1181">
        <v>0</v>
      </c>
      <c r="E1181" s="87">
        <f t="shared" si="361"/>
        <v>0</v>
      </c>
      <c r="F1181" s="87">
        <f t="shared" si="362"/>
        <v>1</v>
      </c>
      <c r="G1181" s="87">
        <f t="shared" si="363"/>
        <v>0.5</v>
      </c>
      <c r="H1181" s="87">
        <f t="shared" si="364"/>
        <v>0.5</v>
      </c>
      <c r="I1181" s="87">
        <f t="shared" si="365"/>
        <v>-0.69314718055994529</v>
      </c>
      <c r="K1181" s="76">
        <f t="shared" si="366"/>
        <v>0</v>
      </c>
      <c r="L1181" s="76">
        <f t="shared" si="367"/>
        <v>1</v>
      </c>
      <c r="M1181" s="76">
        <f t="shared" si="368"/>
        <v>0.5</v>
      </c>
      <c r="N1181" s="76">
        <f t="shared" si="369"/>
        <v>0.5</v>
      </c>
      <c r="O1181" s="76">
        <f t="shared" si="370"/>
        <v>-0.69314718055994529</v>
      </c>
      <c r="Q1181" s="76">
        <f t="shared" si="371"/>
        <v>0</v>
      </c>
      <c r="R1181" s="76">
        <f t="shared" si="372"/>
        <v>1</v>
      </c>
      <c r="S1181" s="76">
        <f t="shared" si="373"/>
        <v>0.5</v>
      </c>
      <c r="T1181" s="76">
        <f t="shared" si="374"/>
        <v>0.5</v>
      </c>
      <c r="U1181" s="76">
        <f t="shared" si="375"/>
        <v>-0.69314718055994529</v>
      </c>
      <c r="W1181" s="76">
        <f t="shared" si="376"/>
        <v>0</v>
      </c>
      <c r="X1181" s="76">
        <f t="shared" si="377"/>
        <v>1</v>
      </c>
      <c r="Y1181" s="76">
        <f t="shared" si="378"/>
        <v>0.5</v>
      </c>
      <c r="Z1181" s="76">
        <f t="shared" si="360"/>
        <v>0.5</v>
      </c>
      <c r="AA1181" s="76">
        <f t="shared" si="379"/>
        <v>-0.69314718055994529</v>
      </c>
    </row>
    <row r="1182" spans="1:27" x14ac:dyDescent="0.25">
      <c r="A1182">
        <v>0</v>
      </c>
      <c r="B1182">
        <v>0</v>
      </c>
      <c r="C1182">
        <v>0</v>
      </c>
      <c r="E1182" s="87">
        <f t="shared" si="361"/>
        <v>0</v>
      </c>
      <c r="F1182" s="87">
        <f t="shared" si="362"/>
        <v>1</v>
      </c>
      <c r="G1182" s="87">
        <f t="shared" si="363"/>
        <v>0.5</v>
      </c>
      <c r="H1182" s="87">
        <f t="shared" si="364"/>
        <v>0.5</v>
      </c>
      <c r="I1182" s="87">
        <f t="shared" si="365"/>
        <v>-0.69314718055994529</v>
      </c>
      <c r="K1182" s="76">
        <f t="shared" si="366"/>
        <v>0</v>
      </c>
      <c r="L1182" s="76">
        <f t="shared" si="367"/>
        <v>1</v>
      </c>
      <c r="M1182" s="76">
        <f t="shared" si="368"/>
        <v>0.5</v>
      </c>
      <c r="N1182" s="76">
        <f t="shared" si="369"/>
        <v>0.5</v>
      </c>
      <c r="O1182" s="76">
        <f t="shared" si="370"/>
        <v>-0.69314718055994529</v>
      </c>
      <c r="Q1182" s="76">
        <f t="shared" si="371"/>
        <v>0</v>
      </c>
      <c r="R1182" s="76">
        <f t="shared" si="372"/>
        <v>1</v>
      </c>
      <c r="S1182" s="76">
        <f t="shared" si="373"/>
        <v>0.5</v>
      </c>
      <c r="T1182" s="76">
        <f t="shared" si="374"/>
        <v>0.5</v>
      </c>
      <c r="U1182" s="76">
        <f t="shared" si="375"/>
        <v>-0.69314718055994529</v>
      </c>
      <c r="W1182" s="76">
        <f t="shared" si="376"/>
        <v>0</v>
      </c>
      <c r="X1182" s="76">
        <f t="shared" si="377"/>
        <v>1</v>
      </c>
      <c r="Y1182" s="76">
        <f t="shared" si="378"/>
        <v>0.5</v>
      </c>
      <c r="Z1182" s="76">
        <f t="shared" si="360"/>
        <v>0.5</v>
      </c>
      <c r="AA1182" s="76">
        <f t="shared" si="379"/>
        <v>-0.69314718055994529</v>
      </c>
    </row>
    <row r="1183" spans="1:27" x14ac:dyDescent="0.25">
      <c r="A1183">
        <v>0</v>
      </c>
      <c r="B1183">
        <v>0</v>
      </c>
      <c r="C1183">
        <v>0</v>
      </c>
      <c r="E1183" s="87">
        <f t="shared" si="361"/>
        <v>0</v>
      </c>
      <c r="F1183" s="87">
        <f t="shared" si="362"/>
        <v>1</v>
      </c>
      <c r="G1183" s="87">
        <f t="shared" si="363"/>
        <v>0.5</v>
      </c>
      <c r="H1183" s="87">
        <f t="shared" si="364"/>
        <v>0.5</v>
      </c>
      <c r="I1183" s="87">
        <f t="shared" si="365"/>
        <v>-0.69314718055994529</v>
      </c>
      <c r="K1183" s="76">
        <f t="shared" si="366"/>
        <v>0</v>
      </c>
      <c r="L1183" s="76">
        <f t="shared" si="367"/>
        <v>1</v>
      </c>
      <c r="M1183" s="76">
        <f t="shared" si="368"/>
        <v>0.5</v>
      </c>
      <c r="N1183" s="76">
        <f t="shared" si="369"/>
        <v>0.5</v>
      </c>
      <c r="O1183" s="76">
        <f t="shared" si="370"/>
        <v>-0.69314718055994529</v>
      </c>
      <c r="Q1183" s="76">
        <f t="shared" si="371"/>
        <v>0</v>
      </c>
      <c r="R1183" s="76">
        <f t="shared" si="372"/>
        <v>1</v>
      </c>
      <c r="S1183" s="76">
        <f t="shared" si="373"/>
        <v>0.5</v>
      </c>
      <c r="T1183" s="76">
        <f t="shared" si="374"/>
        <v>0.5</v>
      </c>
      <c r="U1183" s="76">
        <f t="shared" si="375"/>
        <v>-0.69314718055994529</v>
      </c>
      <c r="W1183" s="76">
        <f t="shared" si="376"/>
        <v>0</v>
      </c>
      <c r="X1183" s="76">
        <f t="shared" si="377"/>
        <v>1</v>
      </c>
      <c r="Y1183" s="76">
        <f t="shared" si="378"/>
        <v>0.5</v>
      </c>
      <c r="Z1183" s="76">
        <f t="shared" si="360"/>
        <v>0.5</v>
      </c>
      <c r="AA1183" s="76">
        <f t="shared" si="379"/>
        <v>-0.69314718055994529</v>
      </c>
    </row>
    <row r="1184" spans="1:27" x14ac:dyDescent="0.25">
      <c r="A1184">
        <v>0</v>
      </c>
      <c r="B1184">
        <v>0</v>
      </c>
      <c r="C1184">
        <v>1</v>
      </c>
      <c r="E1184" s="87">
        <f t="shared" si="361"/>
        <v>0</v>
      </c>
      <c r="F1184" s="87">
        <f t="shared" si="362"/>
        <v>1</v>
      </c>
      <c r="G1184" s="87">
        <f t="shared" si="363"/>
        <v>0.5</v>
      </c>
      <c r="H1184" s="87">
        <f t="shared" si="364"/>
        <v>0.5</v>
      </c>
      <c r="I1184" s="87">
        <f t="shared" si="365"/>
        <v>-0.69314718055994529</v>
      </c>
      <c r="K1184" s="76">
        <f t="shared" si="366"/>
        <v>0.605195533283861</v>
      </c>
      <c r="L1184" s="76">
        <f t="shared" si="367"/>
        <v>1.8316103146534117</v>
      </c>
      <c r="M1184" s="76">
        <f t="shared" si="368"/>
        <v>0.64684406084231982</v>
      </c>
      <c r="N1184" s="76">
        <f t="shared" si="369"/>
        <v>0.35315593915768018</v>
      </c>
      <c r="O1184" s="76">
        <f t="shared" si="370"/>
        <v>-1.0408455656056446</v>
      </c>
      <c r="Q1184" s="76">
        <f t="shared" si="371"/>
        <v>0.605195533283861</v>
      </c>
      <c r="R1184" s="76">
        <f t="shared" si="372"/>
        <v>1.8316103146534117</v>
      </c>
      <c r="S1184" s="76">
        <f t="shared" si="373"/>
        <v>0.64684406084231982</v>
      </c>
      <c r="T1184" s="76">
        <f t="shared" si="374"/>
        <v>0.35315593915768018</v>
      </c>
      <c r="U1184" s="76">
        <f t="shared" si="375"/>
        <v>-1.0408455656056446</v>
      </c>
      <c r="W1184" s="76">
        <f t="shared" si="376"/>
        <v>0</v>
      </c>
      <c r="X1184" s="76">
        <f t="shared" si="377"/>
        <v>1</v>
      </c>
      <c r="Y1184" s="76">
        <f t="shared" si="378"/>
        <v>0.5</v>
      </c>
      <c r="Z1184" s="76">
        <f t="shared" si="360"/>
        <v>0.5</v>
      </c>
      <c r="AA1184" s="76">
        <f t="shared" si="379"/>
        <v>-0.69314718055994529</v>
      </c>
    </row>
    <row r="1185" spans="1:27" x14ac:dyDescent="0.25">
      <c r="A1185">
        <v>0</v>
      </c>
      <c r="B1185">
        <v>0</v>
      </c>
      <c r="C1185">
        <v>0</v>
      </c>
      <c r="E1185" s="87">
        <f t="shared" si="361"/>
        <v>0</v>
      </c>
      <c r="F1185" s="87">
        <f t="shared" si="362"/>
        <v>1</v>
      </c>
      <c r="G1185" s="87">
        <f t="shared" si="363"/>
        <v>0.5</v>
      </c>
      <c r="H1185" s="87">
        <f t="shared" si="364"/>
        <v>0.5</v>
      </c>
      <c r="I1185" s="87">
        <f t="shared" si="365"/>
        <v>-0.69314718055994529</v>
      </c>
      <c r="K1185" s="76">
        <f t="shared" si="366"/>
        <v>0</v>
      </c>
      <c r="L1185" s="76">
        <f t="shared" si="367"/>
        <v>1</v>
      </c>
      <c r="M1185" s="76">
        <f t="shared" si="368"/>
        <v>0.5</v>
      </c>
      <c r="N1185" s="76">
        <f t="shared" si="369"/>
        <v>0.5</v>
      </c>
      <c r="O1185" s="76">
        <f t="shared" si="370"/>
        <v>-0.69314718055994529</v>
      </c>
      <c r="Q1185" s="76">
        <f t="shared" si="371"/>
        <v>0</v>
      </c>
      <c r="R1185" s="76">
        <f t="shared" si="372"/>
        <v>1</v>
      </c>
      <c r="S1185" s="76">
        <f t="shared" si="373"/>
        <v>0.5</v>
      </c>
      <c r="T1185" s="76">
        <f t="shared" si="374"/>
        <v>0.5</v>
      </c>
      <c r="U1185" s="76">
        <f t="shared" si="375"/>
        <v>-0.69314718055994529</v>
      </c>
      <c r="W1185" s="76">
        <f t="shared" si="376"/>
        <v>0</v>
      </c>
      <c r="X1185" s="76">
        <f t="shared" si="377"/>
        <v>1</v>
      </c>
      <c r="Y1185" s="76">
        <f t="shared" si="378"/>
        <v>0.5</v>
      </c>
      <c r="Z1185" s="76">
        <f t="shared" si="360"/>
        <v>0.5</v>
      </c>
      <c r="AA1185" s="76">
        <f t="shared" si="379"/>
        <v>-0.69314718055994529</v>
      </c>
    </row>
    <row r="1186" spans="1:27" x14ac:dyDescent="0.25">
      <c r="A1186">
        <v>0</v>
      </c>
      <c r="B1186">
        <v>0</v>
      </c>
      <c r="C1186">
        <v>0</v>
      </c>
      <c r="E1186" s="87">
        <f t="shared" si="361"/>
        <v>0</v>
      </c>
      <c r="F1186" s="87">
        <f t="shared" si="362"/>
        <v>1</v>
      </c>
      <c r="G1186" s="87">
        <f t="shared" si="363"/>
        <v>0.5</v>
      </c>
      <c r="H1186" s="87">
        <f t="shared" si="364"/>
        <v>0.5</v>
      </c>
      <c r="I1186" s="87">
        <f t="shared" si="365"/>
        <v>-0.69314718055994529</v>
      </c>
      <c r="K1186" s="76">
        <f t="shared" si="366"/>
        <v>0</v>
      </c>
      <c r="L1186" s="76">
        <f t="shared" si="367"/>
        <v>1</v>
      </c>
      <c r="M1186" s="76">
        <f t="shared" si="368"/>
        <v>0.5</v>
      </c>
      <c r="N1186" s="76">
        <f t="shared" si="369"/>
        <v>0.5</v>
      </c>
      <c r="O1186" s="76">
        <f t="shared" si="370"/>
        <v>-0.69314718055994529</v>
      </c>
      <c r="Q1186" s="76">
        <f t="shared" si="371"/>
        <v>0</v>
      </c>
      <c r="R1186" s="76">
        <f t="shared" si="372"/>
        <v>1</v>
      </c>
      <c r="S1186" s="76">
        <f t="shared" si="373"/>
        <v>0.5</v>
      </c>
      <c r="T1186" s="76">
        <f t="shared" si="374"/>
        <v>0.5</v>
      </c>
      <c r="U1186" s="76">
        <f t="shared" si="375"/>
        <v>-0.69314718055994529</v>
      </c>
      <c r="W1186" s="76">
        <f t="shared" si="376"/>
        <v>0</v>
      </c>
      <c r="X1186" s="76">
        <f t="shared" si="377"/>
        <v>1</v>
      </c>
      <c r="Y1186" s="76">
        <f t="shared" si="378"/>
        <v>0.5</v>
      </c>
      <c r="Z1186" s="76">
        <f t="shared" si="360"/>
        <v>0.5</v>
      </c>
      <c r="AA1186" s="76">
        <f t="shared" si="379"/>
        <v>-0.69314718055994529</v>
      </c>
    </row>
    <row r="1187" spans="1:27" x14ac:dyDescent="0.25">
      <c r="A1187">
        <v>0</v>
      </c>
      <c r="B1187">
        <v>0</v>
      </c>
      <c r="C1187">
        <v>0</v>
      </c>
      <c r="E1187" s="87">
        <f t="shared" si="361"/>
        <v>0</v>
      </c>
      <c r="F1187" s="87">
        <f t="shared" si="362"/>
        <v>1</v>
      </c>
      <c r="G1187" s="87">
        <f t="shared" si="363"/>
        <v>0.5</v>
      </c>
      <c r="H1187" s="87">
        <f t="shared" si="364"/>
        <v>0.5</v>
      </c>
      <c r="I1187" s="87">
        <f t="shared" si="365"/>
        <v>-0.69314718055994529</v>
      </c>
      <c r="K1187" s="76">
        <f t="shared" si="366"/>
        <v>0</v>
      </c>
      <c r="L1187" s="76">
        <f t="shared" si="367"/>
        <v>1</v>
      </c>
      <c r="M1187" s="76">
        <f t="shared" si="368"/>
        <v>0.5</v>
      </c>
      <c r="N1187" s="76">
        <f t="shared" si="369"/>
        <v>0.5</v>
      </c>
      <c r="O1187" s="76">
        <f t="shared" si="370"/>
        <v>-0.69314718055994529</v>
      </c>
      <c r="Q1187" s="76">
        <f t="shared" si="371"/>
        <v>0</v>
      </c>
      <c r="R1187" s="76">
        <f t="shared" si="372"/>
        <v>1</v>
      </c>
      <c r="S1187" s="76">
        <f t="shared" si="373"/>
        <v>0.5</v>
      </c>
      <c r="T1187" s="76">
        <f t="shared" si="374"/>
        <v>0.5</v>
      </c>
      <c r="U1187" s="76">
        <f t="shared" si="375"/>
        <v>-0.69314718055994529</v>
      </c>
      <c r="W1187" s="76">
        <f t="shared" si="376"/>
        <v>0</v>
      </c>
      <c r="X1187" s="76">
        <f t="shared" si="377"/>
        <v>1</v>
      </c>
      <c r="Y1187" s="76">
        <f t="shared" si="378"/>
        <v>0.5</v>
      </c>
      <c r="Z1187" s="76">
        <f t="shared" si="360"/>
        <v>0.5</v>
      </c>
      <c r="AA1187" s="76">
        <f t="shared" si="379"/>
        <v>-0.69314718055994529</v>
      </c>
    </row>
    <row r="1188" spans="1:27" x14ac:dyDescent="0.25">
      <c r="A1188">
        <v>0</v>
      </c>
      <c r="B1188">
        <v>0</v>
      </c>
      <c r="C1188">
        <v>0</v>
      </c>
      <c r="E1188" s="87">
        <f t="shared" si="361"/>
        <v>0</v>
      </c>
      <c r="F1188" s="87">
        <f t="shared" si="362"/>
        <v>1</v>
      </c>
      <c r="G1188" s="87">
        <f t="shared" si="363"/>
        <v>0.5</v>
      </c>
      <c r="H1188" s="87">
        <f t="shared" si="364"/>
        <v>0.5</v>
      </c>
      <c r="I1188" s="87">
        <f t="shared" si="365"/>
        <v>-0.69314718055994529</v>
      </c>
      <c r="K1188" s="76">
        <f t="shared" si="366"/>
        <v>0</v>
      </c>
      <c r="L1188" s="76">
        <f t="shared" si="367"/>
        <v>1</v>
      </c>
      <c r="M1188" s="76">
        <f t="shared" si="368"/>
        <v>0.5</v>
      </c>
      <c r="N1188" s="76">
        <f t="shared" si="369"/>
        <v>0.5</v>
      </c>
      <c r="O1188" s="76">
        <f t="shared" si="370"/>
        <v>-0.69314718055994529</v>
      </c>
      <c r="Q1188" s="76">
        <f t="shared" si="371"/>
        <v>0</v>
      </c>
      <c r="R1188" s="76">
        <f t="shared" si="372"/>
        <v>1</v>
      </c>
      <c r="S1188" s="76">
        <f t="shared" si="373"/>
        <v>0.5</v>
      </c>
      <c r="T1188" s="76">
        <f t="shared" si="374"/>
        <v>0.5</v>
      </c>
      <c r="U1188" s="76">
        <f t="shared" si="375"/>
        <v>-0.69314718055994529</v>
      </c>
      <c r="W1188" s="76">
        <f t="shared" si="376"/>
        <v>0</v>
      </c>
      <c r="X1188" s="76">
        <f t="shared" si="377"/>
        <v>1</v>
      </c>
      <c r="Y1188" s="76">
        <f t="shared" si="378"/>
        <v>0.5</v>
      </c>
      <c r="Z1188" s="76">
        <f t="shared" si="360"/>
        <v>0.5</v>
      </c>
      <c r="AA1188" s="76">
        <f t="shared" si="379"/>
        <v>-0.69314718055994529</v>
      </c>
    </row>
    <row r="1189" spans="1:27" x14ac:dyDescent="0.25">
      <c r="A1189">
        <v>0</v>
      </c>
      <c r="B1189">
        <v>0</v>
      </c>
      <c r="C1189">
        <v>0</v>
      </c>
      <c r="E1189" s="87">
        <f t="shared" si="361"/>
        <v>0</v>
      </c>
      <c r="F1189" s="87">
        <f t="shared" si="362"/>
        <v>1</v>
      </c>
      <c r="G1189" s="87">
        <f t="shared" si="363"/>
        <v>0.5</v>
      </c>
      <c r="H1189" s="87">
        <f t="shared" si="364"/>
        <v>0.5</v>
      </c>
      <c r="I1189" s="87">
        <f t="shared" si="365"/>
        <v>-0.69314718055994529</v>
      </c>
      <c r="K1189" s="76">
        <f t="shared" si="366"/>
        <v>0</v>
      </c>
      <c r="L1189" s="76">
        <f t="shared" si="367"/>
        <v>1</v>
      </c>
      <c r="M1189" s="76">
        <f t="shared" si="368"/>
        <v>0.5</v>
      </c>
      <c r="N1189" s="76">
        <f t="shared" si="369"/>
        <v>0.5</v>
      </c>
      <c r="O1189" s="76">
        <f t="shared" si="370"/>
        <v>-0.69314718055994529</v>
      </c>
      <c r="Q1189" s="76">
        <f t="shared" si="371"/>
        <v>0</v>
      </c>
      <c r="R1189" s="76">
        <f t="shared" si="372"/>
        <v>1</v>
      </c>
      <c r="S1189" s="76">
        <f t="shared" si="373"/>
        <v>0.5</v>
      </c>
      <c r="T1189" s="76">
        <f t="shared" si="374"/>
        <v>0.5</v>
      </c>
      <c r="U1189" s="76">
        <f t="shared" si="375"/>
        <v>-0.69314718055994529</v>
      </c>
      <c r="W1189" s="76">
        <f t="shared" si="376"/>
        <v>0</v>
      </c>
      <c r="X1189" s="76">
        <f t="shared" si="377"/>
        <v>1</v>
      </c>
      <c r="Y1189" s="76">
        <f t="shared" si="378"/>
        <v>0.5</v>
      </c>
      <c r="Z1189" s="76">
        <f t="shared" si="360"/>
        <v>0.5</v>
      </c>
      <c r="AA1189" s="76">
        <f t="shared" si="379"/>
        <v>-0.69314718055994529</v>
      </c>
    </row>
    <row r="1190" spans="1:27" x14ac:dyDescent="0.25">
      <c r="A1190">
        <v>0</v>
      </c>
      <c r="B1190">
        <v>0</v>
      </c>
      <c r="C1190">
        <v>0</v>
      </c>
      <c r="E1190" s="87">
        <f t="shared" si="361"/>
        <v>0</v>
      </c>
      <c r="F1190" s="87">
        <f t="shared" si="362"/>
        <v>1</v>
      </c>
      <c r="G1190" s="87">
        <f t="shared" si="363"/>
        <v>0.5</v>
      </c>
      <c r="H1190" s="87">
        <f t="shared" si="364"/>
        <v>0.5</v>
      </c>
      <c r="I1190" s="87">
        <f t="shared" si="365"/>
        <v>-0.69314718055994529</v>
      </c>
      <c r="K1190" s="76">
        <f t="shared" si="366"/>
        <v>0</v>
      </c>
      <c r="L1190" s="76">
        <f t="shared" si="367"/>
        <v>1</v>
      </c>
      <c r="M1190" s="76">
        <f t="shared" si="368"/>
        <v>0.5</v>
      </c>
      <c r="N1190" s="76">
        <f t="shared" si="369"/>
        <v>0.5</v>
      </c>
      <c r="O1190" s="76">
        <f t="shared" si="370"/>
        <v>-0.69314718055994529</v>
      </c>
      <c r="Q1190" s="76">
        <f t="shared" si="371"/>
        <v>0</v>
      </c>
      <c r="R1190" s="76">
        <f t="shared" si="372"/>
        <v>1</v>
      </c>
      <c r="S1190" s="76">
        <f t="shared" si="373"/>
        <v>0.5</v>
      </c>
      <c r="T1190" s="76">
        <f t="shared" si="374"/>
        <v>0.5</v>
      </c>
      <c r="U1190" s="76">
        <f t="shared" si="375"/>
        <v>-0.69314718055994529</v>
      </c>
      <c r="W1190" s="76">
        <f t="shared" si="376"/>
        <v>0</v>
      </c>
      <c r="X1190" s="76">
        <f t="shared" si="377"/>
        <v>1</v>
      </c>
      <c r="Y1190" s="76">
        <f t="shared" si="378"/>
        <v>0.5</v>
      </c>
      <c r="Z1190" s="76">
        <f t="shared" si="360"/>
        <v>0.5</v>
      </c>
      <c r="AA1190" s="76">
        <f t="shared" si="379"/>
        <v>-0.69314718055994529</v>
      </c>
    </row>
    <row r="1191" spans="1:27" x14ac:dyDescent="0.25">
      <c r="A1191">
        <v>0</v>
      </c>
      <c r="B1191">
        <v>0</v>
      </c>
      <c r="C1191">
        <v>0</v>
      </c>
      <c r="E1191" s="87">
        <f t="shared" si="361"/>
        <v>0</v>
      </c>
      <c r="F1191" s="87">
        <f t="shared" si="362"/>
        <v>1</v>
      </c>
      <c r="G1191" s="87">
        <f t="shared" si="363"/>
        <v>0.5</v>
      </c>
      <c r="H1191" s="87">
        <f t="shared" si="364"/>
        <v>0.5</v>
      </c>
      <c r="I1191" s="87">
        <f t="shared" si="365"/>
        <v>-0.69314718055994529</v>
      </c>
      <c r="K1191" s="76">
        <f t="shared" si="366"/>
        <v>0</v>
      </c>
      <c r="L1191" s="76">
        <f t="shared" si="367"/>
        <v>1</v>
      </c>
      <c r="M1191" s="76">
        <f t="shared" si="368"/>
        <v>0.5</v>
      </c>
      <c r="N1191" s="76">
        <f t="shared" si="369"/>
        <v>0.5</v>
      </c>
      <c r="O1191" s="76">
        <f t="shared" si="370"/>
        <v>-0.69314718055994529</v>
      </c>
      <c r="Q1191" s="76">
        <f t="shared" si="371"/>
        <v>0</v>
      </c>
      <c r="R1191" s="76">
        <f t="shared" si="372"/>
        <v>1</v>
      </c>
      <c r="S1191" s="76">
        <f t="shared" si="373"/>
        <v>0.5</v>
      </c>
      <c r="T1191" s="76">
        <f t="shared" si="374"/>
        <v>0.5</v>
      </c>
      <c r="U1191" s="76">
        <f t="shared" si="375"/>
        <v>-0.69314718055994529</v>
      </c>
      <c r="W1191" s="76">
        <f t="shared" si="376"/>
        <v>0</v>
      </c>
      <c r="X1191" s="76">
        <f t="shared" si="377"/>
        <v>1</v>
      </c>
      <c r="Y1191" s="76">
        <f t="shared" si="378"/>
        <v>0.5</v>
      </c>
      <c r="Z1191" s="76">
        <f t="shared" si="360"/>
        <v>0.5</v>
      </c>
      <c r="AA1191" s="76">
        <f t="shared" si="379"/>
        <v>-0.69314718055994529</v>
      </c>
    </row>
    <row r="1192" spans="1:27" x14ac:dyDescent="0.25">
      <c r="A1192">
        <v>0</v>
      </c>
      <c r="B1192">
        <v>0</v>
      </c>
      <c r="C1192">
        <v>1</v>
      </c>
      <c r="E1192" s="87">
        <f t="shared" si="361"/>
        <v>0</v>
      </c>
      <c r="F1192" s="87">
        <f t="shared" si="362"/>
        <v>1</v>
      </c>
      <c r="G1192" s="87">
        <f t="shared" si="363"/>
        <v>0.5</v>
      </c>
      <c r="H1192" s="87">
        <f t="shared" si="364"/>
        <v>0.5</v>
      </c>
      <c r="I1192" s="87">
        <f t="shared" si="365"/>
        <v>-0.69314718055994529</v>
      </c>
      <c r="K1192" s="76">
        <f t="shared" si="366"/>
        <v>0.605195533283861</v>
      </c>
      <c r="L1192" s="76">
        <f t="shared" si="367"/>
        <v>1.8316103146534117</v>
      </c>
      <c r="M1192" s="76">
        <f t="shared" si="368"/>
        <v>0.64684406084231982</v>
      </c>
      <c r="N1192" s="76">
        <f t="shared" si="369"/>
        <v>0.35315593915768018</v>
      </c>
      <c r="O1192" s="76">
        <f t="shared" si="370"/>
        <v>-1.0408455656056446</v>
      </c>
      <c r="Q1192" s="76">
        <f t="shared" si="371"/>
        <v>0.605195533283861</v>
      </c>
      <c r="R1192" s="76">
        <f t="shared" si="372"/>
        <v>1.8316103146534117</v>
      </c>
      <c r="S1192" s="76">
        <f t="shared" si="373"/>
        <v>0.64684406084231982</v>
      </c>
      <c r="T1192" s="76">
        <f t="shared" si="374"/>
        <v>0.35315593915768018</v>
      </c>
      <c r="U1192" s="76">
        <f t="shared" si="375"/>
        <v>-1.0408455656056446</v>
      </c>
      <c r="W1192" s="76">
        <f t="shared" si="376"/>
        <v>0</v>
      </c>
      <c r="X1192" s="76">
        <f t="shared" si="377"/>
        <v>1</v>
      </c>
      <c r="Y1192" s="76">
        <f t="shared" si="378"/>
        <v>0.5</v>
      </c>
      <c r="Z1192" s="76">
        <f t="shared" si="360"/>
        <v>0.5</v>
      </c>
      <c r="AA1192" s="76">
        <f t="shared" si="379"/>
        <v>-0.69314718055994529</v>
      </c>
    </row>
    <row r="1193" spans="1:27" x14ac:dyDescent="0.25">
      <c r="A1193">
        <v>0</v>
      </c>
      <c r="B1193">
        <v>0</v>
      </c>
      <c r="C1193">
        <v>0</v>
      </c>
      <c r="E1193" s="87">
        <f t="shared" si="361"/>
        <v>0</v>
      </c>
      <c r="F1193" s="87">
        <f t="shared" si="362"/>
        <v>1</v>
      </c>
      <c r="G1193" s="87">
        <f t="shared" si="363"/>
        <v>0.5</v>
      </c>
      <c r="H1193" s="87">
        <f t="shared" si="364"/>
        <v>0.5</v>
      </c>
      <c r="I1193" s="87">
        <f t="shared" si="365"/>
        <v>-0.69314718055994529</v>
      </c>
      <c r="K1193" s="76">
        <f t="shared" si="366"/>
        <v>0</v>
      </c>
      <c r="L1193" s="76">
        <f t="shared" si="367"/>
        <v>1</v>
      </c>
      <c r="M1193" s="76">
        <f t="shared" si="368"/>
        <v>0.5</v>
      </c>
      <c r="N1193" s="76">
        <f t="shared" si="369"/>
        <v>0.5</v>
      </c>
      <c r="O1193" s="76">
        <f t="shared" si="370"/>
        <v>-0.69314718055994529</v>
      </c>
      <c r="Q1193" s="76">
        <f t="shared" si="371"/>
        <v>0</v>
      </c>
      <c r="R1193" s="76">
        <f t="shared" si="372"/>
        <v>1</v>
      </c>
      <c r="S1193" s="76">
        <f t="shared" si="373"/>
        <v>0.5</v>
      </c>
      <c r="T1193" s="76">
        <f t="shared" si="374"/>
        <v>0.5</v>
      </c>
      <c r="U1193" s="76">
        <f t="shared" si="375"/>
        <v>-0.69314718055994529</v>
      </c>
      <c r="W1193" s="76">
        <f t="shared" si="376"/>
        <v>0</v>
      </c>
      <c r="X1193" s="76">
        <f t="shared" si="377"/>
        <v>1</v>
      </c>
      <c r="Y1193" s="76">
        <f t="shared" si="378"/>
        <v>0.5</v>
      </c>
      <c r="Z1193" s="76">
        <f t="shared" si="360"/>
        <v>0.5</v>
      </c>
      <c r="AA1193" s="76">
        <f t="shared" si="379"/>
        <v>-0.69314718055994529</v>
      </c>
    </row>
    <row r="1194" spans="1:27" x14ac:dyDescent="0.25">
      <c r="A1194">
        <v>0</v>
      </c>
      <c r="B1194">
        <v>0</v>
      </c>
      <c r="C1194">
        <v>0</v>
      </c>
      <c r="E1194" s="87">
        <f t="shared" si="361"/>
        <v>0</v>
      </c>
      <c r="F1194" s="87">
        <f t="shared" si="362"/>
        <v>1</v>
      </c>
      <c r="G1194" s="87">
        <f t="shared" si="363"/>
        <v>0.5</v>
      </c>
      <c r="H1194" s="87">
        <f t="shared" si="364"/>
        <v>0.5</v>
      </c>
      <c r="I1194" s="87">
        <f t="shared" si="365"/>
        <v>-0.69314718055994529</v>
      </c>
      <c r="K1194" s="76">
        <f t="shared" si="366"/>
        <v>0</v>
      </c>
      <c r="L1194" s="76">
        <f t="shared" si="367"/>
        <v>1</v>
      </c>
      <c r="M1194" s="76">
        <f t="shared" si="368"/>
        <v>0.5</v>
      </c>
      <c r="N1194" s="76">
        <f t="shared" si="369"/>
        <v>0.5</v>
      </c>
      <c r="O1194" s="76">
        <f t="shared" si="370"/>
        <v>-0.69314718055994529</v>
      </c>
      <c r="Q1194" s="76">
        <f t="shared" si="371"/>
        <v>0</v>
      </c>
      <c r="R1194" s="76">
        <f t="shared" si="372"/>
        <v>1</v>
      </c>
      <c r="S1194" s="76">
        <f t="shared" si="373"/>
        <v>0.5</v>
      </c>
      <c r="T1194" s="76">
        <f t="shared" si="374"/>
        <v>0.5</v>
      </c>
      <c r="U1194" s="76">
        <f t="shared" si="375"/>
        <v>-0.69314718055994529</v>
      </c>
      <c r="W1194" s="76">
        <f t="shared" si="376"/>
        <v>0</v>
      </c>
      <c r="X1194" s="76">
        <f t="shared" si="377"/>
        <v>1</v>
      </c>
      <c r="Y1194" s="76">
        <f t="shared" si="378"/>
        <v>0.5</v>
      </c>
      <c r="Z1194" s="76">
        <f t="shared" si="360"/>
        <v>0.5</v>
      </c>
      <c r="AA1194" s="76">
        <f t="shared" si="379"/>
        <v>-0.69314718055994529</v>
      </c>
    </row>
    <row r="1195" spans="1:27" x14ac:dyDescent="0.25">
      <c r="A1195">
        <v>0</v>
      </c>
      <c r="B1195">
        <v>0</v>
      </c>
      <c r="C1195">
        <v>1</v>
      </c>
      <c r="E1195" s="87">
        <f t="shared" si="361"/>
        <v>0</v>
      </c>
      <c r="F1195" s="87">
        <f t="shared" si="362"/>
        <v>1</v>
      </c>
      <c r="G1195" s="87">
        <f t="shared" si="363"/>
        <v>0.5</v>
      </c>
      <c r="H1195" s="87">
        <f t="shared" si="364"/>
        <v>0.5</v>
      </c>
      <c r="I1195" s="87">
        <f t="shared" si="365"/>
        <v>-0.69314718055994529</v>
      </c>
      <c r="K1195" s="76">
        <f t="shared" si="366"/>
        <v>0.605195533283861</v>
      </c>
      <c r="L1195" s="76">
        <f t="shared" si="367"/>
        <v>1.8316103146534117</v>
      </c>
      <c r="M1195" s="76">
        <f t="shared" si="368"/>
        <v>0.64684406084231982</v>
      </c>
      <c r="N1195" s="76">
        <f t="shared" si="369"/>
        <v>0.35315593915768018</v>
      </c>
      <c r="O1195" s="76">
        <f t="shared" si="370"/>
        <v>-1.0408455656056446</v>
      </c>
      <c r="Q1195" s="76">
        <f t="shared" si="371"/>
        <v>0.605195533283861</v>
      </c>
      <c r="R1195" s="76">
        <f t="shared" si="372"/>
        <v>1.8316103146534117</v>
      </c>
      <c r="S1195" s="76">
        <f t="shared" si="373"/>
        <v>0.64684406084231982</v>
      </c>
      <c r="T1195" s="76">
        <f t="shared" si="374"/>
        <v>0.35315593915768018</v>
      </c>
      <c r="U1195" s="76">
        <f t="shared" si="375"/>
        <v>-1.0408455656056446</v>
      </c>
      <c r="W1195" s="76">
        <f t="shared" si="376"/>
        <v>0</v>
      </c>
      <c r="X1195" s="76">
        <f t="shared" si="377"/>
        <v>1</v>
      </c>
      <c r="Y1195" s="76">
        <f t="shared" si="378"/>
        <v>0.5</v>
      </c>
      <c r="Z1195" s="76">
        <f t="shared" si="360"/>
        <v>0.5</v>
      </c>
      <c r="AA1195" s="76">
        <f t="shared" si="379"/>
        <v>-0.69314718055994529</v>
      </c>
    </row>
    <row r="1196" spans="1:27" x14ac:dyDescent="0.25">
      <c r="A1196">
        <v>0</v>
      </c>
      <c r="B1196">
        <v>0</v>
      </c>
      <c r="C1196">
        <v>0</v>
      </c>
      <c r="E1196" s="87">
        <f t="shared" si="361"/>
        <v>0</v>
      </c>
      <c r="F1196" s="87">
        <f t="shared" si="362"/>
        <v>1</v>
      </c>
      <c r="G1196" s="87">
        <f t="shared" si="363"/>
        <v>0.5</v>
      </c>
      <c r="H1196" s="87">
        <f t="shared" si="364"/>
        <v>0.5</v>
      </c>
      <c r="I1196" s="87">
        <f t="shared" si="365"/>
        <v>-0.69314718055994529</v>
      </c>
      <c r="K1196" s="76">
        <f t="shared" si="366"/>
        <v>0</v>
      </c>
      <c r="L1196" s="76">
        <f t="shared" si="367"/>
        <v>1</v>
      </c>
      <c r="M1196" s="76">
        <f t="shared" si="368"/>
        <v>0.5</v>
      </c>
      <c r="N1196" s="76">
        <f t="shared" si="369"/>
        <v>0.5</v>
      </c>
      <c r="O1196" s="76">
        <f t="shared" si="370"/>
        <v>-0.69314718055994529</v>
      </c>
      <c r="Q1196" s="76">
        <f t="shared" si="371"/>
        <v>0</v>
      </c>
      <c r="R1196" s="76">
        <f t="shared" si="372"/>
        <v>1</v>
      </c>
      <c r="S1196" s="76">
        <f t="shared" si="373"/>
        <v>0.5</v>
      </c>
      <c r="T1196" s="76">
        <f t="shared" si="374"/>
        <v>0.5</v>
      </c>
      <c r="U1196" s="76">
        <f t="shared" si="375"/>
        <v>-0.69314718055994529</v>
      </c>
      <c r="W1196" s="76">
        <f t="shared" si="376"/>
        <v>0</v>
      </c>
      <c r="X1196" s="76">
        <f t="shared" si="377"/>
        <v>1</v>
      </c>
      <c r="Y1196" s="76">
        <f t="shared" si="378"/>
        <v>0.5</v>
      </c>
      <c r="Z1196" s="76">
        <f t="shared" si="360"/>
        <v>0.5</v>
      </c>
      <c r="AA1196" s="76">
        <f t="shared" si="379"/>
        <v>-0.69314718055994529</v>
      </c>
    </row>
    <row r="1197" spans="1:27" x14ac:dyDescent="0.25">
      <c r="A1197">
        <v>0</v>
      </c>
      <c r="B1197">
        <v>0</v>
      </c>
      <c r="C1197">
        <v>0</v>
      </c>
      <c r="E1197" s="87">
        <f t="shared" si="361"/>
        <v>0</v>
      </c>
      <c r="F1197" s="87">
        <f t="shared" si="362"/>
        <v>1</v>
      </c>
      <c r="G1197" s="87">
        <f t="shared" si="363"/>
        <v>0.5</v>
      </c>
      <c r="H1197" s="87">
        <f t="shared" si="364"/>
        <v>0.5</v>
      </c>
      <c r="I1197" s="87">
        <f t="shared" si="365"/>
        <v>-0.69314718055994529</v>
      </c>
      <c r="K1197" s="76">
        <f t="shared" si="366"/>
        <v>0</v>
      </c>
      <c r="L1197" s="76">
        <f t="shared" si="367"/>
        <v>1</v>
      </c>
      <c r="M1197" s="76">
        <f t="shared" si="368"/>
        <v>0.5</v>
      </c>
      <c r="N1197" s="76">
        <f t="shared" si="369"/>
        <v>0.5</v>
      </c>
      <c r="O1197" s="76">
        <f t="shared" si="370"/>
        <v>-0.69314718055994529</v>
      </c>
      <c r="Q1197" s="76">
        <f t="shared" si="371"/>
        <v>0</v>
      </c>
      <c r="R1197" s="76">
        <f t="shared" si="372"/>
        <v>1</v>
      </c>
      <c r="S1197" s="76">
        <f t="shared" si="373"/>
        <v>0.5</v>
      </c>
      <c r="T1197" s="76">
        <f t="shared" si="374"/>
        <v>0.5</v>
      </c>
      <c r="U1197" s="76">
        <f t="shared" si="375"/>
        <v>-0.69314718055994529</v>
      </c>
      <c r="W1197" s="76">
        <f t="shared" si="376"/>
        <v>0</v>
      </c>
      <c r="X1197" s="76">
        <f t="shared" si="377"/>
        <v>1</v>
      </c>
      <c r="Y1197" s="76">
        <f t="shared" si="378"/>
        <v>0.5</v>
      </c>
      <c r="Z1197" s="76">
        <f t="shared" si="360"/>
        <v>0.5</v>
      </c>
      <c r="AA1197" s="76">
        <f t="shared" si="379"/>
        <v>-0.69314718055994529</v>
      </c>
    </row>
    <row r="1198" spans="1:27" x14ac:dyDescent="0.25">
      <c r="A1198">
        <v>0</v>
      </c>
      <c r="B1198">
        <v>0</v>
      </c>
      <c r="C1198">
        <v>1</v>
      </c>
      <c r="E1198" s="87">
        <f t="shared" si="361"/>
        <v>0</v>
      </c>
      <c r="F1198" s="87">
        <f t="shared" si="362"/>
        <v>1</v>
      </c>
      <c r="G1198" s="87">
        <f t="shared" si="363"/>
        <v>0.5</v>
      </c>
      <c r="H1198" s="87">
        <f t="shared" si="364"/>
        <v>0.5</v>
      </c>
      <c r="I1198" s="87">
        <f t="shared" si="365"/>
        <v>-0.69314718055994529</v>
      </c>
      <c r="K1198" s="76">
        <f t="shared" si="366"/>
        <v>0.605195533283861</v>
      </c>
      <c r="L1198" s="76">
        <f t="shared" si="367"/>
        <v>1.8316103146534117</v>
      </c>
      <c r="M1198" s="76">
        <f t="shared" si="368"/>
        <v>0.64684406084231982</v>
      </c>
      <c r="N1198" s="76">
        <f t="shared" si="369"/>
        <v>0.35315593915768018</v>
      </c>
      <c r="O1198" s="76">
        <f t="shared" si="370"/>
        <v>-1.0408455656056446</v>
      </c>
      <c r="Q1198" s="76">
        <f t="shared" si="371"/>
        <v>0.605195533283861</v>
      </c>
      <c r="R1198" s="76">
        <f t="shared" si="372"/>
        <v>1.8316103146534117</v>
      </c>
      <c r="S1198" s="76">
        <f t="shared" si="373"/>
        <v>0.64684406084231982</v>
      </c>
      <c r="T1198" s="76">
        <f t="shared" si="374"/>
        <v>0.35315593915768018</v>
      </c>
      <c r="U1198" s="76">
        <f t="shared" si="375"/>
        <v>-1.0408455656056446</v>
      </c>
      <c r="W1198" s="76">
        <f t="shared" si="376"/>
        <v>0</v>
      </c>
      <c r="X1198" s="76">
        <f t="shared" si="377"/>
        <v>1</v>
      </c>
      <c r="Y1198" s="76">
        <f t="shared" si="378"/>
        <v>0.5</v>
      </c>
      <c r="Z1198" s="76">
        <f t="shared" si="360"/>
        <v>0.5</v>
      </c>
      <c r="AA1198" s="76">
        <f t="shared" si="379"/>
        <v>-0.69314718055994529</v>
      </c>
    </row>
    <row r="1199" spans="1:27" x14ac:dyDescent="0.25">
      <c r="A1199">
        <v>0</v>
      </c>
      <c r="B1199">
        <v>0</v>
      </c>
      <c r="C1199">
        <v>0</v>
      </c>
      <c r="E1199" s="87">
        <f t="shared" si="361"/>
        <v>0</v>
      </c>
      <c r="F1199" s="87">
        <f t="shared" si="362"/>
        <v>1</v>
      </c>
      <c r="G1199" s="87">
        <f t="shared" si="363"/>
        <v>0.5</v>
      </c>
      <c r="H1199" s="87">
        <f t="shared" si="364"/>
        <v>0.5</v>
      </c>
      <c r="I1199" s="87">
        <f t="shared" si="365"/>
        <v>-0.69314718055994529</v>
      </c>
      <c r="K1199" s="76">
        <f t="shared" si="366"/>
        <v>0</v>
      </c>
      <c r="L1199" s="76">
        <f t="shared" si="367"/>
        <v>1</v>
      </c>
      <c r="M1199" s="76">
        <f t="shared" si="368"/>
        <v>0.5</v>
      </c>
      <c r="N1199" s="76">
        <f t="shared" si="369"/>
        <v>0.5</v>
      </c>
      <c r="O1199" s="76">
        <f t="shared" si="370"/>
        <v>-0.69314718055994529</v>
      </c>
      <c r="Q1199" s="76">
        <f t="shared" si="371"/>
        <v>0</v>
      </c>
      <c r="R1199" s="76">
        <f t="shared" si="372"/>
        <v>1</v>
      </c>
      <c r="S1199" s="76">
        <f t="shared" si="373"/>
        <v>0.5</v>
      </c>
      <c r="T1199" s="76">
        <f t="shared" si="374"/>
        <v>0.5</v>
      </c>
      <c r="U1199" s="76">
        <f t="shared" si="375"/>
        <v>-0.69314718055994529</v>
      </c>
      <c r="W1199" s="76">
        <f t="shared" si="376"/>
        <v>0</v>
      </c>
      <c r="X1199" s="76">
        <f t="shared" si="377"/>
        <v>1</v>
      </c>
      <c r="Y1199" s="76">
        <f t="shared" si="378"/>
        <v>0.5</v>
      </c>
      <c r="Z1199" s="76">
        <f t="shared" si="360"/>
        <v>0.5</v>
      </c>
      <c r="AA1199" s="76">
        <f t="shared" si="379"/>
        <v>-0.69314718055994529</v>
      </c>
    </row>
    <row r="1200" spans="1:27" x14ac:dyDescent="0.25">
      <c r="A1200">
        <v>0</v>
      </c>
      <c r="B1200">
        <v>0</v>
      </c>
      <c r="C1200">
        <v>0</v>
      </c>
      <c r="E1200" s="87">
        <f t="shared" si="361"/>
        <v>0</v>
      </c>
      <c r="F1200" s="87">
        <f t="shared" si="362"/>
        <v>1</v>
      </c>
      <c r="G1200" s="87">
        <f t="shared" si="363"/>
        <v>0.5</v>
      </c>
      <c r="H1200" s="87">
        <f t="shared" si="364"/>
        <v>0.5</v>
      </c>
      <c r="I1200" s="87">
        <f t="shared" si="365"/>
        <v>-0.69314718055994529</v>
      </c>
      <c r="K1200" s="76">
        <f t="shared" si="366"/>
        <v>0</v>
      </c>
      <c r="L1200" s="76">
        <f t="shared" si="367"/>
        <v>1</v>
      </c>
      <c r="M1200" s="76">
        <f t="shared" si="368"/>
        <v>0.5</v>
      </c>
      <c r="N1200" s="76">
        <f t="shared" si="369"/>
        <v>0.5</v>
      </c>
      <c r="O1200" s="76">
        <f t="shared" si="370"/>
        <v>-0.69314718055994529</v>
      </c>
      <c r="Q1200" s="76">
        <f t="shared" si="371"/>
        <v>0</v>
      </c>
      <c r="R1200" s="76">
        <f t="shared" si="372"/>
        <v>1</v>
      </c>
      <c r="S1200" s="76">
        <f t="shared" si="373"/>
        <v>0.5</v>
      </c>
      <c r="T1200" s="76">
        <f t="shared" si="374"/>
        <v>0.5</v>
      </c>
      <c r="U1200" s="76">
        <f t="shared" si="375"/>
        <v>-0.69314718055994529</v>
      </c>
      <c r="W1200" s="76">
        <f t="shared" si="376"/>
        <v>0</v>
      </c>
      <c r="X1200" s="76">
        <f t="shared" si="377"/>
        <v>1</v>
      </c>
      <c r="Y1200" s="76">
        <f t="shared" si="378"/>
        <v>0.5</v>
      </c>
      <c r="Z1200" s="76">
        <f t="shared" si="360"/>
        <v>0.5</v>
      </c>
      <c r="AA1200" s="76">
        <f t="shared" si="379"/>
        <v>-0.69314718055994529</v>
      </c>
    </row>
    <row r="1201" spans="1:27" x14ac:dyDescent="0.25">
      <c r="A1201">
        <v>0</v>
      </c>
      <c r="B1201">
        <v>0</v>
      </c>
      <c r="C1201">
        <v>0</v>
      </c>
      <c r="E1201" s="87">
        <f t="shared" si="361"/>
        <v>0</v>
      </c>
      <c r="F1201" s="87">
        <f t="shared" si="362"/>
        <v>1</v>
      </c>
      <c r="G1201" s="87">
        <f t="shared" si="363"/>
        <v>0.5</v>
      </c>
      <c r="H1201" s="87">
        <f t="shared" si="364"/>
        <v>0.5</v>
      </c>
      <c r="I1201" s="87">
        <f t="shared" si="365"/>
        <v>-0.69314718055994529</v>
      </c>
      <c r="K1201" s="76">
        <f t="shared" si="366"/>
        <v>0</v>
      </c>
      <c r="L1201" s="76">
        <f t="shared" si="367"/>
        <v>1</v>
      </c>
      <c r="M1201" s="76">
        <f t="shared" si="368"/>
        <v>0.5</v>
      </c>
      <c r="N1201" s="76">
        <f t="shared" si="369"/>
        <v>0.5</v>
      </c>
      <c r="O1201" s="76">
        <f t="shared" si="370"/>
        <v>-0.69314718055994529</v>
      </c>
      <c r="Q1201" s="76">
        <f t="shared" si="371"/>
        <v>0</v>
      </c>
      <c r="R1201" s="76">
        <f t="shared" si="372"/>
        <v>1</v>
      </c>
      <c r="S1201" s="76">
        <f t="shared" si="373"/>
        <v>0.5</v>
      </c>
      <c r="T1201" s="76">
        <f t="shared" si="374"/>
        <v>0.5</v>
      </c>
      <c r="U1201" s="76">
        <f t="shared" si="375"/>
        <v>-0.69314718055994529</v>
      </c>
      <c r="W1201" s="76">
        <f t="shared" si="376"/>
        <v>0</v>
      </c>
      <c r="X1201" s="76">
        <f t="shared" si="377"/>
        <v>1</v>
      </c>
      <c r="Y1201" s="76">
        <f t="shared" si="378"/>
        <v>0.5</v>
      </c>
      <c r="Z1201" s="76">
        <f t="shared" si="360"/>
        <v>0.5</v>
      </c>
      <c r="AA1201" s="76">
        <f t="shared" si="379"/>
        <v>-0.69314718055994529</v>
      </c>
    </row>
    <row r="1202" spans="1:27" x14ac:dyDescent="0.25">
      <c r="A1202">
        <v>0</v>
      </c>
      <c r="B1202">
        <v>0</v>
      </c>
      <c r="C1202">
        <v>0</v>
      </c>
      <c r="E1202" s="87">
        <f t="shared" si="361"/>
        <v>0</v>
      </c>
      <c r="F1202" s="87">
        <f t="shared" si="362"/>
        <v>1</v>
      </c>
      <c r="G1202" s="87">
        <f t="shared" si="363"/>
        <v>0.5</v>
      </c>
      <c r="H1202" s="87">
        <f t="shared" si="364"/>
        <v>0.5</v>
      </c>
      <c r="I1202" s="87">
        <f t="shared" si="365"/>
        <v>-0.69314718055994529</v>
      </c>
      <c r="K1202" s="76">
        <f t="shared" si="366"/>
        <v>0</v>
      </c>
      <c r="L1202" s="76">
        <f t="shared" si="367"/>
        <v>1</v>
      </c>
      <c r="M1202" s="76">
        <f t="shared" si="368"/>
        <v>0.5</v>
      </c>
      <c r="N1202" s="76">
        <f t="shared" si="369"/>
        <v>0.5</v>
      </c>
      <c r="O1202" s="76">
        <f t="shared" si="370"/>
        <v>-0.69314718055994529</v>
      </c>
      <c r="Q1202" s="76">
        <f t="shared" si="371"/>
        <v>0</v>
      </c>
      <c r="R1202" s="76">
        <f t="shared" si="372"/>
        <v>1</v>
      </c>
      <c r="S1202" s="76">
        <f t="shared" si="373"/>
        <v>0.5</v>
      </c>
      <c r="T1202" s="76">
        <f t="shared" si="374"/>
        <v>0.5</v>
      </c>
      <c r="U1202" s="76">
        <f t="shared" si="375"/>
        <v>-0.69314718055994529</v>
      </c>
      <c r="W1202" s="76">
        <f t="shared" si="376"/>
        <v>0</v>
      </c>
      <c r="X1202" s="76">
        <f t="shared" si="377"/>
        <v>1</v>
      </c>
      <c r="Y1202" s="76">
        <f t="shared" si="378"/>
        <v>0.5</v>
      </c>
      <c r="Z1202" s="76">
        <f t="shared" si="360"/>
        <v>0.5</v>
      </c>
      <c r="AA1202" s="76">
        <f t="shared" si="379"/>
        <v>-0.69314718055994529</v>
      </c>
    </row>
    <row r="1203" spans="1:27" x14ac:dyDescent="0.25">
      <c r="A1203">
        <v>0</v>
      </c>
      <c r="B1203">
        <v>0</v>
      </c>
      <c r="C1203">
        <v>0</v>
      </c>
      <c r="E1203" s="87">
        <f t="shared" si="361"/>
        <v>0</v>
      </c>
      <c r="F1203" s="87">
        <f t="shared" si="362"/>
        <v>1</v>
      </c>
      <c r="G1203" s="87">
        <f t="shared" si="363"/>
        <v>0.5</v>
      </c>
      <c r="H1203" s="87">
        <f t="shared" si="364"/>
        <v>0.5</v>
      </c>
      <c r="I1203" s="87">
        <f t="shared" si="365"/>
        <v>-0.69314718055994529</v>
      </c>
      <c r="K1203" s="76">
        <f t="shared" si="366"/>
        <v>0</v>
      </c>
      <c r="L1203" s="76">
        <f t="shared" si="367"/>
        <v>1</v>
      </c>
      <c r="M1203" s="76">
        <f t="shared" si="368"/>
        <v>0.5</v>
      </c>
      <c r="N1203" s="76">
        <f t="shared" si="369"/>
        <v>0.5</v>
      </c>
      <c r="O1203" s="76">
        <f t="shared" si="370"/>
        <v>-0.69314718055994529</v>
      </c>
      <c r="Q1203" s="76">
        <f t="shared" si="371"/>
        <v>0</v>
      </c>
      <c r="R1203" s="76">
        <f t="shared" si="372"/>
        <v>1</v>
      </c>
      <c r="S1203" s="76">
        <f t="shared" si="373"/>
        <v>0.5</v>
      </c>
      <c r="T1203" s="76">
        <f t="shared" si="374"/>
        <v>0.5</v>
      </c>
      <c r="U1203" s="76">
        <f t="shared" si="375"/>
        <v>-0.69314718055994529</v>
      </c>
      <c r="W1203" s="76">
        <f t="shared" si="376"/>
        <v>0</v>
      </c>
      <c r="X1203" s="76">
        <f t="shared" si="377"/>
        <v>1</v>
      </c>
      <c r="Y1203" s="76">
        <f t="shared" si="378"/>
        <v>0.5</v>
      </c>
      <c r="Z1203" s="76">
        <f t="shared" si="360"/>
        <v>0.5</v>
      </c>
      <c r="AA1203" s="76">
        <f t="shared" si="379"/>
        <v>-0.69314718055994529</v>
      </c>
    </row>
    <row r="1204" spans="1:27" x14ac:dyDescent="0.25">
      <c r="A1204">
        <v>0</v>
      </c>
      <c r="B1204">
        <v>0</v>
      </c>
      <c r="C1204">
        <v>0</v>
      </c>
      <c r="E1204" s="87">
        <f t="shared" si="361"/>
        <v>0</v>
      </c>
      <c r="F1204" s="87">
        <f t="shared" si="362"/>
        <v>1</v>
      </c>
      <c r="G1204" s="87">
        <f t="shared" si="363"/>
        <v>0.5</v>
      </c>
      <c r="H1204" s="87">
        <f t="shared" si="364"/>
        <v>0.5</v>
      </c>
      <c r="I1204" s="87">
        <f t="shared" si="365"/>
        <v>-0.69314718055994529</v>
      </c>
      <c r="K1204" s="76">
        <f t="shared" si="366"/>
        <v>0</v>
      </c>
      <c r="L1204" s="76">
        <f t="shared" si="367"/>
        <v>1</v>
      </c>
      <c r="M1204" s="76">
        <f t="shared" si="368"/>
        <v>0.5</v>
      </c>
      <c r="N1204" s="76">
        <f t="shared" si="369"/>
        <v>0.5</v>
      </c>
      <c r="O1204" s="76">
        <f t="shared" si="370"/>
        <v>-0.69314718055994529</v>
      </c>
      <c r="Q1204" s="76">
        <f t="shared" si="371"/>
        <v>0</v>
      </c>
      <c r="R1204" s="76">
        <f t="shared" si="372"/>
        <v>1</v>
      </c>
      <c r="S1204" s="76">
        <f t="shared" si="373"/>
        <v>0.5</v>
      </c>
      <c r="T1204" s="76">
        <f t="shared" si="374"/>
        <v>0.5</v>
      </c>
      <c r="U1204" s="76">
        <f t="shared" si="375"/>
        <v>-0.69314718055994529</v>
      </c>
      <c r="W1204" s="76">
        <f t="shared" si="376"/>
        <v>0</v>
      </c>
      <c r="X1204" s="76">
        <f t="shared" si="377"/>
        <v>1</v>
      </c>
      <c r="Y1204" s="76">
        <f t="shared" si="378"/>
        <v>0.5</v>
      </c>
      <c r="Z1204" s="76">
        <f t="shared" si="360"/>
        <v>0.5</v>
      </c>
      <c r="AA1204" s="76">
        <f t="shared" si="379"/>
        <v>-0.69314718055994529</v>
      </c>
    </row>
    <row r="1205" spans="1:27" x14ac:dyDescent="0.25">
      <c r="A1205">
        <v>0</v>
      </c>
      <c r="B1205">
        <v>0</v>
      </c>
      <c r="C1205">
        <v>0</v>
      </c>
      <c r="E1205" s="87">
        <f t="shared" si="361"/>
        <v>0</v>
      </c>
      <c r="F1205" s="87">
        <f t="shared" si="362"/>
        <v>1</v>
      </c>
      <c r="G1205" s="87">
        <f t="shared" si="363"/>
        <v>0.5</v>
      </c>
      <c r="H1205" s="87">
        <f t="shared" si="364"/>
        <v>0.5</v>
      </c>
      <c r="I1205" s="87">
        <f t="shared" si="365"/>
        <v>-0.69314718055994529</v>
      </c>
      <c r="K1205" s="76">
        <f t="shared" si="366"/>
        <v>0</v>
      </c>
      <c r="L1205" s="76">
        <f t="shared" si="367"/>
        <v>1</v>
      </c>
      <c r="M1205" s="76">
        <f t="shared" si="368"/>
        <v>0.5</v>
      </c>
      <c r="N1205" s="76">
        <f t="shared" si="369"/>
        <v>0.5</v>
      </c>
      <c r="O1205" s="76">
        <f t="shared" si="370"/>
        <v>-0.69314718055994529</v>
      </c>
      <c r="Q1205" s="76">
        <f t="shared" si="371"/>
        <v>0</v>
      </c>
      <c r="R1205" s="76">
        <f t="shared" si="372"/>
        <v>1</v>
      </c>
      <c r="S1205" s="76">
        <f t="shared" si="373"/>
        <v>0.5</v>
      </c>
      <c r="T1205" s="76">
        <f t="shared" si="374"/>
        <v>0.5</v>
      </c>
      <c r="U1205" s="76">
        <f t="shared" si="375"/>
        <v>-0.69314718055994529</v>
      </c>
      <c r="W1205" s="76">
        <f t="shared" si="376"/>
        <v>0</v>
      </c>
      <c r="X1205" s="76">
        <f t="shared" si="377"/>
        <v>1</v>
      </c>
      <c r="Y1205" s="76">
        <f t="shared" si="378"/>
        <v>0.5</v>
      </c>
      <c r="Z1205" s="76">
        <f t="shared" si="360"/>
        <v>0.5</v>
      </c>
      <c r="AA1205" s="76">
        <f t="shared" si="379"/>
        <v>-0.69314718055994529</v>
      </c>
    </row>
    <row r="1206" spans="1:27" x14ac:dyDescent="0.25">
      <c r="A1206">
        <v>0</v>
      </c>
      <c r="B1206">
        <v>0</v>
      </c>
      <c r="C1206">
        <v>0</v>
      </c>
      <c r="E1206" s="87">
        <f t="shared" si="361"/>
        <v>0</v>
      </c>
      <c r="F1206" s="87">
        <f t="shared" si="362"/>
        <v>1</v>
      </c>
      <c r="G1206" s="87">
        <f t="shared" si="363"/>
        <v>0.5</v>
      </c>
      <c r="H1206" s="87">
        <f t="shared" si="364"/>
        <v>0.5</v>
      </c>
      <c r="I1206" s="87">
        <f t="shared" si="365"/>
        <v>-0.69314718055994529</v>
      </c>
      <c r="K1206" s="76">
        <f t="shared" si="366"/>
        <v>0</v>
      </c>
      <c r="L1206" s="76">
        <f t="shared" si="367"/>
        <v>1</v>
      </c>
      <c r="M1206" s="76">
        <f t="shared" si="368"/>
        <v>0.5</v>
      </c>
      <c r="N1206" s="76">
        <f t="shared" si="369"/>
        <v>0.5</v>
      </c>
      <c r="O1206" s="76">
        <f t="shared" si="370"/>
        <v>-0.69314718055994529</v>
      </c>
      <c r="Q1206" s="76">
        <f t="shared" si="371"/>
        <v>0</v>
      </c>
      <c r="R1206" s="76">
        <f t="shared" si="372"/>
        <v>1</v>
      </c>
      <c r="S1206" s="76">
        <f t="shared" si="373"/>
        <v>0.5</v>
      </c>
      <c r="T1206" s="76">
        <f t="shared" si="374"/>
        <v>0.5</v>
      </c>
      <c r="U1206" s="76">
        <f t="shared" si="375"/>
        <v>-0.69314718055994529</v>
      </c>
      <c r="W1206" s="76">
        <f t="shared" si="376"/>
        <v>0</v>
      </c>
      <c r="X1206" s="76">
        <f t="shared" si="377"/>
        <v>1</v>
      </c>
      <c r="Y1206" s="76">
        <f t="shared" si="378"/>
        <v>0.5</v>
      </c>
      <c r="Z1206" s="76">
        <f t="shared" si="360"/>
        <v>0.5</v>
      </c>
      <c r="AA1206" s="76">
        <f t="shared" si="379"/>
        <v>-0.69314718055994529</v>
      </c>
    </row>
    <row r="1207" spans="1:27" x14ac:dyDescent="0.25">
      <c r="A1207">
        <v>0</v>
      </c>
      <c r="B1207">
        <v>0</v>
      </c>
      <c r="C1207">
        <v>0</v>
      </c>
      <c r="E1207" s="87">
        <f t="shared" si="361"/>
        <v>0</v>
      </c>
      <c r="F1207" s="87">
        <f t="shared" si="362"/>
        <v>1</v>
      </c>
      <c r="G1207" s="87">
        <f t="shared" si="363"/>
        <v>0.5</v>
      </c>
      <c r="H1207" s="87">
        <f t="shared" si="364"/>
        <v>0.5</v>
      </c>
      <c r="I1207" s="87">
        <f t="shared" si="365"/>
        <v>-0.69314718055994529</v>
      </c>
      <c r="K1207" s="76">
        <f t="shared" si="366"/>
        <v>0</v>
      </c>
      <c r="L1207" s="76">
        <f t="shared" si="367"/>
        <v>1</v>
      </c>
      <c r="M1207" s="76">
        <f t="shared" si="368"/>
        <v>0.5</v>
      </c>
      <c r="N1207" s="76">
        <f t="shared" si="369"/>
        <v>0.5</v>
      </c>
      <c r="O1207" s="76">
        <f t="shared" si="370"/>
        <v>-0.69314718055994529</v>
      </c>
      <c r="Q1207" s="76">
        <f t="shared" si="371"/>
        <v>0</v>
      </c>
      <c r="R1207" s="76">
        <f t="shared" si="372"/>
        <v>1</v>
      </c>
      <c r="S1207" s="76">
        <f t="shared" si="373"/>
        <v>0.5</v>
      </c>
      <c r="T1207" s="76">
        <f t="shared" si="374"/>
        <v>0.5</v>
      </c>
      <c r="U1207" s="76">
        <f t="shared" si="375"/>
        <v>-0.69314718055994529</v>
      </c>
      <c r="W1207" s="76">
        <f t="shared" si="376"/>
        <v>0</v>
      </c>
      <c r="X1207" s="76">
        <f t="shared" si="377"/>
        <v>1</v>
      </c>
      <c r="Y1207" s="76">
        <f t="shared" si="378"/>
        <v>0.5</v>
      </c>
      <c r="Z1207" s="76">
        <f t="shared" si="360"/>
        <v>0.5</v>
      </c>
      <c r="AA1207" s="76">
        <f t="shared" si="379"/>
        <v>-0.69314718055994529</v>
      </c>
    </row>
    <row r="1208" spans="1:27" x14ac:dyDescent="0.25">
      <c r="A1208">
        <v>0</v>
      </c>
      <c r="B1208">
        <v>0</v>
      </c>
      <c r="C1208">
        <v>0</v>
      </c>
      <c r="E1208" s="87">
        <f t="shared" si="361"/>
        <v>0</v>
      </c>
      <c r="F1208" s="87">
        <f t="shared" si="362"/>
        <v>1</v>
      </c>
      <c r="G1208" s="87">
        <f t="shared" si="363"/>
        <v>0.5</v>
      </c>
      <c r="H1208" s="87">
        <f t="shared" si="364"/>
        <v>0.5</v>
      </c>
      <c r="I1208" s="87">
        <f t="shared" si="365"/>
        <v>-0.69314718055994529</v>
      </c>
      <c r="K1208" s="76">
        <f t="shared" si="366"/>
        <v>0</v>
      </c>
      <c r="L1208" s="76">
        <f t="shared" si="367"/>
        <v>1</v>
      </c>
      <c r="M1208" s="76">
        <f t="shared" si="368"/>
        <v>0.5</v>
      </c>
      <c r="N1208" s="76">
        <f t="shared" si="369"/>
        <v>0.5</v>
      </c>
      <c r="O1208" s="76">
        <f t="shared" si="370"/>
        <v>-0.69314718055994529</v>
      </c>
      <c r="Q1208" s="76">
        <f t="shared" si="371"/>
        <v>0</v>
      </c>
      <c r="R1208" s="76">
        <f t="shared" si="372"/>
        <v>1</v>
      </c>
      <c r="S1208" s="76">
        <f t="shared" si="373"/>
        <v>0.5</v>
      </c>
      <c r="T1208" s="76">
        <f t="shared" si="374"/>
        <v>0.5</v>
      </c>
      <c r="U1208" s="76">
        <f t="shared" si="375"/>
        <v>-0.69314718055994529</v>
      </c>
      <c r="W1208" s="76">
        <f t="shared" si="376"/>
        <v>0</v>
      </c>
      <c r="X1208" s="76">
        <f t="shared" si="377"/>
        <v>1</v>
      </c>
      <c r="Y1208" s="76">
        <f t="shared" si="378"/>
        <v>0.5</v>
      </c>
      <c r="Z1208" s="76">
        <f t="shared" si="360"/>
        <v>0.5</v>
      </c>
      <c r="AA1208" s="76">
        <f t="shared" si="379"/>
        <v>-0.69314718055994529</v>
      </c>
    </row>
    <row r="1209" spans="1:27" x14ac:dyDescent="0.25">
      <c r="A1209">
        <v>0</v>
      </c>
      <c r="B1209">
        <v>0</v>
      </c>
      <c r="C1209">
        <v>0</v>
      </c>
      <c r="E1209" s="87">
        <f t="shared" si="361"/>
        <v>0</v>
      </c>
      <c r="F1209" s="87">
        <f t="shared" si="362"/>
        <v>1</v>
      </c>
      <c r="G1209" s="87">
        <f t="shared" si="363"/>
        <v>0.5</v>
      </c>
      <c r="H1209" s="87">
        <f t="shared" si="364"/>
        <v>0.5</v>
      </c>
      <c r="I1209" s="87">
        <f t="shared" si="365"/>
        <v>-0.69314718055994529</v>
      </c>
      <c r="K1209" s="76">
        <f t="shared" si="366"/>
        <v>0</v>
      </c>
      <c r="L1209" s="76">
        <f t="shared" si="367"/>
        <v>1</v>
      </c>
      <c r="M1209" s="76">
        <f t="shared" si="368"/>
        <v>0.5</v>
      </c>
      <c r="N1209" s="76">
        <f t="shared" si="369"/>
        <v>0.5</v>
      </c>
      <c r="O1209" s="76">
        <f t="shared" si="370"/>
        <v>-0.69314718055994529</v>
      </c>
      <c r="Q1209" s="76">
        <f t="shared" si="371"/>
        <v>0</v>
      </c>
      <c r="R1209" s="76">
        <f t="shared" si="372"/>
        <v>1</v>
      </c>
      <c r="S1209" s="76">
        <f t="shared" si="373"/>
        <v>0.5</v>
      </c>
      <c r="T1209" s="76">
        <f t="shared" si="374"/>
        <v>0.5</v>
      </c>
      <c r="U1209" s="76">
        <f t="shared" si="375"/>
        <v>-0.69314718055994529</v>
      </c>
      <c r="W1209" s="76">
        <f t="shared" si="376"/>
        <v>0</v>
      </c>
      <c r="X1209" s="76">
        <f t="shared" si="377"/>
        <v>1</v>
      </c>
      <c r="Y1209" s="76">
        <f t="shared" si="378"/>
        <v>0.5</v>
      </c>
      <c r="Z1209" s="76">
        <f t="shared" si="360"/>
        <v>0.5</v>
      </c>
      <c r="AA1209" s="76">
        <f t="shared" si="379"/>
        <v>-0.69314718055994529</v>
      </c>
    </row>
    <row r="1210" spans="1:27" x14ac:dyDescent="0.25">
      <c r="A1210">
        <v>0</v>
      </c>
      <c r="B1210">
        <v>0</v>
      </c>
      <c r="C1210">
        <v>1</v>
      </c>
      <c r="E1210" s="87">
        <f t="shared" si="361"/>
        <v>0</v>
      </c>
      <c r="F1210" s="87">
        <f t="shared" si="362"/>
        <v>1</v>
      </c>
      <c r="G1210" s="87">
        <f t="shared" si="363"/>
        <v>0.5</v>
      </c>
      <c r="H1210" s="87">
        <f t="shared" si="364"/>
        <v>0.5</v>
      </c>
      <c r="I1210" s="87">
        <f t="shared" si="365"/>
        <v>-0.69314718055994529</v>
      </c>
      <c r="K1210" s="76">
        <f t="shared" si="366"/>
        <v>0.605195533283861</v>
      </c>
      <c r="L1210" s="76">
        <f t="shared" si="367"/>
        <v>1.8316103146534117</v>
      </c>
      <c r="M1210" s="76">
        <f t="shared" si="368"/>
        <v>0.64684406084231982</v>
      </c>
      <c r="N1210" s="76">
        <f t="shared" si="369"/>
        <v>0.35315593915768018</v>
      </c>
      <c r="O1210" s="76">
        <f t="shared" si="370"/>
        <v>-1.0408455656056446</v>
      </c>
      <c r="Q1210" s="76">
        <f t="shared" si="371"/>
        <v>0.605195533283861</v>
      </c>
      <c r="R1210" s="76">
        <f t="shared" si="372"/>
        <v>1.8316103146534117</v>
      </c>
      <c r="S1210" s="76">
        <f t="shared" si="373"/>
        <v>0.64684406084231982</v>
      </c>
      <c r="T1210" s="76">
        <f t="shared" si="374"/>
        <v>0.35315593915768018</v>
      </c>
      <c r="U1210" s="76">
        <f t="shared" si="375"/>
        <v>-1.0408455656056446</v>
      </c>
      <c r="W1210" s="76">
        <f t="shared" si="376"/>
        <v>0</v>
      </c>
      <c r="X1210" s="76">
        <f t="shared" si="377"/>
        <v>1</v>
      </c>
      <c r="Y1210" s="76">
        <f t="shared" si="378"/>
        <v>0.5</v>
      </c>
      <c r="Z1210" s="76">
        <f t="shared" si="360"/>
        <v>0.5</v>
      </c>
      <c r="AA1210" s="76">
        <f t="shared" si="379"/>
        <v>-0.69314718055994529</v>
      </c>
    </row>
    <row r="1211" spans="1:27" x14ac:dyDescent="0.25">
      <c r="A1211">
        <v>0</v>
      </c>
      <c r="B1211">
        <v>0</v>
      </c>
      <c r="C1211">
        <v>0</v>
      </c>
      <c r="E1211" s="87">
        <f t="shared" si="361"/>
        <v>0</v>
      </c>
      <c r="F1211" s="87">
        <f t="shared" si="362"/>
        <v>1</v>
      </c>
      <c r="G1211" s="87">
        <f t="shared" si="363"/>
        <v>0.5</v>
      </c>
      <c r="H1211" s="87">
        <f t="shared" si="364"/>
        <v>0.5</v>
      </c>
      <c r="I1211" s="87">
        <f t="shared" si="365"/>
        <v>-0.69314718055994529</v>
      </c>
      <c r="K1211" s="76">
        <f t="shared" si="366"/>
        <v>0</v>
      </c>
      <c r="L1211" s="76">
        <f t="shared" si="367"/>
        <v>1</v>
      </c>
      <c r="M1211" s="76">
        <f t="shared" si="368"/>
        <v>0.5</v>
      </c>
      <c r="N1211" s="76">
        <f t="shared" si="369"/>
        <v>0.5</v>
      </c>
      <c r="O1211" s="76">
        <f t="shared" si="370"/>
        <v>-0.69314718055994529</v>
      </c>
      <c r="Q1211" s="76">
        <f t="shared" si="371"/>
        <v>0</v>
      </c>
      <c r="R1211" s="76">
        <f t="shared" si="372"/>
        <v>1</v>
      </c>
      <c r="S1211" s="76">
        <f t="shared" si="373"/>
        <v>0.5</v>
      </c>
      <c r="T1211" s="76">
        <f t="shared" si="374"/>
        <v>0.5</v>
      </c>
      <c r="U1211" s="76">
        <f t="shared" si="375"/>
        <v>-0.69314718055994529</v>
      </c>
      <c r="W1211" s="76">
        <f t="shared" si="376"/>
        <v>0</v>
      </c>
      <c r="X1211" s="76">
        <f t="shared" si="377"/>
        <v>1</v>
      </c>
      <c r="Y1211" s="76">
        <f t="shared" si="378"/>
        <v>0.5</v>
      </c>
      <c r="Z1211" s="76">
        <f t="shared" si="360"/>
        <v>0.5</v>
      </c>
      <c r="AA1211" s="76">
        <f t="shared" si="379"/>
        <v>-0.69314718055994529</v>
      </c>
    </row>
    <row r="1212" spans="1:27" x14ac:dyDescent="0.25">
      <c r="A1212">
        <v>0</v>
      </c>
      <c r="B1212">
        <v>0</v>
      </c>
      <c r="C1212">
        <v>0</v>
      </c>
      <c r="E1212" s="87">
        <f t="shared" si="361"/>
        <v>0</v>
      </c>
      <c r="F1212" s="87">
        <f t="shared" si="362"/>
        <v>1</v>
      </c>
      <c r="G1212" s="87">
        <f t="shared" si="363"/>
        <v>0.5</v>
      </c>
      <c r="H1212" s="87">
        <f t="shared" si="364"/>
        <v>0.5</v>
      </c>
      <c r="I1212" s="87">
        <f t="shared" si="365"/>
        <v>-0.69314718055994529</v>
      </c>
      <c r="K1212" s="76">
        <f t="shared" si="366"/>
        <v>0</v>
      </c>
      <c r="L1212" s="76">
        <f t="shared" si="367"/>
        <v>1</v>
      </c>
      <c r="M1212" s="76">
        <f t="shared" si="368"/>
        <v>0.5</v>
      </c>
      <c r="N1212" s="76">
        <f t="shared" si="369"/>
        <v>0.5</v>
      </c>
      <c r="O1212" s="76">
        <f t="shared" si="370"/>
        <v>-0.69314718055994529</v>
      </c>
      <c r="Q1212" s="76">
        <f t="shared" si="371"/>
        <v>0</v>
      </c>
      <c r="R1212" s="76">
        <f t="shared" si="372"/>
        <v>1</v>
      </c>
      <c r="S1212" s="76">
        <f t="shared" si="373"/>
        <v>0.5</v>
      </c>
      <c r="T1212" s="76">
        <f t="shared" si="374"/>
        <v>0.5</v>
      </c>
      <c r="U1212" s="76">
        <f t="shared" si="375"/>
        <v>-0.69314718055994529</v>
      </c>
      <c r="W1212" s="76">
        <f t="shared" si="376"/>
        <v>0</v>
      </c>
      <c r="X1212" s="76">
        <f t="shared" si="377"/>
        <v>1</v>
      </c>
      <c r="Y1212" s="76">
        <f t="shared" si="378"/>
        <v>0.5</v>
      </c>
      <c r="Z1212" s="76">
        <f t="shared" si="360"/>
        <v>0.5</v>
      </c>
      <c r="AA1212" s="76">
        <f t="shared" si="379"/>
        <v>-0.69314718055994529</v>
      </c>
    </row>
    <row r="1213" spans="1:27" x14ac:dyDescent="0.25">
      <c r="A1213">
        <v>0</v>
      </c>
      <c r="B1213">
        <v>0</v>
      </c>
      <c r="C1213">
        <v>0</v>
      </c>
      <c r="E1213" s="87">
        <f t="shared" si="361"/>
        <v>0</v>
      </c>
      <c r="F1213" s="87">
        <f t="shared" si="362"/>
        <v>1</v>
      </c>
      <c r="G1213" s="87">
        <f t="shared" si="363"/>
        <v>0.5</v>
      </c>
      <c r="H1213" s="87">
        <f t="shared" si="364"/>
        <v>0.5</v>
      </c>
      <c r="I1213" s="87">
        <f t="shared" si="365"/>
        <v>-0.69314718055994529</v>
      </c>
      <c r="K1213" s="76">
        <f t="shared" si="366"/>
        <v>0</v>
      </c>
      <c r="L1213" s="76">
        <f t="shared" si="367"/>
        <v>1</v>
      </c>
      <c r="M1213" s="76">
        <f t="shared" si="368"/>
        <v>0.5</v>
      </c>
      <c r="N1213" s="76">
        <f t="shared" si="369"/>
        <v>0.5</v>
      </c>
      <c r="O1213" s="76">
        <f t="shared" si="370"/>
        <v>-0.69314718055994529</v>
      </c>
      <c r="Q1213" s="76">
        <f t="shared" si="371"/>
        <v>0</v>
      </c>
      <c r="R1213" s="76">
        <f t="shared" si="372"/>
        <v>1</v>
      </c>
      <c r="S1213" s="76">
        <f t="shared" si="373"/>
        <v>0.5</v>
      </c>
      <c r="T1213" s="76">
        <f t="shared" si="374"/>
        <v>0.5</v>
      </c>
      <c r="U1213" s="76">
        <f t="shared" si="375"/>
        <v>-0.69314718055994529</v>
      </c>
      <c r="W1213" s="76">
        <f t="shared" si="376"/>
        <v>0</v>
      </c>
      <c r="X1213" s="76">
        <f t="shared" si="377"/>
        <v>1</v>
      </c>
      <c r="Y1213" s="76">
        <f t="shared" si="378"/>
        <v>0.5</v>
      </c>
      <c r="Z1213" s="76">
        <f t="shared" si="360"/>
        <v>0.5</v>
      </c>
      <c r="AA1213" s="76">
        <f t="shared" si="379"/>
        <v>-0.69314718055994529</v>
      </c>
    </row>
    <row r="1214" spans="1:27" x14ac:dyDescent="0.25">
      <c r="A1214">
        <v>0</v>
      </c>
      <c r="B1214">
        <v>0</v>
      </c>
      <c r="C1214">
        <v>0</v>
      </c>
      <c r="E1214" s="87">
        <f t="shared" si="361"/>
        <v>0</v>
      </c>
      <c r="F1214" s="87">
        <f t="shared" si="362"/>
        <v>1</v>
      </c>
      <c r="G1214" s="87">
        <f t="shared" si="363"/>
        <v>0.5</v>
      </c>
      <c r="H1214" s="87">
        <f t="shared" si="364"/>
        <v>0.5</v>
      </c>
      <c r="I1214" s="87">
        <f t="shared" si="365"/>
        <v>-0.69314718055994529</v>
      </c>
      <c r="K1214" s="76">
        <f t="shared" si="366"/>
        <v>0</v>
      </c>
      <c r="L1214" s="76">
        <f t="shared" si="367"/>
        <v>1</v>
      </c>
      <c r="M1214" s="76">
        <f t="shared" si="368"/>
        <v>0.5</v>
      </c>
      <c r="N1214" s="76">
        <f t="shared" si="369"/>
        <v>0.5</v>
      </c>
      <c r="O1214" s="76">
        <f t="shared" si="370"/>
        <v>-0.69314718055994529</v>
      </c>
      <c r="Q1214" s="76">
        <f t="shared" si="371"/>
        <v>0</v>
      </c>
      <c r="R1214" s="76">
        <f t="shared" si="372"/>
        <v>1</v>
      </c>
      <c r="S1214" s="76">
        <f t="shared" si="373"/>
        <v>0.5</v>
      </c>
      <c r="T1214" s="76">
        <f t="shared" si="374"/>
        <v>0.5</v>
      </c>
      <c r="U1214" s="76">
        <f t="shared" si="375"/>
        <v>-0.69314718055994529</v>
      </c>
      <c r="W1214" s="76">
        <f t="shared" si="376"/>
        <v>0</v>
      </c>
      <c r="X1214" s="76">
        <f t="shared" si="377"/>
        <v>1</v>
      </c>
      <c r="Y1214" s="76">
        <f t="shared" si="378"/>
        <v>0.5</v>
      </c>
      <c r="Z1214" s="76">
        <f t="shared" si="360"/>
        <v>0.5</v>
      </c>
      <c r="AA1214" s="76">
        <f t="shared" si="379"/>
        <v>-0.69314718055994529</v>
      </c>
    </row>
    <row r="1215" spans="1:27" x14ac:dyDescent="0.25">
      <c r="A1215">
        <v>0</v>
      </c>
      <c r="B1215">
        <v>0</v>
      </c>
      <c r="C1215">
        <v>1</v>
      </c>
      <c r="E1215" s="87">
        <f t="shared" si="361"/>
        <v>0</v>
      </c>
      <c r="F1215" s="87">
        <f t="shared" si="362"/>
        <v>1</v>
      </c>
      <c r="G1215" s="87">
        <f t="shared" si="363"/>
        <v>0.5</v>
      </c>
      <c r="H1215" s="87">
        <f t="shared" si="364"/>
        <v>0.5</v>
      </c>
      <c r="I1215" s="87">
        <f t="shared" si="365"/>
        <v>-0.69314718055994529</v>
      </c>
      <c r="K1215" s="76">
        <f t="shared" si="366"/>
        <v>0.605195533283861</v>
      </c>
      <c r="L1215" s="76">
        <f t="shared" si="367"/>
        <v>1.8316103146534117</v>
      </c>
      <c r="M1215" s="76">
        <f t="shared" si="368"/>
        <v>0.64684406084231982</v>
      </c>
      <c r="N1215" s="76">
        <f t="shared" si="369"/>
        <v>0.35315593915768018</v>
      </c>
      <c r="O1215" s="76">
        <f t="shared" si="370"/>
        <v>-1.0408455656056446</v>
      </c>
      <c r="Q1215" s="76">
        <f t="shared" si="371"/>
        <v>0.605195533283861</v>
      </c>
      <c r="R1215" s="76">
        <f t="shared" si="372"/>
        <v>1.8316103146534117</v>
      </c>
      <c r="S1215" s="76">
        <f t="shared" si="373"/>
        <v>0.64684406084231982</v>
      </c>
      <c r="T1215" s="76">
        <f t="shared" si="374"/>
        <v>0.35315593915768018</v>
      </c>
      <c r="U1215" s="76">
        <f t="shared" si="375"/>
        <v>-1.0408455656056446</v>
      </c>
      <c r="W1215" s="76">
        <f t="shared" si="376"/>
        <v>0</v>
      </c>
      <c r="X1215" s="76">
        <f t="shared" si="377"/>
        <v>1</v>
      </c>
      <c r="Y1215" s="76">
        <f t="shared" si="378"/>
        <v>0.5</v>
      </c>
      <c r="Z1215" s="76">
        <f t="shared" si="360"/>
        <v>0.5</v>
      </c>
      <c r="AA1215" s="76">
        <f t="shared" si="379"/>
        <v>-0.69314718055994529</v>
      </c>
    </row>
    <row r="1216" spans="1:27" x14ac:dyDescent="0.25">
      <c r="A1216">
        <v>0</v>
      </c>
      <c r="B1216">
        <v>0</v>
      </c>
      <c r="C1216">
        <v>0</v>
      </c>
      <c r="E1216" s="87">
        <f t="shared" si="361"/>
        <v>0</v>
      </c>
      <c r="F1216" s="87">
        <f t="shared" si="362"/>
        <v>1</v>
      </c>
      <c r="G1216" s="87">
        <f t="shared" si="363"/>
        <v>0.5</v>
      </c>
      <c r="H1216" s="87">
        <f t="shared" si="364"/>
        <v>0.5</v>
      </c>
      <c r="I1216" s="87">
        <f t="shared" si="365"/>
        <v>-0.69314718055994529</v>
      </c>
      <c r="K1216" s="76">
        <f t="shared" si="366"/>
        <v>0</v>
      </c>
      <c r="L1216" s="76">
        <f t="shared" si="367"/>
        <v>1</v>
      </c>
      <c r="M1216" s="76">
        <f t="shared" si="368"/>
        <v>0.5</v>
      </c>
      <c r="N1216" s="76">
        <f t="shared" si="369"/>
        <v>0.5</v>
      </c>
      <c r="O1216" s="76">
        <f t="shared" si="370"/>
        <v>-0.69314718055994529</v>
      </c>
      <c r="Q1216" s="76">
        <f t="shared" si="371"/>
        <v>0</v>
      </c>
      <c r="R1216" s="76">
        <f t="shared" si="372"/>
        <v>1</v>
      </c>
      <c r="S1216" s="76">
        <f t="shared" si="373"/>
        <v>0.5</v>
      </c>
      <c r="T1216" s="76">
        <f t="shared" si="374"/>
        <v>0.5</v>
      </c>
      <c r="U1216" s="76">
        <f t="shared" si="375"/>
        <v>-0.69314718055994529</v>
      </c>
      <c r="W1216" s="76">
        <f t="shared" si="376"/>
        <v>0</v>
      </c>
      <c r="X1216" s="76">
        <f t="shared" si="377"/>
        <v>1</v>
      </c>
      <c r="Y1216" s="76">
        <f t="shared" si="378"/>
        <v>0.5</v>
      </c>
      <c r="Z1216" s="76">
        <f t="shared" si="360"/>
        <v>0.5</v>
      </c>
      <c r="AA1216" s="76">
        <f t="shared" si="379"/>
        <v>-0.69314718055994529</v>
      </c>
    </row>
    <row r="1217" spans="1:27" x14ac:dyDescent="0.25">
      <c r="A1217">
        <v>0</v>
      </c>
      <c r="B1217">
        <v>1</v>
      </c>
      <c r="C1217">
        <v>1</v>
      </c>
      <c r="E1217" s="87">
        <f t="shared" si="361"/>
        <v>1.462280267582817</v>
      </c>
      <c r="F1217" s="87">
        <f t="shared" si="362"/>
        <v>4.3157894714615983</v>
      </c>
      <c r="G1217" s="87">
        <f t="shared" si="363"/>
        <v>0.81188118804015652</v>
      </c>
      <c r="H1217" s="87">
        <f t="shared" si="364"/>
        <v>0.18811881195984348</v>
      </c>
      <c r="I1217" s="87">
        <f t="shared" si="365"/>
        <v>-1.6706815372567037</v>
      </c>
      <c r="K1217" s="76">
        <f t="shared" si="366"/>
        <v>2.0674758008666778</v>
      </c>
      <c r="L1217" s="76">
        <f t="shared" si="367"/>
        <v>7.9048445118016568</v>
      </c>
      <c r="M1217" s="76">
        <f t="shared" si="368"/>
        <v>0.88770157652110693</v>
      </c>
      <c r="N1217" s="76">
        <f t="shared" si="369"/>
        <v>0.11229842347889307</v>
      </c>
      <c r="O1217" s="76">
        <f t="shared" si="370"/>
        <v>-2.1865954558145249</v>
      </c>
      <c r="Q1217" s="76">
        <f t="shared" si="371"/>
        <v>4.0773020688385255</v>
      </c>
      <c r="R1217" s="76">
        <f t="shared" si="372"/>
        <v>58.986114505249297</v>
      </c>
      <c r="S1217" s="76">
        <f t="shared" si="373"/>
        <v>0.98332947535862669</v>
      </c>
      <c r="T1217" s="76">
        <f t="shared" si="374"/>
        <v>1.6670524641373308E-2</v>
      </c>
      <c r="U1217" s="76">
        <f t="shared" si="375"/>
        <v>-4.0941131105267123</v>
      </c>
      <c r="W1217" s="76">
        <f t="shared" si="376"/>
        <v>0</v>
      </c>
      <c r="X1217" s="76">
        <f t="shared" si="377"/>
        <v>1</v>
      </c>
      <c r="Y1217" s="76">
        <f t="shared" si="378"/>
        <v>0.5</v>
      </c>
      <c r="Z1217" s="76">
        <f t="shared" si="360"/>
        <v>0.5</v>
      </c>
      <c r="AA1217" s="76">
        <f t="shared" si="379"/>
        <v>-0.69314718055994529</v>
      </c>
    </row>
    <row r="1218" spans="1:27" x14ac:dyDescent="0.25">
      <c r="A1218">
        <v>0</v>
      </c>
      <c r="B1218">
        <v>0</v>
      </c>
      <c r="C1218">
        <v>0</v>
      </c>
      <c r="E1218" s="87">
        <f t="shared" si="361"/>
        <v>0</v>
      </c>
      <c r="F1218" s="87">
        <f t="shared" si="362"/>
        <v>1</v>
      </c>
      <c r="G1218" s="87">
        <f t="shared" si="363"/>
        <v>0.5</v>
      </c>
      <c r="H1218" s="87">
        <f t="shared" si="364"/>
        <v>0.5</v>
      </c>
      <c r="I1218" s="87">
        <f t="shared" si="365"/>
        <v>-0.69314718055994529</v>
      </c>
      <c r="K1218" s="76">
        <f t="shared" si="366"/>
        <v>0</v>
      </c>
      <c r="L1218" s="76">
        <f t="shared" si="367"/>
        <v>1</v>
      </c>
      <c r="M1218" s="76">
        <f t="shared" si="368"/>
        <v>0.5</v>
      </c>
      <c r="N1218" s="76">
        <f t="shared" si="369"/>
        <v>0.5</v>
      </c>
      <c r="O1218" s="76">
        <f t="shared" si="370"/>
        <v>-0.69314718055994529</v>
      </c>
      <c r="Q1218" s="76">
        <f t="shared" si="371"/>
        <v>0</v>
      </c>
      <c r="R1218" s="76">
        <f t="shared" si="372"/>
        <v>1</v>
      </c>
      <c r="S1218" s="76">
        <f t="shared" si="373"/>
        <v>0.5</v>
      </c>
      <c r="T1218" s="76">
        <f t="shared" si="374"/>
        <v>0.5</v>
      </c>
      <c r="U1218" s="76">
        <f t="shared" si="375"/>
        <v>-0.69314718055994529</v>
      </c>
      <c r="W1218" s="76">
        <f t="shared" si="376"/>
        <v>0</v>
      </c>
      <c r="X1218" s="76">
        <f t="shared" si="377"/>
        <v>1</v>
      </c>
      <c r="Y1218" s="76">
        <f t="shared" si="378"/>
        <v>0.5</v>
      </c>
      <c r="Z1218" s="76">
        <f t="shared" si="360"/>
        <v>0.5</v>
      </c>
      <c r="AA1218" s="76">
        <f t="shared" si="379"/>
        <v>-0.69314718055994529</v>
      </c>
    </row>
    <row r="1219" spans="1:27" x14ac:dyDescent="0.25">
      <c r="A1219">
        <v>0</v>
      </c>
      <c r="B1219">
        <v>0</v>
      </c>
      <c r="C1219">
        <v>0</v>
      </c>
      <c r="E1219" s="87">
        <f t="shared" si="361"/>
        <v>0</v>
      </c>
      <c r="F1219" s="87">
        <f t="shared" si="362"/>
        <v>1</v>
      </c>
      <c r="G1219" s="87">
        <f t="shared" si="363"/>
        <v>0.5</v>
      </c>
      <c r="H1219" s="87">
        <f t="shared" si="364"/>
        <v>0.5</v>
      </c>
      <c r="I1219" s="87">
        <f t="shared" si="365"/>
        <v>-0.69314718055994529</v>
      </c>
      <c r="K1219" s="76">
        <f t="shared" si="366"/>
        <v>0</v>
      </c>
      <c r="L1219" s="76">
        <f t="shared" si="367"/>
        <v>1</v>
      </c>
      <c r="M1219" s="76">
        <f t="shared" si="368"/>
        <v>0.5</v>
      </c>
      <c r="N1219" s="76">
        <f t="shared" si="369"/>
        <v>0.5</v>
      </c>
      <c r="O1219" s="76">
        <f t="shared" si="370"/>
        <v>-0.69314718055994529</v>
      </c>
      <c r="Q1219" s="76">
        <f t="shared" si="371"/>
        <v>0</v>
      </c>
      <c r="R1219" s="76">
        <f t="shared" si="372"/>
        <v>1</v>
      </c>
      <c r="S1219" s="76">
        <f t="shared" si="373"/>
        <v>0.5</v>
      </c>
      <c r="T1219" s="76">
        <f t="shared" si="374"/>
        <v>0.5</v>
      </c>
      <c r="U1219" s="76">
        <f t="shared" si="375"/>
        <v>-0.69314718055994529</v>
      </c>
      <c r="W1219" s="76">
        <f t="shared" si="376"/>
        <v>0</v>
      </c>
      <c r="X1219" s="76">
        <f t="shared" si="377"/>
        <v>1</v>
      </c>
      <c r="Y1219" s="76">
        <f t="shared" si="378"/>
        <v>0.5</v>
      </c>
      <c r="Z1219" s="76">
        <f t="shared" si="360"/>
        <v>0.5</v>
      </c>
      <c r="AA1219" s="76">
        <f t="shared" si="379"/>
        <v>-0.69314718055994529</v>
      </c>
    </row>
    <row r="1220" spans="1:27" x14ac:dyDescent="0.25">
      <c r="A1220">
        <v>0</v>
      </c>
      <c r="B1220">
        <v>0</v>
      </c>
      <c r="C1220">
        <v>1</v>
      </c>
      <c r="E1220" s="87">
        <f t="shared" si="361"/>
        <v>0</v>
      </c>
      <c r="F1220" s="87">
        <f t="shared" si="362"/>
        <v>1</v>
      </c>
      <c r="G1220" s="87">
        <f t="shared" si="363"/>
        <v>0.5</v>
      </c>
      <c r="H1220" s="87">
        <f t="shared" si="364"/>
        <v>0.5</v>
      </c>
      <c r="I1220" s="87">
        <f t="shared" si="365"/>
        <v>-0.69314718055994529</v>
      </c>
      <c r="K1220" s="76">
        <f t="shared" si="366"/>
        <v>0.605195533283861</v>
      </c>
      <c r="L1220" s="76">
        <f t="shared" si="367"/>
        <v>1.8316103146534117</v>
      </c>
      <c r="M1220" s="76">
        <f t="shared" si="368"/>
        <v>0.64684406084231982</v>
      </c>
      <c r="N1220" s="76">
        <f t="shared" si="369"/>
        <v>0.35315593915768018</v>
      </c>
      <c r="O1220" s="76">
        <f t="shared" si="370"/>
        <v>-1.0408455656056446</v>
      </c>
      <c r="Q1220" s="76">
        <f t="shared" si="371"/>
        <v>0.605195533283861</v>
      </c>
      <c r="R1220" s="76">
        <f t="shared" si="372"/>
        <v>1.8316103146534117</v>
      </c>
      <c r="S1220" s="76">
        <f t="shared" si="373"/>
        <v>0.64684406084231982</v>
      </c>
      <c r="T1220" s="76">
        <f t="shared" si="374"/>
        <v>0.35315593915768018</v>
      </c>
      <c r="U1220" s="76">
        <f t="shared" si="375"/>
        <v>-1.0408455656056446</v>
      </c>
      <c r="W1220" s="76">
        <f t="shared" si="376"/>
        <v>0</v>
      </c>
      <c r="X1220" s="76">
        <f t="shared" si="377"/>
        <v>1</v>
      </c>
      <c r="Y1220" s="76">
        <f t="shared" si="378"/>
        <v>0.5</v>
      </c>
      <c r="Z1220" s="76">
        <f t="shared" si="360"/>
        <v>0.5</v>
      </c>
      <c r="AA1220" s="76">
        <f t="shared" si="379"/>
        <v>-0.69314718055994529</v>
      </c>
    </row>
    <row r="1221" spans="1:27" x14ac:dyDescent="0.25">
      <c r="A1221">
        <v>0</v>
      </c>
      <c r="B1221">
        <v>0</v>
      </c>
      <c r="C1221">
        <v>0</v>
      </c>
      <c r="E1221" s="87">
        <f t="shared" si="361"/>
        <v>0</v>
      </c>
      <c r="F1221" s="87">
        <f t="shared" si="362"/>
        <v>1</v>
      </c>
      <c r="G1221" s="87">
        <f t="shared" si="363"/>
        <v>0.5</v>
      </c>
      <c r="H1221" s="87">
        <f t="shared" si="364"/>
        <v>0.5</v>
      </c>
      <c r="I1221" s="87">
        <f t="shared" si="365"/>
        <v>-0.69314718055994529</v>
      </c>
      <c r="K1221" s="76">
        <f t="shared" si="366"/>
        <v>0</v>
      </c>
      <c r="L1221" s="76">
        <f t="shared" si="367"/>
        <v>1</v>
      </c>
      <c r="M1221" s="76">
        <f t="shared" si="368"/>
        <v>0.5</v>
      </c>
      <c r="N1221" s="76">
        <f t="shared" si="369"/>
        <v>0.5</v>
      </c>
      <c r="O1221" s="76">
        <f t="shared" si="370"/>
        <v>-0.69314718055994529</v>
      </c>
      <c r="Q1221" s="76">
        <f t="shared" si="371"/>
        <v>0</v>
      </c>
      <c r="R1221" s="76">
        <f t="shared" si="372"/>
        <v>1</v>
      </c>
      <c r="S1221" s="76">
        <f t="shared" si="373"/>
        <v>0.5</v>
      </c>
      <c r="T1221" s="76">
        <f t="shared" si="374"/>
        <v>0.5</v>
      </c>
      <c r="U1221" s="76">
        <f t="shared" si="375"/>
        <v>-0.69314718055994529</v>
      </c>
      <c r="W1221" s="76">
        <f t="shared" si="376"/>
        <v>0</v>
      </c>
      <c r="X1221" s="76">
        <f t="shared" si="377"/>
        <v>1</v>
      </c>
      <c r="Y1221" s="76">
        <f t="shared" si="378"/>
        <v>0.5</v>
      </c>
      <c r="Z1221" s="76">
        <f t="shared" si="360"/>
        <v>0.5</v>
      </c>
      <c r="AA1221" s="76">
        <f t="shared" si="379"/>
        <v>-0.69314718055994529</v>
      </c>
    </row>
    <row r="1222" spans="1:27" x14ac:dyDescent="0.25">
      <c r="A1222">
        <v>0</v>
      </c>
      <c r="B1222">
        <v>0</v>
      </c>
      <c r="C1222">
        <v>0</v>
      </c>
      <c r="E1222" s="87">
        <f t="shared" si="361"/>
        <v>0</v>
      </c>
      <c r="F1222" s="87">
        <f t="shared" si="362"/>
        <v>1</v>
      </c>
      <c r="G1222" s="87">
        <f t="shared" si="363"/>
        <v>0.5</v>
      </c>
      <c r="H1222" s="87">
        <f t="shared" si="364"/>
        <v>0.5</v>
      </c>
      <c r="I1222" s="87">
        <f t="shared" si="365"/>
        <v>-0.69314718055994529</v>
      </c>
      <c r="K1222" s="76">
        <f t="shared" si="366"/>
        <v>0</v>
      </c>
      <c r="L1222" s="76">
        <f t="shared" si="367"/>
        <v>1</v>
      </c>
      <c r="M1222" s="76">
        <f t="shared" si="368"/>
        <v>0.5</v>
      </c>
      <c r="N1222" s="76">
        <f t="shared" si="369"/>
        <v>0.5</v>
      </c>
      <c r="O1222" s="76">
        <f t="shared" si="370"/>
        <v>-0.69314718055994529</v>
      </c>
      <c r="Q1222" s="76">
        <f t="shared" si="371"/>
        <v>0</v>
      </c>
      <c r="R1222" s="76">
        <f t="shared" si="372"/>
        <v>1</v>
      </c>
      <c r="S1222" s="76">
        <f t="shared" si="373"/>
        <v>0.5</v>
      </c>
      <c r="T1222" s="76">
        <f t="shared" si="374"/>
        <v>0.5</v>
      </c>
      <c r="U1222" s="76">
        <f t="shared" si="375"/>
        <v>-0.69314718055994529</v>
      </c>
      <c r="W1222" s="76">
        <f t="shared" si="376"/>
        <v>0</v>
      </c>
      <c r="X1222" s="76">
        <f t="shared" si="377"/>
        <v>1</v>
      </c>
      <c r="Y1222" s="76">
        <f t="shared" si="378"/>
        <v>0.5</v>
      </c>
      <c r="Z1222" s="76">
        <f t="shared" si="360"/>
        <v>0.5</v>
      </c>
      <c r="AA1222" s="76">
        <f t="shared" si="379"/>
        <v>-0.69314718055994529</v>
      </c>
    </row>
    <row r="1223" spans="1:27" x14ac:dyDescent="0.25">
      <c r="A1223">
        <v>0</v>
      </c>
      <c r="B1223">
        <v>0</v>
      </c>
      <c r="C1223">
        <v>0</v>
      </c>
      <c r="E1223" s="87">
        <f t="shared" si="361"/>
        <v>0</v>
      </c>
      <c r="F1223" s="87">
        <f t="shared" si="362"/>
        <v>1</v>
      </c>
      <c r="G1223" s="87">
        <f t="shared" si="363"/>
        <v>0.5</v>
      </c>
      <c r="H1223" s="87">
        <f t="shared" si="364"/>
        <v>0.5</v>
      </c>
      <c r="I1223" s="87">
        <f t="shared" si="365"/>
        <v>-0.69314718055994529</v>
      </c>
      <c r="K1223" s="76">
        <f t="shared" si="366"/>
        <v>0</v>
      </c>
      <c r="L1223" s="76">
        <f t="shared" si="367"/>
        <v>1</v>
      </c>
      <c r="M1223" s="76">
        <f t="shared" si="368"/>
        <v>0.5</v>
      </c>
      <c r="N1223" s="76">
        <f t="shared" si="369"/>
        <v>0.5</v>
      </c>
      <c r="O1223" s="76">
        <f t="shared" si="370"/>
        <v>-0.69314718055994529</v>
      </c>
      <c r="Q1223" s="76">
        <f t="shared" si="371"/>
        <v>0</v>
      </c>
      <c r="R1223" s="76">
        <f t="shared" si="372"/>
        <v>1</v>
      </c>
      <c r="S1223" s="76">
        <f t="shared" si="373"/>
        <v>0.5</v>
      </c>
      <c r="T1223" s="76">
        <f t="shared" si="374"/>
        <v>0.5</v>
      </c>
      <c r="U1223" s="76">
        <f t="shared" si="375"/>
        <v>-0.69314718055994529</v>
      </c>
      <c r="W1223" s="76">
        <f t="shared" si="376"/>
        <v>0</v>
      </c>
      <c r="X1223" s="76">
        <f t="shared" si="377"/>
        <v>1</v>
      </c>
      <c r="Y1223" s="76">
        <f t="shared" si="378"/>
        <v>0.5</v>
      </c>
      <c r="Z1223" s="76">
        <f t="shared" si="360"/>
        <v>0.5</v>
      </c>
      <c r="AA1223" s="76">
        <f t="shared" si="379"/>
        <v>-0.69314718055994529</v>
      </c>
    </row>
    <row r="1224" spans="1:27" x14ac:dyDescent="0.25">
      <c r="A1224">
        <v>0</v>
      </c>
      <c r="B1224">
        <v>0</v>
      </c>
      <c r="C1224">
        <v>0</v>
      </c>
      <c r="E1224" s="87">
        <f t="shared" si="361"/>
        <v>0</v>
      </c>
      <c r="F1224" s="87">
        <f t="shared" si="362"/>
        <v>1</v>
      </c>
      <c r="G1224" s="87">
        <f t="shared" si="363"/>
        <v>0.5</v>
      </c>
      <c r="H1224" s="87">
        <f t="shared" si="364"/>
        <v>0.5</v>
      </c>
      <c r="I1224" s="87">
        <f t="shared" si="365"/>
        <v>-0.69314718055994529</v>
      </c>
      <c r="K1224" s="76">
        <f t="shared" si="366"/>
        <v>0</v>
      </c>
      <c r="L1224" s="76">
        <f t="shared" si="367"/>
        <v>1</v>
      </c>
      <c r="M1224" s="76">
        <f t="shared" si="368"/>
        <v>0.5</v>
      </c>
      <c r="N1224" s="76">
        <f t="shared" si="369"/>
        <v>0.5</v>
      </c>
      <c r="O1224" s="76">
        <f t="shared" si="370"/>
        <v>-0.69314718055994529</v>
      </c>
      <c r="Q1224" s="76">
        <f t="shared" si="371"/>
        <v>0</v>
      </c>
      <c r="R1224" s="76">
        <f t="shared" si="372"/>
        <v>1</v>
      </c>
      <c r="S1224" s="76">
        <f t="shared" si="373"/>
        <v>0.5</v>
      </c>
      <c r="T1224" s="76">
        <f t="shared" si="374"/>
        <v>0.5</v>
      </c>
      <c r="U1224" s="76">
        <f t="shared" si="375"/>
        <v>-0.69314718055994529</v>
      </c>
      <c r="W1224" s="76">
        <f t="shared" si="376"/>
        <v>0</v>
      </c>
      <c r="X1224" s="76">
        <f t="shared" si="377"/>
        <v>1</v>
      </c>
      <c r="Y1224" s="76">
        <f t="shared" si="378"/>
        <v>0.5</v>
      </c>
      <c r="Z1224" s="76">
        <f t="shared" si="360"/>
        <v>0.5</v>
      </c>
      <c r="AA1224" s="76">
        <f t="shared" si="379"/>
        <v>-0.69314718055994529</v>
      </c>
    </row>
    <row r="1225" spans="1:27" x14ac:dyDescent="0.25">
      <c r="A1225">
        <v>0</v>
      </c>
      <c r="B1225">
        <v>0</v>
      </c>
      <c r="C1225">
        <v>0</v>
      </c>
      <c r="E1225" s="87">
        <f t="shared" si="361"/>
        <v>0</v>
      </c>
      <c r="F1225" s="87">
        <f t="shared" si="362"/>
        <v>1</v>
      </c>
      <c r="G1225" s="87">
        <f t="shared" si="363"/>
        <v>0.5</v>
      </c>
      <c r="H1225" s="87">
        <f t="shared" si="364"/>
        <v>0.5</v>
      </c>
      <c r="I1225" s="87">
        <f t="shared" si="365"/>
        <v>-0.69314718055994529</v>
      </c>
      <c r="K1225" s="76">
        <f t="shared" si="366"/>
        <v>0</v>
      </c>
      <c r="L1225" s="76">
        <f t="shared" si="367"/>
        <v>1</v>
      </c>
      <c r="M1225" s="76">
        <f t="shared" si="368"/>
        <v>0.5</v>
      </c>
      <c r="N1225" s="76">
        <f t="shared" si="369"/>
        <v>0.5</v>
      </c>
      <c r="O1225" s="76">
        <f t="shared" si="370"/>
        <v>-0.69314718055994529</v>
      </c>
      <c r="Q1225" s="76">
        <f t="shared" si="371"/>
        <v>0</v>
      </c>
      <c r="R1225" s="76">
        <f t="shared" si="372"/>
        <v>1</v>
      </c>
      <c r="S1225" s="76">
        <f t="shared" si="373"/>
        <v>0.5</v>
      </c>
      <c r="T1225" s="76">
        <f t="shared" si="374"/>
        <v>0.5</v>
      </c>
      <c r="U1225" s="76">
        <f t="shared" si="375"/>
        <v>-0.69314718055994529</v>
      </c>
      <c r="W1225" s="76">
        <f t="shared" si="376"/>
        <v>0</v>
      </c>
      <c r="X1225" s="76">
        <f t="shared" si="377"/>
        <v>1</v>
      </c>
      <c r="Y1225" s="76">
        <f t="shared" si="378"/>
        <v>0.5</v>
      </c>
      <c r="Z1225" s="76">
        <f t="shared" ref="Z1225:Z1288" si="380">IF(A1225=1,Y1225,1-Y1225)</f>
        <v>0.5</v>
      </c>
      <c r="AA1225" s="76">
        <f t="shared" si="379"/>
        <v>-0.69314718055994529</v>
      </c>
    </row>
    <row r="1226" spans="1:27" x14ac:dyDescent="0.25">
      <c r="A1226">
        <v>0</v>
      </c>
      <c r="B1226">
        <v>0</v>
      </c>
      <c r="C1226">
        <v>0</v>
      </c>
      <c r="E1226" s="87">
        <f t="shared" ref="E1226:E1289" si="381">$A$3+$B$3*$B1226</f>
        <v>0</v>
      </c>
      <c r="F1226" s="87">
        <f t="shared" ref="F1226:F1289" si="382">EXP(E1226)</f>
        <v>1</v>
      </c>
      <c r="G1226" s="87">
        <f t="shared" ref="G1226:G1289" si="383">F1226/(F1226+1)</f>
        <v>0.5</v>
      </c>
      <c r="H1226" s="87">
        <f t="shared" ref="H1226:H1289" si="384">IF($A1226=1,G1226,1-G1226)</f>
        <v>0.5</v>
      </c>
      <c r="I1226" s="87">
        <f t="shared" ref="I1226:I1289" si="385">LN(H1226)</f>
        <v>-0.69314718055994529</v>
      </c>
      <c r="K1226" s="76">
        <f t="shared" ref="K1226:K1289" si="386">$A$3+$B$3*$B1226+$C$3*$C1226</f>
        <v>0</v>
      </c>
      <c r="L1226" s="76">
        <f t="shared" ref="L1226:L1289" si="387">EXP(K1226)</f>
        <v>1</v>
      </c>
      <c r="M1226" s="76">
        <f t="shared" ref="M1226:M1289" si="388">L1226/(L1226+1)</f>
        <v>0.5</v>
      </c>
      <c r="N1226" s="76">
        <f t="shared" ref="N1226:N1289" si="389">IF($A1226=1,M1226,1-M1226)</f>
        <v>0.5</v>
      </c>
      <c r="O1226" s="76">
        <f t="shared" ref="O1226:O1289" si="390">LN(N1226)</f>
        <v>-0.69314718055994529</v>
      </c>
      <c r="Q1226" s="76">
        <f t="shared" ref="Q1226:Q1289" si="391">$A$3+$B$3*$B1226+$C$3*$C1226+$D$3*$B1226*$C1226</f>
        <v>0</v>
      </c>
      <c r="R1226" s="76">
        <f t="shared" ref="R1226:R1289" si="392">EXP(Q1226)</f>
        <v>1</v>
      </c>
      <c r="S1226" s="76">
        <f t="shared" ref="S1226:S1289" si="393">R1226/(R1226+1)</f>
        <v>0.5</v>
      </c>
      <c r="T1226" s="76">
        <f t="shared" ref="T1226:T1289" si="394">IF($A1226=1,S1226,1-S1226)</f>
        <v>0.5</v>
      </c>
      <c r="U1226" s="76">
        <f t="shared" ref="U1226:U1289" si="395">LN(T1226)</f>
        <v>-0.69314718055994529</v>
      </c>
      <c r="W1226" s="76">
        <f t="shared" ref="W1226:W1289" si="396">$A$3</f>
        <v>0</v>
      </c>
      <c r="X1226" s="76">
        <f t="shared" ref="X1226:X1289" si="397">EXP(W1226)</f>
        <v>1</v>
      </c>
      <c r="Y1226" s="76">
        <f t="shared" ref="Y1226:Y1289" si="398">X1226/(X1226+1)</f>
        <v>0.5</v>
      </c>
      <c r="Z1226" s="76">
        <f t="shared" si="380"/>
        <v>0.5</v>
      </c>
      <c r="AA1226" s="76">
        <f t="shared" ref="AA1226:AA1289" si="399">LN(Z1226)</f>
        <v>-0.69314718055994529</v>
      </c>
    </row>
    <row r="1227" spans="1:27" x14ac:dyDescent="0.25">
      <c r="A1227">
        <v>0</v>
      </c>
      <c r="B1227">
        <v>0</v>
      </c>
      <c r="C1227">
        <v>0</v>
      </c>
      <c r="E1227" s="87">
        <f t="shared" si="381"/>
        <v>0</v>
      </c>
      <c r="F1227" s="87">
        <f t="shared" si="382"/>
        <v>1</v>
      </c>
      <c r="G1227" s="87">
        <f t="shared" si="383"/>
        <v>0.5</v>
      </c>
      <c r="H1227" s="87">
        <f t="shared" si="384"/>
        <v>0.5</v>
      </c>
      <c r="I1227" s="87">
        <f t="shared" si="385"/>
        <v>-0.69314718055994529</v>
      </c>
      <c r="K1227" s="76">
        <f t="shared" si="386"/>
        <v>0</v>
      </c>
      <c r="L1227" s="76">
        <f t="shared" si="387"/>
        <v>1</v>
      </c>
      <c r="M1227" s="76">
        <f t="shared" si="388"/>
        <v>0.5</v>
      </c>
      <c r="N1227" s="76">
        <f t="shared" si="389"/>
        <v>0.5</v>
      </c>
      <c r="O1227" s="76">
        <f t="shared" si="390"/>
        <v>-0.69314718055994529</v>
      </c>
      <c r="Q1227" s="76">
        <f t="shared" si="391"/>
        <v>0</v>
      </c>
      <c r="R1227" s="76">
        <f t="shared" si="392"/>
        <v>1</v>
      </c>
      <c r="S1227" s="76">
        <f t="shared" si="393"/>
        <v>0.5</v>
      </c>
      <c r="T1227" s="76">
        <f t="shared" si="394"/>
        <v>0.5</v>
      </c>
      <c r="U1227" s="76">
        <f t="shared" si="395"/>
        <v>-0.69314718055994529</v>
      </c>
      <c r="W1227" s="76">
        <f t="shared" si="396"/>
        <v>0</v>
      </c>
      <c r="X1227" s="76">
        <f t="shared" si="397"/>
        <v>1</v>
      </c>
      <c r="Y1227" s="76">
        <f t="shared" si="398"/>
        <v>0.5</v>
      </c>
      <c r="Z1227" s="76">
        <f t="shared" si="380"/>
        <v>0.5</v>
      </c>
      <c r="AA1227" s="76">
        <f t="shared" si="399"/>
        <v>-0.69314718055994529</v>
      </c>
    </row>
    <row r="1228" spans="1:27" x14ac:dyDescent="0.25">
      <c r="A1228">
        <v>0</v>
      </c>
      <c r="B1228">
        <v>0</v>
      </c>
      <c r="C1228">
        <v>0</v>
      </c>
      <c r="E1228" s="87">
        <f t="shared" si="381"/>
        <v>0</v>
      </c>
      <c r="F1228" s="87">
        <f t="shared" si="382"/>
        <v>1</v>
      </c>
      <c r="G1228" s="87">
        <f t="shared" si="383"/>
        <v>0.5</v>
      </c>
      <c r="H1228" s="87">
        <f t="shared" si="384"/>
        <v>0.5</v>
      </c>
      <c r="I1228" s="87">
        <f t="shared" si="385"/>
        <v>-0.69314718055994529</v>
      </c>
      <c r="K1228" s="76">
        <f t="shared" si="386"/>
        <v>0</v>
      </c>
      <c r="L1228" s="76">
        <f t="shared" si="387"/>
        <v>1</v>
      </c>
      <c r="M1228" s="76">
        <f t="shared" si="388"/>
        <v>0.5</v>
      </c>
      <c r="N1228" s="76">
        <f t="shared" si="389"/>
        <v>0.5</v>
      </c>
      <c r="O1228" s="76">
        <f t="shared" si="390"/>
        <v>-0.69314718055994529</v>
      </c>
      <c r="Q1228" s="76">
        <f t="shared" si="391"/>
        <v>0</v>
      </c>
      <c r="R1228" s="76">
        <f t="shared" si="392"/>
        <v>1</v>
      </c>
      <c r="S1228" s="76">
        <f t="shared" si="393"/>
        <v>0.5</v>
      </c>
      <c r="T1228" s="76">
        <f t="shared" si="394"/>
        <v>0.5</v>
      </c>
      <c r="U1228" s="76">
        <f t="shared" si="395"/>
        <v>-0.69314718055994529</v>
      </c>
      <c r="W1228" s="76">
        <f t="shared" si="396"/>
        <v>0</v>
      </c>
      <c r="X1228" s="76">
        <f t="shared" si="397"/>
        <v>1</v>
      </c>
      <c r="Y1228" s="76">
        <f t="shared" si="398"/>
        <v>0.5</v>
      </c>
      <c r="Z1228" s="76">
        <f t="shared" si="380"/>
        <v>0.5</v>
      </c>
      <c r="AA1228" s="76">
        <f t="shared" si="399"/>
        <v>-0.69314718055994529</v>
      </c>
    </row>
    <row r="1229" spans="1:27" x14ac:dyDescent="0.25">
      <c r="A1229">
        <v>0</v>
      </c>
      <c r="B1229">
        <v>0</v>
      </c>
      <c r="C1229">
        <v>0</v>
      </c>
      <c r="E1229" s="87">
        <f t="shared" si="381"/>
        <v>0</v>
      </c>
      <c r="F1229" s="87">
        <f t="shared" si="382"/>
        <v>1</v>
      </c>
      <c r="G1229" s="87">
        <f t="shared" si="383"/>
        <v>0.5</v>
      </c>
      <c r="H1229" s="87">
        <f t="shared" si="384"/>
        <v>0.5</v>
      </c>
      <c r="I1229" s="87">
        <f t="shared" si="385"/>
        <v>-0.69314718055994529</v>
      </c>
      <c r="K1229" s="76">
        <f t="shared" si="386"/>
        <v>0</v>
      </c>
      <c r="L1229" s="76">
        <f t="shared" si="387"/>
        <v>1</v>
      </c>
      <c r="M1229" s="76">
        <f t="shared" si="388"/>
        <v>0.5</v>
      </c>
      <c r="N1229" s="76">
        <f t="shared" si="389"/>
        <v>0.5</v>
      </c>
      <c r="O1229" s="76">
        <f t="shared" si="390"/>
        <v>-0.69314718055994529</v>
      </c>
      <c r="Q1229" s="76">
        <f t="shared" si="391"/>
        <v>0</v>
      </c>
      <c r="R1229" s="76">
        <f t="shared" si="392"/>
        <v>1</v>
      </c>
      <c r="S1229" s="76">
        <f t="shared" si="393"/>
        <v>0.5</v>
      </c>
      <c r="T1229" s="76">
        <f t="shared" si="394"/>
        <v>0.5</v>
      </c>
      <c r="U1229" s="76">
        <f t="shared" si="395"/>
        <v>-0.69314718055994529</v>
      </c>
      <c r="W1229" s="76">
        <f t="shared" si="396"/>
        <v>0</v>
      </c>
      <c r="X1229" s="76">
        <f t="shared" si="397"/>
        <v>1</v>
      </c>
      <c r="Y1229" s="76">
        <f t="shared" si="398"/>
        <v>0.5</v>
      </c>
      <c r="Z1229" s="76">
        <f t="shared" si="380"/>
        <v>0.5</v>
      </c>
      <c r="AA1229" s="76">
        <f t="shared" si="399"/>
        <v>-0.69314718055994529</v>
      </c>
    </row>
    <row r="1230" spans="1:27" x14ac:dyDescent="0.25">
      <c r="A1230">
        <v>0</v>
      </c>
      <c r="B1230">
        <v>0</v>
      </c>
      <c r="C1230">
        <v>0</v>
      </c>
      <c r="E1230" s="87">
        <f t="shared" si="381"/>
        <v>0</v>
      </c>
      <c r="F1230" s="87">
        <f t="shared" si="382"/>
        <v>1</v>
      </c>
      <c r="G1230" s="87">
        <f t="shared" si="383"/>
        <v>0.5</v>
      </c>
      <c r="H1230" s="87">
        <f t="shared" si="384"/>
        <v>0.5</v>
      </c>
      <c r="I1230" s="87">
        <f t="shared" si="385"/>
        <v>-0.69314718055994529</v>
      </c>
      <c r="K1230" s="76">
        <f t="shared" si="386"/>
        <v>0</v>
      </c>
      <c r="L1230" s="76">
        <f t="shared" si="387"/>
        <v>1</v>
      </c>
      <c r="M1230" s="76">
        <f t="shared" si="388"/>
        <v>0.5</v>
      </c>
      <c r="N1230" s="76">
        <f t="shared" si="389"/>
        <v>0.5</v>
      </c>
      <c r="O1230" s="76">
        <f t="shared" si="390"/>
        <v>-0.69314718055994529</v>
      </c>
      <c r="Q1230" s="76">
        <f t="shared" si="391"/>
        <v>0</v>
      </c>
      <c r="R1230" s="76">
        <f t="shared" si="392"/>
        <v>1</v>
      </c>
      <c r="S1230" s="76">
        <f t="shared" si="393"/>
        <v>0.5</v>
      </c>
      <c r="T1230" s="76">
        <f t="shared" si="394"/>
        <v>0.5</v>
      </c>
      <c r="U1230" s="76">
        <f t="shared" si="395"/>
        <v>-0.69314718055994529</v>
      </c>
      <c r="W1230" s="76">
        <f t="shared" si="396"/>
        <v>0</v>
      </c>
      <c r="X1230" s="76">
        <f t="shared" si="397"/>
        <v>1</v>
      </c>
      <c r="Y1230" s="76">
        <f t="shared" si="398"/>
        <v>0.5</v>
      </c>
      <c r="Z1230" s="76">
        <f t="shared" si="380"/>
        <v>0.5</v>
      </c>
      <c r="AA1230" s="76">
        <f t="shared" si="399"/>
        <v>-0.69314718055994529</v>
      </c>
    </row>
    <row r="1231" spans="1:27" x14ac:dyDescent="0.25">
      <c r="A1231">
        <v>0</v>
      </c>
      <c r="B1231">
        <v>0</v>
      </c>
      <c r="C1231">
        <v>0</v>
      </c>
      <c r="E1231" s="87">
        <f t="shared" si="381"/>
        <v>0</v>
      </c>
      <c r="F1231" s="87">
        <f t="shared" si="382"/>
        <v>1</v>
      </c>
      <c r="G1231" s="87">
        <f t="shared" si="383"/>
        <v>0.5</v>
      </c>
      <c r="H1231" s="87">
        <f t="shared" si="384"/>
        <v>0.5</v>
      </c>
      <c r="I1231" s="87">
        <f t="shared" si="385"/>
        <v>-0.69314718055994529</v>
      </c>
      <c r="K1231" s="76">
        <f t="shared" si="386"/>
        <v>0</v>
      </c>
      <c r="L1231" s="76">
        <f t="shared" si="387"/>
        <v>1</v>
      </c>
      <c r="M1231" s="76">
        <f t="shared" si="388"/>
        <v>0.5</v>
      </c>
      <c r="N1231" s="76">
        <f t="shared" si="389"/>
        <v>0.5</v>
      </c>
      <c r="O1231" s="76">
        <f t="shared" si="390"/>
        <v>-0.69314718055994529</v>
      </c>
      <c r="Q1231" s="76">
        <f t="shared" si="391"/>
        <v>0</v>
      </c>
      <c r="R1231" s="76">
        <f t="shared" si="392"/>
        <v>1</v>
      </c>
      <c r="S1231" s="76">
        <f t="shared" si="393"/>
        <v>0.5</v>
      </c>
      <c r="T1231" s="76">
        <f t="shared" si="394"/>
        <v>0.5</v>
      </c>
      <c r="U1231" s="76">
        <f t="shared" si="395"/>
        <v>-0.69314718055994529</v>
      </c>
      <c r="W1231" s="76">
        <f t="shared" si="396"/>
        <v>0</v>
      </c>
      <c r="X1231" s="76">
        <f t="shared" si="397"/>
        <v>1</v>
      </c>
      <c r="Y1231" s="76">
        <f t="shared" si="398"/>
        <v>0.5</v>
      </c>
      <c r="Z1231" s="76">
        <f t="shared" si="380"/>
        <v>0.5</v>
      </c>
      <c r="AA1231" s="76">
        <f t="shared" si="399"/>
        <v>-0.69314718055994529</v>
      </c>
    </row>
    <row r="1232" spans="1:27" x14ac:dyDescent="0.25">
      <c r="A1232">
        <v>0</v>
      </c>
      <c r="B1232">
        <v>0</v>
      </c>
      <c r="C1232">
        <v>0</v>
      </c>
      <c r="E1232" s="87">
        <f t="shared" si="381"/>
        <v>0</v>
      </c>
      <c r="F1232" s="87">
        <f t="shared" si="382"/>
        <v>1</v>
      </c>
      <c r="G1232" s="87">
        <f t="shared" si="383"/>
        <v>0.5</v>
      </c>
      <c r="H1232" s="87">
        <f t="shared" si="384"/>
        <v>0.5</v>
      </c>
      <c r="I1232" s="87">
        <f t="shared" si="385"/>
        <v>-0.69314718055994529</v>
      </c>
      <c r="K1232" s="76">
        <f t="shared" si="386"/>
        <v>0</v>
      </c>
      <c r="L1232" s="76">
        <f t="shared" si="387"/>
        <v>1</v>
      </c>
      <c r="M1232" s="76">
        <f t="shared" si="388"/>
        <v>0.5</v>
      </c>
      <c r="N1232" s="76">
        <f t="shared" si="389"/>
        <v>0.5</v>
      </c>
      <c r="O1232" s="76">
        <f t="shared" si="390"/>
        <v>-0.69314718055994529</v>
      </c>
      <c r="Q1232" s="76">
        <f t="shared" si="391"/>
        <v>0</v>
      </c>
      <c r="R1232" s="76">
        <f t="shared" si="392"/>
        <v>1</v>
      </c>
      <c r="S1232" s="76">
        <f t="shared" si="393"/>
        <v>0.5</v>
      </c>
      <c r="T1232" s="76">
        <f t="shared" si="394"/>
        <v>0.5</v>
      </c>
      <c r="U1232" s="76">
        <f t="shared" si="395"/>
        <v>-0.69314718055994529</v>
      </c>
      <c r="W1232" s="76">
        <f t="shared" si="396"/>
        <v>0</v>
      </c>
      <c r="X1232" s="76">
        <f t="shared" si="397"/>
        <v>1</v>
      </c>
      <c r="Y1232" s="76">
        <f t="shared" si="398"/>
        <v>0.5</v>
      </c>
      <c r="Z1232" s="76">
        <f t="shared" si="380"/>
        <v>0.5</v>
      </c>
      <c r="AA1232" s="76">
        <f t="shared" si="399"/>
        <v>-0.69314718055994529</v>
      </c>
    </row>
    <row r="1233" spans="1:27" x14ac:dyDescent="0.25">
      <c r="A1233">
        <v>0</v>
      </c>
      <c r="B1233">
        <v>0</v>
      </c>
      <c r="C1233">
        <v>0</v>
      </c>
      <c r="E1233" s="87">
        <f t="shared" si="381"/>
        <v>0</v>
      </c>
      <c r="F1233" s="87">
        <f t="shared" si="382"/>
        <v>1</v>
      </c>
      <c r="G1233" s="87">
        <f t="shared" si="383"/>
        <v>0.5</v>
      </c>
      <c r="H1233" s="87">
        <f t="shared" si="384"/>
        <v>0.5</v>
      </c>
      <c r="I1233" s="87">
        <f t="shared" si="385"/>
        <v>-0.69314718055994529</v>
      </c>
      <c r="K1233" s="76">
        <f t="shared" si="386"/>
        <v>0</v>
      </c>
      <c r="L1233" s="76">
        <f t="shared" si="387"/>
        <v>1</v>
      </c>
      <c r="M1233" s="76">
        <f t="shared" si="388"/>
        <v>0.5</v>
      </c>
      <c r="N1233" s="76">
        <f t="shared" si="389"/>
        <v>0.5</v>
      </c>
      <c r="O1233" s="76">
        <f t="shared" si="390"/>
        <v>-0.69314718055994529</v>
      </c>
      <c r="Q1233" s="76">
        <f t="shared" si="391"/>
        <v>0</v>
      </c>
      <c r="R1233" s="76">
        <f t="shared" si="392"/>
        <v>1</v>
      </c>
      <c r="S1233" s="76">
        <f t="shared" si="393"/>
        <v>0.5</v>
      </c>
      <c r="T1233" s="76">
        <f t="shared" si="394"/>
        <v>0.5</v>
      </c>
      <c r="U1233" s="76">
        <f t="shared" si="395"/>
        <v>-0.69314718055994529</v>
      </c>
      <c r="W1233" s="76">
        <f t="shared" si="396"/>
        <v>0</v>
      </c>
      <c r="X1233" s="76">
        <f t="shared" si="397"/>
        <v>1</v>
      </c>
      <c r="Y1233" s="76">
        <f t="shared" si="398"/>
        <v>0.5</v>
      </c>
      <c r="Z1233" s="76">
        <f t="shared" si="380"/>
        <v>0.5</v>
      </c>
      <c r="AA1233" s="76">
        <f t="shared" si="399"/>
        <v>-0.69314718055994529</v>
      </c>
    </row>
    <row r="1234" spans="1:27" x14ac:dyDescent="0.25">
      <c r="A1234">
        <v>0</v>
      </c>
      <c r="B1234">
        <v>0</v>
      </c>
      <c r="C1234">
        <v>1</v>
      </c>
      <c r="E1234" s="87">
        <f t="shared" si="381"/>
        <v>0</v>
      </c>
      <c r="F1234" s="87">
        <f t="shared" si="382"/>
        <v>1</v>
      </c>
      <c r="G1234" s="87">
        <f t="shared" si="383"/>
        <v>0.5</v>
      </c>
      <c r="H1234" s="87">
        <f t="shared" si="384"/>
        <v>0.5</v>
      </c>
      <c r="I1234" s="87">
        <f t="shared" si="385"/>
        <v>-0.69314718055994529</v>
      </c>
      <c r="K1234" s="76">
        <f t="shared" si="386"/>
        <v>0.605195533283861</v>
      </c>
      <c r="L1234" s="76">
        <f t="shared" si="387"/>
        <v>1.8316103146534117</v>
      </c>
      <c r="M1234" s="76">
        <f t="shared" si="388"/>
        <v>0.64684406084231982</v>
      </c>
      <c r="N1234" s="76">
        <f t="shared" si="389"/>
        <v>0.35315593915768018</v>
      </c>
      <c r="O1234" s="76">
        <f t="shared" si="390"/>
        <v>-1.0408455656056446</v>
      </c>
      <c r="Q1234" s="76">
        <f t="shared" si="391"/>
        <v>0.605195533283861</v>
      </c>
      <c r="R1234" s="76">
        <f t="shared" si="392"/>
        <v>1.8316103146534117</v>
      </c>
      <c r="S1234" s="76">
        <f t="shared" si="393"/>
        <v>0.64684406084231982</v>
      </c>
      <c r="T1234" s="76">
        <f t="shared" si="394"/>
        <v>0.35315593915768018</v>
      </c>
      <c r="U1234" s="76">
        <f t="shared" si="395"/>
        <v>-1.0408455656056446</v>
      </c>
      <c r="W1234" s="76">
        <f t="shared" si="396"/>
        <v>0</v>
      </c>
      <c r="X1234" s="76">
        <f t="shared" si="397"/>
        <v>1</v>
      </c>
      <c r="Y1234" s="76">
        <f t="shared" si="398"/>
        <v>0.5</v>
      </c>
      <c r="Z1234" s="76">
        <f t="shared" si="380"/>
        <v>0.5</v>
      </c>
      <c r="AA1234" s="76">
        <f t="shared" si="399"/>
        <v>-0.69314718055994529</v>
      </c>
    </row>
    <row r="1235" spans="1:27" x14ac:dyDescent="0.25">
      <c r="A1235">
        <v>0</v>
      </c>
      <c r="B1235">
        <v>0</v>
      </c>
      <c r="C1235">
        <v>0</v>
      </c>
      <c r="E1235" s="87">
        <f t="shared" si="381"/>
        <v>0</v>
      </c>
      <c r="F1235" s="87">
        <f t="shared" si="382"/>
        <v>1</v>
      </c>
      <c r="G1235" s="87">
        <f t="shared" si="383"/>
        <v>0.5</v>
      </c>
      <c r="H1235" s="87">
        <f t="shared" si="384"/>
        <v>0.5</v>
      </c>
      <c r="I1235" s="87">
        <f t="shared" si="385"/>
        <v>-0.69314718055994529</v>
      </c>
      <c r="K1235" s="76">
        <f t="shared" si="386"/>
        <v>0</v>
      </c>
      <c r="L1235" s="76">
        <f t="shared" si="387"/>
        <v>1</v>
      </c>
      <c r="M1235" s="76">
        <f t="shared" si="388"/>
        <v>0.5</v>
      </c>
      <c r="N1235" s="76">
        <f t="shared" si="389"/>
        <v>0.5</v>
      </c>
      <c r="O1235" s="76">
        <f t="shared" si="390"/>
        <v>-0.69314718055994529</v>
      </c>
      <c r="Q1235" s="76">
        <f t="shared" si="391"/>
        <v>0</v>
      </c>
      <c r="R1235" s="76">
        <f t="shared" si="392"/>
        <v>1</v>
      </c>
      <c r="S1235" s="76">
        <f t="shared" si="393"/>
        <v>0.5</v>
      </c>
      <c r="T1235" s="76">
        <f t="shared" si="394"/>
        <v>0.5</v>
      </c>
      <c r="U1235" s="76">
        <f t="shared" si="395"/>
        <v>-0.69314718055994529</v>
      </c>
      <c r="W1235" s="76">
        <f t="shared" si="396"/>
        <v>0</v>
      </c>
      <c r="X1235" s="76">
        <f t="shared" si="397"/>
        <v>1</v>
      </c>
      <c r="Y1235" s="76">
        <f t="shared" si="398"/>
        <v>0.5</v>
      </c>
      <c r="Z1235" s="76">
        <f t="shared" si="380"/>
        <v>0.5</v>
      </c>
      <c r="AA1235" s="76">
        <f t="shared" si="399"/>
        <v>-0.69314718055994529</v>
      </c>
    </row>
    <row r="1236" spans="1:27" x14ac:dyDescent="0.25">
      <c r="A1236">
        <v>0</v>
      </c>
      <c r="B1236">
        <v>0</v>
      </c>
      <c r="C1236">
        <v>0</v>
      </c>
      <c r="E1236" s="87">
        <f t="shared" si="381"/>
        <v>0</v>
      </c>
      <c r="F1236" s="87">
        <f t="shared" si="382"/>
        <v>1</v>
      </c>
      <c r="G1236" s="87">
        <f t="shared" si="383"/>
        <v>0.5</v>
      </c>
      <c r="H1236" s="87">
        <f t="shared" si="384"/>
        <v>0.5</v>
      </c>
      <c r="I1236" s="87">
        <f t="shared" si="385"/>
        <v>-0.69314718055994529</v>
      </c>
      <c r="K1236" s="76">
        <f t="shared" si="386"/>
        <v>0</v>
      </c>
      <c r="L1236" s="76">
        <f t="shared" si="387"/>
        <v>1</v>
      </c>
      <c r="M1236" s="76">
        <f t="shared" si="388"/>
        <v>0.5</v>
      </c>
      <c r="N1236" s="76">
        <f t="shared" si="389"/>
        <v>0.5</v>
      </c>
      <c r="O1236" s="76">
        <f t="shared" si="390"/>
        <v>-0.69314718055994529</v>
      </c>
      <c r="Q1236" s="76">
        <f t="shared" si="391"/>
        <v>0</v>
      </c>
      <c r="R1236" s="76">
        <f t="shared" si="392"/>
        <v>1</v>
      </c>
      <c r="S1236" s="76">
        <f t="shared" si="393"/>
        <v>0.5</v>
      </c>
      <c r="T1236" s="76">
        <f t="shared" si="394"/>
        <v>0.5</v>
      </c>
      <c r="U1236" s="76">
        <f t="shared" si="395"/>
        <v>-0.69314718055994529</v>
      </c>
      <c r="W1236" s="76">
        <f t="shared" si="396"/>
        <v>0</v>
      </c>
      <c r="X1236" s="76">
        <f t="shared" si="397"/>
        <v>1</v>
      </c>
      <c r="Y1236" s="76">
        <f t="shared" si="398"/>
        <v>0.5</v>
      </c>
      <c r="Z1236" s="76">
        <f t="shared" si="380"/>
        <v>0.5</v>
      </c>
      <c r="AA1236" s="76">
        <f t="shared" si="399"/>
        <v>-0.69314718055994529</v>
      </c>
    </row>
    <row r="1237" spans="1:27" x14ac:dyDescent="0.25">
      <c r="A1237">
        <v>0</v>
      </c>
      <c r="B1237">
        <v>0</v>
      </c>
      <c r="C1237">
        <v>1</v>
      </c>
      <c r="E1237" s="87">
        <f t="shared" si="381"/>
        <v>0</v>
      </c>
      <c r="F1237" s="87">
        <f t="shared" si="382"/>
        <v>1</v>
      </c>
      <c r="G1237" s="87">
        <f t="shared" si="383"/>
        <v>0.5</v>
      </c>
      <c r="H1237" s="87">
        <f t="shared" si="384"/>
        <v>0.5</v>
      </c>
      <c r="I1237" s="87">
        <f t="shared" si="385"/>
        <v>-0.69314718055994529</v>
      </c>
      <c r="K1237" s="76">
        <f t="shared" si="386"/>
        <v>0.605195533283861</v>
      </c>
      <c r="L1237" s="76">
        <f t="shared" si="387"/>
        <v>1.8316103146534117</v>
      </c>
      <c r="M1237" s="76">
        <f t="shared" si="388"/>
        <v>0.64684406084231982</v>
      </c>
      <c r="N1237" s="76">
        <f t="shared" si="389"/>
        <v>0.35315593915768018</v>
      </c>
      <c r="O1237" s="76">
        <f t="shared" si="390"/>
        <v>-1.0408455656056446</v>
      </c>
      <c r="Q1237" s="76">
        <f t="shared" si="391"/>
        <v>0.605195533283861</v>
      </c>
      <c r="R1237" s="76">
        <f t="shared" si="392"/>
        <v>1.8316103146534117</v>
      </c>
      <c r="S1237" s="76">
        <f t="shared" si="393"/>
        <v>0.64684406084231982</v>
      </c>
      <c r="T1237" s="76">
        <f t="shared" si="394"/>
        <v>0.35315593915768018</v>
      </c>
      <c r="U1237" s="76">
        <f t="shared" si="395"/>
        <v>-1.0408455656056446</v>
      </c>
      <c r="W1237" s="76">
        <f t="shared" si="396"/>
        <v>0</v>
      </c>
      <c r="X1237" s="76">
        <f t="shared" si="397"/>
        <v>1</v>
      </c>
      <c r="Y1237" s="76">
        <f t="shared" si="398"/>
        <v>0.5</v>
      </c>
      <c r="Z1237" s="76">
        <f t="shared" si="380"/>
        <v>0.5</v>
      </c>
      <c r="AA1237" s="76">
        <f t="shared" si="399"/>
        <v>-0.69314718055994529</v>
      </c>
    </row>
    <row r="1238" spans="1:27" x14ac:dyDescent="0.25">
      <c r="A1238">
        <v>0</v>
      </c>
      <c r="B1238">
        <v>0</v>
      </c>
      <c r="C1238">
        <v>1</v>
      </c>
      <c r="E1238" s="87">
        <f t="shared" si="381"/>
        <v>0</v>
      </c>
      <c r="F1238" s="87">
        <f t="shared" si="382"/>
        <v>1</v>
      </c>
      <c r="G1238" s="87">
        <f t="shared" si="383"/>
        <v>0.5</v>
      </c>
      <c r="H1238" s="87">
        <f t="shared" si="384"/>
        <v>0.5</v>
      </c>
      <c r="I1238" s="87">
        <f t="shared" si="385"/>
        <v>-0.69314718055994529</v>
      </c>
      <c r="K1238" s="76">
        <f t="shared" si="386"/>
        <v>0.605195533283861</v>
      </c>
      <c r="L1238" s="76">
        <f t="shared" si="387"/>
        <v>1.8316103146534117</v>
      </c>
      <c r="M1238" s="76">
        <f t="shared" si="388"/>
        <v>0.64684406084231982</v>
      </c>
      <c r="N1238" s="76">
        <f t="shared" si="389"/>
        <v>0.35315593915768018</v>
      </c>
      <c r="O1238" s="76">
        <f t="shared" si="390"/>
        <v>-1.0408455656056446</v>
      </c>
      <c r="Q1238" s="76">
        <f t="shared" si="391"/>
        <v>0.605195533283861</v>
      </c>
      <c r="R1238" s="76">
        <f t="shared" si="392"/>
        <v>1.8316103146534117</v>
      </c>
      <c r="S1238" s="76">
        <f t="shared" si="393"/>
        <v>0.64684406084231982</v>
      </c>
      <c r="T1238" s="76">
        <f t="shared" si="394"/>
        <v>0.35315593915768018</v>
      </c>
      <c r="U1238" s="76">
        <f t="shared" si="395"/>
        <v>-1.0408455656056446</v>
      </c>
      <c r="W1238" s="76">
        <f t="shared" si="396"/>
        <v>0</v>
      </c>
      <c r="X1238" s="76">
        <f t="shared" si="397"/>
        <v>1</v>
      </c>
      <c r="Y1238" s="76">
        <f t="shared" si="398"/>
        <v>0.5</v>
      </c>
      <c r="Z1238" s="76">
        <f t="shared" si="380"/>
        <v>0.5</v>
      </c>
      <c r="AA1238" s="76">
        <f t="shared" si="399"/>
        <v>-0.69314718055994529</v>
      </c>
    </row>
    <row r="1239" spans="1:27" x14ac:dyDescent="0.25">
      <c r="A1239">
        <v>0</v>
      </c>
      <c r="B1239">
        <v>0</v>
      </c>
      <c r="C1239">
        <v>0</v>
      </c>
      <c r="E1239" s="87">
        <f t="shared" si="381"/>
        <v>0</v>
      </c>
      <c r="F1239" s="87">
        <f t="shared" si="382"/>
        <v>1</v>
      </c>
      <c r="G1239" s="87">
        <f t="shared" si="383"/>
        <v>0.5</v>
      </c>
      <c r="H1239" s="87">
        <f t="shared" si="384"/>
        <v>0.5</v>
      </c>
      <c r="I1239" s="87">
        <f t="shared" si="385"/>
        <v>-0.69314718055994529</v>
      </c>
      <c r="K1239" s="76">
        <f t="shared" si="386"/>
        <v>0</v>
      </c>
      <c r="L1239" s="76">
        <f t="shared" si="387"/>
        <v>1</v>
      </c>
      <c r="M1239" s="76">
        <f t="shared" si="388"/>
        <v>0.5</v>
      </c>
      <c r="N1239" s="76">
        <f t="shared" si="389"/>
        <v>0.5</v>
      </c>
      <c r="O1239" s="76">
        <f t="shared" si="390"/>
        <v>-0.69314718055994529</v>
      </c>
      <c r="Q1239" s="76">
        <f t="shared" si="391"/>
        <v>0</v>
      </c>
      <c r="R1239" s="76">
        <f t="shared" si="392"/>
        <v>1</v>
      </c>
      <c r="S1239" s="76">
        <f t="shared" si="393"/>
        <v>0.5</v>
      </c>
      <c r="T1239" s="76">
        <f t="shared" si="394"/>
        <v>0.5</v>
      </c>
      <c r="U1239" s="76">
        <f t="shared" si="395"/>
        <v>-0.69314718055994529</v>
      </c>
      <c r="W1239" s="76">
        <f t="shared" si="396"/>
        <v>0</v>
      </c>
      <c r="X1239" s="76">
        <f t="shared" si="397"/>
        <v>1</v>
      </c>
      <c r="Y1239" s="76">
        <f t="shared" si="398"/>
        <v>0.5</v>
      </c>
      <c r="Z1239" s="76">
        <f t="shared" si="380"/>
        <v>0.5</v>
      </c>
      <c r="AA1239" s="76">
        <f t="shared" si="399"/>
        <v>-0.69314718055994529</v>
      </c>
    </row>
    <row r="1240" spans="1:27" x14ac:dyDescent="0.25">
      <c r="A1240">
        <v>0</v>
      </c>
      <c r="B1240">
        <v>0</v>
      </c>
      <c r="C1240">
        <v>0</v>
      </c>
      <c r="E1240" s="87">
        <f t="shared" si="381"/>
        <v>0</v>
      </c>
      <c r="F1240" s="87">
        <f t="shared" si="382"/>
        <v>1</v>
      </c>
      <c r="G1240" s="87">
        <f t="shared" si="383"/>
        <v>0.5</v>
      </c>
      <c r="H1240" s="87">
        <f t="shared" si="384"/>
        <v>0.5</v>
      </c>
      <c r="I1240" s="87">
        <f t="shared" si="385"/>
        <v>-0.69314718055994529</v>
      </c>
      <c r="K1240" s="76">
        <f t="shared" si="386"/>
        <v>0</v>
      </c>
      <c r="L1240" s="76">
        <f t="shared" si="387"/>
        <v>1</v>
      </c>
      <c r="M1240" s="76">
        <f t="shared" si="388"/>
        <v>0.5</v>
      </c>
      <c r="N1240" s="76">
        <f t="shared" si="389"/>
        <v>0.5</v>
      </c>
      <c r="O1240" s="76">
        <f t="shared" si="390"/>
        <v>-0.69314718055994529</v>
      </c>
      <c r="Q1240" s="76">
        <f t="shared" si="391"/>
        <v>0</v>
      </c>
      <c r="R1240" s="76">
        <f t="shared" si="392"/>
        <v>1</v>
      </c>
      <c r="S1240" s="76">
        <f t="shared" si="393"/>
        <v>0.5</v>
      </c>
      <c r="T1240" s="76">
        <f t="shared" si="394"/>
        <v>0.5</v>
      </c>
      <c r="U1240" s="76">
        <f t="shared" si="395"/>
        <v>-0.69314718055994529</v>
      </c>
      <c r="W1240" s="76">
        <f t="shared" si="396"/>
        <v>0</v>
      </c>
      <c r="X1240" s="76">
        <f t="shared" si="397"/>
        <v>1</v>
      </c>
      <c r="Y1240" s="76">
        <f t="shared" si="398"/>
        <v>0.5</v>
      </c>
      <c r="Z1240" s="76">
        <f t="shared" si="380"/>
        <v>0.5</v>
      </c>
      <c r="AA1240" s="76">
        <f t="shared" si="399"/>
        <v>-0.69314718055994529</v>
      </c>
    </row>
    <row r="1241" spans="1:27" x14ac:dyDescent="0.25">
      <c r="A1241">
        <v>0</v>
      </c>
      <c r="B1241">
        <v>1</v>
      </c>
      <c r="C1241">
        <v>0</v>
      </c>
      <c r="E1241" s="87">
        <f t="shared" si="381"/>
        <v>1.462280267582817</v>
      </c>
      <c r="F1241" s="87">
        <f t="shared" si="382"/>
        <v>4.3157894714615983</v>
      </c>
      <c r="G1241" s="87">
        <f t="shared" si="383"/>
        <v>0.81188118804015652</v>
      </c>
      <c r="H1241" s="87">
        <f t="shared" si="384"/>
        <v>0.18811881195984348</v>
      </c>
      <c r="I1241" s="87">
        <f t="shared" si="385"/>
        <v>-1.6706815372567037</v>
      </c>
      <c r="K1241" s="76">
        <f t="shared" si="386"/>
        <v>1.462280267582817</v>
      </c>
      <c r="L1241" s="76">
        <f t="shared" si="387"/>
        <v>4.3157894714615983</v>
      </c>
      <c r="M1241" s="76">
        <f t="shared" si="388"/>
        <v>0.81188118804015652</v>
      </c>
      <c r="N1241" s="76">
        <f t="shared" si="389"/>
        <v>0.18811881195984348</v>
      </c>
      <c r="O1241" s="76">
        <f t="shared" si="390"/>
        <v>-1.6706815372567037</v>
      </c>
      <c r="Q1241" s="76">
        <f t="shared" si="391"/>
        <v>1.462280267582817</v>
      </c>
      <c r="R1241" s="76">
        <f t="shared" si="392"/>
        <v>4.3157894714615983</v>
      </c>
      <c r="S1241" s="76">
        <f t="shared" si="393"/>
        <v>0.81188118804015652</v>
      </c>
      <c r="T1241" s="76">
        <f t="shared" si="394"/>
        <v>0.18811881195984348</v>
      </c>
      <c r="U1241" s="76">
        <f t="shared" si="395"/>
        <v>-1.6706815372567037</v>
      </c>
      <c r="W1241" s="76">
        <f t="shared" si="396"/>
        <v>0</v>
      </c>
      <c r="X1241" s="76">
        <f t="shared" si="397"/>
        <v>1</v>
      </c>
      <c r="Y1241" s="76">
        <f t="shared" si="398"/>
        <v>0.5</v>
      </c>
      <c r="Z1241" s="76">
        <f t="shared" si="380"/>
        <v>0.5</v>
      </c>
      <c r="AA1241" s="76">
        <f t="shared" si="399"/>
        <v>-0.69314718055994529</v>
      </c>
    </row>
    <row r="1242" spans="1:27" x14ac:dyDescent="0.25">
      <c r="A1242">
        <v>0</v>
      </c>
      <c r="B1242">
        <v>0</v>
      </c>
      <c r="C1242">
        <v>0</v>
      </c>
      <c r="E1242" s="87">
        <f t="shared" si="381"/>
        <v>0</v>
      </c>
      <c r="F1242" s="87">
        <f t="shared" si="382"/>
        <v>1</v>
      </c>
      <c r="G1242" s="87">
        <f t="shared" si="383"/>
        <v>0.5</v>
      </c>
      <c r="H1242" s="87">
        <f t="shared" si="384"/>
        <v>0.5</v>
      </c>
      <c r="I1242" s="87">
        <f t="shared" si="385"/>
        <v>-0.69314718055994529</v>
      </c>
      <c r="K1242" s="76">
        <f t="shared" si="386"/>
        <v>0</v>
      </c>
      <c r="L1242" s="76">
        <f t="shared" si="387"/>
        <v>1</v>
      </c>
      <c r="M1242" s="76">
        <f t="shared" si="388"/>
        <v>0.5</v>
      </c>
      <c r="N1242" s="76">
        <f t="shared" si="389"/>
        <v>0.5</v>
      </c>
      <c r="O1242" s="76">
        <f t="shared" si="390"/>
        <v>-0.69314718055994529</v>
      </c>
      <c r="Q1242" s="76">
        <f t="shared" si="391"/>
        <v>0</v>
      </c>
      <c r="R1242" s="76">
        <f t="shared" si="392"/>
        <v>1</v>
      </c>
      <c r="S1242" s="76">
        <f t="shared" si="393"/>
        <v>0.5</v>
      </c>
      <c r="T1242" s="76">
        <f t="shared" si="394"/>
        <v>0.5</v>
      </c>
      <c r="U1242" s="76">
        <f t="shared" si="395"/>
        <v>-0.69314718055994529</v>
      </c>
      <c r="W1242" s="76">
        <f t="shared" si="396"/>
        <v>0</v>
      </c>
      <c r="X1242" s="76">
        <f t="shared" si="397"/>
        <v>1</v>
      </c>
      <c r="Y1242" s="76">
        <f t="shared" si="398"/>
        <v>0.5</v>
      </c>
      <c r="Z1242" s="76">
        <f t="shared" si="380"/>
        <v>0.5</v>
      </c>
      <c r="AA1242" s="76">
        <f t="shared" si="399"/>
        <v>-0.69314718055994529</v>
      </c>
    </row>
    <row r="1243" spans="1:27" x14ac:dyDescent="0.25">
      <c r="A1243">
        <v>0</v>
      </c>
      <c r="B1243">
        <v>0</v>
      </c>
      <c r="C1243">
        <v>0</v>
      </c>
      <c r="E1243" s="87">
        <f t="shared" si="381"/>
        <v>0</v>
      </c>
      <c r="F1243" s="87">
        <f t="shared" si="382"/>
        <v>1</v>
      </c>
      <c r="G1243" s="87">
        <f t="shared" si="383"/>
        <v>0.5</v>
      </c>
      <c r="H1243" s="87">
        <f t="shared" si="384"/>
        <v>0.5</v>
      </c>
      <c r="I1243" s="87">
        <f t="shared" si="385"/>
        <v>-0.69314718055994529</v>
      </c>
      <c r="K1243" s="76">
        <f t="shared" si="386"/>
        <v>0</v>
      </c>
      <c r="L1243" s="76">
        <f t="shared" si="387"/>
        <v>1</v>
      </c>
      <c r="M1243" s="76">
        <f t="shared" si="388"/>
        <v>0.5</v>
      </c>
      <c r="N1243" s="76">
        <f t="shared" si="389"/>
        <v>0.5</v>
      </c>
      <c r="O1243" s="76">
        <f t="shared" si="390"/>
        <v>-0.69314718055994529</v>
      </c>
      <c r="Q1243" s="76">
        <f t="shared" si="391"/>
        <v>0</v>
      </c>
      <c r="R1243" s="76">
        <f t="shared" si="392"/>
        <v>1</v>
      </c>
      <c r="S1243" s="76">
        <f t="shared" si="393"/>
        <v>0.5</v>
      </c>
      <c r="T1243" s="76">
        <f t="shared" si="394"/>
        <v>0.5</v>
      </c>
      <c r="U1243" s="76">
        <f t="shared" si="395"/>
        <v>-0.69314718055994529</v>
      </c>
      <c r="W1243" s="76">
        <f t="shared" si="396"/>
        <v>0</v>
      </c>
      <c r="X1243" s="76">
        <f t="shared" si="397"/>
        <v>1</v>
      </c>
      <c r="Y1243" s="76">
        <f t="shared" si="398"/>
        <v>0.5</v>
      </c>
      <c r="Z1243" s="76">
        <f t="shared" si="380"/>
        <v>0.5</v>
      </c>
      <c r="AA1243" s="76">
        <f t="shared" si="399"/>
        <v>-0.69314718055994529</v>
      </c>
    </row>
    <row r="1244" spans="1:27" x14ac:dyDescent="0.25">
      <c r="A1244">
        <v>0</v>
      </c>
      <c r="B1244">
        <v>0</v>
      </c>
      <c r="C1244">
        <v>0</v>
      </c>
      <c r="E1244" s="87">
        <f t="shared" si="381"/>
        <v>0</v>
      </c>
      <c r="F1244" s="87">
        <f t="shared" si="382"/>
        <v>1</v>
      </c>
      <c r="G1244" s="87">
        <f t="shared" si="383"/>
        <v>0.5</v>
      </c>
      <c r="H1244" s="87">
        <f t="shared" si="384"/>
        <v>0.5</v>
      </c>
      <c r="I1244" s="87">
        <f t="shared" si="385"/>
        <v>-0.69314718055994529</v>
      </c>
      <c r="K1244" s="76">
        <f t="shared" si="386"/>
        <v>0</v>
      </c>
      <c r="L1244" s="76">
        <f t="shared" si="387"/>
        <v>1</v>
      </c>
      <c r="M1244" s="76">
        <f t="shared" si="388"/>
        <v>0.5</v>
      </c>
      <c r="N1244" s="76">
        <f t="shared" si="389"/>
        <v>0.5</v>
      </c>
      <c r="O1244" s="76">
        <f t="shared" si="390"/>
        <v>-0.69314718055994529</v>
      </c>
      <c r="Q1244" s="76">
        <f t="shared" si="391"/>
        <v>0</v>
      </c>
      <c r="R1244" s="76">
        <f t="shared" si="392"/>
        <v>1</v>
      </c>
      <c r="S1244" s="76">
        <f t="shared" si="393"/>
        <v>0.5</v>
      </c>
      <c r="T1244" s="76">
        <f t="shared" si="394"/>
        <v>0.5</v>
      </c>
      <c r="U1244" s="76">
        <f t="shared" si="395"/>
        <v>-0.69314718055994529</v>
      </c>
      <c r="W1244" s="76">
        <f t="shared" si="396"/>
        <v>0</v>
      </c>
      <c r="X1244" s="76">
        <f t="shared" si="397"/>
        <v>1</v>
      </c>
      <c r="Y1244" s="76">
        <f t="shared" si="398"/>
        <v>0.5</v>
      </c>
      <c r="Z1244" s="76">
        <f t="shared" si="380"/>
        <v>0.5</v>
      </c>
      <c r="AA1244" s="76">
        <f t="shared" si="399"/>
        <v>-0.69314718055994529</v>
      </c>
    </row>
    <row r="1245" spans="1:27" x14ac:dyDescent="0.25">
      <c r="A1245">
        <v>0</v>
      </c>
      <c r="B1245">
        <v>0</v>
      </c>
      <c r="C1245">
        <v>0</v>
      </c>
      <c r="E1245" s="87">
        <f t="shared" si="381"/>
        <v>0</v>
      </c>
      <c r="F1245" s="87">
        <f t="shared" si="382"/>
        <v>1</v>
      </c>
      <c r="G1245" s="87">
        <f t="shared" si="383"/>
        <v>0.5</v>
      </c>
      <c r="H1245" s="87">
        <f t="shared" si="384"/>
        <v>0.5</v>
      </c>
      <c r="I1245" s="87">
        <f t="shared" si="385"/>
        <v>-0.69314718055994529</v>
      </c>
      <c r="K1245" s="76">
        <f t="shared" si="386"/>
        <v>0</v>
      </c>
      <c r="L1245" s="76">
        <f t="shared" si="387"/>
        <v>1</v>
      </c>
      <c r="M1245" s="76">
        <f t="shared" si="388"/>
        <v>0.5</v>
      </c>
      <c r="N1245" s="76">
        <f t="shared" si="389"/>
        <v>0.5</v>
      </c>
      <c r="O1245" s="76">
        <f t="shared" si="390"/>
        <v>-0.69314718055994529</v>
      </c>
      <c r="Q1245" s="76">
        <f t="shared" si="391"/>
        <v>0</v>
      </c>
      <c r="R1245" s="76">
        <f t="shared" si="392"/>
        <v>1</v>
      </c>
      <c r="S1245" s="76">
        <f t="shared" si="393"/>
        <v>0.5</v>
      </c>
      <c r="T1245" s="76">
        <f t="shared" si="394"/>
        <v>0.5</v>
      </c>
      <c r="U1245" s="76">
        <f t="shared" si="395"/>
        <v>-0.69314718055994529</v>
      </c>
      <c r="W1245" s="76">
        <f t="shared" si="396"/>
        <v>0</v>
      </c>
      <c r="X1245" s="76">
        <f t="shared" si="397"/>
        <v>1</v>
      </c>
      <c r="Y1245" s="76">
        <f t="shared" si="398"/>
        <v>0.5</v>
      </c>
      <c r="Z1245" s="76">
        <f t="shared" si="380"/>
        <v>0.5</v>
      </c>
      <c r="AA1245" s="76">
        <f t="shared" si="399"/>
        <v>-0.69314718055994529</v>
      </c>
    </row>
    <row r="1246" spans="1:27" x14ac:dyDescent="0.25">
      <c r="A1246">
        <v>0</v>
      </c>
      <c r="B1246">
        <v>0</v>
      </c>
      <c r="C1246">
        <v>1</v>
      </c>
      <c r="E1246" s="87">
        <f t="shared" si="381"/>
        <v>0</v>
      </c>
      <c r="F1246" s="87">
        <f t="shared" si="382"/>
        <v>1</v>
      </c>
      <c r="G1246" s="87">
        <f t="shared" si="383"/>
        <v>0.5</v>
      </c>
      <c r="H1246" s="87">
        <f t="shared" si="384"/>
        <v>0.5</v>
      </c>
      <c r="I1246" s="87">
        <f t="shared" si="385"/>
        <v>-0.69314718055994529</v>
      </c>
      <c r="K1246" s="76">
        <f t="shared" si="386"/>
        <v>0.605195533283861</v>
      </c>
      <c r="L1246" s="76">
        <f t="shared" si="387"/>
        <v>1.8316103146534117</v>
      </c>
      <c r="M1246" s="76">
        <f t="shared" si="388"/>
        <v>0.64684406084231982</v>
      </c>
      <c r="N1246" s="76">
        <f t="shared" si="389"/>
        <v>0.35315593915768018</v>
      </c>
      <c r="O1246" s="76">
        <f t="shared" si="390"/>
        <v>-1.0408455656056446</v>
      </c>
      <c r="Q1246" s="76">
        <f t="shared" si="391"/>
        <v>0.605195533283861</v>
      </c>
      <c r="R1246" s="76">
        <f t="shared" si="392"/>
        <v>1.8316103146534117</v>
      </c>
      <c r="S1246" s="76">
        <f t="shared" si="393"/>
        <v>0.64684406084231982</v>
      </c>
      <c r="T1246" s="76">
        <f t="shared" si="394"/>
        <v>0.35315593915768018</v>
      </c>
      <c r="U1246" s="76">
        <f t="shared" si="395"/>
        <v>-1.0408455656056446</v>
      </c>
      <c r="W1246" s="76">
        <f t="shared" si="396"/>
        <v>0</v>
      </c>
      <c r="X1246" s="76">
        <f t="shared" si="397"/>
        <v>1</v>
      </c>
      <c r="Y1246" s="76">
        <f t="shared" si="398"/>
        <v>0.5</v>
      </c>
      <c r="Z1246" s="76">
        <f t="shared" si="380"/>
        <v>0.5</v>
      </c>
      <c r="AA1246" s="76">
        <f t="shared" si="399"/>
        <v>-0.69314718055994529</v>
      </c>
    </row>
    <row r="1247" spans="1:27" x14ac:dyDescent="0.25">
      <c r="A1247">
        <v>0</v>
      </c>
      <c r="B1247">
        <v>0</v>
      </c>
      <c r="C1247">
        <v>0</v>
      </c>
      <c r="E1247" s="87">
        <f t="shared" si="381"/>
        <v>0</v>
      </c>
      <c r="F1247" s="87">
        <f t="shared" si="382"/>
        <v>1</v>
      </c>
      <c r="G1247" s="87">
        <f t="shared" si="383"/>
        <v>0.5</v>
      </c>
      <c r="H1247" s="87">
        <f t="shared" si="384"/>
        <v>0.5</v>
      </c>
      <c r="I1247" s="87">
        <f t="shared" si="385"/>
        <v>-0.69314718055994529</v>
      </c>
      <c r="K1247" s="76">
        <f t="shared" si="386"/>
        <v>0</v>
      </c>
      <c r="L1247" s="76">
        <f t="shared" si="387"/>
        <v>1</v>
      </c>
      <c r="M1247" s="76">
        <f t="shared" si="388"/>
        <v>0.5</v>
      </c>
      <c r="N1247" s="76">
        <f t="shared" si="389"/>
        <v>0.5</v>
      </c>
      <c r="O1247" s="76">
        <f t="shared" si="390"/>
        <v>-0.69314718055994529</v>
      </c>
      <c r="Q1247" s="76">
        <f t="shared" si="391"/>
        <v>0</v>
      </c>
      <c r="R1247" s="76">
        <f t="shared" si="392"/>
        <v>1</v>
      </c>
      <c r="S1247" s="76">
        <f t="shared" si="393"/>
        <v>0.5</v>
      </c>
      <c r="T1247" s="76">
        <f t="shared" si="394"/>
        <v>0.5</v>
      </c>
      <c r="U1247" s="76">
        <f t="shared" si="395"/>
        <v>-0.69314718055994529</v>
      </c>
      <c r="W1247" s="76">
        <f t="shared" si="396"/>
        <v>0</v>
      </c>
      <c r="X1247" s="76">
        <f t="shared" si="397"/>
        <v>1</v>
      </c>
      <c r="Y1247" s="76">
        <f t="shared" si="398"/>
        <v>0.5</v>
      </c>
      <c r="Z1247" s="76">
        <f t="shared" si="380"/>
        <v>0.5</v>
      </c>
      <c r="AA1247" s="76">
        <f t="shared" si="399"/>
        <v>-0.69314718055994529</v>
      </c>
    </row>
    <row r="1248" spans="1:27" x14ac:dyDescent="0.25">
      <c r="A1248">
        <v>0</v>
      </c>
      <c r="B1248">
        <v>0</v>
      </c>
      <c r="C1248">
        <v>0</v>
      </c>
      <c r="E1248" s="87">
        <f t="shared" si="381"/>
        <v>0</v>
      </c>
      <c r="F1248" s="87">
        <f t="shared" si="382"/>
        <v>1</v>
      </c>
      <c r="G1248" s="87">
        <f t="shared" si="383"/>
        <v>0.5</v>
      </c>
      <c r="H1248" s="87">
        <f t="shared" si="384"/>
        <v>0.5</v>
      </c>
      <c r="I1248" s="87">
        <f t="shared" si="385"/>
        <v>-0.69314718055994529</v>
      </c>
      <c r="K1248" s="76">
        <f t="shared" si="386"/>
        <v>0</v>
      </c>
      <c r="L1248" s="76">
        <f t="shared" si="387"/>
        <v>1</v>
      </c>
      <c r="M1248" s="76">
        <f t="shared" si="388"/>
        <v>0.5</v>
      </c>
      <c r="N1248" s="76">
        <f t="shared" si="389"/>
        <v>0.5</v>
      </c>
      <c r="O1248" s="76">
        <f t="shared" si="390"/>
        <v>-0.69314718055994529</v>
      </c>
      <c r="Q1248" s="76">
        <f t="shared" si="391"/>
        <v>0</v>
      </c>
      <c r="R1248" s="76">
        <f t="shared" si="392"/>
        <v>1</v>
      </c>
      <c r="S1248" s="76">
        <f t="shared" si="393"/>
        <v>0.5</v>
      </c>
      <c r="T1248" s="76">
        <f t="shared" si="394"/>
        <v>0.5</v>
      </c>
      <c r="U1248" s="76">
        <f t="shared" si="395"/>
        <v>-0.69314718055994529</v>
      </c>
      <c r="W1248" s="76">
        <f t="shared" si="396"/>
        <v>0</v>
      </c>
      <c r="X1248" s="76">
        <f t="shared" si="397"/>
        <v>1</v>
      </c>
      <c r="Y1248" s="76">
        <f t="shared" si="398"/>
        <v>0.5</v>
      </c>
      <c r="Z1248" s="76">
        <f t="shared" si="380"/>
        <v>0.5</v>
      </c>
      <c r="AA1248" s="76">
        <f t="shared" si="399"/>
        <v>-0.69314718055994529</v>
      </c>
    </row>
    <row r="1249" spans="1:27" x14ac:dyDescent="0.25">
      <c r="A1249">
        <v>0</v>
      </c>
      <c r="B1249">
        <v>0</v>
      </c>
      <c r="C1249">
        <v>0</v>
      </c>
      <c r="E1249" s="87">
        <f t="shared" si="381"/>
        <v>0</v>
      </c>
      <c r="F1249" s="87">
        <f t="shared" si="382"/>
        <v>1</v>
      </c>
      <c r="G1249" s="87">
        <f t="shared" si="383"/>
        <v>0.5</v>
      </c>
      <c r="H1249" s="87">
        <f t="shared" si="384"/>
        <v>0.5</v>
      </c>
      <c r="I1249" s="87">
        <f t="shared" si="385"/>
        <v>-0.69314718055994529</v>
      </c>
      <c r="K1249" s="76">
        <f t="shared" si="386"/>
        <v>0</v>
      </c>
      <c r="L1249" s="76">
        <f t="shared" si="387"/>
        <v>1</v>
      </c>
      <c r="M1249" s="76">
        <f t="shared" si="388"/>
        <v>0.5</v>
      </c>
      <c r="N1249" s="76">
        <f t="shared" si="389"/>
        <v>0.5</v>
      </c>
      <c r="O1249" s="76">
        <f t="shared" si="390"/>
        <v>-0.69314718055994529</v>
      </c>
      <c r="Q1249" s="76">
        <f t="shared" si="391"/>
        <v>0</v>
      </c>
      <c r="R1249" s="76">
        <f t="shared" si="392"/>
        <v>1</v>
      </c>
      <c r="S1249" s="76">
        <f t="shared" si="393"/>
        <v>0.5</v>
      </c>
      <c r="T1249" s="76">
        <f t="shared" si="394"/>
        <v>0.5</v>
      </c>
      <c r="U1249" s="76">
        <f t="shared" si="395"/>
        <v>-0.69314718055994529</v>
      </c>
      <c r="W1249" s="76">
        <f t="shared" si="396"/>
        <v>0</v>
      </c>
      <c r="X1249" s="76">
        <f t="shared" si="397"/>
        <v>1</v>
      </c>
      <c r="Y1249" s="76">
        <f t="shared" si="398"/>
        <v>0.5</v>
      </c>
      <c r="Z1249" s="76">
        <f t="shared" si="380"/>
        <v>0.5</v>
      </c>
      <c r="AA1249" s="76">
        <f t="shared" si="399"/>
        <v>-0.69314718055994529</v>
      </c>
    </row>
    <row r="1250" spans="1:27" x14ac:dyDescent="0.25">
      <c r="A1250">
        <v>0</v>
      </c>
      <c r="B1250">
        <v>0</v>
      </c>
      <c r="C1250">
        <v>0</v>
      </c>
      <c r="E1250" s="87">
        <f t="shared" si="381"/>
        <v>0</v>
      </c>
      <c r="F1250" s="87">
        <f t="shared" si="382"/>
        <v>1</v>
      </c>
      <c r="G1250" s="87">
        <f t="shared" si="383"/>
        <v>0.5</v>
      </c>
      <c r="H1250" s="87">
        <f t="shared" si="384"/>
        <v>0.5</v>
      </c>
      <c r="I1250" s="87">
        <f t="shared" si="385"/>
        <v>-0.69314718055994529</v>
      </c>
      <c r="K1250" s="76">
        <f t="shared" si="386"/>
        <v>0</v>
      </c>
      <c r="L1250" s="76">
        <f t="shared" si="387"/>
        <v>1</v>
      </c>
      <c r="M1250" s="76">
        <f t="shared" si="388"/>
        <v>0.5</v>
      </c>
      <c r="N1250" s="76">
        <f t="shared" si="389"/>
        <v>0.5</v>
      </c>
      <c r="O1250" s="76">
        <f t="shared" si="390"/>
        <v>-0.69314718055994529</v>
      </c>
      <c r="Q1250" s="76">
        <f t="shared" si="391"/>
        <v>0</v>
      </c>
      <c r="R1250" s="76">
        <f t="shared" si="392"/>
        <v>1</v>
      </c>
      <c r="S1250" s="76">
        <f t="shared" si="393"/>
        <v>0.5</v>
      </c>
      <c r="T1250" s="76">
        <f t="shared" si="394"/>
        <v>0.5</v>
      </c>
      <c r="U1250" s="76">
        <f t="shared" si="395"/>
        <v>-0.69314718055994529</v>
      </c>
      <c r="W1250" s="76">
        <f t="shared" si="396"/>
        <v>0</v>
      </c>
      <c r="X1250" s="76">
        <f t="shared" si="397"/>
        <v>1</v>
      </c>
      <c r="Y1250" s="76">
        <f t="shared" si="398"/>
        <v>0.5</v>
      </c>
      <c r="Z1250" s="76">
        <f t="shared" si="380"/>
        <v>0.5</v>
      </c>
      <c r="AA1250" s="76">
        <f t="shared" si="399"/>
        <v>-0.69314718055994529</v>
      </c>
    </row>
    <row r="1251" spans="1:27" x14ac:dyDescent="0.25">
      <c r="A1251">
        <v>0</v>
      </c>
      <c r="B1251">
        <v>0</v>
      </c>
      <c r="C1251">
        <v>0</v>
      </c>
      <c r="E1251" s="87">
        <f t="shared" si="381"/>
        <v>0</v>
      </c>
      <c r="F1251" s="87">
        <f t="shared" si="382"/>
        <v>1</v>
      </c>
      <c r="G1251" s="87">
        <f t="shared" si="383"/>
        <v>0.5</v>
      </c>
      <c r="H1251" s="87">
        <f t="shared" si="384"/>
        <v>0.5</v>
      </c>
      <c r="I1251" s="87">
        <f t="shared" si="385"/>
        <v>-0.69314718055994529</v>
      </c>
      <c r="K1251" s="76">
        <f t="shared" si="386"/>
        <v>0</v>
      </c>
      <c r="L1251" s="76">
        <f t="shared" si="387"/>
        <v>1</v>
      </c>
      <c r="M1251" s="76">
        <f t="shared" si="388"/>
        <v>0.5</v>
      </c>
      <c r="N1251" s="76">
        <f t="shared" si="389"/>
        <v>0.5</v>
      </c>
      <c r="O1251" s="76">
        <f t="shared" si="390"/>
        <v>-0.69314718055994529</v>
      </c>
      <c r="Q1251" s="76">
        <f t="shared" si="391"/>
        <v>0</v>
      </c>
      <c r="R1251" s="76">
        <f t="shared" si="392"/>
        <v>1</v>
      </c>
      <c r="S1251" s="76">
        <f t="shared" si="393"/>
        <v>0.5</v>
      </c>
      <c r="T1251" s="76">
        <f t="shared" si="394"/>
        <v>0.5</v>
      </c>
      <c r="U1251" s="76">
        <f t="shared" si="395"/>
        <v>-0.69314718055994529</v>
      </c>
      <c r="W1251" s="76">
        <f t="shared" si="396"/>
        <v>0</v>
      </c>
      <c r="X1251" s="76">
        <f t="shared" si="397"/>
        <v>1</v>
      </c>
      <c r="Y1251" s="76">
        <f t="shared" si="398"/>
        <v>0.5</v>
      </c>
      <c r="Z1251" s="76">
        <f t="shared" si="380"/>
        <v>0.5</v>
      </c>
      <c r="AA1251" s="76">
        <f t="shared" si="399"/>
        <v>-0.69314718055994529</v>
      </c>
    </row>
    <row r="1252" spans="1:27" x14ac:dyDescent="0.25">
      <c r="A1252">
        <v>0</v>
      </c>
      <c r="B1252">
        <v>0</v>
      </c>
      <c r="C1252">
        <v>0</v>
      </c>
      <c r="E1252" s="87">
        <f t="shared" si="381"/>
        <v>0</v>
      </c>
      <c r="F1252" s="87">
        <f t="shared" si="382"/>
        <v>1</v>
      </c>
      <c r="G1252" s="87">
        <f t="shared" si="383"/>
        <v>0.5</v>
      </c>
      <c r="H1252" s="87">
        <f t="shared" si="384"/>
        <v>0.5</v>
      </c>
      <c r="I1252" s="87">
        <f t="shared" si="385"/>
        <v>-0.69314718055994529</v>
      </c>
      <c r="K1252" s="76">
        <f t="shared" si="386"/>
        <v>0</v>
      </c>
      <c r="L1252" s="76">
        <f t="shared" si="387"/>
        <v>1</v>
      </c>
      <c r="M1252" s="76">
        <f t="shared" si="388"/>
        <v>0.5</v>
      </c>
      <c r="N1252" s="76">
        <f t="shared" si="389"/>
        <v>0.5</v>
      </c>
      <c r="O1252" s="76">
        <f t="shared" si="390"/>
        <v>-0.69314718055994529</v>
      </c>
      <c r="Q1252" s="76">
        <f t="shared" si="391"/>
        <v>0</v>
      </c>
      <c r="R1252" s="76">
        <f t="shared" si="392"/>
        <v>1</v>
      </c>
      <c r="S1252" s="76">
        <f t="shared" si="393"/>
        <v>0.5</v>
      </c>
      <c r="T1252" s="76">
        <f t="shared" si="394"/>
        <v>0.5</v>
      </c>
      <c r="U1252" s="76">
        <f t="shared" si="395"/>
        <v>-0.69314718055994529</v>
      </c>
      <c r="W1252" s="76">
        <f t="shared" si="396"/>
        <v>0</v>
      </c>
      <c r="X1252" s="76">
        <f t="shared" si="397"/>
        <v>1</v>
      </c>
      <c r="Y1252" s="76">
        <f t="shared" si="398"/>
        <v>0.5</v>
      </c>
      <c r="Z1252" s="76">
        <f t="shared" si="380"/>
        <v>0.5</v>
      </c>
      <c r="AA1252" s="76">
        <f t="shared" si="399"/>
        <v>-0.69314718055994529</v>
      </c>
    </row>
    <row r="1253" spans="1:27" x14ac:dyDescent="0.25">
      <c r="A1253">
        <v>0</v>
      </c>
      <c r="B1253">
        <v>0</v>
      </c>
      <c r="C1253">
        <v>0</v>
      </c>
      <c r="E1253" s="87">
        <f t="shared" si="381"/>
        <v>0</v>
      </c>
      <c r="F1253" s="87">
        <f t="shared" si="382"/>
        <v>1</v>
      </c>
      <c r="G1253" s="87">
        <f t="shared" si="383"/>
        <v>0.5</v>
      </c>
      <c r="H1253" s="87">
        <f t="shared" si="384"/>
        <v>0.5</v>
      </c>
      <c r="I1253" s="87">
        <f t="shared" si="385"/>
        <v>-0.69314718055994529</v>
      </c>
      <c r="K1253" s="76">
        <f t="shared" si="386"/>
        <v>0</v>
      </c>
      <c r="L1253" s="76">
        <f t="shared" si="387"/>
        <v>1</v>
      </c>
      <c r="M1253" s="76">
        <f t="shared" si="388"/>
        <v>0.5</v>
      </c>
      <c r="N1253" s="76">
        <f t="shared" si="389"/>
        <v>0.5</v>
      </c>
      <c r="O1253" s="76">
        <f t="shared" si="390"/>
        <v>-0.69314718055994529</v>
      </c>
      <c r="Q1253" s="76">
        <f t="shared" si="391"/>
        <v>0</v>
      </c>
      <c r="R1253" s="76">
        <f t="shared" si="392"/>
        <v>1</v>
      </c>
      <c r="S1253" s="76">
        <f t="shared" si="393"/>
        <v>0.5</v>
      </c>
      <c r="T1253" s="76">
        <f t="shared" si="394"/>
        <v>0.5</v>
      </c>
      <c r="U1253" s="76">
        <f t="shared" si="395"/>
        <v>-0.69314718055994529</v>
      </c>
      <c r="W1253" s="76">
        <f t="shared" si="396"/>
        <v>0</v>
      </c>
      <c r="X1253" s="76">
        <f t="shared" si="397"/>
        <v>1</v>
      </c>
      <c r="Y1253" s="76">
        <f t="shared" si="398"/>
        <v>0.5</v>
      </c>
      <c r="Z1253" s="76">
        <f t="shared" si="380"/>
        <v>0.5</v>
      </c>
      <c r="AA1253" s="76">
        <f t="shared" si="399"/>
        <v>-0.69314718055994529</v>
      </c>
    </row>
    <row r="1254" spans="1:27" x14ac:dyDescent="0.25">
      <c r="A1254">
        <v>0</v>
      </c>
      <c r="B1254">
        <v>0</v>
      </c>
      <c r="C1254">
        <v>0</v>
      </c>
      <c r="E1254" s="87">
        <f t="shared" si="381"/>
        <v>0</v>
      </c>
      <c r="F1254" s="87">
        <f t="shared" si="382"/>
        <v>1</v>
      </c>
      <c r="G1254" s="87">
        <f t="shared" si="383"/>
        <v>0.5</v>
      </c>
      <c r="H1254" s="87">
        <f t="shared" si="384"/>
        <v>0.5</v>
      </c>
      <c r="I1254" s="87">
        <f t="shared" si="385"/>
        <v>-0.69314718055994529</v>
      </c>
      <c r="K1254" s="76">
        <f t="shared" si="386"/>
        <v>0</v>
      </c>
      <c r="L1254" s="76">
        <f t="shared" si="387"/>
        <v>1</v>
      </c>
      <c r="M1254" s="76">
        <f t="shared" si="388"/>
        <v>0.5</v>
      </c>
      <c r="N1254" s="76">
        <f t="shared" si="389"/>
        <v>0.5</v>
      </c>
      <c r="O1254" s="76">
        <f t="shared" si="390"/>
        <v>-0.69314718055994529</v>
      </c>
      <c r="Q1254" s="76">
        <f t="shared" si="391"/>
        <v>0</v>
      </c>
      <c r="R1254" s="76">
        <f t="shared" si="392"/>
        <v>1</v>
      </c>
      <c r="S1254" s="76">
        <f t="shared" si="393"/>
        <v>0.5</v>
      </c>
      <c r="T1254" s="76">
        <f t="shared" si="394"/>
        <v>0.5</v>
      </c>
      <c r="U1254" s="76">
        <f t="shared" si="395"/>
        <v>-0.69314718055994529</v>
      </c>
      <c r="W1254" s="76">
        <f t="shared" si="396"/>
        <v>0</v>
      </c>
      <c r="X1254" s="76">
        <f t="shared" si="397"/>
        <v>1</v>
      </c>
      <c r="Y1254" s="76">
        <f t="shared" si="398"/>
        <v>0.5</v>
      </c>
      <c r="Z1254" s="76">
        <f t="shared" si="380"/>
        <v>0.5</v>
      </c>
      <c r="AA1254" s="76">
        <f t="shared" si="399"/>
        <v>-0.69314718055994529</v>
      </c>
    </row>
    <row r="1255" spans="1:27" x14ac:dyDescent="0.25">
      <c r="A1255">
        <v>0</v>
      </c>
      <c r="B1255">
        <v>0</v>
      </c>
      <c r="C1255">
        <v>0</v>
      </c>
      <c r="E1255" s="87">
        <f t="shared" si="381"/>
        <v>0</v>
      </c>
      <c r="F1255" s="87">
        <f t="shared" si="382"/>
        <v>1</v>
      </c>
      <c r="G1255" s="87">
        <f t="shared" si="383"/>
        <v>0.5</v>
      </c>
      <c r="H1255" s="87">
        <f t="shared" si="384"/>
        <v>0.5</v>
      </c>
      <c r="I1255" s="87">
        <f t="shared" si="385"/>
        <v>-0.69314718055994529</v>
      </c>
      <c r="K1255" s="76">
        <f t="shared" si="386"/>
        <v>0</v>
      </c>
      <c r="L1255" s="76">
        <f t="shared" si="387"/>
        <v>1</v>
      </c>
      <c r="M1255" s="76">
        <f t="shared" si="388"/>
        <v>0.5</v>
      </c>
      <c r="N1255" s="76">
        <f t="shared" si="389"/>
        <v>0.5</v>
      </c>
      <c r="O1255" s="76">
        <f t="shared" si="390"/>
        <v>-0.69314718055994529</v>
      </c>
      <c r="Q1255" s="76">
        <f t="shared" si="391"/>
        <v>0</v>
      </c>
      <c r="R1255" s="76">
        <f t="shared" si="392"/>
        <v>1</v>
      </c>
      <c r="S1255" s="76">
        <f t="shared" si="393"/>
        <v>0.5</v>
      </c>
      <c r="T1255" s="76">
        <f t="shared" si="394"/>
        <v>0.5</v>
      </c>
      <c r="U1255" s="76">
        <f t="shared" si="395"/>
        <v>-0.69314718055994529</v>
      </c>
      <c r="W1255" s="76">
        <f t="shared" si="396"/>
        <v>0</v>
      </c>
      <c r="X1255" s="76">
        <f t="shared" si="397"/>
        <v>1</v>
      </c>
      <c r="Y1255" s="76">
        <f t="shared" si="398"/>
        <v>0.5</v>
      </c>
      <c r="Z1255" s="76">
        <f t="shared" si="380"/>
        <v>0.5</v>
      </c>
      <c r="AA1255" s="76">
        <f t="shared" si="399"/>
        <v>-0.69314718055994529</v>
      </c>
    </row>
    <row r="1256" spans="1:27" x14ac:dyDescent="0.25">
      <c r="A1256">
        <v>0</v>
      </c>
      <c r="B1256">
        <v>0</v>
      </c>
      <c r="C1256">
        <v>1</v>
      </c>
      <c r="E1256" s="87">
        <f t="shared" si="381"/>
        <v>0</v>
      </c>
      <c r="F1256" s="87">
        <f t="shared" si="382"/>
        <v>1</v>
      </c>
      <c r="G1256" s="87">
        <f t="shared" si="383"/>
        <v>0.5</v>
      </c>
      <c r="H1256" s="87">
        <f t="shared" si="384"/>
        <v>0.5</v>
      </c>
      <c r="I1256" s="87">
        <f t="shared" si="385"/>
        <v>-0.69314718055994529</v>
      </c>
      <c r="K1256" s="76">
        <f t="shared" si="386"/>
        <v>0.605195533283861</v>
      </c>
      <c r="L1256" s="76">
        <f t="shared" si="387"/>
        <v>1.8316103146534117</v>
      </c>
      <c r="M1256" s="76">
        <f t="shared" si="388"/>
        <v>0.64684406084231982</v>
      </c>
      <c r="N1256" s="76">
        <f t="shared" si="389"/>
        <v>0.35315593915768018</v>
      </c>
      <c r="O1256" s="76">
        <f t="shared" si="390"/>
        <v>-1.0408455656056446</v>
      </c>
      <c r="Q1256" s="76">
        <f t="shared" si="391"/>
        <v>0.605195533283861</v>
      </c>
      <c r="R1256" s="76">
        <f t="shared" si="392"/>
        <v>1.8316103146534117</v>
      </c>
      <c r="S1256" s="76">
        <f t="shared" si="393"/>
        <v>0.64684406084231982</v>
      </c>
      <c r="T1256" s="76">
        <f t="shared" si="394"/>
        <v>0.35315593915768018</v>
      </c>
      <c r="U1256" s="76">
        <f t="shared" si="395"/>
        <v>-1.0408455656056446</v>
      </c>
      <c r="W1256" s="76">
        <f t="shared" si="396"/>
        <v>0</v>
      </c>
      <c r="X1256" s="76">
        <f t="shared" si="397"/>
        <v>1</v>
      </c>
      <c r="Y1256" s="76">
        <f t="shared" si="398"/>
        <v>0.5</v>
      </c>
      <c r="Z1256" s="76">
        <f t="shared" si="380"/>
        <v>0.5</v>
      </c>
      <c r="AA1256" s="76">
        <f t="shared" si="399"/>
        <v>-0.69314718055994529</v>
      </c>
    </row>
    <row r="1257" spans="1:27" x14ac:dyDescent="0.25">
      <c r="A1257">
        <v>0</v>
      </c>
      <c r="B1257">
        <v>0</v>
      </c>
      <c r="C1257">
        <v>1</v>
      </c>
      <c r="E1257" s="87">
        <f t="shared" si="381"/>
        <v>0</v>
      </c>
      <c r="F1257" s="87">
        <f t="shared" si="382"/>
        <v>1</v>
      </c>
      <c r="G1257" s="87">
        <f t="shared" si="383"/>
        <v>0.5</v>
      </c>
      <c r="H1257" s="87">
        <f t="shared" si="384"/>
        <v>0.5</v>
      </c>
      <c r="I1257" s="87">
        <f t="shared" si="385"/>
        <v>-0.69314718055994529</v>
      </c>
      <c r="K1257" s="76">
        <f t="shared" si="386"/>
        <v>0.605195533283861</v>
      </c>
      <c r="L1257" s="76">
        <f t="shared" si="387"/>
        <v>1.8316103146534117</v>
      </c>
      <c r="M1257" s="76">
        <f t="shared" si="388"/>
        <v>0.64684406084231982</v>
      </c>
      <c r="N1257" s="76">
        <f t="shared" si="389"/>
        <v>0.35315593915768018</v>
      </c>
      <c r="O1257" s="76">
        <f t="shared" si="390"/>
        <v>-1.0408455656056446</v>
      </c>
      <c r="Q1257" s="76">
        <f t="shared" si="391"/>
        <v>0.605195533283861</v>
      </c>
      <c r="R1257" s="76">
        <f t="shared" si="392"/>
        <v>1.8316103146534117</v>
      </c>
      <c r="S1257" s="76">
        <f t="shared" si="393"/>
        <v>0.64684406084231982</v>
      </c>
      <c r="T1257" s="76">
        <f t="shared" si="394"/>
        <v>0.35315593915768018</v>
      </c>
      <c r="U1257" s="76">
        <f t="shared" si="395"/>
        <v>-1.0408455656056446</v>
      </c>
      <c r="W1257" s="76">
        <f t="shared" si="396"/>
        <v>0</v>
      </c>
      <c r="X1257" s="76">
        <f t="shared" si="397"/>
        <v>1</v>
      </c>
      <c r="Y1257" s="76">
        <f t="shared" si="398"/>
        <v>0.5</v>
      </c>
      <c r="Z1257" s="76">
        <f t="shared" si="380"/>
        <v>0.5</v>
      </c>
      <c r="AA1257" s="76">
        <f t="shared" si="399"/>
        <v>-0.69314718055994529</v>
      </c>
    </row>
    <row r="1258" spans="1:27" x14ac:dyDescent="0.25">
      <c r="A1258">
        <v>0</v>
      </c>
      <c r="B1258">
        <v>0</v>
      </c>
      <c r="C1258">
        <v>0</v>
      </c>
      <c r="E1258" s="87">
        <f t="shared" si="381"/>
        <v>0</v>
      </c>
      <c r="F1258" s="87">
        <f t="shared" si="382"/>
        <v>1</v>
      </c>
      <c r="G1258" s="87">
        <f t="shared" si="383"/>
        <v>0.5</v>
      </c>
      <c r="H1258" s="87">
        <f t="shared" si="384"/>
        <v>0.5</v>
      </c>
      <c r="I1258" s="87">
        <f t="shared" si="385"/>
        <v>-0.69314718055994529</v>
      </c>
      <c r="K1258" s="76">
        <f t="shared" si="386"/>
        <v>0</v>
      </c>
      <c r="L1258" s="76">
        <f t="shared" si="387"/>
        <v>1</v>
      </c>
      <c r="M1258" s="76">
        <f t="shared" si="388"/>
        <v>0.5</v>
      </c>
      <c r="N1258" s="76">
        <f t="shared" si="389"/>
        <v>0.5</v>
      </c>
      <c r="O1258" s="76">
        <f t="shared" si="390"/>
        <v>-0.69314718055994529</v>
      </c>
      <c r="Q1258" s="76">
        <f t="shared" si="391"/>
        <v>0</v>
      </c>
      <c r="R1258" s="76">
        <f t="shared" si="392"/>
        <v>1</v>
      </c>
      <c r="S1258" s="76">
        <f t="shared" si="393"/>
        <v>0.5</v>
      </c>
      <c r="T1258" s="76">
        <f t="shared" si="394"/>
        <v>0.5</v>
      </c>
      <c r="U1258" s="76">
        <f t="shared" si="395"/>
        <v>-0.69314718055994529</v>
      </c>
      <c r="W1258" s="76">
        <f t="shared" si="396"/>
        <v>0</v>
      </c>
      <c r="X1258" s="76">
        <f t="shared" si="397"/>
        <v>1</v>
      </c>
      <c r="Y1258" s="76">
        <f t="shared" si="398"/>
        <v>0.5</v>
      </c>
      <c r="Z1258" s="76">
        <f t="shared" si="380"/>
        <v>0.5</v>
      </c>
      <c r="AA1258" s="76">
        <f t="shared" si="399"/>
        <v>-0.69314718055994529</v>
      </c>
    </row>
    <row r="1259" spans="1:27" x14ac:dyDescent="0.25">
      <c r="A1259">
        <v>0</v>
      </c>
      <c r="B1259">
        <v>0</v>
      </c>
      <c r="C1259">
        <v>0</v>
      </c>
      <c r="E1259" s="87">
        <f t="shared" si="381"/>
        <v>0</v>
      </c>
      <c r="F1259" s="87">
        <f t="shared" si="382"/>
        <v>1</v>
      </c>
      <c r="G1259" s="87">
        <f t="shared" si="383"/>
        <v>0.5</v>
      </c>
      <c r="H1259" s="87">
        <f t="shared" si="384"/>
        <v>0.5</v>
      </c>
      <c r="I1259" s="87">
        <f t="shared" si="385"/>
        <v>-0.69314718055994529</v>
      </c>
      <c r="K1259" s="76">
        <f t="shared" si="386"/>
        <v>0</v>
      </c>
      <c r="L1259" s="76">
        <f t="shared" si="387"/>
        <v>1</v>
      </c>
      <c r="M1259" s="76">
        <f t="shared" si="388"/>
        <v>0.5</v>
      </c>
      <c r="N1259" s="76">
        <f t="shared" si="389"/>
        <v>0.5</v>
      </c>
      <c r="O1259" s="76">
        <f t="shared" si="390"/>
        <v>-0.69314718055994529</v>
      </c>
      <c r="Q1259" s="76">
        <f t="shared" si="391"/>
        <v>0</v>
      </c>
      <c r="R1259" s="76">
        <f t="shared" si="392"/>
        <v>1</v>
      </c>
      <c r="S1259" s="76">
        <f t="shared" si="393"/>
        <v>0.5</v>
      </c>
      <c r="T1259" s="76">
        <f t="shared" si="394"/>
        <v>0.5</v>
      </c>
      <c r="U1259" s="76">
        <f t="shared" si="395"/>
        <v>-0.69314718055994529</v>
      </c>
      <c r="W1259" s="76">
        <f t="shared" si="396"/>
        <v>0</v>
      </c>
      <c r="X1259" s="76">
        <f t="shared" si="397"/>
        <v>1</v>
      </c>
      <c r="Y1259" s="76">
        <f t="shared" si="398"/>
        <v>0.5</v>
      </c>
      <c r="Z1259" s="76">
        <f t="shared" si="380"/>
        <v>0.5</v>
      </c>
      <c r="AA1259" s="76">
        <f t="shared" si="399"/>
        <v>-0.69314718055994529</v>
      </c>
    </row>
    <row r="1260" spans="1:27" x14ac:dyDescent="0.25">
      <c r="A1260">
        <v>0</v>
      </c>
      <c r="B1260">
        <v>0</v>
      </c>
      <c r="C1260">
        <v>1</v>
      </c>
      <c r="E1260" s="87">
        <f t="shared" si="381"/>
        <v>0</v>
      </c>
      <c r="F1260" s="87">
        <f t="shared" si="382"/>
        <v>1</v>
      </c>
      <c r="G1260" s="87">
        <f t="shared" si="383"/>
        <v>0.5</v>
      </c>
      <c r="H1260" s="87">
        <f t="shared" si="384"/>
        <v>0.5</v>
      </c>
      <c r="I1260" s="87">
        <f t="shared" si="385"/>
        <v>-0.69314718055994529</v>
      </c>
      <c r="K1260" s="76">
        <f t="shared" si="386"/>
        <v>0.605195533283861</v>
      </c>
      <c r="L1260" s="76">
        <f t="shared" si="387"/>
        <v>1.8316103146534117</v>
      </c>
      <c r="M1260" s="76">
        <f t="shared" si="388"/>
        <v>0.64684406084231982</v>
      </c>
      <c r="N1260" s="76">
        <f t="shared" si="389"/>
        <v>0.35315593915768018</v>
      </c>
      <c r="O1260" s="76">
        <f t="shared" si="390"/>
        <v>-1.0408455656056446</v>
      </c>
      <c r="Q1260" s="76">
        <f t="shared" si="391"/>
        <v>0.605195533283861</v>
      </c>
      <c r="R1260" s="76">
        <f t="shared" si="392"/>
        <v>1.8316103146534117</v>
      </c>
      <c r="S1260" s="76">
        <f t="shared" si="393"/>
        <v>0.64684406084231982</v>
      </c>
      <c r="T1260" s="76">
        <f t="shared" si="394"/>
        <v>0.35315593915768018</v>
      </c>
      <c r="U1260" s="76">
        <f t="shared" si="395"/>
        <v>-1.0408455656056446</v>
      </c>
      <c r="W1260" s="76">
        <f t="shared" si="396"/>
        <v>0</v>
      </c>
      <c r="X1260" s="76">
        <f t="shared" si="397"/>
        <v>1</v>
      </c>
      <c r="Y1260" s="76">
        <f t="shared" si="398"/>
        <v>0.5</v>
      </c>
      <c r="Z1260" s="76">
        <f t="shared" si="380"/>
        <v>0.5</v>
      </c>
      <c r="AA1260" s="76">
        <f t="shared" si="399"/>
        <v>-0.69314718055994529</v>
      </c>
    </row>
    <row r="1261" spans="1:27" x14ac:dyDescent="0.25">
      <c r="A1261">
        <v>0</v>
      </c>
      <c r="B1261">
        <v>0</v>
      </c>
      <c r="C1261">
        <v>0</v>
      </c>
      <c r="E1261" s="87">
        <f t="shared" si="381"/>
        <v>0</v>
      </c>
      <c r="F1261" s="87">
        <f t="shared" si="382"/>
        <v>1</v>
      </c>
      <c r="G1261" s="87">
        <f t="shared" si="383"/>
        <v>0.5</v>
      </c>
      <c r="H1261" s="87">
        <f t="shared" si="384"/>
        <v>0.5</v>
      </c>
      <c r="I1261" s="87">
        <f t="shared" si="385"/>
        <v>-0.69314718055994529</v>
      </c>
      <c r="K1261" s="76">
        <f t="shared" si="386"/>
        <v>0</v>
      </c>
      <c r="L1261" s="76">
        <f t="shared" si="387"/>
        <v>1</v>
      </c>
      <c r="M1261" s="76">
        <f t="shared" si="388"/>
        <v>0.5</v>
      </c>
      <c r="N1261" s="76">
        <f t="shared" si="389"/>
        <v>0.5</v>
      </c>
      <c r="O1261" s="76">
        <f t="shared" si="390"/>
        <v>-0.69314718055994529</v>
      </c>
      <c r="Q1261" s="76">
        <f t="shared" si="391"/>
        <v>0</v>
      </c>
      <c r="R1261" s="76">
        <f t="shared" si="392"/>
        <v>1</v>
      </c>
      <c r="S1261" s="76">
        <f t="shared" si="393"/>
        <v>0.5</v>
      </c>
      <c r="T1261" s="76">
        <f t="shared" si="394"/>
        <v>0.5</v>
      </c>
      <c r="U1261" s="76">
        <f t="shared" si="395"/>
        <v>-0.69314718055994529</v>
      </c>
      <c r="W1261" s="76">
        <f t="shared" si="396"/>
        <v>0</v>
      </c>
      <c r="X1261" s="76">
        <f t="shared" si="397"/>
        <v>1</v>
      </c>
      <c r="Y1261" s="76">
        <f t="shared" si="398"/>
        <v>0.5</v>
      </c>
      <c r="Z1261" s="76">
        <f t="shared" si="380"/>
        <v>0.5</v>
      </c>
      <c r="AA1261" s="76">
        <f t="shared" si="399"/>
        <v>-0.69314718055994529</v>
      </c>
    </row>
    <row r="1262" spans="1:27" x14ac:dyDescent="0.25">
      <c r="A1262">
        <v>0</v>
      </c>
      <c r="B1262">
        <v>0</v>
      </c>
      <c r="C1262">
        <v>0</v>
      </c>
      <c r="E1262" s="87">
        <f t="shared" si="381"/>
        <v>0</v>
      </c>
      <c r="F1262" s="87">
        <f t="shared" si="382"/>
        <v>1</v>
      </c>
      <c r="G1262" s="87">
        <f t="shared" si="383"/>
        <v>0.5</v>
      </c>
      <c r="H1262" s="87">
        <f t="shared" si="384"/>
        <v>0.5</v>
      </c>
      <c r="I1262" s="87">
        <f t="shared" si="385"/>
        <v>-0.69314718055994529</v>
      </c>
      <c r="K1262" s="76">
        <f t="shared" si="386"/>
        <v>0</v>
      </c>
      <c r="L1262" s="76">
        <f t="shared" si="387"/>
        <v>1</v>
      </c>
      <c r="M1262" s="76">
        <f t="shared" si="388"/>
        <v>0.5</v>
      </c>
      <c r="N1262" s="76">
        <f t="shared" si="389"/>
        <v>0.5</v>
      </c>
      <c r="O1262" s="76">
        <f t="shared" si="390"/>
        <v>-0.69314718055994529</v>
      </c>
      <c r="Q1262" s="76">
        <f t="shared" si="391"/>
        <v>0</v>
      </c>
      <c r="R1262" s="76">
        <f t="shared" si="392"/>
        <v>1</v>
      </c>
      <c r="S1262" s="76">
        <f t="shared" si="393"/>
        <v>0.5</v>
      </c>
      <c r="T1262" s="76">
        <f t="shared" si="394"/>
        <v>0.5</v>
      </c>
      <c r="U1262" s="76">
        <f t="shared" si="395"/>
        <v>-0.69314718055994529</v>
      </c>
      <c r="W1262" s="76">
        <f t="shared" si="396"/>
        <v>0</v>
      </c>
      <c r="X1262" s="76">
        <f t="shared" si="397"/>
        <v>1</v>
      </c>
      <c r="Y1262" s="76">
        <f t="shared" si="398"/>
        <v>0.5</v>
      </c>
      <c r="Z1262" s="76">
        <f t="shared" si="380"/>
        <v>0.5</v>
      </c>
      <c r="AA1262" s="76">
        <f t="shared" si="399"/>
        <v>-0.69314718055994529</v>
      </c>
    </row>
    <row r="1263" spans="1:27" x14ac:dyDescent="0.25">
      <c r="A1263">
        <v>0</v>
      </c>
      <c r="B1263">
        <v>0</v>
      </c>
      <c r="C1263">
        <v>1</v>
      </c>
      <c r="E1263" s="87">
        <f t="shared" si="381"/>
        <v>0</v>
      </c>
      <c r="F1263" s="87">
        <f t="shared" si="382"/>
        <v>1</v>
      </c>
      <c r="G1263" s="87">
        <f t="shared" si="383"/>
        <v>0.5</v>
      </c>
      <c r="H1263" s="87">
        <f t="shared" si="384"/>
        <v>0.5</v>
      </c>
      <c r="I1263" s="87">
        <f t="shared" si="385"/>
        <v>-0.69314718055994529</v>
      </c>
      <c r="K1263" s="76">
        <f t="shared" si="386"/>
        <v>0.605195533283861</v>
      </c>
      <c r="L1263" s="76">
        <f t="shared" si="387"/>
        <v>1.8316103146534117</v>
      </c>
      <c r="M1263" s="76">
        <f t="shared" si="388"/>
        <v>0.64684406084231982</v>
      </c>
      <c r="N1263" s="76">
        <f t="shared" si="389"/>
        <v>0.35315593915768018</v>
      </c>
      <c r="O1263" s="76">
        <f t="shared" si="390"/>
        <v>-1.0408455656056446</v>
      </c>
      <c r="Q1263" s="76">
        <f t="shared" si="391"/>
        <v>0.605195533283861</v>
      </c>
      <c r="R1263" s="76">
        <f t="shared" si="392"/>
        <v>1.8316103146534117</v>
      </c>
      <c r="S1263" s="76">
        <f t="shared" si="393"/>
        <v>0.64684406084231982</v>
      </c>
      <c r="T1263" s="76">
        <f t="shared" si="394"/>
        <v>0.35315593915768018</v>
      </c>
      <c r="U1263" s="76">
        <f t="shared" si="395"/>
        <v>-1.0408455656056446</v>
      </c>
      <c r="W1263" s="76">
        <f t="shared" si="396"/>
        <v>0</v>
      </c>
      <c r="X1263" s="76">
        <f t="shared" si="397"/>
        <v>1</v>
      </c>
      <c r="Y1263" s="76">
        <f t="shared" si="398"/>
        <v>0.5</v>
      </c>
      <c r="Z1263" s="76">
        <f t="shared" si="380"/>
        <v>0.5</v>
      </c>
      <c r="AA1263" s="76">
        <f t="shared" si="399"/>
        <v>-0.69314718055994529</v>
      </c>
    </row>
    <row r="1264" spans="1:27" x14ac:dyDescent="0.25">
      <c r="A1264">
        <v>0</v>
      </c>
      <c r="B1264">
        <v>0</v>
      </c>
      <c r="C1264">
        <v>1</v>
      </c>
      <c r="E1264" s="87">
        <f t="shared" si="381"/>
        <v>0</v>
      </c>
      <c r="F1264" s="87">
        <f t="shared" si="382"/>
        <v>1</v>
      </c>
      <c r="G1264" s="87">
        <f t="shared" si="383"/>
        <v>0.5</v>
      </c>
      <c r="H1264" s="87">
        <f t="shared" si="384"/>
        <v>0.5</v>
      </c>
      <c r="I1264" s="87">
        <f t="shared" si="385"/>
        <v>-0.69314718055994529</v>
      </c>
      <c r="K1264" s="76">
        <f t="shared" si="386"/>
        <v>0.605195533283861</v>
      </c>
      <c r="L1264" s="76">
        <f t="shared" si="387"/>
        <v>1.8316103146534117</v>
      </c>
      <c r="M1264" s="76">
        <f t="shared" si="388"/>
        <v>0.64684406084231982</v>
      </c>
      <c r="N1264" s="76">
        <f t="shared" si="389"/>
        <v>0.35315593915768018</v>
      </c>
      <c r="O1264" s="76">
        <f t="shared" si="390"/>
        <v>-1.0408455656056446</v>
      </c>
      <c r="Q1264" s="76">
        <f t="shared" si="391"/>
        <v>0.605195533283861</v>
      </c>
      <c r="R1264" s="76">
        <f t="shared" si="392"/>
        <v>1.8316103146534117</v>
      </c>
      <c r="S1264" s="76">
        <f t="shared" si="393"/>
        <v>0.64684406084231982</v>
      </c>
      <c r="T1264" s="76">
        <f t="shared" si="394"/>
        <v>0.35315593915768018</v>
      </c>
      <c r="U1264" s="76">
        <f t="shared" si="395"/>
        <v>-1.0408455656056446</v>
      </c>
      <c r="W1264" s="76">
        <f t="shared" si="396"/>
        <v>0</v>
      </c>
      <c r="X1264" s="76">
        <f t="shared" si="397"/>
        <v>1</v>
      </c>
      <c r="Y1264" s="76">
        <f t="shared" si="398"/>
        <v>0.5</v>
      </c>
      <c r="Z1264" s="76">
        <f t="shared" si="380"/>
        <v>0.5</v>
      </c>
      <c r="AA1264" s="76">
        <f t="shared" si="399"/>
        <v>-0.69314718055994529</v>
      </c>
    </row>
    <row r="1265" spans="1:27" x14ac:dyDescent="0.25">
      <c r="A1265">
        <v>0</v>
      </c>
      <c r="B1265">
        <v>0</v>
      </c>
      <c r="C1265">
        <v>1</v>
      </c>
      <c r="E1265" s="87">
        <f t="shared" si="381"/>
        <v>0</v>
      </c>
      <c r="F1265" s="87">
        <f t="shared" si="382"/>
        <v>1</v>
      </c>
      <c r="G1265" s="87">
        <f t="shared" si="383"/>
        <v>0.5</v>
      </c>
      <c r="H1265" s="87">
        <f t="shared" si="384"/>
        <v>0.5</v>
      </c>
      <c r="I1265" s="87">
        <f t="shared" si="385"/>
        <v>-0.69314718055994529</v>
      </c>
      <c r="K1265" s="76">
        <f t="shared" si="386"/>
        <v>0.605195533283861</v>
      </c>
      <c r="L1265" s="76">
        <f t="shared" si="387"/>
        <v>1.8316103146534117</v>
      </c>
      <c r="M1265" s="76">
        <f t="shared" si="388"/>
        <v>0.64684406084231982</v>
      </c>
      <c r="N1265" s="76">
        <f t="shared" si="389"/>
        <v>0.35315593915768018</v>
      </c>
      <c r="O1265" s="76">
        <f t="shared" si="390"/>
        <v>-1.0408455656056446</v>
      </c>
      <c r="Q1265" s="76">
        <f t="shared" si="391"/>
        <v>0.605195533283861</v>
      </c>
      <c r="R1265" s="76">
        <f t="shared" si="392"/>
        <v>1.8316103146534117</v>
      </c>
      <c r="S1265" s="76">
        <f t="shared" si="393"/>
        <v>0.64684406084231982</v>
      </c>
      <c r="T1265" s="76">
        <f t="shared" si="394"/>
        <v>0.35315593915768018</v>
      </c>
      <c r="U1265" s="76">
        <f t="shared" si="395"/>
        <v>-1.0408455656056446</v>
      </c>
      <c r="W1265" s="76">
        <f t="shared" si="396"/>
        <v>0</v>
      </c>
      <c r="X1265" s="76">
        <f t="shared" si="397"/>
        <v>1</v>
      </c>
      <c r="Y1265" s="76">
        <f t="shared" si="398"/>
        <v>0.5</v>
      </c>
      <c r="Z1265" s="76">
        <f t="shared" si="380"/>
        <v>0.5</v>
      </c>
      <c r="AA1265" s="76">
        <f t="shared" si="399"/>
        <v>-0.69314718055994529</v>
      </c>
    </row>
    <row r="1266" spans="1:27" x14ac:dyDescent="0.25">
      <c r="A1266">
        <v>0</v>
      </c>
      <c r="B1266">
        <v>0</v>
      </c>
      <c r="C1266">
        <v>0</v>
      </c>
      <c r="E1266" s="87">
        <f t="shared" si="381"/>
        <v>0</v>
      </c>
      <c r="F1266" s="87">
        <f t="shared" si="382"/>
        <v>1</v>
      </c>
      <c r="G1266" s="87">
        <f t="shared" si="383"/>
        <v>0.5</v>
      </c>
      <c r="H1266" s="87">
        <f t="shared" si="384"/>
        <v>0.5</v>
      </c>
      <c r="I1266" s="87">
        <f t="shared" si="385"/>
        <v>-0.69314718055994529</v>
      </c>
      <c r="K1266" s="76">
        <f t="shared" si="386"/>
        <v>0</v>
      </c>
      <c r="L1266" s="76">
        <f t="shared" si="387"/>
        <v>1</v>
      </c>
      <c r="M1266" s="76">
        <f t="shared" si="388"/>
        <v>0.5</v>
      </c>
      <c r="N1266" s="76">
        <f t="shared" si="389"/>
        <v>0.5</v>
      </c>
      <c r="O1266" s="76">
        <f t="shared" si="390"/>
        <v>-0.69314718055994529</v>
      </c>
      <c r="Q1266" s="76">
        <f t="shared" si="391"/>
        <v>0</v>
      </c>
      <c r="R1266" s="76">
        <f t="shared" si="392"/>
        <v>1</v>
      </c>
      <c r="S1266" s="76">
        <f t="shared" si="393"/>
        <v>0.5</v>
      </c>
      <c r="T1266" s="76">
        <f t="shared" si="394"/>
        <v>0.5</v>
      </c>
      <c r="U1266" s="76">
        <f t="shared" si="395"/>
        <v>-0.69314718055994529</v>
      </c>
      <c r="W1266" s="76">
        <f t="shared" si="396"/>
        <v>0</v>
      </c>
      <c r="X1266" s="76">
        <f t="shared" si="397"/>
        <v>1</v>
      </c>
      <c r="Y1266" s="76">
        <f t="shared" si="398"/>
        <v>0.5</v>
      </c>
      <c r="Z1266" s="76">
        <f t="shared" si="380"/>
        <v>0.5</v>
      </c>
      <c r="AA1266" s="76">
        <f t="shared" si="399"/>
        <v>-0.69314718055994529</v>
      </c>
    </row>
    <row r="1267" spans="1:27" x14ac:dyDescent="0.25">
      <c r="A1267">
        <v>0</v>
      </c>
      <c r="B1267">
        <v>1</v>
      </c>
      <c r="C1267">
        <v>0</v>
      </c>
      <c r="E1267" s="87">
        <f t="shared" si="381"/>
        <v>1.462280267582817</v>
      </c>
      <c r="F1267" s="87">
        <f t="shared" si="382"/>
        <v>4.3157894714615983</v>
      </c>
      <c r="G1267" s="87">
        <f t="shared" si="383"/>
        <v>0.81188118804015652</v>
      </c>
      <c r="H1267" s="87">
        <f t="shared" si="384"/>
        <v>0.18811881195984348</v>
      </c>
      <c r="I1267" s="87">
        <f t="shared" si="385"/>
        <v>-1.6706815372567037</v>
      </c>
      <c r="K1267" s="76">
        <f t="shared" si="386"/>
        <v>1.462280267582817</v>
      </c>
      <c r="L1267" s="76">
        <f t="shared" si="387"/>
        <v>4.3157894714615983</v>
      </c>
      <c r="M1267" s="76">
        <f t="shared" si="388"/>
        <v>0.81188118804015652</v>
      </c>
      <c r="N1267" s="76">
        <f t="shared" si="389"/>
        <v>0.18811881195984348</v>
      </c>
      <c r="O1267" s="76">
        <f t="shared" si="390"/>
        <v>-1.6706815372567037</v>
      </c>
      <c r="Q1267" s="76">
        <f t="shared" si="391"/>
        <v>1.462280267582817</v>
      </c>
      <c r="R1267" s="76">
        <f t="shared" si="392"/>
        <v>4.3157894714615983</v>
      </c>
      <c r="S1267" s="76">
        <f t="shared" si="393"/>
        <v>0.81188118804015652</v>
      </c>
      <c r="T1267" s="76">
        <f t="shared" si="394"/>
        <v>0.18811881195984348</v>
      </c>
      <c r="U1267" s="76">
        <f t="shared" si="395"/>
        <v>-1.6706815372567037</v>
      </c>
      <c r="W1267" s="76">
        <f t="shared" si="396"/>
        <v>0</v>
      </c>
      <c r="X1267" s="76">
        <f t="shared" si="397"/>
        <v>1</v>
      </c>
      <c r="Y1267" s="76">
        <f t="shared" si="398"/>
        <v>0.5</v>
      </c>
      <c r="Z1267" s="76">
        <f t="shared" si="380"/>
        <v>0.5</v>
      </c>
      <c r="AA1267" s="76">
        <f t="shared" si="399"/>
        <v>-0.69314718055994529</v>
      </c>
    </row>
    <row r="1268" spans="1:27" x14ac:dyDescent="0.25">
      <c r="A1268">
        <v>0</v>
      </c>
      <c r="B1268">
        <v>0</v>
      </c>
      <c r="C1268">
        <v>0</v>
      </c>
      <c r="E1268" s="87">
        <f t="shared" si="381"/>
        <v>0</v>
      </c>
      <c r="F1268" s="87">
        <f t="shared" si="382"/>
        <v>1</v>
      </c>
      <c r="G1268" s="87">
        <f t="shared" si="383"/>
        <v>0.5</v>
      </c>
      <c r="H1268" s="87">
        <f t="shared" si="384"/>
        <v>0.5</v>
      </c>
      <c r="I1268" s="87">
        <f t="shared" si="385"/>
        <v>-0.69314718055994529</v>
      </c>
      <c r="K1268" s="76">
        <f t="shared" si="386"/>
        <v>0</v>
      </c>
      <c r="L1268" s="76">
        <f t="shared" si="387"/>
        <v>1</v>
      </c>
      <c r="M1268" s="76">
        <f t="shared" si="388"/>
        <v>0.5</v>
      </c>
      <c r="N1268" s="76">
        <f t="shared" si="389"/>
        <v>0.5</v>
      </c>
      <c r="O1268" s="76">
        <f t="shared" si="390"/>
        <v>-0.69314718055994529</v>
      </c>
      <c r="Q1268" s="76">
        <f t="shared" si="391"/>
        <v>0</v>
      </c>
      <c r="R1268" s="76">
        <f t="shared" si="392"/>
        <v>1</v>
      </c>
      <c r="S1268" s="76">
        <f t="shared" si="393"/>
        <v>0.5</v>
      </c>
      <c r="T1268" s="76">
        <f t="shared" si="394"/>
        <v>0.5</v>
      </c>
      <c r="U1268" s="76">
        <f t="shared" si="395"/>
        <v>-0.69314718055994529</v>
      </c>
      <c r="W1268" s="76">
        <f t="shared" si="396"/>
        <v>0</v>
      </c>
      <c r="X1268" s="76">
        <f t="shared" si="397"/>
        <v>1</v>
      </c>
      <c r="Y1268" s="76">
        <f t="shared" si="398"/>
        <v>0.5</v>
      </c>
      <c r="Z1268" s="76">
        <f t="shared" si="380"/>
        <v>0.5</v>
      </c>
      <c r="AA1268" s="76">
        <f t="shared" si="399"/>
        <v>-0.69314718055994529</v>
      </c>
    </row>
    <row r="1269" spans="1:27" x14ac:dyDescent="0.25">
      <c r="A1269">
        <v>0</v>
      </c>
      <c r="B1269">
        <v>0</v>
      </c>
      <c r="C1269">
        <v>1</v>
      </c>
      <c r="E1269" s="87">
        <f t="shared" si="381"/>
        <v>0</v>
      </c>
      <c r="F1269" s="87">
        <f t="shared" si="382"/>
        <v>1</v>
      </c>
      <c r="G1269" s="87">
        <f t="shared" si="383"/>
        <v>0.5</v>
      </c>
      <c r="H1269" s="87">
        <f t="shared" si="384"/>
        <v>0.5</v>
      </c>
      <c r="I1269" s="87">
        <f t="shared" si="385"/>
        <v>-0.69314718055994529</v>
      </c>
      <c r="K1269" s="76">
        <f t="shared" si="386"/>
        <v>0.605195533283861</v>
      </c>
      <c r="L1269" s="76">
        <f t="shared" si="387"/>
        <v>1.8316103146534117</v>
      </c>
      <c r="M1269" s="76">
        <f t="shared" si="388"/>
        <v>0.64684406084231982</v>
      </c>
      <c r="N1269" s="76">
        <f t="shared" si="389"/>
        <v>0.35315593915768018</v>
      </c>
      <c r="O1269" s="76">
        <f t="shared" si="390"/>
        <v>-1.0408455656056446</v>
      </c>
      <c r="Q1269" s="76">
        <f t="shared" si="391"/>
        <v>0.605195533283861</v>
      </c>
      <c r="R1269" s="76">
        <f t="shared" si="392"/>
        <v>1.8316103146534117</v>
      </c>
      <c r="S1269" s="76">
        <f t="shared" si="393"/>
        <v>0.64684406084231982</v>
      </c>
      <c r="T1269" s="76">
        <f t="shared" si="394"/>
        <v>0.35315593915768018</v>
      </c>
      <c r="U1269" s="76">
        <f t="shared" si="395"/>
        <v>-1.0408455656056446</v>
      </c>
      <c r="W1269" s="76">
        <f t="shared" si="396"/>
        <v>0</v>
      </c>
      <c r="X1269" s="76">
        <f t="shared" si="397"/>
        <v>1</v>
      </c>
      <c r="Y1269" s="76">
        <f t="shared" si="398"/>
        <v>0.5</v>
      </c>
      <c r="Z1269" s="76">
        <f t="shared" si="380"/>
        <v>0.5</v>
      </c>
      <c r="AA1269" s="76">
        <f t="shared" si="399"/>
        <v>-0.69314718055994529</v>
      </c>
    </row>
    <row r="1270" spans="1:27" x14ac:dyDescent="0.25">
      <c r="A1270">
        <v>0</v>
      </c>
      <c r="B1270">
        <v>0</v>
      </c>
      <c r="C1270">
        <v>0</v>
      </c>
      <c r="E1270" s="87">
        <f t="shared" si="381"/>
        <v>0</v>
      </c>
      <c r="F1270" s="87">
        <f t="shared" si="382"/>
        <v>1</v>
      </c>
      <c r="G1270" s="87">
        <f t="shared" si="383"/>
        <v>0.5</v>
      </c>
      <c r="H1270" s="87">
        <f t="shared" si="384"/>
        <v>0.5</v>
      </c>
      <c r="I1270" s="87">
        <f t="shared" si="385"/>
        <v>-0.69314718055994529</v>
      </c>
      <c r="K1270" s="76">
        <f t="shared" si="386"/>
        <v>0</v>
      </c>
      <c r="L1270" s="76">
        <f t="shared" si="387"/>
        <v>1</v>
      </c>
      <c r="M1270" s="76">
        <f t="shared" si="388"/>
        <v>0.5</v>
      </c>
      <c r="N1270" s="76">
        <f t="shared" si="389"/>
        <v>0.5</v>
      </c>
      <c r="O1270" s="76">
        <f t="shared" si="390"/>
        <v>-0.69314718055994529</v>
      </c>
      <c r="Q1270" s="76">
        <f t="shared" si="391"/>
        <v>0</v>
      </c>
      <c r="R1270" s="76">
        <f t="shared" si="392"/>
        <v>1</v>
      </c>
      <c r="S1270" s="76">
        <f t="shared" si="393"/>
        <v>0.5</v>
      </c>
      <c r="T1270" s="76">
        <f t="shared" si="394"/>
        <v>0.5</v>
      </c>
      <c r="U1270" s="76">
        <f t="shared" si="395"/>
        <v>-0.69314718055994529</v>
      </c>
      <c r="W1270" s="76">
        <f t="shared" si="396"/>
        <v>0</v>
      </c>
      <c r="X1270" s="76">
        <f t="shared" si="397"/>
        <v>1</v>
      </c>
      <c r="Y1270" s="76">
        <f t="shared" si="398"/>
        <v>0.5</v>
      </c>
      <c r="Z1270" s="76">
        <f t="shared" si="380"/>
        <v>0.5</v>
      </c>
      <c r="AA1270" s="76">
        <f t="shared" si="399"/>
        <v>-0.69314718055994529</v>
      </c>
    </row>
    <row r="1271" spans="1:27" x14ac:dyDescent="0.25">
      <c r="A1271">
        <v>0</v>
      </c>
      <c r="B1271">
        <v>0</v>
      </c>
      <c r="C1271">
        <v>1</v>
      </c>
      <c r="E1271" s="87">
        <f t="shared" si="381"/>
        <v>0</v>
      </c>
      <c r="F1271" s="87">
        <f t="shared" si="382"/>
        <v>1</v>
      </c>
      <c r="G1271" s="87">
        <f t="shared" si="383"/>
        <v>0.5</v>
      </c>
      <c r="H1271" s="87">
        <f t="shared" si="384"/>
        <v>0.5</v>
      </c>
      <c r="I1271" s="87">
        <f t="shared" si="385"/>
        <v>-0.69314718055994529</v>
      </c>
      <c r="K1271" s="76">
        <f t="shared" si="386"/>
        <v>0.605195533283861</v>
      </c>
      <c r="L1271" s="76">
        <f t="shared" si="387"/>
        <v>1.8316103146534117</v>
      </c>
      <c r="M1271" s="76">
        <f t="shared" si="388"/>
        <v>0.64684406084231982</v>
      </c>
      <c r="N1271" s="76">
        <f t="shared" si="389"/>
        <v>0.35315593915768018</v>
      </c>
      <c r="O1271" s="76">
        <f t="shared" si="390"/>
        <v>-1.0408455656056446</v>
      </c>
      <c r="Q1271" s="76">
        <f t="shared" si="391"/>
        <v>0.605195533283861</v>
      </c>
      <c r="R1271" s="76">
        <f t="shared" si="392"/>
        <v>1.8316103146534117</v>
      </c>
      <c r="S1271" s="76">
        <f t="shared" si="393"/>
        <v>0.64684406084231982</v>
      </c>
      <c r="T1271" s="76">
        <f t="shared" si="394"/>
        <v>0.35315593915768018</v>
      </c>
      <c r="U1271" s="76">
        <f t="shared" si="395"/>
        <v>-1.0408455656056446</v>
      </c>
      <c r="W1271" s="76">
        <f t="shared" si="396"/>
        <v>0</v>
      </c>
      <c r="X1271" s="76">
        <f t="shared" si="397"/>
        <v>1</v>
      </c>
      <c r="Y1271" s="76">
        <f t="shared" si="398"/>
        <v>0.5</v>
      </c>
      <c r="Z1271" s="76">
        <f t="shared" si="380"/>
        <v>0.5</v>
      </c>
      <c r="AA1271" s="76">
        <f t="shared" si="399"/>
        <v>-0.69314718055994529</v>
      </c>
    </row>
    <row r="1272" spans="1:27" x14ac:dyDescent="0.25">
      <c r="A1272">
        <v>0</v>
      </c>
      <c r="B1272">
        <v>0</v>
      </c>
      <c r="C1272">
        <v>0</v>
      </c>
      <c r="E1272" s="87">
        <f t="shared" si="381"/>
        <v>0</v>
      </c>
      <c r="F1272" s="87">
        <f t="shared" si="382"/>
        <v>1</v>
      </c>
      <c r="G1272" s="87">
        <f t="shared" si="383"/>
        <v>0.5</v>
      </c>
      <c r="H1272" s="87">
        <f t="shared" si="384"/>
        <v>0.5</v>
      </c>
      <c r="I1272" s="87">
        <f t="shared" si="385"/>
        <v>-0.69314718055994529</v>
      </c>
      <c r="K1272" s="76">
        <f t="shared" si="386"/>
        <v>0</v>
      </c>
      <c r="L1272" s="76">
        <f t="shared" si="387"/>
        <v>1</v>
      </c>
      <c r="M1272" s="76">
        <f t="shared" si="388"/>
        <v>0.5</v>
      </c>
      <c r="N1272" s="76">
        <f t="shared" si="389"/>
        <v>0.5</v>
      </c>
      <c r="O1272" s="76">
        <f t="shared" si="390"/>
        <v>-0.69314718055994529</v>
      </c>
      <c r="Q1272" s="76">
        <f t="shared" si="391"/>
        <v>0</v>
      </c>
      <c r="R1272" s="76">
        <f t="shared" si="392"/>
        <v>1</v>
      </c>
      <c r="S1272" s="76">
        <f t="shared" si="393"/>
        <v>0.5</v>
      </c>
      <c r="T1272" s="76">
        <f t="shared" si="394"/>
        <v>0.5</v>
      </c>
      <c r="U1272" s="76">
        <f t="shared" si="395"/>
        <v>-0.69314718055994529</v>
      </c>
      <c r="W1272" s="76">
        <f t="shared" si="396"/>
        <v>0</v>
      </c>
      <c r="X1272" s="76">
        <f t="shared" si="397"/>
        <v>1</v>
      </c>
      <c r="Y1272" s="76">
        <f t="shared" si="398"/>
        <v>0.5</v>
      </c>
      <c r="Z1272" s="76">
        <f t="shared" si="380"/>
        <v>0.5</v>
      </c>
      <c r="AA1272" s="76">
        <f t="shared" si="399"/>
        <v>-0.69314718055994529</v>
      </c>
    </row>
    <row r="1273" spans="1:27" x14ac:dyDescent="0.25">
      <c r="A1273">
        <v>0</v>
      </c>
      <c r="B1273">
        <v>0</v>
      </c>
      <c r="C1273">
        <v>0</v>
      </c>
      <c r="E1273" s="87">
        <f t="shared" si="381"/>
        <v>0</v>
      </c>
      <c r="F1273" s="87">
        <f t="shared" si="382"/>
        <v>1</v>
      </c>
      <c r="G1273" s="87">
        <f t="shared" si="383"/>
        <v>0.5</v>
      </c>
      <c r="H1273" s="87">
        <f t="shared" si="384"/>
        <v>0.5</v>
      </c>
      <c r="I1273" s="87">
        <f t="shared" si="385"/>
        <v>-0.69314718055994529</v>
      </c>
      <c r="K1273" s="76">
        <f t="shared" si="386"/>
        <v>0</v>
      </c>
      <c r="L1273" s="76">
        <f t="shared" si="387"/>
        <v>1</v>
      </c>
      <c r="M1273" s="76">
        <f t="shared" si="388"/>
        <v>0.5</v>
      </c>
      <c r="N1273" s="76">
        <f t="shared" si="389"/>
        <v>0.5</v>
      </c>
      <c r="O1273" s="76">
        <f t="shared" si="390"/>
        <v>-0.69314718055994529</v>
      </c>
      <c r="Q1273" s="76">
        <f t="shared" si="391"/>
        <v>0</v>
      </c>
      <c r="R1273" s="76">
        <f t="shared" si="392"/>
        <v>1</v>
      </c>
      <c r="S1273" s="76">
        <f t="shared" si="393"/>
        <v>0.5</v>
      </c>
      <c r="T1273" s="76">
        <f t="shared" si="394"/>
        <v>0.5</v>
      </c>
      <c r="U1273" s="76">
        <f t="shared" si="395"/>
        <v>-0.69314718055994529</v>
      </c>
      <c r="W1273" s="76">
        <f t="shared" si="396"/>
        <v>0</v>
      </c>
      <c r="X1273" s="76">
        <f t="shared" si="397"/>
        <v>1</v>
      </c>
      <c r="Y1273" s="76">
        <f t="shared" si="398"/>
        <v>0.5</v>
      </c>
      <c r="Z1273" s="76">
        <f t="shared" si="380"/>
        <v>0.5</v>
      </c>
      <c r="AA1273" s="76">
        <f t="shared" si="399"/>
        <v>-0.69314718055994529</v>
      </c>
    </row>
    <row r="1274" spans="1:27" x14ac:dyDescent="0.25">
      <c r="A1274">
        <v>0</v>
      </c>
      <c r="B1274">
        <v>0</v>
      </c>
      <c r="C1274">
        <v>1</v>
      </c>
      <c r="E1274" s="87">
        <f t="shared" si="381"/>
        <v>0</v>
      </c>
      <c r="F1274" s="87">
        <f t="shared" si="382"/>
        <v>1</v>
      </c>
      <c r="G1274" s="87">
        <f t="shared" si="383"/>
        <v>0.5</v>
      </c>
      <c r="H1274" s="87">
        <f t="shared" si="384"/>
        <v>0.5</v>
      </c>
      <c r="I1274" s="87">
        <f t="shared" si="385"/>
        <v>-0.69314718055994529</v>
      </c>
      <c r="K1274" s="76">
        <f t="shared" si="386"/>
        <v>0.605195533283861</v>
      </c>
      <c r="L1274" s="76">
        <f t="shared" si="387"/>
        <v>1.8316103146534117</v>
      </c>
      <c r="M1274" s="76">
        <f t="shared" si="388"/>
        <v>0.64684406084231982</v>
      </c>
      <c r="N1274" s="76">
        <f t="shared" si="389"/>
        <v>0.35315593915768018</v>
      </c>
      <c r="O1274" s="76">
        <f t="shared" si="390"/>
        <v>-1.0408455656056446</v>
      </c>
      <c r="Q1274" s="76">
        <f t="shared" si="391"/>
        <v>0.605195533283861</v>
      </c>
      <c r="R1274" s="76">
        <f t="shared" si="392"/>
        <v>1.8316103146534117</v>
      </c>
      <c r="S1274" s="76">
        <f t="shared" si="393"/>
        <v>0.64684406084231982</v>
      </c>
      <c r="T1274" s="76">
        <f t="shared" si="394"/>
        <v>0.35315593915768018</v>
      </c>
      <c r="U1274" s="76">
        <f t="shared" si="395"/>
        <v>-1.0408455656056446</v>
      </c>
      <c r="W1274" s="76">
        <f t="shared" si="396"/>
        <v>0</v>
      </c>
      <c r="X1274" s="76">
        <f t="shared" si="397"/>
        <v>1</v>
      </c>
      <c r="Y1274" s="76">
        <f t="shared" si="398"/>
        <v>0.5</v>
      </c>
      <c r="Z1274" s="76">
        <f t="shared" si="380"/>
        <v>0.5</v>
      </c>
      <c r="AA1274" s="76">
        <f t="shared" si="399"/>
        <v>-0.69314718055994529</v>
      </c>
    </row>
    <row r="1275" spans="1:27" x14ac:dyDescent="0.25">
      <c r="A1275">
        <v>0</v>
      </c>
      <c r="B1275">
        <v>0</v>
      </c>
      <c r="C1275">
        <v>0</v>
      </c>
      <c r="E1275" s="87">
        <f t="shared" si="381"/>
        <v>0</v>
      </c>
      <c r="F1275" s="87">
        <f t="shared" si="382"/>
        <v>1</v>
      </c>
      <c r="G1275" s="87">
        <f t="shared" si="383"/>
        <v>0.5</v>
      </c>
      <c r="H1275" s="87">
        <f t="shared" si="384"/>
        <v>0.5</v>
      </c>
      <c r="I1275" s="87">
        <f t="shared" si="385"/>
        <v>-0.69314718055994529</v>
      </c>
      <c r="K1275" s="76">
        <f t="shared" si="386"/>
        <v>0</v>
      </c>
      <c r="L1275" s="76">
        <f t="shared" si="387"/>
        <v>1</v>
      </c>
      <c r="M1275" s="76">
        <f t="shared" si="388"/>
        <v>0.5</v>
      </c>
      <c r="N1275" s="76">
        <f t="shared" si="389"/>
        <v>0.5</v>
      </c>
      <c r="O1275" s="76">
        <f t="shared" si="390"/>
        <v>-0.69314718055994529</v>
      </c>
      <c r="Q1275" s="76">
        <f t="shared" si="391"/>
        <v>0</v>
      </c>
      <c r="R1275" s="76">
        <f t="shared" si="392"/>
        <v>1</v>
      </c>
      <c r="S1275" s="76">
        <f t="shared" si="393"/>
        <v>0.5</v>
      </c>
      <c r="T1275" s="76">
        <f t="shared" si="394"/>
        <v>0.5</v>
      </c>
      <c r="U1275" s="76">
        <f t="shared" si="395"/>
        <v>-0.69314718055994529</v>
      </c>
      <c r="W1275" s="76">
        <f t="shared" si="396"/>
        <v>0</v>
      </c>
      <c r="X1275" s="76">
        <f t="shared" si="397"/>
        <v>1</v>
      </c>
      <c r="Y1275" s="76">
        <f t="shared" si="398"/>
        <v>0.5</v>
      </c>
      <c r="Z1275" s="76">
        <f t="shared" si="380"/>
        <v>0.5</v>
      </c>
      <c r="AA1275" s="76">
        <f t="shared" si="399"/>
        <v>-0.69314718055994529</v>
      </c>
    </row>
    <row r="1276" spans="1:27" x14ac:dyDescent="0.25">
      <c r="A1276">
        <v>0</v>
      </c>
      <c r="B1276">
        <v>0</v>
      </c>
      <c r="C1276">
        <v>1</v>
      </c>
      <c r="E1276" s="87">
        <f t="shared" si="381"/>
        <v>0</v>
      </c>
      <c r="F1276" s="87">
        <f t="shared" si="382"/>
        <v>1</v>
      </c>
      <c r="G1276" s="87">
        <f t="shared" si="383"/>
        <v>0.5</v>
      </c>
      <c r="H1276" s="87">
        <f t="shared" si="384"/>
        <v>0.5</v>
      </c>
      <c r="I1276" s="87">
        <f t="shared" si="385"/>
        <v>-0.69314718055994529</v>
      </c>
      <c r="K1276" s="76">
        <f t="shared" si="386"/>
        <v>0.605195533283861</v>
      </c>
      <c r="L1276" s="76">
        <f t="shared" si="387"/>
        <v>1.8316103146534117</v>
      </c>
      <c r="M1276" s="76">
        <f t="shared" si="388"/>
        <v>0.64684406084231982</v>
      </c>
      <c r="N1276" s="76">
        <f t="shared" si="389"/>
        <v>0.35315593915768018</v>
      </c>
      <c r="O1276" s="76">
        <f t="shared" si="390"/>
        <v>-1.0408455656056446</v>
      </c>
      <c r="Q1276" s="76">
        <f t="shared" si="391"/>
        <v>0.605195533283861</v>
      </c>
      <c r="R1276" s="76">
        <f t="shared" si="392"/>
        <v>1.8316103146534117</v>
      </c>
      <c r="S1276" s="76">
        <f t="shared" si="393"/>
        <v>0.64684406084231982</v>
      </c>
      <c r="T1276" s="76">
        <f t="shared" si="394"/>
        <v>0.35315593915768018</v>
      </c>
      <c r="U1276" s="76">
        <f t="shared" si="395"/>
        <v>-1.0408455656056446</v>
      </c>
      <c r="W1276" s="76">
        <f t="shared" si="396"/>
        <v>0</v>
      </c>
      <c r="X1276" s="76">
        <f t="shared" si="397"/>
        <v>1</v>
      </c>
      <c r="Y1276" s="76">
        <f t="shared" si="398"/>
        <v>0.5</v>
      </c>
      <c r="Z1276" s="76">
        <f t="shared" si="380"/>
        <v>0.5</v>
      </c>
      <c r="AA1276" s="76">
        <f t="shared" si="399"/>
        <v>-0.69314718055994529</v>
      </c>
    </row>
    <row r="1277" spans="1:27" x14ac:dyDescent="0.25">
      <c r="A1277">
        <v>0</v>
      </c>
      <c r="B1277">
        <v>0</v>
      </c>
      <c r="C1277">
        <v>0</v>
      </c>
      <c r="E1277" s="87">
        <f t="shared" si="381"/>
        <v>0</v>
      </c>
      <c r="F1277" s="87">
        <f t="shared" si="382"/>
        <v>1</v>
      </c>
      <c r="G1277" s="87">
        <f t="shared" si="383"/>
        <v>0.5</v>
      </c>
      <c r="H1277" s="87">
        <f t="shared" si="384"/>
        <v>0.5</v>
      </c>
      <c r="I1277" s="87">
        <f t="shared" si="385"/>
        <v>-0.69314718055994529</v>
      </c>
      <c r="K1277" s="76">
        <f t="shared" si="386"/>
        <v>0</v>
      </c>
      <c r="L1277" s="76">
        <f t="shared" si="387"/>
        <v>1</v>
      </c>
      <c r="M1277" s="76">
        <f t="shared" si="388"/>
        <v>0.5</v>
      </c>
      <c r="N1277" s="76">
        <f t="shared" si="389"/>
        <v>0.5</v>
      </c>
      <c r="O1277" s="76">
        <f t="shared" si="390"/>
        <v>-0.69314718055994529</v>
      </c>
      <c r="Q1277" s="76">
        <f t="shared" si="391"/>
        <v>0</v>
      </c>
      <c r="R1277" s="76">
        <f t="shared" si="392"/>
        <v>1</v>
      </c>
      <c r="S1277" s="76">
        <f t="shared" si="393"/>
        <v>0.5</v>
      </c>
      <c r="T1277" s="76">
        <f t="shared" si="394"/>
        <v>0.5</v>
      </c>
      <c r="U1277" s="76">
        <f t="shared" si="395"/>
        <v>-0.69314718055994529</v>
      </c>
      <c r="W1277" s="76">
        <f t="shared" si="396"/>
        <v>0</v>
      </c>
      <c r="X1277" s="76">
        <f t="shared" si="397"/>
        <v>1</v>
      </c>
      <c r="Y1277" s="76">
        <f t="shared" si="398"/>
        <v>0.5</v>
      </c>
      <c r="Z1277" s="76">
        <f t="shared" si="380"/>
        <v>0.5</v>
      </c>
      <c r="AA1277" s="76">
        <f t="shared" si="399"/>
        <v>-0.69314718055994529</v>
      </c>
    </row>
    <row r="1278" spans="1:27" x14ac:dyDescent="0.25">
      <c r="A1278">
        <v>0</v>
      </c>
      <c r="B1278">
        <v>0</v>
      </c>
      <c r="C1278">
        <v>0</v>
      </c>
      <c r="E1278" s="87">
        <f t="shared" si="381"/>
        <v>0</v>
      </c>
      <c r="F1278" s="87">
        <f t="shared" si="382"/>
        <v>1</v>
      </c>
      <c r="G1278" s="87">
        <f t="shared" si="383"/>
        <v>0.5</v>
      </c>
      <c r="H1278" s="87">
        <f t="shared" si="384"/>
        <v>0.5</v>
      </c>
      <c r="I1278" s="87">
        <f t="shared" si="385"/>
        <v>-0.69314718055994529</v>
      </c>
      <c r="K1278" s="76">
        <f t="shared" si="386"/>
        <v>0</v>
      </c>
      <c r="L1278" s="76">
        <f t="shared" si="387"/>
        <v>1</v>
      </c>
      <c r="M1278" s="76">
        <f t="shared" si="388"/>
        <v>0.5</v>
      </c>
      <c r="N1278" s="76">
        <f t="shared" si="389"/>
        <v>0.5</v>
      </c>
      <c r="O1278" s="76">
        <f t="shared" si="390"/>
        <v>-0.69314718055994529</v>
      </c>
      <c r="Q1278" s="76">
        <f t="shared" si="391"/>
        <v>0</v>
      </c>
      <c r="R1278" s="76">
        <f t="shared" si="392"/>
        <v>1</v>
      </c>
      <c r="S1278" s="76">
        <f t="shared" si="393"/>
        <v>0.5</v>
      </c>
      <c r="T1278" s="76">
        <f t="shared" si="394"/>
        <v>0.5</v>
      </c>
      <c r="U1278" s="76">
        <f t="shared" si="395"/>
        <v>-0.69314718055994529</v>
      </c>
      <c r="W1278" s="76">
        <f t="shared" si="396"/>
        <v>0</v>
      </c>
      <c r="X1278" s="76">
        <f t="shared" si="397"/>
        <v>1</v>
      </c>
      <c r="Y1278" s="76">
        <f t="shared" si="398"/>
        <v>0.5</v>
      </c>
      <c r="Z1278" s="76">
        <f t="shared" si="380"/>
        <v>0.5</v>
      </c>
      <c r="AA1278" s="76">
        <f t="shared" si="399"/>
        <v>-0.69314718055994529</v>
      </c>
    </row>
    <row r="1279" spans="1:27" x14ac:dyDescent="0.25">
      <c r="A1279">
        <v>0</v>
      </c>
      <c r="B1279">
        <v>0</v>
      </c>
      <c r="C1279">
        <v>0</v>
      </c>
      <c r="E1279" s="87">
        <f t="shared" si="381"/>
        <v>0</v>
      </c>
      <c r="F1279" s="87">
        <f t="shared" si="382"/>
        <v>1</v>
      </c>
      <c r="G1279" s="87">
        <f t="shared" si="383"/>
        <v>0.5</v>
      </c>
      <c r="H1279" s="87">
        <f t="shared" si="384"/>
        <v>0.5</v>
      </c>
      <c r="I1279" s="87">
        <f t="shared" si="385"/>
        <v>-0.69314718055994529</v>
      </c>
      <c r="K1279" s="76">
        <f t="shared" si="386"/>
        <v>0</v>
      </c>
      <c r="L1279" s="76">
        <f t="shared" si="387"/>
        <v>1</v>
      </c>
      <c r="M1279" s="76">
        <f t="shared" si="388"/>
        <v>0.5</v>
      </c>
      <c r="N1279" s="76">
        <f t="shared" si="389"/>
        <v>0.5</v>
      </c>
      <c r="O1279" s="76">
        <f t="shared" si="390"/>
        <v>-0.69314718055994529</v>
      </c>
      <c r="Q1279" s="76">
        <f t="shared" si="391"/>
        <v>0</v>
      </c>
      <c r="R1279" s="76">
        <f t="shared" si="392"/>
        <v>1</v>
      </c>
      <c r="S1279" s="76">
        <f t="shared" si="393"/>
        <v>0.5</v>
      </c>
      <c r="T1279" s="76">
        <f t="shared" si="394"/>
        <v>0.5</v>
      </c>
      <c r="U1279" s="76">
        <f t="shared" si="395"/>
        <v>-0.69314718055994529</v>
      </c>
      <c r="W1279" s="76">
        <f t="shared" si="396"/>
        <v>0</v>
      </c>
      <c r="X1279" s="76">
        <f t="shared" si="397"/>
        <v>1</v>
      </c>
      <c r="Y1279" s="76">
        <f t="shared" si="398"/>
        <v>0.5</v>
      </c>
      <c r="Z1279" s="76">
        <f t="shared" si="380"/>
        <v>0.5</v>
      </c>
      <c r="AA1279" s="76">
        <f t="shared" si="399"/>
        <v>-0.69314718055994529</v>
      </c>
    </row>
    <row r="1280" spans="1:27" x14ac:dyDescent="0.25">
      <c r="A1280">
        <v>0</v>
      </c>
      <c r="B1280">
        <v>0</v>
      </c>
      <c r="C1280">
        <v>0</v>
      </c>
      <c r="E1280" s="87">
        <f t="shared" si="381"/>
        <v>0</v>
      </c>
      <c r="F1280" s="87">
        <f t="shared" si="382"/>
        <v>1</v>
      </c>
      <c r="G1280" s="87">
        <f t="shared" si="383"/>
        <v>0.5</v>
      </c>
      <c r="H1280" s="87">
        <f t="shared" si="384"/>
        <v>0.5</v>
      </c>
      <c r="I1280" s="87">
        <f t="shared" si="385"/>
        <v>-0.69314718055994529</v>
      </c>
      <c r="K1280" s="76">
        <f t="shared" si="386"/>
        <v>0</v>
      </c>
      <c r="L1280" s="76">
        <f t="shared" si="387"/>
        <v>1</v>
      </c>
      <c r="M1280" s="76">
        <f t="shared" si="388"/>
        <v>0.5</v>
      </c>
      <c r="N1280" s="76">
        <f t="shared" si="389"/>
        <v>0.5</v>
      </c>
      <c r="O1280" s="76">
        <f t="shared" si="390"/>
        <v>-0.69314718055994529</v>
      </c>
      <c r="Q1280" s="76">
        <f t="shared" si="391"/>
        <v>0</v>
      </c>
      <c r="R1280" s="76">
        <f t="shared" si="392"/>
        <v>1</v>
      </c>
      <c r="S1280" s="76">
        <f t="shared" si="393"/>
        <v>0.5</v>
      </c>
      <c r="T1280" s="76">
        <f t="shared" si="394"/>
        <v>0.5</v>
      </c>
      <c r="U1280" s="76">
        <f t="shared" si="395"/>
        <v>-0.69314718055994529</v>
      </c>
      <c r="W1280" s="76">
        <f t="shared" si="396"/>
        <v>0</v>
      </c>
      <c r="X1280" s="76">
        <f t="shared" si="397"/>
        <v>1</v>
      </c>
      <c r="Y1280" s="76">
        <f t="shared" si="398"/>
        <v>0.5</v>
      </c>
      <c r="Z1280" s="76">
        <f t="shared" si="380"/>
        <v>0.5</v>
      </c>
      <c r="AA1280" s="76">
        <f t="shared" si="399"/>
        <v>-0.69314718055994529</v>
      </c>
    </row>
    <row r="1281" spans="1:27" x14ac:dyDescent="0.25">
      <c r="A1281">
        <v>0</v>
      </c>
      <c r="B1281">
        <v>0</v>
      </c>
      <c r="C1281">
        <v>1</v>
      </c>
      <c r="E1281" s="87">
        <f t="shared" si="381"/>
        <v>0</v>
      </c>
      <c r="F1281" s="87">
        <f t="shared" si="382"/>
        <v>1</v>
      </c>
      <c r="G1281" s="87">
        <f t="shared" si="383"/>
        <v>0.5</v>
      </c>
      <c r="H1281" s="87">
        <f t="shared" si="384"/>
        <v>0.5</v>
      </c>
      <c r="I1281" s="87">
        <f t="shared" si="385"/>
        <v>-0.69314718055994529</v>
      </c>
      <c r="K1281" s="76">
        <f t="shared" si="386"/>
        <v>0.605195533283861</v>
      </c>
      <c r="L1281" s="76">
        <f t="shared" si="387"/>
        <v>1.8316103146534117</v>
      </c>
      <c r="M1281" s="76">
        <f t="shared" si="388"/>
        <v>0.64684406084231982</v>
      </c>
      <c r="N1281" s="76">
        <f t="shared" si="389"/>
        <v>0.35315593915768018</v>
      </c>
      <c r="O1281" s="76">
        <f t="shared" si="390"/>
        <v>-1.0408455656056446</v>
      </c>
      <c r="Q1281" s="76">
        <f t="shared" si="391"/>
        <v>0.605195533283861</v>
      </c>
      <c r="R1281" s="76">
        <f t="shared" si="392"/>
        <v>1.8316103146534117</v>
      </c>
      <c r="S1281" s="76">
        <f t="shared" si="393"/>
        <v>0.64684406084231982</v>
      </c>
      <c r="T1281" s="76">
        <f t="shared" si="394"/>
        <v>0.35315593915768018</v>
      </c>
      <c r="U1281" s="76">
        <f t="shared" si="395"/>
        <v>-1.0408455656056446</v>
      </c>
      <c r="W1281" s="76">
        <f t="shared" si="396"/>
        <v>0</v>
      </c>
      <c r="X1281" s="76">
        <f t="shared" si="397"/>
        <v>1</v>
      </c>
      <c r="Y1281" s="76">
        <f t="shared" si="398"/>
        <v>0.5</v>
      </c>
      <c r="Z1281" s="76">
        <f t="shared" si="380"/>
        <v>0.5</v>
      </c>
      <c r="AA1281" s="76">
        <f t="shared" si="399"/>
        <v>-0.69314718055994529</v>
      </c>
    </row>
    <row r="1282" spans="1:27" x14ac:dyDescent="0.25">
      <c r="A1282">
        <v>0</v>
      </c>
      <c r="B1282">
        <v>0</v>
      </c>
      <c r="C1282">
        <v>0</v>
      </c>
      <c r="E1282" s="87">
        <f t="shared" si="381"/>
        <v>0</v>
      </c>
      <c r="F1282" s="87">
        <f t="shared" si="382"/>
        <v>1</v>
      </c>
      <c r="G1282" s="87">
        <f t="shared" si="383"/>
        <v>0.5</v>
      </c>
      <c r="H1282" s="87">
        <f t="shared" si="384"/>
        <v>0.5</v>
      </c>
      <c r="I1282" s="87">
        <f t="shared" si="385"/>
        <v>-0.69314718055994529</v>
      </c>
      <c r="K1282" s="76">
        <f t="shared" si="386"/>
        <v>0</v>
      </c>
      <c r="L1282" s="76">
        <f t="shared" si="387"/>
        <v>1</v>
      </c>
      <c r="M1282" s="76">
        <f t="shared" si="388"/>
        <v>0.5</v>
      </c>
      <c r="N1282" s="76">
        <f t="shared" si="389"/>
        <v>0.5</v>
      </c>
      <c r="O1282" s="76">
        <f t="shared" si="390"/>
        <v>-0.69314718055994529</v>
      </c>
      <c r="Q1282" s="76">
        <f t="shared" si="391"/>
        <v>0</v>
      </c>
      <c r="R1282" s="76">
        <f t="shared" si="392"/>
        <v>1</v>
      </c>
      <c r="S1282" s="76">
        <f t="shared" si="393"/>
        <v>0.5</v>
      </c>
      <c r="T1282" s="76">
        <f t="shared" si="394"/>
        <v>0.5</v>
      </c>
      <c r="U1282" s="76">
        <f t="shared" si="395"/>
        <v>-0.69314718055994529</v>
      </c>
      <c r="W1282" s="76">
        <f t="shared" si="396"/>
        <v>0</v>
      </c>
      <c r="X1282" s="76">
        <f t="shared" si="397"/>
        <v>1</v>
      </c>
      <c r="Y1282" s="76">
        <f t="shared" si="398"/>
        <v>0.5</v>
      </c>
      <c r="Z1282" s="76">
        <f t="shared" si="380"/>
        <v>0.5</v>
      </c>
      <c r="AA1282" s="76">
        <f t="shared" si="399"/>
        <v>-0.69314718055994529</v>
      </c>
    </row>
    <row r="1283" spans="1:27" x14ac:dyDescent="0.25">
      <c r="A1283">
        <v>0</v>
      </c>
      <c r="B1283">
        <v>0</v>
      </c>
      <c r="C1283">
        <v>0</v>
      </c>
      <c r="E1283" s="87">
        <f t="shared" si="381"/>
        <v>0</v>
      </c>
      <c r="F1283" s="87">
        <f t="shared" si="382"/>
        <v>1</v>
      </c>
      <c r="G1283" s="87">
        <f t="shared" si="383"/>
        <v>0.5</v>
      </c>
      <c r="H1283" s="87">
        <f t="shared" si="384"/>
        <v>0.5</v>
      </c>
      <c r="I1283" s="87">
        <f t="shared" si="385"/>
        <v>-0.69314718055994529</v>
      </c>
      <c r="K1283" s="76">
        <f t="shared" si="386"/>
        <v>0</v>
      </c>
      <c r="L1283" s="76">
        <f t="shared" si="387"/>
        <v>1</v>
      </c>
      <c r="M1283" s="76">
        <f t="shared" si="388"/>
        <v>0.5</v>
      </c>
      <c r="N1283" s="76">
        <f t="shared" si="389"/>
        <v>0.5</v>
      </c>
      <c r="O1283" s="76">
        <f t="shared" si="390"/>
        <v>-0.69314718055994529</v>
      </c>
      <c r="Q1283" s="76">
        <f t="shared" si="391"/>
        <v>0</v>
      </c>
      <c r="R1283" s="76">
        <f t="shared" si="392"/>
        <v>1</v>
      </c>
      <c r="S1283" s="76">
        <f t="shared" si="393"/>
        <v>0.5</v>
      </c>
      <c r="T1283" s="76">
        <f t="shared" si="394"/>
        <v>0.5</v>
      </c>
      <c r="U1283" s="76">
        <f t="shared" si="395"/>
        <v>-0.69314718055994529</v>
      </c>
      <c r="W1283" s="76">
        <f t="shared" si="396"/>
        <v>0</v>
      </c>
      <c r="X1283" s="76">
        <f t="shared" si="397"/>
        <v>1</v>
      </c>
      <c r="Y1283" s="76">
        <f t="shared" si="398"/>
        <v>0.5</v>
      </c>
      <c r="Z1283" s="76">
        <f t="shared" si="380"/>
        <v>0.5</v>
      </c>
      <c r="AA1283" s="76">
        <f t="shared" si="399"/>
        <v>-0.69314718055994529</v>
      </c>
    </row>
    <row r="1284" spans="1:27" x14ac:dyDescent="0.25">
      <c r="A1284">
        <v>0</v>
      </c>
      <c r="B1284">
        <v>0</v>
      </c>
      <c r="C1284">
        <v>0</v>
      </c>
      <c r="E1284" s="87">
        <f t="shared" si="381"/>
        <v>0</v>
      </c>
      <c r="F1284" s="87">
        <f t="shared" si="382"/>
        <v>1</v>
      </c>
      <c r="G1284" s="87">
        <f t="shared" si="383"/>
        <v>0.5</v>
      </c>
      <c r="H1284" s="87">
        <f t="shared" si="384"/>
        <v>0.5</v>
      </c>
      <c r="I1284" s="87">
        <f t="shared" si="385"/>
        <v>-0.69314718055994529</v>
      </c>
      <c r="K1284" s="76">
        <f t="shared" si="386"/>
        <v>0</v>
      </c>
      <c r="L1284" s="76">
        <f t="shared" si="387"/>
        <v>1</v>
      </c>
      <c r="M1284" s="76">
        <f t="shared" si="388"/>
        <v>0.5</v>
      </c>
      <c r="N1284" s="76">
        <f t="shared" si="389"/>
        <v>0.5</v>
      </c>
      <c r="O1284" s="76">
        <f t="shared" si="390"/>
        <v>-0.69314718055994529</v>
      </c>
      <c r="Q1284" s="76">
        <f t="shared" si="391"/>
        <v>0</v>
      </c>
      <c r="R1284" s="76">
        <f t="shared" si="392"/>
        <v>1</v>
      </c>
      <c r="S1284" s="76">
        <f t="shared" si="393"/>
        <v>0.5</v>
      </c>
      <c r="T1284" s="76">
        <f t="shared" si="394"/>
        <v>0.5</v>
      </c>
      <c r="U1284" s="76">
        <f t="shared" si="395"/>
        <v>-0.69314718055994529</v>
      </c>
      <c r="W1284" s="76">
        <f t="shared" si="396"/>
        <v>0</v>
      </c>
      <c r="X1284" s="76">
        <f t="shared" si="397"/>
        <v>1</v>
      </c>
      <c r="Y1284" s="76">
        <f t="shared" si="398"/>
        <v>0.5</v>
      </c>
      <c r="Z1284" s="76">
        <f t="shared" si="380"/>
        <v>0.5</v>
      </c>
      <c r="AA1284" s="76">
        <f t="shared" si="399"/>
        <v>-0.69314718055994529</v>
      </c>
    </row>
    <row r="1285" spans="1:27" x14ac:dyDescent="0.25">
      <c r="A1285">
        <v>0</v>
      </c>
      <c r="B1285">
        <v>0</v>
      </c>
      <c r="C1285">
        <v>0</v>
      </c>
      <c r="E1285" s="87">
        <f t="shared" si="381"/>
        <v>0</v>
      </c>
      <c r="F1285" s="87">
        <f t="shared" si="382"/>
        <v>1</v>
      </c>
      <c r="G1285" s="87">
        <f t="shared" si="383"/>
        <v>0.5</v>
      </c>
      <c r="H1285" s="87">
        <f t="shared" si="384"/>
        <v>0.5</v>
      </c>
      <c r="I1285" s="87">
        <f t="shared" si="385"/>
        <v>-0.69314718055994529</v>
      </c>
      <c r="K1285" s="76">
        <f t="shared" si="386"/>
        <v>0</v>
      </c>
      <c r="L1285" s="76">
        <f t="shared" si="387"/>
        <v>1</v>
      </c>
      <c r="M1285" s="76">
        <f t="shared" si="388"/>
        <v>0.5</v>
      </c>
      <c r="N1285" s="76">
        <f t="shared" si="389"/>
        <v>0.5</v>
      </c>
      <c r="O1285" s="76">
        <f t="shared" si="390"/>
        <v>-0.69314718055994529</v>
      </c>
      <c r="Q1285" s="76">
        <f t="shared" si="391"/>
        <v>0</v>
      </c>
      <c r="R1285" s="76">
        <f t="shared" si="392"/>
        <v>1</v>
      </c>
      <c r="S1285" s="76">
        <f t="shared" si="393"/>
        <v>0.5</v>
      </c>
      <c r="T1285" s="76">
        <f t="shared" si="394"/>
        <v>0.5</v>
      </c>
      <c r="U1285" s="76">
        <f t="shared" si="395"/>
        <v>-0.69314718055994529</v>
      </c>
      <c r="W1285" s="76">
        <f t="shared" si="396"/>
        <v>0</v>
      </c>
      <c r="X1285" s="76">
        <f t="shared" si="397"/>
        <v>1</v>
      </c>
      <c r="Y1285" s="76">
        <f t="shared" si="398"/>
        <v>0.5</v>
      </c>
      <c r="Z1285" s="76">
        <f t="shared" si="380"/>
        <v>0.5</v>
      </c>
      <c r="AA1285" s="76">
        <f t="shared" si="399"/>
        <v>-0.69314718055994529</v>
      </c>
    </row>
    <row r="1286" spans="1:27" x14ac:dyDescent="0.25">
      <c r="A1286">
        <v>0</v>
      </c>
      <c r="B1286">
        <v>0</v>
      </c>
      <c r="C1286">
        <v>0</v>
      </c>
      <c r="E1286" s="87">
        <f t="shared" si="381"/>
        <v>0</v>
      </c>
      <c r="F1286" s="87">
        <f t="shared" si="382"/>
        <v>1</v>
      </c>
      <c r="G1286" s="87">
        <f t="shared" si="383"/>
        <v>0.5</v>
      </c>
      <c r="H1286" s="87">
        <f t="shared" si="384"/>
        <v>0.5</v>
      </c>
      <c r="I1286" s="87">
        <f t="shared" si="385"/>
        <v>-0.69314718055994529</v>
      </c>
      <c r="K1286" s="76">
        <f t="shared" si="386"/>
        <v>0</v>
      </c>
      <c r="L1286" s="76">
        <f t="shared" si="387"/>
        <v>1</v>
      </c>
      <c r="M1286" s="76">
        <f t="shared" si="388"/>
        <v>0.5</v>
      </c>
      <c r="N1286" s="76">
        <f t="shared" si="389"/>
        <v>0.5</v>
      </c>
      <c r="O1286" s="76">
        <f t="shared" si="390"/>
        <v>-0.69314718055994529</v>
      </c>
      <c r="Q1286" s="76">
        <f t="shared" si="391"/>
        <v>0</v>
      </c>
      <c r="R1286" s="76">
        <f t="shared" si="392"/>
        <v>1</v>
      </c>
      <c r="S1286" s="76">
        <f t="shared" si="393"/>
        <v>0.5</v>
      </c>
      <c r="T1286" s="76">
        <f t="shared" si="394"/>
        <v>0.5</v>
      </c>
      <c r="U1286" s="76">
        <f t="shared" si="395"/>
        <v>-0.69314718055994529</v>
      </c>
      <c r="W1286" s="76">
        <f t="shared" si="396"/>
        <v>0</v>
      </c>
      <c r="X1286" s="76">
        <f t="shared" si="397"/>
        <v>1</v>
      </c>
      <c r="Y1286" s="76">
        <f t="shared" si="398"/>
        <v>0.5</v>
      </c>
      <c r="Z1286" s="76">
        <f t="shared" si="380"/>
        <v>0.5</v>
      </c>
      <c r="AA1286" s="76">
        <f t="shared" si="399"/>
        <v>-0.69314718055994529</v>
      </c>
    </row>
    <row r="1287" spans="1:27" x14ac:dyDescent="0.25">
      <c r="A1287">
        <v>0</v>
      </c>
      <c r="B1287">
        <v>0</v>
      </c>
      <c r="C1287">
        <v>1</v>
      </c>
      <c r="E1287" s="87">
        <f t="shared" si="381"/>
        <v>0</v>
      </c>
      <c r="F1287" s="87">
        <f t="shared" si="382"/>
        <v>1</v>
      </c>
      <c r="G1287" s="87">
        <f t="shared" si="383"/>
        <v>0.5</v>
      </c>
      <c r="H1287" s="87">
        <f t="shared" si="384"/>
        <v>0.5</v>
      </c>
      <c r="I1287" s="87">
        <f t="shared" si="385"/>
        <v>-0.69314718055994529</v>
      </c>
      <c r="K1287" s="76">
        <f t="shared" si="386"/>
        <v>0.605195533283861</v>
      </c>
      <c r="L1287" s="76">
        <f t="shared" si="387"/>
        <v>1.8316103146534117</v>
      </c>
      <c r="M1287" s="76">
        <f t="shared" si="388"/>
        <v>0.64684406084231982</v>
      </c>
      <c r="N1287" s="76">
        <f t="shared" si="389"/>
        <v>0.35315593915768018</v>
      </c>
      <c r="O1287" s="76">
        <f t="shared" si="390"/>
        <v>-1.0408455656056446</v>
      </c>
      <c r="Q1287" s="76">
        <f t="shared" si="391"/>
        <v>0.605195533283861</v>
      </c>
      <c r="R1287" s="76">
        <f t="shared" si="392"/>
        <v>1.8316103146534117</v>
      </c>
      <c r="S1287" s="76">
        <f t="shared" si="393"/>
        <v>0.64684406084231982</v>
      </c>
      <c r="T1287" s="76">
        <f t="shared" si="394"/>
        <v>0.35315593915768018</v>
      </c>
      <c r="U1287" s="76">
        <f t="shared" si="395"/>
        <v>-1.0408455656056446</v>
      </c>
      <c r="W1287" s="76">
        <f t="shared" si="396"/>
        <v>0</v>
      </c>
      <c r="X1287" s="76">
        <f t="shared" si="397"/>
        <v>1</v>
      </c>
      <c r="Y1287" s="76">
        <f t="shared" si="398"/>
        <v>0.5</v>
      </c>
      <c r="Z1287" s="76">
        <f t="shared" si="380"/>
        <v>0.5</v>
      </c>
      <c r="AA1287" s="76">
        <f t="shared" si="399"/>
        <v>-0.69314718055994529</v>
      </c>
    </row>
    <row r="1288" spans="1:27" x14ac:dyDescent="0.25">
      <c r="A1288">
        <v>0</v>
      </c>
      <c r="B1288">
        <v>0</v>
      </c>
      <c r="C1288">
        <v>0</v>
      </c>
      <c r="E1288" s="87">
        <f t="shared" si="381"/>
        <v>0</v>
      </c>
      <c r="F1288" s="87">
        <f t="shared" si="382"/>
        <v>1</v>
      </c>
      <c r="G1288" s="87">
        <f t="shared" si="383"/>
        <v>0.5</v>
      </c>
      <c r="H1288" s="87">
        <f t="shared" si="384"/>
        <v>0.5</v>
      </c>
      <c r="I1288" s="87">
        <f t="shared" si="385"/>
        <v>-0.69314718055994529</v>
      </c>
      <c r="K1288" s="76">
        <f t="shared" si="386"/>
        <v>0</v>
      </c>
      <c r="L1288" s="76">
        <f t="shared" si="387"/>
        <v>1</v>
      </c>
      <c r="M1288" s="76">
        <f t="shared" si="388"/>
        <v>0.5</v>
      </c>
      <c r="N1288" s="76">
        <f t="shared" si="389"/>
        <v>0.5</v>
      </c>
      <c r="O1288" s="76">
        <f t="shared" si="390"/>
        <v>-0.69314718055994529</v>
      </c>
      <c r="Q1288" s="76">
        <f t="shared" si="391"/>
        <v>0</v>
      </c>
      <c r="R1288" s="76">
        <f t="shared" si="392"/>
        <v>1</v>
      </c>
      <c r="S1288" s="76">
        <f t="shared" si="393"/>
        <v>0.5</v>
      </c>
      <c r="T1288" s="76">
        <f t="shared" si="394"/>
        <v>0.5</v>
      </c>
      <c r="U1288" s="76">
        <f t="shared" si="395"/>
        <v>-0.69314718055994529</v>
      </c>
      <c r="W1288" s="76">
        <f t="shared" si="396"/>
        <v>0</v>
      </c>
      <c r="X1288" s="76">
        <f t="shared" si="397"/>
        <v>1</v>
      </c>
      <c r="Y1288" s="76">
        <f t="shared" si="398"/>
        <v>0.5</v>
      </c>
      <c r="Z1288" s="76">
        <f t="shared" si="380"/>
        <v>0.5</v>
      </c>
      <c r="AA1288" s="76">
        <f t="shared" si="399"/>
        <v>-0.69314718055994529</v>
      </c>
    </row>
    <row r="1289" spans="1:27" x14ac:dyDescent="0.25">
      <c r="A1289">
        <v>0</v>
      </c>
      <c r="B1289">
        <v>0</v>
      </c>
      <c r="C1289">
        <v>0</v>
      </c>
      <c r="E1289" s="87">
        <f t="shared" si="381"/>
        <v>0</v>
      </c>
      <c r="F1289" s="87">
        <f t="shared" si="382"/>
        <v>1</v>
      </c>
      <c r="G1289" s="87">
        <f t="shared" si="383"/>
        <v>0.5</v>
      </c>
      <c r="H1289" s="87">
        <f t="shared" si="384"/>
        <v>0.5</v>
      </c>
      <c r="I1289" s="87">
        <f t="shared" si="385"/>
        <v>-0.69314718055994529</v>
      </c>
      <c r="K1289" s="76">
        <f t="shared" si="386"/>
        <v>0</v>
      </c>
      <c r="L1289" s="76">
        <f t="shared" si="387"/>
        <v>1</v>
      </c>
      <c r="M1289" s="76">
        <f t="shared" si="388"/>
        <v>0.5</v>
      </c>
      <c r="N1289" s="76">
        <f t="shared" si="389"/>
        <v>0.5</v>
      </c>
      <c r="O1289" s="76">
        <f t="shared" si="390"/>
        <v>-0.69314718055994529</v>
      </c>
      <c r="Q1289" s="76">
        <f t="shared" si="391"/>
        <v>0</v>
      </c>
      <c r="R1289" s="76">
        <f t="shared" si="392"/>
        <v>1</v>
      </c>
      <c r="S1289" s="76">
        <f t="shared" si="393"/>
        <v>0.5</v>
      </c>
      <c r="T1289" s="76">
        <f t="shared" si="394"/>
        <v>0.5</v>
      </c>
      <c r="U1289" s="76">
        <f t="shared" si="395"/>
        <v>-0.69314718055994529</v>
      </c>
      <c r="W1289" s="76">
        <f t="shared" si="396"/>
        <v>0</v>
      </c>
      <c r="X1289" s="76">
        <f t="shared" si="397"/>
        <v>1</v>
      </c>
      <c r="Y1289" s="76">
        <f t="shared" si="398"/>
        <v>0.5</v>
      </c>
      <c r="Z1289" s="76">
        <f t="shared" ref="Z1289:Z1352" si="400">IF(A1289=1,Y1289,1-Y1289)</f>
        <v>0.5</v>
      </c>
      <c r="AA1289" s="76">
        <f t="shared" si="399"/>
        <v>-0.69314718055994529</v>
      </c>
    </row>
    <row r="1290" spans="1:27" x14ac:dyDescent="0.25">
      <c r="A1290">
        <v>0</v>
      </c>
      <c r="B1290">
        <v>0</v>
      </c>
      <c r="C1290">
        <v>0</v>
      </c>
      <c r="E1290" s="87">
        <f t="shared" ref="E1290:E1353" si="401">$A$3+$B$3*$B1290</f>
        <v>0</v>
      </c>
      <c r="F1290" s="87">
        <f t="shared" ref="F1290:F1353" si="402">EXP(E1290)</f>
        <v>1</v>
      </c>
      <c r="G1290" s="87">
        <f t="shared" ref="G1290:G1353" si="403">F1290/(F1290+1)</f>
        <v>0.5</v>
      </c>
      <c r="H1290" s="87">
        <f t="shared" ref="H1290:H1353" si="404">IF($A1290=1,G1290,1-G1290)</f>
        <v>0.5</v>
      </c>
      <c r="I1290" s="87">
        <f t="shared" ref="I1290:I1353" si="405">LN(H1290)</f>
        <v>-0.69314718055994529</v>
      </c>
      <c r="K1290" s="76">
        <f t="shared" ref="K1290:K1353" si="406">$A$3+$B$3*$B1290+$C$3*$C1290</f>
        <v>0</v>
      </c>
      <c r="L1290" s="76">
        <f t="shared" ref="L1290:L1353" si="407">EXP(K1290)</f>
        <v>1</v>
      </c>
      <c r="M1290" s="76">
        <f t="shared" ref="M1290:M1353" si="408">L1290/(L1290+1)</f>
        <v>0.5</v>
      </c>
      <c r="N1290" s="76">
        <f t="shared" ref="N1290:N1353" si="409">IF($A1290=1,M1290,1-M1290)</f>
        <v>0.5</v>
      </c>
      <c r="O1290" s="76">
        <f t="shared" ref="O1290:O1353" si="410">LN(N1290)</f>
        <v>-0.69314718055994529</v>
      </c>
      <c r="Q1290" s="76">
        <f t="shared" ref="Q1290:Q1353" si="411">$A$3+$B$3*$B1290+$C$3*$C1290+$D$3*$B1290*$C1290</f>
        <v>0</v>
      </c>
      <c r="R1290" s="76">
        <f t="shared" ref="R1290:R1353" si="412">EXP(Q1290)</f>
        <v>1</v>
      </c>
      <c r="S1290" s="76">
        <f t="shared" ref="S1290:S1353" si="413">R1290/(R1290+1)</f>
        <v>0.5</v>
      </c>
      <c r="T1290" s="76">
        <f t="shared" ref="T1290:T1353" si="414">IF($A1290=1,S1290,1-S1290)</f>
        <v>0.5</v>
      </c>
      <c r="U1290" s="76">
        <f t="shared" ref="U1290:U1353" si="415">LN(T1290)</f>
        <v>-0.69314718055994529</v>
      </c>
      <c r="W1290" s="76">
        <f t="shared" ref="W1290:W1353" si="416">$A$3</f>
        <v>0</v>
      </c>
      <c r="X1290" s="76">
        <f t="shared" ref="X1290:X1353" si="417">EXP(W1290)</f>
        <v>1</v>
      </c>
      <c r="Y1290" s="76">
        <f t="shared" ref="Y1290:Y1353" si="418">X1290/(X1290+1)</f>
        <v>0.5</v>
      </c>
      <c r="Z1290" s="76">
        <f t="shared" si="400"/>
        <v>0.5</v>
      </c>
      <c r="AA1290" s="76">
        <f t="shared" ref="AA1290:AA1353" si="419">LN(Z1290)</f>
        <v>-0.69314718055994529</v>
      </c>
    </row>
    <row r="1291" spans="1:27" x14ac:dyDescent="0.25">
      <c r="A1291">
        <v>0</v>
      </c>
      <c r="B1291">
        <v>0</v>
      </c>
      <c r="C1291">
        <v>0</v>
      </c>
      <c r="E1291" s="87">
        <f t="shared" si="401"/>
        <v>0</v>
      </c>
      <c r="F1291" s="87">
        <f t="shared" si="402"/>
        <v>1</v>
      </c>
      <c r="G1291" s="87">
        <f t="shared" si="403"/>
        <v>0.5</v>
      </c>
      <c r="H1291" s="87">
        <f t="shared" si="404"/>
        <v>0.5</v>
      </c>
      <c r="I1291" s="87">
        <f t="shared" si="405"/>
        <v>-0.69314718055994529</v>
      </c>
      <c r="K1291" s="76">
        <f t="shared" si="406"/>
        <v>0</v>
      </c>
      <c r="L1291" s="76">
        <f t="shared" si="407"/>
        <v>1</v>
      </c>
      <c r="M1291" s="76">
        <f t="shared" si="408"/>
        <v>0.5</v>
      </c>
      <c r="N1291" s="76">
        <f t="shared" si="409"/>
        <v>0.5</v>
      </c>
      <c r="O1291" s="76">
        <f t="shared" si="410"/>
        <v>-0.69314718055994529</v>
      </c>
      <c r="Q1291" s="76">
        <f t="shared" si="411"/>
        <v>0</v>
      </c>
      <c r="R1291" s="76">
        <f t="shared" si="412"/>
        <v>1</v>
      </c>
      <c r="S1291" s="76">
        <f t="shared" si="413"/>
        <v>0.5</v>
      </c>
      <c r="T1291" s="76">
        <f t="shared" si="414"/>
        <v>0.5</v>
      </c>
      <c r="U1291" s="76">
        <f t="shared" si="415"/>
        <v>-0.69314718055994529</v>
      </c>
      <c r="W1291" s="76">
        <f t="shared" si="416"/>
        <v>0</v>
      </c>
      <c r="X1291" s="76">
        <f t="shared" si="417"/>
        <v>1</v>
      </c>
      <c r="Y1291" s="76">
        <f t="shared" si="418"/>
        <v>0.5</v>
      </c>
      <c r="Z1291" s="76">
        <f t="shared" si="400"/>
        <v>0.5</v>
      </c>
      <c r="AA1291" s="76">
        <f t="shared" si="419"/>
        <v>-0.69314718055994529</v>
      </c>
    </row>
    <row r="1292" spans="1:27" x14ac:dyDescent="0.25">
      <c r="A1292">
        <v>0</v>
      </c>
      <c r="B1292">
        <v>0</v>
      </c>
      <c r="C1292">
        <v>0</v>
      </c>
      <c r="E1292" s="87">
        <f t="shared" si="401"/>
        <v>0</v>
      </c>
      <c r="F1292" s="87">
        <f t="shared" si="402"/>
        <v>1</v>
      </c>
      <c r="G1292" s="87">
        <f t="shared" si="403"/>
        <v>0.5</v>
      </c>
      <c r="H1292" s="87">
        <f t="shared" si="404"/>
        <v>0.5</v>
      </c>
      <c r="I1292" s="87">
        <f t="shared" si="405"/>
        <v>-0.69314718055994529</v>
      </c>
      <c r="K1292" s="76">
        <f t="shared" si="406"/>
        <v>0</v>
      </c>
      <c r="L1292" s="76">
        <f t="shared" si="407"/>
        <v>1</v>
      </c>
      <c r="M1292" s="76">
        <f t="shared" si="408"/>
        <v>0.5</v>
      </c>
      <c r="N1292" s="76">
        <f t="shared" si="409"/>
        <v>0.5</v>
      </c>
      <c r="O1292" s="76">
        <f t="shared" si="410"/>
        <v>-0.69314718055994529</v>
      </c>
      <c r="Q1292" s="76">
        <f t="shared" si="411"/>
        <v>0</v>
      </c>
      <c r="R1292" s="76">
        <f t="shared" si="412"/>
        <v>1</v>
      </c>
      <c r="S1292" s="76">
        <f t="shared" si="413"/>
        <v>0.5</v>
      </c>
      <c r="T1292" s="76">
        <f t="shared" si="414"/>
        <v>0.5</v>
      </c>
      <c r="U1292" s="76">
        <f t="shared" si="415"/>
        <v>-0.69314718055994529</v>
      </c>
      <c r="W1292" s="76">
        <f t="shared" si="416"/>
        <v>0</v>
      </c>
      <c r="X1292" s="76">
        <f t="shared" si="417"/>
        <v>1</v>
      </c>
      <c r="Y1292" s="76">
        <f t="shared" si="418"/>
        <v>0.5</v>
      </c>
      <c r="Z1292" s="76">
        <f t="shared" si="400"/>
        <v>0.5</v>
      </c>
      <c r="AA1292" s="76">
        <f t="shared" si="419"/>
        <v>-0.69314718055994529</v>
      </c>
    </row>
    <row r="1293" spans="1:27" x14ac:dyDescent="0.25">
      <c r="A1293">
        <v>0</v>
      </c>
      <c r="B1293">
        <v>0</v>
      </c>
      <c r="C1293">
        <v>1</v>
      </c>
      <c r="E1293" s="87">
        <f t="shared" si="401"/>
        <v>0</v>
      </c>
      <c r="F1293" s="87">
        <f t="shared" si="402"/>
        <v>1</v>
      </c>
      <c r="G1293" s="87">
        <f t="shared" si="403"/>
        <v>0.5</v>
      </c>
      <c r="H1293" s="87">
        <f t="shared" si="404"/>
        <v>0.5</v>
      </c>
      <c r="I1293" s="87">
        <f t="shared" si="405"/>
        <v>-0.69314718055994529</v>
      </c>
      <c r="K1293" s="76">
        <f t="shared" si="406"/>
        <v>0.605195533283861</v>
      </c>
      <c r="L1293" s="76">
        <f t="shared" si="407"/>
        <v>1.8316103146534117</v>
      </c>
      <c r="M1293" s="76">
        <f t="shared" si="408"/>
        <v>0.64684406084231982</v>
      </c>
      <c r="N1293" s="76">
        <f t="shared" si="409"/>
        <v>0.35315593915768018</v>
      </c>
      <c r="O1293" s="76">
        <f t="shared" si="410"/>
        <v>-1.0408455656056446</v>
      </c>
      <c r="Q1293" s="76">
        <f t="shared" si="411"/>
        <v>0.605195533283861</v>
      </c>
      <c r="R1293" s="76">
        <f t="shared" si="412"/>
        <v>1.8316103146534117</v>
      </c>
      <c r="S1293" s="76">
        <f t="shared" si="413"/>
        <v>0.64684406084231982</v>
      </c>
      <c r="T1293" s="76">
        <f t="shared" si="414"/>
        <v>0.35315593915768018</v>
      </c>
      <c r="U1293" s="76">
        <f t="shared" si="415"/>
        <v>-1.0408455656056446</v>
      </c>
      <c r="W1293" s="76">
        <f t="shared" si="416"/>
        <v>0</v>
      </c>
      <c r="X1293" s="76">
        <f t="shared" si="417"/>
        <v>1</v>
      </c>
      <c r="Y1293" s="76">
        <f t="shared" si="418"/>
        <v>0.5</v>
      </c>
      <c r="Z1293" s="76">
        <f t="shared" si="400"/>
        <v>0.5</v>
      </c>
      <c r="AA1293" s="76">
        <f t="shared" si="419"/>
        <v>-0.69314718055994529</v>
      </c>
    </row>
    <row r="1294" spans="1:27" x14ac:dyDescent="0.25">
      <c r="A1294">
        <v>0</v>
      </c>
      <c r="B1294">
        <v>1</v>
      </c>
      <c r="C1294">
        <v>0</v>
      </c>
      <c r="E1294" s="87">
        <f t="shared" si="401"/>
        <v>1.462280267582817</v>
      </c>
      <c r="F1294" s="87">
        <f t="shared" si="402"/>
        <v>4.3157894714615983</v>
      </c>
      <c r="G1294" s="87">
        <f t="shared" si="403"/>
        <v>0.81188118804015652</v>
      </c>
      <c r="H1294" s="87">
        <f t="shared" si="404"/>
        <v>0.18811881195984348</v>
      </c>
      <c r="I1294" s="87">
        <f t="shared" si="405"/>
        <v>-1.6706815372567037</v>
      </c>
      <c r="K1294" s="76">
        <f t="shared" si="406"/>
        <v>1.462280267582817</v>
      </c>
      <c r="L1294" s="76">
        <f t="shared" si="407"/>
        <v>4.3157894714615983</v>
      </c>
      <c r="M1294" s="76">
        <f t="shared" si="408"/>
        <v>0.81188118804015652</v>
      </c>
      <c r="N1294" s="76">
        <f t="shared" si="409"/>
        <v>0.18811881195984348</v>
      </c>
      <c r="O1294" s="76">
        <f t="shared" si="410"/>
        <v>-1.6706815372567037</v>
      </c>
      <c r="Q1294" s="76">
        <f t="shared" si="411"/>
        <v>1.462280267582817</v>
      </c>
      <c r="R1294" s="76">
        <f t="shared" si="412"/>
        <v>4.3157894714615983</v>
      </c>
      <c r="S1294" s="76">
        <f t="shared" si="413"/>
        <v>0.81188118804015652</v>
      </c>
      <c r="T1294" s="76">
        <f t="shared" si="414"/>
        <v>0.18811881195984348</v>
      </c>
      <c r="U1294" s="76">
        <f t="shared" si="415"/>
        <v>-1.6706815372567037</v>
      </c>
      <c r="W1294" s="76">
        <f t="shared" si="416"/>
        <v>0</v>
      </c>
      <c r="X1294" s="76">
        <f t="shared" si="417"/>
        <v>1</v>
      </c>
      <c r="Y1294" s="76">
        <f t="shared" si="418"/>
        <v>0.5</v>
      </c>
      <c r="Z1294" s="76">
        <f t="shared" si="400"/>
        <v>0.5</v>
      </c>
      <c r="AA1294" s="76">
        <f t="shared" si="419"/>
        <v>-0.69314718055994529</v>
      </c>
    </row>
    <row r="1295" spans="1:27" x14ac:dyDescent="0.25">
      <c r="A1295">
        <v>0</v>
      </c>
      <c r="B1295">
        <v>1</v>
      </c>
      <c r="C1295">
        <v>0</v>
      </c>
      <c r="E1295" s="87">
        <f t="shared" si="401"/>
        <v>1.462280267582817</v>
      </c>
      <c r="F1295" s="87">
        <f t="shared" si="402"/>
        <v>4.3157894714615983</v>
      </c>
      <c r="G1295" s="87">
        <f t="shared" si="403"/>
        <v>0.81188118804015652</v>
      </c>
      <c r="H1295" s="87">
        <f t="shared" si="404"/>
        <v>0.18811881195984348</v>
      </c>
      <c r="I1295" s="87">
        <f t="shared" si="405"/>
        <v>-1.6706815372567037</v>
      </c>
      <c r="K1295" s="76">
        <f t="shared" si="406"/>
        <v>1.462280267582817</v>
      </c>
      <c r="L1295" s="76">
        <f t="shared" si="407"/>
        <v>4.3157894714615983</v>
      </c>
      <c r="M1295" s="76">
        <f t="shared" si="408"/>
        <v>0.81188118804015652</v>
      </c>
      <c r="N1295" s="76">
        <f t="shared" si="409"/>
        <v>0.18811881195984348</v>
      </c>
      <c r="O1295" s="76">
        <f t="shared" si="410"/>
        <v>-1.6706815372567037</v>
      </c>
      <c r="Q1295" s="76">
        <f t="shared" si="411"/>
        <v>1.462280267582817</v>
      </c>
      <c r="R1295" s="76">
        <f t="shared" si="412"/>
        <v>4.3157894714615983</v>
      </c>
      <c r="S1295" s="76">
        <f t="shared" si="413"/>
        <v>0.81188118804015652</v>
      </c>
      <c r="T1295" s="76">
        <f t="shared" si="414"/>
        <v>0.18811881195984348</v>
      </c>
      <c r="U1295" s="76">
        <f t="shared" si="415"/>
        <v>-1.6706815372567037</v>
      </c>
      <c r="W1295" s="76">
        <f t="shared" si="416"/>
        <v>0</v>
      </c>
      <c r="X1295" s="76">
        <f t="shared" si="417"/>
        <v>1</v>
      </c>
      <c r="Y1295" s="76">
        <f t="shared" si="418"/>
        <v>0.5</v>
      </c>
      <c r="Z1295" s="76">
        <f t="shared" si="400"/>
        <v>0.5</v>
      </c>
      <c r="AA1295" s="76">
        <f t="shared" si="419"/>
        <v>-0.69314718055994529</v>
      </c>
    </row>
    <row r="1296" spans="1:27" x14ac:dyDescent="0.25">
      <c r="A1296">
        <v>0</v>
      </c>
      <c r="B1296">
        <v>1</v>
      </c>
      <c r="C1296">
        <v>1</v>
      </c>
      <c r="E1296" s="87">
        <f t="shared" si="401"/>
        <v>1.462280267582817</v>
      </c>
      <c r="F1296" s="87">
        <f t="shared" si="402"/>
        <v>4.3157894714615983</v>
      </c>
      <c r="G1296" s="87">
        <f t="shared" si="403"/>
        <v>0.81188118804015652</v>
      </c>
      <c r="H1296" s="87">
        <f t="shared" si="404"/>
        <v>0.18811881195984348</v>
      </c>
      <c r="I1296" s="87">
        <f t="shared" si="405"/>
        <v>-1.6706815372567037</v>
      </c>
      <c r="K1296" s="76">
        <f t="shared" si="406"/>
        <v>2.0674758008666778</v>
      </c>
      <c r="L1296" s="76">
        <f t="shared" si="407"/>
        <v>7.9048445118016568</v>
      </c>
      <c r="M1296" s="76">
        <f t="shared" si="408"/>
        <v>0.88770157652110693</v>
      </c>
      <c r="N1296" s="76">
        <f t="shared" si="409"/>
        <v>0.11229842347889307</v>
      </c>
      <c r="O1296" s="76">
        <f t="shared" si="410"/>
        <v>-2.1865954558145249</v>
      </c>
      <c r="Q1296" s="76">
        <f t="shared" si="411"/>
        <v>4.0773020688385255</v>
      </c>
      <c r="R1296" s="76">
        <f t="shared" si="412"/>
        <v>58.986114505249297</v>
      </c>
      <c r="S1296" s="76">
        <f t="shared" si="413"/>
        <v>0.98332947535862669</v>
      </c>
      <c r="T1296" s="76">
        <f t="shared" si="414"/>
        <v>1.6670524641373308E-2</v>
      </c>
      <c r="U1296" s="76">
        <f t="shared" si="415"/>
        <v>-4.0941131105267123</v>
      </c>
      <c r="W1296" s="76">
        <f t="shared" si="416"/>
        <v>0</v>
      </c>
      <c r="X1296" s="76">
        <f t="shared" si="417"/>
        <v>1</v>
      </c>
      <c r="Y1296" s="76">
        <f t="shared" si="418"/>
        <v>0.5</v>
      </c>
      <c r="Z1296" s="76">
        <f t="shared" si="400"/>
        <v>0.5</v>
      </c>
      <c r="AA1296" s="76">
        <f t="shared" si="419"/>
        <v>-0.69314718055994529</v>
      </c>
    </row>
    <row r="1297" spans="1:27" x14ac:dyDescent="0.25">
      <c r="A1297">
        <v>0</v>
      </c>
      <c r="B1297">
        <v>0</v>
      </c>
      <c r="C1297">
        <v>0</v>
      </c>
      <c r="E1297" s="87">
        <f t="shared" si="401"/>
        <v>0</v>
      </c>
      <c r="F1297" s="87">
        <f t="shared" si="402"/>
        <v>1</v>
      </c>
      <c r="G1297" s="87">
        <f t="shared" si="403"/>
        <v>0.5</v>
      </c>
      <c r="H1297" s="87">
        <f t="shared" si="404"/>
        <v>0.5</v>
      </c>
      <c r="I1297" s="87">
        <f t="shared" si="405"/>
        <v>-0.69314718055994529</v>
      </c>
      <c r="K1297" s="76">
        <f t="shared" si="406"/>
        <v>0</v>
      </c>
      <c r="L1297" s="76">
        <f t="shared" si="407"/>
        <v>1</v>
      </c>
      <c r="M1297" s="76">
        <f t="shared" si="408"/>
        <v>0.5</v>
      </c>
      <c r="N1297" s="76">
        <f t="shared" si="409"/>
        <v>0.5</v>
      </c>
      <c r="O1297" s="76">
        <f t="shared" si="410"/>
        <v>-0.69314718055994529</v>
      </c>
      <c r="Q1297" s="76">
        <f t="shared" si="411"/>
        <v>0</v>
      </c>
      <c r="R1297" s="76">
        <f t="shared" si="412"/>
        <v>1</v>
      </c>
      <c r="S1297" s="76">
        <f t="shared" si="413"/>
        <v>0.5</v>
      </c>
      <c r="T1297" s="76">
        <f t="shared" si="414"/>
        <v>0.5</v>
      </c>
      <c r="U1297" s="76">
        <f t="shared" si="415"/>
        <v>-0.69314718055994529</v>
      </c>
      <c r="W1297" s="76">
        <f t="shared" si="416"/>
        <v>0</v>
      </c>
      <c r="X1297" s="76">
        <f t="shared" si="417"/>
        <v>1</v>
      </c>
      <c r="Y1297" s="76">
        <f t="shared" si="418"/>
        <v>0.5</v>
      </c>
      <c r="Z1297" s="76">
        <f t="shared" si="400"/>
        <v>0.5</v>
      </c>
      <c r="AA1297" s="76">
        <f t="shared" si="419"/>
        <v>-0.69314718055994529</v>
      </c>
    </row>
    <row r="1298" spans="1:27" x14ac:dyDescent="0.25">
      <c r="A1298">
        <v>0</v>
      </c>
      <c r="B1298">
        <v>0</v>
      </c>
      <c r="C1298">
        <v>0</v>
      </c>
      <c r="E1298" s="87">
        <f t="shared" si="401"/>
        <v>0</v>
      </c>
      <c r="F1298" s="87">
        <f t="shared" si="402"/>
        <v>1</v>
      </c>
      <c r="G1298" s="87">
        <f t="shared" si="403"/>
        <v>0.5</v>
      </c>
      <c r="H1298" s="87">
        <f t="shared" si="404"/>
        <v>0.5</v>
      </c>
      <c r="I1298" s="87">
        <f t="shared" si="405"/>
        <v>-0.69314718055994529</v>
      </c>
      <c r="K1298" s="76">
        <f t="shared" si="406"/>
        <v>0</v>
      </c>
      <c r="L1298" s="76">
        <f t="shared" si="407"/>
        <v>1</v>
      </c>
      <c r="M1298" s="76">
        <f t="shared" si="408"/>
        <v>0.5</v>
      </c>
      <c r="N1298" s="76">
        <f t="shared" si="409"/>
        <v>0.5</v>
      </c>
      <c r="O1298" s="76">
        <f t="shared" si="410"/>
        <v>-0.69314718055994529</v>
      </c>
      <c r="Q1298" s="76">
        <f t="shared" si="411"/>
        <v>0</v>
      </c>
      <c r="R1298" s="76">
        <f t="shared" si="412"/>
        <v>1</v>
      </c>
      <c r="S1298" s="76">
        <f t="shared" si="413"/>
        <v>0.5</v>
      </c>
      <c r="T1298" s="76">
        <f t="shared" si="414"/>
        <v>0.5</v>
      </c>
      <c r="U1298" s="76">
        <f t="shared" si="415"/>
        <v>-0.69314718055994529</v>
      </c>
      <c r="W1298" s="76">
        <f t="shared" si="416"/>
        <v>0</v>
      </c>
      <c r="X1298" s="76">
        <f t="shared" si="417"/>
        <v>1</v>
      </c>
      <c r="Y1298" s="76">
        <f t="shared" si="418"/>
        <v>0.5</v>
      </c>
      <c r="Z1298" s="76">
        <f t="shared" si="400"/>
        <v>0.5</v>
      </c>
      <c r="AA1298" s="76">
        <f t="shared" si="419"/>
        <v>-0.69314718055994529</v>
      </c>
    </row>
    <row r="1299" spans="1:27" x14ac:dyDescent="0.25">
      <c r="A1299">
        <v>0</v>
      </c>
      <c r="B1299">
        <v>1</v>
      </c>
      <c r="C1299">
        <v>0</v>
      </c>
      <c r="E1299" s="87">
        <f t="shared" si="401"/>
        <v>1.462280267582817</v>
      </c>
      <c r="F1299" s="87">
        <f t="shared" si="402"/>
        <v>4.3157894714615983</v>
      </c>
      <c r="G1299" s="87">
        <f t="shared" si="403"/>
        <v>0.81188118804015652</v>
      </c>
      <c r="H1299" s="87">
        <f t="shared" si="404"/>
        <v>0.18811881195984348</v>
      </c>
      <c r="I1299" s="87">
        <f t="shared" si="405"/>
        <v>-1.6706815372567037</v>
      </c>
      <c r="K1299" s="76">
        <f t="shared" si="406"/>
        <v>1.462280267582817</v>
      </c>
      <c r="L1299" s="76">
        <f t="shared" si="407"/>
        <v>4.3157894714615983</v>
      </c>
      <c r="M1299" s="76">
        <f t="shared" si="408"/>
        <v>0.81188118804015652</v>
      </c>
      <c r="N1299" s="76">
        <f t="shared" si="409"/>
        <v>0.18811881195984348</v>
      </c>
      <c r="O1299" s="76">
        <f t="shared" si="410"/>
        <v>-1.6706815372567037</v>
      </c>
      <c r="Q1299" s="76">
        <f t="shared" si="411"/>
        <v>1.462280267582817</v>
      </c>
      <c r="R1299" s="76">
        <f t="shared" si="412"/>
        <v>4.3157894714615983</v>
      </c>
      <c r="S1299" s="76">
        <f t="shared" si="413"/>
        <v>0.81188118804015652</v>
      </c>
      <c r="T1299" s="76">
        <f t="shared" si="414"/>
        <v>0.18811881195984348</v>
      </c>
      <c r="U1299" s="76">
        <f t="shared" si="415"/>
        <v>-1.6706815372567037</v>
      </c>
      <c r="W1299" s="76">
        <f t="shared" si="416"/>
        <v>0</v>
      </c>
      <c r="X1299" s="76">
        <f t="shared" si="417"/>
        <v>1</v>
      </c>
      <c r="Y1299" s="76">
        <f t="shared" si="418"/>
        <v>0.5</v>
      </c>
      <c r="Z1299" s="76">
        <f t="shared" si="400"/>
        <v>0.5</v>
      </c>
      <c r="AA1299" s="76">
        <f t="shared" si="419"/>
        <v>-0.69314718055994529</v>
      </c>
    </row>
    <row r="1300" spans="1:27" x14ac:dyDescent="0.25">
      <c r="A1300">
        <v>0</v>
      </c>
      <c r="B1300">
        <v>0</v>
      </c>
      <c r="C1300">
        <v>1</v>
      </c>
      <c r="E1300" s="87">
        <f t="shared" si="401"/>
        <v>0</v>
      </c>
      <c r="F1300" s="87">
        <f t="shared" si="402"/>
        <v>1</v>
      </c>
      <c r="G1300" s="87">
        <f t="shared" si="403"/>
        <v>0.5</v>
      </c>
      <c r="H1300" s="87">
        <f t="shared" si="404"/>
        <v>0.5</v>
      </c>
      <c r="I1300" s="87">
        <f t="shared" si="405"/>
        <v>-0.69314718055994529</v>
      </c>
      <c r="K1300" s="76">
        <f t="shared" si="406"/>
        <v>0.605195533283861</v>
      </c>
      <c r="L1300" s="76">
        <f t="shared" si="407"/>
        <v>1.8316103146534117</v>
      </c>
      <c r="M1300" s="76">
        <f t="shared" si="408"/>
        <v>0.64684406084231982</v>
      </c>
      <c r="N1300" s="76">
        <f t="shared" si="409"/>
        <v>0.35315593915768018</v>
      </c>
      <c r="O1300" s="76">
        <f t="shared" si="410"/>
        <v>-1.0408455656056446</v>
      </c>
      <c r="Q1300" s="76">
        <f t="shared" si="411"/>
        <v>0.605195533283861</v>
      </c>
      <c r="R1300" s="76">
        <f t="shared" si="412"/>
        <v>1.8316103146534117</v>
      </c>
      <c r="S1300" s="76">
        <f t="shared" si="413"/>
        <v>0.64684406084231982</v>
      </c>
      <c r="T1300" s="76">
        <f t="shared" si="414"/>
        <v>0.35315593915768018</v>
      </c>
      <c r="U1300" s="76">
        <f t="shared" si="415"/>
        <v>-1.0408455656056446</v>
      </c>
      <c r="W1300" s="76">
        <f t="shared" si="416"/>
        <v>0</v>
      </c>
      <c r="X1300" s="76">
        <f t="shared" si="417"/>
        <v>1</v>
      </c>
      <c r="Y1300" s="76">
        <f t="shared" si="418"/>
        <v>0.5</v>
      </c>
      <c r="Z1300" s="76">
        <f t="shared" si="400"/>
        <v>0.5</v>
      </c>
      <c r="AA1300" s="76">
        <f t="shared" si="419"/>
        <v>-0.69314718055994529</v>
      </c>
    </row>
    <row r="1301" spans="1:27" x14ac:dyDescent="0.25">
      <c r="A1301">
        <v>0</v>
      </c>
      <c r="B1301">
        <v>0</v>
      </c>
      <c r="C1301">
        <v>0</v>
      </c>
      <c r="E1301" s="87">
        <f t="shared" si="401"/>
        <v>0</v>
      </c>
      <c r="F1301" s="87">
        <f t="shared" si="402"/>
        <v>1</v>
      </c>
      <c r="G1301" s="87">
        <f t="shared" si="403"/>
        <v>0.5</v>
      </c>
      <c r="H1301" s="87">
        <f t="shared" si="404"/>
        <v>0.5</v>
      </c>
      <c r="I1301" s="87">
        <f t="shared" si="405"/>
        <v>-0.69314718055994529</v>
      </c>
      <c r="K1301" s="76">
        <f t="shared" si="406"/>
        <v>0</v>
      </c>
      <c r="L1301" s="76">
        <f t="shared" si="407"/>
        <v>1</v>
      </c>
      <c r="M1301" s="76">
        <f t="shared" si="408"/>
        <v>0.5</v>
      </c>
      <c r="N1301" s="76">
        <f t="shared" si="409"/>
        <v>0.5</v>
      </c>
      <c r="O1301" s="76">
        <f t="shared" si="410"/>
        <v>-0.69314718055994529</v>
      </c>
      <c r="Q1301" s="76">
        <f t="shared" si="411"/>
        <v>0</v>
      </c>
      <c r="R1301" s="76">
        <f t="shared" si="412"/>
        <v>1</v>
      </c>
      <c r="S1301" s="76">
        <f t="shared" si="413"/>
        <v>0.5</v>
      </c>
      <c r="T1301" s="76">
        <f t="shared" si="414"/>
        <v>0.5</v>
      </c>
      <c r="U1301" s="76">
        <f t="shared" si="415"/>
        <v>-0.69314718055994529</v>
      </c>
      <c r="W1301" s="76">
        <f t="shared" si="416"/>
        <v>0</v>
      </c>
      <c r="X1301" s="76">
        <f t="shared" si="417"/>
        <v>1</v>
      </c>
      <c r="Y1301" s="76">
        <f t="shared" si="418"/>
        <v>0.5</v>
      </c>
      <c r="Z1301" s="76">
        <f t="shared" si="400"/>
        <v>0.5</v>
      </c>
      <c r="AA1301" s="76">
        <f t="shared" si="419"/>
        <v>-0.69314718055994529</v>
      </c>
    </row>
    <row r="1302" spans="1:27" x14ac:dyDescent="0.25">
      <c r="A1302">
        <v>0</v>
      </c>
      <c r="B1302">
        <v>0</v>
      </c>
      <c r="C1302">
        <v>1</v>
      </c>
      <c r="E1302" s="87">
        <f t="shared" si="401"/>
        <v>0</v>
      </c>
      <c r="F1302" s="87">
        <f t="shared" si="402"/>
        <v>1</v>
      </c>
      <c r="G1302" s="87">
        <f t="shared" si="403"/>
        <v>0.5</v>
      </c>
      <c r="H1302" s="87">
        <f t="shared" si="404"/>
        <v>0.5</v>
      </c>
      <c r="I1302" s="87">
        <f t="shared" si="405"/>
        <v>-0.69314718055994529</v>
      </c>
      <c r="K1302" s="76">
        <f t="shared" si="406"/>
        <v>0.605195533283861</v>
      </c>
      <c r="L1302" s="76">
        <f t="shared" si="407"/>
        <v>1.8316103146534117</v>
      </c>
      <c r="M1302" s="76">
        <f t="shared" si="408"/>
        <v>0.64684406084231982</v>
      </c>
      <c r="N1302" s="76">
        <f t="shared" si="409"/>
        <v>0.35315593915768018</v>
      </c>
      <c r="O1302" s="76">
        <f t="shared" si="410"/>
        <v>-1.0408455656056446</v>
      </c>
      <c r="Q1302" s="76">
        <f t="shared" si="411"/>
        <v>0.605195533283861</v>
      </c>
      <c r="R1302" s="76">
        <f t="shared" si="412"/>
        <v>1.8316103146534117</v>
      </c>
      <c r="S1302" s="76">
        <f t="shared" si="413"/>
        <v>0.64684406084231982</v>
      </c>
      <c r="T1302" s="76">
        <f t="shared" si="414"/>
        <v>0.35315593915768018</v>
      </c>
      <c r="U1302" s="76">
        <f t="shared" si="415"/>
        <v>-1.0408455656056446</v>
      </c>
      <c r="W1302" s="76">
        <f t="shared" si="416"/>
        <v>0</v>
      </c>
      <c r="X1302" s="76">
        <f t="shared" si="417"/>
        <v>1</v>
      </c>
      <c r="Y1302" s="76">
        <f t="shared" si="418"/>
        <v>0.5</v>
      </c>
      <c r="Z1302" s="76">
        <f t="shared" si="400"/>
        <v>0.5</v>
      </c>
      <c r="AA1302" s="76">
        <f t="shared" si="419"/>
        <v>-0.69314718055994529</v>
      </c>
    </row>
    <row r="1303" spans="1:27" x14ac:dyDescent="0.25">
      <c r="A1303">
        <v>0</v>
      </c>
      <c r="B1303">
        <v>0</v>
      </c>
      <c r="C1303">
        <v>0</v>
      </c>
      <c r="E1303" s="87">
        <f t="shared" si="401"/>
        <v>0</v>
      </c>
      <c r="F1303" s="87">
        <f t="shared" si="402"/>
        <v>1</v>
      </c>
      <c r="G1303" s="87">
        <f t="shared" si="403"/>
        <v>0.5</v>
      </c>
      <c r="H1303" s="87">
        <f t="shared" si="404"/>
        <v>0.5</v>
      </c>
      <c r="I1303" s="87">
        <f t="shared" si="405"/>
        <v>-0.69314718055994529</v>
      </c>
      <c r="K1303" s="76">
        <f t="shared" si="406"/>
        <v>0</v>
      </c>
      <c r="L1303" s="76">
        <f t="shared" si="407"/>
        <v>1</v>
      </c>
      <c r="M1303" s="76">
        <f t="shared" si="408"/>
        <v>0.5</v>
      </c>
      <c r="N1303" s="76">
        <f t="shared" si="409"/>
        <v>0.5</v>
      </c>
      <c r="O1303" s="76">
        <f t="shared" si="410"/>
        <v>-0.69314718055994529</v>
      </c>
      <c r="Q1303" s="76">
        <f t="shared" si="411"/>
        <v>0</v>
      </c>
      <c r="R1303" s="76">
        <f t="shared" si="412"/>
        <v>1</v>
      </c>
      <c r="S1303" s="76">
        <f t="shared" si="413"/>
        <v>0.5</v>
      </c>
      <c r="T1303" s="76">
        <f t="shared" si="414"/>
        <v>0.5</v>
      </c>
      <c r="U1303" s="76">
        <f t="shared" si="415"/>
        <v>-0.69314718055994529</v>
      </c>
      <c r="W1303" s="76">
        <f t="shared" si="416"/>
        <v>0</v>
      </c>
      <c r="X1303" s="76">
        <f t="shared" si="417"/>
        <v>1</v>
      </c>
      <c r="Y1303" s="76">
        <f t="shared" si="418"/>
        <v>0.5</v>
      </c>
      <c r="Z1303" s="76">
        <f t="shared" si="400"/>
        <v>0.5</v>
      </c>
      <c r="AA1303" s="76">
        <f t="shared" si="419"/>
        <v>-0.69314718055994529</v>
      </c>
    </row>
    <row r="1304" spans="1:27" x14ac:dyDescent="0.25">
      <c r="A1304">
        <v>0</v>
      </c>
      <c r="B1304">
        <v>0</v>
      </c>
      <c r="C1304">
        <v>0</v>
      </c>
      <c r="E1304" s="87">
        <f t="shared" si="401"/>
        <v>0</v>
      </c>
      <c r="F1304" s="87">
        <f t="shared" si="402"/>
        <v>1</v>
      </c>
      <c r="G1304" s="87">
        <f t="shared" si="403"/>
        <v>0.5</v>
      </c>
      <c r="H1304" s="87">
        <f t="shared" si="404"/>
        <v>0.5</v>
      </c>
      <c r="I1304" s="87">
        <f t="shared" si="405"/>
        <v>-0.69314718055994529</v>
      </c>
      <c r="K1304" s="76">
        <f t="shared" si="406"/>
        <v>0</v>
      </c>
      <c r="L1304" s="76">
        <f t="shared" si="407"/>
        <v>1</v>
      </c>
      <c r="M1304" s="76">
        <f t="shared" si="408"/>
        <v>0.5</v>
      </c>
      <c r="N1304" s="76">
        <f t="shared" si="409"/>
        <v>0.5</v>
      </c>
      <c r="O1304" s="76">
        <f t="shared" si="410"/>
        <v>-0.69314718055994529</v>
      </c>
      <c r="Q1304" s="76">
        <f t="shared" si="411"/>
        <v>0</v>
      </c>
      <c r="R1304" s="76">
        <f t="shared" si="412"/>
        <v>1</v>
      </c>
      <c r="S1304" s="76">
        <f t="shared" si="413"/>
        <v>0.5</v>
      </c>
      <c r="T1304" s="76">
        <f t="shared" si="414"/>
        <v>0.5</v>
      </c>
      <c r="U1304" s="76">
        <f t="shared" si="415"/>
        <v>-0.69314718055994529</v>
      </c>
      <c r="W1304" s="76">
        <f t="shared" si="416"/>
        <v>0</v>
      </c>
      <c r="X1304" s="76">
        <f t="shared" si="417"/>
        <v>1</v>
      </c>
      <c r="Y1304" s="76">
        <f t="shared" si="418"/>
        <v>0.5</v>
      </c>
      <c r="Z1304" s="76">
        <f t="shared" si="400"/>
        <v>0.5</v>
      </c>
      <c r="AA1304" s="76">
        <f t="shared" si="419"/>
        <v>-0.69314718055994529</v>
      </c>
    </row>
    <row r="1305" spans="1:27" x14ac:dyDescent="0.25">
      <c r="A1305">
        <v>0</v>
      </c>
      <c r="B1305">
        <v>1</v>
      </c>
      <c r="C1305">
        <v>0</v>
      </c>
      <c r="E1305" s="87">
        <f t="shared" si="401"/>
        <v>1.462280267582817</v>
      </c>
      <c r="F1305" s="87">
        <f t="shared" si="402"/>
        <v>4.3157894714615983</v>
      </c>
      <c r="G1305" s="87">
        <f t="shared" si="403"/>
        <v>0.81188118804015652</v>
      </c>
      <c r="H1305" s="87">
        <f t="shared" si="404"/>
        <v>0.18811881195984348</v>
      </c>
      <c r="I1305" s="87">
        <f t="shared" si="405"/>
        <v>-1.6706815372567037</v>
      </c>
      <c r="K1305" s="76">
        <f t="shared" si="406"/>
        <v>1.462280267582817</v>
      </c>
      <c r="L1305" s="76">
        <f t="shared" si="407"/>
        <v>4.3157894714615983</v>
      </c>
      <c r="M1305" s="76">
        <f t="shared" si="408"/>
        <v>0.81188118804015652</v>
      </c>
      <c r="N1305" s="76">
        <f t="shared" si="409"/>
        <v>0.18811881195984348</v>
      </c>
      <c r="O1305" s="76">
        <f t="shared" si="410"/>
        <v>-1.6706815372567037</v>
      </c>
      <c r="Q1305" s="76">
        <f t="shared" si="411"/>
        <v>1.462280267582817</v>
      </c>
      <c r="R1305" s="76">
        <f t="shared" si="412"/>
        <v>4.3157894714615983</v>
      </c>
      <c r="S1305" s="76">
        <f t="shared" si="413"/>
        <v>0.81188118804015652</v>
      </c>
      <c r="T1305" s="76">
        <f t="shared" si="414"/>
        <v>0.18811881195984348</v>
      </c>
      <c r="U1305" s="76">
        <f t="shared" si="415"/>
        <v>-1.6706815372567037</v>
      </c>
      <c r="W1305" s="76">
        <f t="shared" si="416"/>
        <v>0</v>
      </c>
      <c r="X1305" s="76">
        <f t="shared" si="417"/>
        <v>1</v>
      </c>
      <c r="Y1305" s="76">
        <f t="shared" si="418"/>
        <v>0.5</v>
      </c>
      <c r="Z1305" s="76">
        <f t="shared" si="400"/>
        <v>0.5</v>
      </c>
      <c r="AA1305" s="76">
        <f t="shared" si="419"/>
        <v>-0.69314718055994529</v>
      </c>
    </row>
    <row r="1306" spans="1:27" x14ac:dyDescent="0.25">
      <c r="A1306">
        <v>0</v>
      </c>
      <c r="B1306">
        <v>0</v>
      </c>
      <c r="C1306">
        <v>0</v>
      </c>
      <c r="E1306" s="87">
        <f t="shared" si="401"/>
        <v>0</v>
      </c>
      <c r="F1306" s="87">
        <f t="shared" si="402"/>
        <v>1</v>
      </c>
      <c r="G1306" s="87">
        <f t="shared" si="403"/>
        <v>0.5</v>
      </c>
      <c r="H1306" s="87">
        <f t="shared" si="404"/>
        <v>0.5</v>
      </c>
      <c r="I1306" s="87">
        <f t="shared" si="405"/>
        <v>-0.69314718055994529</v>
      </c>
      <c r="K1306" s="76">
        <f t="shared" si="406"/>
        <v>0</v>
      </c>
      <c r="L1306" s="76">
        <f t="shared" si="407"/>
        <v>1</v>
      </c>
      <c r="M1306" s="76">
        <f t="shared" si="408"/>
        <v>0.5</v>
      </c>
      <c r="N1306" s="76">
        <f t="shared" si="409"/>
        <v>0.5</v>
      </c>
      <c r="O1306" s="76">
        <f t="shared" si="410"/>
        <v>-0.69314718055994529</v>
      </c>
      <c r="Q1306" s="76">
        <f t="shared" si="411"/>
        <v>0</v>
      </c>
      <c r="R1306" s="76">
        <f t="shared" si="412"/>
        <v>1</v>
      </c>
      <c r="S1306" s="76">
        <f t="shared" si="413"/>
        <v>0.5</v>
      </c>
      <c r="T1306" s="76">
        <f t="shared" si="414"/>
        <v>0.5</v>
      </c>
      <c r="U1306" s="76">
        <f t="shared" si="415"/>
        <v>-0.69314718055994529</v>
      </c>
      <c r="W1306" s="76">
        <f t="shared" si="416"/>
        <v>0</v>
      </c>
      <c r="X1306" s="76">
        <f t="shared" si="417"/>
        <v>1</v>
      </c>
      <c r="Y1306" s="76">
        <f t="shared" si="418"/>
        <v>0.5</v>
      </c>
      <c r="Z1306" s="76">
        <f t="shared" si="400"/>
        <v>0.5</v>
      </c>
      <c r="AA1306" s="76">
        <f t="shared" si="419"/>
        <v>-0.69314718055994529</v>
      </c>
    </row>
    <row r="1307" spans="1:27" x14ac:dyDescent="0.25">
      <c r="A1307">
        <v>0</v>
      </c>
      <c r="B1307">
        <v>0</v>
      </c>
      <c r="C1307">
        <v>0</v>
      </c>
      <c r="E1307" s="87">
        <f t="shared" si="401"/>
        <v>0</v>
      </c>
      <c r="F1307" s="87">
        <f t="shared" si="402"/>
        <v>1</v>
      </c>
      <c r="G1307" s="87">
        <f t="shared" si="403"/>
        <v>0.5</v>
      </c>
      <c r="H1307" s="87">
        <f t="shared" si="404"/>
        <v>0.5</v>
      </c>
      <c r="I1307" s="87">
        <f t="shared" si="405"/>
        <v>-0.69314718055994529</v>
      </c>
      <c r="K1307" s="76">
        <f t="shared" si="406"/>
        <v>0</v>
      </c>
      <c r="L1307" s="76">
        <f t="shared" si="407"/>
        <v>1</v>
      </c>
      <c r="M1307" s="76">
        <f t="shared" si="408"/>
        <v>0.5</v>
      </c>
      <c r="N1307" s="76">
        <f t="shared" si="409"/>
        <v>0.5</v>
      </c>
      <c r="O1307" s="76">
        <f t="shared" si="410"/>
        <v>-0.69314718055994529</v>
      </c>
      <c r="Q1307" s="76">
        <f t="shared" si="411"/>
        <v>0</v>
      </c>
      <c r="R1307" s="76">
        <f t="shared" si="412"/>
        <v>1</v>
      </c>
      <c r="S1307" s="76">
        <f t="shared" si="413"/>
        <v>0.5</v>
      </c>
      <c r="T1307" s="76">
        <f t="shared" si="414"/>
        <v>0.5</v>
      </c>
      <c r="U1307" s="76">
        <f t="shared" si="415"/>
        <v>-0.69314718055994529</v>
      </c>
      <c r="W1307" s="76">
        <f t="shared" si="416"/>
        <v>0</v>
      </c>
      <c r="X1307" s="76">
        <f t="shared" si="417"/>
        <v>1</v>
      </c>
      <c r="Y1307" s="76">
        <f t="shared" si="418"/>
        <v>0.5</v>
      </c>
      <c r="Z1307" s="76">
        <f t="shared" si="400"/>
        <v>0.5</v>
      </c>
      <c r="AA1307" s="76">
        <f t="shared" si="419"/>
        <v>-0.69314718055994529</v>
      </c>
    </row>
    <row r="1308" spans="1:27" x14ac:dyDescent="0.25">
      <c r="A1308">
        <v>0</v>
      </c>
      <c r="B1308">
        <v>0</v>
      </c>
      <c r="C1308">
        <v>0</v>
      </c>
      <c r="E1308" s="87">
        <f t="shared" si="401"/>
        <v>0</v>
      </c>
      <c r="F1308" s="87">
        <f t="shared" si="402"/>
        <v>1</v>
      </c>
      <c r="G1308" s="87">
        <f t="shared" si="403"/>
        <v>0.5</v>
      </c>
      <c r="H1308" s="87">
        <f t="shared" si="404"/>
        <v>0.5</v>
      </c>
      <c r="I1308" s="87">
        <f t="shared" si="405"/>
        <v>-0.69314718055994529</v>
      </c>
      <c r="K1308" s="76">
        <f t="shared" si="406"/>
        <v>0</v>
      </c>
      <c r="L1308" s="76">
        <f t="shared" si="407"/>
        <v>1</v>
      </c>
      <c r="M1308" s="76">
        <f t="shared" si="408"/>
        <v>0.5</v>
      </c>
      <c r="N1308" s="76">
        <f t="shared" si="409"/>
        <v>0.5</v>
      </c>
      <c r="O1308" s="76">
        <f t="shared" si="410"/>
        <v>-0.69314718055994529</v>
      </c>
      <c r="Q1308" s="76">
        <f t="shared" si="411"/>
        <v>0</v>
      </c>
      <c r="R1308" s="76">
        <f t="shared" si="412"/>
        <v>1</v>
      </c>
      <c r="S1308" s="76">
        <f t="shared" si="413"/>
        <v>0.5</v>
      </c>
      <c r="T1308" s="76">
        <f t="shared" si="414"/>
        <v>0.5</v>
      </c>
      <c r="U1308" s="76">
        <f t="shared" si="415"/>
        <v>-0.69314718055994529</v>
      </c>
      <c r="W1308" s="76">
        <f t="shared" si="416"/>
        <v>0</v>
      </c>
      <c r="X1308" s="76">
        <f t="shared" si="417"/>
        <v>1</v>
      </c>
      <c r="Y1308" s="76">
        <f t="shared" si="418"/>
        <v>0.5</v>
      </c>
      <c r="Z1308" s="76">
        <f t="shared" si="400"/>
        <v>0.5</v>
      </c>
      <c r="AA1308" s="76">
        <f t="shared" si="419"/>
        <v>-0.69314718055994529</v>
      </c>
    </row>
    <row r="1309" spans="1:27" x14ac:dyDescent="0.25">
      <c r="A1309">
        <v>0</v>
      </c>
      <c r="B1309">
        <v>0</v>
      </c>
      <c r="C1309">
        <v>0</v>
      </c>
      <c r="E1309" s="87">
        <f t="shared" si="401"/>
        <v>0</v>
      </c>
      <c r="F1309" s="87">
        <f t="shared" si="402"/>
        <v>1</v>
      </c>
      <c r="G1309" s="87">
        <f t="shared" si="403"/>
        <v>0.5</v>
      </c>
      <c r="H1309" s="87">
        <f t="shared" si="404"/>
        <v>0.5</v>
      </c>
      <c r="I1309" s="87">
        <f t="shared" si="405"/>
        <v>-0.69314718055994529</v>
      </c>
      <c r="K1309" s="76">
        <f t="shared" si="406"/>
        <v>0</v>
      </c>
      <c r="L1309" s="76">
        <f t="shared" si="407"/>
        <v>1</v>
      </c>
      <c r="M1309" s="76">
        <f t="shared" si="408"/>
        <v>0.5</v>
      </c>
      <c r="N1309" s="76">
        <f t="shared" si="409"/>
        <v>0.5</v>
      </c>
      <c r="O1309" s="76">
        <f t="shared" si="410"/>
        <v>-0.69314718055994529</v>
      </c>
      <c r="Q1309" s="76">
        <f t="shared" si="411"/>
        <v>0</v>
      </c>
      <c r="R1309" s="76">
        <f t="shared" si="412"/>
        <v>1</v>
      </c>
      <c r="S1309" s="76">
        <f t="shared" si="413"/>
        <v>0.5</v>
      </c>
      <c r="T1309" s="76">
        <f t="shared" si="414"/>
        <v>0.5</v>
      </c>
      <c r="U1309" s="76">
        <f t="shared" si="415"/>
        <v>-0.69314718055994529</v>
      </c>
      <c r="W1309" s="76">
        <f t="shared" si="416"/>
        <v>0</v>
      </c>
      <c r="X1309" s="76">
        <f t="shared" si="417"/>
        <v>1</v>
      </c>
      <c r="Y1309" s="76">
        <f t="shared" si="418"/>
        <v>0.5</v>
      </c>
      <c r="Z1309" s="76">
        <f t="shared" si="400"/>
        <v>0.5</v>
      </c>
      <c r="AA1309" s="76">
        <f t="shared" si="419"/>
        <v>-0.69314718055994529</v>
      </c>
    </row>
    <row r="1310" spans="1:27" x14ac:dyDescent="0.25">
      <c r="A1310">
        <v>0</v>
      </c>
      <c r="B1310">
        <v>0</v>
      </c>
      <c r="C1310">
        <v>0</v>
      </c>
      <c r="E1310" s="87">
        <f t="shared" si="401"/>
        <v>0</v>
      </c>
      <c r="F1310" s="87">
        <f t="shared" si="402"/>
        <v>1</v>
      </c>
      <c r="G1310" s="87">
        <f t="shared" si="403"/>
        <v>0.5</v>
      </c>
      <c r="H1310" s="87">
        <f t="shared" si="404"/>
        <v>0.5</v>
      </c>
      <c r="I1310" s="87">
        <f t="shared" si="405"/>
        <v>-0.69314718055994529</v>
      </c>
      <c r="K1310" s="76">
        <f t="shared" si="406"/>
        <v>0</v>
      </c>
      <c r="L1310" s="76">
        <f t="shared" si="407"/>
        <v>1</v>
      </c>
      <c r="M1310" s="76">
        <f t="shared" si="408"/>
        <v>0.5</v>
      </c>
      <c r="N1310" s="76">
        <f t="shared" si="409"/>
        <v>0.5</v>
      </c>
      <c r="O1310" s="76">
        <f t="shared" si="410"/>
        <v>-0.69314718055994529</v>
      </c>
      <c r="Q1310" s="76">
        <f t="shared" si="411"/>
        <v>0</v>
      </c>
      <c r="R1310" s="76">
        <f t="shared" si="412"/>
        <v>1</v>
      </c>
      <c r="S1310" s="76">
        <f t="shared" si="413"/>
        <v>0.5</v>
      </c>
      <c r="T1310" s="76">
        <f t="shared" si="414"/>
        <v>0.5</v>
      </c>
      <c r="U1310" s="76">
        <f t="shared" si="415"/>
        <v>-0.69314718055994529</v>
      </c>
      <c r="W1310" s="76">
        <f t="shared" si="416"/>
        <v>0</v>
      </c>
      <c r="X1310" s="76">
        <f t="shared" si="417"/>
        <v>1</v>
      </c>
      <c r="Y1310" s="76">
        <f t="shared" si="418"/>
        <v>0.5</v>
      </c>
      <c r="Z1310" s="76">
        <f t="shared" si="400"/>
        <v>0.5</v>
      </c>
      <c r="AA1310" s="76">
        <f t="shared" si="419"/>
        <v>-0.69314718055994529</v>
      </c>
    </row>
    <row r="1311" spans="1:27" x14ac:dyDescent="0.25">
      <c r="A1311">
        <v>0</v>
      </c>
      <c r="B1311">
        <v>0</v>
      </c>
      <c r="C1311">
        <v>0</v>
      </c>
      <c r="E1311" s="87">
        <f t="shared" si="401"/>
        <v>0</v>
      </c>
      <c r="F1311" s="87">
        <f t="shared" si="402"/>
        <v>1</v>
      </c>
      <c r="G1311" s="87">
        <f t="shared" si="403"/>
        <v>0.5</v>
      </c>
      <c r="H1311" s="87">
        <f t="shared" si="404"/>
        <v>0.5</v>
      </c>
      <c r="I1311" s="87">
        <f t="shared" si="405"/>
        <v>-0.69314718055994529</v>
      </c>
      <c r="K1311" s="76">
        <f t="shared" si="406"/>
        <v>0</v>
      </c>
      <c r="L1311" s="76">
        <f t="shared" si="407"/>
        <v>1</v>
      </c>
      <c r="M1311" s="76">
        <f t="shared" si="408"/>
        <v>0.5</v>
      </c>
      <c r="N1311" s="76">
        <f t="shared" si="409"/>
        <v>0.5</v>
      </c>
      <c r="O1311" s="76">
        <f t="shared" si="410"/>
        <v>-0.69314718055994529</v>
      </c>
      <c r="Q1311" s="76">
        <f t="shared" si="411"/>
        <v>0</v>
      </c>
      <c r="R1311" s="76">
        <f t="shared" si="412"/>
        <v>1</v>
      </c>
      <c r="S1311" s="76">
        <f t="shared" si="413"/>
        <v>0.5</v>
      </c>
      <c r="T1311" s="76">
        <f t="shared" si="414"/>
        <v>0.5</v>
      </c>
      <c r="U1311" s="76">
        <f t="shared" si="415"/>
        <v>-0.69314718055994529</v>
      </c>
      <c r="W1311" s="76">
        <f t="shared" si="416"/>
        <v>0</v>
      </c>
      <c r="X1311" s="76">
        <f t="shared" si="417"/>
        <v>1</v>
      </c>
      <c r="Y1311" s="76">
        <f t="shared" si="418"/>
        <v>0.5</v>
      </c>
      <c r="Z1311" s="76">
        <f t="shared" si="400"/>
        <v>0.5</v>
      </c>
      <c r="AA1311" s="76">
        <f t="shared" si="419"/>
        <v>-0.69314718055994529</v>
      </c>
    </row>
    <row r="1312" spans="1:27" x14ac:dyDescent="0.25">
      <c r="A1312">
        <v>0</v>
      </c>
      <c r="B1312">
        <v>0</v>
      </c>
      <c r="C1312">
        <v>0</v>
      </c>
      <c r="E1312" s="87">
        <f t="shared" si="401"/>
        <v>0</v>
      </c>
      <c r="F1312" s="87">
        <f t="shared" si="402"/>
        <v>1</v>
      </c>
      <c r="G1312" s="87">
        <f t="shared" si="403"/>
        <v>0.5</v>
      </c>
      <c r="H1312" s="87">
        <f t="shared" si="404"/>
        <v>0.5</v>
      </c>
      <c r="I1312" s="87">
        <f t="shared" si="405"/>
        <v>-0.69314718055994529</v>
      </c>
      <c r="K1312" s="76">
        <f t="shared" si="406"/>
        <v>0</v>
      </c>
      <c r="L1312" s="76">
        <f t="shared" si="407"/>
        <v>1</v>
      </c>
      <c r="M1312" s="76">
        <f t="shared" si="408"/>
        <v>0.5</v>
      </c>
      <c r="N1312" s="76">
        <f t="shared" si="409"/>
        <v>0.5</v>
      </c>
      <c r="O1312" s="76">
        <f t="shared" si="410"/>
        <v>-0.69314718055994529</v>
      </c>
      <c r="Q1312" s="76">
        <f t="shared" si="411"/>
        <v>0</v>
      </c>
      <c r="R1312" s="76">
        <f t="shared" si="412"/>
        <v>1</v>
      </c>
      <c r="S1312" s="76">
        <f t="shared" si="413"/>
        <v>0.5</v>
      </c>
      <c r="T1312" s="76">
        <f t="shared" si="414"/>
        <v>0.5</v>
      </c>
      <c r="U1312" s="76">
        <f t="shared" si="415"/>
        <v>-0.69314718055994529</v>
      </c>
      <c r="W1312" s="76">
        <f t="shared" si="416"/>
        <v>0</v>
      </c>
      <c r="X1312" s="76">
        <f t="shared" si="417"/>
        <v>1</v>
      </c>
      <c r="Y1312" s="76">
        <f t="shared" si="418"/>
        <v>0.5</v>
      </c>
      <c r="Z1312" s="76">
        <f t="shared" si="400"/>
        <v>0.5</v>
      </c>
      <c r="AA1312" s="76">
        <f t="shared" si="419"/>
        <v>-0.69314718055994529</v>
      </c>
    </row>
    <row r="1313" spans="1:27" x14ac:dyDescent="0.25">
      <c r="A1313">
        <v>0</v>
      </c>
      <c r="B1313">
        <v>0</v>
      </c>
      <c r="C1313">
        <v>0</v>
      </c>
      <c r="E1313" s="87">
        <f t="shared" si="401"/>
        <v>0</v>
      </c>
      <c r="F1313" s="87">
        <f t="shared" si="402"/>
        <v>1</v>
      </c>
      <c r="G1313" s="87">
        <f t="shared" si="403"/>
        <v>0.5</v>
      </c>
      <c r="H1313" s="87">
        <f t="shared" si="404"/>
        <v>0.5</v>
      </c>
      <c r="I1313" s="87">
        <f t="shared" si="405"/>
        <v>-0.69314718055994529</v>
      </c>
      <c r="K1313" s="76">
        <f t="shared" si="406"/>
        <v>0</v>
      </c>
      <c r="L1313" s="76">
        <f t="shared" si="407"/>
        <v>1</v>
      </c>
      <c r="M1313" s="76">
        <f t="shared" si="408"/>
        <v>0.5</v>
      </c>
      <c r="N1313" s="76">
        <f t="shared" si="409"/>
        <v>0.5</v>
      </c>
      <c r="O1313" s="76">
        <f t="shared" si="410"/>
        <v>-0.69314718055994529</v>
      </c>
      <c r="Q1313" s="76">
        <f t="shared" si="411"/>
        <v>0</v>
      </c>
      <c r="R1313" s="76">
        <f t="shared" si="412"/>
        <v>1</v>
      </c>
      <c r="S1313" s="76">
        <f t="shared" si="413"/>
        <v>0.5</v>
      </c>
      <c r="T1313" s="76">
        <f t="shared" si="414"/>
        <v>0.5</v>
      </c>
      <c r="U1313" s="76">
        <f t="shared" si="415"/>
        <v>-0.69314718055994529</v>
      </c>
      <c r="W1313" s="76">
        <f t="shared" si="416"/>
        <v>0</v>
      </c>
      <c r="X1313" s="76">
        <f t="shared" si="417"/>
        <v>1</v>
      </c>
      <c r="Y1313" s="76">
        <f t="shared" si="418"/>
        <v>0.5</v>
      </c>
      <c r="Z1313" s="76">
        <f t="shared" si="400"/>
        <v>0.5</v>
      </c>
      <c r="AA1313" s="76">
        <f t="shared" si="419"/>
        <v>-0.69314718055994529</v>
      </c>
    </row>
    <row r="1314" spans="1:27" x14ac:dyDescent="0.25">
      <c r="A1314">
        <v>0</v>
      </c>
      <c r="B1314">
        <v>0</v>
      </c>
      <c r="C1314">
        <v>0</v>
      </c>
      <c r="E1314" s="87">
        <f t="shared" si="401"/>
        <v>0</v>
      </c>
      <c r="F1314" s="87">
        <f t="shared" si="402"/>
        <v>1</v>
      </c>
      <c r="G1314" s="87">
        <f t="shared" si="403"/>
        <v>0.5</v>
      </c>
      <c r="H1314" s="87">
        <f t="shared" si="404"/>
        <v>0.5</v>
      </c>
      <c r="I1314" s="87">
        <f t="shared" si="405"/>
        <v>-0.69314718055994529</v>
      </c>
      <c r="K1314" s="76">
        <f t="shared" si="406"/>
        <v>0</v>
      </c>
      <c r="L1314" s="76">
        <f t="shared" si="407"/>
        <v>1</v>
      </c>
      <c r="M1314" s="76">
        <f t="shared" si="408"/>
        <v>0.5</v>
      </c>
      <c r="N1314" s="76">
        <f t="shared" si="409"/>
        <v>0.5</v>
      </c>
      <c r="O1314" s="76">
        <f t="shared" si="410"/>
        <v>-0.69314718055994529</v>
      </c>
      <c r="Q1314" s="76">
        <f t="shared" si="411"/>
        <v>0</v>
      </c>
      <c r="R1314" s="76">
        <f t="shared" si="412"/>
        <v>1</v>
      </c>
      <c r="S1314" s="76">
        <f t="shared" si="413"/>
        <v>0.5</v>
      </c>
      <c r="T1314" s="76">
        <f t="shared" si="414"/>
        <v>0.5</v>
      </c>
      <c r="U1314" s="76">
        <f t="shared" si="415"/>
        <v>-0.69314718055994529</v>
      </c>
      <c r="W1314" s="76">
        <f t="shared" si="416"/>
        <v>0</v>
      </c>
      <c r="X1314" s="76">
        <f t="shared" si="417"/>
        <v>1</v>
      </c>
      <c r="Y1314" s="76">
        <f t="shared" si="418"/>
        <v>0.5</v>
      </c>
      <c r="Z1314" s="76">
        <f t="shared" si="400"/>
        <v>0.5</v>
      </c>
      <c r="AA1314" s="76">
        <f t="shared" si="419"/>
        <v>-0.69314718055994529</v>
      </c>
    </row>
    <row r="1315" spans="1:27" x14ac:dyDescent="0.25">
      <c r="A1315">
        <v>0</v>
      </c>
      <c r="B1315">
        <v>0</v>
      </c>
      <c r="C1315">
        <v>0</v>
      </c>
      <c r="E1315" s="87">
        <f t="shared" si="401"/>
        <v>0</v>
      </c>
      <c r="F1315" s="87">
        <f t="shared" si="402"/>
        <v>1</v>
      </c>
      <c r="G1315" s="87">
        <f t="shared" si="403"/>
        <v>0.5</v>
      </c>
      <c r="H1315" s="87">
        <f t="shared" si="404"/>
        <v>0.5</v>
      </c>
      <c r="I1315" s="87">
        <f t="shared" si="405"/>
        <v>-0.69314718055994529</v>
      </c>
      <c r="K1315" s="76">
        <f t="shared" si="406"/>
        <v>0</v>
      </c>
      <c r="L1315" s="76">
        <f t="shared" si="407"/>
        <v>1</v>
      </c>
      <c r="M1315" s="76">
        <f t="shared" si="408"/>
        <v>0.5</v>
      </c>
      <c r="N1315" s="76">
        <f t="shared" si="409"/>
        <v>0.5</v>
      </c>
      <c r="O1315" s="76">
        <f t="shared" si="410"/>
        <v>-0.69314718055994529</v>
      </c>
      <c r="Q1315" s="76">
        <f t="shared" si="411"/>
        <v>0</v>
      </c>
      <c r="R1315" s="76">
        <f t="shared" si="412"/>
        <v>1</v>
      </c>
      <c r="S1315" s="76">
        <f t="shared" si="413"/>
        <v>0.5</v>
      </c>
      <c r="T1315" s="76">
        <f t="shared" si="414"/>
        <v>0.5</v>
      </c>
      <c r="U1315" s="76">
        <f t="shared" si="415"/>
        <v>-0.69314718055994529</v>
      </c>
      <c r="W1315" s="76">
        <f t="shared" si="416"/>
        <v>0</v>
      </c>
      <c r="X1315" s="76">
        <f t="shared" si="417"/>
        <v>1</v>
      </c>
      <c r="Y1315" s="76">
        <f t="shared" si="418"/>
        <v>0.5</v>
      </c>
      <c r="Z1315" s="76">
        <f t="shared" si="400"/>
        <v>0.5</v>
      </c>
      <c r="AA1315" s="76">
        <f t="shared" si="419"/>
        <v>-0.69314718055994529</v>
      </c>
    </row>
    <row r="1316" spans="1:27" x14ac:dyDescent="0.25">
      <c r="A1316">
        <v>0</v>
      </c>
      <c r="B1316">
        <v>0</v>
      </c>
      <c r="C1316">
        <v>1</v>
      </c>
      <c r="E1316" s="87">
        <f t="shared" si="401"/>
        <v>0</v>
      </c>
      <c r="F1316" s="87">
        <f t="shared" si="402"/>
        <v>1</v>
      </c>
      <c r="G1316" s="87">
        <f t="shared" si="403"/>
        <v>0.5</v>
      </c>
      <c r="H1316" s="87">
        <f t="shared" si="404"/>
        <v>0.5</v>
      </c>
      <c r="I1316" s="87">
        <f t="shared" si="405"/>
        <v>-0.69314718055994529</v>
      </c>
      <c r="K1316" s="76">
        <f t="shared" si="406"/>
        <v>0.605195533283861</v>
      </c>
      <c r="L1316" s="76">
        <f t="shared" si="407"/>
        <v>1.8316103146534117</v>
      </c>
      <c r="M1316" s="76">
        <f t="shared" si="408"/>
        <v>0.64684406084231982</v>
      </c>
      <c r="N1316" s="76">
        <f t="shared" si="409"/>
        <v>0.35315593915768018</v>
      </c>
      <c r="O1316" s="76">
        <f t="shared" si="410"/>
        <v>-1.0408455656056446</v>
      </c>
      <c r="Q1316" s="76">
        <f t="shared" si="411"/>
        <v>0.605195533283861</v>
      </c>
      <c r="R1316" s="76">
        <f t="shared" si="412"/>
        <v>1.8316103146534117</v>
      </c>
      <c r="S1316" s="76">
        <f t="shared" si="413"/>
        <v>0.64684406084231982</v>
      </c>
      <c r="T1316" s="76">
        <f t="shared" si="414"/>
        <v>0.35315593915768018</v>
      </c>
      <c r="U1316" s="76">
        <f t="shared" si="415"/>
        <v>-1.0408455656056446</v>
      </c>
      <c r="W1316" s="76">
        <f t="shared" si="416"/>
        <v>0</v>
      </c>
      <c r="X1316" s="76">
        <f t="shared" si="417"/>
        <v>1</v>
      </c>
      <c r="Y1316" s="76">
        <f t="shared" si="418"/>
        <v>0.5</v>
      </c>
      <c r="Z1316" s="76">
        <f t="shared" si="400"/>
        <v>0.5</v>
      </c>
      <c r="AA1316" s="76">
        <f t="shared" si="419"/>
        <v>-0.69314718055994529</v>
      </c>
    </row>
    <row r="1317" spans="1:27" x14ac:dyDescent="0.25">
      <c r="A1317">
        <v>0</v>
      </c>
      <c r="B1317">
        <v>0</v>
      </c>
      <c r="C1317">
        <v>0</v>
      </c>
      <c r="E1317" s="87">
        <f t="shared" si="401"/>
        <v>0</v>
      </c>
      <c r="F1317" s="87">
        <f t="shared" si="402"/>
        <v>1</v>
      </c>
      <c r="G1317" s="87">
        <f t="shared" si="403"/>
        <v>0.5</v>
      </c>
      <c r="H1317" s="87">
        <f t="shared" si="404"/>
        <v>0.5</v>
      </c>
      <c r="I1317" s="87">
        <f t="shared" si="405"/>
        <v>-0.69314718055994529</v>
      </c>
      <c r="K1317" s="76">
        <f t="shared" si="406"/>
        <v>0</v>
      </c>
      <c r="L1317" s="76">
        <f t="shared" si="407"/>
        <v>1</v>
      </c>
      <c r="M1317" s="76">
        <f t="shared" si="408"/>
        <v>0.5</v>
      </c>
      <c r="N1317" s="76">
        <f t="shared" si="409"/>
        <v>0.5</v>
      </c>
      <c r="O1317" s="76">
        <f t="shared" si="410"/>
        <v>-0.69314718055994529</v>
      </c>
      <c r="Q1317" s="76">
        <f t="shared" si="411"/>
        <v>0</v>
      </c>
      <c r="R1317" s="76">
        <f t="shared" si="412"/>
        <v>1</v>
      </c>
      <c r="S1317" s="76">
        <f t="shared" si="413"/>
        <v>0.5</v>
      </c>
      <c r="T1317" s="76">
        <f t="shared" si="414"/>
        <v>0.5</v>
      </c>
      <c r="U1317" s="76">
        <f t="shared" si="415"/>
        <v>-0.69314718055994529</v>
      </c>
      <c r="W1317" s="76">
        <f t="shared" si="416"/>
        <v>0</v>
      </c>
      <c r="X1317" s="76">
        <f t="shared" si="417"/>
        <v>1</v>
      </c>
      <c r="Y1317" s="76">
        <f t="shared" si="418"/>
        <v>0.5</v>
      </c>
      <c r="Z1317" s="76">
        <f t="shared" si="400"/>
        <v>0.5</v>
      </c>
      <c r="AA1317" s="76">
        <f t="shared" si="419"/>
        <v>-0.69314718055994529</v>
      </c>
    </row>
    <row r="1318" spans="1:27" x14ac:dyDescent="0.25">
      <c r="A1318">
        <v>0</v>
      </c>
      <c r="B1318">
        <v>0</v>
      </c>
      <c r="C1318">
        <v>0</v>
      </c>
      <c r="E1318" s="87">
        <f t="shared" si="401"/>
        <v>0</v>
      </c>
      <c r="F1318" s="87">
        <f t="shared" si="402"/>
        <v>1</v>
      </c>
      <c r="G1318" s="87">
        <f t="shared" si="403"/>
        <v>0.5</v>
      </c>
      <c r="H1318" s="87">
        <f t="shared" si="404"/>
        <v>0.5</v>
      </c>
      <c r="I1318" s="87">
        <f t="shared" si="405"/>
        <v>-0.69314718055994529</v>
      </c>
      <c r="K1318" s="76">
        <f t="shared" si="406"/>
        <v>0</v>
      </c>
      <c r="L1318" s="76">
        <f t="shared" si="407"/>
        <v>1</v>
      </c>
      <c r="M1318" s="76">
        <f t="shared" si="408"/>
        <v>0.5</v>
      </c>
      <c r="N1318" s="76">
        <f t="shared" si="409"/>
        <v>0.5</v>
      </c>
      <c r="O1318" s="76">
        <f t="shared" si="410"/>
        <v>-0.69314718055994529</v>
      </c>
      <c r="Q1318" s="76">
        <f t="shared" si="411"/>
        <v>0</v>
      </c>
      <c r="R1318" s="76">
        <f t="shared" si="412"/>
        <v>1</v>
      </c>
      <c r="S1318" s="76">
        <f t="shared" si="413"/>
        <v>0.5</v>
      </c>
      <c r="T1318" s="76">
        <f t="shared" si="414"/>
        <v>0.5</v>
      </c>
      <c r="U1318" s="76">
        <f t="shared" si="415"/>
        <v>-0.69314718055994529</v>
      </c>
      <c r="W1318" s="76">
        <f t="shared" si="416"/>
        <v>0</v>
      </c>
      <c r="X1318" s="76">
        <f t="shared" si="417"/>
        <v>1</v>
      </c>
      <c r="Y1318" s="76">
        <f t="shared" si="418"/>
        <v>0.5</v>
      </c>
      <c r="Z1318" s="76">
        <f t="shared" si="400"/>
        <v>0.5</v>
      </c>
      <c r="AA1318" s="76">
        <f t="shared" si="419"/>
        <v>-0.69314718055994529</v>
      </c>
    </row>
    <row r="1319" spans="1:27" x14ac:dyDescent="0.25">
      <c r="A1319">
        <v>0</v>
      </c>
      <c r="B1319">
        <v>0</v>
      </c>
      <c r="C1319">
        <v>0</v>
      </c>
      <c r="E1319" s="87">
        <f t="shared" si="401"/>
        <v>0</v>
      </c>
      <c r="F1319" s="87">
        <f t="shared" si="402"/>
        <v>1</v>
      </c>
      <c r="G1319" s="87">
        <f t="shared" si="403"/>
        <v>0.5</v>
      </c>
      <c r="H1319" s="87">
        <f t="shared" si="404"/>
        <v>0.5</v>
      </c>
      <c r="I1319" s="87">
        <f t="shared" si="405"/>
        <v>-0.69314718055994529</v>
      </c>
      <c r="K1319" s="76">
        <f t="shared" si="406"/>
        <v>0</v>
      </c>
      <c r="L1319" s="76">
        <f t="shared" si="407"/>
        <v>1</v>
      </c>
      <c r="M1319" s="76">
        <f t="shared" si="408"/>
        <v>0.5</v>
      </c>
      <c r="N1319" s="76">
        <f t="shared" si="409"/>
        <v>0.5</v>
      </c>
      <c r="O1319" s="76">
        <f t="shared" si="410"/>
        <v>-0.69314718055994529</v>
      </c>
      <c r="Q1319" s="76">
        <f t="shared" si="411"/>
        <v>0</v>
      </c>
      <c r="R1319" s="76">
        <f t="shared" si="412"/>
        <v>1</v>
      </c>
      <c r="S1319" s="76">
        <f t="shared" si="413"/>
        <v>0.5</v>
      </c>
      <c r="T1319" s="76">
        <f t="shared" si="414"/>
        <v>0.5</v>
      </c>
      <c r="U1319" s="76">
        <f t="shared" si="415"/>
        <v>-0.69314718055994529</v>
      </c>
      <c r="W1319" s="76">
        <f t="shared" si="416"/>
        <v>0</v>
      </c>
      <c r="X1319" s="76">
        <f t="shared" si="417"/>
        <v>1</v>
      </c>
      <c r="Y1319" s="76">
        <f t="shared" si="418"/>
        <v>0.5</v>
      </c>
      <c r="Z1319" s="76">
        <f t="shared" si="400"/>
        <v>0.5</v>
      </c>
      <c r="AA1319" s="76">
        <f t="shared" si="419"/>
        <v>-0.69314718055994529</v>
      </c>
    </row>
    <row r="1320" spans="1:27" x14ac:dyDescent="0.25">
      <c r="A1320">
        <v>0</v>
      </c>
      <c r="B1320">
        <v>0</v>
      </c>
      <c r="C1320">
        <v>0</v>
      </c>
      <c r="E1320" s="87">
        <f t="shared" si="401"/>
        <v>0</v>
      </c>
      <c r="F1320" s="87">
        <f t="shared" si="402"/>
        <v>1</v>
      </c>
      <c r="G1320" s="87">
        <f t="shared" si="403"/>
        <v>0.5</v>
      </c>
      <c r="H1320" s="87">
        <f t="shared" si="404"/>
        <v>0.5</v>
      </c>
      <c r="I1320" s="87">
        <f t="shared" si="405"/>
        <v>-0.69314718055994529</v>
      </c>
      <c r="K1320" s="76">
        <f t="shared" si="406"/>
        <v>0</v>
      </c>
      <c r="L1320" s="76">
        <f t="shared" si="407"/>
        <v>1</v>
      </c>
      <c r="M1320" s="76">
        <f t="shared" si="408"/>
        <v>0.5</v>
      </c>
      <c r="N1320" s="76">
        <f t="shared" si="409"/>
        <v>0.5</v>
      </c>
      <c r="O1320" s="76">
        <f t="shared" si="410"/>
        <v>-0.69314718055994529</v>
      </c>
      <c r="Q1320" s="76">
        <f t="shared" si="411"/>
        <v>0</v>
      </c>
      <c r="R1320" s="76">
        <f t="shared" si="412"/>
        <v>1</v>
      </c>
      <c r="S1320" s="76">
        <f t="shared" si="413"/>
        <v>0.5</v>
      </c>
      <c r="T1320" s="76">
        <f t="shared" si="414"/>
        <v>0.5</v>
      </c>
      <c r="U1320" s="76">
        <f t="shared" si="415"/>
        <v>-0.69314718055994529</v>
      </c>
      <c r="W1320" s="76">
        <f t="shared" si="416"/>
        <v>0</v>
      </c>
      <c r="X1320" s="76">
        <f t="shared" si="417"/>
        <v>1</v>
      </c>
      <c r="Y1320" s="76">
        <f t="shared" si="418"/>
        <v>0.5</v>
      </c>
      <c r="Z1320" s="76">
        <f t="shared" si="400"/>
        <v>0.5</v>
      </c>
      <c r="AA1320" s="76">
        <f t="shared" si="419"/>
        <v>-0.69314718055994529</v>
      </c>
    </row>
    <row r="1321" spans="1:27" x14ac:dyDescent="0.25">
      <c r="A1321">
        <v>0</v>
      </c>
      <c r="B1321">
        <v>0</v>
      </c>
      <c r="C1321">
        <v>0</v>
      </c>
      <c r="E1321" s="87">
        <f t="shared" si="401"/>
        <v>0</v>
      </c>
      <c r="F1321" s="87">
        <f t="shared" si="402"/>
        <v>1</v>
      </c>
      <c r="G1321" s="87">
        <f t="shared" si="403"/>
        <v>0.5</v>
      </c>
      <c r="H1321" s="87">
        <f t="shared" si="404"/>
        <v>0.5</v>
      </c>
      <c r="I1321" s="87">
        <f t="shared" si="405"/>
        <v>-0.69314718055994529</v>
      </c>
      <c r="K1321" s="76">
        <f t="shared" si="406"/>
        <v>0</v>
      </c>
      <c r="L1321" s="76">
        <f t="shared" si="407"/>
        <v>1</v>
      </c>
      <c r="M1321" s="76">
        <f t="shared" si="408"/>
        <v>0.5</v>
      </c>
      <c r="N1321" s="76">
        <f t="shared" si="409"/>
        <v>0.5</v>
      </c>
      <c r="O1321" s="76">
        <f t="shared" si="410"/>
        <v>-0.69314718055994529</v>
      </c>
      <c r="Q1321" s="76">
        <f t="shared" si="411"/>
        <v>0</v>
      </c>
      <c r="R1321" s="76">
        <f t="shared" si="412"/>
        <v>1</v>
      </c>
      <c r="S1321" s="76">
        <f t="shared" si="413"/>
        <v>0.5</v>
      </c>
      <c r="T1321" s="76">
        <f t="shared" si="414"/>
        <v>0.5</v>
      </c>
      <c r="U1321" s="76">
        <f t="shared" si="415"/>
        <v>-0.69314718055994529</v>
      </c>
      <c r="W1321" s="76">
        <f t="shared" si="416"/>
        <v>0</v>
      </c>
      <c r="X1321" s="76">
        <f t="shared" si="417"/>
        <v>1</v>
      </c>
      <c r="Y1321" s="76">
        <f t="shared" si="418"/>
        <v>0.5</v>
      </c>
      <c r="Z1321" s="76">
        <f t="shared" si="400"/>
        <v>0.5</v>
      </c>
      <c r="AA1321" s="76">
        <f t="shared" si="419"/>
        <v>-0.69314718055994529</v>
      </c>
    </row>
    <row r="1322" spans="1:27" x14ac:dyDescent="0.25">
      <c r="A1322">
        <v>0</v>
      </c>
      <c r="B1322">
        <v>0</v>
      </c>
      <c r="C1322">
        <v>0</v>
      </c>
      <c r="E1322" s="87">
        <f t="shared" si="401"/>
        <v>0</v>
      </c>
      <c r="F1322" s="87">
        <f t="shared" si="402"/>
        <v>1</v>
      </c>
      <c r="G1322" s="87">
        <f t="shared" si="403"/>
        <v>0.5</v>
      </c>
      <c r="H1322" s="87">
        <f t="shared" si="404"/>
        <v>0.5</v>
      </c>
      <c r="I1322" s="87">
        <f t="shared" si="405"/>
        <v>-0.69314718055994529</v>
      </c>
      <c r="K1322" s="76">
        <f t="shared" si="406"/>
        <v>0</v>
      </c>
      <c r="L1322" s="76">
        <f t="shared" si="407"/>
        <v>1</v>
      </c>
      <c r="M1322" s="76">
        <f t="shared" si="408"/>
        <v>0.5</v>
      </c>
      <c r="N1322" s="76">
        <f t="shared" si="409"/>
        <v>0.5</v>
      </c>
      <c r="O1322" s="76">
        <f t="shared" si="410"/>
        <v>-0.69314718055994529</v>
      </c>
      <c r="Q1322" s="76">
        <f t="shared" si="411"/>
        <v>0</v>
      </c>
      <c r="R1322" s="76">
        <f t="shared" si="412"/>
        <v>1</v>
      </c>
      <c r="S1322" s="76">
        <f t="shared" si="413"/>
        <v>0.5</v>
      </c>
      <c r="T1322" s="76">
        <f t="shared" si="414"/>
        <v>0.5</v>
      </c>
      <c r="U1322" s="76">
        <f t="shared" si="415"/>
        <v>-0.69314718055994529</v>
      </c>
      <c r="W1322" s="76">
        <f t="shared" si="416"/>
        <v>0</v>
      </c>
      <c r="X1322" s="76">
        <f t="shared" si="417"/>
        <v>1</v>
      </c>
      <c r="Y1322" s="76">
        <f t="shared" si="418"/>
        <v>0.5</v>
      </c>
      <c r="Z1322" s="76">
        <f t="shared" si="400"/>
        <v>0.5</v>
      </c>
      <c r="AA1322" s="76">
        <f t="shared" si="419"/>
        <v>-0.69314718055994529</v>
      </c>
    </row>
    <row r="1323" spans="1:27" x14ac:dyDescent="0.25">
      <c r="A1323">
        <v>0</v>
      </c>
      <c r="B1323">
        <v>0</v>
      </c>
      <c r="C1323">
        <v>0</v>
      </c>
      <c r="E1323" s="87">
        <f t="shared" si="401"/>
        <v>0</v>
      </c>
      <c r="F1323" s="87">
        <f t="shared" si="402"/>
        <v>1</v>
      </c>
      <c r="G1323" s="87">
        <f t="shared" si="403"/>
        <v>0.5</v>
      </c>
      <c r="H1323" s="87">
        <f t="shared" si="404"/>
        <v>0.5</v>
      </c>
      <c r="I1323" s="87">
        <f t="shared" si="405"/>
        <v>-0.69314718055994529</v>
      </c>
      <c r="K1323" s="76">
        <f t="shared" si="406"/>
        <v>0</v>
      </c>
      <c r="L1323" s="76">
        <f t="shared" si="407"/>
        <v>1</v>
      </c>
      <c r="M1323" s="76">
        <f t="shared" si="408"/>
        <v>0.5</v>
      </c>
      <c r="N1323" s="76">
        <f t="shared" si="409"/>
        <v>0.5</v>
      </c>
      <c r="O1323" s="76">
        <f t="shared" si="410"/>
        <v>-0.69314718055994529</v>
      </c>
      <c r="Q1323" s="76">
        <f t="shared" si="411"/>
        <v>0</v>
      </c>
      <c r="R1323" s="76">
        <f t="shared" si="412"/>
        <v>1</v>
      </c>
      <c r="S1323" s="76">
        <f t="shared" si="413"/>
        <v>0.5</v>
      </c>
      <c r="T1323" s="76">
        <f t="shared" si="414"/>
        <v>0.5</v>
      </c>
      <c r="U1323" s="76">
        <f t="shared" si="415"/>
        <v>-0.69314718055994529</v>
      </c>
      <c r="W1323" s="76">
        <f t="shared" si="416"/>
        <v>0</v>
      </c>
      <c r="X1323" s="76">
        <f t="shared" si="417"/>
        <v>1</v>
      </c>
      <c r="Y1323" s="76">
        <f t="shared" si="418"/>
        <v>0.5</v>
      </c>
      <c r="Z1323" s="76">
        <f t="shared" si="400"/>
        <v>0.5</v>
      </c>
      <c r="AA1323" s="76">
        <f t="shared" si="419"/>
        <v>-0.69314718055994529</v>
      </c>
    </row>
    <row r="1324" spans="1:27" x14ac:dyDescent="0.25">
      <c r="A1324">
        <v>0</v>
      </c>
      <c r="B1324">
        <v>0</v>
      </c>
      <c r="C1324">
        <v>1</v>
      </c>
      <c r="E1324" s="87">
        <f t="shared" si="401"/>
        <v>0</v>
      </c>
      <c r="F1324" s="87">
        <f t="shared" si="402"/>
        <v>1</v>
      </c>
      <c r="G1324" s="87">
        <f t="shared" si="403"/>
        <v>0.5</v>
      </c>
      <c r="H1324" s="87">
        <f t="shared" si="404"/>
        <v>0.5</v>
      </c>
      <c r="I1324" s="87">
        <f t="shared" si="405"/>
        <v>-0.69314718055994529</v>
      </c>
      <c r="K1324" s="76">
        <f t="shared" si="406"/>
        <v>0.605195533283861</v>
      </c>
      <c r="L1324" s="76">
        <f t="shared" si="407"/>
        <v>1.8316103146534117</v>
      </c>
      <c r="M1324" s="76">
        <f t="shared" si="408"/>
        <v>0.64684406084231982</v>
      </c>
      <c r="N1324" s="76">
        <f t="shared" si="409"/>
        <v>0.35315593915768018</v>
      </c>
      <c r="O1324" s="76">
        <f t="shared" si="410"/>
        <v>-1.0408455656056446</v>
      </c>
      <c r="Q1324" s="76">
        <f t="shared" si="411"/>
        <v>0.605195533283861</v>
      </c>
      <c r="R1324" s="76">
        <f t="shared" si="412"/>
        <v>1.8316103146534117</v>
      </c>
      <c r="S1324" s="76">
        <f t="shared" si="413"/>
        <v>0.64684406084231982</v>
      </c>
      <c r="T1324" s="76">
        <f t="shared" si="414"/>
        <v>0.35315593915768018</v>
      </c>
      <c r="U1324" s="76">
        <f t="shared" si="415"/>
        <v>-1.0408455656056446</v>
      </c>
      <c r="W1324" s="76">
        <f t="shared" si="416"/>
        <v>0</v>
      </c>
      <c r="X1324" s="76">
        <f t="shared" si="417"/>
        <v>1</v>
      </c>
      <c r="Y1324" s="76">
        <f t="shared" si="418"/>
        <v>0.5</v>
      </c>
      <c r="Z1324" s="76">
        <f t="shared" si="400"/>
        <v>0.5</v>
      </c>
      <c r="AA1324" s="76">
        <f t="shared" si="419"/>
        <v>-0.69314718055994529</v>
      </c>
    </row>
    <row r="1325" spans="1:27" x14ac:dyDescent="0.25">
      <c r="A1325">
        <v>0</v>
      </c>
      <c r="B1325">
        <v>0</v>
      </c>
      <c r="C1325">
        <v>0</v>
      </c>
      <c r="E1325" s="87">
        <f t="shared" si="401"/>
        <v>0</v>
      </c>
      <c r="F1325" s="87">
        <f t="shared" si="402"/>
        <v>1</v>
      </c>
      <c r="G1325" s="87">
        <f t="shared" si="403"/>
        <v>0.5</v>
      </c>
      <c r="H1325" s="87">
        <f t="shared" si="404"/>
        <v>0.5</v>
      </c>
      <c r="I1325" s="87">
        <f t="shared" si="405"/>
        <v>-0.69314718055994529</v>
      </c>
      <c r="K1325" s="76">
        <f t="shared" si="406"/>
        <v>0</v>
      </c>
      <c r="L1325" s="76">
        <f t="shared" si="407"/>
        <v>1</v>
      </c>
      <c r="M1325" s="76">
        <f t="shared" si="408"/>
        <v>0.5</v>
      </c>
      <c r="N1325" s="76">
        <f t="shared" si="409"/>
        <v>0.5</v>
      </c>
      <c r="O1325" s="76">
        <f t="shared" si="410"/>
        <v>-0.69314718055994529</v>
      </c>
      <c r="Q1325" s="76">
        <f t="shared" si="411"/>
        <v>0</v>
      </c>
      <c r="R1325" s="76">
        <f t="shared" si="412"/>
        <v>1</v>
      </c>
      <c r="S1325" s="76">
        <f t="shared" si="413"/>
        <v>0.5</v>
      </c>
      <c r="T1325" s="76">
        <f t="shared" si="414"/>
        <v>0.5</v>
      </c>
      <c r="U1325" s="76">
        <f t="shared" si="415"/>
        <v>-0.69314718055994529</v>
      </c>
      <c r="W1325" s="76">
        <f t="shared" si="416"/>
        <v>0</v>
      </c>
      <c r="X1325" s="76">
        <f t="shared" si="417"/>
        <v>1</v>
      </c>
      <c r="Y1325" s="76">
        <f t="shared" si="418"/>
        <v>0.5</v>
      </c>
      <c r="Z1325" s="76">
        <f t="shared" si="400"/>
        <v>0.5</v>
      </c>
      <c r="AA1325" s="76">
        <f t="shared" si="419"/>
        <v>-0.69314718055994529</v>
      </c>
    </row>
    <row r="1326" spans="1:27" x14ac:dyDescent="0.25">
      <c r="A1326">
        <v>0</v>
      </c>
      <c r="B1326">
        <v>0</v>
      </c>
      <c r="C1326">
        <v>1</v>
      </c>
      <c r="E1326" s="87">
        <f t="shared" si="401"/>
        <v>0</v>
      </c>
      <c r="F1326" s="87">
        <f t="shared" si="402"/>
        <v>1</v>
      </c>
      <c r="G1326" s="87">
        <f t="shared" si="403"/>
        <v>0.5</v>
      </c>
      <c r="H1326" s="87">
        <f t="shared" si="404"/>
        <v>0.5</v>
      </c>
      <c r="I1326" s="87">
        <f t="shared" si="405"/>
        <v>-0.69314718055994529</v>
      </c>
      <c r="K1326" s="76">
        <f t="shared" si="406"/>
        <v>0.605195533283861</v>
      </c>
      <c r="L1326" s="76">
        <f t="shared" si="407"/>
        <v>1.8316103146534117</v>
      </c>
      <c r="M1326" s="76">
        <f t="shared" si="408"/>
        <v>0.64684406084231982</v>
      </c>
      <c r="N1326" s="76">
        <f t="shared" si="409"/>
        <v>0.35315593915768018</v>
      </c>
      <c r="O1326" s="76">
        <f t="shared" si="410"/>
        <v>-1.0408455656056446</v>
      </c>
      <c r="Q1326" s="76">
        <f t="shared" si="411"/>
        <v>0.605195533283861</v>
      </c>
      <c r="R1326" s="76">
        <f t="shared" si="412"/>
        <v>1.8316103146534117</v>
      </c>
      <c r="S1326" s="76">
        <f t="shared" si="413"/>
        <v>0.64684406084231982</v>
      </c>
      <c r="T1326" s="76">
        <f t="shared" si="414"/>
        <v>0.35315593915768018</v>
      </c>
      <c r="U1326" s="76">
        <f t="shared" si="415"/>
        <v>-1.0408455656056446</v>
      </c>
      <c r="W1326" s="76">
        <f t="shared" si="416"/>
        <v>0</v>
      </c>
      <c r="X1326" s="76">
        <f t="shared" si="417"/>
        <v>1</v>
      </c>
      <c r="Y1326" s="76">
        <f t="shared" si="418"/>
        <v>0.5</v>
      </c>
      <c r="Z1326" s="76">
        <f t="shared" si="400"/>
        <v>0.5</v>
      </c>
      <c r="AA1326" s="76">
        <f t="shared" si="419"/>
        <v>-0.69314718055994529</v>
      </c>
    </row>
    <row r="1327" spans="1:27" x14ac:dyDescent="0.25">
      <c r="A1327">
        <v>0</v>
      </c>
      <c r="B1327">
        <v>0</v>
      </c>
      <c r="C1327">
        <v>1</v>
      </c>
      <c r="E1327" s="87">
        <f t="shared" si="401"/>
        <v>0</v>
      </c>
      <c r="F1327" s="87">
        <f t="shared" si="402"/>
        <v>1</v>
      </c>
      <c r="G1327" s="87">
        <f t="shared" si="403"/>
        <v>0.5</v>
      </c>
      <c r="H1327" s="87">
        <f t="shared" si="404"/>
        <v>0.5</v>
      </c>
      <c r="I1327" s="87">
        <f t="shared" si="405"/>
        <v>-0.69314718055994529</v>
      </c>
      <c r="K1327" s="76">
        <f t="shared" si="406"/>
        <v>0.605195533283861</v>
      </c>
      <c r="L1327" s="76">
        <f t="shared" si="407"/>
        <v>1.8316103146534117</v>
      </c>
      <c r="M1327" s="76">
        <f t="shared" si="408"/>
        <v>0.64684406084231982</v>
      </c>
      <c r="N1327" s="76">
        <f t="shared" si="409"/>
        <v>0.35315593915768018</v>
      </c>
      <c r="O1327" s="76">
        <f t="shared" si="410"/>
        <v>-1.0408455656056446</v>
      </c>
      <c r="Q1327" s="76">
        <f t="shared" si="411"/>
        <v>0.605195533283861</v>
      </c>
      <c r="R1327" s="76">
        <f t="shared" si="412"/>
        <v>1.8316103146534117</v>
      </c>
      <c r="S1327" s="76">
        <f t="shared" si="413"/>
        <v>0.64684406084231982</v>
      </c>
      <c r="T1327" s="76">
        <f t="shared" si="414"/>
        <v>0.35315593915768018</v>
      </c>
      <c r="U1327" s="76">
        <f t="shared" si="415"/>
        <v>-1.0408455656056446</v>
      </c>
      <c r="W1327" s="76">
        <f t="shared" si="416"/>
        <v>0</v>
      </c>
      <c r="X1327" s="76">
        <f t="shared" si="417"/>
        <v>1</v>
      </c>
      <c r="Y1327" s="76">
        <f t="shared" si="418"/>
        <v>0.5</v>
      </c>
      <c r="Z1327" s="76">
        <f t="shared" si="400"/>
        <v>0.5</v>
      </c>
      <c r="AA1327" s="76">
        <f t="shared" si="419"/>
        <v>-0.69314718055994529</v>
      </c>
    </row>
    <row r="1328" spans="1:27" x14ac:dyDescent="0.25">
      <c r="A1328">
        <v>0</v>
      </c>
      <c r="B1328">
        <v>0</v>
      </c>
      <c r="C1328">
        <v>0</v>
      </c>
      <c r="E1328" s="87">
        <f t="shared" si="401"/>
        <v>0</v>
      </c>
      <c r="F1328" s="87">
        <f t="shared" si="402"/>
        <v>1</v>
      </c>
      <c r="G1328" s="87">
        <f t="shared" si="403"/>
        <v>0.5</v>
      </c>
      <c r="H1328" s="87">
        <f t="shared" si="404"/>
        <v>0.5</v>
      </c>
      <c r="I1328" s="87">
        <f t="shared" si="405"/>
        <v>-0.69314718055994529</v>
      </c>
      <c r="K1328" s="76">
        <f t="shared" si="406"/>
        <v>0</v>
      </c>
      <c r="L1328" s="76">
        <f t="shared" si="407"/>
        <v>1</v>
      </c>
      <c r="M1328" s="76">
        <f t="shared" si="408"/>
        <v>0.5</v>
      </c>
      <c r="N1328" s="76">
        <f t="shared" si="409"/>
        <v>0.5</v>
      </c>
      <c r="O1328" s="76">
        <f t="shared" si="410"/>
        <v>-0.69314718055994529</v>
      </c>
      <c r="Q1328" s="76">
        <f t="shared" si="411"/>
        <v>0</v>
      </c>
      <c r="R1328" s="76">
        <f t="shared" si="412"/>
        <v>1</v>
      </c>
      <c r="S1328" s="76">
        <f t="shared" si="413"/>
        <v>0.5</v>
      </c>
      <c r="T1328" s="76">
        <f t="shared" si="414"/>
        <v>0.5</v>
      </c>
      <c r="U1328" s="76">
        <f t="shared" si="415"/>
        <v>-0.69314718055994529</v>
      </c>
      <c r="W1328" s="76">
        <f t="shared" si="416"/>
        <v>0</v>
      </c>
      <c r="X1328" s="76">
        <f t="shared" si="417"/>
        <v>1</v>
      </c>
      <c r="Y1328" s="76">
        <f t="shared" si="418"/>
        <v>0.5</v>
      </c>
      <c r="Z1328" s="76">
        <f t="shared" si="400"/>
        <v>0.5</v>
      </c>
      <c r="AA1328" s="76">
        <f t="shared" si="419"/>
        <v>-0.69314718055994529</v>
      </c>
    </row>
    <row r="1329" spans="1:27" x14ac:dyDescent="0.25">
      <c r="A1329">
        <v>0</v>
      </c>
      <c r="B1329">
        <v>0</v>
      </c>
      <c r="C1329">
        <v>0</v>
      </c>
      <c r="E1329" s="87">
        <f t="shared" si="401"/>
        <v>0</v>
      </c>
      <c r="F1329" s="87">
        <f t="shared" si="402"/>
        <v>1</v>
      </c>
      <c r="G1329" s="87">
        <f t="shared" si="403"/>
        <v>0.5</v>
      </c>
      <c r="H1329" s="87">
        <f t="shared" si="404"/>
        <v>0.5</v>
      </c>
      <c r="I1329" s="87">
        <f t="shared" si="405"/>
        <v>-0.69314718055994529</v>
      </c>
      <c r="K1329" s="76">
        <f t="shared" si="406"/>
        <v>0</v>
      </c>
      <c r="L1329" s="76">
        <f t="shared" si="407"/>
        <v>1</v>
      </c>
      <c r="M1329" s="76">
        <f t="shared" si="408"/>
        <v>0.5</v>
      </c>
      <c r="N1329" s="76">
        <f t="shared" si="409"/>
        <v>0.5</v>
      </c>
      <c r="O1329" s="76">
        <f t="shared" si="410"/>
        <v>-0.69314718055994529</v>
      </c>
      <c r="Q1329" s="76">
        <f t="shared" si="411"/>
        <v>0</v>
      </c>
      <c r="R1329" s="76">
        <f t="shared" si="412"/>
        <v>1</v>
      </c>
      <c r="S1329" s="76">
        <f t="shared" si="413"/>
        <v>0.5</v>
      </c>
      <c r="T1329" s="76">
        <f t="shared" si="414"/>
        <v>0.5</v>
      </c>
      <c r="U1329" s="76">
        <f t="shared" si="415"/>
        <v>-0.69314718055994529</v>
      </c>
      <c r="W1329" s="76">
        <f t="shared" si="416"/>
        <v>0</v>
      </c>
      <c r="X1329" s="76">
        <f t="shared" si="417"/>
        <v>1</v>
      </c>
      <c r="Y1329" s="76">
        <f t="shared" si="418"/>
        <v>0.5</v>
      </c>
      <c r="Z1329" s="76">
        <f t="shared" si="400"/>
        <v>0.5</v>
      </c>
      <c r="AA1329" s="76">
        <f t="shared" si="419"/>
        <v>-0.69314718055994529</v>
      </c>
    </row>
    <row r="1330" spans="1:27" x14ac:dyDescent="0.25">
      <c r="A1330">
        <v>0</v>
      </c>
      <c r="B1330">
        <v>0</v>
      </c>
      <c r="C1330">
        <v>0</v>
      </c>
      <c r="E1330" s="87">
        <f t="shared" si="401"/>
        <v>0</v>
      </c>
      <c r="F1330" s="87">
        <f t="shared" si="402"/>
        <v>1</v>
      </c>
      <c r="G1330" s="87">
        <f t="shared" si="403"/>
        <v>0.5</v>
      </c>
      <c r="H1330" s="87">
        <f t="shared" si="404"/>
        <v>0.5</v>
      </c>
      <c r="I1330" s="87">
        <f t="shared" si="405"/>
        <v>-0.69314718055994529</v>
      </c>
      <c r="K1330" s="76">
        <f t="shared" si="406"/>
        <v>0</v>
      </c>
      <c r="L1330" s="76">
        <f t="shared" si="407"/>
        <v>1</v>
      </c>
      <c r="M1330" s="76">
        <f t="shared" si="408"/>
        <v>0.5</v>
      </c>
      <c r="N1330" s="76">
        <f t="shared" si="409"/>
        <v>0.5</v>
      </c>
      <c r="O1330" s="76">
        <f t="shared" si="410"/>
        <v>-0.69314718055994529</v>
      </c>
      <c r="Q1330" s="76">
        <f t="shared" si="411"/>
        <v>0</v>
      </c>
      <c r="R1330" s="76">
        <f t="shared" si="412"/>
        <v>1</v>
      </c>
      <c r="S1330" s="76">
        <f t="shared" si="413"/>
        <v>0.5</v>
      </c>
      <c r="T1330" s="76">
        <f t="shared" si="414"/>
        <v>0.5</v>
      </c>
      <c r="U1330" s="76">
        <f t="shared" si="415"/>
        <v>-0.69314718055994529</v>
      </c>
      <c r="W1330" s="76">
        <f t="shared" si="416"/>
        <v>0</v>
      </c>
      <c r="X1330" s="76">
        <f t="shared" si="417"/>
        <v>1</v>
      </c>
      <c r="Y1330" s="76">
        <f t="shared" si="418"/>
        <v>0.5</v>
      </c>
      <c r="Z1330" s="76">
        <f t="shared" si="400"/>
        <v>0.5</v>
      </c>
      <c r="AA1330" s="76">
        <f t="shared" si="419"/>
        <v>-0.69314718055994529</v>
      </c>
    </row>
    <row r="1331" spans="1:27" x14ac:dyDescent="0.25">
      <c r="A1331">
        <v>0</v>
      </c>
      <c r="B1331">
        <v>0</v>
      </c>
      <c r="C1331">
        <v>0</v>
      </c>
      <c r="E1331" s="87">
        <f t="shared" si="401"/>
        <v>0</v>
      </c>
      <c r="F1331" s="87">
        <f t="shared" si="402"/>
        <v>1</v>
      </c>
      <c r="G1331" s="87">
        <f t="shared" si="403"/>
        <v>0.5</v>
      </c>
      <c r="H1331" s="87">
        <f t="shared" si="404"/>
        <v>0.5</v>
      </c>
      <c r="I1331" s="87">
        <f t="shared" si="405"/>
        <v>-0.69314718055994529</v>
      </c>
      <c r="K1331" s="76">
        <f t="shared" si="406"/>
        <v>0</v>
      </c>
      <c r="L1331" s="76">
        <f t="shared" si="407"/>
        <v>1</v>
      </c>
      <c r="M1331" s="76">
        <f t="shared" si="408"/>
        <v>0.5</v>
      </c>
      <c r="N1331" s="76">
        <f t="shared" si="409"/>
        <v>0.5</v>
      </c>
      <c r="O1331" s="76">
        <f t="shared" si="410"/>
        <v>-0.69314718055994529</v>
      </c>
      <c r="Q1331" s="76">
        <f t="shared" si="411"/>
        <v>0</v>
      </c>
      <c r="R1331" s="76">
        <f t="shared" si="412"/>
        <v>1</v>
      </c>
      <c r="S1331" s="76">
        <f t="shared" si="413"/>
        <v>0.5</v>
      </c>
      <c r="T1331" s="76">
        <f t="shared" si="414"/>
        <v>0.5</v>
      </c>
      <c r="U1331" s="76">
        <f t="shared" si="415"/>
        <v>-0.69314718055994529</v>
      </c>
      <c r="W1331" s="76">
        <f t="shared" si="416"/>
        <v>0</v>
      </c>
      <c r="X1331" s="76">
        <f t="shared" si="417"/>
        <v>1</v>
      </c>
      <c r="Y1331" s="76">
        <f t="shared" si="418"/>
        <v>0.5</v>
      </c>
      <c r="Z1331" s="76">
        <f t="shared" si="400"/>
        <v>0.5</v>
      </c>
      <c r="AA1331" s="76">
        <f t="shared" si="419"/>
        <v>-0.69314718055994529</v>
      </c>
    </row>
    <row r="1332" spans="1:27" x14ac:dyDescent="0.25">
      <c r="A1332">
        <v>0</v>
      </c>
      <c r="B1332">
        <v>1</v>
      </c>
      <c r="C1332">
        <v>0</v>
      </c>
      <c r="E1332" s="87">
        <f t="shared" si="401"/>
        <v>1.462280267582817</v>
      </c>
      <c r="F1332" s="87">
        <f t="shared" si="402"/>
        <v>4.3157894714615983</v>
      </c>
      <c r="G1332" s="87">
        <f t="shared" si="403"/>
        <v>0.81188118804015652</v>
      </c>
      <c r="H1332" s="87">
        <f t="shared" si="404"/>
        <v>0.18811881195984348</v>
      </c>
      <c r="I1332" s="87">
        <f t="shared" si="405"/>
        <v>-1.6706815372567037</v>
      </c>
      <c r="K1332" s="76">
        <f t="shared" si="406"/>
        <v>1.462280267582817</v>
      </c>
      <c r="L1332" s="76">
        <f t="shared" si="407"/>
        <v>4.3157894714615983</v>
      </c>
      <c r="M1332" s="76">
        <f t="shared" si="408"/>
        <v>0.81188118804015652</v>
      </c>
      <c r="N1332" s="76">
        <f t="shared" si="409"/>
        <v>0.18811881195984348</v>
      </c>
      <c r="O1332" s="76">
        <f t="shared" si="410"/>
        <v>-1.6706815372567037</v>
      </c>
      <c r="Q1332" s="76">
        <f t="shared" si="411"/>
        <v>1.462280267582817</v>
      </c>
      <c r="R1332" s="76">
        <f t="shared" si="412"/>
        <v>4.3157894714615983</v>
      </c>
      <c r="S1332" s="76">
        <f t="shared" si="413"/>
        <v>0.81188118804015652</v>
      </c>
      <c r="T1332" s="76">
        <f t="shared" si="414"/>
        <v>0.18811881195984348</v>
      </c>
      <c r="U1332" s="76">
        <f t="shared" si="415"/>
        <v>-1.6706815372567037</v>
      </c>
      <c r="W1332" s="76">
        <f t="shared" si="416"/>
        <v>0</v>
      </c>
      <c r="X1332" s="76">
        <f t="shared" si="417"/>
        <v>1</v>
      </c>
      <c r="Y1332" s="76">
        <f t="shared" si="418"/>
        <v>0.5</v>
      </c>
      <c r="Z1332" s="76">
        <f t="shared" si="400"/>
        <v>0.5</v>
      </c>
      <c r="AA1332" s="76">
        <f t="shared" si="419"/>
        <v>-0.69314718055994529</v>
      </c>
    </row>
    <row r="1333" spans="1:27" x14ac:dyDescent="0.25">
      <c r="A1333">
        <v>0</v>
      </c>
      <c r="B1333">
        <v>0</v>
      </c>
      <c r="C1333">
        <v>0</v>
      </c>
      <c r="E1333" s="87">
        <f t="shared" si="401"/>
        <v>0</v>
      </c>
      <c r="F1333" s="87">
        <f t="shared" si="402"/>
        <v>1</v>
      </c>
      <c r="G1333" s="87">
        <f t="shared" si="403"/>
        <v>0.5</v>
      </c>
      <c r="H1333" s="87">
        <f t="shared" si="404"/>
        <v>0.5</v>
      </c>
      <c r="I1333" s="87">
        <f t="shared" si="405"/>
        <v>-0.69314718055994529</v>
      </c>
      <c r="K1333" s="76">
        <f t="shared" si="406"/>
        <v>0</v>
      </c>
      <c r="L1333" s="76">
        <f t="shared" si="407"/>
        <v>1</v>
      </c>
      <c r="M1333" s="76">
        <f t="shared" si="408"/>
        <v>0.5</v>
      </c>
      <c r="N1333" s="76">
        <f t="shared" si="409"/>
        <v>0.5</v>
      </c>
      <c r="O1333" s="76">
        <f t="shared" si="410"/>
        <v>-0.69314718055994529</v>
      </c>
      <c r="Q1333" s="76">
        <f t="shared" si="411"/>
        <v>0</v>
      </c>
      <c r="R1333" s="76">
        <f t="shared" si="412"/>
        <v>1</v>
      </c>
      <c r="S1333" s="76">
        <f t="shared" si="413"/>
        <v>0.5</v>
      </c>
      <c r="T1333" s="76">
        <f t="shared" si="414"/>
        <v>0.5</v>
      </c>
      <c r="U1333" s="76">
        <f t="shared" si="415"/>
        <v>-0.69314718055994529</v>
      </c>
      <c r="W1333" s="76">
        <f t="shared" si="416"/>
        <v>0</v>
      </c>
      <c r="X1333" s="76">
        <f t="shared" si="417"/>
        <v>1</v>
      </c>
      <c r="Y1333" s="76">
        <f t="shared" si="418"/>
        <v>0.5</v>
      </c>
      <c r="Z1333" s="76">
        <f t="shared" si="400"/>
        <v>0.5</v>
      </c>
      <c r="AA1333" s="76">
        <f t="shared" si="419"/>
        <v>-0.69314718055994529</v>
      </c>
    </row>
    <row r="1334" spans="1:27" x14ac:dyDescent="0.25">
      <c r="A1334">
        <v>0</v>
      </c>
      <c r="B1334">
        <v>0</v>
      </c>
      <c r="C1334">
        <v>1</v>
      </c>
      <c r="E1334" s="87">
        <f t="shared" si="401"/>
        <v>0</v>
      </c>
      <c r="F1334" s="87">
        <f t="shared" si="402"/>
        <v>1</v>
      </c>
      <c r="G1334" s="87">
        <f t="shared" si="403"/>
        <v>0.5</v>
      </c>
      <c r="H1334" s="87">
        <f t="shared" si="404"/>
        <v>0.5</v>
      </c>
      <c r="I1334" s="87">
        <f t="shared" si="405"/>
        <v>-0.69314718055994529</v>
      </c>
      <c r="K1334" s="76">
        <f t="shared" si="406"/>
        <v>0.605195533283861</v>
      </c>
      <c r="L1334" s="76">
        <f t="shared" si="407"/>
        <v>1.8316103146534117</v>
      </c>
      <c r="M1334" s="76">
        <f t="shared" si="408"/>
        <v>0.64684406084231982</v>
      </c>
      <c r="N1334" s="76">
        <f t="shared" si="409"/>
        <v>0.35315593915768018</v>
      </c>
      <c r="O1334" s="76">
        <f t="shared" si="410"/>
        <v>-1.0408455656056446</v>
      </c>
      <c r="Q1334" s="76">
        <f t="shared" si="411"/>
        <v>0.605195533283861</v>
      </c>
      <c r="R1334" s="76">
        <f t="shared" si="412"/>
        <v>1.8316103146534117</v>
      </c>
      <c r="S1334" s="76">
        <f t="shared" si="413"/>
        <v>0.64684406084231982</v>
      </c>
      <c r="T1334" s="76">
        <f t="shared" si="414"/>
        <v>0.35315593915768018</v>
      </c>
      <c r="U1334" s="76">
        <f t="shared" si="415"/>
        <v>-1.0408455656056446</v>
      </c>
      <c r="W1334" s="76">
        <f t="shared" si="416"/>
        <v>0</v>
      </c>
      <c r="X1334" s="76">
        <f t="shared" si="417"/>
        <v>1</v>
      </c>
      <c r="Y1334" s="76">
        <f t="shared" si="418"/>
        <v>0.5</v>
      </c>
      <c r="Z1334" s="76">
        <f t="shared" si="400"/>
        <v>0.5</v>
      </c>
      <c r="AA1334" s="76">
        <f t="shared" si="419"/>
        <v>-0.69314718055994529</v>
      </c>
    </row>
    <row r="1335" spans="1:27" x14ac:dyDescent="0.25">
      <c r="A1335">
        <v>0</v>
      </c>
      <c r="B1335">
        <v>0</v>
      </c>
      <c r="C1335">
        <v>1</v>
      </c>
      <c r="E1335" s="87">
        <f t="shared" si="401"/>
        <v>0</v>
      </c>
      <c r="F1335" s="87">
        <f t="shared" si="402"/>
        <v>1</v>
      </c>
      <c r="G1335" s="87">
        <f t="shared" si="403"/>
        <v>0.5</v>
      </c>
      <c r="H1335" s="87">
        <f t="shared" si="404"/>
        <v>0.5</v>
      </c>
      <c r="I1335" s="87">
        <f t="shared" si="405"/>
        <v>-0.69314718055994529</v>
      </c>
      <c r="K1335" s="76">
        <f t="shared" si="406"/>
        <v>0.605195533283861</v>
      </c>
      <c r="L1335" s="76">
        <f t="shared" si="407"/>
        <v>1.8316103146534117</v>
      </c>
      <c r="M1335" s="76">
        <f t="shared" si="408"/>
        <v>0.64684406084231982</v>
      </c>
      <c r="N1335" s="76">
        <f t="shared" si="409"/>
        <v>0.35315593915768018</v>
      </c>
      <c r="O1335" s="76">
        <f t="shared" si="410"/>
        <v>-1.0408455656056446</v>
      </c>
      <c r="Q1335" s="76">
        <f t="shared" si="411"/>
        <v>0.605195533283861</v>
      </c>
      <c r="R1335" s="76">
        <f t="shared" si="412"/>
        <v>1.8316103146534117</v>
      </c>
      <c r="S1335" s="76">
        <f t="shared" si="413"/>
        <v>0.64684406084231982</v>
      </c>
      <c r="T1335" s="76">
        <f t="shared" si="414"/>
        <v>0.35315593915768018</v>
      </c>
      <c r="U1335" s="76">
        <f t="shared" si="415"/>
        <v>-1.0408455656056446</v>
      </c>
      <c r="W1335" s="76">
        <f t="shared" si="416"/>
        <v>0</v>
      </c>
      <c r="X1335" s="76">
        <f t="shared" si="417"/>
        <v>1</v>
      </c>
      <c r="Y1335" s="76">
        <f t="shared" si="418"/>
        <v>0.5</v>
      </c>
      <c r="Z1335" s="76">
        <f t="shared" si="400"/>
        <v>0.5</v>
      </c>
      <c r="AA1335" s="76">
        <f t="shared" si="419"/>
        <v>-0.69314718055994529</v>
      </c>
    </row>
    <row r="1336" spans="1:27" x14ac:dyDescent="0.25">
      <c r="A1336">
        <v>0</v>
      </c>
      <c r="B1336">
        <v>0</v>
      </c>
      <c r="C1336">
        <v>0</v>
      </c>
      <c r="E1336" s="87">
        <f t="shared" si="401"/>
        <v>0</v>
      </c>
      <c r="F1336" s="87">
        <f t="shared" si="402"/>
        <v>1</v>
      </c>
      <c r="G1336" s="87">
        <f t="shared" si="403"/>
        <v>0.5</v>
      </c>
      <c r="H1336" s="87">
        <f t="shared" si="404"/>
        <v>0.5</v>
      </c>
      <c r="I1336" s="87">
        <f t="shared" si="405"/>
        <v>-0.69314718055994529</v>
      </c>
      <c r="K1336" s="76">
        <f t="shared" si="406"/>
        <v>0</v>
      </c>
      <c r="L1336" s="76">
        <f t="shared" si="407"/>
        <v>1</v>
      </c>
      <c r="M1336" s="76">
        <f t="shared" si="408"/>
        <v>0.5</v>
      </c>
      <c r="N1336" s="76">
        <f t="shared" si="409"/>
        <v>0.5</v>
      </c>
      <c r="O1336" s="76">
        <f t="shared" si="410"/>
        <v>-0.69314718055994529</v>
      </c>
      <c r="Q1336" s="76">
        <f t="shared" si="411"/>
        <v>0</v>
      </c>
      <c r="R1336" s="76">
        <f t="shared" si="412"/>
        <v>1</v>
      </c>
      <c r="S1336" s="76">
        <f t="shared" si="413"/>
        <v>0.5</v>
      </c>
      <c r="T1336" s="76">
        <f t="shared" si="414"/>
        <v>0.5</v>
      </c>
      <c r="U1336" s="76">
        <f t="shared" si="415"/>
        <v>-0.69314718055994529</v>
      </c>
      <c r="W1336" s="76">
        <f t="shared" si="416"/>
        <v>0</v>
      </c>
      <c r="X1336" s="76">
        <f t="shared" si="417"/>
        <v>1</v>
      </c>
      <c r="Y1336" s="76">
        <f t="shared" si="418"/>
        <v>0.5</v>
      </c>
      <c r="Z1336" s="76">
        <f t="shared" si="400"/>
        <v>0.5</v>
      </c>
      <c r="AA1336" s="76">
        <f t="shared" si="419"/>
        <v>-0.69314718055994529</v>
      </c>
    </row>
    <row r="1337" spans="1:27" x14ac:dyDescent="0.25">
      <c r="A1337">
        <v>0</v>
      </c>
      <c r="B1337">
        <v>0</v>
      </c>
      <c r="C1337">
        <v>1</v>
      </c>
      <c r="E1337" s="87">
        <f t="shared" si="401"/>
        <v>0</v>
      </c>
      <c r="F1337" s="87">
        <f t="shared" si="402"/>
        <v>1</v>
      </c>
      <c r="G1337" s="87">
        <f t="shared" si="403"/>
        <v>0.5</v>
      </c>
      <c r="H1337" s="87">
        <f t="shared" si="404"/>
        <v>0.5</v>
      </c>
      <c r="I1337" s="87">
        <f t="shared" si="405"/>
        <v>-0.69314718055994529</v>
      </c>
      <c r="K1337" s="76">
        <f t="shared" si="406"/>
        <v>0.605195533283861</v>
      </c>
      <c r="L1337" s="76">
        <f t="shared" si="407"/>
        <v>1.8316103146534117</v>
      </c>
      <c r="M1337" s="76">
        <f t="shared" si="408"/>
        <v>0.64684406084231982</v>
      </c>
      <c r="N1337" s="76">
        <f t="shared" si="409"/>
        <v>0.35315593915768018</v>
      </c>
      <c r="O1337" s="76">
        <f t="shared" si="410"/>
        <v>-1.0408455656056446</v>
      </c>
      <c r="Q1337" s="76">
        <f t="shared" si="411"/>
        <v>0.605195533283861</v>
      </c>
      <c r="R1337" s="76">
        <f t="shared" si="412"/>
        <v>1.8316103146534117</v>
      </c>
      <c r="S1337" s="76">
        <f t="shared" si="413"/>
        <v>0.64684406084231982</v>
      </c>
      <c r="T1337" s="76">
        <f t="shared" si="414"/>
        <v>0.35315593915768018</v>
      </c>
      <c r="U1337" s="76">
        <f t="shared" si="415"/>
        <v>-1.0408455656056446</v>
      </c>
      <c r="W1337" s="76">
        <f t="shared" si="416"/>
        <v>0</v>
      </c>
      <c r="X1337" s="76">
        <f t="shared" si="417"/>
        <v>1</v>
      </c>
      <c r="Y1337" s="76">
        <f t="shared" si="418"/>
        <v>0.5</v>
      </c>
      <c r="Z1337" s="76">
        <f t="shared" si="400"/>
        <v>0.5</v>
      </c>
      <c r="AA1337" s="76">
        <f t="shared" si="419"/>
        <v>-0.69314718055994529</v>
      </c>
    </row>
    <row r="1338" spans="1:27" x14ac:dyDescent="0.25">
      <c r="A1338">
        <v>0</v>
      </c>
      <c r="B1338">
        <v>0</v>
      </c>
      <c r="C1338">
        <v>0</v>
      </c>
      <c r="E1338" s="87">
        <f t="shared" si="401"/>
        <v>0</v>
      </c>
      <c r="F1338" s="87">
        <f t="shared" si="402"/>
        <v>1</v>
      </c>
      <c r="G1338" s="87">
        <f t="shared" si="403"/>
        <v>0.5</v>
      </c>
      <c r="H1338" s="87">
        <f t="shared" si="404"/>
        <v>0.5</v>
      </c>
      <c r="I1338" s="87">
        <f t="shared" si="405"/>
        <v>-0.69314718055994529</v>
      </c>
      <c r="K1338" s="76">
        <f t="shared" si="406"/>
        <v>0</v>
      </c>
      <c r="L1338" s="76">
        <f t="shared" si="407"/>
        <v>1</v>
      </c>
      <c r="M1338" s="76">
        <f t="shared" si="408"/>
        <v>0.5</v>
      </c>
      <c r="N1338" s="76">
        <f t="shared" si="409"/>
        <v>0.5</v>
      </c>
      <c r="O1338" s="76">
        <f t="shared" si="410"/>
        <v>-0.69314718055994529</v>
      </c>
      <c r="Q1338" s="76">
        <f t="shared" si="411"/>
        <v>0</v>
      </c>
      <c r="R1338" s="76">
        <f t="shared" si="412"/>
        <v>1</v>
      </c>
      <c r="S1338" s="76">
        <f t="shared" si="413"/>
        <v>0.5</v>
      </c>
      <c r="T1338" s="76">
        <f t="shared" si="414"/>
        <v>0.5</v>
      </c>
      <c r="U1338" s="76">
        <f t="shared" si="415"/>
        <v>-0.69314718055994529</v>
      </c>
      <c r="W1338" s="76">
        <f t="shared" si="416"/>
        <v>0</v>
      </c>
      <c r="X1338" s="76">
        <f t="shared" si="417"/>
        <v>1</v>
      </c>
      <c r="Y1338" s="76">
        <f t="shared" si="418"/>
        <v>0.5</v>
      </c>
      <c r="Z1338" s="76">
        <f t="shared" si="400"/>
        <v>0.5</v>
      </c>
      <c r="AA1338" s="76">
        <f t="shared" si="419"/>
        <v>-0.69314718055994529</v>
      </c>
    </row>
    <row r="1339" spans="1:27" x14ac:dyDescent="0.25">
      <c r="A1339">
        <v>0</v>
      </c>
      <c r="B1339">
        <v>0</v>
      </c>
      <c r="C1339">
        <v>0</v>
      </c>
      <c r="E1339" s="87">
        <f t="shared" si="401"/>
        <v>0</v>
      </c>
      <c r="F1339" s="87">
        <f t="shared" si="402"/>
        <v>1</v>
      </c>
      <c r="G1339" s="87">
        <f t="shared" si="403"/>
        <v>0.5</v>
      </c>
      <c r="H1339" s="87">
        <f t="shared" si="404"/>
        <v>0.5</v>
      </c>
      <c r="I1339" s="87">
        <f t="shared" si="405"/>
        <v>-0.69314718055994529</v>
      </c>
      <c r="K1339" s="76">
        <f t="shared" si="406"/>
        <v>0</v>
      </c>
      <c r="L1339" s="76">
        <f t="shared" si="407"/>
        <v>1</v>
      </c>
      <c r="M1339" s="76">
        <f t="shared" si="408"/>
        <v>0.5</v>
      </c>
      <c r="N1339" s="76">
        <f t="shared" si="409"/>
        <v>0.5</v>
      </c>
      <c r="O1339" s="76">
        <f t="shared" si="410"/>
        <v>-0.69314718055994529</v>
      </c>
      <c r="Q1339" s="76">
        <f t="shared" si="411"/>
        <v>0</v>
      </c>
      <c r="R1339" s="76">
        <f t="shared" si="412"/>
        <v>1</v>
      </c>
      <c r="S1339" s="76">
        <f t="shared" si="413"/>
        <v>0.5</v>
      </c>
      <c r="T1339" s="76">
        <f t="shared" si="414"/>
        <v>0.5</v>
      </c>
      <c r="U1339" s="76">
        <f t="shared" si="415"/>
        <v>-0.69314718055994529</v>
      </c>
      <c r="W1339" s="76">
        <f t="shared" si="416"/>
        <v>0</v>
      </c>
      <c r="X1339" s="76">
        <f t="shared" si="417"/>
        <v>1</v>
      </c>
      <c r="Y1339" s="76">
        <f t="shared" si="418"/>
        <v>0.5</v>
      </c>
      <c r="Z1339" s="76">
        <f t="shared" si="400"/>
        <v>0.5</v>
      </c>
      <c r="AA1339" s="76">
        <f t="shared" si="419"/>
        <v>-0.69314718055994529</v>
      </c>
    </row>
    <row r="1340" spans="1:27" x14ac:dyDescent="0.25">
      <c r="A1340">
        <v>0</v>
      </c>
      <c r="B1340">
        <v>0</v>
      </c>
      <c r="C1340">
        <v>1</v>
      </c>
      <c r="E1340" s="87">
        <f t="shared" si="401"/>
        <v>0</v>
      </c>
      <c r="F1340" s="87">
        <f t="shared" si="402"/>
        <v>1</v>
      </c>
      <c r="G1340" s="87">
        <f t="shared" si="403"/>
        <v>0.5</v>
      </c>
      <c r="H1340" s="87">
        <f t="shared" si="404"/>
        <v>0.5</v>
      </c>
      <c r="I1340" s="87">
        <f t="shared" si="405"/>
        <v>-0.69314718055994529</v>
      </c>
      <c r="K1340" s="76">
        <f t="shared" si="406"/>
        <v>0.605195533283861</v>
      </c>
      <c r="L1340" s="76">
        <f t="shared" si="407"/>
        <v>1.8316103146534117</v>
      </c>
      <c r="M1340" s="76">
        <f t="shared" si="408"/>
        <v>0.64684406084231982</v>
      </c>
      <c r="N1340" s="76">
        <f t="shared" si="409"/>
        <v>0.35315593915768018</v>
      </c>
      <c r="O1340" s="76">
        <f t="shared" si="410"/>
        <v>-1.0408455656056446</v>
      </c>
      <c r="Q1340" s="76">
        <f t="shared" si="411"/>
        <v>0.605195533283861</v>
      </c>
      <c r="R1340" s="76">
        <f t="shared" si="412"/>
        <v>1.8316103146534117</v>
      </c>
      <c r="S1340" s="76">
        <f t="shared" si="413"/>
        <v>0.64684406084231982</v>
      </c>
      <c r="T1340" s="76">
        <f t="shared" si="414"/>
        <v>0.35315593915768018</v>
      </c>
      <c r="U1340" s="76">
        <f t="shared" si="415"/>
        <v>-1.0408455656056446</v>
      </c>
      <c r="W1340" s="76">
        <f t="shared" si="416"/>
        <v>0</v>
      </c>
      <c r="X1340" s="76">
        <f t="shared" si="417"/>
        <v>1</v>
      </c>
      <c r="Y1340" s="76">
        <f t="shared" si="418"/>
        <v>0.5</v>
      </c>
      <c r="Z1340" s="76">
        <f t="shared" si="400"/>
        <v>0.5</v>
      </c>
      <c r="AA1340" s="76">
        <f t="shared" si="419"/>
        <v>-0.69314718055994529</v>
      </c>
    </row>
    <row r="1341" spans="1:27" x14ac:dyDescent="0.25">
      <c r="A1341">
        <v>0</v>
      </c>
      <c r="B1341">
        <v>0</v>
      </c>
      <c r="C1341">
        <v>0</v>
      </c>
      <c r="E1341" s="87">
        <f t="shared" si="401"/>
        <v>0</v>
      </c>
      <c r="F1341" s="87">
        <f t="shared" si="402"/>
        <v>1</v>
      </c>
      <c r="G1341" s="87">
        <f t="shared" si="403"/>
        <v>0.5</v>
      </c>
      <c r="H1341" s="87">
        <f t="shared" si="404"/>
        <v>0.5</v>
      </c>
      <c r="I1341" s="87">
        <f t="shared" si="405"/>
        <v>-0.69314718055994529</v>
      </c>
      <c r="K1341" s="76">
        <f t="shared" si="406"/>
        <v>0</v>
      </c>
      <c r="L1341" s="76">
        <f t="shared" si="407"/>
        <v>1</v>
      </c>
      <c r="M1341" s="76">
        <f t="shared" si="408"/>
        <v>0.5</v>
      </c>
      <c r="N1341" s="76">
        <f t="shared" si="409"/>
        <v>0.5</v>
      </c>
      <c r="O1341" s="76">
        <f t="shared" si="410"/>
        <v>-0.69314718055994529</v>
      </c>
      <c r="Q1341" s="76">
        <f t="shared" si="411"/>
        <v>0</v>
      </c>
      <c r="R1341" s="76">
        <f t="shared" si="412"/>
        <v>1</v>
      </c>
      <c r="S1341" s="76">
        <f t="shared" si="413"/>
        <v>0.5</v>
      </c>
      <c r="T1341" s="76">
        <f t="shared" si="414"/>
        <v>0.5</v>
      </c>
      <c r="U1341" s="76">
        <f t="shared" si="415"/>
        <v>-0.69314718055994529</v>
      </c>
      <c r="W1341" s="76">
        <f t="shared" si="416"/>
        <v>0</v>
      </c>
      <c r="X1341" s="76">
        <f t="shared" si="417"/>
        <v>1</v>
      </c>
      <c r="Y1341" s="76">
        <f t="shared" si="418"/>
        <v>0.5</v>
      </c>
      <c r="Z1341" s="76">
        <f t="shared" si="400"/>
        <v>0.5</v>
      </c>
      <c r="AA1341" s="76">
        <f t="shared" si="419"/>
        <v>-0.69314718055994529</v>
      </c>
    </row>
    <row r="1342" spans="1:27" x14ac:dyDescent="0.25">
      <c r="A1342">
        <v>0</v>
      </c>
      <c r="B1342">
        <v>0</v>
      </c>
      <c r="C1342">
        <v>0</v>
      </c>
      <c r="E1342" s="87">
        <f t="shared" si="401"/>
        <v>0</v>
      </c>
      <c r="F1342" s="87">
        <f t="shared" si="402"/>
        <v>1</v>
      </c>
      <c r="G1342" s="87">
        <f t="shared" si="403"/>
        <v>0.5</v>
      </c>
      <c r="H1342" s="87">
        <f t="shared" si="404"/>
        <v>0.5</v>
      </c>
      <c r="I1342" s="87">
        <f t="shared" si="405"/>
        <v>-0.69314718055994529</v>
      </c>
      <c r="K1342" s="76">
        <f t="shared" si="406"/>
        <v>0</v>
      </c>
      <c r="L1342" s="76">
        <f t="shared" si="407"/>
        <v>1</v>
      </c>
      <c r="M1342" s="76">
        <f t="shared" si="408"/>
        <v>0.5</v>
      </c>
      <c r="N1342" s="76">
        <f t="shared" si="409"/>
        <v>0.5</v>
      </c>
      <c r="O1342" s="76">
        <f t="shared" si="410"/>
        <v>-0.69314718055994529</v>
      </c>
      <c r="Q1342" s="76">
        <f t="shared" si="411"/>
        <v>0</v>
      </c>
      <c r="R1342" s="76">
        <f t="shared" si="412"/>
        <v>1</v>
      </c>
      <c r="S1342" s="76">
        <f t="shared" si="413"/>
        <v>0.5</v>
      </c>
      <c r="T1342" s="76">
        <f t="shared" si="414"/>
        <v>0.5</v>
      </c>
      <c r="U1342" s="76">
        <f t="shared" si="415"/>
        <v>-0.69314718055994529</v>
      </c>
      <c r="W1342" s="76">
        <f t="shared" si="416"/>
        <v>0</v>
      </c>
      <c r="X1342" s="76">
        <f t="shared" si="417"/>
        <v>1</v>
      </c>
      <c r="Y1342" s="76">
        <f t="shared" si="418"/>
        <v>0.5</v>
      </c>
      <c r="Z1342" s="76">
        <f t="shared" si="400"/>
        <v>0.5</v>
      </c>
      <c r="AA1342" s="76">
        <f t="shared" si="419"/>
        <v>-0.69314718055994529</v>
      </c>
    </row>
    <row r="1343" spans="1:27" x14ac:dyDescent="0.25">
      <c r="A1343">
        <v>0</v>
      </c>
      <c r="B1343">
        <v>0</v>
      </c>
      <c r="C1343">
        <v>1</v>
      </c>
      <c r="E1343" s="87">
        <f t="shared" si="401"/>
        <v>0</v>
      </c>
      <c r="F1343" s="87">
        <f t="shared" si="402"/>
        <v>1</v>
      </c>
      <c r="G1343" s="87">
        <f t="shared" si="403"/>
        <v>0.5</v>
      </c>
      <c r="H1343" s="87">
        <f t="shared" si="404"/>
        <v>0.5</v>
      </c>
      <c r="I1343" s="87">
        <f t="shared" si="405"/>
        <v>-0.69314718055994529</v>
      </c>
      <c r="K1343" s="76">
        <f t="shared" si="406"/>
        <v>0.605195533283861</v>
      </c>
      <c r="L1343" s="76">
        <f t="shared" si="407"/>
        <v>1.8316103146534117</v>
      </c>
      <c r="M1343" s="76">
        <f t="shared" si="408"/>
        <v>0.64684406084231982</v>
      </c>
      <c r="N1343" s="76">
        <f t="shared" si="409"/>
        <v>0.35315593915768018</v>
      </c>
      <c r="O1343" s="76">
        <f t="shared" si="410"/>
        <v>-1.0408455656056446</v>
      </c>
      <c r="Q1343" s="76">
        <f t="shared" si="411"/>
        <v>0.605195533283861</v>
      </c>
      <c r="R1343" s="76">
        <f t="shared" si="412"/>
        <v>1.8316103146534117</v>
      </c>
      <c r="S1343" s="76">
        <f t="shared" si="413"/>
        <v>0.64684406084231982</v>
      </c>
      <c r="T1343" s="76">
        <f t="shared" si="414"/>
        <v>0.35315593915768018</v>
      </c>
      <c r="U1343" s="76">
        <f t="shared" si="415"/>
        <v>-1.0408455656056446</v>
      </c>
      <c r="W1343" s="76">
        <f t="shared" si="416"/>
        <v>0</v>
      </c>
      <c r="X1343" s="76">
        <f t="shared" si="417"/>
        <v>1</v>
      </c>
      <c r="Y1343" s="76">
        <f t="shared" si="418"/>
        <v>0.5</v>
      </c>
      <c r="Z1343" s="76">
        <f t="shared" si="400"/>
        <v>0.5</v>
      </c>
      <c r="AA1343" s="76">
        <f t="shared" si="419"/>
        <v>-0.69314718055994529</v>
      </c>
    </row>
    <row r="1344" spans="1:27" x14ac:dyDescent="0.25">
      <c r="A1344">
        <v>0</v>
      </c>
      <c r="B1344">
        <v>0</v>
      </c>
      <c r="C1344">
        <v>1</v>
      </c>
      <c r="E1344" s="87">
        <f t="shared" si="401"/>
        <v>0</v>
      </c>
      <c r="F1344" s="87">
        <f t="shared" si="402"/>
        <v>1</v>
      </c>
      <c r="G1344" s="87">
        <f t="shared" si="403"/>
        <v>0.5</v>
      </c>
      <c r="H1344" s="87">
        <f t="shared" si="404"/>
        <v>0.5</v>
      </c>
      <c r="I1344" s="87">
        <f t="shared" si="405"/>
        <v>-0.69314718055994529</v>
      </c>
      <c r="K1344" s="76">
        <f t="shared" si="406"/>
        <v>0.605195533283861</v>
      </c>
      <c r="L1344" s="76">
        <f t="shared" si="407"/>
        <v>1.8316103146534117</v>
      </c>
      <c r="M1344" s="76">
        <f t="shared" si="408"/>
        <v>0.64684406084231982</v>
      </c>
      <c r="N1344" s="76">
        <f t="shared" si="409"/>
        <v>0.35315593915768018</v>
      </c>
      <c r="O1344" s="76">
        <f t="shared" si="410"/>
        <v>-1.0408455656056446</v>
      </c>
      <c r="Q1344" s="76">
        <f t="shared" si="411"/>
        <v>0.605195533283861</v>
      </c>
      <c r="R1344" s="76">
        <f t="shared" si="412"/>
        <v>1.8316103146534117</v>
      </c>
      <c r="S1344" s="76">
        <f t="shared" si="413"/>
        <v>0.64684406084231982</v>
      </c>
      <c r="T1344" s="76">
        <f t="shared" si="414"/>
        <v>0.35315593915768018</v>
      </c>
      <c r="U1344" s="76">
        <f t="shared" si="415"/>
        <v>-1.0408455656056446</v>
      </c>
      <c r="W1344" s="76">
        <f t="shared" si="416"/>
        <v>0</v>
      </c>
      <c r="X1344" s="76">
        <f t="shared" si="417"/>
        <v>1</v>
      </c>
      <c r="Y1344" s="76">
        <f t="shared" si="418"/>
        <v>0.5</v>
      </c>
      <c r="Z1344" s="76">
        <f t="shared" si="400"/>
        <v>0.5</v>
      </c>
      <c r="AA1344" s="76">
        <f t="shared" si="419"/>
        <v>-0.69314718055994529</v>
      </c>
    </row>
    <row r="1345" spans="1:27" x14ac:dyDescent="0.25">
      <c r="A1345">
        <v>0</v>
      </c>
      <c r="B1345">
        <v>0</v>
      </c>
      <c r="C1345">
        <v>0</v>
      </c>
      <c r="E1345" s="87">
        <f t="shared" si="401"/>
        <v>0</v>
      </c>
      <c r="F1345" s="87">
        <f t="shared" si="402"/>
        <v>1</v>
      </c>
      <c r="G1345" s="87">
        <f t="shared" si="403"/>
        <v>0.5</v>
      </c>
      <c r="H1345" s="87">
        <f t="shared" si="404"/>
        <v>0.5</v>
      </c>
      <c r="I1345" s="87">
        <f t="shared" si="405"/>
        <v>-0.69314718055994529</v>
      </c>
      <c r="K1345" s="76">
        <f t="shared" si="406"/>
        <v>0</v>
      </c>
      <c r="L1345" s="76">
        <f t="shared" si="407"/>
        <v>1</v>
      </c>
      <c r="M1345" s="76">
        <f t="shared" si="408"/>
        <v>0.5</v>
      </c>
      <c r="N1345" s="76">
        <f t="shared" si="409"/>
        <v>0.5</v>
      </c>
      <c r="O1345" s="76">
        <f t="shared" si="410"/>
        <v>-0.69314718055994529</v>
      </c>
      <c r="Q1345" s="76">
        <f t="shared" si="411"/>
        <v>0</v>
      </c>
      <c r="R1345" s="76">
        <f t="shared" si="412"/>
        <v>1</v>
      </c>
      <c r="S1345" s="76">
        <f t="shared" si="413"/>
        <v>0.5</v>
      </c>
      <c r="T1345" s="76">
        <f t="shared" si="414"/>
        <v>0.5</v>
      </c>
      <c r="U1345" s="76">
        <f t="shared" si="415"/>
        <v>-0.69314718055994529</v>
      </c>
      <c r="W1345" s="76">
        <f t="shared" si="416"/>
        <v>0</v>
      </c>
      <c r="X1345" s="76">
        <f t="shared" si="417"/>
        <v>1</v>
      </c>
      <c r="Y1345" s="76">
        <f t="shared" si="418"/>
        <v>0.5</v>
      </c>
      <c r="Z1345" s="76">
        <f t="shared" si="400"/>
        <v>0.5</v>
      </c>
      <c r="AA1345" s="76">
        <f t="shared" si="419"/>
        <v>-0.69314718055994529</v>
      </c>
    </row>
    <row r="1346" spans="1:27" x14ac:dyDescent="0.25">
      <c r="A1346">
        <v>0</v>
      </c>
      <c r="B1346">
        <v>0</v>
      </c>
      <c r="C1346">
        <v>0</v>
      </c>
      <c r="E1346" s="87">
        <f t="shared" si="401"/>
        <v>0</v>
      </c>
      <c r="F1346" s="87">
        <f t="shared" si="402"/>
        <v>1</v>
      </c>
      <c r="G1346" s="87">
        <f t="shared" si="403"/>
        <v>0.5</v>
      </c>
      <c r="H1346" s="87">
        <f t="shared" si="404"/>
        <v>0.5</v>
      </c>
      <c r="I1346" s="87">
        <f t="shared" si="405"/>
        <v>-0.69314718055994529</v>
      </c>
      <c r="K1346" s="76">
        <f t="shared" si="406"/>
        <v>0</v>
      </c>
      <c r="L1346" s="76">
        <f t="shared" si="407"/>
        <v>1</v>
      </c>
      <c r="M1346" s="76">
        <f t="shared" si="408"/>
        <v>0.5</v>
      </c>
      <c r="N1346" s="76">
        <f t="shared" si="409"/>
        <v>0.5</v>
      </c>
      <c r="O1346" s="76">
        <f t="shared" si="410"/>
        <v>-0.69314718055994529</v>
      </c>
      <c r="Q1346" s="76">
        <f t="shared" si="411"/>
        <v>0</v>
      </c>
      <c r="R1346" s="76">
        <f t="shared" si="412"/>
        <v>1</v>
      </c>
      <c r="S1346" s="76">
        <f t="shared" si="413"/>
        <v>0.5</v>
      </c>
      <c r="T1346" s="76">
        <f t="shared" si="414"/>
        <v>0.5</v>
      </c>
      <c r="U1346" s="76">
        <f t="shared" si="415"/>
        <v>-0.69314718055994529</v>
      </c>
      <c r="W1346" s="76">
        <f t="shared" si="416"/>
        <v>0</v>
      </c>
      <c r="X1346" s="76">
        <f t="shared" si="417"/>
        <v>1</v>
      </c>
      <c r="Y1346" s="76">
        <f t="shared" si="418"/>
        <v>0.5</v>
      </c>
      <c r="Z1346" s="76">
        <f t="shared" si="400"/>
        <v>0.5</v>
      </c>
      <c r="AA1346" s="76">
        <f t="shared" si="419"/>
        <v>-0.69314718055994529</v>
      </c>
    </row>
    <row r="1347" spans="1:27" x14ac:dyDescent="0.25">
      <c r="A1347">
        <v>0</v>
      </c>
      <c r="B1347">
        <v>0</v>
      </c>
      <c r="C1347">
        <v>1</v>
      </c>
      <c r="E1347" s="87">
        <f t="shared" si="401"/>
        <v>0</v>
      </c>
      <c r="F1347" s="87">
        <f t="shared" si="402"/>
        <v>1</v>
      </c>
      <c r="G1347" s="87">
        <f t="shared" si="403"/>
        <v>0.5</v>
      </c>
      <c r="H1347" s="87">
        <f t="shared" si="404"/>
        <v>0.5</v>
      </c>
      <c r="I1347" s="87">
        <f t="shared" si="405"/>
        <v>-0.69314718055994529</v>
      </c>
      <c r="K1347" s="76">
        <f t="shared" si="406"/>
        <v>0.605195533283861</v>
      </c>
      <c r="L1347" s="76">
        <f t="shared" si="407"/>
        <v>1.8316103146534117</v>
      </c>
      <c r="M1347" s="76">
        <f t="shared" si="408"/>
        <v>0.64684406084231982</v>
      </c>
      <c r="N1347" s="76">
        <f t="shared" si="409"/>
        <v>0.35315593915768018</v>
      </c>
      <c r="O1347" s="76">
        <f t="shared" si="410"/>
        <v>-1.0408455656056446</v>
      </c>
      <c r="Q1347" s="76">
        <f t="shared" si="411"/>
        <v>0.605195533283861</v>
      </c>
      <c r="R1347" s="76">
        <f t="shared" si="412"/>
        <v>1.8316103146534117</v>
      </c>
      <c r="S1347" s="76">
        <f t="shared" si="413"/>
        <v>0.64684406084231982</v>
      </c>
      <c r="T1347" s="76">
        <f t="shared" si="414"/>
        <v>0.35315593915768018</v>
      </c>
      <c r="U1347" s="76">
        <f t="shared" si="415"/>
        <v>-1.0408455656056446</v>
      </c>
      <c r="W1347" s="76">
        <f t="shared" si="416"/>
        <v>0</v>
      </c>
      <c r="X1347" s="76">
        <f t="shared" si="417"/>
        <v>1</v>
      </c>
      <c r="Y1347" s="76">
        <f t="shared" si="418"/>
        <v>0.5</v>
      </c>
      <c r="Z1347" s="76">
        <f t="shared" si="400"/>
        <v>0.5</v>
      </c>
      <c r="AA1347" s="76">
        <f t="shared" si="419"/>
        <v>-0.69314718055994529</v>
      </c>
    </row>
    <row r="1348" spans="1:27" x14ac:dyDescent="0.25">
      <c r="A1348">
        <v>0</v>
      </c>
      <c r="B1348">
        <v>0</v>
      </c>
      <c r="C1348">
        <v>0</v>
      </c>
      <c r="E1348" s="87">
        <f t="shared" si="401"/>
        <v>0</v>
      </c>
      <c r="F1348" s="87">
        <f t="shared" si="402"/>
        <v>1</v>
      </c>
      <c r="G1348" s="87">
        <f t="shared" si="403"/>
        <v>0.5</v>
      </c>
      <c r="H1348" s="87">
        <f t="shared" si="404"/>
        <v>0.5</v>
      </c>
      <c r="I1348" s="87">
        <f t="shared" si="405"/>
        <v>-0.69314718055994529</v>
      </c>
      <c r="K1348" s="76">
        <f t="shared" si="406"/>
        <v>0</v>
      </c>
      <c r="L1348" s="76">
        <f t="shared" si="407"/>
        <v>1</v>
      </c>
      <c r="M1348" s="76">
        <f t="shared" si="408"/>
        <v>0.5</v>
      </c>
      <c r="N1348" s="76">
        <f t="shared" si="409"/>
        <v>0.5</v>
      </c>
      <c r="O1348" s="76">
        <f t="shared" si="410"/>
        <v>-0.69314718055994529</v>
      </c>
      <c r="Q1348" s="76">
        <f t="shared" si="411"/>
        <v>0</v>
      </c>
      <c r="R1348" s="76">
        <f t="shared" si="412"/>
        <v>1</v>
      </c>
      <c r="S1348" s="76">
        <f t="shared" si="413"/>
        <v>0.5</v>
      </c>
      <c r="T1348" s="76">
        <f t="shared" si="414"/>
        <v>0.5</v>
      </c>
      <c r="U1348" s="76">
        <f t="shared" si="415"/>
        <v>-0.69314718055994529</v>
      </c>
      <c r="W1348" s="76">
        <f t="shared" si="416"/>
        <v>0</v>
      </c>
      <c r="X1348" s="76">
        <f t="shared" si="417"/>
        <v>1</v>
      </c>
      <c r="Y1348" s="76">
        <f t="shared" si="418"/>
        <v>0.5</v>
      </c>
      <c r="Z1348" s="76">
        <f t="shared" si="400"/>
        <v>0.5</v>
      </c>
      <c r="AA1348" s="76">
        <f t="shared" si="419"/>
        <v>-0.69314718055994529</v>
      </c>
    </row>
    <row r="1349" spans="1:27" x14ac:dyDescent="0.25">
      <c r="A1349">
        <v>0</v>
      </c>
      <c r="B1349">
        <v>0</v>
      </c>
      <c r="C1349">
        <v>0</v>
      </c>
      <c r="E1349" s="87">
        <f t="shared" si="401"/>
        <v>0</v>
      </c>
      <c r="F1349" s="87">
        <f t="shared" si="402"/>
        <v>1</v>
      </c>
      <c r="G1349" s="87">
        <f t="shared" si="403"/>
        <v>0.5</v>
      </c>
      <c r="H1349" s="87">
        <f t="shared" si="404"/>
        <v>0.5</v>
      </c>
      <c r="I1349" s="87">
        <f t="shared" si="405"/>
        <v>-0.69314718055994529</v>
      </c>
      <c r="K1349" s="76">
        <f t="shared" si="406"/>
        <v>0</v>
      </c>
      <c r="L1349" s="76">
        <f t="shared" si="407"/>
        <v>1</v>
      </c>
      <c r="M1349" s="76">
        <f t="shared" si="408"/>
        <v>0.5</v>
      </c>
      <c r="N1349" s="76">
        <f t="shared" si="409"/>
        <v>0.5</v>
      </c>
      <c r="O1349" s="76">
        <f t="shared" si="410"/>
        <v>-0.69314718055994529</v>
      </c>
      <c r="Q1349" s="76">
        <f t="shared" si="411"/>
        <v>0</v>
      </c>
      <c r="R1349" s="76">
        <f t="shared" si="412"/>
        <v>1</v>
      </c>
      <c r="S1349" s="76">
        <f t="shared" si="413"/>
        <v>0.5</v>
      </c>
      <c r="T1349" s="76">
        <f t="shared" si="414"/>
        <v>0.5</v>
      </c>
      <c r="U1349" s="76">
        <f t="shared" si="415"/>
        <v>-0.69314718055994529</v>
      </c>
      <c r="W1349" s="76">
        <f t="shared" si="416"/>
        <v>0</v>
      </c>
      <c r="X1349" s="76">
        <f t="shared" si="417"/>
        <v>1</v>
      </c>
      <c r="Y1349" s="76">
        <f t="shared" si="418"/>
        <v>0.5</v>
      </c>
      <c r="Z1349" s="76">
        <f t="shared" si="400"/>
        <v>0.5</v>
      </c>
      <c r="AA1349" s="76">
        <f t="shared" si="419"/>
        <v>-0.69314718055994529</v>
      </c>
    </row>
    <row r="1350" spans="1:27" x14ac:dyDescent="0.25">
      <c r="A1350">
        <v>0</v>
      </c>
      <c r="B1350">
        <v>0</v>
      </c>
      <c r="C1350">
        <v>0</v>
      </c>
      <c r="E1350" s="87">
        <f t="shared" si="401"/>
        <v>0</v>
      </c>
      <c r="F1350" s="87">
        <f t="shared" si="402"/>
        <v>1</v>
      </c>
      <c r="G1350" s="87">
        <f t="shared" si="403"/>
        <v>0.5</v>
      </c>
      <c r="H1350" s="87">
        <f t="shared" si="404"/>
        <v>0.5</v>
      </c>
      <c r="I1350" s="87">
        <f t="shared" si="405"/>
        <v>-0.69314718055994529</v>
      </c>
      <c r="K1350" s="76">
        <f t="shared" si="406"/>
        <v>0</v>
      </c>
      <c r="L1350" s="76">
        <f t="shared" si="407"/>
        <v>1</v>
      </c>
      <c r="M1350" s="76">
        <f t="shared" si="408"/>
        <v>0.5</v>
      </c>
      <c r="N1350" s="76">
        <f t="shared" si="409"/>
        <v>0.5</v>
      </c>
      <c r="O1350" s="76">
        <f t="shared" si="410"/>
        <v>-0.69314718055994529</v>
      </c>
      <c r="Q1350" s="76">
        <f t="shared" si="411"/>
        <v>0</v>
      </c>
      <c r="R1350" s="76">
        <f t="shared" si="412"/>
        <v>1</v>
      </c>
      <c r="S1350" s="76">
        <f t="shared" si="413"/>
        <v>0.5</v>
      </c>
      <c r="T1350" s="76">
        <f t="shared" si="414"/>
        <v>0.5</v>
      </c>
      <c r="U1350" s="76">
        <f t="shared" si="415"/>
        <v>-0.69314718055994529</v>
      </c>
      <c r="W1350" s="76">
        <f t="shared" si="416"/>
        <v>0</v>
      </c>
      <c r="X1350" s="76">
        <f t="shared" si="417"/>
        <v>1</v>
      </c>
      <c r="Y1350" s="76">
        <f t="shared" si="418"/>
        <v>0.5</v>
      </c>
      <c r="Z1350" s="76">
        <f t="shared" si="400"/>
        <v>0.5</v>
      </c>
      <c r="AA1350" s="76">
        <f t="shared" si="419"/>
        <v>-0.69314718055994529</v>
      </c>
    </row>
    <row r="1351" spans="1:27" x14ac:dyDescent="0.25">
      <c r="A1351">
        <v>0</v>
      </c>
      <c r="B1351">
        <v>0</v>
      </c>
      <c r="C1351">
        <v>1</v>
      </c>
      <c r="E1351" s="87">
        <f t="shared" si="401"/>
        <v>0</v>
      </c>
      <c r="F1351" s="87">
        <f t="shared" si="402"/>
        <v>1</v>
      </c>
      <c r="G1351" s="87">
        <f t="shared" si="403"/>
        <v>0.5</v>
      </c>
      <c r="H1351" s="87">
        <f t="shared" si="404"/>
        <v>0.5</v>
      </c>
      <c r="I1351" s="87">
        <f t="shared" si="405"/>
        <v>-0.69314718055994529</v>
      </c>
      <c r="K1351" s="76">
        <f t="shared" si="406"/>
        <v>0.605195533283861</v>
      </c>
      <c r="L1351" s="76">
        <f t="shared" si="407"/>
        <v>1.8316103146534117</v>
      </c>
      <c r="M1351" s="76">
        <f t="shared" si="408"/>
        <v>0.64684406084231982</v>
      </c>
      <c r="N1351" s="76">
        <f t="shared" si="409"/>
        <v>0.35315593915768018</v>
      </c>
      <c r="O1351" s="76">
        <f t="shared" si="410"/>
        <v>-1.0408455656056446</v>
      </c>
      <c r="Q1351" s="76">
        <f t="shared" si="411"/>
        <v>0.605195533283861</v>
      </c>
      <c r="R1351" s="76">
        <f t="shared" si="412"/>
        <v>1.8316103146534117</v>
      </c>
      <c r="S1351" s="76">
        <f t="shared" si="413"/>
        <v>0.64684406084231982</v>
      </c>
      <c r="T1351" s="76">
        <f t="shared" si="414"/>
        <v>0.35315593915768018</v>
      </c>
      <c r="U1351" s="76">
        <f t="shared" si="415"/>
        <v>-1.0408455656056446</v>
      </c>
      <c r="W1351" s="76">
        <f t="shared" si="416"/>
        <v>0</v>
      </c>
      <c r="X1351" s="76">
        <f t="shared" si="417"/>
        <v>1</v>
      </c>
      <c r="Y1351" s="76">
        <f t="shared" si="418"/>
        <v>0.5</v>
      </c>
      <c r="Z1351" s="76">
        <f t="shared" si="400"/>
        <v>0.5</v>
      </c>
      <c r="AA1351" s="76">
        <f t="shared" si="419"/>
        <v>-0.69314718055994529</v>
      </c>
    </row>
    <row r="1352" spans="1:27" x14ac:dyDescent="0.25">
      <c r="A1352">
        <v>0</v>
      </c>
      <c r="B1352">
        <v>0</v>
      </c>
      <c r="C1352">
        <v>1</v>
      </c>
      <c r="E1352" s="87">
        <f t="shared" si="401"/>
        <v>0</v>
      </c>
      <c r="F1352" s="87">
        <f t="shared" si="402"/>
        <v>1</v>
      </c>
      <c r="G1352" s="87">
        <f t="shared" si="403"/>
        <v>0.5</v>
      </c>
      <c r="H1352" s="87">
        <f t="shared" si="404"/>
        <v>0.5</v>
      </c>
      <c r="I1352" s="87">
        <f t="shared" si="405"/>
        <v>-0.69314718055994529</v>
      </c>
      <c r="K1352" s="76">
        <f t="shared" si="406"/>
        <v>0.605195533283861</v>
      </c>
      <c r="L1352" s="76">
        <f t="shared" si="407"/>
        <v>1.8316103146534117</v>
      </c>
      <c r="M1352" s="76">
        <f t="shared" si="408"/>
        <v>0.64684406084231982</v>
      </c>
      <c r="N1352" s="76">
        <f t="shared" si="409"/>
        <v>0.35315593915768018</v>
      </c>
      <c r="O1352" s="76">
        <f t="shared" si="410"/>
        <v>-1.0408455656056446</v>
      </c>
      <c r="Q1352" s="76">
        <f t="shared" si="411"/>
        <v>0.605195533283861</v>
      </c>
      <c r="R1352" s="76">
        <f t="shared" si="412"/>
        <v>1.8316103146534117</v>
      </c>
      <c r="S1352" s="76">
        <f t="shared" si="413"/>
        <v>0.64684406084231982</v>
      </c>
      <c r="T1352" s="76">
        <f t="shared" si="414"/>
        <v>0.35315593915768018</v>
      </c>
      <c r="U1352" s="76">
        <f t="shared" si="415"/>
        <v>-1.0408455656056446</v>
      </c>
      <c r="W1352" s="76">
        <f t="shared" si="416"/>
        <v>0</v>
      </c>
      <c r="X1352" s="76">
        <f t="shared" si="417"/>
        <v>1</v>
      </c>
      <c r="Y1352" s="76">
        <f t="shared" si="418"/>
        <v>0.5</v>
      </c>
      <c r="Z1352" s="76">
        <f t="shared" si="400"/>
        <v>0.5</v>
      </c>
      <c r="AA1352" s="76">
        <f t="shared" si="419"/>
        <v>-0.69314718055994529</v>
      </c>
    </row>
    <row r="1353" spans="1:27" x14ac:dyDescent="0.25">
      <c r="A1353">
        <v>0</v>
      </c>
      <c r="B1353">
        <v>0</v>
      </c>
      <c r="C1353">
        <v>0</v>
      </c>
      <c r="E1353" s="87">
        <f t="shared" si="401"/>
        <v>0</v>
      </c>
      <c r="F1353" s="87">
        <f t="shared" si="402"/>
        <v>1</v>
      </c>
      <c r="G1353" s="87">
        <f t="shared" si="403"/>
        <v>0.5</v>
      </c>
      <c r="H1353" s="87">
        <f t="shared" si="404"/>
        <v>0.5</v>
      </c>
      <c r="I1353" s="87">
        <f t="shared" si="405"/>
        <v>-0.69314718055994529</v>
      </c>
      <c r="K1353" s="76">
        <f t="shared" si="406"/>
        <v>0</v>
      </c>
      <c r="L1353" s="76">
        <f t="shared" si="407"/>
        <v>1</v>
      </c>
      <c r="M1353" s="76">
        <f t="shared" si="408"/>
        <v>0.5</v>
      </c>
      <c r="N1353" s="76">
        <f t="shared" si="409"/>
        <v>0.5</v>
      </c>
      <c r="O1353" s="76">
        <f t="shared" si="410"/>
        <v>-0.69314718055994529</v>
      </c>
      <c r="Q1353" s="76">
        <f t="shared" si="411"/>
        <v>0</v>
      </c>
      <c r="R1353" s="76">
        <f t="shared" si="412"/>
        <v>1</v>
      </c>
      <c r="S1353" s="76">
        <f t="shared" si="413"/>
        <v>0.5</v>
      </c>
      <c r="T1353" s="76">
        <f t="shared" si="414"/>
        <v>0.5</v>
      </c>
      <c r="U1353" s="76">
        <f t="shared" si="415"/>
        <v>-0.69314718055994529</v>
      </c>
      <c r="W1353" s="76">
        <f t="shared" si="416"/>
        <v>0</v>
      </c>
      <c r="X1353" s="76">
        <f t="shared" si="417"/>
        <v>1</v>
      </c>
      <c r="Y1353" s="76">
        <f t="shared" si="418"/>
        <v>0.5</v>
      </c>
      <c r="Z1353" s="76">
        <f t="shared" ref="Z1353:Z1416" si="420">IF(A1353=1,Y1353,1-Y1353)</f>
        <v>0.5</v>
      </c>
      <c r="AA1353" s="76">
        <f t="shared" si="419"/>
        <v>-0.69314718055994529</v>
      </c>
    </row>
    <row r="1354" spans="1:27" x14ac:dyDescent="0.25">
      <c r="A1354">
        <v>0</v>
      </c>
      <c r="B1354">
        <v>0</v>
      </c>
      <c r="C1354">
        <v>1</v>
      </c>
      <c r="E1354" s="87">
        <f t="shared" ref="E1354:E1417" si="421">$A$3+$B$3*$B1354</f>
        <v>0</v>
      </c>
      <c r="F1354" s="87">
        <f t="shared" ref="F1354:F1417" si="422">EXP(E1354)</f>
        <v>1</v>
      </c>
      <c r="G1354" s="87">
        <f t="shared" ref="G1354:G1417" si="423">F1354/(F1354+1)</f>
        <v>0.5</v>
      </c>
      <c r="H1354" s="87">
        <f t="shared" ref="H1354:H1417" si="424">IF($A1354=1,G1354,1-G1354)</f>
        <v>0.5</v>
      </c>
      <c r="I1354" s="87">
        <f t="shared" ref="I1354:I1417" si="425">LN(H1354)</f>
        <v>-0.69314718055994529</v>
      </c>
      <c r="K1354" s="76">
        <f t="shared" ref="K1354:K1417" si="426">$A$3+$B$3*$B1354+$C$3*$C1354</f>
        <v>0.605195533283861</v>
      </c>
      <c r="L1354" s="76">
        <f t="shared" ref="L1354:L1417" si="427">EXP(K1354)</f>
        <v>1.8316103146534117</v>
      </c>
      <c r="M1354" s="76">
        <f t="shared" ref="M1354:M1417" si="428">L1354/(L1354+1)</f>
        <v>0.64684406084231982</v>
      </c>
      <c r="N1354" s="76">
        <f t="shared" ref="N1354:N1417" si="429">IF($A1354=1,M1354,1-M1354)</f>
        <v>0.35315593915768018</v>
      </c>
      <c r="O1354" s="76">
        <f t="shared" ref="O1354:O1417" si="430">LN(N1354)</f>
        <v>-1.0408455656056446</v>
      </c>
      <c r="Q1354" s="76">
        <f t="shared" ref="Q1354:Q1417" si="431">$A$3+$B$3*$B1354+$C$3*$C1354+$D$3*$B1354*$C1354</f>
        <v>0.605195533283861</v>
      </c>
      <c r="R1354" s="76">
        <f t="shared" ref="R1354:R1417" si="432">EXP(Q1354)</f>
        <v>1.8316103146534117</v>
      </c>
      <c r="S1354" s="76">
        <f t="shared" ref="S1354:S1417" si="433">R1354/(R1354+1)</f>
        <v>0.64684406084231982</v>
      </c>
      <c r="T1354" s="76">
        <f t="shared" ref="T1354:T1417" si="434">IF($A1354=1,S1354,1-S1354)</f>
        <v>0.35315593915768018</v>
      </c>
      <c r="U1354" s="76">
        <f t="shared" ref="U1354:U1417" si="435">LN(T1354)</f>
        <v>-1.0408455656056446</v>
      </c>
      <c r="W1354" s="76">
        <f t="shared" ref="W1354:W1417" si="436">$A$3</f>
        <v>0</v>
      </c>
      <c r="X1354" s="76">
        <f t="shared" ref="X1354:X1417" si="437">EXP(W1354)</f>
        <v>1</v>
      </c>
      <c r="Y1354" s="76">
        <f t="shared" ref="Y1354:Y1417" si="438">X1354/(X1354+1)</f>
        <v>0.5</v>
      </c>
      <c r="Z1354" s="76">
        <f t="shared" si="420"/>
        <v>0.5</v>
      </c>
      <c r="AA1354" s="76">
        <f t="shared" ref="AA1354:AA1417" si="439">LN(Z1354)</f>
        <v>-0.69314718055994529</v>
      </c>
    </row>
    <row r="1355" spans="1:27" x14ac:dyDescent="0.25">
      <c r="A1355">
        <v>0</v>
      </c>
      <c r="B1355">
        <v>0</v>
      </c>
      <c r="C1355">
        <v>0</v>
      </c>
      <c r="E1355" s="87">
        <f t="shared" si="421"/>
        <v>0</v>
      </c>
      <c r="F1355" s="87">
        <f t="shared" si="422"/>
        <v>1</v>
      </c>
      <c r="G1355" s="87">
        <f t="shared" si="423"/>
        <v>0.5</v>
      </c>
      <c r="H1355" s="87">
        <f t="shared" si="424"/>
        <v>0.5</v>
      </c>
      <c r="I1355" s="87">
        <f t="shared" si="425"/>
        <v>-0.69314718055994529</v>
      </c>
      <c r="K1355" s="76">
        <f t="shared" si="426"/>
        <v>0</v>
      </c>
      <c r="L1355" s="76">
        <f t="shared" si="427"/>
        <v>1</v>
      </c>
      <c r="M1355" s="76">
        <f t="shared" si="428"/>
        <v>0.5</v>
      </c>
      <c r="N1355" s="76">
        <f t="shared" si="429"/>
        <v>0.5</v>
      </c>
      <c r="O1355" s="76">
        <f t="shared" si="430"/>
        <v>-0.69314718055994529</v>
      </c>
      <c r="Q1355" s="76">
        <f t="shared" si="431"/>
        <v>0</v>
      </c>
      <c r="R1355" s="76">
        <f t="shared" si="432"/>
        <v>1</v>
      </c>
      <c r="S1355" s="76">
        <f t="shared" si="433"/>
        <v>0.5</v>
      </c>
      <c r="T1355" s="76">
        <f t="shared" si="434"/>
        <v>0.5</v>
      </c>
      <c r="U1355" s="76">
        <f t="shared" si="435"/>
        <v>-0.69314718055994529</v>
      </c>
      <c r="W1355" s="76">
        <f t="shared" si="436"/>
        <v>0</v>
      </c>
      <c r="X1355" s="76">
        <f t="shared" si="437"/>
        <v>1</v>
      </c>
      <c r="Y1355" s="76">
        <f t="shared" si="438"/>
        <v>0.5</v>
      </c>
      <c r="Z1355" s="76">
        <f t="shared" si="420"/>
        <v>0.5</v>
      </c>
      <c r="AA1355" s="76">
        <f t="shared" si="439"/>
        <v>-0.69314718055994529</v>
      </c>
    </row>
    <row r="1356" spans="1:27" x14ac:dyDescent="0.25">
      <c r="A1356">
        <v>0</v>
      </c>
      <c r="B1356">
        <v>0</v>
      </c>
      <c r="C1356">
        <v>0</v>
      </c>
      <c r="E1356" s="87">
        <f t="shared" si="421"/>
        <v>0</v>
      </c>
      <c r="F1356" s="87">
        <f t="shared" si="422"/>
        <v>1</v>
      </c>
      <c r="G1356" s="87">
        <f t="shared" si="423"/>
        <v>0.5</v>
      </c>
      <c r="H1356" s="87">
        <f t="shared" si="424"/>
        <v>0.5</v>
      </c>
      <c r="I1356" s="87">
        <f t="shared" si="425"/>
        <v>-0.69314718055994529</v>
      </c>
      <c r="K1356" s="76">
        <f t="shared" si="426"/>
        <v>0</v>
      </c>
      <c r="L1356" s="76">
        <f t="shared" si="427"/>
        <v>1</v>
      </c>
      <c r="M1356" s="76">
        <f t="shared" si="428"/>
        <v>0.5</v>
      </c>
      <c r="N1356" s="76">
        <f t="shared" si="429"/>
        <v>0.5</v>
      </c>
      <c r="O1356" s="76">
        <f t="shared" si="430"/>
        <v>-0.69314718055994529</v>
      </c>
      <c r="Q1356" s="76">
        <f t="shared" si="431"/>
        <v>0</v>
      </c>
      <c r="R1356" s="76">
        <f t="shared" si="432"/>
        <v>1</v>
      </c>
      <c r="S1356" s="76">
        <f t="shared" si="433"/>
        <v>0.5</v>
      </c>
      <c r="T1356" s="76">
        <f t="shared" si="434"/>
        <v>0.5</v>
      </c>
      <c r="U1356" s="76">
        <f t="shared" si="435"/>
        <v>-0.69314718055994529</v>
      </c>
      <c r="W1356" s="76">
        <f t="shared" si="436"/>
        <v>0</v>
      </c>
      <c r="X1356" s="76">
        <f t="shared" si="437"/>
        <v>1</v>
      </c>
      <c r="Y1356" s="76">
        <f t="shared" si="438"/>
        <v>0.5</v>
      </c>
      <c r="Z1356" s="76">
        <f t="shared" si="420"/>
        <v>0.5</v>
      </c>
      <c r="AA1356" s="76">
        <f t="shared" si="439"/>
        <v>-0.69314718055994529</v>
      </c>
    </row>
    <row r="1357" spans="1:27" x14ac:dyDescent="0.25">
      <c r="A1357">
        <v>0</v>
      </c>
      <c r="B1357">
        <v>0</v>
      </c>
      <c r="C1357">
        <v>0</v>
      </c>
      <c r="E1357" s="87">
        <f t="shared" si="421"/>
        <v>0</v>
      </c>
      <c r="F1357" s="87">
        <f t="shared" si="422"/>
        <v>1</v>
      </c>
      <c r="G1357" s="87">
        <f t="shared" si="423"/>
        <v>0.5</v>
      </c>
      <c r="H1357" s="87">
        <f t="shared" si="424"/>
        <v>0.5</v>
      </c>
      <c r="I1357" s="87">
        <f t="shared" si="425"/>
        <v>-0.69314718055994529</v>
      </c>
      <c r="K1357" s="76">
        <f t="shared" si="426"/>
        <v>0</v>
      </c>
      <c r="L1357" s="76">
        <f t="shared" si="427"/>
        <v>1</v>
      </c>
      <c r="M1357" s="76">
        <f t="shared" si="428"/>
        <v>0.5</v>
      </c>
      <c r="N1357" s="76">
        <f t="shared" si="429"/>
        <v>0.5</v>
      </c>
      <c r="O1357" s="76">
        <f t="shared" si="430"/>
        <v>-0.69314718055994529</v>
      </c>
      <c r="Q1357" s="76">
        <f t="shared" si="431"/>
        <v>0</v>
      </c>
      <c r="R1357" s="76">
        <f t="shared" si="432"/>
        <v>1</v>
      </c>
      <c r="S1357" s="76">
        <f t="shared" si="433"/>
        <v>0.5</v>
      </c>
      <c r="T1357" s="76">
        <f t="shared" si="434"/>
        <v>0.5</v>
      </c>
      <c r="U1357" s="76">
        <f t="shared" si="435"/>
        <v>-0.69314718055994529</v>
      </c>
      <c r="W1357" s="76">
        <f t="shared" si="436"/>
        <v>0</v>
      </c>
      <c r="X1357" s="76">
        <f t="shared" si="437"/>
        <v>1</v>
      </c>
      <c r="Y1357" s="76">
        <f t="shared" si="438"/>
        <v>0.5</v>
      </c>
      <c r="Z1357" s="76">
        <f t="shared" si="420"/>
        <v>0.5</v>
      </c>
      <c r="AA1357" s="76">
        <f t="shared" si="439"/>
        <v>-0.69314718055994529</v>
      </c>
    </row>
    <row r="1358" spans="1:27" x14ac:dyDescent="0.25">
      <c r="A1358">
        <v>0</v>
      </c>
      <c r="B1358">
        <v>0</v>
      </c>
      <c r="C1358">
        <v>0</v>
      </c>
      <c r="E1358" s="87">
        <f t="shared" si="421"/>
        <v>0</v>
      </c>
      <c r="F1358" s="87">
        <f t="shared" si="422"/>
        <v>1</v>
      </c>
      <c r="G1358" s="87">
        <f t="shared" si="423"/>
        <v>0.5</v>
      </c>
      <c r="H1358" s="87">
        <f t="shared" si="424"/>
        <v>0.5</v>
      </c>
      <c r="I1358" s="87">
        <f t="shared" si="425"/>
        <v>-0.69314718055994529</v>
      </c>
      <c r="K1358" s="76">
        <f t="shared" si="426"/>
        <v>0</v>
      </c>
      <c r="L1358" s="76">
        <f t="shared" si="427"/>
        <v>1</v>
      </c>
      <c r="M1358" s="76">
        <f t="shared" si="428"/>
        <v>0.5</v>
      </c>
      <c r="N1358" s="76">
        <f t="shared" si="429"/>
        <v>0.5</v>
      </c>
      <c r="O1358" s="76">
        <f t="shared" si="430"/>
        <v>-0.69314718055994529</v>
      </c>
      <c r="Q1358" s="76">
        <f t="shared" si="431"/>
        <v>0</v>
      </c>
      <c r="R1358" s="76">
        <f t="shared" si="432"/>
        <v>1</v>
      </c>
      <c r="S1358" s="76">
        <f t="shared" si="433"/>
        <v>0.5</v>
      </c>
      <c r="T1358" s="76">
        <f t="shared" si="434"/>
        <v>0.5</v>
      </c>
      <c r="U1358" s="76">
        <f t="shared" si="435"/>
        <v>-0.69314718055994529</v>
      </c>
      <c r="W1358" s="76">
        <f t="shared" si="436"/>
        <v>0</v>
      </c>
      <c r="X1358" s="76">
        <f t="shared" si="437"/>
        <v>1</v>
      </c>
      <c r="Y1358" s="76">
        <f t="shared" si="438"/>
        <v>0.5</v>
      </c>
      <c r="Z1358" s="76">
        <f t="shared" si="420"/>
        <v>0.5</v>
      </c>
      <c r="AA1358" s="76">
        <f t="shared" si="439"/>
        <v>-0.69314718055994529</v>
      </c>
    </row>
    <row r="1359" spans="1:27" x14ac:dyDescent="0.25">
      <c r="A1359">
        <v>0</v>
      </c>
      <c r="B1359">
        <v>0</v>
      </c>
      <c r="C1359">
        <v>1</v>
      </c>
      <c r="E1359" s="87">
        <f t="shared" si="421"/>
        <v>0</v>
      </c>
      <c r="F1359" s="87">
        <f t="shared" si="422"/>
        <v>1</v>
      </c>
      <c r="G1359" s="87">
        <f t="shared" si="423"/>
        <v>0.5</v>
      </c>
      <c r="H1359" s="87">
        <f t="shared" si="424"/>
        <v>0.5</v>
      </c>
      <c r="I1359" s="87">
        <f t="shared" si="425"/>
        <v>-0.69314718055994529</v>
      </c>
      <c r="K1359" s="76">
        <f t="shared" si="426"/>
        <v>0.605195533283861</v>
      </c>
      <c r="L1359" s="76">
        <f t="shared" si="427"/>
        <v>1.8316103146534117</v>
      </c>
      <c r="M1359" s="76">
        <f t="shared" si="428"/>
        <v>0.64684406084231982</v>
      </c>
      <c r="N1359" s="76">
        <f t="shared" si="429"/>
        <v>0.35315593915768018</v>
      </c>
      <c r="O1359" s="76">
        <f t="shared" si="430"/>
        <v>-1.0408455656056446</v>
      </c>
      <c r="Q1359" s="76">
        <f t="shared" si="431"/>
        <v>0.605195533283861</v>
      </c>
      <c r="R1359" s="76">
        <f t="shared" si="432"/>
        <v>1.8316103146534117</v>
      </c>
      <c r="S1359" s="76">
        <f t="shared" si="433"/>
        <v>0.64684406084231982</v>
      </c>
      <c r="T1359" s="76">
        <f t="shared" si="434"/>
        <v>0.35315593915768018</v>
      </c>
      <c r="U1359" s="76">
        <f t="shared" si="435"/>
        <v>-1.0408455656056446</v>
      </c>
      <c r="W1359" s="76">
        <f t="shared" si="436"/>
        <v>0</v>
      </c>
      <c r="X1359" s="76">
        <f t="shared" si="437"/>
        <v>1</v>
      </c>
      <c r="Y1359" s="76">
        <f t="shared" si="438"/>
        <v>0.5</v>
      </c>
      <c r="Z1359" s="76">
        <f t="shared" si="420"/>
        <v>0.5</v>
      </c>
      <c r="AA1359" s="76">
        <f t="shared" si="439"/>
        <v>-0.69314718055994529</v>
      </c>
    </row>
    <row r="1360" spans="1:27" x14ac:dyDescent="0.25">
      <c r="A1360">
        <v>0</v>
      </c>
      <c r="B1360">
        <v>0</v>
      </c>
      <c r="C1360">
        <v>0</v>
      </c>
      <c r="E1360" s="87">
        <f t="shared" si="421"/>
        <v>0</v>
      </c>
      <c r="F1360" s="87">
        <f t="shared" si="422"/>
        <v>1</v>
      </c>
      <c r="G1360" s="87">
        <f t="shared" si="423"/>
        <v>0.5</v>
      </c>
      <c r="H1360" s="87">
        <f t="shared" si="424"/>
        <v>0.5</v>
      </c>
      <c r="I1360" s="87">
        <f t="shared" si="425"/>
        <v>-0.69314718055994529</v>
      </c>
      <c r="K1360" s="76">
        <f t="shared" si="426"/>
        <v>0</v>
      </c>
      <c r="L1360" s="76">
        <f t="shared" si="427"/>
        <v>1</v>
      </c>
      <c r="M1360" s="76">
        <f t="shared" si="428"/>
        <v>0.5</v>
      </c>
      <c r="N1360" s="76">
        <f t="shared" si="429"/>
        <v>0.5</v>
      </c>
      <c r="O1360" s="76">
        <f t="shared" si="430"/>
        <v>-0.69314718055994529</v>
      </c>
      <c r="Q1360" s="76">
        <f t="shared" si="431"/>
        <v>0</v>
      </c>
      <c r="R1360" s="76">
        <f t="shared" si="432"/>
        <v>1</v>
      </c>
      <c r="S1360" s="76">
        <f t="shared" si="433"/>
        <v>0.5</v>
      </c>
      <c r="T1360" s="76">
        <f t="shared" si="434"/>
        <v>0.5</v>
      </c>
      <c r="U1360" s="76">
        <f t="shared" si="435"/>
        <v>-0.69314718055994529</v>
      </c>
      <c r="W1360" s="76">
        <f t="shared" si="436"/>
        <v>0</v>
      </c>
      <c r="X1360" s="76">
        <f t="shared" si="437"/>
        <v>1</v>
      </c>
      <c r="Y1360" s="76">
        <f t="shared" si="438"/>
        <v>0.5</v>
      </c>
      <c r="Z1360" s="76">
        <f t="shared" si="420"/>
        <v>0.5</v>
      </c>
      <c r="AA1360" s="76">
        <f t="shared" si="439"/>
        <v>-0.69314718055994529</v>
      </c>
    </row>
    <row r="1361" spans="1:27" x14ac:dyDescent="0.25">
      <c r="A1361">
        <v>0</v>
      </c>
      <c r="B1361">
        <v>1</v>
      </c>
      <c r="C1361">
        <v>0</v>
      </c>
      <c r="E1361" s="87">
        <f t="shared" si="421"/>
        <v>1.462280267582817</v>
      </c>
      <c r="F1361" s="87">
        <f t="shared" si="422"/>
        <v>4.3157894714615983</v>
      </c>
      <c r="G1361" s="87">
        <f t="shared" si="423"/>
        <v>0.81188118804015652</v>
      </c>
      <c r="H1361" s="87">
        <f t="shared" si="424"/>
        <v>0.18811881195984348</v>
      </c>
      <c r="I1361" s="87">
        <f t="shared" si="425"/>
        <v>-1.6706815372567037</v>
      </c>
      <c r="K1361" s="76">
        <f t="shared" si="426"/>
        <v>1.462280267582817</v>
      </c>
      <c r="L1361" s="76">
        <f t="shared" si="427"/>
        <v>4.3157894714615983</v>
      </c>
      <c r="M1361" s="76">
        <f t="shared" si="428"/>
        <v>0.81188118804015652</v>
      </c>
      <c r="N1361" s="76">
        <f t="shared" si="429"/>
        <v>0.18811881195984348</v>
      </c>
      <c r="O1361" s="76">
        <f t="shared" si="430"/>
        <v>-1.6706815372567037</v>
      </c>
      <c r="Q1361" s="76">
        <f t="shared" si="431"/>
        <v>1.462280267582817</v>
      </c>
      <c r="R1361" s="76">
        <f t="shared" si="432"/>
        <v>4.3157894714615983</v>
      </c>
      <c r="S1361" s="76">
        <f t="shared" si="433"/>
        <v>0.81188118804015652</v>
      </c>
      <c r="T1361" s="76">
        <f t="shared" si="434"/>
        <v>0.18811881195984348</v>
      </c>
      <c r="U1361" s="76">
        <f t="shared" si="435"/>
        <v>-1.6706815372567037</v>
      </c>
      <c r="W1361" s="76">
        <f t="shared" si="436"/>
        <v>0</v>
      </c>
      <c r="X1361" s="76">
        <f t="shared" si="437"/>
        <v>1</v>
      </c>
      <c r="Y1361" s="76">
        <f t="shared" si="438"/>
        <v>0.5</v>
      </c>
      <c r="Z1361" s="76">
        <f t="shared" si="420"/>
        <v>0.5</v>
      </c>
      <c r="AA1361" s="76">
        <f t="shared" si="439"/>
        <v>-0.69314718055994529</v>
      </c>
    </row>
    <row r="1362" spans="1:27" x14ac:dyDescent="0.25">
      <c r="A1362">
        <v>0</v>
      </c>
      <c r="B1362">
        <v>0</v>
      </c>
      <c r="C1362">
        <v>0</v>
      </c>
      <c r="E1362" s="87">
        <f t="shared" si="421"/>
        <v>0</v>
      </c>
      <c r="F1362" s="87">
        <f t="shared" si="422"/>
        <v>1</v>
      </c>
      <c r="G1362" s="87">
        <f t="shared" si="423"/>
        <v>0.5</v>
      </c>
      <c r="H1362" s="87">
        <f t="shared" si="424"/>
        <v>0.5</v>
      </c>
      <c r="I1362" s="87">
        <f t="shared" si="425"/>
        <v>-0.69314718055994529</v>
      </c>
      <c r="K1362" s="76">
        <f t="shared" si="426"/>
        <v>0</v>
      </c>
      <c r="L1362" s="76">
        <f t="shared" si="427"/>
        <v>1</v>
      </c>
      <c r="M1362" s="76">
        <f t="shared" si="428"/>
        <v>0.5</v>
      </c>
      <c r="N1362" s="76">
        <f t="shared" si="429"/>
        <v>0.5</v>
      </c>
      <c r="O1362" s="76">
        <f t="shared" si="430"/>
        <v>-0.69314718055994529</v>
      </c>
      <c r="Q1362" s="76">
        <f t="shared" si="431"/>
        <v>0</v>
      </c>
      <c r="R1362" s="76">
        <f t="shared" si="432"/>
        <v>1</v>
      </c>
      <c r="S1362" s="76">
        <f t="shared" si="433"/>
        <v>0.5</v>
      </c>
      <c r="T1362" s="76">
        <f t="shared" si="434"/>
        <v>0.5</v>
      </c>
      <c r="U1362" s="76">
        <f t="shared" si="435"/>
        <v>-0.69314718055994529</v>
      </c>
      <c r="W1362" s="76">
        <f t="shared" si="436"/>
        <v>0</v>
      </c>
      <c r="X1362" s="76">
        <f t="shared" si="437"/>
        <v>1</v>
      </c>
      <c r="Y1362" s="76">
        <f t="shared" si="438"/>
        <v>0.5</v>
      </c>
      <c r="Z1362" s="76">
        <f t="shared" si="420"/>
        <v>0.5</v>
      </c>
      <c r="AA1362" s="76">
        <f t="shared" si="439"/>
        <v>-0.69314718055994529</v>
      </c>
    </row>
    <row r="1363" spans="1:27" x14ac:dyDescent="0.25">
      <c r="A1363">
        <v>0</v>
      </c>
      <c r="B1363">
        <v>0</v>
      </c>
      <c r="C1363">
        <v>0</v>
      </c>
      <c r="E1363" s="87">
        <f t="shared" si="421"/>
        <v>0</v>
      </c>
      <c r="F1363" s="87">
        <f t="shared" si="422"/>
        <v>1</v>
      </c>
      <c r="G1363" s="87">
        <f t="shared" si="423"/>
        <v>0.5</v>
      </c>
      <c r="H1363" s="87">
        <f t="shared" si="424"/>
        <v>0.5</v>
      </c>
      <c r="I1363" s="87">
        <f t="shared" si="425"/>
        <v>-0.69314718055994529</v>
      </c>
      <c r="K1363" s="76">
        <f t="shared" si="426"/>
        <v>0</v>
      </c>
      <c r="L1363" s="76">
        <f t="shared" si="427"/>
        <v>1</v>
      </c>
      <c r="M1363" s="76">
        <f t="shared" si="428"/>
        <v>0.5</v>
      </c>
      <c r="N1363" s="76">
        <f t="shared" si="429"/>
        <v>0.5</v>
      </c>
      <c r="O1363" s="76">
        <f t="shared" si="430"/>
        <v>-0.69314718055994529</v>
      </c>
      <c r="Q1363" s="76">
        <f t="shared" si="431"/>
        <v>0</v>
      </c>
      <c r="R1363" s="76">
        <f t="shared" si="432"/>
        <v>1</v>
      </c>
      <c r="S1363" s="76">
        <f t="shared" si="433"/>
        <v>0.5</v>
      </c>
      <c r="T1363" s="76">
        <f t="shared" si="434"/>
        <v>0.5</v>
      </c>
      <c r="U1363" s="76">
        <f t="shared" si="435"/>
        <v>-0.69314718055994529</v>
      </c>
      <c r="W1363" s="76">
        <f t="shared" si="436"/>
        <v>0</v>
      </c>
      <c r="X1363" s="76">
        <f t="shared" si="437"/>
        <v>1</v>
      </c>
      <c r="Y1363" s="76">
        <f t="shared" si="438"/>
        <v>0.5</v>
      </c>
      <c r="Z1363" s="76">
        <f t="shared" si="420"/>
        <v>0.5</v>
      </c>
      <c r="AA1363" s="76">
        <f t="shared" si="439"/>
        <v>-0.69314718055994529</v>
      </c>
    </row>
    <row r="1364" spans="1:27" x14ac:dyDescent="0.25">
      <c r="A1364">
        <v>0</v>
      </c>
      <c r="B1364">
        <v>0</v>
      </c>
      <c r="C1364">
        <v>1</v>
      </c>
      <c r="E1364" s="87">
        <f t="shared" si="421"/>
        <v>0</v>
      </c>
      <c r="F1364" s="87">
        <f t="shared" si="422"/>
        <v>1</v>
      </c>
      <c r="G1364" s="87">
        <f t="shared" si="423"/>
        <v>0.5</v>
      </c>
      <c r="H1364" s="87">
        <f t="shared" si="424"/>
        <v>0.5</v>
      </c>
      <c r="I1364" s="87">
        <f t="shared" si="425"/>
        <v>-0.69314718055994529</v>
      </c>
      <c r="K1364" s="76">
        <f t="shared" si="426"/>
        <v>0.605195533283861</v>
      </c>
      <c r="L1364" s="76">
        <f t="shared" si="427"/>
        <v>1.8316103146534117</v>
      </c>
      <c r="M1364" s="76">
        <f t="shared" si="428"/>
        <v>0.64684406084231982</v>
      </c>
      <c r="N1364" s="76">
        <f t="shared" si="429"/>
        <v>0.35315593915768018</v>
      </c>
      <c r="O1364" s="76">
        <f t="shared" si="430"/>
        <v>-1.0408455656056446</v>
      </c>
      <c r="Q1364" s="76">
        <f t="shared" si="431"/>
        <v>0.605195533283861</v>
      </c>
      <c r="R1364" s="76">
        <f t="shared" si="432"/>
        <v>1.8316103146534117</v>
      </c>
      <c r="S1364" s="76">
        <f t="shared" si="433"/>
        <v>0.64684406084231982</v>
      </c>
      <c r="T1364" s="76">
        <f t="shared" si="434"/>
        <v>0.35315593915768018</v>
      </c>
      <c r="U1364" s="76">
        <f t="shared" si="435"/>
        <v>-1.0408455656056446</v>
      </c>
      <c r="W1364" s="76">
        <f t="shared" si="436"/>
        <v>0</v>
      </c>
      <c r="X1364" s="76">
        <f t="shared" si="437"/>
        <v>1</v>
      </c>
      <c r="Y1364" s="76">
        <f t="shared" si="438"/>
        <v>0.5</v>
      </c>
      <c r="Z1364" s="76">
        <f t="shared" si="420"/>
        <v>0.5</v>
      </c>
      <c r="AA1364" s="76">
        <f t="shared" si="439"/>
        <v>-0.69314718055994529</v>
      </c>
    </row>
    <row r="1365" spans="1:27" x14ac:dyDescent="0.25">
      <c r="A1365">
        <v>0</v>
      </c>
      <c r="B1365">
        <v>0</v>
      </c>
      <c r="C1365">
        <v>1</v>
      </c>
      <c r="E1365" s="87">
        <f t="shared" si="421"/>
        <v>0</v>
      </c>
      <c r="F1365" s="87">
        <f t="shared" si="422"/>
        <v>1</v>
      </c>
      <c r="G1365" s="87">
        <f t="shared" si="423"/>
        <v>0.5</v>
      </c>
      <c r="H1365" s="87">
        <f t="shared" si="424"/>
        <v>0.5</v>
      </c>
      <c r="I1365" s="87">
        <f t="shared" si="425"/>
        <v>-0.69314718055994529</v>
      </c>
      <c r="K1365" s="76">
        <f t="shared" si="426"/>
        <v>0.605195533283861</v>
      </c>
      <c r="L1365" s="76">
        <f t="shared" si="427"/>
        <v>1.8316103146534117</v>
      </c>
      <c r="M1365" s="76">
        <f t="shared" si="428"/>
        <v>0.64684406084231982</v>
      </c>
      <c r="N1365" s="76">
        <f t="shared" si="429"/>
        <v>0.35315593915768018</v>
      </c>
      <c r="O1365" s="76">
        <f t="shared" si="430"/>
        <v>-1.0408455656056446</v>
      </c>
      <c r="Q1365" s="76">
        <f t="shared" si="431"/>
        <v>0.605195533283861</v>
      </c>
      <c r="R1365" s="76">
        <f t="shared" si="432"/>
        <v>1.8316103146534117</v>
      </c>
      <c r="S1365" s="76">
        <f t="shared" si="433"/>
        <v>0.64684406084231982</v>
      </c>
      <c r="T1365" s="76">
        <f t="shared" si="434"/>
        <v>0.35315593915768018</v>
      </c>
      <c r="U1365" s="76">
        <f t="shared" si="435"/>
        <v>-1.0408455656056446</v>
      </c>
      <c r="W1365" s="76">
        <f t="shared" si="436"/>
        <v>0</v>
      </c>
      <c r="X1365" s="76">
        <f t="shared" si="437"/>
        <v>1</v>
      </c>
      <c r="Y1365" s="76">
        <f t="shared" si="438"/>
        <v>0.5</v>
      </c>
      <c r="Z1365" s="76">
        <f t="shared" si="420"/>
        <v>0.5</v>
      </c>
      <c r="AA1365" s="76">
        <f t="shared" si="439"/>
        <v>-0.69314718055994529</v>
      </c>
    </row>
    <row r="1366" spans="1:27" x14ac:dyDescent="0.25">
      <c r="A1366">
        <v>0</v>
      </c>
      <c r="B1366">
        <v>0</v>
      </c>
      <c r="C1366">
        <v>1</v>
      </c>
      <c r="E1366" s="87">
        <f t="shared" si="421"/>
        <v>0</v>
      </c>
      <c r="F1366" s="87">
        <f t="shared" si="422"/>
        <v>1</v>
      </c>
      <c r="G1366" s="87">
        <f t="shared" si="423"/>
        <v>0.5</v>
      </c>
      <c r="H1366" s="87">
        <f t="shared" si="424"/>
        <v>0.5</v>
      </c>
      <c r="I1366" s="87">
        <f t="shared" si="425"/>
        <v>-0.69314718055994529</v>
      </c>
      <c r="K1366" s="76">
        <f t="shared" si="426"/>
        <v>0.605195533283861</v>
      </c>
      <c r="L1366" s="76">
        <f t="shared" si="427"/>
        <v>1.8316103146534117</v>
      </c>
      <c r="M1366" s="76">
        <f t="shared" si="428"/>
        <v>0.64684406084231982</v>
      </c>
      <c r="N1366" s="76">
        <f t="shared" si="429"/>
        <v>0.35315593915768018</v>
      </c>
      <c r="O1366" s="76">
        <f t="shared" si="430"/>
        <v>-1.0408455656056446</v>
      </c>
      <c r="Q1366" s="76">
        <f t="shared" si="431"/>
        <v>0.605195533283861</v>
      </c>
      <c r="R1366" s="76">
        <f t="shared" si="432"/>
        <v>1.8316103146534117</v>
      </c>
      <c r="S1366" s="76">
        <f t="shared" si="433"/>
        <v>0.64684406084231982</v>
      </c>
      <c r="T1366" s="76">
        <f t="shared" si="434"/>
        <v>0.35315593915768018</v>
      </c>
      <c r="U1366" s="76">
        <f t="shared" si="435"/>
        <v>-1.0408455656056446</v>
      </c>
      <c r="W1366" s="76">
        <f t="shared" si="436"/>
        <v>0</v>
      </c>
      <c r="X1366" s="76">
        <f t="shared" si="437"/>
        <v>1</v>
      </c>
      <c r="Y1366" s="76">
        <f t="shared" si="438"/>
        <v>0.5</v>
      </c>
      <c r="Z1366" s="76">
        <f t="shared" si="420"/>
        <v>0.5</v>
      </c>
      <c r="AA1366" s="76">
        <f t="shared" si="439"/>
        <v>-0.69314718055994529</v>
      </c>
    </row>
    <row r="1367" spans="1:27" x14ac:dyDescent="0.25">
      <c r="A1367">
        <v>0</v>
      </c>
      <c r="B1367">
        <v>0</v>
      </c>
      <c r="C1367">
        <v>0</v>
      </c>
      <c r="E1367" s="87">
        <f t="shared" si="421"/>
        <v>0</v>
      </c>
      <c r="F1367" s="87">
        <f t="shared" si="422"/>
        <v>1</v>
      </c>
      <c r="G1367" s="87">
        <f t="shared" si="423"/>
        <v>0.5</v>
      </c>
      <c r="H1367" s="87">
        <f t="shared" si="424"/>
        <v>0.5</v>
      </c>
      <c r="I1367" s="87">
        <f t="shared" si="425"/>
        <v>-0.69314718055994529</v>
      </c>
      <c r="K1367" s="76">
        <f t="shared" si="426"/>
        <v>0</v>
      </c>
      <c r="L1367" s="76">
        <f t="shared" si="427"/>
        <v>1</v>
      </c>
      <c r="M1367" s="76">
        <f t="shared" si="428"/>
        <v>0.5</v>
      </c>
      <c r="N1367" s="76">
        <f t="shared" si="429"/>
        <v>0.5</v>
      </c>
      <c r="O1367" s="76">
        <f t="shared" si="430"/>
        <v>-0.69314718055994529</v>
      </c>
      <c r="Q1367" s="76">
        <f t="shared" si="431"/>
        <v>0</v>
      </c>
      <c r="R1367" s="76">
        <f t="shared" si="432"/>
        <v>1</v>
      </c>
      <c r="S1367" s="76">
        <f t="shared" si="433"/>
        <v>0.5</v>
      </c>
      <c r="T1367" s="76">
        <f t="shared" si="434"/>
        <v>0.5</v>
      </c>
      <c r="U1367" s="76">
        <f t="shared" si="435"/>
        <v>-0.69314718055994529</v>
      </c>
      <c r="W1367" s="76">
        <f t="shared" si="436"/>
        <v>0</v>
      </c>
      <c r="X1367" s="76">
        <f t="shared" si="437"/>
        <v>1</v>
      </c>
      <c r="Y1367" s="76">
        <f t="shared" si="438"/>
        <v>0.5</v>
      </c>
      <c r="Z1367" s="76">
        <f t="shared" si="420"/>
        <v>0.5</v>
      </c>
      <c r="AA1367" s="76">
        <f t="shared" si="439"/>
        <v>-0.69314718055994529</v>
      </c>
    </row>
    <row r="1368" spans="1:27" x14ac:dyDescent="0.25">
      <c r="A1368">
        <v>0</v>
      </c>
      <c r="B1368">
        <v>0</v>
      </c>
      <c r="C1368">
        <v>0</v>
      </c>
      <c r="E1368" s="87">
        <f t="shared" si="421"/>
        <v>0</v>
      </c>
      <c r="F1368" s="87">
        <f t="shared" si="422"/>
        <v>1</v>
      </c>
      <c r="G1368" s="87">
        <f t="shared" si="423"/>
        <v>0.5</v>
      </c>
      <c r="H1368" s="87">
        <f t="shared" si="424"/>
        <v>0.5</v>
      </c>
      <c r="I1368" s="87">
        <f t="shared" si="425"/>
        <v>-0.69314718055994529</v>
      </c>
      <c r="K1368" s="76">
        <f t="shared" si="426"/>
        <v>0</v>
      </c>
      <c r="L1368" s="76">
        <f t="shared" si="427"/>
        <v>1</v>
      </c>
      <c r="M1368" s="76">
        <f t="shared" si="428"/>
        <v>0.5</v>
      </c>
      <c r="N1368" s="76">
        <f t="shared" si="429"/>
        <v>0.5</v>
      </c>
      <c r="O1368" s="76">
        <f t="shared" si="430"/>
        <v>-0.69314718055994529</v>
      </c>
      <c r="Q1368" s="76">
        <f t="shared" si="431"/>
        <v>0</v>
      </c>
      <c r="R1368" s="76">
        <f t="shared" si="432"/>
        <v>1</v>
      </c>
      <c r="S1368" s="76">
        <f t="shared" si="433"/>
        <v>0.5</v>
      </c>
      <c r="T1368" s="76">
        <f t="shared" si="434"/>
        <v>0.5</v>
      </c>
      <c r="U1368" s="76">
        <f t="shared" si="435"/>
        <v>-0.69314718055994529</v>
      </c>
      <c r="W1368" s="76">
        <f t="shared" si="436"/>
        <v>0</v>
      </c>
      <c r="X1368" s="76">
        <f t="shared" si="437"/>
        <v>1</v>
      </c>
      <c r="Y1368" s="76">
        <f t="shared" si="438"/>
        <v>0.5</v>
      </c>
      <c r="Z1368" s="76">
        <f t="shared" si="420"/>
        <v>0.5</v>
      </c>
      <c r="AA1368" s="76">
        <f t="shared" si="439"/>
        <v>-0.69314718055994529</v>
      </c>
    </row>
    <row r="1369" spans="1:27" x14ac:dyDescent="0.25">
      <c r="A1369">
        <v>0</v>
      </c>
      <c r="B1369">
        <v>0</v>
      </c>
      <c r="C1369">
        <v>0</v>
      </c>
      <c r="E1369" s="87">
        <f t="shared" si="421"/>
        <v>0</v>
      </c>
      <c r="F1369" s="87">
        <f t="shared" si="422"/>
        <v>1</v>
      </c>
      <c r="G1369" s="87">
        <f t="shared" si="423"/>
        <v>0.5</v>
      </c>
      <c r="H1369" s="87">
        <f t="shared" si="424"/>
        <v>0.5</v>
      </c>
      <c r="I1369" s="87">
        <f t="shared" si="425"/>
        <v>-0.69314718055994529</v>
      </c>
      <c r="K1369" s="76">
        <f t="shared" si="426"/>
        <v>0</v>
      </c>
      <c r="L1369" s="76">
        <f t="shared" si="427"/>
        <v>1</v>
      </c>
      <c r="M1369" s="76">
        <f t="shared" si="428"/>
        <v>0.5</v>
      </c>
      <c r="N1369" s="76">
        <f t="shared" si="429"/>
        <v>0.5</v>
      </c>
      <c r="O1369" s="76">
        <f t="shared" si="430"/>
        <v>-0.69314718055994529</v>
      </c>
      <c r="Q1369" s="76">
        <f t="shared" si="431"/>
        <v>0</v>
      </c>
      <c r="R1369" s="76">
        <f t="shared" si="432"/>
        <v>1</v>
      </c>
      <c r="S1369" s="76">
        <f t="shared" si="433"/>
        <v>0.5</v>
      </c>
      <c r="T1369" s="76">
        <f t="shared" si="434"/>
        <v>0.5</v>
      </c>
      <c r="U1369" s="76">
        <f t="shared" si="435"/>
        <v>-0.69314718055994529</v>
      </c>
      <c r="W1369" s="76">
        <f t="shared" si="436"/>
        <v>0</v>
      </c>
      <c r="X1369" s="76">
        <f t="shared" si="437"/>
        <v>1</v>
      </c>
      <c r="Y1369" s="76">
        <f t="shared" si="438"/>
        <v>0.5</v>
      </c>
      <c r="Z1369" s="76">
        <f t="shared" si="420"/>
        <v>0.5</v>
      </c>
      <c r="AA1369" s="76">
        <f t="shared" si="439"/>
        <v>-0.69314718055994529</v>
      </c>
    </row>
    <row r="1370" spans="1:27" x14ac:dyDescent="0.25">
      <c r="A1370">
        <v>0</v>
      </c>
      <c r="B1370">
        <v>0</v>
      </c>
      <c r="C1370">
        <v>0</v>
      </c>
      <c r="E1370" s="87">
        <f t="shared" si="421"/>
        <v>0</v>
      </c>
      <c r="F1370" s="87">
        <f t="shared" si="422"/>
        <v>1</v>
      </c>
      <c r="G1370" s="87">
        <f t="shared" si="423"/>
        <v>0.5</v>
      </c>
      <c r="H1370" s="87">
        <f t="shared" si="424"/>
        <v>0.5</v>
      </c>
      <c r="I1370" s="87">
        <f t="shared" si="425"/>
        <v>-0.69314718055994529</v>
      </c>
      <c r="K1370" s="76">
        <f t="shared" si="426"/>
        <v>0</v>
      </c>
      <c r="L1370" s="76">
        <f t="shared" si="427"/>
        <v>1</v>
      </c>
      <c r="M1370" s="76">
        <f t="shared" si="428"/>
        <v>0.5</v>
      </c>
      <c r="N1370" s="76">
        <f t="shared" si="429"/>
        <v>0.5</v>
      </c>
      <c r="O1370" s="76">
        <f t="shared" si="430"/>
        <v>-0.69314718055994529</v>
      </c>
      <c r="Q1370" s="76">
        <f t="shared" si="431"/>
        <v>0</v>
      </c>
      <c r="R1370" s="76">
        <f t="shared" si="432"/>
        <v>1</v>
      </c>
      <c r="S1370" s="76">
        <f t="shared" si="433"/>
        <v>0.5</v>
      </c>
      <c r="T1370" s="76">
        <f t="shared" si="434"/>
        <v>0.5</v>
      </c>
      <c r="U1370" s="76">
        <f t="shared" si="435"/>
        <v>-0.69314718055994529</v>
      </c>
      <c r="W1370" s="76">
        <f t="shared" si="436"/>
        <v>0</v>
      </c>
      <c r="X1370" s="76">
        <f t="shared" si="437"/>
        <v>1</v>
      </c>
      <c r="Y1370" s="76">
        <f t="shared" si="438"/>
        <v>0.5</v>
      </c>
      <c r="Z1370" s="76">
        <f t="shared" si="420"/>
        <v>0.5</v>
      </c>
      <c r="AA1370" s="76">
        <f t="shared" si="439"/>
        <v>-0.69314718055994529</v>
      </c>
    </row>
    <row r="1371" spans="1:27" x14ac:dyDescent="0.25">
      <c r="A1371">
        <v>0</v>
      </c>
      <c r="B1371">
        <v>0</v>
      </c>
      <c r="C1371">
        <v>0</v>
      </c>
      <c r="E1371" s="87">
        <f t="shared" si="421"/>
        <v>0</v>
      </c>
      <c r="F1371" s="87">
        <f t="shared" si="422"/>
        <v>1</v>
      </c>
      <c r="G1371" s="87">
        <f t="shared" si="423"/>
        <v>0.5</v>
      </c>
      <c r="H1371" s="87">
        <f t="shared" si="424"/>
        <v>0.5</v>
      </c>
      <c r="I1371" s="87">
        <f t="shared" si="425"/>
        <v>-0.69314718055994529</v>
      </c>
      <c r="K1371" s="76">
        <f t="shared" si="426"/>
        <v>0</v>
      </c>
      <c r="L1371" s="76">
        <f t="shared" si="427"/>
        <v>1</v>
      </c>
      <c r="M1371" s="76">
        <f t="shared" si="428"/>
        <v>0.5</v>
      </c>
      <c r="N1371" s="76">
        <f t="shared" si="429"/>
        <v>0.5</v>
      </c>
      <c r="O1371" s="76">
        <f t="shared" si="430"/>
        <v>-0.69314718055994529</v>
      </c>
      <c r="Q1371" s="76">
        <f t="shared" si="431"/>
        <v>0</v>
      </c>
      <c r="R1371" s="76">
        <f t="shared" si="432"/>
        <v>1</v>
      </c>
      <c r="S1371" s="76">
        <f t="shared" si="433"/>
        <v>0.5</v>
      </c>
      <c r="T1371" s="76">
        <f t="shared" si="434"/>
        <v>0.5</v>
      </c>
      <c r="U1371" s="76">
        <f t="shared" si="435"/>
        <v>-0.69314718055994529</v>
      </c>
      <c r="W1371" s="76">
        <f t="shared" si="436"/>
        <v>0</v>
      </c>
      <c r="X1371" s="76">
        <f t="shared" si="437"/>
        <v>1</v>
      </c>
      <c r="Y1371" s="76">
        <f t="shared" si="438"/>
        <v>0.5</v>
      </c>
      <c r="Z1371" s="76">
        <f t="shared" si="420"/>
        <v>0.5</v>
      </c>
      <c r="AA1371" s="76">
        <f t="shared" si="439"/>
        <v>-0.69314718055994529</v>
      </c>
    </row>
    <row r="1372" spans="1:27" x14ac:dyDescent="0.25">
      <c r="A1372">
        <v>0</v>
      </c>
      <c r="B1372">
        <v>0</v>
      </c>
      <c r="C1372">
        <v>0</v>
      </c>
      <c r="E1372" s="87">
        <f t="shared" si="421"/>
        <v>0</v>
      </c>
      <c r="F1372" s="87">
        <f t="shared" si="422"/>
        <v>1</v>
      </c>
      <c r="G1372" s="87">
        <f t="shared" si="423"/>
        <v>0.5</v>
      </c>
      <c r="H1372" s="87">
        <f t="shared" si="424"/>
        <v>0.5</v>
      </c>
      <c r="I1372" s="87">
        <f t="shared" si="425"/>
        <v>-0.69314718055994529</v>
      </c>
      <c r="K1372" s="76">
        <f t="shared" si="426"/>
        <v>0</v>
      </c>
      <c r="L1372" s="76">
        <f t="shared" si="427"/>
        <v>1</v>
      </c>
      <c r="M1372" s="76">
        <f t="shared" si="428"/>
        <v>0.5</v>
      </c>
      <c r="N1372" s="76">
        <f t="shared" si="429"/>
        <v>0.5</v>
      </c>
      <c r="O1372" s="76">
        <f t="shared" si="430"/>
        <v>-0.69314718055994529</v>
      </c>
      <c r="Q1372" s="76">
        <f t="shared" si="431"/>
        <v>0</v>
      </c>
      <c r="R1372" s="76">
        <f t="shared" si="432"/>
        <v>1</v>
      </c>
      <c r="S1372" s="76">
        <f t="shared" si="433"/>
        <v>0.5</v>
      </c>
      <c r="T1372" s="76">
        <f t="shared" si="434"/>
        <v>0.5</v>
      </c>
      <c r="U1372" s="76">
        <f t="shared" si="435"/>
        <v>-0.69314718055994529</v>
      </c>
      <c r="W1372" s="76">
        <f t="shared" si="436"/>
        <v>0</v>
      </c>
      <c r="X1372" s="76">
        <f t="shared" si="437"/>
        <v>1</v>
      </c>
      <c r="Y1372" s="76">
        <f t="shared" si="438"/>
        <v>0.5</v>
      </c>
      <c r="Z1372" s="76">
        <f t="shared" si="420"/>
        <v>0.5</v>
      </c>
      <c r="AA1372" s="76">
        <f t="shared" si="439"/>
        <v>-0.69314718055994529</v>
      </c>
    </row>
    <row r="1373" spans="1:27" x14ac:dyDescent="0.25">
      <c r="A1373">
        <v>0</v>
      </c>
      <c r="B1373">
        <v>0</v>
      </c>
      <c r="C1373">
        <v>0</v>
      </c>
      <c r="E1373" s="87">
        <f t="shared" si="421"/>
        <v>0</v>
      </c>
      <c r="F1373" s="87">
        <f t="shared" si="422"/>
        <v>1</v>
      </c>
      <c r="G1373" s="87">
        <f t="shared" si="423"/>
        <v>0.5</v>
      </c>
      <c r="H1373" s="87">
        <f t="shared" si="424"/>
        <v>0.5</v>
      </c>
      <c r="I1373" s="87">
        <f t="shared" si="425"/>
        <v>-0.69314718055994529</v>
      </c>
      <c r="K1373" s="76">
        <f t="shared" si="426"/>
        <v>0</v>
      </c>
      <c r="L1373" s="76">
        <f t="shared" si="427"/>
        <v>1</v>
      </c>
      <c r="M1373" s="76">
        <f t="shared" si="428"/>
        <v>0.5</v>
      </c>
      <c r="N1373" s="76">
        <f t="shared" si="429"/>
        <v>0.5</v>
      </c>
      <c r="O1373" s="76">
        <f t="shared" si="430"/>
        <v>-0.69314718055994529</v>
      </c>
      <c r="Q1373" s="76">
        <f t="shared" si="431"/>
        <v>0</v>
      </c>
      <c r="R1373" s="76">
        <f t="shared" si="432"/>
        <v>1</v>
      </c>
      <c r="S1373" s="76">
        <f t="shared" si="433"/>
        <v>0.5</v>
      </c>
      <c r="T1373" s="76">
        <f t="shared" si="434"/>
        <v>0.5</v>
      </c>
      <c r="U1373" s="76">
        <f t="shared" si="435"/>
        <v>-0.69314718055994529</v>
      </c>
      <c r="W1373" s="76">
        <f t="shared" si="436"/>
        <v>0</v>
      </c>
      <c r="X1373" s="76">
        <f t="shared" si="437"/>
        <v>1</v>
      </c>
      <c r="Y1373" s="76">
        <f t="shared" si="438"/>
        <v>0.5</v>
      </c>
      <c r="Z1373" s="76">
        <f t="shared" si="420"/>
        <v>0.5</v>
      </c>
      <c r="AA1373" s="76">
        <f t="shared" si="439"/>
        <v>-0.69314718055994529</v>
      </c>
    </row>
    <row r="1374" spans="1:27" x14ac:dyDescent="0.25">
      <c r="A1374">
        <v>0</v>
      </c>
      <c r="B1374">
        <v>0</v>
      </c>
      <c r="C1374">
        <v>0</v>
      </c>
      <c r="E1374" s="87">
        <f t="shared" si="421"/>
        <v>0</v>
      </c>
      <c r="F1374" s="87">
        <f t="shared" si="422"/>
        <v>1</v>
      </c>
      <c r="G1374" s="87">
        <f t="shared" si="423"/>
        <v>0.5</v>
      </c>
      <c r="H1374" s="87">
        <f t="shared" si="424"/>
        <v>0.5</v>
      </c>
      <c r="I1374" s="87">
        <f t="shared" si="425"/>
        <v>-0.69314718055994529</v>
      </c>
      <c r="K1374" s="76">
        <f t="shared" si="426"/>
        <v>0</v>
      </c>
      <c r="L1374" s="76">
        <f t="shared" si="427"/>
        <v>1</v>
      </c>
      <c r="M1374" s="76">
        <f t="shared" si="428"/>
        <v>0.5</v>
      </c>
      <c r="N1374" s="76">
        <f t="shared" si="429"/>
        <v>0.5</v>
      </c>
      <c r="O1374" s="76">
        <f t="shared" si="430"/>
        <v>-0.69314718055994529</v>
      </c>
      <c r="Q1374" s="76">
        <f t="shared" si="431"/>
        <v>0</v>
      </c>
      <c r="R1374" s="76">
        <f t="shared" si="432"/>
        <v>1</v>
      </c>
      <c r="S1374" s="76">
        <f t="shared" si="433"/>
        <v>0.5</v>
      </c>
      <c r="T1374" s="76">
        <f t="shared" si="434"/>
        <v>0.5</v>
      </c>
      <c r="U1374" s="76">
        <f t="shared" si="435"/>
        <v>-0.69314718055994529</v>
      </c>
      <c r="W1374" s="76">
        <f t="shared" si="436"/>
        <v>0</v>
      </c>
      <c r="X1374" s="76">
        <f t="shared" si="437"/>
        <v>1</v>
      </c>
      <c r="Y1374" s="76">
        <f t="shared" si="438"/>
        <v>0.5</v>
      </c>
      <c r="Z1374" s="76">
        <f t="shared" si="420"/>
        <v>0.5</v>
      </c>
      <c r="AA1374" s="76">
        <f t="shared" si="439"/>
        <v>-0.69314718055994529</v>
      </c>
    </row>
    <row r="1375" spans="1:27" x14ac:dyDescent="0.25">
      <c r="A1375">
        <v>0</v>
      </c>
      <c r="B1375">
        <v>0</v>
      </c>
      <c r="C1375">
        <v>0</v>
      </c>
      <c r="E1375" s="87">
        <f t="shared" si="421"/>
        <v>0</v>
      </c>
      <c r="F1375" s="87">
        <f t="shared" si="422"/>
        <v>1</v>
      </c>
      <c r="G1375" s="87">
        <f t="shared" si="423"/>
        <v>0.5</v>
      </c>
      <c r="H1375" s="87">
        <f t="shared" si="424"/>
        <v>0.5</v>
      </c>
      <c r="I1375" s="87">
        <f t="shared" si="425"/>
        <v>-0.69314718055994529</v>
      </c>
      <c r="K1375" s="76">
        <f t="shared" si="426"/>
        <v>0</v>
      </c>
      <c r="L1375" s="76">
        <f t="shared" si="427"/>
        <v>1</v>
      </c>
      <c r="M1375" s="76">
        <f t="shared" si="428"/>
        <v>0.5</v>
      </c>
      <c r="N1375" s="76">
        <f t="shared" si="429"/>
        <v>0.5</v>
      </c>
      <c r="O1375" s="76">
        <f t="shared" si="430"/>
        <v>-0.69314718055994529</v>
      </c>
      <c r="Q1375" s="76">
        <f t="shared" si="431"/>
        <v>0</v>
      </c>
      <c r="R1375" s="76">
        <f t="shared" si="432"/>
        <v>1</v>
      </c>
      <c r="S1375" s="76">
        <f t="shared" si="433"/>
        <v>0.5</v>
      </c>
      <c r="T1375" s="76">
        <f t="shared" si="434"/>
        <v>0.5</v>
      </c>
      <c r="U1375" s="76">
        <f t="shared" si="435"/>
        <v>-0.69314718055994529</v>
      </c>
      <c r="W1375" s="76">
        <f t="shared" si="436"/>
        <v>0</v>
      </c>
      <c r="X1375" s="76">
        <f t="shared" si="437"/>
        <v>1</v>
      </c>
      <c r="Y1375" s="76">
        <f t="shared" si="438"/>
        <v>0.5</v>
      </c>
      <c r="Z1375" s="76">
        <f t="shared" si="420"/>
        <v>0.5</v>
      </c>
      <c r="AA1375" s="76">
        <f t="shared" si="439"/>
        <v>-0.69314718055994529</v>
      </c>
    </row>
    <row r="1376" spans="1:27" x14ac:dyDescent="0.25">
      <c r="A1376">
        <v>0</v>
      </c>
      <c r="B1376">
        <v>0</v>
      </c>
      <c r="C1376">
        <v>0</v>
      </c>
      <c r="E1376" s="87">
        <f t="shared" si="421"/>
        <v>0</v>
      </c>
      <c r="F1376" s="87">
        <f t="shared" si="422"/>
        <v>1</v>
      </c>
      <c r="G1376" s="87">
        <f t="shared" si="423"/>
        <v>0.5</v>
      </c>
      <c r="H1376" s="87">
        <f t="shared" si="424"/>
        <v>0.5</v>
      </c>
      <c r="I1376" s="87">
        <f t="shared" si="425"/>
        <v>-0.69314718055994529</v>
      </c>
      <c r="K1376" s="76">
        <f t="shared" si="426"/>
        <v>0</v>
      </c>
      <c r="L1376" s="76">
        <f t="shared" si="427"/>
        <v>1</v>
      </c>
      <c r="M1376" s="76">
        <f t="shared" si="428"/>
        <v>0.5</v>
      </c>
      <c r="N1376" s="76">
        <f t="shared" si="429"/>
        <v>0.5</v>
      </c>
      <c r="O1376" s="76">
        <f t="shared" si="430"/>
        <v>-0.69314718055994529</v>
      </c>
      <c r="Q1376" s="76">
        <f t="shared" si="431"/>
        <v>0</v>
      </c>
      <c r="R1376" s="76">
        <f t="shared" si="432"/>
        <v>1</v>
      </c>
      <c r="S1376" s="76">
        <f t="shared" si="433"/>
        <v>0.5</v>
      </c>
      <c r="T1376" s="76">
        <f t="shared" si="434"/>
        <v>0.5</v>
      </c>
      <c r="U1376" s="76">
        <f t="shared" si="435"/>
        <v>-0.69314718055994529</v>
      </c>
      <c r="W1376" s="76">
        <f t="shared" si="436"/>
        <v>0</v>
      </c>
      <c r="X1376" s="76">
        <f t="shared" si="437"/>
        <v>1</v>
      </c>
      <c r="Y1376" s="76">
        <f t="shared" si="438"/>
        <v>0.5</v>
      </c>
      <c r="Z1376" s="76">
        <f t="shared" si="420"/>
        <v>0.5</v>
      </c>
      <c r="AA1376" s="76">
        <f t="shared" si="439"/>
        <v>-0.69314718055994529</v>
      </c>
    </row>
    <row r="1377" spans="1:27" x14ac:dyDescent="0.25">
      <c r="A1377">
        <v>0</v>
      </c>
      <c r="B1377">
        <v>0</v>
      </c>
      <c r="C1377">
        <v>1</v>
      </c>
      <c r="E1377" s="87">
        <f t="shared" si="421"/>
        <v>0</v>
      </c>
      <c r="F1377" s="87">
        <f t="shared" si="422"/>
        <v>1</v>
      </c>
      <c r="G1377" s="87">
        <f t="shared" si="423"/>
        <v>0.5</v>
      </c>
      <c r="H1377" s="87">
        <f t="shared" si="424"/>
        <v>0.5</v>
      </c>
      <c r="I1377" s="87">
        <f t="shared" si="425"/>
        <v>-0.69314718055994529</v>
      </c>
      <c r="K1377" s="76">
        <f t="shared" si="426"/>
        <v>0.605195533283861</v>
      </c>
      <c r="L1377" s="76">
        <f t="shared" si="427"/>
        <v>1.8316103146534117</v>
      </c>
      <c r="M1377" s="76">
        <f t="shared" si="428"/>
        <v>0.64684406084231982</v>
      </c>
      <c r="N1377" s="76">
        <f t="shared" si="429"/>
        <v>0.35315593915768018</v>
      </c>
      <c r="O1377" s="76">
        <f t="shared" si="430"/>
        <v>-1.0408455656056446</v>
      </c>
      <c r="Q1377" s="76">
        <f t="shared" si="431"/>
        <v>0.605195533283861</v>
      </c>
      <c r="R1377" s="76">
        <f t="shared" si="432"/>
        <v>1.8316103146534117</v>
      </c>
      <c r="S1377" s="76">
        <f t="shared" si="433"/>
        <v>0.64684406084231982</v>
      </c>
      <c r="T1377" s="76">
        <f t="shared" si="434"/>
        <v>0.35315593915768018</v>
      </c>
      <c r="U1377" s="76">
        <f t="shared" si="435"/>
        <v>-1.0408455656056446</v>
      </c>
      <c r="W1377" s="76">
        <f t="shared" si="436"/>
        <v>0</v>
      </c>
      <c r="X1377" s="76">
        <f t="shared" si="437"/>
        <v>1</v>
      </c>
      <c r="Y1377" s="76">
        <f t="shared" si="438"/>
        <v>0.5</v>
      </c>
      <c r="Z1377" s="76">
        <f t="shared" si="420"/>
        <v>0.5</v>
      </c>
      <c r="AA1377" s="76">
        <f t="shared" si="439"/>
        <v>-0.69314718055994529</v>
      </c>
    </row>
    <row r="1378" spans="1:27" x14ac:dyDescent="0.25">
      <c r="A1378">
        <v>0</v>
      </c>
      <c r="B1378">
        <v>0</v>
      </c>
      <c r="C1378">
        <v>0</v>
      </c>
      <c r="E1378" s="87">
        <f t="shared" si="421"/>
        <v>0</v>
      </c>
      <c r="F1378" s="87">
        <f t="shared" si="422"/>
        <v>1</v>
      </c>
      <c r="G1378" s="87">
        <f t="shared" si="423"/>
        <v>0.5</v>
      </c>
      <c r="H1378" s="87">
        <f t="shared" si="424"/>
        <v>0.5</v>
      </c>
      <c r="I1378" s="87">
        <f t="shared" si="425"/>
        <v>-0.69314718055994529</v>
      </c>
      <c r="K1378" s="76">
        <f t="shared" si="426"/>
        <v>0</v>
      </c>
      <c r="L1378" s="76">
        <f t="shared" si="427"/>
        <v>1</v>
      </c>
      <c r="M1378" s="76">
        <f t="shared" si="428"/>
        <v>0.5</v>
      </c>
      <c r="N1378" s="76">
        <f t="shared" si="429"/>
        <v>0.5</v>
      </c>
      <c r="O1378" s="76">
        <f t="shared" si="430"/>
        <v>-0.69314718055994529</v>
      </c>
      <c r="Q1378" s="76">
        <f t="shared" si="431"/>
        <v>0</v>
      </c>
      <c r="R1378" s="76">
        <f t="shared" si="432"/>
        <v>1</v>
      </c>
      <c r="S1378" s="76">
        <f t="shared" si="433"/>
        <v>0.5</v>
      </c>
      <c r="T1378" s="76">
        <f t="shared" si="434"/>
        <v>0.5</v>
      </c>
      <c r="U1378" s="76">
        <f t="shared" si="435"/>
        <v>-0.69314718055994529</v>
      </c>
      <c r="W1378" s="76">
        <f t="shared" si="436"/>
        <v>0</v>
      </c>
      <c r="X1378" s="76">
        <f t="shared" si="437"/>
        <v>1</v>
      </c>
      <c r="Y1378" s="76">
        <f t="shared" si="438"/>
        <v>0.5</v>
      </c>
      <c r="Z1378" s="76">
        <f t="shared" si="420"/>
        <v>0.5</v>
      </c>
      <c r="AA1378" s="76">
        <f t="shared" si="439"/>
        <v>-0.69314718055994529</v>
      </c>
    </row>
    <row r="1379" spans="1:27" x14ac:dyDescent="0.25">
      <c r="A1379">
        <v>0</v>
      </c>
      <c r="B1379">
        <v>0</v>
      </c>
      <c r="C1379">
        <v>0</v>
      </c>
      <c r="E1379" s="87">
        <f t="shared" si="421"/>
        <v>0</v>
      </c>
      <c r="F1379" s="87">
        <f t="shared" si="422"/>
        <v>1</v>
      </c>
      <c r="G1379" s="87">
        <f t="shared" si="423"/>
        <v>0.5</v>
      </c>
      <c r="H1379" s="87">
        <f t="shared" si="424"/>
        <v>0.5</v>
      </c>
      <c r="I1379" s="87">
        <f t="shared" si="425"/>
        <v>-0.69314718055994529</v>
      </c>
      <c r="K1379" s="76">
        <f t="shared" si="426"/>
        <v>0</v>
      </c>
      <c r="L1379" s="76">
        <f t="shared" si="427"/>
        <v>1</v>
      </c>
      <c r="M1379" s="76">
        <f t="shared" si="428"/>
        <v>0.5</v>
      </c>
      <c r="N1379" s="76">
        <f t="shared" si="429"/>
        <v>0.5</v>
      </c>
      <c r="O1379" s="76">
        <f t="shared" si="430"/>
        <v>-0.69314718055994529</v>
      </c>
      <c r="Q1379" s="76">
        <f t="shared" si="431"/>
        <v>0</v>
      </c>
      <c r="R1379" s="76">
        <f t="shared" si="432"/>
        <v>1</v>
      </c>
      <c r="S1379" s="76">
        <f t="shared" si="433"/>
        <v>0.5</v>
      </c>
      <c r="T1379" s="76">
        <f t="shared" si="434"/>
        <v>0.5</v>
      </c>
      <c r="U1379" s="76">
        <f t="shared" si="435"/>
        <v>-0.69314718055994529</v>
      </c>
      <c r="W1379" s="76">
        <f t="shared" si="436"/>
        <v>0</v>
      </c>
      <c r="X1379" s="76">
        <f t="shared" si="437"/>
        <v>1</v>
      </c>
      <c r="Y1379" s="76">
        <f t="shared" si="438"/>
        <v>0.5</v>
      </c>
      <c r="Z1379" s="76">
        <f t="shared" si="420"/>
        <v>0.5</v>
      </c>
      <c r="AA1379" s="76">
        <f t="shared" si="439"/>
        <v>-0.69314718055994529</v>
      </c>
    </row>
    <row r="1380" spans="1:27" x14ac:dyDescent="0.25">
      <c r="A1380">
        <v>0</v>
      </c>
      <c r="B1380">
        <v>0</v>
      </c>
      <c r="C1380">
        <v>0</v>
      </c>
      <c r="E1380" s="87">
        <f t="shared" si="421"/>
        <v>0</v>
      </c>
      <c r="F1380" s="87">
        <f t="shared" si="422"/>
        <v>1</v>
      </c>
      <c r="G1380" s="87">
        <f t="shared" si="423"/>
        <v>0.5</v>
      </c>
      <c r="H1380" s="87">
        <f t="shared" si="424"/>
        <v>0.5</v>
      </c>
      <c r="I1380" s="87">
        <f t="shared" si="425"/>
        <v>-0.69314718055994529</v>
      </c>
      <c r="K1380" s="76">
        <f t="shared" si="426"/>
        <v>0</v>
      </c>
      <c r="L1380" s="76">
        <f t="shared" si="427"/>
        <v>1</v>
      </c>
      <c r="M1380" s="76">
        <f t="shared" si="428"/>
        <v>0.5</v>
      </c>
      <c r="N1380" s="76">
        <f t="shared" si="429"/>
        <v>0.5</v>
      </c>
      <c r="O1380" s="76">
        <f t="shared" si="430"/>
        <v>-0.69314718055994529</v>
      </c>
      <c r="Q1380" s="76">
        <f t="shared" si="431"/>
        <v>0</v>
      </c>
      <c r="R1380" s="76">
        <f t="shared" si="432"/>
        <v>1</v>
      </c>
      <c r="S1380" s="76">
        <f t="shared" si="433"/>
        <v>0.5</v>
      </c>
      <c r="T1380" s="76">
        <f t="shared" si="434"/>
        <v>0.5</v>
      </c>
      <c r="U1380" s="76">
        <f t="shared" si="435"/>
        <v>-0.69314718055994529</v>
      </c>
      <c r="W1380" s="76">
        <f t="shared" si="436"/>
        <v>0</v>
      </c>
      <c r="X1380" s="76">
        <f t="shared" si="437"/>
        <v>1</v>
      </c>
      <c r="Y1380" s="76">
        <f t="shared" si="438"/>
        <v>0.5</v>
      </c>
      <c r="Z1380" s="76">
        <f t="shared" si="420"/>
        <v>0.5</v>
      </c>
      <c r="AA1380" s="76">
        <f t="shared" si="439"/>
        <v>-0.69314718055994529</v>
      </c>
    </row>
    <row r="1381" spans="1:27" x14ac:dyDescent="0.25">
      <c r="A1381">
        <v>0</v>
      </c>
      <c r="B1381">
        <v>0</v>
      </c>
      <c r="C1381">
        <v>0</v>
      </c>
      <c r="E1381" s="87">
        <f t="shared" si="421"/>
        <v>0</v>
      </c>
      <c r="F1381" s="87">
        <f t="shared" si="422"/>
        <v>1</v>
      </c>
      <c r="G1381" s="87">
        <f t="shared" si="423"/>
        <v>0.5</v>
      </c>
      <c r="H1381" s="87">
        <f t="shared" si="424"/>
        <v>0.5</v>
      </c>
      <c r="I1381" s="87">
        <f t="shared" si="425"/>
        <v>-0.69314718055994529</v>
      </c>
      <c r="K1381" s="76">
        <f t="shared" si="426"/>
        <v>0</v>
      </c>
      <c r="L1381" s="76">
        <f t="shared" si="427"/>
        <v>1</v>
      </c>
      <c r="M1381" s="76">
        <f t="shared" si="428"/>
        <v>0.5</v>
      </c>
      <c r="N1381" s="76">
        <f t="shared" si="429"/>
        <v>0.5</v>
      </c>
      <c r="O1381" s="76">
        <f t="shared" si="430"/>
        <v>-0.69314718055994529</v>
      </c>
      <c r="Q1381" s="76">
        <f t="shared" si="431"/>
        <v>0</v>
      </c>
      <c r="R1381" s="76">
        <f t="shared" si="432"/>
        <v>1</v>
      </c>
      <c r="S1381" s="76">
        <f t="shared" si="433"/>
        <v>0.5</v>
      </c>
      <c r="T1381" s="76">
        <f t="shared" si="434"/>
        <v>0.5</v>
      </c>
      <c r="U1381" s="76">
        <f t="shared" si="435"/>
        <v>-0.69314718055994529</v>
      </c>
      <c r="W1381" s="76">
        <f t="shared" si="436"/>
        <v>0</v>
      </c>
      <c r="X1381" s="76">
        <f t="shared" si="437"/>
        <v>1</v>
      </c>
      <c r="Y1381" s="76">
        <f t="shared" si="438"/>
        <v>0.5</v>
      </c>
      <c r="Z1381" s="76">
        <f t="shared" si="420"/>
        <v>0.5</v>
      </c>
      <c r="AA1381" s="76">
        <f t="shared" si="439"/>
        <v>-0.69314718055994529</v>
      </c>
    </row>
    <row r="1382" spans="1:27" x14ac:dyDescent="0.25">
      <c r="A1382">
        <v>0</v>
      </c>
      <c r="B1382">
        <v>0</v>
      </c>
      <c r="C1382">
        <v>0</v>
      </c>
      <c r="E1382" s="87">
        <f t="shared" si="421"/>
        <v>0</v>
      </c>
      <c r="F1382" s="87">
        <f t="shared" si="422"/>
        <v>1</v>
      </c>
      <c r="G1382" s="87">
        <f t="shared" si="423"/>
        <v>0.5</v>
      </c>
      <c r="H1382" s="87">
        <f t="shared" si="424"/>
        <v>0.5</v>
      </c>
      <c r="I1382" s="87">
        <f t="shared" si="425"/>
        <v>-0.69314718055994529</v>
      </c>
      <c r="K1382" s="76">
        <f t="shared" si="426"/>
        <v>0</v>
      </c>
      <c r="L1382" s="76">
        <f t="shared" si="427"/>
        <v>1</v>
      </c>
      <c r="M1382" s="76">
        <f t="shared" si="428"/>
        <v>0.5</v>
      </c>
      <c r="N1382" s="76">
        <f t="shared" si="429"/>
        <v>0.5</v>
      </c>
      <c r="O1382" s="76">
        <f t="shared" si="430"/>
        <v>-0.69314718055994529</v>
      </c>
      <c r="Q1382" s="76">
        <f t="shared" si="431"/>
        <v>0</v>
      </c>
      <c r="R1382" s="76">
        <f t="shared" si="432"/>
        <v>1</v>
      </c>
      <c r="S1382" s="76">
        <f t="shared" si="433"/>
        <v>0.5</v>
      </c>
      <c r="T1382" s="76">
        <f t="shared" si="434"/>
        <v>0.5</v>
      </c>
      <c r="U1382" s="76">
        <f t="shared" si="435"/>
        <v>-0.69314718055994529</v>
      </c>
      <c r="W1382" s="76">
        <f t="shared" si="436"/>
        <v>0</v>
      </c>
      <c r="X1382" s="76">
        <f t="shared" si="437"/>
        <v>1</v>
      </c>
      <c r="Y1382" s="76">
        <f t="shared" si="438"/>
        <v>0.5</v>
      </c>
      <c r="Z1382" s="76">
        <f t="shared" si="420"/>
        <v>0.5</v>
      </c>
      <c r="AA1382" s="76">
        <f t="shared" si="439"/>
        <v>-0.69314718055994529</v>
      </c>
    </row>
    <row r="1383" spans="1:27" x14ac:dyDescent="0.25">
      <c r="A1383">
        <v>0</v>
      </c>
      <c r="B1383">
        <v>0</v>
      </c>
      <c r="C1383">
        <v>1</v>
      </c>
      <c r="E1383" s="87">
        <f t="shared" si="421"/>
        <v>0</v>
      </c>
      <c r="F1383" s="87">
        <f t="shared" si="422"/>
        <v>1</v>
      </c>
      <c r="G1383" s="87">
        <f t="shared" si="423"/>
        <v>0.5</v>
      </c>
      <c r="H1383" s="87">
        <f t="shared" si="424"/>
        <v>0.5</v>
      </c>
      <c r="I1383" s="87">
        <f t="shared" si="425"/>
        <v>-0.69314718055994529</v>
      </c>
      <c r="K1383" s="76">
        <f t="shared" si="426"/>
        <v>0.605195533283861</v>
      </c>
      <c r="L1383" s="76">
        <f t="shared" si="427"/>
        <v>1.8316103146534117</v>
      </c>
      <c r="M1383" s="76">
        <f t="shared" si="428"/>
        <v>0.64684406084231982</v>
      </c>
      <c r="N1383" s="76">
        <f t="shared" si="429"/>
        <v>0.35315593915768018</v>
      </c>
      <c r="O1383" s="76">
        <f t="shared" si="430"/>
        <v>-1.0408455656056446</v>
      </c>
      <c r="Q1383" s="76">
        <f t="shared" si="431"/>
        <v>0.605195533283861</v>
      </c>
      <c r="R1383" s="76">
        <f t="shared" si="432"/>
        <v>1.8316103146534117</v>
      </c>
      <c r="S1383" s="76">
        <f t="shared" si="433"/>
        <v>0.64684406084231982</v>
      </c>
      <c r="T1383" s="76">
        <f t="shared" si="434"/>
        <v>0.35315593915768018</v>
      </c>
      <c r="U1383" s="76">
        <f t="shared" si="435"/>
        <v>-1.0408455656056446</v>
      </c>
      <c r="W1383" s="76">
        <f t="shared" si="436"/>
        <v>0</v>
      </c>
      <c r="X1383" s="76">
        <f t="shared" si="437"/>
        <v>1</v>
      </c>
      <c r="Y1383" s="76">
        <f t="shared" si="438"/>
        <v>0.5</v>
      </c>
      <c r="Z1383" s="76">
        <f t="shared" si="420"/>
        <v>0.5</v>
      </c>
      <c r="AA1383" s="76">
        <f t="shared" si="439"/>
        <v>-0.69314718055994529</v>
      </c>
    </row>
    <row r="1384" spans="1:27" x14ac:dyDescent="0.25">
      <c r="A1384">
        <v>0</v>
      </c>
      <c r="B1384">
        <v>0</v>
      </c>
      <c r="C1384">
        <v>0</v>
      </c>
      <c r="E1384" s="87">
        <f t="shared" si="421"/>
        <v>0</v>
      </c>
      <c r="F1384" s="87">
        <f t="shared" si="422"/>
        <v>1</v>
      </c>
      <c r="G1384" s="87">
        <f t="shared" si="423"/>
        <v>0.5</v>
      </c>
      <c r="H1384" s="87">
        <f t="shared" si="424"/>
        <v>0.5</v>
      </c>
      <c r="I1384" s="87">
        <f t="shared" si="425"/>
        <v>-0.69314718055994529</v>
      </c>
      <c r="K1384" s="76">
        <f t="shared" si="426"/>
        <v>0</v>
      </c>
      <c r="L1384" s="76">
        <f t="shared" si="427"/>
        <v>1</v>
      </c>
      <c r="M1384" s="76">
        <f t="shared" si="428"/>
        <v>0.5</v>
      </c>
      <c r="N1384" s="76">
        <f t="shared" si="429"/>
        <v>0.5</v>
      </c>
      <c r="O1384" s="76">
        <f t="shared" si="430"/>
        <v>-0.69314718055994529</v>
      </c>
      <c r="Q1384" s="76">
        <f t="shared" si="431"/>
        <v>0</v>
      </c>
      <c r="R1384" s="76">
        <f t="shared" si="432"/>
        <v>1</v>
      </c>
      <c r="S1384" s="76">
        <f t="shared" si="433"/>
        <v>0.5</v>
      </c>
      <c r="T1384" s="76">
        <f t="shared" si="434"/>
        <v>0.5</v>
      </c>
      <c r="U1384" s="76">
        <f t="shared" si="435"/>
        <v>-0.69314718055994529</v>
      </c>
      <c r="W1384" s="76">
        <f t="shared" si="436"/>
        <v>0</v>
      </c>
      <c r="X1384" s="76">
        <f t="shared" si="437"/>
        <v>1</v>
      </c>
      <c r="Y1384" s="76">
        <f t="shared" si="438"/>
        <v>0.5</v>
      </c>
      <c r="Z1384" s="76">
        <f t="shared" si="420"/>
        <v>0.5</v>
      </c>
      <c r="AA1384" s="76">
        <f t="shared" si="439"/>
        <v>-0.69314718055994529</v>
      </c>
    </row>
    <row r="1385" spans="1:27" x14ac:dyDescent="0.25">
      <c r="A1385">
        <v>0</v>
      </c>
      <c r="B1385">
        <v>0</v>
      </c>
      <c r="C1385">
        <v>0</v>
      </c>
      <c r="E1385" s="87">
        <f t="shared" si="421"/>
        <v>0</v>
      </c>
      <c r="F1385" s="87">
        <f t="shared" si="422"/>
        <v>1</v>
      </c>
      <c r="G1385" s="87">
        <f t="shared" si="423"/>
        <v>0.5</v>
      </c>
      <c r="H1385" s="87">
        <f t="shared" si="424"/>
        <v>0.5</v>
      </c>
      <c r="I1385" s="87">
        <f t="shared" si="425"/>
        <v>-0.69314718055994529</v>
      </c>
      <c r="K1385" s="76">
        <f t="shared" si="426"/>
        <v>0</v>
      </c>
      <c r="L1385" s="76">
        <f t="shared" si="427"/>
        <v>1</v>
      </c>
      <c r="M1385" s="76">
        <f t="shared" si="428"/>
        <v>0.5</v>
      </c>
      <c r="N1385" s="76">
        <f t="shared" si="429"/>
        <v>0.5</v>
      </c>
      <c r="O1385" s="76">
        <f t="shared" si="430"/>
        <v>-0.69314718055994529</v>
      </c>
      <c r="Q1385" s="76">
        <f t="shared" si="431"/>
        <v>0</v>
      </c>
      <c r="R1385" s="76">
        <f t="shared" si="432"/>
        <v>1</v>
      </c>
      <c r="S1385" s="76">
        <f t="shared" si="433"/>
        <v>0.5</v>
      </c>
      <c r="T1385" s="76">
        <f t="shared" si="434"/>
        <v>0.5</v>
      </c>
      <c r="U1385" s="76">
        <f t="shared" si="435"/>
        <v>-0.69314718055994529</v>
      </c>
      <c r="W1385" s="76">
        <f t="shared" si="436"/>
        <v>0</v>
      </c>
      <c r="X1385" s="76">
        <f t="shared" si="437"/>
        <v>1</v>
      </c>
      <c r="Y1385" s="76">
        <f t="shared" si="438"/>
        <v>0.5</v>
      </c>
      <c r="Z1385" s="76">
        <f t="shared" si="420"/>
        <v>0.5</v>
      </c>
      <c r="AA1385" s="76">
        <f t="shared" si="439"/>
        <v>-0.69314718055994529</v>
      </c>
    </row>
    <row r="1386" spans="1:27" x14ac:dyDescent="0.25">
      <c r="A1386">
        <v>0</v>
      </c>
      <c r="B1386">
        <v>0</v>
      </c>
      <c r="C1386">
        <v>1</v>
      </c>
      <c r="E1386" s="87">
        <f t="shared" si="421"/>
        <v>0</v>
      </c>
      <c r="F1386" s="87">
        <f t="shared" si="422"/>
        <v>1</v>
      </c>
      <c r="G1386" s="87">
        <f t="shared" si="423"/>
        <v>0.5</v>
      </c>
      <c r="H1386" s="87">
        <f t="shared" si="424"/>
        <v>0.5</v>
      </c>
      <c r="I1386" s="87">
        <f t="shared" si="425"/>
        <v>-0.69314718055994529</v>
      </c>
      <c r="K1386" s="76">
        <f t="shared" si="426"/>
        <v>0.605195533283861</v>
      </c>
      <c r="L1386" s="76">
        <f t="shared" si="427"/>
        <v>1.8316103146534117</v>
      </c>
      <c r="M1386" s="76">
        <f t="shared" si="428"/>
        <v>0.64684406084231982</v>
      </c>
      <c r="N1386" s="76">
        <f t="shared" si="429"/>
        <v>0.35315593915768018</v>
      </c>
      <c r="O1386" s="76">
        <f t="shared" si="430"/>
        <v>-1.0408455656056446</v>
      </c>
      <c r="Q1386" s="76">
        <f t="shared" si="431"/>
        <v>0.605195533283861</v>
      </c>
      <c r="R1386" s="76">
        <f t="shared" si="432"/>
        <v>1.8316103146534117</v>
      </c>
      <c r="S1386" s="76">
        <f t="shared" si="433"/>
        <v>0.64684406084231982</v>
      </c>
      <c r="T1386" s="76">
        <f t="shared" si="434"/>
        <v>0.35315593915768018</v>
      </c>
      <c r="U1386" s="76">
        <f t="shared" si="435"/>
        <v>-1.0408455656056446</v>
      </c>
      <c r="W1386" s="76">
        <f t="shared" si="436"/>
        <v>0</v>
      </c>
      <c r="X1386" s="76">
        <f t="shared" si="437"/>
        <v>1</v>
      </c>
      <c r="Y1386" s="76">
        <f t="shared" si="438"/>
        <v>0.5</v>
      </c>
      <c r="Z1386" s="76">
        <f t="shared" si="420"/>
        <v>0.5</v>
      </c>
      <c r="AA1386" s="76">
        <f t="shared" si="439"/>
        <v>-0.69314718055994529</v>
      </c>
    </row>
    <row r="1387" spans="1:27" x14ac:dyDescent="0.25">
      <c r="A1387">
        <v>0</v>
      </c>
      <c r="B1387">
        <v>0</v>
      </c>
      <c r="C1387">
        <v>1</v>
      </c>
      <c r="E1387" s="87">
        <f t="shared" si="421"/>
        <v>0</v>
      </c>
      <c r="F1387" s="87">
        <f t="shared" si="422"/>
        <v>1</v>
      </c>
      <c r="G1387" s="87">
        <f t="shared" si="423"/>
        <v>0.5</v>
      </c>
      <c r="H1387" s="87">
        <f t="shared" si="424"/>
        <v>0.5</v>
      </c>
      <c r="I1387" s="87">
        <f t="shared" si="425"/>
        <v>-0.69314718055994529</v>
      </c>
      <c r="K1387" s="76">
        <f t="shared" si="426"/>
        <v>0.605195533283861</v>
      </c>
      <c r="L1387" s="76">
        <f t="shared" si="427"/>
        <v>1.8316103146534117</v>
      </c>
      <c r="M1387" s="76">
        <f t="shared" si="428"/>
        <v>0.64684406084231982</v>
      </c>
      <c r="N1387" s="76">
        <f t="shared" si="429"/>
        <v>0.35315593915768018</v>
      </c>
      <c r="O1387" s="76">
        <f t="shared" si="430"/>
        <v>-1.0408455656056446</v>
      </c>
      <c r="Q1387" s="76">
        <f t="shared" si="431"/>
        <v>0.605195533283861</v>
      </c>
      <c r="R1387" s="76">
        <f t="shared" si="432"/>
        <v>1.8316103146534117</v>
      </c>
      <c r="S1387" s="76">
        <f t="shared" si="433"/>
        <v>0.64684406084231982</v>
      </c>
      <c r="T1387" s="76">
        <f t="shared" si="434"/>
        <v>0.35315593915768018</v>
      </c>
      <c r="U1387" s="76">
        <f t="shared" si="435"/>
        <v>-1.0408455656056446</v>
      </c>
      <c r="W1387" s="76">
        <f t="shared" si="436"/>
        <v>0</v>
      </c>
      <c r="X1387" s="76">
        <f t="shared" si="437"/>
        <v>1</v>
      </c>
      <c r="Y1387" s="76">
        <f t="shared" si="438"/>
        <v>0.5</v>
      </c>
      <c r="Z1387" s="76">
        <f t="shared" si="420"/>
        <v>0.5</v>
      </c>
      <c r="AA1387" s="76">
        <f t="shared" si="439"/>
        <v>-0.69314718055994529</v>
      </c>
    </row>
    <row r="1388" spans="1:27" x14ac:dyDescent="0.25">
      <c r="A1388">
        <v>0</v>
      </c>
      <c r="B1388">
        <v>0</v>
      </c>
      <c r="C1388">
        <v>0</v>
      </c>
      <c r="E1388" s="87">
        <f t="shared" si="421"/>
        <v>0</v>
      </c>
      <c r="F1388" s="87">
        <f t="shared" si="422"/>
        <v>1</v>
      </c>
      <c r="G1388" s="87">
        <f t="shared" si="423"/>
        <v>0.5</v>
      </c>
      <c r="H1388" s="87">
        <f t="shared" si="424"/>
        <v>0.5</v>
      </c>
      <c r="I1388" s="87">
        <f t="shared" si="425"/>
        <v>-0.69314718055994529</v>
      </c>
      <c r="K1388" s="76">
        <f t="shared" si="426"/>
        <v>0</v>
      </c>
      <c r="L1388" s="76">
        <f t="shared" si="427"/>
        <v>1</v>
      </c>
      <c r="M1388" s="76">
        <f t="shared" si="428"/>
        <v>0.5</v>
      </c>
      <c r="N1388" s="76">
        <f t="shared" si="429"/>
        <v>0.5</v>
      </c>
      <c r="O1388" s="76">
        <f t="shared" si="430"/>
        <v>-0.69314718055994529</v>
      </c>
      <c r="Q1388" s="76">
        <f t="shared" si="431"/>
        <v>0</v>
      </c>
      <c r="R1388" s="76">
        <f t="shared" si="432"/>
        <v>1</v>
      </c>
      <c r="S1388" s="76">
        <f t="shared" si="433"/>
        <v>0.5</v>
      </c>
      <c r="T1388" s="76">
        <f t="shared" si="434"/>
        <v>0.5</v>
      </c>
      <c r="U1388" s="76">
        <f t="shared" si="435"/>
        <v>-0.69314718055994529</v>
      </c>
      <c r="W1388" s="76">
        <f t="shared" si="436"/>
        <v>0</v>
      </c>
      <c r="X1388" s="76">
        <f t="shared" si="437"/>
        <v>1</v>
      </c>
      <c r="Y1388" s="76">
        <f t="shared" si="438"/>
        <v>0.5</v>
      </c>
      <c r="Z1388" s="76">
        <f t="shared" si="420"/>
        <v>0.5</v>
      </c>
      <c r="AA1388" s="76">
        <f t="shared" si="439"/>
        <v>-0.69314718055994529</v>
      </c>
    </row>
    <row r="1389" spans="1:27" x14ac:dyDescent="0.25">
      <c r="A1389">
        <v>0</v>
      </c>
      <c r="B1389">
        <v>0</v>
      </c>
      <c r="C1389">
        <v>0</v>
      </c>
      <c r="E1389" s="87">
        <f t="shared" si="421"/>
        <v>0</v>
      </c>
      <c r="F1389" s="87">
        <f t="shared" si="422"/>
        <v>1</v>
      </c>
      <c r="G1389" s="87">
        <f t="shared" si="423"/>
        <v>0.5</v>
      </c>
      <c r="H1389" s="87">
        <f t="shared" si="424"/>
        <v>0.5</v>
      </c>
      <c r="I1389" s="87">
        <f t="shared" si="425"/>
        <v>-0.69314718055994529</v>
      </c>
      <c r="K1389" s="76">
        <f t="shared" si="426"/>
        <v>0</v>
      </c>
      <c r="L1389" s="76">
        <f t="shared" si="427"/>
        <v>1</v>
      </c>
      <c r="M1389" s="76">
        <f t="shared" si="428"/>
        <v>0.5</v>
      </c>
      <c r="N1389" s="76">
        <f t="shared" si="429"/>
        <v>0.5</v>
      </c>
      <c r="O1389" s="76">
        <f t="shared" si="430"/>
        <v>-0.69314718055994529</v>
      </c>
      <c r="Q1389" s="76">
        <f t="shared" si="431"/>
        <v>0</v>
      </c>
      <c r="R1389" s="76">
        <f t="shared" si="432"/>
        <v>1</v>
      </c>
      <c r="S1389" s="76">
        <f t="shared" si="433"/>
        <v>0.5</v>
      </c>
      <c r="T1389" s="76">
        <f t="shared" si="434"/>
        <v>0.5</v>
      </c>
      <c r="U1389" s="76">
        <f t="shared" si="435"/>
        <v>-0.69314718055994529</v>
      </c>
      <c r="W1389" s="76">
        <f t="shared" si="436"/>
        <v>0</v>
      </c>
      <c r="X1389" s="76">
        <f t="shared" si="437"/>
        <v>1</v>
      </c>
      <c r="Y1389" s="76">
        <f t="shared" si="438"/>
        <v>0.5</v>
      </c>
      <c r="Z1389" s="76">
        <f t="shared" si="420"/>
        <v>0.5</v>
      </c>
      <c r="AA1389" s="76">
        <f t="shared" si="439"/>
        <v>-0.69314718055994529</v>
      </c>
    </row>
    <row r="1390" spans="1:27" x14ac:dyDescent="0.25">
      <c r="A1390">
        <v>0</v>
      </c>
      <c r="B1390">
        <v>0</v>
      </c>
      <c r="C1390">
        <v>0</v>
      </c>
      <c r="E1390" s="87">
        <f t="shared" si="421"/>
        <v>0</v>
      </c>
      <c r="F1390" s="87">
        <f t="shared" si="422"/>
        <v>1</v>
      </c>
      <c r="G1390" s="87">
        <f t="shared" si="423"/>
        <v>0.5</v>
      </c>
      <c r="H1390" s="87">
        <f t="shared" si="424"/>
        <v>0.5</v>
      </c>
      <c r="I1390" s="87">
        <f t="shared" si="425"/>
        <v>-0.69314718055994529</v>
      </c>
      <c r="K1390" s="76">
        <f t="shared" si="426"/>
        <v>0</v>
      </c>
      <c r="L1390" s="76">
        <f t="shared" si="427"/>
        <v>1</v>
      </c>
      <c r="M1390" s="76">
        <f t="shared" si="428"/>
        <v>0.5</v>
      </c>
      <c r="N1390" s="76">
        <f t="shared" si="429"/>
        <v>0.5</v>
      </c>
      <c r="O1390" s="76">
        <f t="shared" si="430"/>
        <v>-0.69314718055994529</v>
      </c>
      <c r="Q1390" s="76">
        <f t="shared" si="431"/>
        <v>0</v>
      </c>
      <c r="R1390" s="76">
        <f t="shared" si="432"/>
        <v>1</v>
      </c>
      <c r="S1390" s="76">
        <f t="shared" si="433"/>
        <v>0.5</v>
      </c>
      <c r="T1390" s="76">
        <f t="shared" si="434"/>
        <v>0.5</v>
      </c>
      <c r="U1390" s="76">
        <f t="shared" si="435"/>
        <v>-0.69314718055994529</v>
      </c>
      <c r="W1390" s="76">
        <f t="shared" si="436"/>
        <v>0</v>
      </c>
      <c r="X1390" s="76">
        <f t="shared" si="437"/>
        <v>1</v>
      </c>
      <c r="Y1390" s="76">
        <f t="shared" si="438"/>
        <v>0.5</v>
      </c>
      <c r="Z1390" s="76">
        <f t="shared" si="420"/>
        <v>0.5</v>
      </c>
      <c r="AA1390" s="76">
        <f t="shared" si="439"/>
        <v>-0.69314718055994529</v>
      </c>
    </row>
    <row r="1391" spans="1:27" x14ac:dyDescent="0.25">
      <c r="A1391">
        <v>0</v>
      </c>
      <c r="B1391">
        <v>0</v>
      </c>
      <c r="C1391">
        <v>0</v>
      </c>
      <c r="E1391" s="87">
        <f t="shared" si="421"/>
        <v>0</v>
      </c>
      <c r="F1391" s="87">
        <f t="shared" si="422"/>
        <v>1</v>
      </c>
      <c r="G1391" s="87">
        <f t="shared" si="423"/>
        <v>0.5</v>
      </c>
      <c r="H1391" s="87">
        <f t="shared" si="424"/>
        <v>0.5</v>
      </c>
      <c r="I1391" s="87">
        <f t="shared" si="425"/>
        <v>-0.69314718055994529</v>
      </c>
      <c r="K1391" s="76">
        <f t="shared" si="426"/>
        <v>0</v>
      </c>
      <c r="L1391" s="76">
        <f t="shared" si="427"/>
        <v>1</v>
      </c>
      <c r="M1391" s="76">
        <f t="shared" si="428"/>
        <v>0.5</v>
      </c>
      <c r="N1391" s="76">
        <f t="shared" si="429"/>
        <v>0.5</v>
      </c>
      <c r="O1391" s="76">
        <f t="shared" si="430"/>
        <v>-0.69314718055994529</v>
      </c>
      <c r="Q1391" s="76">
        <f t="shared" si="431"/>
        <v>0</v>
      </c>
      <c r="R1391" s="76">
        <f t="shared" si="432"/>
        <v>1</v>
      </c>
      <c r="S1391" s="76">
        <f t="shared" si="433"/>
        <v>0.5</v>
      </c>
      <c r="T1391" s="76">
        <f t="shared" si="434"/>
        <v>0.5</v>
      </c>
      <c r="U1391" s="76">
        <f t="shared" si="435"/>
        <v>-0.69314718055994529</v>
      </c>
      <c r="W1391" s="76">
        <f t="shared" si="436"/>
        <v>0</v>
      </c>
      <c r="X1391" s="76">
        <f t="shared" si="437"/>
        <v>1</v>
      </c>
      <c r="Y1391" s="76">
        <f t="shared" si="438"/>
        <v>0.5</v>
      </c>
      <c r="Z1391" s="76">
        <f t="shared" si="420"/>
        <v>0.5</v>
      </c>
      <c r="AA1391" s="76">
        <f t="shared" si="439"/>
        <v>-0.69314718055994529</v>
      </c>
    </row>
    <row r="1392" spans="1:27" x14ac:dyDescent="0.25">
      <c r="A1392">
        <v>0</v>
      </c>
      <c r="B1392">
        <v>0</v>
      </c>
      <c r="C1392">
        <v>0</v>
      </c>
      <c r="E1392" s="87">
        <f t="shared" si="421"/>
        <v>0</v>
      </c>
      <c r="F1392" s="87">
        <f t="shared" si="422"/>
        <v>1</v>
      </c>
      <c r="G1392" s="87">
        <f t="shared" si="423"/>
        <v>0.5</v>
      </c>
      <c r="H1392" s="87">
        <f t="shared" si="424"/>
        <v>0.5</v>
      </c>
      <c r="I1392" s="87">
        <f t="shared" si="425"/>
        <v>-0.69314718055994529</v>
      </c>
      <c r="K1392" s="76">
        <f t="shared" si="426"/>
        <v>0</v>
      </c>
      <c r="L1392" s="76">
        <f t="shared" si="427"/>
        <v>1</v>
      </c>
      <c r="M1392" s="76">
        <f t="shared" si="428"/>
        <v>0.5</v>
      </c>
      <c r="N1392" s="76">
        <f t="shared" si="429"/>
        <v>0.5</v>
      </c>
      <c r="O1392" s="76">
        <f t="shared" si="430"/>
        <v>-0.69314718055994529</v>
      </c>
      <c r="Q1392" s="76">
        <f t="shared" si="431"/>
        <v>0</v>
      </c>
      <c r="R1392" s="76">
        <f t="shared" si="432"/>
        <v>1</v>
      </c>
      <c r="S1392" s="76">
        <f t="shared" si="433"/>
        <v>0.5</v>
      </c>
      <c r="T1392" s="76">
        <f t="shared" si="434"/>
        <v>0.5</v>
      </c>
      <c r="U1392" s="76">
        <f t="shared" si="435"/>
        <v>-0.69314718055994529</v>
      </c>
      <c r="W1392" s="76">
        <f t="shared" si="436"/>
        <v>0</v>
      </c>
      <c r="X1392" s="76">
        <f t="shared" si="437"/>
        <v>1</v>
      </c>
      <c r="Y1392" s="76">
        <f t="shared" si="438"/>
        <v>0.5</v>
      </c>
      <c r="Z1392" s="76">
        <f t="shared" si="420"/>
        <v>0.5</v>
      </c>
      <c r="AA1392" s="76">
        <f t="shared" si="439"/>
        <v>-0.69314718055994529</v>
      </c>
    </row>
    <row r="1393" spans="1:27" x14ac:dyDescent="0.25">
      <c r="A1393">
        <v>0</v>
      </c>
      <c r="B1393">
        <v>1</v>
      </c>
      <c r="C1393">
        <v>0</v>
      </c>
      <c r="E1393" s="87">
        <f t="shared" si="421"/>
        <v>1.462280267582817</v>
      </c>
      <c r="F1393" s="87">
        <f t="shared" si="422"/>
        <v>4.3157894714615983</v>
      </c>
      <c r="G1393" s="87">
        <f t="shared" si="423"/>
        <v>0.81188118804015652</v>
      </c>
      <c r="H1393" s="87">
        <f t="shared" si="424"/>
        <v>0.18811881195984348</v>
      </c>
      <c r="I1393" s="87">
        <f t="shared" si="425"/>
        <v>-1.6706815372567037</v>
      </c>
      <c r="K1393" s="76">
        <f t="shared" si="426"/>
        <v>1.462280267582817</v>
      </c>
      <c r="L1393" s="76">
        <f t="shared" si="427"/>
        <v>4.3157894714615983</v>
      </c>
      <c r="M1393" s="76">
        <f t="shared" si="428"/>
        <v>0.81188118804015652</v>
      </c>
      <c r="N1393" s="76">
        <f t="shared" si="429"/>
        <v>0.18811881195984348</v>
      </c>
      <c r="O1393" s="76">
        <f t="shared" si="430"/>
        <v>-1.6706815372567037</v>
      </c>
      <c r="Q1393" s="76">
        <f t="shared" si="431"/>
        <v>1.462280267582817</v>
      </c>
      <c r="R1393" s="76">
        <f t="shared" si="432"/>
        <v>4.3157894714615983</v>
      </c>
      <c r="S1393" s="76">
        <f t="shared" si="433"/>
        <v>0.81188118804015652</v>
      </c>
      <c r="T1393" s="76">
        <f t="shared" si="434"/>
        <v>0.18811881195984348</v>
      </c>
      <c r="U1393" s="76">
        <f t="shared" si="435"/>
        <v>-1.6706815372567037</v>
      </c>
      <c r="W1393" s="76">
        <f t="shared" si="436"/>
        <v>0</v>
      </c>
      <c r="X1393" s="76">
        <f t="shared" si="437"/>
        <v>1</v>
      </c>
      <c r="Y1393" s="76">
        <f t="shared" si="438"/>
        <v>0.5</v>
      </c>
      <c r="Z1393" s="76">
        <f t="shared" si="420"/>
        <v>0.5</v>
      </c>
      <c r="AA1393" s="76">
        <f t="shared" si="439"/>
        <v>-0.69314718055994529</v>
      </c>
    </row>
    <row r="1394" spans="1:27" x14ac:dyDescent="0.25">
      <c r="A1394">
        <v>0</v>
      </c>
      <c r="B1394">
        <v>0</v>
      </c>
      <c r="C1394">
        <v>0</v>
      </c>
      <c r="E1394" s="87">
        <f t="shared" si="421"/>
        <v>0</v>
      </c>
      <c r="F1394" s="87">
        <f t="shared" si="422"/>
        <v>1</v>
      </c>
      <c r="G1394" s="87">
        <f t="shared" si="423"/>
        <v>0.5</v>
      </c>
      <c r="H1394" s="87">
        <f t="shared" si="424"/>
        <v>0.5</v>
      </c>
      <c r="I1394" s="87">
        <f t="shared" si="425"/>
        <v>-0.69314718055994529</v>
      </c>
      <c r="K1394" s="76">
        <f t="shared" si="426"/>
        <v>0</v>
      </c>
      <c r="L1394" s="76">
        <f t="shared" si="427"/>
        <v>1</v>
      </c>
      <c r="M1394" s="76">
        <f t="shared" si="428"/>
        <v>0.5</v>
      </c>
      <c r="N1394" s="76">
        <f t="shared" si="429"/>
        <v>0.5</v>
      </c>
      <c r="O1394" s="76">
        <f t="shared" si="430"/>
        <v>-0.69314718055994529</v>
      </c>
      <c r="Q1394" s="76">
        <f t="shared" si="431"/>
        <v>0</v>
      </c>
      <c r="R1394" s="76">
        <f t="shared" si="432"/>
        <v>1</v>
      </c>
      <c r="S1394" s="76">
        <f t="shared" si="433"/>
        <v>0.5</v>
      </c>
      <c r="T1394" s="76">
        <f t="shared" si="434"/>
        <v>0.5</v>
      </c>
      <c r="U1394" s="76">
        <f t="shared" si="435"/>
        <v>-0.69314718055994529</v>
      </c>
      <c r="W1394" s="76">
        <f t="shared" si="436"/>
        <v>0</v>
      </c>
      <c r="X1394" s="76">
        <f t="shared" si="437"/>
        <v>1</v>
      </c>
      <c r="Y1394" s="76">
        <f t="shared" si="438"/>
        <v>0.5</v>
      </c>
      <c r="Z1394" s="76">
        <f t="shared" si="420"/>
        <v>0.5</v>
      </c>
      <c r="AA1394" s="76">
        <f t="shared" si="439"/>
        <v>-0.69314718055994529</v>
      </c>
    </row>
    <row r="1395" spans="1:27" x14ac:dyDescent="0.25">
      <c r="A1395">
        <v>0</v>
      </c>
      <c r="B1395">
        <v>0</v>
      </c>
      <c r="C1395">
        <v>0</v>
      </c>
      <c r="E1395" s="87">
        <f t="shared" si="421"/>
        <v>0</v>
      </c>
      <c r="F1395" s="87">
        <f t="shared" si="422"/>
        <v>1</v>
      </c>
      <c r="G1395" s="87">
        <f t="shared" si="423"/>
        <v>0.5</v>
      </c>
      <c r="H1395" s="87">
        <f t="shared" si="424"/>
        <v>0.5</v>
      </c>
      <c r="I1395" s="87">
        <f t="shared" si="425"/>
        <v>-0.69314718055994529</v>
      </c>
      <c r="K1395" s="76">
        <f t="shared" si="426"/>
        <v>0</v>
      </c>
      <c r="L1395" s="76">
        <f t="shared" si="427"/>
        <v>1</v>
      </c>
      <c r="M1395" s="76">
        <f t="shared" si="428"/>
        <v>0.5</v>
      </c>
      <c r="N1395" s="76">
        <f t="shared" si="429"/>
        <v>0.5</v>
      </c>
      <c r="O1395" s="76">
        <f t="shared" si="430"/>
        <v>-0.69314718055994529</v>
      </c>
      <c r="Q1395" s="76">
        <f t="shared" si="431"/>
        <v>0</v>
      </c>
      <c r="R1395" s="76">
        <f t="shared" si="432"/>
        <v>1</v>
      </c>
      <c r="S1395" s="76">
        <f t="shared" si="433"/>
        <v>0.5</v>
      </c>
      <c r="T1395" s="76">
        <f t="shared" si="434"/>
        <v>0.5</v>
      </c>
      <c r="U1395" s="76">
        <f t="shared" si="435"/>
        <v>-0.69314718055994529</v>
      </c>
      <c r="W1395" s="76">
        <f t="shared" si="436"/>
        <v>0</v>
      </c>
      <c r="X1395" s="76">
        <f t="shared" si="437"/>
        <v>1</v>
      </c>
      <c r="Y1395" s="76">
        <f t="shared" si="438"/>
        <v>0.5</v>
      </c>
      <c r="Z1395" s="76">
        <f t="shared" si="420"/>
        <v>0.5</v>
      </c>
      <c r="AA1395" s="76">
        <f t="shared" si="439"/>
        <v>-0.69314718055994529</v>
      </c>
    </row>
    <row r="1396" spans="1:27" x14ac:dyDescent="0.25">
      <c r="A1396">
        <v>0</v>
      </c>
      <c r="B1396">
        <v>0</v>
      </c>
      <c r="C1396">
        <v>0</v>
      </c>
      <c r="E1396" s="87">
        <f t="shared" si="421"/>
        <v>0</v>
      </c>
      <c r="F1396" s="87">
        <f t="shared" si="422"/>
        <v>1</v>
      </c>
      <c r="G1396" s="87">
        <f t="shared" si="423"/>
        <v>0.5</v>
      </c>
      <c r="H1396" s="87">
        <f t="shared" si="424"/>
        <v>0.5</v>
      </c>
      <c r="I1396" s="87">
        <f t="shared" si="425"/>
        <v>-0.69314718055994529</v>
      </c>
      <c r="K1396" s="76">
        <f t="shared" si="426"/>
        <v>0</v>
      </c>
      <c r="L1396" s="76">
        <f t="shared" si="427"/>
        <v>1</v>
      </c>
      <c r="M1396" s="76">
        <f t="shared" si="428"/>
        <v>0.5</v>
      </c>
      <c r="N1396" s="76">
        <f t="shared" si="429"/>
        <v>0.5</v>
      </c>
      <c r="O1396" s="76">
        <f t="shared" si="430"/>
        <v>-0.69314718055994529</v>
      </c>
      <c r="Q1396" s="76">
        <f t="shared" si="431"/>
        <v>0</v>
      </c>
      <c r="R1396" s="76">
        <f t="shared" si="432"/>
        <v>1</v>
      </c>
      <c r="S1396" s="76">
        <f t="shared" si="433"/>
        <v>0.5</v>
      </c>
      <c r="T1396" s="76">
        <f t="shared" si="434"/>
        <v>0.5</v>
      </c>
      <c r="U1396" s="76">
        <f t="shared" si="435"/>
        <v>-0.69314718055994529</v>
      </c>
      <c r="W1396" s="76">
        <f t="shared" si="436"/>
        <v>0</v>
      </c>
      <c r="X1396" s="76">
        <f t="shared" si="437"/>
        <v>1</v>
      </c>
      <c r="Y1396" s="76">
        <f t="shared" si="438"/>
        <v>0.5</v>
      </c>
      <c r="Z1396" s="76">
        <f t="shared" si="420"/>
        <v>0.5</v>
      </c>
      <c r="AA1396" s="76">
        <f t="shared" si="439"/>
        <v>-0.69314718055994529</v>
      </c>
    </row>
    <row r="1397" spans="1:27" x14ac:dyDescent="0.25">
      <c r="A1397">
        <v>0</v>
      </c>
      <c r="B1397">
        <v>0</v>
      </c>
      <c r="C1397">
        <v>0</v>
      </c>
      <c r="E1397" s="87">
        <f t="shared" si="421"/>
        <v>0</v>
      </c>
      <c r="F1397" s="87">
        <f t="shared" si="422"/>
        <v>1</v>
      </c>
      <c r="G1397" s="87">
        <f t="shared" si="423"/>
        <v>0.5</v>
      </c>
      <c r="H1397" s="87">
        <f t="shared" si="424"/>
        <v>0.5</v>
      </c>
      <c r="I1397" s="87">
        <f t="shared" si="425"/>
        <v>-0.69314718055994529</v>
      </c>
      <c r="K1397" s="76">
        <f t="shared" si="426"/>
        <v>0</v>
      </c>
      <c r="L1397" s="76">
        <f t="shared" si="427"/>
        <v>1</v>
      </c>
      <c r="M1397" s="76">
        <f t="shared" si="428"/>
        <v>0.5</v>
      </c>
      <c r="N1397" s="76">
        <f t="shared" si="429"/>
        <v>0.5</v>
      </c>
      <c r="O1397" s="76">
        <f t="shared" si="430"/>
        <v>-0.69314718055994529</v>
      </c>
      <c r="Q1397" s="76">
        <f t="shared" si="431"/>
        <v>0</v>
      </c>
      <c r="R1397" s="76">
        <f t="shared" si="432"/>
        <v>1</v>
      </c>
      <c r="S1397" s="76">
        <f t="shared" si="433"/>
        <v>0.5</v>
      </c>
      <c r="T1397" s="76">
        <f t="shared" si="434"/>
        <v>0.5</v>
      </c>
      <c r="U1397" s="76">
        <f t="shared" si="435"/>
        <v>-0.69314718055994529</v>
      </c>
      <c r="W1397" s="76">
        <f t="shared" si="436"/>
        <v>0</v>
      </c>
      <c r="X1397" s="76">
        <f t="shared" si="437"/>
        <v>1</v>
      </c>
      <c r="Y1397" s="76">
        <f t="shared" si="438"/>
        <v>0.5</v>
      </c>
      <c r="Z1397" s="76">
        <f t="shared" si="420"/>
        <v>0.5</v>
      </c>
      <c r="AA1397" s="76">
        <f t="shared" si="439"/>
        <v>-0.69314718055994529</v>
      </c>
    </row>
    <row r="1398" spans="1:27" x14ac:dyDescent="0.25">
      <c r="A1398">
        <v>0</v>
      </c>
      <c r="B1398">
        <v>0</v>
      </c>
      <c r="C1398">
        <v>0</v>
      </c>
      <c r="E1398" s="87">
        <f t="shared" si="421"/>
        <v>0</v>
      </c>
      <c r="F1398" s="87">
        <f t="shared" si="422"/>
        <v>1</v>
      </c>
      <c r="G1398" s="87">
        <f t="shared" si="423"/>
        <v>0.5</v>
      </c>
      <c r="H1398" s="87">
        <f t="shared" si="424"/>
        <v>0.5</v>
      </c>
      <c r="I1398" s="87">
        <f t="shared" si="425"/>
        <v>-0.69314718055994529</v>
      </c>
      <c r="K1398" s="76">
        <f t="shared" si="426"/>
        <v>0</v>
      </c>
      <c r="L1398" s="76">
        <f t="shared" si="427"/>
        <v>1</v>
      </c>
      <c r="M1398" s="76">
        <f t="shared" si="428"/>
        <v>0.5</v>
      </c>
      <c r="N1398" s="76">
        <f t="shared" si="429"/>
        <v>0.5</v>
      </c>
      <c r="O1398" s="76">
        <f t="shared" si="430"/>
        <v>-0.69314718055994529</v>
      </c>
      <c r="Q1398" s="76">
        <f t="shared" si="431"/>
        <v>0</v>
      </c>
      <c r="R1398" s="76">
        <f t="shared" si="432"/>
        <v>1</v>
      </c>
      <c r="S1398" s="76">
        <f t="shared" si="433"/>
        <v>0.5</v>
      </c>
      <c r="T1398" s="76">
        <f t="shared" si="434"/>
        <v>0.5</v>
      </c>
      <c r="U1398" s="76">
        <f t="shared" si="435"/>
        <v>-0.69314718055994529</v>
      </c>
      <c r="W1398" s="76">
        <f t="shared" si="436"/>
        <v>0</v>
      </c>
      <c r="X1398" s="76">
        <f t="shared" si="437"/>
        <v>1</v>
      </c>
      <c r="Y1398" s="76">
        <f t="shared" si="438"/>
        <v>0.5</v>
      </c>
      <c r="Z1398" s="76">
        <f t="shared" si="420"/>
        <v>0.5</v>
      </c>
      <c r="AA1398" s="76">
        <f t="shared" si="439"/>
        <v>-0.69314718055994529</v>
      </c>
    </row>
    <row r="1399" spans="1:27" x14ac:dyDescent="0.25">
      <c r="A1399">
        <v>0</v>
      </c>
      <c r="B1399">
        <v>1</v>
      </c>
      <c r="C1399">
        <v>0</v>
      </c>
      <c r="E1399" s="87">
        <f t="shared" si="421"/>
        <v>1.462280267582817</v>
      </c>
      <c r="F1399" s="87">
        <f t="shared" si="422"/>
        <v>4.3157894714615983</v>
      </c>
      <c r="G1399" s="87">
        <f t="shared" si="423"/>
        <v>0.81188118804015652</v>
      </c>
      <c r="H1399" s="87">
        <f t="shared" si="424"/>
        <v>0.18811881195984348</v>
      </c>
      <c r="I1399" s="87">
        <f t="shared" si="425"/>
        <v>-1.6706815372567037</v>
      </c>
      <c r="K1399" s="76">
        <f t="shared" si="426"/>
        <v>1.462280267582817</v>
      </c>
      <c r="L1399" s="76">
        <f t="shared" si="427"/>
        <v>4.3157894714615983</v>
      </c>
      <c r="M1399" s="76">
        <f t="shared" si="428"/>
        <v>0.81188118804015652</v>
      </c>
      <c r="N1399" s="76">
        <f t="shared" si="429"/>
        <v>0.18811881195984348</v>
      </c>
      <c r="O1399" s="76">
        <f t="shared" si="430"/>
        <v>-1.6706815372567037</v>
      </c>
      <c r="Q1399" s="76">
        <f t="shared" si="431"/>
        <v>1.462280267582817</v>
      </c>
      <c r="R1399" s="76">
        <f t="shared" si="432"/>
        <v>4.3157894714615983</v>
      </c>
      <c r="S1399" s="76">
        <f t="shared" si="433"/>
        <v>0.81188118804015652</v>
      </c>
      <c r="T1399" s="76">
        <f t="shared" si="434"/>
        <v>0.18811881195984348</v>
      </c>
      <c r="U1399" s="76">
        <f t="shared" si="435"/>
        <v>-1.6706815372567037</v>
      </c>
      <c r="W1399" s="76">
        <f t="shared" si="436"/>
        <v>0</v>
      </c>
      <c r="X1399" s="76">
        <f t="shared" si="437"/>
        <v>1</v>
      </c>
      <c r="Y1399" s="76">
        <f t="shared" si="438"/>
        <v>0.5</v>
      </c>
      <c r="Z1399" s="76">
        <f t="shared" si="420"/>
        <v>0.5</v>
      </c>
      <c r="AA1399" s="76">
        <f t="shared" si="439"/>
        <v>-0.69314718055994529</v>
      </c>
    </row>
    <row r="1400" spans="1:27" x14ac:dyDescent="0.25">
      <c r="A1400">
        <v>0</v>
      </c>
      <c r="B1400">
        <v>0</v>
      </c>
      <c r="C1400">
        <v>0</v>
      </c>
      <c r="E1400" s="87">
        <f t="shared" si="421"/>
        <v>0</v>
      </c>
      <c r="F1400" s="87">
        <f t="shared" si="422"/>
        <v>1</v>
      </c>
      <c r="G1400" s="87">
        <f t="shared" si="423"/>
        <v>0.5</v>
      </c>
      <c r="H1400" s="87">
        <f t="shared" si="424"/>
        <v>0.5</v>
      </c>
      <c r="I1400" s="87">
        <f t="shared" si="425"/>
        <v>-0.69314718055994529</v>
      </c>
      <c r="K1400" s="76">
        <f t="shared" si="426"/>
        <v>0</v>
      </c>
      <c r="L1400" s="76">
        <f t="shared" si="427"/>
        <v>1</v>
      </c>
      <c r="M1400" s="76">
        <f t="shared" si="428"/>
        <v>0.5</v>
      </c>
      <c r="N1400" s="76">
        <f t="shared" si="429"/>
        <v>0.5</v>
      </c>
      <c r="O1400" s="76">
        <f t="shared" si="430"/>
        <v>-0.69314718055994529</v>
      </c>
      <c r="Q1400" s="76">
        <f t="shared" si="431"/>
        <v>0</v>
      </c>
      <c r="R1400" s="76">
        <f t="shared" si="432"/>
        <v>1</v>
      </c>
      <c r="S1400" s="76">
        <f t="shared" si="433"/>
        <v>0.5</v>
      </c>
      <c r="T1400" s="76">
        <f t="shared" si="434"/>
        <v>0.5</v>
      </c>
      <c r="U1400" s="76">
        <f t="shared" si="435"/>
        <v>-0.69314718055994529</v>
      </c>
      <c r="W1400" s="76">
        <f t="shared" si="436"/>
        <v>0</v>
      </c>
      <c r="X1400" s="76">
        <f t="shared" si="437"/>
        <v>1</v>
      </c>
      <c r="Y1400" s="76">
        <f t="shared" si="438"/>
        <v>0.5</v>
      </c>
      <c r="Z1400" s="76">
        <f t="shared" si="420"/>
        <v>0.5</v>
      </c>
      <c r="AA1400" s="76">
        <f t="shared" si="439"/>
        <v>-0.69314718055994529</v>
      </c>
    </row>
    <row r="1401" spans="1:27" x14ac:dyDescent="0.25">
      <c r="A1401">
        <v>0</v>
      </c>
      <c r="B1401">
        <v>0</v>
      </c>
      <c r="C1401">
        <v>0</v>
      </c>
      <c r="E1401" s="87">
        <f t="shared" si="421"/>
        <v>0</v>
      </c>
      <c r="F1401" s="87">
        <f t="shared" si="422"/>
        <v>1</v>
      </c>
      <c r="G1401" s="87">
        <f t="shared" si="423"/>
        <v>0.5</v>
      </c>
      <c r="H1401" s="87">
        <f t="shared" si="424"/>
        <v>0.5</v>
      </c>
      <c r="I1401" s="87">
        <f t="shared" si="425"/>
        <v>-0.69314718055994529</v>
      </c>
      <c r="K1401" s="76">
        <f t="shared" si="426"/>
        <v>0</v>
      </c>
      <c r="L1401" s="76">
        <f t="shared" si="427"/>
        <v>1</v>
      </c>
      <c r="M1401" s="76">
        <f t="shared" si="428"/>
        <v>0.5</v>
      </c>
      <c r="N1401" s="76">
        <f t="shared" si="429"/>
        <v>0.5</v>
      </c>
      <c r="O1401" s="76">
        <f t="shared" si="430"/>
        <v>-0.69314718055994529</v>
      </c>
      <c r="Q1401" s="76">
        <f t="shared" si="431"/>
        <v>0</v>
      </c>
      <c r="R1401" s="76">
        <f t="shared" si="432"/>
        <v>1</v>
      </c>
      <c r="S1401" s="76">
        <f t="shared" si="433"/>
        <v>0.5</v>
      </c>
      <c r="T1401" s="76">
        <f t="shared" si="434"/>
        <v>0.5</v>
      </c>
      <c r="U1401" s="76">
        <f t="shared" si="435"/>
        <v>-0.69314718055994529</v>
      </c>
      <c r="W1401" s="76">
        <f t="shared" si="436"/>
        <v>0</v>
      </c>
      <c r="X1401" s="76">
        <f t="shared" si="437"/>
        <v>1</v>
      </c>
      <c r="Y1401" s="76">
        <f t="shared" si="438"/>
        <v>0.5</v>
      </c>
      <c r="Z1401" s="76">
        <f t="shared" si="420"/>
        <v>0.5</v>
      </c>
      <c r="AA1401" s="76">
        <f t="shared" si="439"/>
        <v>-0.69314718055994529</v>
      </c>
    </row>
    <row r="1402" spans="1:27" x14ac:dyDescent="0.25">
      <c r="A1402">
        <v>0</v>
      </c>
      <c r="B1402">
        <v>0</v>
      </c>
      <c r="C1402">
        <v>0</v>
      </c>
      <c r="E1402" s="87">
        <f t="shared" si="421"/>
        <v>0</v>
      </c>
      <c r="F1402" s="87">
        <f t="shared" si="422"/>
        <v>1</v>
      </c>
      <c r="G1402" s="87">
        <f t="shared" si="423"/>
        <v>0.5</v>
      </c>
      <c r="H1402" s="87">
        <f t="shared" si="424"/>
        <v>0.5</v>
      </c>
      <c r="I1402" s="87">
        <f t="shared" si="425"/>
        <v>-0.69314718055994529</v>
      </c>
      <c r="K1402" s="76">
        <f t="shared" si="426"/>
        <v>0</v>
      </c>
      <c r="L1402" s="76">
        <f t="shared" si="427"/>
        <v>1</v>
      </c>
      <c r="M1402" s="76">
        <f t="shared" si="428"/>
        <v>0.5</v>
      </c>
      <c r="N1402" s="76">
        <f t="shared" si="429"/>
        <v>0.5</v>
      </c>
      <c r="O1402" s="76">
        <f t="shared" si="430"/>
        <v>-0.69314718055994529</v>
      </c>
      <c r="Q1402" s="76">
        <f t="shared" si="431"/>
        <v>0</v>
      </c>
      <c r="R1402" s="76">
        <f t="shared" si="432"/>
        <v>1</v>
      </c>
      <c r="S1402" s="76">
        <f t="shared" si="433"/>
        <v>0.5</v>
      </c>
      <c r="T1402" s="76">
        <f t="shared" si="434"/>
        <v>0.5</v>
      </c>
      <c r="U1402" s="76">
        <f t="shared" si="435"/>
        <v>-0.69314718055994529</v>
      </c>
      <c r="W1402" s="76">
        <f t="shared" si="436"/>
        <v>0</v>
      </c>
      <c r="X1402" s="76">
        <f t="shared" si="437"/>
        <v>1</v>
      </c>
      <c r="Y1402" s="76">
        <f t="shared" si="438"/>
        <v>0.5</v>
      </c>
      <c r="Z1402" s="76">
        <f t="shared" si="420"/>
        <v>0.5</v>
      </c>
      <c r="AA1402" s="76">
        <f t="shared" si="439"/>
        <v>-0.69314718055994529</v>
      </c>
    </row>
    <row r="1403" spans="1:27" x14ac:dyDescent="0.25">
      <c r="A1403">
        <v>0</v>
      </c>
      <c r="B1403">
        <v>0</v>
      </c>
      <c r="C1403">
        <v>0</v>
      </c>
      <c r="E1403" s="87">
        <f t="shared" si="421"/>
        <v>0</v>
      </c>
      <c r="F1403" s="87">
        <f t="shared" si="422"/>
        <v>1</v>
      </c>
      <c r="G1403" s="87">
        <f t="shared" si="423"/>
        <v>0.5</v>
      </c>
      <c r="H1403" s="87">
        <f t="shared" si="424"/>
        <v>0.5</v>
      </c>
      <c r="I1403" s="87">
        <f t="shared" si="425"/>
        <v>-0.69314718055994529</v>
      </c>
      <c r="K1403" s="76">
        <f t="shared" si="426"/>
        <v>0</v>
      </c>
      <c r="L1403" s="76">
        <f t="shared" si="427"/>
        <v>1</v>
      </c>
      <c r="M1403" s="76">
        <f t="shared" si="428"/>
        <v>0.5</v>
      </c>
      <c r="N1403" s="76">
        <f t="shared" si="429"/>
        <v>0.5</v>
      </c>
      <c r="O1403" s="76">
        <f t="shared" si="430"/>
        <v>-0.69314718055994529</v>
      </c>
      <c r="Q1403" s="76">
        <f t="shared" si="431"/>
        <v>0</v>
      </c>
      <c r="R1403" s="76">
        <f t="shared" si="432"/>
        <v>1</v>
      </c>
      <c r="S1403" s="76">
        <f t="shared" si="433"/>
        <v>0.5</v>
      </c>
      <c r="T1403" s="76">
        <f t="shared" si="434"/>
        <v>0.5</v>
      </c>
      <c r="U1403" s="76">
        <f t="shared" si="435"/>
        <v>-0.69314718055994529</v>
      </c>
      <c r="W1403" s="76">
        <f t="shared" si="436"/>
        <v>0</v>
      </c>
      <c r="X1403" s="76">
        <f t="shared" si="437"/>
        <v>1</v>
      </c>
      <c r="Y1403" s="76">
        <f t="shared" si="438"/>
        <v>0.5</v>
      </c>
      <c r="Z1403" s="76">
        <f t="shared" si="420"/>
        <v>0.5</v>
      </c>
      <c r="AA1403" s="76">
        <f t="shared" si="439"/>
        <v>-0.69314718055994529</v>
      </c>
    </row>
    <row r="1404" spans="1:27" x14ac:dyDescent="0.25">
      <c r="A1404">
        <v>0</v>
      </c>
      <c r="B1404">
        <v>0</v>
      </c>
      <c r="C1404">
        <v>0</v>
      </c>
      <c r="E1404" s="87">
        <f t="shared" si="421"/>
        <v>0</v>
      </c>
      <c r="F1404" s="87">
        <f t="shared" si="422"/>
        <v>1</v>
      </c>
      <c r="G1404" s="87">
        <f t="shared" si="423"/>
        <v>0.5</v>
      </c>
      <c r="H1404" s="87">
        <f t="shared" si="424"/>
        <v>0.5</v>
      </c>
      <c r="I1404" s="87">
        <f t="shared" si="425"/>
        <v>-0.69314718055994529</v>
      </c>
      <c r="K1404" s="76">
        <f t="shared" si="426"/>
        <v>0</v>
      </c>
      <c r="L1404" s="76">
        <f t="shared" si="427"/>
        <v>1</v>
      </c>
      <c r="M1404" s="76">
        <f t="shared" si="428"/>
        <v>0.5</v>
      </c>
      <c r="N1404" s="76">
        <f t="shared" si="429"/>
        <v>0.5</v>
      </c>
      <c r="O1404" s="76">
        <f t="shared" si="430"/>
        <v>-0.69314718055994529</v>
      </c>
      <c r="Q1404" s="76">
        <f t="shared" si="431"/>
        <v>0</v>
      </c>
      <c r="R1404" s="76">
        <f t="shared" si="432"/>
        <v>1</v>
      </c>
      <c r="S1404" s="76">
        <f t="shared" si="433"/>
        <v>0.5</v>
      </c>
      <c r="T1404" s="76">
        <f t="shared" si="434"/>
        <v>0.5</v>
      </c>
      <c r="U1404" s="76">
        <f t="shared" si="435"/>
        <v>-0.69314718055994529</v>
      </c>
      <c r="W1404" s="76">
        <f t="shared" si="436"/>
        <v>0</v>
      </c>
      <c r="X1404" s="76">
        <f t="shared" si="437"/>
        <v>1</v>
      </c>
      <c r="Y1404" s="76">
        <f t="shared" si="438"/>
        <v>0.5</v>
      </c>
      <c r="Z1404" s="76">
        <f t="shared" si="420"/>
        <v>0.5</v>
      </c>
      <c r="AA1404" s="76">
        <f t="shared" si="439"/>
        <v>-0.69314718055994529</v>
      </c>
    </row>
    <row r="1405" spans="1:27" x14ac:dyDescent="0.25">
      <c r="A1405">
        <v>0</v>
      </c>
      <c r="B1405">
        <v>0</v>
      </c>
      <c r="C1405">
        <v>1</v>
      </c>
      <c r="E1405" s="87">
        <f t="shared" si="421"/>
        <v>0</v>
      </c>
      <c r="F1405" s="87">
        <f t="shared" si="422"/>
        <v>1</v>
      </c>
      <c r="G1405" s="87">
        <f t="shared" si="423"/>
        <v>0.5</v>
      </c>
      <c r="H1405" s="87">
        <f t="shared" si="424"/>
        <v>0.5</v>
      </c>
      <c r="I1405" s="87">
        <f t="shared" si="425"/>
        <v>-0.69314718055994529</v>
      </c>
      <c r="K1405" s="76">
        <f t="shared" si="426"/>
        <v>0.605195533283861</v>
      </c>
      <c r="L1405" s="76">
        <f t="shared" si="427"/>
        <v>1.8316103146534117</v>
      </c>
      <c r="M1405" s="76">
        <f t="shared" si="428"/>
        <v>0.64684406084231982</v>
      </c>
      <c r="N1405" s="76">
        <f t="shared" si="429"/>
        <v>0.35315593915768018</v>
      </c>
      <c r="O1405" s="76">
        <f t="shared" si="430"/>
        <v>-1.0408455656056446</v>
      </c>
      <c r="Q1405" s="76">
        <f t="shared" si="431"/>
        <v>0.605195533283861</v>
      </c>
      <c r="R1405" s="76">
        <f t="shared" si="432"/>
        <v>1.8316103146534117</v>
      </c>
      <c r="S1405" s="76">
        <f t="shared" si="433"/>
        <v>0.64684406084231982</v>
      </c>
      <c r="T1405" s="76">
        <f t="shared" si="434"/>
        <v>0.35315593915768018</v>
      </c>
      <c r="U1405" s="76">
        <f t="shared" si="435"/>
        <v>-1.0408455656056446</v>
      </c>
      <c r="W1405" s="76">
        <f t="shared" si="436"/>
        <v>0</v>
      </c>
      <c r="X1405" s="76">
        <f t="shared" si="437"/>
        <v>1</v>
      </c>
      <c r="Y1405" s="76">
        <f t="shared" si="438"/>
        <v>0.5</v>
      </c>
      <c r="Z1405" s="76">
        <f t="shared" si="420"/>
        <v>0.5</v>
      </c>
      <c r="AA1405" s="76">
        <f t="shared" si="439"/>
        <v>-0.69314718055994529</v>
      </c>
    </row>
    <row r="1406" spans="1:27" x14ac:dyDescent="0.25">
      <c r="A1406">
        <v>0</v>
      </c>
      <c r="B1406">
        <v>0</v>
      </c>
      <c r="C1406">
        <v>0</v>
      </c>
      <c r="E1406" s="87">
        <f t="shared" si="421"/>
        <v>0</v>
      </c>
      <c r="F1406" s="87">
        <f t="shared" si="422"/>
        <v>1</v>
      </c>
      <c r="G1406" s="87">
        <f t="shared" si="423"/>
        <v>0.5</v>
      </c>
      <c r="H1406" s="87">
        <f t="shared" si="424"/>
        <v>0.5</v>
      </c>
      <c r="I1406" s="87">
        <f t="shared" si="425"/>
        <v>-0.69314718055994529</v>
      </c>
      <c r="K1406" s="76">
        <f t="shared" si="426"/>
        <v>0</v>
      </c>
      <c r="L1406" s="76">
        <f t="shared" si="427"/>
        <v>1</v>
      </c>
      <c r="M1406" s="76">
        <f t="shared" si="428"/>
        <v>0.5</v>
      </c>
      <c r="N1406" s="76">
        <f t="shared" si="429"/>
        <v>0.5</v>
      </c>
      <c r="O1406" s="76">
        <f t="shared" si="430"/>
        <v>-0.69314718055994529</v>
      </c>
      <c r="Q1406" s="76">
        <f t="shared" si="431"/>
        <v>0</v>
      </c>
      <c r="R1406" s="76">
        <f t="shared" si="432"/>
        <v>1</v>
      </c>
      <c r="S1406" s="76">
        <f t="shared" si="433"/>
        <v>0.5</v>
      </c>
      <c r="T1406" s="76">
        <f t="shared" si="434"/>
        <v>0.5</v>
      </c>
      <c r="U1406" s="76">
        <f t="shared" si="435"/>
        <v>-0.69314718055994529</v>
      </c>
      <c r="W1406" s="76">
        <f t="shared" si="436"/>
        <v>0</v>
      </c>
      <c r="X1406" s="76">
        <f t="shared" si="437"/>
        <v>1</v>
      </c>
      <c r="Y1406" s="76">
        <f t="shared" si="438"/>
        <v>0.5</v>
      </c>
      <c r="Z1406" s="76">
        <f t="shared" si="420"/>
        <v>0.5</v>
      </c>
      <c r="AA1406" s="76">
        <f t="shared" si="439"/>
        <v>-0.69314718055994529</v>
      </c>
    </row>
    <row r="1407" spans="1:27" x14ac:dyDescent="0.25">
      <c r="A1407">
        <v>0</v>
      </c>
      <c r="B1407">
        <v>0</v>
      </c>
      <c r="C1407">
        <v>0</v>
      </c>
      <c r="E1407" s="87">
        <f t="shared" si="421"/>
        <v>0</v>
      </c>
      <c r="F1407" s="87">
        <f t="shared" si="422"/>
        <v>1</v>
      </c>
      <c r="G1407" s="87">
        <f t="shared" si="423"/>
        <v>0.5</v>
      </c>
      <c r="H1407" s="87">
        <f t="shared" si="424"/>
        <v>0.5</v>
      </c>
      <c r="I1407" s="87">
        <f t="shared" si="425"/>
        <v>-0.69314718055994529</v>
      </c>
      <c r="K1407" s="76">
        <f t="shared" si="426"/>
        <v>0</v>
      </c>
      <c r="L1407" s="76">
        <f t="shared" si="427"/>
        <v>1</v>
      </c>
      <c r="M1407" s="76">
        <f t="shared" si="428"/>
        <v>0.5</v>
      </c>
      <c r="N1407" s="76">
        <f t="shared" si="429"/>
        <v>0.5</v>
      </c>
      <c r="O1407" s="76">
        <f t="shared" si="430"/>
        <v>-0.69314718055994529</v>
      </c>
      <c r="Q1407" s="76">
        <f t="shared" si="431"/>
        <v>0</v>
      </c>
      <c r="R1407" s="76">
        <f t="shared" si="432"/>
        <v>1</v>
      </c>
      <c r="S1407" s="76">
        <f t="shared" si="433"/>
        <v>0.5</v>
      </c>
      <c r="T1407" s="76">
        <f t="shared" si="434"/>
        <v>0.5</v>
      </c>
      <c r="U1407" s="76">
        <f t="shared" si="435"/>
        <v>-0.69314718055994529</v>
      </c>
      <c r="W1407" s="76">
        <f t="shared" si="436"/>
        <v>0</v>
      </c>
      <c r="X1407" s="76">
        <f t="shared" si="437"/>
        <v>1</v>
      </c>
      <c r="Y1407" s="76">
        <f t="shared" si="438"/>
        <v>0.5</v>
      </c>
      <c r="Z1407" s="76">
        <f t="shared" si="420"/>
        <v>0.5</v>
      </c>
      <c r="AA1407" s="76">
        <f t="shared" si="439"/>
        <v>-0.69314718055994529</v>
      </c>
    </row>
    <row r="1408" spans="1:27" x14ac:dyDescent="0.25">
      <c r="A1408">
        <v>0</v>
      </c>
      <c r="B1408">
        <v>0</v>
      </c>
      <c r="C1408">
        <v>0</v>
      </c>
      <c r="E1408" s="87">
        <f t="shared" si="421"/>
        <v>0</v>
      </c>
      <c r="F1408" s="87">
        <f t="shared" si="422"/>
        <v>1</v>
      </c>
      <c r="G1408" s="87">
        <f t="shared" si="423"/>
        <v>0.5</v>
      </c>
      <c r="H1408" s="87">
        <f t="shared" si="424"/>
        <v>0.5</v>
      </c>
      <c r="I1408" s="87">
        <f t="shared" si="425"/>
        <v>-0.69314718055994529</v>
      </c>
      <c r="K1408" s="76">
        <f t="shared" si="426"/>
        <v>0</v>
      </c>
      <c r="L1408" s="76">
        <f t="shared" si="427"/>
        <v>1</v>
      </c>
      <c r="M1408" s="76">
        <f t="shared" si="428"/>
        <v>0.5</v>
      </c>
      <c r="N1408" s="76">
        <f t="shared" si="429"/>
        <v>0.5</v>
      </c>
      <c r="O1408" s="76">
        <f t="shared" si="430"/>
        <v>-0.69314718055994529</v>
      </c>
      <c r="Q1408" s="76">
        <f t="shared" si="431"/>
        <v>0</v>
      </c>
      <c r="R1408" s="76">
        <f t="shared" si="432"/>
        <v>1</v>
      </c>
      <c r="S1408" s="76">
        <f t="shared" si="433"/>
        <v>0.5</v>
      </c>
      <c r="T1408" s="76">
        <f t="shared" si="434"/>
        <v>0.5</v>
      </c>
      <c r="U1408" s="76">
        <f t="shared" si="435"/>
        <v>-0.69314718055994529</v>
      </c>
      <c r="W1408" s="76">
        <f t="shared" si="436"/>
        <v>0</v>
      </c>
      <c r="X1408" s="76">
        <f t="shared" si="437"/>
        <v>1</v>
      </c>
      <c r="Y1408" s="76">
        <f t="shared" si="438"/>
        <v>0.5</v>
      </c>
      <c r="Z1408" s="76">
        <f t="shared" si="420"/>
        <v>0.5</v>
      </c>
      <c r="AA1408" s="76">
        <f t="shared" si="439"/>
        <v>-0.69314718055994529</v>
      </c>
    </row>
    <row r="1409" spans="1:27" x14ac:dyDescent="0.25">
      <c r="A1409">
        <v>0</v>
      </c>
      <c r="B1409">
        <v>0</v>
      </c>
      <c r="C1409">
        <v>1</v>
      </c>
      <c r="E1409" s="87">
        <f t="shared" si="421"/>
        <v>0</v>
      </c>
      <c r="F1409" s="87">
        <f t="shared" si="422"/>
        <v>1</v>
      </c>
      <c r="G1409" s="87">
        <f t="shared" si="423"/>
        <v>0.5</v>
      </c>
      <c r="H1409" s="87">
        <f t="shared" si="424"/>
        <v>0.5</v>
      </c>
      <c r="I1409" s="87">
        <f t="shared" si="425"/>
        <v>-0.69314718055994529</v>
      </c>
      <c r="K1409" s="76">
        <f t="shared" si="426"/>
        <v>0.605195533283861</v>
      </c>
      <c r="L1409" s="76">
        <f t="shared" si="427"/>
        <v>1.8316103146534117</v>
      </c>
      <c r="M1409" s="76">
        <f t="shared" si="428"/>
        <v>0.64684406084231982</v>
      </c>
      <c r="N1409" s="76">
        <f t="shared" si="429"/>
        <v>0.35315593915768018</v>
      </c>
      <c r="O1409" s="76">
        <f t="shared" si="430"/>
        <v>-1.0408455656056446</v>
      </c>
      <c r="Q1409" s="76">
        <f t="shared" si="431"/>
        <v>0.605195533283861</v>
      </c>
      <c r="R1409" s="76">
        <f t="shared" si="432"/>
        <v>1.8316103146534117</v>
      </c>
      <c r="S1409" s="76">
        <f t="shared" si="433"/>
        <v>0.64684406084231982</v>
      </c>
      <c r="T1409" s="76">
        <f t="shared" si="434"/>
        <v>0.35315593915768018</v>
      </c>
      <c r="U1409" s="76">
        <f t="shared" si="435"/>
        <v>-1.0408455656056446</v>
      </c>
      <c r="W1409" s="76">
        <f t="shared" si="436"/>
        <v>0</v>
      </c>
      <c r="X1409" s="76">
        <f t="shared" si="437"/>
        <v>1</v>
      </c>
      <c r="Y1409" s="76">
        <f t="shared" si="438"/>
        <v>0.5</v>
      </c>
      <c r="Z1409" s="76">
        <f t="shared" si="420"/>
        <v>0.5</v>
      </c>
      <c r="AA1409" s="76">
        <f t="shared" si="439"/>
        <v>-0.69314718055994529</v>
      </c>
    </row>
    <row r="1410" spans="1:27" x14ac:dyDescent="0.25">
      <c r="A1410">
        <v>0</v>
      </c>
      <c r="B1410">
        <v>0</v>
      </c>
      <c r="C1410">
        <v>0</v>
      </c>
      <c r="E1410" s="87">
        <f t="shared" si="421"/>
        <v>0</v>
      </c>
      <c r="F1410" s="87">
        <f t="shared" si="422"/>
        <v>1</v>
      </c>
      <c r="G1410" s="87">
        <f t="shared" si="423"/>
        <v>0.5</v>
      </c>
      <c r="H1410" s="87">
        <f t="shared" si="424"/>
        <v>0.5</v>
      </c>
      <c r="I1410" s="87">
        <f t="shared" si="425"/>
        <v>-0.69314718055994529</v>
      </c>
      <c r="K1410" s="76">
        <f t="shared" si="426"/>
        <v>0</v>
      </c>
      <c r="L1410" s="76">
        <f t="shared" si="427"/>
        <v>1</v>
      </c>
      <c r="M1410" s="76">
        <f t="shared" si="428"/>
        <v>0.5</v>
      </c>
      <c r="N1410" s="76">
        <f t="shared" si="429"/>
        <v>0.5</v>
      </c>
      <c r="O1410" s="76">
        <f t="shared" si="430"/>
        <v>-0.69314718055994529</v>
      </c>
      <c r="Q1410" s="76">
        <f t="shared" si="431"/>
        <v>0</v>
      </c>
      <c r="R1410" s="76">
        <f t="shared" si="432"/>
        <v>1</v>
      </c>
      <c r="S1410" s="76">
        <f t="shared" si="433"/>
        <v>0.5</v>
      </c>
      <c r="T1410" s="76">
        <f t="shared" si="434"/>
        <v>0.5</v>
      </c>
      <c r="U1410" s="76">
        <f t="shared" si="435"/>
        <v>-0.69314718055994529</v>
      </c>
      <c r="W1410" s="76">
        <f t="shared" si="436"/>
        <v>0</v>
      </c>
      <c r="X1410" s="76">
        <f t="shared" si="437"/>
        <v>1</v>
      </c>
      <c r="Y1410" s="76">
        <f t="shared" si="438"/>
        <v>0.5</v>
      </c>
      <c r="Z1410" s="76">
        <f t="shared" si="420"/>
        <v>0.5</v>
      </c>
      <c r="AA1410" s="76">
        <f t="shared" si="439"/>
        <v>-0.69314718055994529</v>
      </c>
    </row>
    <row r="1411" spans="1:27" x14ac:dyDescent="0.25">
      <c r="A1411">
        <v>0</v>
      </c>
      <c r="B1411">
        <v>0</v>
      </c>
      <c r="C1411">
        <v>0</v>
      </c>
      <c r="E1411" s="87">
        <f t="shared" si="421"/>
        <v>0</v>
      </c>
      <c r="F1411" s="87">
        <f t="shared" si="422"/>
        <v>1</v>
      </c>
      <c r="G1411" s="87">
        <f t="shared" si="423"/>
        <v>0.5</v>
      </c>
      <c r="H1411" s="87">
        <f t="shared" si="424"/>
        <v>0.5</v>
      </c>
      <c r="I1411" s="87">
        <f t="shared" si="425"/>
        <v>-0.69314718055994529</v>
      </c>
      <c r="K1411" s="76">
        <f t="shared" si="426"/>
        <v>0</v>
      </c>
      <c r="L1411" s="76">
        <f t="shared" si="427"/>
        <v>1</v>
      </c>
      <c r="M1411" s="76">
        <f t="shared" si="428"/>
        <v>0.5</v>
      </c>
      <c r="N1411" s="76">
        <f t="shared" si="429"/>
        <v>0.5</v>
      </c>
      <c r="O1411" s="76">
        <f t="shared" si="430"/>
        <v>-0.69314718055994529</v>
      </c>
      <c r="Q1411" s="76">
        <f t="shared" si="431"/>
        <v>0</v>
      </c>
      <c r="R1411" s="76">
        <f t="shared" si="432"/>
        <v>1</v>
      </c>
      <c r="S1411" s="76">
        <f t="shared" si="433"/>
        <v>0.5</v>
      </c>
      <c r="T1411" s="76">
        <f t="shared" si="434"/>
        <v>0.5</v>
      </c>
      <c r="U1411" s="76">
        <f t="shared" si="435"/>
        <v>-0.69314718055994529</v>
      </c>
      <c r="W1411" s="76">
        <f t="shared" si="436"/>
        <v>0</v>
      </c>
      <c r="X1411" s="76">
        <f t="shared" si="437"/>
        <v>1</v>
      </c>
      <c r="Y1411" s="76">
        <f t="shared" si="438"/>
        <v>0.5</v>
      </c>
      <c r="Z1411" s="76">
        <f t="shared" si="420"/>
        <v>0.5</v>
      </c>
      <c r="AA1411" s="76">
        <f t="shared" si="439"/>
        <v>-0.69314718055994529</v>
      </c>
    </row>
    <row r="1412" spans="1:27" x14ac:dyDescent="0.25">
      <c r="A1412">
        <v>0</v>
      </c>
      <c r="B1412">
        <v>0</v>
      </c>
      <c r="C1412">
        <v>0</v>
      </c>
      <c r="E1412" s="87">
        <f t="shared" si="421"/>
        <v>0</v>
      </c>
      <c r="F1412" s="87">
        <f t="shared" si="422"/>
        <v>1</v>
      </c>
      <c r="G1412" s="87">
        <f t="shared" si="423"/>
        <v>0.5</v>
      </c>
      <c r="H1412" s="87">
        <f t="shared" si="424"/>
        <v>0.5</v>
      </c>
      <c r="I1412" s="87">
        <f t="shared" si="425"/>
        <v>-0.69314718055994529</v>
      </c>
      <c r="K1412" s="76">
        <f t="shared" si="426"/>
        <v>0</v>
      </c>
      <c r="L1412" s="76">
        <f t="shared" si="427"/>
        <v>1</v>
      </c>
      <c r="M1412" s="76">
        <f t="shared" si="428"/>
        <v>0.5</v>
      </c>
      <c r="N1412" s="76">
        <f t="shared" si="429"/>
        <v>0.5</v>
      </c>
      <c r="O1412" s="76">
        <f t="shared" si="430"/>
        <v>-0.69314718055994529</v>
      </c>
      <c r="Q1412" s="76">
        <f t="shared" si="431"/>
        <v>0</v>
      </c>
      <c r="R1412" s="76">
        <f t="shared" si="432"/>
        <v>1</v>
      </c>
      <c r="S1412" s="76">
        <f t="shared" si="433"/>
        <v>0.5</v>
      </c>
      <c r="T1412" s="76">
        <f t="shared" si="434"/>
        <v>0.5</v>
      </c>
      <c r="U1412" s="76">
        <f t="shared" si="435"/>
        <v>-0.69314718055994529</v>
      </c>
      <c r="W1412" s="76">
        <f t="shared" si="436"/>
        <v>0</v>
      </c>
      <c r="X1412" s="76">
        <f t="shared" si="437"/>
        <v>1</v>
      </c>
      <c r="Y1412" s="76">
        <f t="shared" si="438"/>
        <v>0.5</v>
      </c>
      <c r="Z1412" s="76">
        <f t="shared" si="420"/>
        <v>0.5</v>
      </c>
      <c r="AA1412" s="76">
        <f t="shared" si="439"/>
        <v>-0.69314718055994529</v>
      </c>
    </row>
    <row r="1413" spans="1:27" x14ac:dyDescent="0.25">
      <c r="A1413">
        <v>0</v>
      </c>
      <c r="B1413">
        <v>0</v>
      </c>
      <c r="C1413">
        <v>0</v>
      </c>
      <c r="E1413" s="87">
        <f t="shared" si="421"/>
        <v>0</v>
      </c>
      <c r="F1413" s="87">
        <f t="shared" si="422"/>
        <v>1</v>
      </c>
      <c r="G1413" s="87">
        <f t="shared" si="423"/>
        <v>0.5</v>
      </c>
      <c r="H1413" s="87">
        <f t="shared" si="424"/>
        <v>0.5</v>
      </c>
      <c r="I1413" s="87">
        <f t="shared" si="425"/>
        <v>-0.69314718055994529</v>
      </c>
      <c r="K1413" s="76">
        <f t="shared" si="426"/>
        <v>0</v>
      </c>
      <c r="L1413" s="76">
        <f t="shared" si="427"/>
        <v>1</v>
      </c>
      <c r="M1413" s="76">
        <f t="shared" si="428"/>
        <v>0.5</v>
      </c>
      <c r="N1413" s="76">
        <f t="shared" si="429"/>
        <v>0.5</v>
      </c>
      <c r="O1413" s="76">
        <f t="shared" si="430"/>
        <v>-0.69314718055994529</v>
      </c>
      <c r="Q1413" s="76">
        <f t="shared" si="431"/>
        <v>0</v>
      </c>
      <c r="R1413" s="76">
        <f t="shared" si="432"/>
        <v>1</v>
      </c>
      <c r="S1413" s="76">
        <f t="shared" si="433"/>
        <v>0.5</v>
      </c>
      <c r="T1413" s="76">
        <f t="shared" si="434"/>
        <v>0.5</v>
      </c>
      <c r="U1413" s="76">
        <f t="shared" si="435"/>
        <v>-0.69314718055994529</v>
      </c>
      <c r="W1413" s="76">
        <f t="shared" si="436"/>
        <v>0</v>
      </c>
      <c r="X1413" s="76">
        <f t="shared" si="437"/>
        <v>1</v>
      </c>
      <c r="Y1413" s="76">
        <f t="shared" si="438"/>
        <v>0.5</v>
      </c>
      <c r="Z1413" s="76">
        <f t="shared" si="420"/>
        <v>0.5</v>
      </c>
      <c r="AA1413" s="76">
        <f t="shared" si="439"/>
        <v>-0.69314718055994529</v>
      </c>
    </row>
    <row r="1414" spans="1:27" x14ac:dyDescent="0.25">
      <c r="A1414">
        <v>0</v>
      </c>
      <c r="B1414">
        <v>0</v>
      </c>
      <c r="C1414">
        <v>0</v>
      </c>
      <c r="E1414" s="87">
        <f t="shared" si="421"/>
        <v>0</v>
      </c>
      <c r="F1414" s="87">
        <f t="shared" si="422"/>
        <v>1</v>
      </c>
      <c r="G1414" s="87">
        <f t="shared" si="423"/>
        <v>0.5</v>
      </c>
      <c r="H1414" s="87">
        <f t="shared" si="424"/>
        <v>0.5</v>
      </c>
      <c r="I1414" s="87">
        <f t="shared" si="425"/>
        <v>-0.69314718055994529</v>
      </c>
      <c r="K1414" s="76">
        <f t="shared" si="426"/>
        <v>0</v>
      </c>
      <c r="L1414" s="76">
        <f t="shared" si="427"/>
        <v>1</v>
      </c>
      <c r="M1414" s="76">
        <f t="shared" si="428"/>
        <v>0.5</v>
      </c>
      <c r="N1414" s="76">
        <f t="shared" si="429"/>
        <v>0.5</v>
      </c>
      <c r="O1414" s="76">
        <f t="shared" si="430"/>
        <v>-0.69314718055994529</v>
      </c>
      <c r="Q1414" s="76">
        <f t="shared" si="431"/>
        <v>0</v>
      </c>
      <c r="R1414" s="76">
        <f t="shared" si="432"/>
        <v>1</v>
      </c>
      <c r="S1414" s="76">
        <f t="shared" si="433"/>
        <v>0.5</v>
      </c>
      <c r="T1414" s="76">
        <f t="shared" si="434"/>
        <v>0.5</v>
      </c>
      <c r="U1414" s="76">
        <f t="shared" si="435"/>
        <v>-0.69314718055994529</v>
      </c>
      <c r="W1414" s="76">
        <f t="shared" si="436"/>
        <v>0</v>
      </c>
      <c r="X1414" s="76">
        <f t="shared" si="437"/>
        <v>1</v>
      </c>
      <c r="Y1414" s="76">
        <f t="shared" si="438"/>
        <v>0.5</v>
      </c>
      <c r="Z1414" s="76">
        <f t="shared" si="420"/>
        <v>0.5</v>
      </c>
      <c r="AA1414" s="76">
        <f t="shared" si="439"/>
        <v>-0.69314718055994529</v>
      </c>
    </row>
    <row r="1415" spans="1:27" x14ac:dyDescent="0.25">
      <c r="A1415">
        <v>0</v>
      </c>
      <c r="B1415">
        <v>0</v>
      </c>
      <c r="C1415">
        <v>1</v>
      </c>
      <c r="E1415" s="87">
        <f t="shared" si="421"/>
        <v>0</v>
      </c>
      <c r="F1415" s="87">
        <f t="shared" si="422"/>
        <v>1</v>
      </c>
      <c r="G1415" s="87">
        <f t="shared" si="423"/>
        <v>0.5</v>
      </c>
      <c r="H1415" s="87">
        <f t="shared" si="424"/>
        <v>0.5</v>
      </c>
      <c r="I1415" s="87">
        <f t="shared" si="425"/>
        <v>-0.69314718055994529</v>
      </c>
      <c r="K1415" s="76">
        <f t="shared" si="426"/>
        <v>0.605195533283861</v>
      </c>
      <c r="L1415" s="76">
        <f t="shared" si="427"/>
        <v>1.8316103146534117</v>
      </c>
      <c r="M1415" s="76">
        <f t="shared" si="428"/>
        <v>0.64684406084231982</v>
      </c>
      <c r="N1415" s="76">
        <f t="shared" si="429"/>
        <v>0.35315593915768018</v>
      </c>
      <c r="O1415" s="76">
        <f t="shared" si="430"/>
        <v>-1.0408455656056446</v>
      </c>
      <c r="Q1415" s="76">
        <f t="shared" si="431"/>
        <v>0.605195533283861</v>
      </c>
      <c r="R1415" s="76">
        <f t="shared" si="432"/>
        <v>1.8316103146534117</v>
      </c>
      <c r="S1415" s="76">
        <f t="shared" si="433"/>
        <v>0.64684406084231982</v>
      </c>
      <c r="T1415" s="76">
        <f t="shared" si="434"/>
        <v>0.35315593915768018</v>
      </c>
      <c r="U1415" s="76">
        <f t="shared" si="435"/>
        <v>-1.0408455656056446</v>
      </c>
      <c r="W1415" s="76">
        <f t="shared" si="436"/>
        <v>0</v>
      </c>
      <c r="X1415" s="76">
        <f t="shared" si="437"/>
        <v>1</v>
      </c>
      <c r="Y1415" s="76">
        <f t="shared" si="438"/>
        <v>0.5</v>
      </c>
      <c r="Z1415" s="76">
        <f t="shared" si="420"/>
        <v>0.5</v>
      </c>
      <c r="AA1415" s="76">
        <f t="shared" si="439"/>
        <v>-0.69314718055994529</v>
      </c>
    </row>
    <row r="1416" spans="1:27" x14ac:dyDescent="0.25">
      <c r="A1416">
        <v>0</v>
      </c>
      <c r="B1416">
        <v>0</v>
      </c>
      <c r="C1416">
        <v>0</v>
      </c>
      <c r="E1416" s="87">
        <f t="shared" si="421"/>
        <v>0</v>
      </c>
      <c r="F1416" s="87">
        <f t="shared" si="422"/>
        <v>1</v>
      </c>
      <c r="G1416" s="87">
        <f t="shared" si="423"/>
        <v>0.5</v>
      </c>
      <c r="H1416" s="87">
        <f t="shared" si="424"/>
        <v>0.5</v>
      </c>
      <c r="I1416" s="87">
        <f t="shared" si="425"/>
        <v>-0.69314718055994529</v>
      </c>
      <c r="K1416" s="76">
        <f t="shared" si="426"/>
        <v>0</v>
      </c>
      <c r="L1416" s="76">
        <f t="shared" si="427"/>
        <v>1</v>
      </c>
      <c r="M1416" s="76">
        <f t="shared" si="428"/>
        <v>0.5</v>
      </c>
      <c r="N1416" s="76">
        <f t="shared" si="429"/>
        <v>0.5</v>
      </c>
      <c r="O1416" s="76">
        <f t="shared" si="430"/>
        <v>-0.69314718055994529</v>
      </c>
      <c r="Q1416" s="76">
        <f t="shared" si="431"/>
        <v>0</v>
      </c>
      <c r="R1416" s="76">
        <f t="shared" si="432"/>
        <v>1</v>
      </c>
      <c r="S1416" s="76">
        <f t="shared" si="433"/>
        <v>0.5</v>
      </c>
      <c r="T1416" s="76">
        <f t="shared" si="434"/>
        <v>0.5</v>
      </c>
      <c r="U1416" s="76">
        <f t="shared" si="435"/>
        <v>-0.69314718055994529</v>
      </c>
      <c r="W1416" s="76">
        <f t="shared" si="436"/>
        <v>0</v>
      </c>
      <c r="X1416" s="76">
        <f t="shared" si="437"/>
        <v>1</v>
      </c>
      <c r="Y1416" s="76">
        <f t="shared" si="438"/>
        <v>0.5</v>
      </c>
      <c r="Z1416" s="76">
        <f t="shared" si="420"/>
        <v>0.5</v>
      </c>
      <c r="AA1416" s="76">
        <f t="shared" si="439"/>
        <v>-0.69314718055994529</v>
      </c>
    </row>
    <row r="1417" spans="1:27" x14ac:dyDescent="0.25">
      <c r="A1417">
        <v>0</v>
      </c>
      <c r="B1417">
        <v>0</v>
      </c>
      <c r="C1417">
        <v>1</v>
      </c>
      <c r="E1417" s="87">
        <f t="shared" si="421"/>
        <v>0</v>
      </c>
      <c r="F1417" s="87">
        <f t="shared" si="422"/>
        <v>1</v>
      </c>
      <c r="G1417" s="87">
        <f t="shared" si="423"/>
        <v>0.5</v>
      </c>
      <c r="H1417" s="87">
        <f t="shared" si="424"/>
        <v>0.5</v>
      </c>
      <c r="I1417" s="87">
        <f t="shared" si="425"/>
        <v>-0.69314718055994529</v>
      </c>
      <c r="K1417" s="76">
        <f t="shared" si="426"/>
        <v>0.605195533283861</v>
      </c>
      <c r="L1417" s="76">
        <f t="shared" si="427"/>
        <v>1.8316103146534117</v>
      </c>
      <c r="M1417" s="76">
        <f t="shared" si="428"/>
        <v>0.64684406084231982</v>
      </c>
      <c r="N1417" s="76">
        <f t="shared" si="429"/>
        <v>0.35315593915768018</v>
      </c>
      <c r="O1417" s="76">
        <f t="shared" si="430"/>
        <v>-1.0408455656056446</v>
      </c>
      <c r="Q1417" s="76">
        <f t="shared" si="431"/>
        <v>0.605195533283861</v>
      </c>
      <c r="R1417" s="76">
        <f t="shared" si="432"/>
        <v>1.8316103146534117</v>
      </c>
      <c r="S1417" s="76">
        <f t="shared" si="433"/>
        <v>0.64684406084231982</v>
      </c>
      <c r="T1417" s="76">
        <f t="shared" si="434"/>
        <v>0.35315593915768018</v>
      </c>
      <c r="U1417" s="76">
        <f t="shared" si="435"/>
        <v>-1.0408455656056446</v>
      </c>
      <c r="W1417" s="76">
        <f t="shared" si="436"/>
        <v>0</v>
      </c>
      <c r="X1417" s="76">
        <f t="shared" si="437"/>
        <v>1</v>
      </c>
      <c r="Y1417" s="76">
        <f t="shared" si="438"/>
        <v>0.5</v>
      </c>
      <c r="Z1417" s="76">
        <f t="shared" ref="Z1417:Z1480" si="440">IF(A1417=1,Y1417,1-Y1417)</f>
        <v>0.5</v>
      </c>
      <c r="AA1417" s="76">
        <f t="shared" si="439"/>
        <v>-0.69314718055994529</v>
      </c>
    </row>
    <row r="1418" spans="1:27" x14ac:dyDescent="0.25">
      <c r="A1418">
        <v>0</v>
      </c>
      <c r="B1418">
        <v>0</v>
      </c>
      <c r="C1418">
        <v>0</v>
      </c>
      <c r="E1418" s="87">
        <f t="shared" ref="E1418:E1481" si="441">$A$3+$B$3*$B1418</f>
        <v>0</v>
      </c>
      <c r="F1418" s="87">
        <f t="shared" ref="F1418:F1481" si="442">EXP(E1418)</f>
        <v>1</v>
      </c>
      <c r="G1418" s="87">
        <f t="shared" ref="G1418:G1481" si="443">F1418/(F1418+1)</f>
        <v>0.5</v>
      </c>
      <c r="H1418" s="87">
        <f t="shared" ref="H1418:H1481" si="444">IF($A1418=1,G1418,1-G1418)</f>
        <v>0.5</v>
      </c>
      <c r="I1418" s="87">
        <f t="shared" ref="I1418:I1481" si="445">LN(H1418)</f>
        <v>-0.69314718055994529</v>
      </c>
      <c r="K1418" s="76">
        <f t="shared" ref="K1418:K1481" si="446">$A$3+$B$3*$B1418+$C$3*$C1418</f>
        <v>0</v>
      </c>
      <c r="L1418" s="76">
        <f t="shared" ref="L1418:L1481" si="447">EXP(K1418)</f>
        <v>1</v>
      </c>
      <c r="M1418" s="76">
        <f t="shared" ref="M1418:M1481" si="448">L1418/(L1418+1)</f>
        <v>0.5</v>
      </c>
      <c r="N1418" s="76">
        <f t="shared" ref="N1418:N1481" si="449">IF($A1418=1,M1418,1-M1418)</f>
        <v>0.5</v>
      </c>
      <c r="O1418" s="76">
        <f t="shared" ref="O1418:O1481" si="450">LN(N1418)</f>
        <v>-0.69314718055994529</v>
      </c>
      <c r="Q1418" s="76">
        <f t="shared" ref="Q1418:Q1481" si="451">$A$3+$B$3*$B1418+$C$3*$C1418+$D$3*$B1418*$C1418</f>
        <v>0</v>
      </c>
      <c r="R1418" s="76">
        <f t="shared" ref="R1418:R1481" si="452">EXP(Q1418)</f>
        <v>1</v>
      </c>
      <c r="S1418" s="76">
        <f t="shared" ref="S1418:S1481" si="453">R1418/(R1418+1)</f>
        <v>0.5</v>
      </c>
      <c r="T1418" s="76">
        <f t="shared" ref="T1418:T1481" si="454">IF($A1418=1,S1418,1-S1418)</f>
        <v>0.5</v>
      </c>
      <c r="U1418" s="76">
        <f t="shared" ref="U1418:U1481" si="455">LN(T1418)</f>
        <v>-0.69314718055994529</v>
      </c>
      <c r="W1418" s="76">
        <f t="shared" ref="W1418:W1481" si="456">$A$3</f>
        <v>0</v>
      </c>
      <c r="X1418" s="76">
        <f t="shared" ref="X1418:X1481" si="457">EXP(W1418)</f>
        <v>1</v>
      </c>
      <c r="Y1418" s="76">
        <f t="shared" ref="Y1418:Y1481" si="458">X1418/(X1418+1)</f>
        <v>0.5</v>
      </c>
      <c r="Z1418" s="76">
        <f t="shared" si="440"/>
        <v>0.5</v>
      </c>
      <c r="AA1418" s="76">
        <f t="shared" ref="AA1418:AA1481" si="459">LN(Z1418)</f>
        <v>-0.69314718055994529</v>
      </c>
    </row>
    <row r="1419" spans="1:27" x14ac:dyDescent="0.25">
      <c r="A1419">
        <v>0</v>
      </c>
      <c r="B1419">
        <v>1</v>
      </c>
      <c r="C1419">
        <v>0</v>
      </c>
      <c r="E1419" s="87">
        <f t="shared" si="441"/>
        <v>1.462280267582817</v>
      </c>
      <c r="F1419" s="87">
        <f t="shared" si="442"/>
        <v>4.3157894714615983</v>
      </c>
      <c r="G1419" s="87">
        <f t="shared" si="443"/>
        <v>0.81188118804015652</v>
      </c>
      <c r="H1419" s="87">
        <f t="shared" si="444"/>
        <v>0.18811881195984348</v>
      </c>
      <c r="I1419" s="87">
        <f t="shared" si="445"/>
        <v>-1.6706815372567037</v>
      </c>
      <c r="K1419" s="76">
        <f t="shared" si="446"/>
        <v>1.462280267582817</v>
      </c>
      <c r="L1419" s="76">
        <f t="shared" si="447"/>
        <v>4.3157894714615983</v>
      </c>
      <c r="M1419" s="76">
        <f t="shared" si="448"/>
        <v>0.81188118804015652</v>
      </c>
      <c r="N1419" s="76">
        <f t="shared" si="449"/>
        <v>0.18811881195984348</v>
      </c>
      <c r="O1419" s="76">
        <f t="shared" si="450"/>
        <v>-1.6706815372567037</v>
      </c>
      <c r="Q1419" s="76">
        <f t="shared" si="451"/>
        <v>1.462280267582817</v>
      </c>
      <c r="R1419" s="76">
        <f t="shared" si="452"/>
        <v>4.3157894714615983</v>
      </c>
      <c r="S1419" s="76">
        <f t="shared" si="453"/>
        <v>0.81188118804015652</v>
      </c>
      <c r="T1419" s="76">
        <f t="shared" si="454"/>
        <v>0.18811881195984348</v>
      </c>
      <c r="U1419" s="76">
        <f t="shared" si="455"/>
        <v>-1.6706815372567037</v>
      </c>
      <c r="W1419" s="76">
        <f t="shared" si="456"/>
        <v>0</v>
      </c>
      <c r="X1419" s="76">
        <f t="shared" si="457"/>
        <v>1</v>
      </c>
      <c r="Y1419" s="76">
        <f t="shared" si="458"/>
        <v>0.5</v>
      </c>
      <c r="Z1419" s="76">
        <f t="shared" si="440"/>
        <v>0.5</v>
      </c>
      <c r="AA1419" s="76">
        <f t="shared" si="459"/>
        <v>-0.69314718055994529</v>
      </c>
    </row>
    <row r="1420" spans="1:27" x14ac:dyDescent="0.25">
      <c r="A1420">
        <v>0</v>
      </c>
      <c r="B1420">
        <v>0</v>
      </c>
      <c r="C1420">
        <v>1</v>
      </c>
      <c r="E1420" s="87">
        <f t="shared" si="441"/>
        <v>0</v>
      </c>
      <c r="F1420" s="87">
        <f t="shared" si="442"/>
        <v>1</v>
      </c>
      <c r="G1420" s="87">
        <f t="shared" si="443"/>
        <v>0.5</v>
      </c>
      <c r="H1420" s="87">
        <f t="shared" si="444"/>
        <v>0.5</v>
      </c>
      <c r="I1420" s="87">
        <f t="shared" si="445"/>
        <v>-0.69314718055994529</v>
      </c>
      <c r="K1420" s="76">
        <f t="shared" si="446"/>
        <v>0.605195533283861</v>
      </c>
      <c r="L1420" s="76">
        <f t="shared" si="447"/>
        <v>1.8316103146534117</v>
      </c>
      <c r="M1420" s="76">
        <f t="shared" si="448"/>
        <v>0.64684406084231982</v>
      </c>
      <c r="N1420" s="76">
        <f t="shared" si="449"/>
        <v>0.35315593915768018</v>
      </c>
      <c r="O1420" s="76">
        <f t="shared" si="450"/>
        <v>-1.0408455656056446</v>
      </c>
      <c r="Q1420" s="76">
        <f t="shared" si="451"/>
        <v>0.605195533283861</v>
      </c>
      <c r="R1420" s="76">
        <f t="shared" si="452"/>
        <v>1.8316103146534117</v>
      </c>
      <c r="S1420" s="76">
        <f t="shared" si="453"/>
        <v>0.64684406084231982</v>
      </c>
      <c r="T1420" s="76">
        <f t="shared" si="454"/>
        <v>0.35315593915768018</v>
      </c>
      <c r="U1420" s="76">
        <f t="shared" si="455"/>
        <v>-1.0408455656056446</v>
      </c>
      <c r="W1420" s="76">
        <f t="shared" si="456"/>
        <v>0</v>
      </c>
      <c r="X1420" s="76">
        <f t="shared" si="457"/>
        <v>1</v>
      </c>
      <c r="Y1420" s="76">
        <f t="shared" si="458"/>
        <v>0.5</v>
      </c>
      <c r="Z1420" s="76">
        <f t="shared" si="440"/>
        <v>0.5</v>
      </c>
      <c r="AA1420" s="76">
        <f t="shared" si="459"/>
        <v>-0.69314718055994529</v>
      </c>
    </row>
    <row r="1421" spans="1:27" x14ac:dyDescent="0.25">
      <c r="A1421">
        <v>0</v>
      </c>
      <c r="B1421">
        <v>1</v>
      </c>
      <c r="C1421">
        <v>0</v>
      </c>
      <c r="E1421" s="87">
        <f t="shared" si="441"/>
        <v>1.462280267582817</v>
      </c>
      <c r="F1421" s="87">
        <f t="shared" si="442"/>
        <v>4.3157894714615983</v>
      </c>
      <c r="G1421" s="87">
        <f t="shared" si="443"/>
        <v>0.81188118804015652</v>
      </c>
      <c r="H1421" s="87">
        <f t="shared" si="444"/>
        <v>0.18811881195984348</v>
      </c>
      <c r="I1421" s="87">
        <f t="shared" si="445"/>
        <v>-1.6706815372567037</v>
      </c>
      <c r="K1421" s="76">
        <f t="shared" si="446"/>
        <v>1.462280267582817</v>
      </c>
      <c r="L1421" s="76">
        <f t="shared" si="447"/>
        <v>4.3157894714615983</v>
      </c>
      <c r="M1421" s="76">
        <f t="shared" si="448"/>
        <v>0.81188118804015652</v>
      </c>
      <c r="N1421" s="76">
        <f t="shared" si="449"/>
        <v>0.18811881195984348</v>
      </c>
      <c r="O1421" s="76">
        <f t="shared" si="450"/>
        <v>-1.6706815372567037</v>
      </c>
      <c r="Q1421" s="76">
        <f t="shared" si="451"/>
        <v>1.462280267582817</v>
      </c>
      <c r="R1421" s="76">
        <f t="shared" si="452"/>
        <v>4.3157894714615983</v>
      </c>
      <c r="S1421" s="76">
        <f t="shared" si="453"/>
        <v>0.81188118804015652</v>
      </c>
      <c r="T1421" s="76">
        <f t="shared" si="454"/>
        <v>0.18811881195984348</v>
      </c>
      <c r="U1421" s="76">
        <f t="shared" si="455"/>
        <v>-1.6706815372567037</v>
      </c>
      <c r="W1421" s="76">
        <f t="shared" si="456"/>
        <v>0</v>
      </c>
      <c r="X1421" s="76">
        <f t="shared" si="457"/>
        <v>1</v>
      </c>
      <c r="Y1421" s="76">
        <f t="shared" si="458"/>
        <v>0.5</v>
      </c>
      <c r="Z1421" s="76">
        <f t="shared" si="440"/>
        <v>0.5</v>
      </c>
      <c r="AA1421" s="76">
        <f t="shared" si="459"/>
        <v>-0.69314718055994529</v>
      </c>
    </row>
    <row r="1422" spans="1:27" x14ac:dyDescent="0.25">
      <c r="A1422">
        <v>0</v>
      </c>
      <c r="B1422">
        <v>0</v>
      </c>
      <c r="C1422">
        <v>0</v>
      </c>
      <c r="E1422" s="87">
        <f t="shared" si="441"/>
        <v>0</v>
      </c>
      <c r="F1422" s="87">
        <f t="shared" si="442"/>
        <v>1</v>
      </c>
      <c r="G1422" s="87">
        <f t="shared" si="443"/>
        <v>0.5</v>
      </c>
      <c r="H1422" s="87">
        <f t="shared" si="444"/>
        <v>0.5</v>
      </c>
      <c r="I1422" s="87">
        <f t="shared" si="445"/>
        <v>-0.69314718055994529</v>
      </c>
      <c r="K1422" s="76">
        <f t="shared" si="446"/>
        <v>0</v>
      </c>
      <c r="L1422" s="76">
        <f t="shared" si="447"/>
        <v>1</v>
      </c>
      <c r="M1422" s="76">
        <f t="shared" si="448"/>
        <v>0.5</v>
      </c>
      <c r="N1422" s="76">
        <f t="shared" si="449"/>
        <v>0.5</v>
      </c>
      <c r="O1422" s="76">
        <f t="shared" si="450"/>
        <v>-0.69314718055994529</v>
      </c>
      <c r="Q1422" s="76">
        <f t="shared" si="451"/>
        <v>0</v>
      </c>
      <c r="R1422" s="76">
        <f t="shared" si="452"/>
        <v>1</v>
      </c>
      <c r="S1422" s="76">
        <f t="shared" si="453"/>
        <v>0.5</v>
      </c>
      <c r="T1422" s="76">
        <f t="shared" si="454"/>
        <v>0.5</v>
      </c>
      <c r="U1422" s="76">
        <f t="shared" si="455"/>
        <v>-0.69314718055994529</v>
      </c>
      <c r="W1422" s="76">
        <f t="shared" si="456"/>
        <v>0</v>
      </c>
      <c r="X1422" s="76">
        <f t="shared" si="457"/>
        <v>1</v>
      </c>
      <c r="Y1422" s="76">
        <f t="shared" si="458"/>
        <v>0.5</v>
      </c>
      <c r="Z1422" s="76">
        <f t="shared" si="440"/>
        <v>0.5</v>
      </c>
      <c r="AA1422" s="76">
        <f t="shared" si="459"/>
        <v>-0.69314718055994529</v>
      </c>
    </row>
    <row r="1423" spans="1:27" x14ac:dyDescent="0.25">
      <c r="A1423">
        <v>0</v>
      </c>
      <c r="B1423">
        <v>0</v>
      </c>
      <c r="C1423">
        <v>0</v>
      </c>
      <c r="E1423" s="87">
        <f t="shared" si="441"/>
        <v>0</v>
      </c>
      <c r="F1423" s="87">
        <f t="shared" si="442"/>
        <v>1</v>
      </c>
      <c r="G1423" s="87">
        <f t="shared" si="443"/>
        <v>0.5</v>
      </c>
      <c r="H1423" s="87">
        <f t="shared" si="444"/>
        <v>0.5</v>
      </c>
      <c r="I1423" s="87">
        <f t="shared" si="445"/>
        <v>-0.69314718055994529</v>
      </c>
      <c r="K1423" s="76">
        <f t="shared" si="446"/>
        <v>0</v>
      </c>
      <c r="L1423" s="76">
        <f t="shared" si="447"/>
        <v>1</v>
      </c>
      <c r="M1423" s="76">
        <f t="shared" si="448"/>
        <v>0.5</v>
      </c>
      <c r="N1423" s="76">
        <f t="shared" si="449"/>
        <v>0.5</v>
      </c>
      <c r="O1423" s="76">
        <f t="shared" si="450"/>
        <v>-0.69314718055994529</v>
      </c>
      <c r="Q1423" s="76">
        <f t="shared" si="451"/>
        <v>0</v>
      </c>
      <c r="R1423" s="76">
        <f t="shared" si="452"/>
        <v>1</v>
      </c>
      <c r="S1423" s="76">
        <f t="shared" si="453"/>
        <v>0.5</v>
      </c>
      <c r="T1423" s="76">
        <f t="shared" si="454"/>
        <v>0.5</v>
      </c>
      <c r="U1423" s="76">
        <f t="shared" si="455"/>
        <v>-0.69314718055994529</v>
      </c>
      <c r="W1423" s="76">
        <f t="shared" si="456"/>
        <v>0</v>
      </c>
      <c r="X1423" s="76">
        <f t="shared" si="457"/>
        <v>1</v>
      </c>
      <c r="Y1423" s="76">
        <f t="shared" si="458"/>
        <v>0.5</v>
      </c>
      <c r="Z1423" s="76">
        <f t="shared" si="440"/>
        <v>0.5</v>
      </c>
      <c r="AA1423" s="76">
        <f t="shared" si="459"/>
        <v>-0.69314718055994529</v>
      </c>
    </row>
    <row r="1424" spans="1:27" x14ac:dyDescent="0.25">
      <c r="A1424">
        <v>0</v>
      </c>
      <c r="B1424">
        <v>0</v>
      </c>
      <c r="C1424">
        <v>0</v>
      </c>
      <c r="E1424" s="87">
        <f t="shared" si="441"/>
        <v>0</v>
      </c>
      <c r="F1424" s="87">
        <f t="shared" si="442"/>
        <v>1</v>
      </c>
      <c r="G1424" s="87">
        <f t="shared" si="443"/>
        <v>0.5</v>
      </c>
      <c r="H1424" s="87">
        <f t="shared" si="444"/>
        <v>0.5</v>
      </c>
      <c r="I1424" s="87">
        <f t="shared" si="445"/>
        <v>-0.69314718055994529</v>
      </c>
      <c r="K1424" s="76">
        <f t="shared" si="446"/>
        <v>0</v>
      </c>
      <c r="L1424" s="76">
        <f t="shared" si="447"/>
        <v>1</v>
      </c>
      <c r="M1424" s="76">
        <f t="shared" si="448"/>
        <v>0.5</v>
      </c>
      <c r="N1424" s="76">
        <f t="shared" si="449"/>
        <v>0.5</v>
      </c>
      <c r="O1424" s="76">
        <f t="shared" si="450"/>
        <v>-0.69314718055994529</v>
      </c>
      <c r="Q1424" s="76">
        <f t="shared" si="451"/>
        <v>0</v>
      </c>
      <c r="R1424" s="76">
        <f t="shared" si="452"/>
        <v>1</v>
      </c>
      <c r="S1424" s="76">
        <f t="shared" si="453"/>
        <v>0.5</v>
      </c>
      <c r="T1424" s="76">
        <f t="shared" si="454"/>
        <v>0.5</v>
      </c>
      <c r="U1424" s="76">
        <f t="shared" si="455"/>
        <v>-0.69314718055994529</v>
      </c>
      <c r="W1424" s="76">
        <f t="shared" si="456"/>
        <v>0</v>
      </c>
      <c r="X1424" s="76">
        <f t="shared" si="457"/>
        <v>1</v>
      </c>
      <c r="Y1424" s="76">
        <f t="shared" si="458"/>
        <v>0.5</v>
      </c>
      <c r="Z1424" s="76">
        <f t="shared" si="440"/>
        <v>0.5</v>
      </c>
      <c r="AA1424" s="76">
        <f t="shared" si="459"/>
        <v>-0.69314718055994529</v>
      </c>
    </row>
    <row r="1425" spans="1:27" x14ac:dyDescent="0.25">
      <c r="A1425">
        <v>0</v>
      </c>
      <c r="B1425">
        <v>0</v>
      </c>
      <c r="C1425">
        <v>0</v>
      </c>
      <c r="E1425" s="87">
        <f t="shared" si="441"/>
        <v>0</v>
      </c>
      <c r="F1425" s="87">
        <f t="shared" si="442"/>
        <v>1</v>
      </c>
      <c r="G1425" s="87">
        <f t="shared" si="443"/>
        <v>0.5</v>
      </c>
      <c r="H1425" s="87">
        <f t="shared" si="444"/>
        <v>0.5</v>
      </c>
      <c r="I1425" s="87">
        <f t="shared" si="445"/>
        <v>-0.69314718055994529</v>
      </c>
      <c r="K1425" s="76">
        <f t="shared" si="446"/>
        <v>0</v>
      </c>
      <c r="L1425" s="76">
        <f t="shared" si="447"/>
        <v>1</v>
      </c>
      <c r="M1425" s="76">
        <f t="shared" si="448"/>
        <v>0.5</v>
      </c>
      <c r="N1425" s="76">
        <f t="shared" si="449"/>
        <v>0.5</v>
      </c>
      <c r="O1425" s="76">
        <f t="shared" si="450"/>
        <v>-0.69314718055994529</v>
      </c>
      <c r="Q1425" s="76">
        <f t="shared" si="451"/>
        <v>0</v>
      </c>
      <c r="R1425" s="76">
        <f t="shared" si="452"/>
        <v>1</v>
      </c>
      <c r="S1425" s="76">
        <f t="shared" si="453"/>
        <v>0.5</v>
      </c>
      <c r="T1425" s="76">
        <f t="shared" si="454"/>
        <v>0.5</v>
      </c>
      <c r="U1425" s="76">
        <f t="shared" si="455"/>
        <v>-0.69314718055994529</v>
      </c>
      <c r="W1425" s="76">
        <f t="shared" si="456"/>
        <v>0</v>
      </c>
      <c r="X1425" s="76">
        <f t="shared" si="457"/>
        <v>1</v>
      </c>
      <c r="Y1425" s="76">
        <f t="shared" si="458"/>
        <v>0.5</v>
      </c>
      <c r="Z1425" s="76">
        <f t="shared" si="440"/>
        <v>0.5</v>
      </c>
      <c r="AA1425" s="76">
        <f t="shared" si="459"/>
        <v>-0.69314718055994529</v>
      </c>
    </row>
    <row r="1426" spans="1:27" x14ac:dyDescent="0.25">
      <c r="A1426">
        <v>0</v>
      </c>
      <c r="B1426">
        <v>0</v>
      </c>
      <c r="C1426">
        <v>1</v>
      </c>
      <c r="E1426" s="87">
        <f t="shared" si="441"/>
        <v>0</v>
      </c>
      <c r="F1426" s="87">
        <f t="shared" si="442"/>
        <v>1</v>
      </c>
      <c r="G1426" s="87">
        <f t="shared" si="443"/>
        <v>0.5</v>
      </c>
      <c r="H1426" s="87">
        <f t="shared" si="444"/>
        <v>0.5</v>
      </c>
      <c r="I1426" s="87">
        <f t="shared" si="445"/>
        <v>-0.69314718055994529</v>
      </c>
      <c r="K1426" s="76">
        <f t="shared" si="446"/>
        <v>0.605195533283861</v>
      </c>
      <c r="L1426" s="76">
        <f t="shared" si="447"/>
        <v>1.8316103146534117</v>
      </c>
      <c r="M1426" s="76">
        <f t="shared" si="448"/>
        <v>0.64684406084231982</v>
      </c>
      <c r="N1426" s="76">
        <f t="shared" si="449"/>
        <v>0.35315593915768018</v>
      </c>
      <c r="O1426" s="76">
        <f t="shared" si="450"/>
        <v>-1.0408455656056446</v>
      </c>
      <c r="Q1426" s="76">
        <f t="shared" si="451"/>
        <v>0.605195533283861</v>
      </c>
      <c r="R1426" s="76">
        <f t="shared" si="452"/>
        <v>1.8316103146534117</v>
      </c>
      <c r="S1426" s="76">
        <f t="shared" si="453"/>
        <v>0.64684406084231982</v>
      </c>
      <c r="T1426" s="76">
        <f t="shared" si="454"/>
        <v>0.35315593915768018</v>
      </c>
      <c r="U1426" s="76">
        <f t="shared" si="455"/>
        <v>-1.0408455656056446</v>
      </c>
      <c r="W1426" s="76">
        <f t="shared" si="456"/>
        <v>0</v>
      </c>
      <c r="X1426" s="76">
        <f t="shared" si="457"/>
        <v>1</v>
      </c>
      <c r="Y1426" s="76">
        <f t="shared" si="458"/>
        <v>0.5</v>
      </c>
      <c r="Z1426" s="76">
        <f t="shared" si="440"/>
        <v>0.5</v>
      </c>
      <c r="AA1426" s="76">
        <f t="shared" si="459"/>
        <v>-0.69314718055994529</v>
      </c>
    </row>
    <row r="1427" spans="1:27" x14ac:dyDescent="0.25">
      <c r="A1427">
        <v>0</v>
      </c>
      <c r="B1427">
        <v>0</v>
      </c>
      <c r="C1427">
        <v>0</v>
      </c>
      <c r="E1427" s="87">
        <f t="shared" si="441"/>
        <v>0</v>
      </c>
      <c r="F1427" s="87">
        <f t="shared" si="442"/>
        <v>1</v>
      </c>
      <c r="G1427" s="87">
        <f t="shared" si="443"/>
        <v>0.5</v>
      </c>
      <c r="H1427" s="87">
        <f t="shared" si="444"/>
        <v>0.5</v>
      </c>
      <c r="I1427" s="87">
        <f t="shared" si="445"/>
        <v>-0.69314718055994529</v>
      </c>
      <c r="K1427" s="76">
        <f t="shared" si="446"/>
        <v>0</v>
      </c>
      <c r="L1427" s="76">
        <f t="shared" si="447"/>
        <v>1</v>
      </c>
      <c r="M1427" s="76">
        <f t="shared" si="448"/>
        <v>0.5</v>
      </c>
      <c r="N1427" s="76">
        <f t="shared" si="449"/>
        <v>0.5</v>
      </c>
      <c r="O1427" s="76">
        <f t="shared" si="450"/>
        <v>-0.69314718055994529</v>
      </c>
      <c r="Q1427" s="76">
        <f t="shared" si="451"/>
        <v>0</v>
      </c>
      <c r="R1427" s="76">
        <f t="shared" si="452"/>
        <v>1</v>
      </c>
      <c r="S1427" s="76">
        <f t="shared" si="453"/>
        <v>0.5</v>
      </c>
      <c r="T1427" s="76">
        <f t="shared" si="454"/>
        <v>0.5</v>
      </c>
      <c r="U1427" s="76">
        <f t="shared" si="455"/>
        <v>-0.69314718055994529</v>
      </c>
      <c r="W1427" s="76">
        <f t="shared" si="456"/>
        <v>0</v>
      </c>
      <c r="X1427" s="76">
        <f t="shared" si="457"/>
        <v>1</v>
      </c>
      <c r="Y1427" s="76">
        <f t="shared" si="458"/>
        <v>0.5</v>
      </c>
      <c r="Z1427" s="76">
        <f t="shared" si="440"/>
        <v>0.5</v>
      </c>
      <c r="AA1427" s="76">
        <f t="shared" si="459"/>
        <v>-0.69314718055994529</v>
      </c>
    </row>
    <row r="1428" spans="1:27" x14ac:dyDescent="0.25">
      <c r="A1428">
        <v>0</v>
      </c>
      <c r="B1428">
        <v>0</v>
      </c>
      <c r="C1428">
        <v>0</v>
      </c>
      <c r="E1428" s="87">
        <f t="shared" si="441"/>
        <v>0</v>
      </c>
      <c r="F1428" s="87">
        <f t="shared" si="442"/>
        <v>1</v>
      </c>
      <c r="G1428" s="87">
        <f t="shared" si="443"/>
        <v>0.5</v>
      </c>
      <c r="H1428" s="87">
        <f t="shared" si="444"/>
        <v>0.5</v>
      </c>
      <c r="I1428" s="87">
        <f t="shared" si="445"/>
        <v>-0.69314718055994529</v>
      </c>
      <c r="K1428" s="76">
        <f t="shared" si="446"/>
        <v>0</v>
      </c>
      <c r="L1428" s="76">
        <f t="shared" si="447"/>
        <v>1</v>
      </c>
      <c r="M1428" s="76">
        <f t="shared" si="448"/>
        <v>0.5</v>
      </c>
      <c r="N1428" s="76">
        <f t="shared" si="449"/>
        <v>0.5</v>
      </c>
      <c r="O1428" s="76">
        <f t="shared" si="450"/>
        <v>-0.69314718055994529</v>
      </c>
      <c r="Q1428" s="76">
        <f t="shared" si="451"/>
        <v>0</v>
      </c>
      <c r="R1428" s="76">
        <f t="shared" si="452"/>
        <v>1</v>
      </c>
      <c r="S1428" s="76">
        <f t="shared" si="453"/>
        <v>0.5</v>
      </c>
      <c r="T1428" s="76">
        <f t="shared" si="454"/>
        <v>0.5</v>
      </c>
      <c r="U1428" s="76">
        <f t="shared" si="455"/>
        <v>-0.69314718055994529</v>
      </c>
      <c r="W1428" s="76">
        <f t="shared" si="456"/>
        <v>0</v>
      </c>
      <c r="X1428" s="76">
        <f t="shared" si="457"/>
        <v>1</v>
      </c>
      <c r="Y1428" s="76">
        <f t="shared" si="458"/>
        <v>0.5</v>
      </c>
      <c r="Z1428" s="76">
        <f t="shared" si="440"/>
        <v>0.5</v>
      </c>
      <c r="AA1428" s="76">
        <f t="shared" si="459"/>
        <v>-0.69314718055994529</v>
      </c>
    </row>
    <row r="1429" spans="1:27" x14ac:dyDescent="0.25">
      <c r="A1429">
        <v>0</v>
      </c>
      <c r="B1429">
        <v>0</v>
      </c>
      <c r="C1429">
        <v>0</v>
      </c>
      <c r="E1429" s="87">
        <f t="shared" si="441"/>
        <v>0</v>
      </c>
      <c r="F1429" s="87">
        <f t="shared" si="442"/>
        <v>1</v>
      </c>
      <c r="G1429" s="87">
        <f t="shared" si="443"/>
        <v>0.5</v>
      </c>
      <c r="H1429" s="87">
        <f t="shared" si="444"/>
        <v>0.5</v>
      </c>
      <c r="I1429" s="87">
        <f t="shared" si="445"/>
        <v>-0.69314718055994529</v>
      </c>
      <c r="K1429" s="76">
        <f t="shared" si="446"/>
        <v>0</v>
      </c>
      <c r="L1429" s="76">
        <f t="shared" si="447"/>
        <v>1</v>
      </c>
      <c r="M1429" s="76">
        <f t="shared" si="448"/>
        <v>0.5</v>
      </c>
      <c r="N1429" s="76">
        <f t="shared" si="449"/>
        <v>0.5</v>
      </c>
      <c r="O1429" s="76">
        <f t="shared" si="450"/>
        <v>-0.69314718055994529</v>
      </c>
      <c r="Q1429" s="76">
        <f t="shared" si="451"/>
        <v>0</v>
      </c>
      <c r="R1429" s="76">
        <f t="shared" si="452"/>
        <v>1</v>
      </c>
      <c r="S1429" s="76">
        <f t="shared" si="453"/>
        <v>0.5</v>
      </c>
      <c r="T1429" s="76">
        <f t="shared" si="454"/>
        <v>0.5</v>
      </c>
      <c r="U1429" s="76">
        <f t="shared" si="455"/>
        <v>-0.69314718055994529</v>
      </c>
      <c r="W1429" s="76">
        <f t="shared" si="456"/>
        <v>0</v>
      </c>
      <c r="X1429" s="76">
        <f t="shared" si="457"/>
        <v>1</v>
      </c>
      <c r="Y1429" s="76">
        <f t="shared" si="458"/>
        <v>0.5</v>
      </c>
      <c r="Z1429" s="76">
        <f t="shared" si="440"/>
        <v>0.5</v>
      </c>
      <c r="AA1429" s="76">
        <f t="shared" si="459"/>
        <v>-0.69314718055994529</v>
      </c>
    </row>
    <row r="1430" spans="1:27" x14ac:dyDescent="0.25">
      <c r="A1430">
        <v>0</v>
      </c>
      <c r="B1430">
        <v>0</v>
      </c>
      <c r="C1430">
        <v>1</v>
      </c>
      <c r="E1430" s="87">
        <f t="shared" si="441"/>
        <v>0</v>
      </c>
      <c r="F1430" s="87">
        <f t="shared" si="442"/>
        <v>1</v>
      </c>
      <c r="G1430" s="87">
        <f t="shared" si="443"/>
        <v>0.5</v>
      </c>
      <c r="H1430" s="87">
        <f t="shared" si="444"/>
        <v>0.5</v>
      </c>
      <c r="I1430" s="87">
        <f t="shared" si="445"/>
        <v>-0.69314718055994529</v>
      </c>
      <c r="K1430" s="76">
        <f t="shared" si="446"/>
        <v>0.605195533283861</v>
      </c>
      <c r="L1430" s="76">
        <f t="shared" si="447"/>
        <v>1.8316103146534117</v>
      </c>
      <c r="M1430" s="76">
        <f t="shared" si="448"/>
        <v>0.64684406084231982</v>
      </c>
      <c r="N1430" s="76">
        <f t="shared" si="449"/>
        <v>0.35315593915768018</v>
      </c>
      <c r="O1430" s="76">
        <f t="shared" si="450"/>
        <v>-1.0408455656056446</v>
      </c>
      <c r="Q1430" s="76">
        <f t="shared" si="451"/>
        <v>0.605195533283861</v>
      </c>
      <c r="R1430" s="76">
        <f t="shared" si="452"/>
        <v>1.8316103146534117</v>
      </c>
      <c r="S1430" s="76">
        <f t="shared" si="453"/>
        <v>0.64684406084231982</v>
      </c>
      <c r="T1430" s="76">
        <f t="shared" si="454"/>
        <v>0.35315593915768018</v>
      </c>
      <c r="U1430" s="76">
        <f t="shared" si="455"/>
        <v>-1.0408455656056446</v>
      </c>
      <c r="W1430" s="76">
        <f t="shared" si="456"/>
        <v>0</v>
      </c>
      <c r="X1430" s="76">
        <f t="shared" si="457"/>
        <v>1</v>
      </c>
      <c r="Y1430" s="76">
        <f t="shared" si="458"/>
        <v>0.5</v>
      </c>
      <c r="Z1430" s="76">
        <f t="shared" si="440"/>
        <v>0.5</v>
      </c>
      <c r="AA1430" s="76">
        <f t="shared" si="459"/>
        <v>-0.69314718055994529</v>
      </c>
    </row>
    <row r="1431" spans="1:27" x14ac:dyDescent="0.25">
      <c r="A1431">
        <v>0</v>
      </c>
      <c r="B1431">
        <v>1</v>
      </c>
      <c r="C1431">
        <v>0</v>
      </c>
      <c r="E1431" s="87">
        <f t="shared" si="441"/>
        <v>1.462280267582817</v>
      </c>
      <c r="F1431" s="87">
        <f t="shared" si="442"/>
        <v>4.3157894714615983</v>
      </c>
      <c r="G1431" s="87">
        <f t="shared" si="443"/>
        <v>0.81188118804015652</v>
      </c>
      <c r="H1431" s="87">
        <f t="shared" si="444"/>
        <v>0.18811881195984348</v>
      </c>
      <c r="I1431" s="87">
        <f t="shared" si="445"/>
        <v>-1.6706815372567037</v>
      </c>
      <c r="K1431" s="76">
        <f t="shared" si="446"/>
        <v>1.462280267582817</v>
      </c>
      <c r="L1431" s="76">
        <f t="shared" si="447"/>
        <v>4.3157894714615983</v>
      </c>
      <c r="M1431" s="76">
        <f t="shared" si="448"/>
        <v>0.81188118804015652</v>
      </c>
      <c r="N1431" s="76">
        <f t="shared" si="449"/>
        <v>0.18811881195984348</v>
      </c>
      <c r="O1431" s="76">
        <f t="shared" si="450"/>
        <v>-1.6706815372567037</v>
      </c>
      <c r="Q1431" s="76">
        <f t="shared" si="451"/>
        <v>1.462280267582817</v>
      </c>
      <c r="R1431" s="76">
        <f t="shared" si="452"/>
        <v>4.3157894714615983</v>
      </c>
      <c r="S1431" s="76">
        <f t="shared" si="453"/>
        <v>0.81188118804015652</v>
      </c>
      <c r="T1431" s="76">
        <f t="shared" si="454"/>
        <v>0.18811881195984348</v>
      </c>
      <c r="U1431" s="76">
        <f t="shared" si="455"/>
        <v>-1.6706815372567037</v>
      </c>
      <c r="W1431" s="76">
        <f t="shared" si="456"/>
        <v>0</v>
      </c>
      <c r="X1431" s="76">
        <f t="shared" si="457"/>
        <v>1</v>
      </c>
      <c r="Y1431" s="76">
        <f t="shared" si="458"/>
        <v>0.5</v>
      </c>
      <c r="Z1431" s="76">
        <f t="shared" si="440"/>
        <v>0.5</v>
      </c>
      <c r="AA1431" s="76">
        <f t="shared" si="459"/>
        <v>-0.69314718055994529</v>
      </c>
    </row>
    <row r="1432" spans="1:27" x14ac:dyDescent="0.25">
      <c r="A1432">
        <v>0</v>
      </c>
      <c r="B1432">
        <v>0</v>
      </c>
      <c r="C1432">
        <v>0</v>
      </c>
      <c r="E1432" s="87">
        <f t="shared" si="441"/>
        <v>0</v>
      </c>
      <c r="F1432" s="87">
        <f t="shared" si="442"/>
        <v>1</v>
      </c>
      <c r="G1432" s="87">
        <f t="shared" si="443"/>
        <v>0.5</v>
      </c>
      <c r="H1432" s="87">
        <f t="shared" si="444"/>
        <v>0.5</v>
      </c>
      <c r="I1432" s="87">
        <f t="shared" si="445"/>
        <v>-0.69314718055994529</v>
      </c>
      <c r="K1432" s="76">
        <f t="shared" si="446"/>
        <v>0</v>
      </c>
      <c r="L1432" s="76">
        <f t="shared" si="447"/>
        <v>1</v>
      </c>
      <c r="M1432" s="76">
        <f t="shared" si="448"/>
        <v>0.5</v>
      </c>
      <c r="N1432" s="76">
        <f t="shared" si="449"/>
        <v>0.5</v>
      </c>
      <c r="O1432" s="76">
        <f t="shared" si="450"/>
        <v>-0.69314718055994529</v>
      </c>
      <c r="Q1432" s="76">
        <f t="shared" si="451"/>
        <v>0</v>
      </c>
      <c r="R1432" s="76">
        <f t="shared" si="452"/>
        <v>1</v>
      </c>
      <c r="S1432" s="76">
        <f t="shared" si="453"/>
        <v>0.5</v>
      </c>
      <c r="T1432" s="76">
        <f t="shared" si="454"/>
        <v>0.5</v>
      </c>
      <c r="U1432" s="76">
        <f t="shared" si="455"/>
        <v>-0.69314718055994529</v>
      </c>
      <c r="W1432" s="76">
        <f t="shared" si="456"/>
        <v>0</v>
      </c>
      <c r="X1432" s="76">
        <f t="shared" si="457"/>
        <v>1</v>
      </c>
      <c r="Y1432" s="76">
        <f t="shared" si="458"/>
        <v>0.5</v>
      </c>
      <c r="Z1432" s="76">
        <f t="shared" si="440"/>
        <v>0.5</v>
      </c>
      <c r="AA1432" s="76">
        <f t="shared" si="459"/>
        <v>-0.69314718055994529</v>
      </c>
    </row>
    <row r="1433" spans="1:27" x14ac:dyDescent="0.25">
      <c r="A1433">
        <v>0</v>
      </c>
      <c r="B1433">
        <v>0</v>
      </c>
      <c r="C1433">
        <v>1</v>
      </c>
      <c r="E1433" s="87">
        <f t="shared" si="441"/>
        <v>0</v>
      </c>
      <c r="F1433" s="87">
        <f t="shared" si="442"/>
        <v>1</v>
      </c>
      <c r="G1433" s="87">
        <f t="shared" si="443"/>
        <v>0.5</v>
      </c>
      <c r="H1433" s="87">
        <f t="shared" si="444"/>
        <v>0.5</v>
      </c>
      <c r="I1433" s="87">
        <f t="shared" si="445"/>
        <v>-0.69314718055994529</v>
      </c>
      <c r="K1433" s="76">
        <f t="shared" si="446"/>
        <v>0.605195533283861</v>
      </c>
      <c r="L1433" s="76">
        <f t="shared" si="447"/>
        <v>1.8316103146534117</v>
      </c>
      <c r="M1433" s="76">
        <f t="shared" si="448"/>
        <v>0.64684406084231982</v>
      </c>
      <c r="N1433" s="76">
        <f t="shared" si="449"/>
        <v>0.35315593915768018</v>
      </c>
      <c r="O1433" s="76">
        <f t="shared" si="450"/>
        <v>-1.0408455656056446</v>
      </c>
      <c r="Q1433" s="76">
        <f t="shared" si="451"/>
        <v>0.605195533283861</v>
      </c>
      <c r="R1433" s="76">
        <f t="shared" si="452"/>
        <v>1.8316103146534117</v>
      </c>
      <c r="S1433" s="76">
        <f t="shared" si="453"/>
        <v>0.64684406084231982</v>
      </c>
      <c r="T1433" s="76">
        <f t="shared" si="454"/>
        <v>0.35315593915768018</v>
      </c>
      <c r="U1433" s="76">
        <f t="shared" si="455"/>
        <v>-1.0408455656056446</v>
      </c>
      <c r="W1433" s="76">
        <f t="shared" si="456"/>
        <v>0</v>
      </c>
      <c r="X1433" s="76">
        <f t="shared" si="457"/>
        <v>1</v>
      </c>
      <c r="Y1433" s="76">
        <f t="shared" si="458"/>
        <v>0.5</v>
      </c>
      <c r="Z1433" s="76">
        <f t="shared" si="440"/>
        <v>0.5</v>
      </c>
      <c r="AA1433" s="76">
        <f t="shared" si="459"/>
        <v>-0.69314718055994529</v>
      </c>
    </row>
    <row r="1434" spans="1:27" x14ac:dyDescent="0.25">
      <c r="A1434">
        <v>0</v>
      </c>
      <c r="B1434">
        <v>0</v>
      </c>
      <c r="C1434">
        <v>0</v>
      </c>
      <c r="E1434" s="87">
        <f t="shared" si="441"/>
        <v>0</v>
      </c>
      <c r="F1434" s="87">
        <f t="shared" si="442"/>
        <v>1</v>
      </c>
      <c r="G1434" s="87">
        <f t="shared" si="443"/>
        <v>0.5</v>
      </c>
      <c r="H1434" s="87">
        <f t="shared" si="444"/>
        <v>0.5</v>
      </c>
      <c r="I1434" s="87">
        <f t="shared" si="445"/>
        <v>-0.69314718055994529</v>
      </c>
      <c r="K1434" s="76">
        <f t="shared" si="446"/>
        <v>0</v>
      </c>
      <c r="L1434" s="76">
        <f t="shared" si="447"/>
        <v>1</v>
      </c>
      <c r="M1434" s="76">
        <f t="shared" si="448"/>
        <v>0.5</v>
      </c>
      <c r="N1434" s="76">
        <f t="shared" si="449"/>
        <v>0.5</v>
      </c>
      <c r="O1434" s="76">
        <f t="shared" si="450"/>
        <v>-0.69314718055994529</v>
      </c>
      <c r="Q1434" s="76">
        <f t="shared" si="451"/>
        <v>0</v>
      </c>
      <c r="R1434" s="76">
        <f t="shared" si="452"/>
        <v>1</v>
      </c>
      <c r="S1434" s="76">
        <f t="shared" si="453"/>
        <v>0.5</v>
      </c>
      <c r="T1434" s="76">
        <f t="shared" si="454"/>
        <v>0.5</v>
      </c>
      <c r="U1434" s="76">
        <f t="shared" si="455"/>
        <v>-0.69314718055994529</v>
      </c>
      <c r="W1434" s="76">
        <f t="shared" si="456"/>
        <v>0</v>
      </c>
      <c r="X1434" s="76">
        <f t="shared" si="457"/>
        <v>1</v>
      </c>
      <c r="Y1434" s="76">
        <f t="shared" si="458"/>
        <v>0.5</v>
      </c>
      <c r="Z1434" s="76">
        <f t="shared" si="440"/>
        <v>0.5</v>
      </c>
      <c r="AA1434" s="76">
        <f t="shared" si="459"/>
        <v>-0.69314718055994529</v>
      </c>
    </row>
    <row r="1435" spans="1:27" x14ac:dyDescent="0.25">
      <c r="A1435">
        <v>0</v>
      </c>
      <c r="B1435">
        <v>0</v>
      </c>
      <c r="C1435">
        <v>0</v>
      </c>
      <c r="E1435" s="87">
        <f t="shared" si="441"/>
        <v>0</v>
      </c>
      <c r="F1435" s="87">
        <f t="shared" si="442"/>
        <v>1</v>
      </c>
      <c r="G1435" s="87">
        <f t="shared" si="443"/>
        <v>0.5</v>
      </c>
      <c r="H1435" s="87">
        <f t="shared" si="444"/>
        <v>0.5</v>
      </c>
      <c r="I1435" s="87">
        <f t="shared" si="445"/>
        <v>-0.69314718055994529</v>
      </c>
      <c r="K1435" s="76">
        <f t="shared" si="446"/>
        <v>0</v>
      </c>
      <c r="L1435" s="76">
        <f t="shared" si="447"/>
        <v>1</v>
      </c>
      <c r="M1435" s="76">
        <f t="shared" si="448"/>
        <v>0.5</v>
      </c>
      <c r="N1435" s="76">
        <f t="shared" si="449"/>
        <v>0.5</v>
      </c>
      <c r="O1435" s="76">
        <f t="shared" si="450"/>
        <v>-0.69314718055994529</v>
      </c>
      <c r="Q1435" s="76">
        <f t="shared" si="451"/>
        <v>0</v>
      </c>
      <c r="R1435" s="76">
        <f t="shared" si="452"/>
        <v>1</v>
      </c>
      <c r="S1435" s="76">
        <f t="shared" si="453"/>
        <v>0.5</v>
      </c>
      <c r="T1435" s="76">
        <f t="shared" si="454"/>
        <v>0.5</v>
      </c>
      <c r="U1435" s="76">
        <f t="shared" si="455"/>
        <v>-0.69314718055994529</v>
      </c>
      <c r="W1435" s="76">
        <f t="shared" si="456"/>
        <v>0</v>
      </c>
      <c r="X1435" s="76">
        <f t="shared" si="457"/>
        <v>1</v>
      </c>
      <c r="Y1435" s="76">
        <f t="shared" si="458"/>
        <v>0.5</v>
      </c>
      <c r="Z1435" s="76">
        <f t="shared" si="440"/>
        <v>0.5</v>
      </c>
      <c r="AA1435" s="76">
        <f t="shared" si="459"/>
        <v>-0.69314718055994529</v>
      </c>
    </row>
    <row r="1436" spans="1:27" x14ac:dyDescent="0.25">
      <c r="A1436">
        <v>0</v>
      </c>
      <c r="B1436">
        <v>0</v>
      </c>
      <c r="C1436">
        <v>0</v>
      </c>
      <c r="E1436" s="87">
        <f t="shared" si="441"/>
        <v>0</v>
      </c>
      <c r="F1436" s="87">
        <f t="shared" si="442"/>
        <v>1</v>
      </c>
      <c r="G1436" s="87">
        <f t="shared" si="443"/>
        <v>0.5</v>
      </c>
      <c r="H1436" s="87">
        <f t="shared" si="444"/>
        <v>0.5</v>
      </c>
      <c r="I1436" s="87">
        <f t="shared" si="445"/>
        <v>-0.69314718055994529</v>
      </c>
      <c r="K1436" s="76">
        <f t="shared" si="446"/>
        <v>0</v>
      </c>
      <c r="L1436" s="76">
        <f t="shared" si="447"/>
        <v>1</v>
      </c>
      <c r="M1436" s="76">
        <f t="shared" si="448"/>
        <v>0.5</v>
      </c>
      <c r="N1436" s="76">
        <f t="shared" si="449"/>
        <v>0.5</v>
      </c>
      <c r="O1436" s="76">
        <f t="shared" si="450"/>
        <v>-0.69314718055994529</v>
      </c>
      <c r="Q1436" s="76">
        <f t="shared" si="451"/>
        <v>0</v>
      </c>
      <c r="R1436" s="76">
        <f t="shared" si="452"/>
        <v>1</v>
      </c>
      <c r="S1436" s="76">
        <f t="shared" si="453"/>
        <v>0.5</v>
      </c>
      <c r="T1436" s="76">
        <f t="shared" si="454"/>
        <v>0.5</v>
      </c>
      <c r="U1436" s="76">
        <f t="shared" si="455"/>
        <v>-0.69314718055994529</v>
      </c>
      <c r="W1436" s="76">
        <f t="shared" si="456"/>
        <v>0</v>
      </c>
      <c r="X1436" s="76">
        <f t="shared" si="457"/>
        <v>1</v>
      </c>
      <c r="Y1436" s="76">
        <f t="shared" si="458"/>
        <v>0.5</v>
      </c>
      <c r="Z1436" s="76">
        <f t="shared" si="440"/>
        <v>0.5</v>
      </c>
      <c r="AA1436" s="76">
        <f t="shared" si="459"/>
        <v>-0.69314718055994529</v>
      </c>
    </row>
    <row r="1437" spans="1:27" x14ac:dyDescent="0.25">
      <c r="A1437">
        <v>0</v>
      </c>
      <c r="B1437">
        <v>0</v>
      </c>
      <c r="C1437">
        <v>0</v>
      </c>
      <c r="E1437" s="87">
        <f t="shared" si="441"/>
        <v>0</v>
      </c>
      <c r="F1437" s="87">
        <f t="shared" si="442"/>
        <v>1</v>
      </c>
      <c r="G1437" s="87">
        <f t="shared" si="443"/>
        <v>0.5</v>
      </c>
      <c r="H1437" s="87">
        <f t="shared" si="444"/>
        <v>0.5</v>
      </c>
      <c r="I1437" s="87">
        <f t="shared" si="445"/>
        <v>-0.69314718055994529</v>
      </c>
      <c r="K1437" s="76">
        <f t="shared" si="446"/>
        <v>0</v>
      </c>
      <c r="L1437" s="76">
        <f t="shared" si="447"/>
        <v>1</v>
      </c>
      <c r="M1437" s="76">
        <f t="shared" si="448"/>
        <v>0.5</v>
      </c>
      <c r="N1437" s="76">
        <f t="shared" si="449"/>
        <v>0.5</v>
      </c>
      <c r="O1437" s="76">
        <f t="shared" si="450"/>
        <v>-0.69314718055994529</v>
      </c>
      <c r="Q1437" s="76">
        <f t="shared" si="451"/>
        <v>0</v>
      </c>
      <c r="R1437" s="76">
        <f t="shared" si="452"/>
        <v>1</v>
      </c>
      <c r="S1437" s="76">
        <f t="shared" si="453"/>
        <v>0.5</v>
      </c>
      <c r="T1437" s="76">
        <f t="shared" si="454"/>
        <v>0.5</v>
      </c>
      <c r="U1437" s="76">
        <f t="shared" si="455"/>
        <v>-0.69314718055994529</v>
      </c>
      <c r="W1437" s="76">
        <f t="shared" si="456"/>
        <v>0</v>
      </c>
      <c r="X1437" s="76">
        <f t="shared" si="457"/>
        <v>1</v>
      </c>
      <c r="Y1437" s="76">
        <f t="shared" si="458"/>
        <v>0.5</v>
      </c>
      <c r="Z1437" s="76">
        <f t="shared" si="440"/>
        <v>0.5</v>
      </c>
      <c r="AA1437" s="76">
        <f t="shared" si="459"/>
        <v>-0.69314718055994529</v>
      </c>
    </row>
    <row r="1438" spans="1:27" x14ac:dyDescent="0.25">
      <c r="A1438">
        <v>0</v>
      </c>
      <c r="B1438">
        <v>1</v>
      </c>
      <c r="C1438">
        <v>0</v>
      </c>
      <c r="E1438" s="87">
        <f t="shared" si="441"/>
        <v>1.462280267582817</v>
      </c>
      <c r="F1438" s="87">
        <f t="shared" si="442"/>
        <v>4.3157894714615983</v>
      </c>
      <c r="G1438" s="87">
        <f t="shared" si="443"/>
        <v>0.81188118804015652</v>
      </c>
      <c r="H1438" s="87">
        <f t="shared" si="444"/>
        <v>0.18811881195984348</v>
      </c>
      <c r="I1438" s="87">
        <f t="shared" si="445"/>
        <v>-1.6706815372567037</v>
      </c>
      <c r="K1438" s="76">
        <f t="shared" si="446"/>
        <v>1.462280267582817</v>
      </c>
      <c r="L1438" s="76">
        <f t="shared" si="447"/>
        <v>4.3157894714615983</v>
      </c>
      <c r="M1438" s="76">
        <f t="shared" si="448"/>
        <v>0.81188118804015652</v>
      </c>
      <c r="N1438" s="76">
        <f t="shared" si="449"/>
        <v>0.18811881195984348</v>
      </c>
      <c r="O1438" s="76">
        <f t="shared" si="450"/>
        <v>-1.6706815372567037</v>
      </c>
      <c r="Q1438" s="76">
        <f t="shared" si="451"/>
        <v>1.462280267582817</v>
      </c>
      <c r="R1438" s="76">
        <f t="shared" si="452"/>
        <v>4.3157894714615983</v>
      </c>
      <c r="S1438" s="76">
        <f t="shared" si="453"/>
        <v>0.81188118804015652</v>
      </c>
      <c r="T1438" s="76">
        <f t="shared" si="454"/>
        <v>0.18811881195984348</v>
      </c>
      <c r="U1438" s="76">
        <f t="shared" si="455"/>
        <v>-1.6706815372567037</v>
      </c>
      <c r="W1438" s="76">
        <f t="shared" si="456"/>
        <v>0</v>
      </c>
      <c r="X1438" s="76">
        <f t="shared" si="457"/>
        <v>1</v>
      </c>
      <c r="Y1438" s="76">
        <f t="shared" si="458"/>
        <v>0.5</v>
      </c>
      <c r="Z1438" s="76">
        <f t="shared" si="440"/>
        <v>0.5</v>
      </c>
      <c r="AA1438" s="76">
        <f t="shared" si="459"/>
        <v>-0.69314718055994529</v>
      </c>
    </row>
    <row r="1439" spans="1:27" x14ac:dyDescent="0.25">
      <c r="A1439">
        <v>0</v>
      </c>
      <c r="B1439">
        <v>1</v>
      </c>
      <c r="C1439">
        <v>1</v>
      </c>
      <c r="E1439" s="87">
        <f t="shared" si="441"/>
        <v>1.462280267582817</v>
      </c>
      <c r="F1439" s="87">
        <f t="shared" si="442"/>
        <v>4.3157894714615983</v>
      </c>
      <c r="G1439" s="87">
        <f t="shared" si="443"/>
        <v>0.81188118804015652</v>
      </c>
      <c r="H1439" s="87">
        <f t="shared" si="444"/>
        <v>0.18811881195984348</v>
      </c>
      <c r="I1439" s="87">
        <f t="shared" si="445"/>
        <v>-1.6706815372567037</v>
      </c>
      <c r="K1439" s="76">
        <f t="shared" si="446"/>
        <v>2.0674758008666778</v>
      </c>
      <c r="L1439" s="76">
        <f t="shared" si="447"/>
        <v>7.9048445118016568</v>
      </c>
      <c r="M1439" s="76">
        <f t="shared" si="448"/>
        <v>0.88770157652110693</v>
      </c>
      <c r="N1439" s="76">
        <f t="shared" si="449"/>
        <v>0.11229842347889307</v>
      </c>
      <c r="O1439" s="76">
        <f t="shared" si="450"/>
        <v>-2.1865954558145249</v>
      </c>
      <c r="Q1439" s="76">
        <f t="shared" si="451"/>
        <v>4.0773020688385255</v>
      </c>
      <c r="R1439" s="76">
        <f t="shared" si="452"/>
        <v>58.986114505249297</v>
      </c>
      <c r="S1439" s="76">
        <f t="shared" si="453"/>
        <v>0.98332947535862669</v>
      </c>
      <c r="T1439" s="76">
        <f t="shared" si="454"/>
        <v>1.6670524641373308E-2</v>
      </c>
      <c r="U1439" s="76">
        <f t="shared" si="455"/>
        <v>-4.0941131105267123</v>
      </c>
      <c r="W1439" s="76">
        <f t="shared" si="456"/>
        <v>0</v>
      </c>
      <c r="X1439" s="76">
        <f t="shared" si="457"/>
        <v>1</v>
      </c>
      <c r="Y1439" s="76">
        <f t="shared" si="458"/>
        <v>0.5</v>
      </c>
      <c r="Z1439" s="76">
        <f t="shared" si="440"/>
        <v>0.5</v>
      </c>
      <c r="AA1439" s="76">
        <f t="shared" si="459"/>
        <v>-0.69314718055994529</v>
      </c>
    </row>
    <row r="1440" spans="1:27" x14ac:dyDescent="0.25">
      <c r="A1440">
        <v>0</v>
      </c>
      <c r="B1440">
        <v>0</v>
      </c>
      <c r="C1440">
        <v>0</v>
      </c>
      <c r="E1440" s="87">
        <f t="shared" si="441"/>
        <v>0</v>
      </c>
      <c r="F1440" s="87">
        <f t="shared" si="442"/>
        <v>1</v>
      </c>
      <c r="G1440" s="87">
        <f t="shared" si="443"/>
        <v>0.5</v>
      </c>
      <c r="H1440" s="87">
        <f t="shared" si="444"/>
        <v>0.5</v>
      </c>
      <c r="I1440" s="87">
        <f t="shared" si="445"/>
        <v>-0.69314718055994529</v>
      </c>
      <c r="K1440" s="76">
        <f t="shared" si="446"/>
        <v>0</v>
      </c>
      <c r="L1440" s="76">
        <f t="shared" si="447"/>
        <v>1</v>
      </c>
      <c r="M1440" s="76">
        <f t="shared" si="448"/>
        <v>0.5</v>
      </c>
      <c r="N1440" s="76">
        <f t="shared" si="449"/>
        <v>0.5</v>
      </c>
      <c r="O1440" s="76">
        <f t="shared" si="450"/>
        <v>-0.69314718055994529</v>
      </c>
      <c r="Q1440" s="76">
        <f t="shared" si="451"/>
        <v>0</v>
      </c>
      <c r="R1440" s="76">
        <f t="shared" si="452"/>
        <v>1</v>
      </c>
      <c r="S1440" s="76">
        <f t="shared" si="453"/>
        <v>0.5</v>
      </c>
      <c r="T1440" s="76">
        <f t="shared" si="454"/>
        <v>0.5</v>
      </c>
      <c r="U1440" s="76">
        <f t="shared" si="455"/>
        <v>-0.69314718055994529</v>
      </c>
      <c r="W1440" s="76">
        <f t="shared" si="456"/>
        <v>0</v>
      </c>
      <c r="X1440" s="76">
        <f t="shared" si="457"/>
        <v>1</v>
      </c>
      <c r="Y1440" s="76">
        <f t="shared" si="458"/>
        <v>0.5</v>
      </c>
      <c r="Z1440" s="76">
        <f t="shared" si="440"/>
        <v>0.5</v>
      </c>
      <c r="AA1440" s="76">
        <f t="shared" si="459"/>
        <v>-0.69314718055994529</v>
      </c>
    </row>
    <row r="1441" spans="1:27" x14ac:dyDescent="0.25">
      <c r="A1441">
        <v>0</v>
      </c>
      <c r="B1441">
        <v>0</v>
      </c>
      <c r="C1441">
        <v>0</v>
      </c>
      <c r="E1441" s="87">
        <f t="shared" si="441"/>
        <v>0</v>
      </c>
      <c r="F1441" s="87">
        <f t="shared" si="442"/>
        <v>1</v>
      </c>
      <c r="G1441" s="87">
        <f t="shared" si="443"/>
        <v>0.5</v>
      </c>
      <c r="H1441" s="87">
        <f t="shared" si="444"/>
        <v>0.5</v>
      </c>
      <c r="I1441" s="87">
        <f t="shared" si="445"/>
        <v>-0.69314718055994529</v>
      </c>
      <c r="K1441" s="76">
        <f t="shared" si="446"/>
        <v>0</v>
      </c>
      <c r="L1441" s="76">
        <f t="shared" si="447"/>
        <v>1</v>
      </c>
      <c r="M1441" s="76">
        <f t="shared" si="448"/>
        <v>0.5</v>
      </c>
      <c r="N1441" s="76">
        <f t="shared" si="449"/>
        <v>0.5</v>
      </c>
      <c r="O1441" s="76">
        <f t="shared" si="450"/>
        <v>-0.69314718055994529</v>
      </c>
      <c r="Q1441" s="76">
        <f t="shared" si="451"/>
        <v>0</v>
      </c>
      <c r="R1441" s="76">
        <f t="shared" si="452"/>
        <v>1</v>
      </c>
      <c r="S1441" s="76">
        <f t="shared" si="453"/>
        <v>0.5</v>
      </c>
      <c r="T1441" s="76">
        <f t="shared" si="454"/>
        <v>0.5</v>
      </c>
      <c r="U1441" s="76">
        <f t="shared" si="455"/>
        <v>-0.69314718055994529</v>
      </c>
      <c r="W1441" s="76">
        <f t="shared" si="456"/>
        <v>0</v>
      </c>
      <c r="X1441" s="76">
        <f t="shared" si="457"/>
        <v>1</v>
      </c>
      <c r="Y1441" s="76">
        <f t="shared" si="458"/>
        <v>0.5</v>
      </c>
      <c r="Z1441" s="76">
        <f t="shared" si="440"/>
        <v>0.5</v>
      </c>
      <c r="AA1441" s="76">
        <f t="shared" si="459"/>
        <v>-0.69314718055994529</v>
      </c>
    </row>
    <row r="1442" spans="1:27" x14ac:dyDescent="0.25">
      <c r="A1442">
        <v>0</v>
      </c>
      <c r="B1442">
        <v>0</v>
      </c>
      <c r="C1442">
        <v>1</v>
      </c>
      <c r="E1442" s="87">
        <f t="shared" si="441"/>
        <v>0</v>
      </c>
      <c r="F1442" s="87">
        <f t="shared" si="442"/>
        <v>1</v>
      </c>
      <c r="G1442" s="87">
        <f t="shared" si="443"/>
        <v>0.5</v>
      </c>
      <c r="H1442" s="87">
        <f t="shared" si="444"/>
        <v>0.5</v>
      </c>
      <c r="I1442" s="87">
        <f t="shared" si="445"/>
        <v>-0.69314718055994529</v>
      </c>
      <c r="K1442" s="76">
        <f t="shared" si="446"/>
        <v>0.605195533283861</v>
      </c>
      <c r="L1442" s="76">
        <f t="shared" si="447"/>
        <v>1.8316103146534117</v>
      </c>
      <c r="M1442" s="76">
        <f t="shared" si="448"/>
        <v>0.64684406084231982</v>
      </c>
      <c r="N1442" s="76">
        <f t="shared" si="449"/>
        <v>0.35315593915768018</v>
      </c>
      <c r="O1442" s="76">
        <f t="shared" si="450"/>
        <v>-1.0408455656056446</v>
      </c>
      <c r="Q1442" s="76">
        <f t="shared" si="451"/>
        <v>0.605195533283861</v>
      </c>
      <c r="R1442" s="76">
        <f t="shared" si="452"/>
        <v>1.8316103146534117</v>
      </c>
      <c r="S1442" s="76">
        <f t="shared" si="453"/>
        <v>0.64684406084231982</v>
      </c>
      <c r="T1442" s="76">
        <f t="shared" si="454"/>
        <v>0.35315593915768018</v>
      </c>
      <c r="U1442" s="76">
        <f t="shared" si="455"/>
        <v>-1.0408455656056446</v>
      </c>
      <c r="W1442" s="76">
        <f t="shared" si="456"/>
        <v>0</v>
      </c>
      <c r="X1442" s="76">
        <f t="shared" si="457"/>
        <v>1</v>
      </c>
      <c r="Y1442" s="76">
        <f t="shared" si="458"/>
        <v>0.5</v>
      </c>
      <c r="Z1442" s="76">
        <f t="shared" si="440"/>
        <v>0.5</v>
      </c>
      <c r="AA1442" s="76">
        <f t="shared" si="459"/>
        <v>-0.69314718055994529</v>
      </c>
    </row>
    <row r="1443" spans="1:27" x14ac:dyDescent="0.25">
      <c r="A1443">
        <v>0</v>
      </c>
      <c r="B1443">
        <v>0</v>
      </c>
      <c r="C1443">
        <v>0</v>
      </c>
      <c r="E1443" s="87">
        <f t="shared" si="441"/>
        <v>0</v>
      </c>
      <c r="F1443" s="87">
        <f t="shared" si="442"/>
        <v>1</v>
      </c>
      <c r="G1443" s="87">
        <f t="shared" si="443"/>
        <v>0.5</v>
      </c>
      <c r="H1443" s="87">
        <f t="shared" si="444"/>
        <v>0.5</v>
      </c>
      <c r="I1443" s="87">
        <f t="shared" si="445"/>
        <v>-0.69314718055994529</v>
      </c>
      <c r="K1443" s="76">
        <f t="shared" si="446"/>
        <v>0</v>
      </c>
      <c r="L1443" s="76">
        <f t="shared" si="447"/>
        <v>1</v>
      </c>
      <c r="M1443" s="76">
        <f t="shared" si="448"/>
        <v>0.5</v>
      </c>
      <c r="N1443" s="76">
        <f t="shared" si="449"/>
        <v>0.5</v>
      </c>
      <c r="O1443" s="76">
        <f t="shared" si="450"/>
        <v>-0.69314718055994529</v>
      </c>
      <c r="Q1443" s="76">
        <f t="shared" si="451"/>
        <v>0</v>
      </c>
      <c r="R1443" s="76">
        <f t="shared" si="452"/>
        <v>1</v>
      </c>
      <c r="S1443" s="76">
        <f t="shared" si="453"/>
        <v>0.5</v>
      </c>
      <c r="T1443" s="76">
        <f t="shared" si="454"/>
        <v>0.5</v>
      </c>
      <c r="U1443" s="76">
        <f t="shared" si="455"/>
        <v>-0.69314718055994529</v>
      </c>
      <c r="W1443" s="76">
        <f t="shared" si="456"/>
        <v>0</v>
      </c>
      <c r="X1443" s="76">
        <f t="shared" si="457"/>
        <v>1</v>
      </c>
      <c r="Y1443" s="76">
        <f t="shared" si="458"/>
        <v>0.5</v>
      </c>
      <c r="Z1443" s="76">
        <f t="shared" si="440"/>
        <v>0.5</v>
      </c>
      <c r="AA1443" s="76">
        <f t="shared" si="459"/>
        <v>-0.69314718055994529</v>
      </c>
    </row>
    <row r="1444" spans="1:27" x14ac:dyDescent="0.25">
      <c r="A1444">
        <v>0</v>
      </c>
      <c r="B1444">
        <v>0</v>
      </c>
      <c r="C1444">
        <v>0</v>
      </c>
      <c r="E1444" s="87">
        <f t="shared" si="441"/>
        <v>0</v>
      </c>
      <c r="F1444" s="87">
        <f t="shared" si="442"/>
        <v>1</v>
      </c>
      <c r="G1444" s="87">
        <f t="shared" si="443"/>
        <v>0.5</v>
      </c>
      <c r="H1444" s="87">
        <f t="shared" si="444"/>
        <v>0.5</v>
      </c>
      <c r="I1444" s="87">
        <f t="shared" si="445"/>
        <v>-0.69314718055994529</v>
      </c>
      <c r="K1444" s="76">
        <f t="shared" si="446"/>
        <v>0</v>
      </c>
      <c r="L1444" s="76">
        <f t="shared" si="447"/>
        <v>1</v>
      </c>
      <c r="M1444" s="76">
        <f t="shared" si="448"/>
        <v>0.5</v>
      </c>
      <c r="N1444" s="76">
        <f t="shared" si="449"/>
        <v>0.5</v>
      </c>
      <c r="O1444" s="76">
        <f t="shared" si="450"/>
        <v>-0.69314718055994529</v>
      </c>
      <c r="Q1444" s="76">
        <f t="shared" si="451"/>
        <v>0</v>
      </c>
      <c r="R1444" s="76">
        <f t="shared" si="452"/>
        <v>1</v>
      </c>
      <c r="S1444" s="76">
        <f t="shared" si="453"/>
        <v>0.5</v>
      </c>
      <c r="T1444" s="76">
        <f t="shared" si="454"/>
        <v>0.5</v>
      </c>
      <c r="U1444" s="76">
        <f t="shared" si="455"/>
        <v>-0.69314718055994529</v>
      </c>
      <c r="W1444" s="76">
        <f t="shared" si="456"/>
        <v>0</v>
      </c>
      <c r="X1444" s="76">
        <f t="shared" si="457"/>
        <v>1</v>
      </c>
      <c r="Y1444" s="76">
        <f t="shared" si="458"/>
        <v>0.5</v>
      </c>
      <c r="Z1444" s="76">
        <f t="shared" si="440"/>
        <v>0.5</v>
      </c>
      <c r="AA1444" s="76">
        <f t="shared" si="459"/>
        <v>-0.69314718055994529</v>
      </c>
    </row>
    <row r="1445" spans="1:27" x14ac:dyDescent="0.25">
      <c r="A1445">
        <v>0</v>
      </c>
      <c r="B1445">
        <v>0</v>
      </c>
      <c r="C1445">
        <v>0</v>
      </c>
      <c r="E1445" s="87">
        <f t="shared" si="441"/>
        <v>0</v>
      </c>
      <c r="F1445" s="87">
        <f t="shared" si="442"/>
        <v>1</v>
      </c>
      <c r="G1445" s="87">
        <f t="shared" si="443"/>
        <v>0.5</v>
      </c>
      <c r="H1445" s="87">
        <f t="shared" si="444"/>
        <v>0.5</v>
      </c>
      <c r="I1445" s="87">
        <f t="shared" si="445"/>
        <v>-0.69314718055994529</v>
      </c>
      <c r="K1445" s="76">
        <f t="shared" si="446"/>
        <v>0</v>
      </c>
      <c r="L1445" s="76">
        <f t="shared" si="447"/>
        <v>1</v>
      </c>
      <c r="M1445" s="76">
        <f t="shared" si="448"/>
        <v>0.5</v>
      </c>
      <c r="N1445" s="76">
        <f t="shared" si="449"/>
        <v>0.5</v>
      </c>
      <c r="O1445" s="76">
        <f t="shared" si="450"/>
        <v>-0.69314718055994529</v>
      </c>
      <c r="Q1445" s="76">
        <f t="shared" si="451"/>
        <v>0</v>
      </c>
      <c r="R1445" s="76">
        <f t="shared" si="452"/>
        <v>1</v>
      </c>
      <c r="S1445" s="76">
        <f t="shared" si="453"/>
        <v>0.5</v>
      </c>
      <c r="T1445" s="76">
        <f t="shared" si="454"/>
        <v>0.5</v>
      </c>
      <c r="U1445" s="76">
        <f t="shared" si="455"/>
        <v>-0.69314718055994529</v>
      </c>
      <c r="W1445" s="76">
        <f t="shared" si="456"/>
        <v>0</v>
      </c>
      <c r="X1445" s="76">
        <f t="shared" si="457"/>
        <v>1</v>
      </c>
      <c r="Y1445" s="76">
        <f t="shared" si="458"/>
        <v>0.5</v>
      </c>
      <c r="Z1445" s="76">
        <f t="shared" si="440"/>
        <v>0.5</v>
      </c>
      <c r="AA1445" s="76">
        <f t="shared" si="459"/>
        <v>-0.69314718055994529</v>
      </c>
    </row>
    <row r="1446" spans="1:27" x14ac:dyDescent="0.25">
      <c r="A1446">
        <v>0</v>
      </c>
      <c r="B1446">
        <v>0</v>
      </c>
      <c r="C1446">
        <v>0</v>
      </c>
      <c r="E1446" s="87">
        <f t="shared" si="441"/>
        <v>0</v>
      </c>
      <c r="F1446" s="87">
        <f t="shared" si="442"/>
        <v>1</v>
      </c>
      <c r="G1446" s="87">
        <f t="shared" si="443"/>
        <v>0.5</v>
      </c>
      <c r="H1446" s="87">
        <f t="shared" si="444"/>
        <v>0.5</v>
      </c>
      <c r="I1446" s="87">
        <f t="shared" si="445"/>
        <v>-0.69314718055994529</v>
      </c>
      <c r="K1446" s="76">
        <f t="shared" si="446"/>
        <v>0</v>
      </c>
      <c r="L1446" s="76">
        <f t="shared" si="447"/>
        <v>1</v>
      </c>
      <c r="M1446" s="76">
        <f t="shared" si="448"/>
        <v>0.5</v>
      </c>
      <c r="N1446" s="76">
        <f t="shared" si="449"/>
        <v>0.5</v>
      </c>
      <c r="O1446" s="76">
        <f t="shared" si="450"/>
        <v>-0.69314718055994529</v>
      </c>
      <c r="Q1446" s="76">
        <f t="shared" si="451"/>
        <v>0</v>
      </c>
      <c r="R1446" s="76">
        <f t="shared" si="452"/>
        <v>1</v>
      </c>
      <c r="S1446" s="76">
        <f t="shared" si="453"/>
        <v>0.5</v>
      </c>
      <c r="T1446" s="76">
        <f t="shared" si="454"/>
        <v>0.5</v>
      </c>
      <c r="U1446" s="76">
        <f t="shared" si="455"/>
        <v>-0.69314718055994529</v>
      </c>
      <c r="W1446" s="76">
        <f t="shared" si="456"/>
        <v>0</v>
      </c>
      <c r="X1446" s="76">
        <f t="shared" si="457"/>
        <v>1</v>
      </c>
      <c r="Y1446" s="76">
        <f t="shared" si="458"/>
        <v>0.5</v>
      </c>
      <c r="Z1446" s="76">
        <f t="shared" si="440"/>
        <v>0.5</v>
      </c>
      <c r="AA1446" s="76">
        <f t="shared" si="459"/>
        <v>-0.69314718055994529</v>
      </c>
    </row>
    <row r="1447" spans="1:27" x14ac:dyDescent="0.25">
      <c r="A1447">
        <v>0</v>
      </c>
      <c r="B1447">
        <v>0</v>
      </c>
      <c r="C1447">
        <v>1</v>
      </c>
      <c r="E1447" s="87">
        <f t="shared" si="441"/>
        <v>0</v>
      </c>
      <c r="F1447" s="87">
        <f t="shared" si="442"/>
        <v>1</v>
      </c>
      <c r="G1447" s="87">
        <f t="shared" si="443"/>
        <v>0.5</v>
      </c>
      <c r="H1447" s="87">
        <f t="shared" si="444"/>
        <v>0.5</v>
      </c>
      <c r="I1447" s="87">
        <f t="shared" si="445"/>
        <v>-0.69314718055994529</v>
      </c>
      <c r="K1447" s="76">
        <f t="shared" si="446"/>
        <v>0.605195533283861</v>
      </c>
      <c r="L1447" s="76">
        <f t="shared" si="447"/>
        <v>1.8316103146534117</v>
      </c>
      <c r="M1447" s="76">
        <f t="shared" si="448"/>
        <v>0.64684406084231982</v>
      </c>
      <c r="N1447" s="76">
        <f t="shared" si="449"/>
        <v>0.35315593915768018</v>
      </c>
      <c r="O1447" s="76">
        <f t="shared" si="450"/>
        <v>-1.0408455656056446</v>
      </c>
      <c r="Q1447" s="76">
        <f t="shared" si="451"/>
        <v>0.605195533283861</v>
      </c>
      <c r="R1447" s="76">
        <f t="shared" si="452"/>
        <v>1.8316103146534117</v>
      </c>
      <c r="S1447" s="76">
        <f t="shared" si="453"/>
        <v>0.64684406084231982</v>
      </c>
      <c r="T1447" s="76">
        <f t="shared" si="454"/>
        <v>0.35315593915768018</v>
      </c>
      <c r="U1447" s="76">
        <f t="shared" si="455"/>
        <v>-1.0408455656056446</v>
      </c>
      <c r="W1447" s="76">
        <f t="shared" si="456"/>
        <v>0</v>
      </c>
      <c r="X1447" s="76">
        <f t="shared" si="457"/>
        <v>1</v>
      </c>
      <c r="Y1447" s="76">
        <f t="shared" si="458"/>
        <v>0.5</v>
      </c>
      <c r="Z1447" s="76">
        <f t="shared" si="440"/>
        <v>0.5</v>
      </c>
      <c r="AA1447" s="76">
        <f t="shared" si="459"/>
        <v>-0.69314718055994529</v>
      </c>
    </row>
    <row r="1448" spans="1:27" x14ac:dyDescent="0.25">
      <c r="A1448">
        <v>0</v>
      </c>
      <c r="B1448">
        <v>0</v>
      </c>
      <c r="C1448">
        <v>1</v>
      </c>
      <c r="E1448" s="87">
        <f t="shared" si="441"/>
        <v>0</v>
      </c>
      <c r="F1448" s="87">
        <f t="shared" si="442"/>
        <v>1</v>
      </c>
      <c r="G1448" s="87">
        <f t="shared" si="443"/>
        <v>0.5</v>
      </c>
      <c r="H1448" s="87">
        <f t="shared" si="444"/>
        <v>0.5</v>
      </c>
      <c r="I1448" s="87">
        <f t="shared" si="445"/>
        <v>-0.69314718055994529</v>
      </c>
      <c r="K1448" s="76">
        <f t="shared" si="446"/>
        <v>0.605195533283861</v>
      </c>
      <c r="L1448" s="76">
        <f t="shared" si="447"/>
        <v>1.8316103146534117</v>
      </c>
      <c r="M1448" s="76">
        <f t="shared" si="448"/>
        <v>0.64684406084231982</v>
      </c>
      <c r="N1448" s="76">
        <f t="shared" si="449"/>
        <v>0.35315593915768018</v>
      </c>
      <c r="O1448" s="76">
        <f t="shared" si="450"/>
        <v>-1.0408455656056446</v>
      </c>
      <c r="Q1448" s="76">
        <f t="shared" si="451"/>
        <v>0.605195533283861</v>
      </c>
      <c r="R1448" s="76">
        <f t="shared" si="452"/>
        <v>1.8316103146534117</v>
      </c>
      <c r="S1448" s="76">
        <f t="shared" si="453"/>
        <v>0.64684406084231982</v>
      </c>
      <c r="T1448" s="76">
        <f t="shared" si="454"/>
        <v>0.35315593915768018</v>
      </c>
      <c r="U1448" s="76">
        <f t="shared" si="455"/>
        <v>-1.0408455656056446</v>
      </c>
      <c r="W1448" s="76">
        <f t="shared" si="456"/>
        <v>0</v>
      </c>
      <c r="X1448" s="76">
        <f t="shared" si="457"/>
        <v>1</v>
      </c>
      <c r="Y1448" s="76">
        <f t="shared" si="458"/>
        <v>0.5</v>
      </c>
      <c r="Z1448" s="76">
        <f t="shared" si="440"/>
        <v>0.5</v>
      </c>
      <c r="AA1448" s="76">
        <f t="shared" si="459"/>
        <v>-0.69314718055994529</v>
      </c>
    </row>
    <row r="1449" spans="1:27" x14ac:dyDescent="0.25">
      <c r="A1449">
        <v>0</v>
      </c>
      <c r="B1449">
        <v>0</v>
      </c>
      <c r="C1449">
        <v>1</v>
      </c>
      <c r="E1449" s="87">
        <f t="shared" si="441"/>
        <v>0</v>
      </c>
      <c r="F1449" s="87">
        <f t="shared" si="442"/>
        <v>1</v>
      </c>
      <c r="G1449" s="87">
        <f t="shared" si="443"/>
        <v>0.5</v>
      </c>
      <c r="H1449" s="87">
        <f t="shared" si="444"/>
        <v>0.5</v>
      </c>
      <c r="I1449" s="87">
        <f t="shared" si="445"/>
        <v>-0.69314718055994529</v>
      </c>
      <c r="K1449" s="76">
        <f t="shared" si="446"/>
        <v>0.605195533283861</v>
      </c>
      <c r="L1449" s="76">
        <f t="shared" si="447"/>
        <v>1.8316103146534117</v>
      </c>
      <c r="M1449" s="76">
        <f t="shared" si="448"/>
        <v>0.64684406084231982</v>
      </c>
      <c r="N1449" s="76">
        <f t="shared" si="449"/>
        <v>0.35315593915768018</v>
      </c>
      <c r="O1449" s="76">
        <f t="shared" si="450"/>
        <v>-1.0408455656056446</v>
      </c>
      <c r="Q1449" s="76">
        <f t="shared" si="451"/>
        <v>0.605195533283861</v>
      </c>
      <c r="R1449" s="76">
        <f t="shared" si="452"/>
        <v>1.8316103146534117</v>
      </c>
      <c r="S1449" s="76">
        <f t="shared" si="453"/>
        <v>0.64684406084231982</v>
      </c>
      <c r="T1449" s="76">
        <f t="shared" si="454"/>
        <v>0.35315593915768018</v>
      </c>
      <c r="U1449" s="76">
        <f t="shared" si="455"/>
        <v>-1.0408455656056446</v>
      </c>
      <c r="W1449" s="76">
        <f t="shared" si="456"/>
        <v>0</v>
      </c>
      <c r="X1449" s="76">
        <f t="shared" si="457"/>
        <v>1</v>
      </c>
      <c r="Y1449" s="76">
        <f t="shared" si="458"/>
        <v>0.5</v>
      </c>
      <c r="Z1449" s="76">
        <f t="shared" si="440"/>
        <v>0.5</v>
      </c>
      <c r="AA1449" s="76">
        <f t="shared" si="459"/>
        <v>-0.69314718055994529</v>
      </c>
    </row>
    <row r="1450" spans="1:27" x14ac:dyDescent="0.25">
      <c r="A1450">
        <v>0</v>
      </c>
      <c r="B1450">
        <v>0</v>
      </c>
      <c r="C1450">
        <v>1</v>
      </c>
      <c r="E1450" s="87">
        <f t="shared" si="441"/>
        <v>0</v>
      </c>
      <c r="F1450" s="87">
        <f t="shared" si="442"/>
        <v>1</v>
      </c>
      <c r="G1450" s="87">
        <f t="shared" si="443"/>
        <v>0.5</v>
      </c>
      <c r="H1450" s="87">
        <f t="shared" si="444"/>
        <v>0.5</v>
      </c>
      <c r="I1450" s="87">
        <f t="shared" si="445"/>
        <v>-0.69314718055994529</v>
      </c>
      <c r="K1450" s="76">
        <f t="shared" si="446"/>
        <v>0.605195533283861</v>
      </c>
      <c r="L1450" s="76">
        <f t="shared" si="447"/>
        <v>1.8316103146534117</v>
      </c>
      <c r="M1450" s="76">
        <f t="shared" si="448"/>
        <v>0.64684406084231982</v>
      </c>
      <c r="N1450" s="76">
        <f t="shared" si="449"/>
        <v>0.35315593915768018</v>
      </c>
      <c r="O1450" s="76">
        <f t="shared" si="450"/>
        <v>-1.0408455656056446</v>
      </c>
      <c r="Q1450" s="76">
        <f t="shared" si="451"/>
        <v>0.605195533283861</v>
      </c>
      <c r="R1450" s="76">
        <f t="shared" si="452"/>
        <v>1.8316103146534117</v>
      </c>
      <c r="S1450" s="76">
        <f t="shared" si="453"/>
        <v>0.64684406084231982</v>
      </c>
      <c r="T1450" s="76">
        <f t="shared" si="454"/>
        <v>0.35315593915768018</v>
      </c>
      <c r="U1450" s="76">
        <f t="shared" si="455"/>
        <v>-1.0408455656056446</v>
      </c>
      <c r="W1450" s="76">
        <f t="shared" si="456"/>
        <v>0</v>
      </c>
      <c r="X1450" s="76">
        <f t="shared" si="457"/>
        <v>1</v>
      </c>
      <c r="Y1450" s="76">
        <f t="shared" si="458"/>
        <v>0.5</v>
      </c>
      <c r="Z1450" s="76">
        <f t="shared" si="440"/>
        <v>0.5</v>
      </c>
      <c r="AA1450" s="76">
        <f t="shared" si="459"/>
        <v>-0.69314718055994529</v>
      </c>
    </row>
    <row r="1451" spans="1:27" x14ac:dyDescent="0.25">
      <c r="A1451">
        <v>0</v>
      </c>
      <c r="B1451">
        <v>0</v>
      </c>
      <c r="C1451">
        <v>1</v>
      </c>
      <c r="E1451" s="87">
        <f t="shared" si="441"/>
        <v>0</v>
      </c>
      <c r="F1451" s="87">
        <f t="shared" si="442"/>
        <v>1</v>
      </c>
      <c r="G1451" s="87">
        <f t="shared" si="443"/>
        <v>0.5</v>
      </c>
      <c r="H1451" s="87">
        <f t="shared" si="444"/>
        <v>0.5</v>
      </c>
      <c r="I1451" s="87">
        <f t="shared" si="445"/>
        <v>-0.69314718055994529</v>
      </c>
      <c r="K1451" s="76">
        <f t="shared" si="446"/>
        <v>0.605195533283861</v>
      </c>
      <c r="L1451" s="76">
        <f t="shared" si="447"/>
        <v>1.8316103146534117</v>
      </c>
      <c r="M1451" s="76">
        <f t="shared" si="448"/>
        <v>0.64684406084231982</v>
      </c>
      <c r="N1451" s="76">
        <f t="shared" si="449"/>
        <v>0.35315593915768018</v>
      </c>
      <c r="O1451" s="76">
        <f t="shared" si="450"/>
        <v>-1.0408455656056446</v>
      </c>
      <c r="Q1451" s="76">
        <f t="shared" si="451"/>
        <v>0.605195533283861</v>
      </c>
      <c r="R1451" s="76">
        <f t="shared" si="452"/>
        <v>1.8316103146534117</v>
      </c>
      <c r="S1451" s="76">
        <f t="shared" si="453"/>
        <v>0.64684406084231982</v>
      </c>
      <c r="T1451" s="76">
        <f t="shared" si="454"/>
        <v>0.35315593915768018</v>
      </c>
      <c r="U1451" s="76">
        <f t="shared" si="455"/>
        <v>-1.0408455656056446</v>
      </c>
      <c r="W1451" s="76">
        <f t="shared" si="456"/>
        <v>0</v>
      </c>
      <c r="X1451" s="76">
        <f t="shared" si="457"/>
        <v>1</v>
      </c>
      <c r="Y1451" s="76">
        <f t="shared" si="458"/>
        <v>0.5</v>
      </c>
      <c r="Z1451" s="76">
        <f t="shared" si="440"/>
        <v>0.5</v>
      </c>
      <c r="AA1451" s="76">
        <f t="shared" si="459"/>
        <v>-0.69314718055994529</v>
      </c>
    </row>
    <row r="1452" spans="1:27" x14ac:dyDescent="0.25">
      <c r="A1452">
        <v>0</v>
      </c>
      <c r="B1452">
        <v>0</v>
      </c>
      <c r="C1452">
        <v>1</v>
      </c>
      <c r="E1452" s="87">
        <f t="shared" si="441"/>
        <v>0</v>
      </c>
      <c r="F1452" s="87">
        <f t="shared" si="442"/>
        <v>1</v>
      </c>
      <c r="G1452" s="87">
        <f t="shared" si="443"/>
        <v>0.5</v>
      </c>
      <c r="H1452" s="87">
        <f t="shared" si="444"/>
        <v>0.5</v>
      </c>
      <c r="I1452" s="87">
        <f t="shared" si="445"/>
        <v>-0.69314718055994529</v>
      </c>
      <c r="K1452" s="76">
        <f t="shared" si="446"/>
        <v>0.605195533283861</v>
      </c>
      <c r="L1452" s="76">
        <f t="shared" si="447"/>
        <v>1.8316103146534117</v>
      </c>
      <c r="M1452" s="76">
        <f t="shared" si="448"/>
        <v>0.64684406084231982</v>
      </c>
      <c r="N1452" s="76">
        <f t="shared" si="449"/>
        <v>0.35315593915768018</v>
      </c>
      <c r="O1452" s="76">
        <f t="shared" si="450"/>
        <v>-1.0408455656056446</v>
      </c>
      <c r="Q1452" s="76">
        <f t="shared" si="451"/>
        <v>0.605195533283861</v>
      </c>
      <c r="R1452" s="76">
        <f t="shared" si="452"/>
        <v>1.8316103146534117</v>
      </c>
      <c r="S1452" s="76">
        <f t="shared" si="453"/>
        <v>0.64684406084231982</v>
      </c>
      <c r="T1452" s="76">
        <f t="shared" si="454"/>
        <v>0.35315593915768018</v>
      </c>
      <c r="U1452" s="76">
        <f t="shared" si="455"/>
        <v>-1.0408455656056446</v>
      </c>
      <c r="W1452" s="76">
        <f t="shared" si="456"/>
        <v>0</v>
      </c>
      <c r="X1452" s="76">
        <f t="shared" si="457"/>
        <v>1</v>
      </c>
      <c r="Y1452" s="76">
        <f t="shared" si="458"/>
        <v>0.5</v>
      </c>
      <c r="Z1452" s="76">
        <f t="shared" si="440"/>
        <v>0.5</v>
      </c>
      <c r="AA1452" s="76">
        <f t="shared" si="459"/>
        <v>-0.69314718055994529</v>
      </c>
    </row>
    <row r="1453" spans="1:27" x14ac:dyDescent="0.25">
      <c r="A1453">
        <v>0</v>
      </c>
      <c r="B1453">
        <v>0</v>
      </c>
      <c r="C1453">
        <v>1</v>
      </c>
      <c r="E1453" s="87">
        <f t="shared" si="441"/>
        <v>0</v>
      </c>
      <c r="F1453" s="87">
        <f t="shared" si="442"/>
        <v>1</v>
      </c>
      <c r="G1453" s="87">
        <f t="shared" si="443"/>
        <v>0.5</v>
      </c>
      <c r="H1453" s="87">
        <f t="shared" si="444"/>
        <v>0.5</v>
      </c>
      <c r="I1453" s="87">
        <f t="shared" si="445"/>
        <v>-0.69314718055994529</v>
      </c>
      <c r="K1453" s="76">
        <f t="shared" si="446"/>
        <v>0.605195533283861</v>
      </c>
      <c r="L1453" s="76">
        <f t="shared" si="447"/>
        <v>1.8316103146534117</v>
      </c>
      <c r="M1453" s="76">
        <f t="shared" si="448"/>
        <v>0.64684406084231982</v>
      </c>
      <c r="N1453" s="76">
        <f t="shared" si="449"/>
        <v>0.35315593915768018</v>
      </c>
      <c r="O1453" s="76">
        <f t="shared" si="450"/>
        <v>-1.0408455656056446</v>
      </c>
      <c r="Q1453" s="76">
        <f t="shared" si="451"/>
        <v>0.605195533283861</v>
      </c>
      <c r="R1453" s="76">
        <f t="shared" si="452"/>
        <v>1.8316103146534117</v>
      </c>
      <c r="S1453" s="76">
        <f t="shared" si="453"/>
        <v>0.64684406084231982</v>
      </c>
      <c r="T1453" s="76">
        <f t="shared" si="454"/>
        <v>0.35315593915768018</v>
      </c>
      <c r="U1453" s="76">
        <f t="shared" si="455"/>
        <v>-1.0408455656056446</v>
      </c>
      <c r="W1453" s="76">
        <f t="shared" si="456"/>
        <v>0</v>
      </c>
      <c r="X1453" s="76">
        <f t="shared" si="457"/>
        <v>1</v>
      </c>
      <c r="Y1453" s="76">
        <f t="shared" si="458"/>
        <v>0.5</v>
      </c>
      <c r="Z1453" s="76">
        <f t="shared" si="440"/>
        <v>0.5</v>
      </c>
      <c r="AA1453" s="76">
        <f t="shared" si="459"/>
        <v>-0.69314718055994529</v>
      </c>
    </row>
    <row r="1454" spans="1:27" x14ac:dyDescent="0.25">
      <c r="A1454">
        <v>0</v>
      </c>
      <c r="B1454">
        <v>0</v>
      </c>
      <c r="C1454">
        <v>1</v>
      </c>
      <c r="E1454" s="87">
        <f t="shared" si="441"/>
        <v>0</v>
      </c>
      <c r="F1454" s="87">
        <f t="shared" si="442"/>
        <v>1</v>
      </c>
      <c r="G1454" s="87">
        <f t="shared" si="443"/>
        <v>0.5</v>
      </c>
      <c r="H1454" s="87">
        <f t="shared" si="444"/>
        <v>0.5</v>
      </c>
      <c r="I1454" s="87">
        <f t="shared" si="445"/>
        <v>-0.69314718055994529</v>
      </c>
      <c r="K1454" s="76">
        <f t="shared" si="446"/>
        <v>0.605195533283861</v>
      </c>
      <c r="L1454" s="76">
        <f t="shared" si="447"/>
        <v>1.8316103146534117</v>
      </c>
      <c r="M1454" s="76">
        <f t="shared" si="448"/>
        <v>0.64684406084231982</v>
      </c>
      <c r="N1454" s="76">
        <f t="shared" si="449"/>
        <v>0.35315593915768018</v>
      </c>
      <c r="O1454" s="76">
        <f t="shared" si="450"/>
        <v>-1.0408455656056446</v>
      </c>
      <c r="Q1454" s="76">
        <f t="shared" si="451"/>
        <v>0.605195533283861</v>
      </c>
      <c r="R1454" s="76">
        <f t="shared" si="452"/>
        <v>1.8316103146534117</v>
      </c>
      <c r="S1454" s="76">
        <f t="shared" si="453"/>
        <v>0.64684406084231982</v>
      </c>
      <c r="T1454" s="76">
        <f t="shared" si="454"/>
        <v>0.35315593915768018</v>
      </c>
      <c r="U1454" s="76">
        <f t="shared" si="455"/>
        <v>-1.0408455656056446</v>
      </c>
      <c r="W1454" s="76">
        <f t="shared" si="456"/>
        <v>0</v>
      </c>
      <c r="X1454" s="76">
        <f t="shared" si="457"/>
        <v>1</v>
      </c>
      <c r="Y1454" s="76">
        <f t="shared" si="458"/>
        <v>0.5</v>
      </c>
      <c r="Z1454" s="76">
        <f t="shared" si="440"/>
        <v>0.5</v>
      </c>
      <c r="AA1454" s="76">
        <f t="shared" si="459"/>
        <v>-0.69314718055994529</v>
      </c>
    </row>
    <row r="1455" spans="1:27" x14ac:dyDescent="0.25">
      <c r="A1455">
        <v>0</v>
      </c>
      <c r="B1455">
        <v>1</v>
      </c>
      <c r="C1455">
        <v>1</v>
      </c>
      <c r="E1455" s="87">
        <f t="shared" si="441"/>
        <v>1.462280267582817</v>
      </c>
      <c r="F1455" s="87">
        <f t="shared" si="442"/>
        <v>4.3157894714615983</v>
      </c>
      <c r="G1455" s="87">
        <f t="shared" si="443"/>
        <v>0.81188118804015652</v>
      </c>
      <c r="H1455" s="87">
        <f t="shared" si="444"/>
        <v>0.18811881195984348</v>
      </c>
      <c r="I1455" s="87">
        <f t="shared" si="445"/>
        <v>-1.6706815372567037</v>
      </c>
      <c r="K1455" s="76">
        <f t="shared" si="446"/>
        <v>2.0674758008666778</v>
      </c>
      <c r="L1455" s="76">
        <f t="shared" si="447"/>
        <v>7.9048445118016568</v>
      </c>
      <c r="M1455" s="76">
        <f t="shared" si="448"/>
        <v>0.88770157652110693</v>
      </c>
      <c r="N1455" s="76">
        <f t="shared" si="449"/>
        <v>0.11229842347889307</v>
      </c>
      <c r="O1455" s="76">
        <f t="shared" si="450"/>
        <v>-2.1865954558145249</v>
      </c>
      <c r="Q1455" s="76">
        <f t="shared" si="451"/>
        <v>4.0773020688385255</v>
      </c>
      <c r="R1455" s="76">
        <f t="shared" si="452"/>
        <v>58.986114505249297</v>
      </c>
      <c r="S1455" s="76">
        <f t="shared" si="453"/>
        <v>0.98332947535862669</v>
      </c>
      <c r="T1455" s="76">
        <f t="shared" si="454"/>
        <v>1.6670524641373308E-2</v>
      </c>
      <c r="U1455" s="76">
        <f t="shared" si="455"/>
        <v>-4.0941131105267123</v>
      </c>
      <c r="W1455" s="76">
        <f t="shared" si="456"/>
        <v>0</v>
      </c>
      <c r="X1455" s="76">
        <f t="shared" si="457"/>
        <v>1</v>
      </c>
      <c r="Y1455" s="76">
        <f t="shared" si="458"/>
        <v>0.5</v>
      </c>
      <c r="Z1455" s="76">
        <f t="shared" si="440"/>
        <v>0.5</v>
      </c>
      <c r="AA1455" s="76">
        <f t="shared" si="459"/>
        <v>-0.69314718055994529</v>
      </c>
    </row>
    <row r="1456" spans="1:27" x14ac:dyDescent="0.25">
      <c r="A1456">
        <v>0</v>
      </c>
      <c r="B1456">
        <v>1</v>
      </c>
      <c r="C1456">
        <v>0</v>
      </c>
      <c r="E1456" s="87">
        <f t="shared" si="441"/>
        <v>1.462280267582817</v>
      </c>
      <c r="F1456" s="87">
        <f t="shared" si="442"/>
        <v>4.3157894714615983</v>
      </c>
      <c r="G1456" s="87">
        <f t="shared" si="443"/>
        <v>0.81188118804015652</v>
      </c>
      <c r="H1456" s="87">
        <f t="shared" si="444"/>
        <v>0.18811881195984348</v>
      </c>
      <c r="I1456" s="87">
        <f t="shared" si="445"/>
        <v>-1.6706815372567037</v>
      </c>
      <c r="K1456" s="76">
        <f t="shared" si="446"/>
        <v>1.462280267582817</v>
      </c>
      <c r="L1456" s="76">
        <f t="shared" si="447"/>
        <v>4.3157894714615983</v>
      </c>
      <c r="M1456" s="76">
        <f t="shared" si="448"/>
        <v>0.81188118804015652</v>
      </c>
      <c r="N1456" s="76">
        <f t="shared" si="449"/>
        <v>0.18811881195984348</v>
      </c>
      <c r="O1456" s="76">
        <f t="shared" si="450"/>
        <v>-1.6706815372567037</v>
      </c>
      <c r="Q1456" s="76">
        <f t="shared" si="451"/>
        <v>1.462280267582817</v>
      </c>
      <c r="R1456" s="76">
        <f t="shared" si="452"/>
        <v>4.3157894714615983</v>
      </c>
      <c r="S1456" s="76">
        <f t="shared" si="453"/>
        <v>0.81188118804015652</v>
      </c>
      <c r="T1456" s="76">
        <f t="shared" si="454"/>
        <v>0.18811881195984348</v>
      </c>
      <c r="U1456" s="76">
        <f t="shared" si="455"/>
        <v>-1.6706815372567037</v>
      </c>
      <c r="W1456" s="76">
        <f t="shared" si="456"/>
        <v>0</v>
      </c>
      <c r="X1456" s="76">
        <f t="shared" si="457"/>
        <v>1</v>
      </c>
      <c r="Y1456" s="76">
        <f t="shared" si="458"/>
        <v>0.5</v>
      </c>
      <c r="Z1456" s="76">
        <f t="shared" si="440"/>
        <v>0.5</v>
      </c>
      <c r="AA1456" s="76">
        <f t="shared" si="459"/>
        <v>-0.69314718055994529</v>
      </c>
    </row>
    <row r="1457" spans="1:27" x14ac:dyDescent="0.25">
      <c r="A1457">
        <v>0</v>
      </c>
      <c r="B1457">
        <v>0</v>
      </c>
      <c r="C1457">
        <v>1</v>
      </c>
      <c r="E1457" s="87">
        <f t="shared" si="441"/>
        <v>0</v>
      </c>
      <c r="F1457" s="87">
        <f t="shared" si="442"/>
        <v>1</v>
      </c>
      <c r="G1457" s="87">
        <f t="shared" si="443"/>
        <v>0.5</v>
      </c>
      <c r="H1457" s="87">
        <f t="shared" si="444"/>
        <v>0.5</v>
      </c>
      <c r="I1457" s="87">
        <f t="shared" si="445"/>
        <v>-0.69314718055994529</v>
      </c>
      <c r="K1457" s="76">
        <f t="shared" si="446"/>
        <v>0.605195533283861</v>
      </c>
      <c r="L1457" s="76">
        <f t="shared" si="447"/>
        <v>1.8316103146534117</v>
      </c>
      <c r="M1457" s="76">
        <f t="shared" si="448"/>
        <v>0.64684406084231982</v>
      </c>
      <c r="N1457" s="76">
        <f t="shared" si="449"/>
        <v>0.35315593915768018</v>
      </c>
      <c r="O1457" s="76">
        <f t="shared" si="450"/>
        <v>-1.0408455656056446</v>
      </c>
      <c r="Q1457" s="76">
        <f t="shared" si="451"/>
        <v>0.605195533283861</v>
      </c>
      <c r="R1457" s="76">
        <f t="shared" si="452"/>
        <v>1.8316103146534117</v>
      </c>
      <c r="S1457" s="76">
        <f t="shared" si="453"/>
        <v>0.64684406084231982</v>
      </c>
      <c r="T1457" s="76">
        <f t="shared" si="454"/>
        <v>0.35315593915768018</v>
      </c>
      <c r="U1457" s="76">
        <f t="shared" si="455"/>
        <v>-1.0408455656056446</v>
      </c>
      <c r="W1457" s="76">
        <f t="shared" si="456"/>
        <v>0</v>
      </c>
      <c r="X1457" s="76">
        <f t="shared" si="457"/>
        <v>1</v>
      </c>
      <c r="Y1457" s="76">
        <f t="shared" si="458"/>
        <v>0.5</v>
      </c>
      <c r="Z1457" s="76">
        <f t="shared" si="440"/>
        <v>0.5</v>
      </c>
      <c r="AA1457" s="76">
        <f t="shared" si="459"/>
        <v>-0.69314718055994529</v>
      </c>
    </row>
    <row r="1458" spans="1:27" x14ac:dyDescent="0.25">
      <c r="A1458">
        <v>0</v>
      </c>
      <c r="B1458">
        <v>1</v>
      </c>
      <c r="C1458">
        <v>1</v>
      </c>
      <c r="E1458" s="87">
        <f t="shared" si="441"/>
        <v>1.462280267582817</v>
      </c>
      <c r="F1458" s="87">
        <f t="shared" si="442"/>
        <v>4.3157894714615983</v>
      </c>
      <c r="G1458" s="87">
        <f t="shared" si="443"/>
        <v>0.81188118804015652</v>
      </c>
      <c r="H1458" s="87">
        <f t="shared" si="444"/>
        <v>0.18811881195984348</v>
      </c>
      <c r="I1458" s="87">
        <f t="shared" si="445"/>
        <v>-1.6706815372567037</v>
      </c>
      <c r="K1458" s="76">
        <f t="shared" si="446"/>
        <v>2.0674758008666778</v>
      </c>
      <c r="L1458" s="76">
        <f t="shared" si="447"/>
        <v>7.9048445118016568</v>
      </c>
      <c r="M1458" s="76">
        <f t="shared" si="448"/>
        <v>0.88770157652110693</v>
      </c>
      <c r="N1458" s="76">
        <f t="shared" si="449"/>
        <v>0.11229842347889307</v>
      </c>
      <c r="O1458" s="76">
        <f t="shared" si="450"/>
        <v>-2.1865954558145249</v>
      </c>
      <c r="Q1458" s="76">
        <f t="shared" si="451"/>
        <v>4.0773020688385255</v>
      </c>
      <c r="R1458" s="76">
        <f t="shared" si="452"/>
        <v>58.986114505249297</v>
      </c>
      <c r="S1458" s="76">
        <f t="shared" si="453"/>
        <v>0.98332947535862669</v>
      </c>
      <c r="T1458" s="76">
        <f t="shared" si="454"/>
        <v>1.6670524641373308E-2</v>
      </c>
      <c r="U1458" s="76">
        <f t="shared" si="455"/>
        <v>-4.0941131105267123</v>
      </c>
      <c r="W1458" s="76">
        <f t="shared" si="456"/>
        <v>0</v>
      </c>
      <c r="X1458" s="76">
        <f t="shared" si="457"/>
        <v>1</v>
      </c>
      <c r="Y1458" s="76">
        <f t="shared" si="458"/>
        <v>0.5</v>
      </c>
      <c r="Z1458" s="76">
        <f t="shared" si="440"/>
        <v>0.5</v>
      </c>
      <c r="AA1458" s="76">
        <f t="shared" si="459"/>
        <v>-0.69314718055994529</v>
      </c>
    </row>
    <row r="1459" spans="1:27" x14ac:dyDescent="0.25">
      <c r="A1459">
        <v>0</v>
      </c>
      <c r="B1459">
        <v>0</v>
      </c>
      <c r="C1459">
        <v>0</v>
      </c>
      <c r="E1459" s="87">
        <f t="shared" si="441"/>
        <v>0</v>
      </c>
      <c r="F1459" s="87">
        <f t="shared" si="442"/>
        <v>1</v>
      </c>
      <c r="G1459" s="87">
        <f t="shared" si="443"/>
        <v>0.5</v>
      </c>
      <c r="H1459" s="87">
        <f t="shared" si="444"/>
        <v>0.5</v>
      </c>
      <c r="I1459" s="87">
        <f t="shared" si="445"/>
        <v>-0.69314718055994529</v>
      </c>
      <c r="K1459" s="76">
        <f t="shared" si="446"/>
        <v>0</v>
      </c>
      <c r="L1459" s="76">
        <f t="shared" si="447"/>
        <v>1</v>
      </c>
      <c r="M1459" s="76">
        <f t="shared" si="448"/>
        <v>0.5</v>
      </c>
      <c r="N1459" s="76">
        <f t="shared" si="449"/>
        <v>0.5</v>
      </c>
      <c r="O1459" s="76">
        <f t="shared" si="450"/>
        <v>-0.69314718055994529</v>
      </c>
      <c r="Q1459" s="76">
        <f t="shared" si="451"/>
        <v>0</v>
      </c>
      <c r="R1459" s="76">
        <f t="shared" si="452"/>
        <v>1</v>
      </c>
      <c r="S1459" s="76">
        <f t="shared" si="453"/>
        <v>0.5</v>
      </c>
      <c r="T1459" s="76">
        <f t="shared" si="454"/>
        <v>0.5</v>
      </c>
      <c r="U1459" s="76">
        <f t="shared" si="455"/>
        <v>-0.69314718055994529</v>
      </c>
      <c r="W1459" s="76">
        <f t="shared" si="456"/>
        <v>0</v>
      </c>
      <c r="X1459" s="76">
        <f t="shared" si="457"/>
        <v>1</v>
      </c>
      <c r="Y1459" s="76">
        <f t="shared" si="458"/>
        <v>0.5</v>
      </c>
      <c r="Z1459" s="76">
        <f t="shared" si="440"/>
        <v>0.5</v>
      </c>
      <c r="AA1459" s="76">
        <f t="shared" si="459"/>
        <v>-0.69314718055994529</v>
      </c>
    </row>
    <row r="1460" spans="1:27" x14ac:dyDescent="0.25">
      <c r="A1460">
        <v>0</v>
      </c>
      <c r="B1460">
        <v>1</v>
      </c>
      <c r="C1460">
        <v>1</v>
      </c>
      <c r="E1460" s="87">
        <f t="shared" si="441"/>
        <v>1.462280267582817</v>
      </c>
      <c r="F1460" s="87">
        <f t="shared" si="442"/>
        <v>4.3157894714615983</v>
      </c>
      <c r="G1460" s="87">
        <f t="shared" si="443"/>
        <v>0.81188118804015652</v>
      </c>
      <c r="H1460" s="87">
        <f t="shared" si="444"/>
        <v>0.18811881195984348</v>
      </c>
      <c r="I1460" s="87">
        <f t="shared" si="445"/>
        <v>-1.6706815372567037</v>
      </c>
      <c r="K1460" s="76">
        <f t="shared" si="446"/>
        <v>2.0674758008666778</v>
      </c>
      <c r="L1460" s="76">
        <f t="shared" si="447"/>
        <v>7.9048445118016568</v>
      </c>
      <c r="M1460" s="76">
        <f t="shared" si="448"/>
        <v>0.88770157652110693</v>
      </c>
      <c r="N1460" s="76">
        <f t="shared" si="449"/>
        <v>0.11229842347889307</v>
      </c>
      <c r="O1460" s="76">
        <f t="shared" si="450"/>
        <v>-2.1865954558145249</v>
      </c>
      <c r="Q1460" s="76">
        <f t="shared" si="451"/>
        <v>4.0773020688385255</v>
      </c>
      <c r="R1460" s="76">
        <f t="shared" si="452"/>
        <v>58.986114505249297</v>
      </c>
      <c r="S1460" s="76">
        <f t="shared" si="453"/>
        <v>0.98332947535862669</v>
      </c>
      <c r="T1460" s="76">
        <f t="shared" si="454"/>
        <v>1.6670524641373308E-2</v>
      </c>
      <c r="U1460" s="76">
        <f t="shared" si="455"/>
        <v>-4.0941131105267123</v>
      </c>
      <c r="W1460" s="76">
        <f t="shared" si="456"/>
        <v>0</v>
      </c>
      <c r="X1460" s="76">
        <f t="shared" si="457"/>
        <v>1</v>
      </c>
      <c r="Y1460" s="76">
        <f t="shared" si="458"/>
        <v>0.5</v>
      </c>
      <c r="Z1460" s="76">
        <f t="shared" si="440"/>
        <v>0.5</v>
      </c>
      <c r="AA1460" s="76">
        <f t="shared" si="459"/>
        <v>-0.69314718055994529</v>
      </c>
    </row>
    <row r="1461" spans="1:27" x14ac:dyDescent="0.25">
      <c r="A1461">
        <v>0</v>
      </c>
      <c r="B1461">
        <v>0</v>
      </c>
      <c r="C1461">
        <v>1</v>
      </c>
      <c r="E1461" s="87">
        <f t="shared" si="441"/>
        <v>0</v>
      </c>
      <c r="F1461" s="87">
        <f t="shared" si="442"/>
        <v>1</v>
      </c>
      <c r="G1461" s="87">
        <f t="shared" si="443"/>
        <v>0.5</v>
      </c>
      <c r="H1461" s="87">
        <f t="shared" si="444"/>
        <v>0.5</v>
      </c>
      <c r="I1461" s="87">
        <f t="shared" si="445"/>
        <v>-0.69314718055994529</v>
      </c>
      <c r="K1461" s="76">
        <f t="shared" si="446"/>
        <v>0.605195533283861</v>
      </c>
      <c r="L1461" s="76">
        <f t="shared" si="447"/>
        <v>1.8316103146534117</v>
      </c>
      <c r="M1461" s="76">
        <f t="shared" si="448"/>
        <v>0.64684406084231982</v>
      </c>
      <c r="N1461" s="76">
        <f t="shared" si="449"/>
        <v>0.35315593915768018</v>
      </c>
      <c r="O1461" s="76">
        <f t="shared" si="450"/>
        <v>-1.0408455656056446</v>
      </c>
      <c r="Q1461" s="76">
        <f t="shared" si="451"/>
        <v>0.605195533283861</v>
      </c>
      <c r="R1461" s="76">
        <f t="shared" si="452"/>
        <v>1.8316103146534117</v>
      </c>
      <c r="S1461" s="76">
        <f t="shared" si="453"/>
        <v>0.64684406084231982</v>
      </c>
      <c r="T1461" s="76">
        <f t="shared" si="454"/>
        <v>0.35315593915768018</v>
      </c>
      <c r="U1461" s="76">
        <f t="shared" si="455"/>
        <v>-1.0408455656056446</v>
      </c>
      <c r="W1461" s="76">
        <f t="shared" si="456"/>
        <v>0</v>
      </c>
      <c r="X1461" s="76">
        <f t="shared" si="457"/>
        <v>1</v>
      </c>
      <c r="Y1461" s="76">
        <f t="shared" si="458"/>
        <v>0.5</v>
      </c>
      <c r="Z1461" s="76">
        <f t="shared" si="440"/>
        <v>0.5</v>
      </c>
      <c r="AA1461" s="76">
        <f t="shared" si="459"/>
        <v>-0.69314718055994529</v>
      </c>
    </row>
    <row r="1462" spans="1:27" x14ac:dyDescent="0.25">
      <c r="A1462">
        <v>0</v>
      </c>
      <c r="B1462">
        <v>0</v>
      </c>
      <c r="C1462">
        <v>1</v>
      </c>
      <c r="E1462" s="87">
        <f t="shared" si="441"/>
        <v>0</v>
      </c>
      <c r="F1462" s="87">
        <f t="shared" si="442"/>
        <v>1</v>
      </c>
      <c r="G1462" s="87">
        <f t="shared" si="443"/>
        <v>0.5</v>
      </c>
      <c r="H1462" s="87">
        <f t="shared" si="444"/>
        <v>0.5</v>
      </c>
      <c r="I1462" s="87">
        <f t="shared" si="445"/>
        <v>-0.69314718055994529</v>
      </c>
      <c r="K1462" s="76">
        <f t="shared" si="446"/>
        <v>0.605195533283861</v>
      </c>
      <c r="L1462" s="76">
        <f t="shared" si="447"/>
        <v>1.8316103146534117</v>
      </c>
      <c r="M1462" s="76">
        <f t="shared" si="448"/>
        <v>0.64684406084231982</v>
      </c>
      <c r="N1462" s="76">
        <f t="shared" si="449"/>
        <v>0.35315593915768018</v>
      </c>
      <c r="O1462" s="76">
        <f t="shared" si="450"/>
        <v>-1.0408455656056446</v>
      </c>
      <c r="Q1462" s="76">
        <f t="shared" si="451"/>
        <v>0.605195533283861</v>
      </c>
      <c r="R1462" s="76">
        <f t="shared" si="452"/>
        <v>1.8316103146534117</v>
      </c>
      <c r="S1462" s="76">
        <f t="shared" si="453"/>
        <v>0.64684406084231982</v>
      </c>
      <c r="T1462" s="76">
        <f t="shared" si="454"/>
        <v>0.35315593915768018</v>
      </c>
      <c r="U1462" s="76">
        <f t="shared" si="455"/>
        <v>-1.0408455656056446</v>
      </c>
      <c r="W1462" s="76">
        <f t="shared" si="456"/>
        <v>0</v>
      </c>
      <c r="X1462" s="76">
        <f t="shared" si="457"/>
        <v>1</v>
      </c>
      <c r="Y1462" s="76">
        <f t="shared" si="458"/>
        <v>0.5</v>
      </c>
      <c r="Z1462" s="76">
        <f t="shared" si="440"/>
        <v>0.5</v>
      </c>
      <c r="AA1462" s="76">
        <f t="shared" si="459"/>
        <v>-0.69314718055994529</v>
      </c>
    </row>
    <row r="1463" spans="1:27" x14ac:dyDescent="0.25">
      <c r="A1463">
        <v>0</v>
      </c>
      <c r="B1463">
        <v>0</v>
      </c>
      <c r="C1463">
        <v>1</v>
      </c>
      <c r="E1463" s="87">
        <f t="shared" si="441"/>
        <v>0</v>
      </c>
      <c r="F1463" s="87">
        <f t="shared" si="442"/>
        <v>1</v>
      </c>
      <c r="G1463" s="87">
        <f t="shared" si="443"/>
        <v>0.5</v>
      </c>
      <c r="H1463" s="87">
        <f t="shared" si="444"/>
        <v>0.5</v>
      </c>
      <c r="I1463" s="87">
        <f t="shared" si="445"/>
        <v>-0.69314718055994529</v>
      </c>
      <c r="K1463" s="76">
        <f t="shared" si="446"/>
        <v>0.605195533283861</v>
      </c>
      <c r="L1463" s="76">
        <f t="shared" si="447"/>
        <v>1.8316103146534117</v>
      </c>
      <c r="M1463" s="76">
        <f t="shared" si="448"/>
        <v>0.64684406084231982</v>
      </c>
      <c r="N1463" s="76">
        <f t="shared" si="449"/>
        <v>0.35315593915768018</v>
      </c>
      <c r="O1463" s="76">
        <f t="shared" si="450"/>
        <v>-1.0408455656056446</v>
      </c>
      <c r="Q1463" s="76">
        <f t="shared" si="451"/>
        <v>0.605195533283861</v>
      </c>
      <c r="R1463" s="76">
        <f t="shared" si="452"/>
        <v>1.8316103146534117</v>
      </c>
      <c r="S1463" s="76">
        <f t="shared" si="453"/>
        <v>0.64684406084231982</v>
      </c>
      <c r="T1463" s="76">
        <f t="shared" si="454"/>
        <v>0.35315593915768018</v>
      </c>
      <c r="U1463" s="76">
        <f t="shared" si="455"/>
        <v>-1.0408455656056446</v>
      </c>
      <c r="W1463" s="76">
        <f t="shared" si="456"/>
        <v>0</v>
      </c>
      <c r="X1463" s="76">
        <f t="shared" si="457"/>
        <v>1</v>
      </c>
      <c r="Y1463" s="76">
        <f t="shared" si="458"/>
        <v>0.5</v>
      </c>
      <c r="Z1463" s="76">
        <f t="shared" si="440"/>
        <v>0.5</v>
      </c>
      <c r="AA1463" s="76">
        <f t="shared" si="459"/>
        <v>-0.69314718055994529</v>
      </c>
    </row>
    <row r="1464" spans="1:27" x14ac:dyDescent="0.25">
      <c r="A1464">
        <v>0</v>
      </c>
      <c r="B1464">
        <v>0</v>
      </c>
      <c r="C1464">
        <v>0</v>
      </c>
      <c r="E1464" s="87">
        <f t="shared" si="441"/>
        <v>0</v>
      </c>
      <c r="F1464" s="87">
        <f t="shared" si="442"/>
        <v>1</v>
      </c>
      <c r="G1464" s="87">
        <f t="shared" si="443"/>
        <v>0.5</v>
      </c>
      <c r="H1464" s="87">
        <f t="shared" si="444"/>
        <v>0.5</v>
      </c>
      <c r="I1464" s="87">
        <f t="shared" si="445"/>
        <v>-0.69314718055994529</v>
      </c>
      <c r="K1464" s="76">
        <f t="shared" si="446"/>
        <v>0</v>
      </c>
      <c r="L1464" s="76">
        <f t="shared" si="447"/>
        <v>1</v>
      </c>
      <c r="M1464" s="76">
        <f t="shared" si="448"/>
        <v>0.5</v>
      </c>
      <c r="N1464" s="76">
        <f t="shared" si="449"/>
        <v>0.5</v>
      </c>
      <c r="O1464" s="76">
        <f t="shared" si="450"/>
        <v>-0.69314718055994529</v>
      </c>
      <c r="Q1464" s="76">
        <f t="shared" si="451"/>
        <v>0</v>
      </c>
      <c r="R1464" s="76">
        <f t="shared" si="452"/>
        <v>1</v>
      </c>
      <c r="S1464" s="76">
        <f t="shared" si="453"/>
        <v>0.5</v>
      </c>
      <c r="T1464" s="76">
        <f t="shared" si="454"/>
        <v>0.5</v>
      </c>
      <c r="U1464" s="76">
        <f t="shared" si="455"/>
        <v>-0.69314718055994529</v>
      </c>
      <c r="W1464" s="76">
        <f t="shared" si="456"/>
        <v>0</v>
      </c>
      <c r="X1464" s="76">
        <f t="shared" si="457"/>
        <v>1</v>
      </c>
      <c r="Y1464" s="76">
        <f t="shared" si="458"/>
        <v>0.5</v>
      </c>
      <c r="Z1464" s="76">
        <f t="shared" si="440"/>
        <v>0.5</v>
      </c>
      <c r="AA1464" s="76">
        <f t="shared" si="459"/>
        <v>-0.69314718055994529</v>
      </c>
    </row>
    <row r="1465" spans="1:27" x14ac:dyDescent="0.25">
      <c r="A1465">
        <v>0</v>
      </c>
      <c r="B1465">
        <v>1</v>
      </c>
      <c r="C1465">
        <v>0</v>
      </c>
      <c r="E1465" s="87">
        <f t="shared" si="441"/>
        <v>1.462280267582817</v>
      </c>
      <c r="F1465" s="87">
        <f t="shared" si="442"/>
        <v>4.3157894714615983</v>
      </c>
      <c r="G1465" s="87">
        <f t="shared" si="443"/>
        <v>0.81188118804015652</v>
      </c>
      <c r="H1465" s="87">
        <f t="shared" si="444"/>
        <v>0.18811881195984348</v>
      </c>
      <c r="I1465" s="87">
        <f t="shared" si="445"/>
        <v>-1.6706815372567037</v>
      </c>
      <c r="K1465" s="76">
        <f t="shared" si="446"/>
        <v>1.462280267582817</v>
      </c>
      <c r="L1465" s="76">
        <f t="shared" si="447"/>
        <v>4.3157894714615983</v>
      </c>
      <c r="M1465" s="76">
        <f t="shared" si="448"/>
        <v>0.81188118804015652</v>
      </c>
      <c r="N1465" s="76">
        <f t="shared" si="449"/>
        <v>0.18811881195984348</v>
      </c>
      <c r="O1465" s="76">
        <f t="shared" si="450"/>
        <v>-1.6706815372567037</v>
      </c>
      <c r="Q1465" s="76">
        <f t="shared" si="451"/>
        <v>1.462280267582817</v>
      </c>
      <c r="R1465" s="76">
        <f t="shared" si="452"/>
        <v>4.3157894714615983</v>
      </c>
      <c r="S1465" s="76">
        <f t="shared" si="453"/>
        <v>0.81188118804015652</v>
      </c>
      <c r="T1465" s="76">
        <f t="shared" si="454"/>
        <v>0.18811881195984348</v>
      </c>
      <c r="U1465" s="76">
        <f t="shared" si="455"/>
        <v>-1.6706815372567037</v>
      </c>
      <c r="W1465" s="76">
        <f t="shared" si="456"/>
        <v>0</v>
      </c>
      <c r="X1465" s="76">
        <f t="shared" si="457"/>
        <v>1</v>
      </c>
      <c r="Y1465" s="76">
        <f t="shared" si="458"/>
        <v>0.5</v>
      </c>
      <c r="Z1465" s="76">
        <f t="shared" si="440"/>
        <v>0.5</v>
      </c>
      <c r="AA1465" s="76">
        <f t="shared" si="459"/>
        <v>-0.69314718055994529</v>
      </c>
    </row>
    <row r="1466" spans="1:27" x14ac:dyDescent="0.25">
      <c r="A1466">
        <v>0</v>
      </c>
      <c r="B1466">
        <v>0</v>
      </c>
      <c r="C1466">
        <v>1</v>
      </c>
      <c r="E1466" s="87">
        <f t="shared" si="441"/>
        <v>0</v>
      </c>
      <c r="F1466" s="87">
        <f t="shared" si="442"/>
        <v>1</v>
      </c>
      <c r="G1466" s="87">
        <f t="shared" si="443"/>
        <v>0.5</v>
      </c>
      <c r="H1466" s="87">
        <f t="shared" si="444"/>
        <v>0.5</v>
      </c>
      <c r="I1466" s="87">
        <f t="shared" si="445"/>
        <v>-0.69314718055994529</v>
      </c>
      <c r="K1466" s="76">
        <f t="shared" si="446"/>
        <v>0.605195533283861</v>
      </c>
      <c r="L1466" s="76">
        <f t="shared" si="447"/>
        <v>1.8316103146534117</v>
      </c>
      <c r="M1466" s="76">
        <f t="shared" si="448"/>
        <v>0.64684406084231982</v>
      </c>
      <c r="N1466" s="76">
        <f t="shared" si="449"/>
        <v>0.35315593915768018</v>
      </c>
      <c r="O1466" s="76">
        <f t="shared" si="450"/>
        <v>-1.0408455656056446</v>
      </c>
      <c r="Q1466" s="76">
        <f t="shared" si="451"/>
        <v>0.605195533283861</v>
      </c>
      <c r="R1466" s="76">
        <f t="shared" si="452"/>
        <v>1.8316103146534117</v>
      </c>
      <c r="S1466" s="76">
        <f t="shared" si="453"/>
        <v>0.64684406084231982</v>
      </c>
      <c r="T1466" s="76">
        <f t="shared" si="454"/>
        <v>0.35315593915768018</v>
      </c>
      <c r="U1466" s="76">
        <f t="shared" si="455"/>
        <v>-1.0408455656056446</v>
      </c>
      <c r="W1466" s="76">
        <f t="shared" si="456"/>
        <v>0</v>
      </c>
      <c r="X1466" s="76">
        <f t="shared" si="457"/>
        <v>1</v>
      </c>
      <c r="Y1466" s="76">
        <f t="shared" si="458"/>
        <v>0.5</v>
      </c>
      <c r="Z1466" s="76">
        <f t="shared" si="440"/>
        <v>0.5</v>
      </c>
      <c r="AA1466" s="76">
        <f t="shared" si="459"/>
        <v>-0.69314718055994529</v>
      </c>
    </row>
    <row r="1467" spans="1:27" x14ac:dyDescent="0.25">
      <c r="A1467">
        <v>0</v>
      </c>
      <c r="B1467">
        <v>0</v>
      </c>
      <c r="C1467">
        <v>0</v>
      </c>
      <c r="E1467" s="87">
        <f t="shared" si="441"/>
        <v>0</v>
      </c>
      <c r="F1467" s="87">
        <f t="shared" si="442"/>
        <v>1</v>
      </c>
      <c r="G1467" s="87">
        <f t="shared" si="443"/>
        <v>0.5</v>
      </c>
      <c r="H1467" s="87">
        <f t="shared" si="444"/>
        <v>0.5</v>
      </c>
      <c r="I1467" s="87">
        <f t="shared" si="445"/>
        <v>-0.69314718055994529</v>
      </c>
      <c r="K1467" s="76">
        <f t="shared" si="446"/>
        <v>0</v>
      </c>
      <c r="L1467" s="76">
        <f t="shared" si="447"/>
        <v>1</v>
      </c>
      <c r="M1467" s="76">
        <f t="shared" si="448"/>
        <v>0.5</v>
      </c>
      <c r="N1467" s="76">
        <f t="shared" si="449"/>
        <v>0.5</v>
      </c>
      <c r="O1467" s="76">
        <f t="shared" si="450"/>
        <v>-0.69314718055994529</v>
      </c>
      <c r="Q1467" s="76">
        <f t="shared" si="451"/>
        <v>0</v>
      </c>
      <c r="R1467" s="76">
        <f t="shared" si="452"/>
        <v>1</v>
      </c>
      <c r="S1467" s="76">
        <f t="shared" si="453"/>
        <v>0.5</v>
      </c>
      <c r="T1467" s="76">
        <f t="shared" si="454"/>
        <v>0.5</v>
      </c>
      <c r="U1467" s="76">
        <f t="shared" si="455"/>
        <v>-0.69314718055994529</v>
      </c>
      <c r="W1467" s="76">
        <f t="shared" si="456"/>
        <v>0</v>
      </c>
      <c r="X1467" s="76">
        <f t="shared" si="457"/>
        <v>1</v>
      </c>
      <c r="Y1467" s="76">
        <f t="shared" si="458"/>
        <v>0.5</v>
      </c>
      <c r="Z1467" s="76">
        <f t="shared" si="440"/>
        <v>0.5</v>
      </c>
      <c r="AA1467" s="76">
        <f t="shared" si="459"/>
        <v>-0.69314718055994529</v>
      </c>
    </row>
    <row r="1468" spans="1:27" x14ac:dyDescent="0.25">
      <c r="A1468">
        <v>0</v>
      </c>
      <c r="B1468">
        <v>0</v>
      </c>
      <c r="C1468">
        <v>1</v>
      </c>
      <c r="E1468" s="87">
        <f t="shared" si="441"/>
        <v>0</v>
      </c>
      <c r="F1468" s="87">
        <f t="shared" si="442"/>
        <v>1</v>
      </c>
      <c r="G1468" s="87">
        <f t="shared" si="443"/>
        <v>0.5</v>
      </c>
      <c r="H1468" s="87">
        <f t="shared" si="444"/>
        <v>0.5</v>
      </c>
      <c r="I1468" s="87">
        <f t="shared" si="445"/>
        <v>-0.69314718055994529</v>
      </c>
      <c r="K1468" s="76">
        <f t="shared" si="446"/>
        <v>0.605195533283861</v>
      </c>
      <c r="L1468" s="76">
        <f t="shared" si="447"/>
        <v>1.8316103146534117</v>
      </c>
      <c r="M1468" s="76">
        <f t="shared" si="448"/>
        <v>0.64684406084231982</v>
      </c>
      <c r="N1468" s="76">
        <f t="shared" si="449"/>
        <v>0.35315593915768018</v>
      </c>
      <c r="O1468" s="76">
        <f t="shared" si="450"/>
        <v>-1.0408455656056446</v>
      </c>
      <c r="Q1468" s="76">
        <f t="shared" si="451"/>
        <v>0.605195533283861</v>
      </c>
      <c r="R1468" s="76">
        <f t="shared" si="452"/>
        <v>1.8316103146534117</v>
      </c>
      <c r="S1468" s="76">
        <f t="shared" si="453"/>
        <v>0.64684406084231982</v>
      </c>
      <c r="T1468" s="76">
        <f t="shared" si="454"/>
        <v>0.35315593915768018</v>
      </c>
      <c r="U1468" s="76">
        <f t="shared" si="455"/>
        <v>-1.0408455656056446</v>
      </c>
      <c r="W1468" s="76">
        <f t="shared" si="456"/>
        <v>0</v>
      </c>
      <c r="X1468" s="76">
        <f t="shared" si="457"/>
        <v>1</v>
      </c>
      <c r="Y1468" s="76">
        <f t="shared" si="458"/>
        <v>0.5</v>
      </c>
      <c r="Z1468" s="76">
        <f t="shared" si="440"/>
        <v>0.5</v>
      </c>
      <c r="AA1468" s="76">
        <f t="shared" si="459"/>
        <v>-0.69314718055994529</v>
      </c>
    </row>
    <row r="1469" spans="1:27" x14ac:dyDescent="0.25">
      <c r="A1469">
        <v>0</v>
      </c>
      <c r="B1469">
        <v>1</v>
      </c>
      <c r="C1469">
        <v>1</v>
      </c>
      <c r="E1469" s="87">
        <f t="shared" si="441"/>
        <v>1.462280267582817</v>
      </c>
      <c r="F1469" s="87">
        <f t="shared" si="442"/>
        <v>4.3157894714615983</v>
      </c>
      <c r="G1469" s="87">
        <f t="shared" si="443"/>
        <v>0.81188118804015652</v>
      </c>
      <c r="H1469" s="87">
        <f t="shared" si="444"/>
        <v>0.18811881195984348</v>
      </c>
      <c r="I1469" s="87">
        <f t="shared" si="445"/>
        <v>-1.6706815372567037</v>
      </c>
      <c r="K1469" s="76">
        <f t="shared" si="446"/>
        <v>2.0674758008666778</v>
      </c>
      <c r="L1469" s="76">
        <f t="shared" si="447"/>
        <v>7.9048445118016568</v>
      </c>
      <c r="M1469" s="76">
        <f t="shared" si="448"/>
        <v>0.88770157652110693</v>
      </c>
      <c r="N1469" s="76">
        <f t="shared" si="449"/>
        <v>0.11229842347889307</v>
      </c>
      <c r="O1469" s="76">
        <f t="shared" si="450"/>
        <v>-2.1865954558145249</v>
      </c>
      <c r="Q1469" s="76">
        <f t="shared" si="451"/>
        <v>4.0773020688385255</v>
      </c>
      <c r="R1469" s="76">
        <f t="shared" si="452"/>
        <v>58.986114505249297</v>
      </c>
      <c r="S1469" s="76">
        <f t="shared" si="453"/>
        <v>0.98332947535862669</v>
      </c>
      <c r="T1469" s="76">
        <f t="shared" si="454"/>
        <v>1.6670524641373308E-2</v>
      </c>
      <c r="U1469" s="76">
        <f t="shared" si="455"/>
        <v>-4.0941131105267123</v>
      </c>
      <c r="W1469" s="76">
        <f t="shared" si="456"/>
        <v>0</v>
      </c>
      <c r="X1469" s="76">
        <f t="shared" si="457"/>
        <v>1</v>
      </c>
      <c r="Y1469" s="76">
        <f t="shared" si="458"/>
        <v>0.5</v>
      </c>
      <c r="Z1469" s="76">
        <f t="shared" si="440"/>
        <v>0.5</v>
      </c>
      <c r="AA1469" s="76">
        <f t="shared" si="459"/>
        <v>-0.69314718055994529</v>
      </c>
    </row>
    <row r="1470" spans="1:27" x14ac:dyDescent="0.25">
      <c r="A1470">
        <v>0</v>
      </c>
      <c r="B1470">
        <v>0</v>
      </c>
      <c r="C1470">
        <v>1</v>
      </c>
      <c r="E1470" s="87">
        <f t="shared" si="441"/>
        <v>0</v>
      </c>
      <c r="F1470" s="87">
        <f t="shared" si="442"/>
        <v>1</v>
      </c>
      <c r="G1470" s="87">
        <f t="shared" si="443"/>
        <v>0.5</v>
      </c>
      <c r="H1470" s="87">
        <f t="shared" si="444"/>
        <v>0.5</v>
      </c>
      <c r="I1470" s="87">
        <f t="shared" si="445"/>
        <v>-0.69314718055994529</v>
      </c>
      <c r="K1470" s="76">
        <f t="shared" si="446"/>
        <v>0.605195533283861</v>
      </c>
      <c r="L1470" s="76">
        <f t="shared" si="447"/>
        <v>1.8316103146534117</v>
      </c>
      <c r="M1470" s="76">
        <f t="shared" si="448"/>
        <v>0.64684406084231982</v>
      </c>
      <c r="N1470" s="76">
        <f t="shared" si="449"/>
        <v>0.35315593915768018</v>
      </c>
      <c r="O1470" s="76">
        <f t="shared" si="450"/>
        <v>-1.0408455656056446</v>
      </c>
      <c r="Q1470" s="76">
        <f t="shared" si="451"/>
        <v>0.605195533283861</v>
      </c>
      <c r="R1470" s="76">
        <f t="shared" si="452"/>
        <v>1.8316103146534117</v>
      </c>
      <c r="S1470" s="76">
        <f t="shared" si="453"/>
        <v>0.64684406084231982</v>
      </c>
      <c r="T1470" s="76">
        <f t="shared" si="454"/>
        <v>0.35315593915768018</v>
      </c>
      <c r="U1470" s="76">
        <f t="shared" si="455"/>
        <v>-1.0408455656056446</v>
      </c>
      <c r="W1470" s="76">
        <f t="shared" si="456"/>
        <v>0</v>
      </c>
      <c r="X1470" s="76">
        <f t="shared" si="457"/>
        <v>1</v>
      </c>
      <c r="Y1470" s="76">
        <f t="shared" si="458"/>
        <v>0.5</v>
      </c>
      <c r="Z1470" s="76">
        <f t="shared" si="440"/>
        <v>0.5</v>
      </c>
      <c r="AA1470" s="76">
        <f t="shared" si="459"/>
        <v>-0.69314718055994529</v>
      </c>
    </row>
    <row r="1471" spans="1:27" x14ac:dyDescent="0.25">
      <c r="A1471">
        <v>0</v>
      </c>
      <c r="B1471">
        <v>0</v>
      </c>
      <c r="C1471">
        <v>0</v>
      </c>
      <c r="E1471" s="87">
        <f t="shared" si="441"/>
        <v>0</v>
      </c>
      <c r="F1471" s="87">
        <f t="shared" si="442"/>
        <v>1</v>
      </c>
      <c r="G1471" s="87">
        <f t="shared" si="443"/>
        <v>0.5</v>
      </c>
      <c r="H1471" s="87">
        <f t="shared" si="444"/>
        <v>0.5</v>
      </c>
      <c r="I1471" s="87">
        <f t="shared" si="445"/>
        <v>-0.69314718055994529</v>
      </c>
      <c r="K1471" s="76">
        <f t="shared" si="446"/>
        <v>0</v>
      </c>
      <c r="L1471" s="76">
        <f t="shared" si="447"/>
        <v>1</v>
      </c>
      <c r="M1471" s="76">
        <f t="shared" si="448"/>
        <v>0.5</v>
      </c>
      <c r="N1471" s="76">
        <f t="shared" si="449"/>
        <v>0.5</v>
      </c>
      <c r="O1471" s="76">
        <f t="shared" si="450"/>
        <v>-0.69314718055994529</v>
      </c>
      <c r="Q1471" s="76">
        <f t="shared" si="451"/>
        <v>0</v>
      </c>
      <c r="R1471" s="76">
        <f t="shared" si="452"/>
        <v>1</v>
      </c>
      <c r="S1471" s="76">
        <f t="shared" si="453"/>
        <v>0.5</v>
      </c>
      <c r="T1471" s="76">
        <f t="shared" si="454"/>
        <v>0.5</v>
      </c>
      <c r="U1471" s="76">
        <f t="shared" si="455"/>
        <v>-0.69314718055994529</v>
      </c>
      <c r="W1471" s="76">
        <f t="shared" si="456"/>
        <v>0</v>
      </c>
      <c r="X1471" s="76">
        <f t="shared" si="457"/>
        <v>1</v>
      </c>
      <c r="Y1471" s="76">
        <f t="shared" si="458"/>
        <v>0.5</v>
      </c>
      <c r="Z1471" s="76">
        <f t="shared" si="440"/>
        <v>0.5</v>
      </c>
      <c r="AA1471" s="76">
        <f t="shared" si="459"/>
        <v>-0.69314718055994529</v>
      </c>
    </row>
    <row r="1472" spans="1:27" x14ac:dyDescent="0.25">
      <c r="A1472">
        <v>0</v>
      </c>
      <c r="B1472">
        <v>0</v>
      </c>
      <c r="C1472">
        <v>0</v>
      </c>
      <c r="E1472" s="87">
        <f t="shared" si="441"/>
        <v>0</v>
      </c>
      <c r="F1472" s="87">
        <f t="shared" si="442"/>
        <v>1</v>
      </c>
      <c r="G1472" s="87">
        <f t="shared" si="443"/>
        <v>0.5</v>
      </c>
      <c r="H1472" s="87">
        <f t="shared" si="444"/>
        <v>0.5</v>
      </c>
      <c r="I1472" s="87">
        <f t="shared" si="445"/>
        <v>-0.69314718055994529</v>
      </c>
      <c r="K1472" s="76">
        <f t="shared" si="446"/>
        <v>0</v>
      </c>
      <c r="L1472" s="76">
        <f t="shared" si="447"/>
        <v>1</v>
      </c>
      <c r="M1472" s="76">
        <f t="shared" si="448"/>
        <v>0.5</v>
      </c>
      <c r="N1472" s="76">
        <f t="shared" si="449"/>
        <v>0.5</v>
      </c>
      <c r="O1472" s="76">
        <f t="shared" si="450"/>
        <v>-0.69314718055994529</v>
      </c>
      <c r="Q1472" s="76">
        <f t="shared" si="451"/>
        <v>0</v>
      </c>
      <c r="R1472" s="76">
        <f t="shared" si="452"/>
        <v>1</v>
      </c>
      <c r="S1472" s="76">
        <f t="shared" si="453"/>
        <v>0.5</v>
      </c>
      <c r="T1472" s="76">
        <f t="shared" si="454"/>
        <v>0.5</v>
      </c>
      <c r="U1472" s="76">
        <f t="shared" si="455"/>
        <v>-0.69314718055994529</v>
      </c>
      <c r="W1472" s="76">
        <f t="shared" si="456"/>
        <v>0</v>
      </c>
      <c r="X1472" s="76">
        <f t="shared" si="457"/>
        <v>1</v>
      </c>
      <c r="Y1472" s="76">
        <f t="shared" si="458"/>
        <v>0.5</v>
      </c>
      <c r="Z1472" s="76">
        <f t="shared" si="440"/>
        <v>0.5</v>
      </c>
      <c r="AA1472" s="76">
        <f t="shared" si="459"/>
        <v>-0.69314718055994529</v>
      </c>
    </row>
    <row r="1473" spans="1:27" x14ac:dyDescent="0.25">
      <c r="A1473">
        <v>0</v>
      </c>
      <c r="B1473">
        <v>0</v>
      </c>
      <c r="C1473">
        <v>0</v>
      </c>
      <c r="E1473" s="87">
        <f t="shared" si="441"/>
        <v>0</v>
      </c>
      <c r="F1473" s="87">
        <f t="shared" si="442"/>
        <v>1</v>
      </c>
      <c r="G1473" s="87">
        <f t="shared" si="443"/>
        <v>0.5</v>
      </c>
      <c r="H1473" s="87">
        <f t="shared" si="444"/>
        <v>0.5</v>
      </c>
      <c r="I1473" s="87">
        <f t="shared" si="445"/>
        <v>-0.69314718055994529</v>
      </c>
      <c r="K1473" s="76">
        <f t="shared" si="446"/>
        <v>0</v>
      </c>
      <c r="L1473" s="76">
        <f t="shared" si="447"/>
        <v>1</v>
      </c>
      <c r="M1473" s="76">
        <f t="shared" si="448"/>
        <v>0.5</v>
      </c>
      <c r="N1473" s="76">
        <f t="shared" si="449"/>
        <v>0.5</v>
      </c>
      <c r="O1473" s="76">
        <f t="shared" si="450"/>
        <v>-0.69314718055994529</v>
      </c>
      <c r="Q1473" s="76">
        <f t="shared" si="451"/>
        <v>0</v>
      </c>
      <c r="R1473" s="76">
        <f t="shared" si="452"/>
        <v>1</v>
      </c>
      <c r="S1473" s="76">
        <f t="shared" si="453"/>
        <v>0.5</v>
      </c>
      <c r="T1473" s="76">
        <f t="shared" si="454"/>
        <v>0.5</v>
      </c>
      <c r="U1473" s="76">
        <f t="shared" si="455"/>
        <v>-0.69314718055994529</v>
      </c>
      <c r="W1473" s="76">
        <f t="shared" si="456"/>
        <v>0</v>
      </c>
      <c r="X1473" s="76">
        <f t="shared" si="457"/>
        <v>1</v>
      </c>
      <c r="Y1473" s="76">
        <f t="shared" si="458"/>
        <v>0.5</v>
      </c>
      <c r="Z1473" s="76">
        <f t="shared" si="440"/>
        <v>0.5</v>
      </c>
      <c r="AA1473" s="76">
        <f t="shared" si="459"/>
        <v>-0.69314718055994529</v>
      </c>
    </row>
    <row r="1474" spans="1:27" x14ac:dyDescent="0.25">
      <c r="A1474">
        <v>0</v>
      </c>
      <c r="B1474">
        <v>1</v>
      </c>
      <c r="C1474">
        <v>1</v>
      </c>
      <c r="E1474" s="87">
        <f t="shared" si="441"/>
        <v>1.462280267582817</v>
      </c>
      <c r="F1474" s="87">
        <f t="shared" si="442"/>
        <v>4.3157894714615983</v>
      </c>
      <c r="G1474" s="87">
        <f t="shared" si="443"/>
        <v>0.81188118804015652</v>
      </c>
      <c r="H1474" s="87">
        <f t="shared" si="444"/>
        <v>0.18811881195984348</v>
      </c>
      <c r="I1474" s="87">
        <f t="shared" si="445"/>
        <v>-1.6706815372567037</v>
      </c>
      <c r="K1474" s="76">
        <f t="shared" si="446"/>
        <v>2.0674758008666778</v>
      </c>
      <c r="L1474" s="76">
        <f t="shared" si="447"/>
        <v>7.9048445118016568</v>
      </c>
      <c r="M1474" s="76">
        <f t="shared" si="448"/>
        <v>0.88770157652110693</v>
      </c>
      <c r="N1474" s="76">
        <f t="shared" si="449"/>
        <v>0.11229842347889307</v>
      </c>
      <c r="O1474" s="76">
        <f t="shared" si="450"/>
        <v>-2.1865954558145249</v>
      </c>
      <c r="Q1474" s="76">
        <f t="shared" si="451"/>
        <v>4.0773020688385255</v>
      </c>
      <c r="R1474" s="76">
        <f t="shared" si="452"/>
        <v>58.986114505249297</v>
      </c>
      <c r="S1474" s="76">
        <f t="shared" si="453"/>
        <v>0.98332947535862669</v>
      </c>
      <c r="T1474" s="76">
        <f t="shared" si="454"/>
        <v>1.6670524641373308E-2</v>
      </c>
      <c r="U1474" s="76">
        <f t="shared" si="455"/>
        <v>-4.0941131105267123</v>
      </c>
      <c r="W1474" s="76">
        <f t="shared" si="456"/>
        <v>0</v>
      </c>
      <c r="X1474" s="76">
        <f t="shared" si="457"/>
        <v>1</v>
      </c>
      <c r="Y1474" s="76">
        <f t="shared" si="458"/>
        <v>0.5</v>
      </c>
      <c r="Z1474" s="76">
        <f t="shared" si="440"/>
        <v>0.5</v>
      </c>
      <c r="AA1474" s="76">
        <f t="shared" si="459"/>
        <v>-0.69314718055994529</v>
      </c>
    </row>
    <row r="1475" spans="1:27" x14ac:dyDescent="0.25">
      <c r="A1475">
        <v>0</v>
      </c>
      <c r="B1475">
        <v>0</v>
      </c>
      <c r="C1475">
        <v>1</v>
      </c>
      <c r="E1475" s="87">
        <f t="shared" si="441"/>
        <v>0</v>
      </c>
      <c r="F1475" s="87">
        <f t="shared" si="442"/>
        <v>1</v>
      </c>
      <c r="G1475" s="87">
        <f t="shared" si="443"/>
        <v>0.5</v>
      </c>
      <c r="H1475" s="87">
        <f t="shared" si="444"/>
        <v>0.5</v>
      </c>
      <c r="I1475" s="87">
        <f t="shared" si="445"/>
        <v>-0.69314718055994529</v>
      </c>
      <c r="K1475" s="76">
        <f t="shared" si="446"/>
        <v>0.605195533283861</v>
      </c>
      <c r="L1475" s="76">
        <f t="shared" si="447"/>
        <v>1.8316103146534117</v>
      </c>
      <c r="M1475" s="76">
        <f t="shared" si="448"/>
        <v>0.64684406084231982</v>
      </c>
      <c r="N1475" s="76">
        <f t="shared" si="449"/>
        <v>0.35315593915768018</v>
      </c>
      <c r="O1475" s="76">
        <f t="shared" si="450"/>
        <v>-1.0408455656056446</v>
      </c>
      <c r="Q1475" s="76">
        <f t="shared" si="451"/>
        <v>0.605195533283861</v>
      </c>
      <c r="R1475" s="76">
        <f t="shared" si="452"/>
        <v>1.8316103146534117</v>
      </c>
      <c r="S1475" s="76">
        <f t="shared" si="453"/>
        <v>0.64684406084231982</v>
      </c>
      <c r="T1475" s="76">
        <f t="shared" si="454"/>
        <v>0.35315593915768018</v>
      </c>
      <c r="U1475" s="76">
        <f t="shared" si="455"/>
        <v>-1.0408455656056446</v>
      </c>
      <c r="W1475" s="76">
        <f t="shared" si="456"/>
        <v>0</v>
      </c>
      <c r="X1475" s="76">
        <f t="shared" si="457"/>
        <v>1</v>
      </c>
      <c r="Y1475" s="76">
        <f t="shared" si="458"/>
        <v>0.5</v>
      </c>
      <c r="Z1475" s="76">
        <f t="shared" si="440"/>
        <v>0.5</v>
      </c>
      <c r="AA1475" s="76">
        <f t="shared" si="459"/>
        <v>-0.69314718055994529</v>
      </c>
    </row>
    <row r="1476" spans="1:27" x14ac:dyDescent="0.25">
      <c r="A1476">
        <v>0</v>
      </c>
      <c r="B1476">
        <v>1</v>
      </c>
      <c r="C1476">
        <v>0</v>
      </c>
      <c r="E1476" s="87">
        <f t="shared" si="441"/>
        <v>1.462280267582817</v>
      </c>
      <c r="F1476" s="87">
        <f t="shared" si="442"/>
        <v>4.3157894714615983</v>
      </c>
      <c r="G1476" s="87">
        <f t="shared" si="443"/>
        <v>0.81188118804015652</v>
      </c>
      <c r="H1476" s="87">
        <f t="shared" si="444"/>
        <v>0.18811881195984348</v>
      </c>
      <c r="I1476" s="87">
        <f t="shared" si="445"/>
        <v>-1.6706815372567037</v>
      </c>
      <c r="K1476" s="76">
        <f t="shared" si="446"/>
        <v>1.462280267582817</v>
      </c>
      <c r="L1476" s="76">
        <f t="shared" si="447"/>
        <v>4.3157894714615983</v>
      </c>
      <c r="M1476" s="76">
        <f t="shared" si="448"/>
        <v>0.81188118804015652</v>
      </c>
      <c r="N1476" s="76">
        <f t="shared" si="449"/>
        <v>0.18811881195984348</v>
      </c>
      <c r="O1476" s="76">
        <f t="shared" si="450"/>
        <v>-1.6706815372567037</v>
      </c>
      <c r="Q1476" s="76">
        <f t="shared" si="451"/>
        <v>1.462280267582817</v>
      </c>
      <c r="R1476" s="76">
        <f t="shared" si="452"/>
        <v>4.3157894714615983</v>
      </c>
      <c r="S1476" s="76">
        <f t="shared" si="453"/>
        <v>0.81188118804015652</v>
      </c>
      <c r="T1476" s="76">
        <f t="shared" si="454"/>
        <v>0.18811881195984348</v>
      </c>
      <c r="U1476" s="76">
        <f t="shared" si="455"/>
        <v>-1.6706815372567037</v>
      </c>
      <c r="W1476" s="76">
        <f t="shared" si="456"/>
        <v>0</v>
      </c>
      <c r="X1476" s="76">
        <f t="shared" si="457"/>
        <v>1</v>
      </c>
      <c r="Y1476" s="76">
        <f t="shared" si="458"/>
        <v>0.5</v>
      </c>
      <c r="Z1476" s="76">
        <f t="shared" si="440"/>
        <v>0.5</v>
      </c>
      <c r="AA1476" s="76">
        <f t="shared" si="459"/>
        <v>-0.69314718055994529</v>
      </c>
    </row>
    <row r="1477" spans="1:27" x14ac:dyDescent="0.25">
      <c r="A1477">
        <v>0</v>
      </c>
      <c r="B1477">
        <v>0</v>
      </c>
      <c r="C1477">
        <v>1</v>
      </c>
      <c r="E1477" s="87">
        <f t="shared" si="441"/>
        <v>0</v>
      </c>
      <c r="F1477" s="87">
        <f t="shared" si="442"/>
        <v>1</v>
      </c>
      <c r="G1477" s="87">
        <f t="shared" si="443"/>
        <v>0.5</v>
      </c>
      <c r="H1477" s="87">
        <f t="shared" si="444"/>
        <v>0.5</v>
      </c>
      <c r="I1477" s="87">
        <f t="shared" si="445"/>
        <v>-0.69314718055994529</v>
      </c>
      <c r="K1477" s="76">
        <f t="shared" si="446"/>
        <v>0.605195533283861</v>
      </c>
      <c r="L1477" s="76">
        <f t="shared" si="447"/>
        <v>1.8316103146534117</v>
      </c>
      <c r="M1477" s="76">
        <f t="shared" si="448"/>
        <v>0.64684406084231982</v>
      </c>
      <c r="N1477" s="76">
        <f t="shared" si="449"/>
        <v>0.35315593915768018</v>
      </c>
      <c r="O1477" s="76">
        <f t="shared" si="450"/>
        <v>-1.0408455656056446</v>
      </c>
      <c r="Q1477" s="76">
        <f t="shared" si="451"/>
        <v>0.605195533283861</v>
      </c>
      <c r="R1477" s="76">
        <f t="shared" si="452"/>
        <v>1.8316103146534117</v>
      </c>
      <c r="S1477" s="76">
        <f t="shared" si="453"/>
        <v>0.64684406084231982</v>
      </c>
      <c r="T1477" s="76">
        <f t="shared" si="454"/>
        <v>0.35315593915768018</v>
      </c>
      <c r="U1477" s="76">
        <f t="shared" si="455"/>
        <v>-1.0408455656056446</v>
      </c>
      <c r="W1477" s="76">
        <f t="shared" si="456"/>
        <v>0</v>
      </c>
      <c r="X1477" s="76">
        <f t="shared" si="457"/>
        <v>1</v>
      </c>
      <c r="Y1477" s="76">
        <f t="shared" si="458"/>
        <v>0.5</v>
      </c>
      <c r="Z1477" s="76">
        <f t="shared" si="440"/>
        <v>0.5</v>
      </c>
      <c r="AA1477" s="76">
        <f t="shared" si="459"/>
        <v>-0.69314718055994529</v>
      </c>
    </row>
    <row r="1478" spans="1:27" x14ac:dyDescent="0.25">
      <c r="A1478">
        <v>0</v>
      </c>
      <c r="B1478">
        <v>0</v>
      </c>
      <c r="C1478">
        <v>1</v>
      </c>
      <c r="E1478" s="87">
        <f t="shared" si="441"/>
        <v>0</v>
      </c>
      <c r="F1478" s="87">
        <f t="shared" si="442"/>
        <v>1</v>
      </c>
      <c r="G1478" s="87">
        <f t="shared" si="443"/>
        <v>0.5</v>
      </c>
      <c r="H1478" s="87">
        <f t="shared" si="444"/>
        <v>0.5</v>
      </c>
      <c r="I1478" s="87">
        <f t="shared" si="445"/>
        <v>-0.69314718055994529</v>
      </c>
      <c r="K1478" s="76">
        <f t="shared" si="446"/>
        <v>0.605195533283861</v>
      </c>
      <c r="L1478" s="76">
        <f t="shared" si="447"/>
        <v>1.8316103146534117</v>
      </c>
      <c r="M1478" s="76">
        <f t="shared" si="448"/>
        <v>0.64684406084231982</v>
      </c>
      <c r="N1478" s="76">
        <f t="shared" si="449"/>
        <v>0.35315593915768018</v>
      </c>
      <c r="O1478" s="76">
        <f t="shared" si="450"/>
        <v>-1.0408455656056446</v>
      </c>
      <c r="Q1478" s="76">
        <f t="shared" si="451"/>
        <v>0.605195533283861</v>
      </c>
      <c r="R1478" s="76">
        <f t="shared" si="452"/>
        <v>1.8316103146534117</v>
      </c>
      <c r="S1478" s="76">
        <f t="shared" si="453"/>
        <v>0.64684406084231982</v>
      </c>
      <c r="T1478" s="76">
        <f t="shared" si="454"/>
        <v>0.35315593915768018</v>
      </c>
      <c r="U1478" s="76">
        <f t="shared" si="455"/>
        <v>-1.0408455656056446</v>
      </c>
      <c r="W1478" s="76">
        <f t="shared" si="456"/>
        <v>0</v>
      </c>
      <c r="X1478" s="76">
        <f t="shared" si="457"/>
        <v>1</v>
      </c>
      <c r="Y1478" s="76">
        <f t="shared" si="458"/>
        <v>0.5</v>
      </c>
      <c r="Z1478" s="76">
        <f t="shared" si="440"/>
        <v>0.5</v>
      </c>
      <c r="AA1478" s="76">
        <f t="shared" si="459"/>
        <v>-0.69314718055994529</v>
      </c>
    </row>
    <row r="1479" spans="1:27" x14ac:dyDescent="0.25">
      <c r="A1479">
        <v>0</v>
      </c>
      <c r="B1479">
        <v>1</v>
      </c>
      <c r="C1479">
        <v>1</v>
      </c>
      <c r="E1479" s="87">
        <f t="shared" si="441"/>
        <v>1.462280267582817</v>
      </c>
      <c r="F1479" s="87">
        <f t="shared" si="442"/>
        <v>4.3157894714615983</v>
      </c>
      <c r="G1479" s="87">
        <f t="shared" si="443"/>
        <v>0.81188118804015652</v>
      </c>
      <c r="H1479" s="87">
        <f t="shared" si="444"/>
        <v>0.18811881195984348</v>
      </c>
      <c r="I1479" s="87">
        <f t="shared" si="445"/>
        <v>-1.6706815372567037</v>
      </c>
      <c r="K1479" s="76">
        <f t="shared" si="446"/>
        <v>2.0674758008666778</v>
      </c>
      <c r="L1479" s="76">
        <f t="shared" si="447"/>
        <v>7.9048445118016568</v>
      </c>
      <c r="M1479" s="76">
        <f t="shared" si="448"/>
        <v>0.88770157652110693</v>
      </c>
      <c r="N1479" s="76">
        <f t="shared" si="449"/>
        <v>0.11229842347889307</v>
      </c>
      <c r="O1479" s="76">
        <f t="shared" si="450"/>
        <v>-2.1865954558145249</v>
      </c>
      <c r="Q1479" s="76">
        <f t="shared" si="451"/>
        <v>4.0773020688385255</v>
      </c>
      <c r="R1479" s="76">
        <f t="shared" si="452"/>
        <v>58.986114505249297</v>
      </c>
      <c r="S1479" s="76">
        <f t="shared" si="453"/>
        <v>0.98332947535862669</v>
      </c>
      <c r="T1479" s="76">
        <f t="shared" si="454"/>
        <v>1.6670524641373308E-2</v>
      </c>
      <c r="U1479" s="76">
        <f t="shared" si="455"/>
        <v>-4.0941131105267123</v>
      </c>
      <c r="W1479" s="76">
        <f t="shared" si="456"/>
        <v>0</v>
      </c>
      <c r="X1479" s="76">
        <f t="shared" si="457"/>
        <v>1</v>
      </c>
      <c r="Y1479" s="76">
        <f t="shared" si="458"/>
        <v>0.5</v>
      </c>
      <c r="Z1479" s="76">
        <f t="shared" si="440"/>
        <v>0.5</v>
      </c>
      <c r="AA1479" s="76">
        <f t="shared" si="459"/>
        <v>-0.69314718055994529</v>
      </c>
    </row>
    <row r="1480" spans="1:27" x14ac:dyDescent="0.25">
      <c r="A1480">
        <v>0</v>
      </c>
      <c r="B1480">
        <v>1</v>
      </c>
      <c r="C1480">
        <v>1</v>
      </c>
      <c r="E1480" s="87">
        <f t="shared" si="441"/>
        <v>1.462280267582817</v>
      </c>
      <c r="F1480" s="87">
        <f t="shared" si="442"/>
        <v>4.3157894714615983</v>
      </c>
      <c r="G1480" s="87">
        <f t="shared" si="443"/>
        <v>0.81188118804015652</v>
      </c>
      <c r="H1480" s="87">
        <f t="shared" si="444"/>
        <v>0.18811881195984348</v>
      </c>
      <c r="I1480" s="87">
        <f t="shared" si="445"/>
        <v>-1.6706815372567037</v>
      </c>
      <c r="K1480" s="76">
        <f t="shared" si="446"/>
        <v>2.0674758008666778</v>
      </c>
      <c r="L1480" s="76">
        <f t="shared" si="447"/>
        <v>7.9048445118016568</v>
      </c>
      <c r="M1480" s="76">
        <f t="shared" si="448"/>
        <v>0.88770157652110693</v>
      </c>
      <c r="N1480" s="76">
        <f t="shared" si="449"/>
        <v>0.11229842347889307</v>
      </c>
      <c r="O1480" s="76">
        <f t="shared" si="450"/>
        <v>-2.1865954558145249</v>
      </c>
      <c r="Q1480" s="76">
        <f t="shared" si="451"/>
        <v>4.0773020688385255</v>
      </c>
      <c r="R1480" s="76">
        <f t="shared" si="452"/>
        <v>58.986114505249297</v>
      </c>
      <c r="S1480" s="76">
        <f t="shared" si="453"/>
        <v>0.98332947535862669</v>
      </c>
      <c r="T1480" s="76">
        <f t="shared" si="454"/>
        <v>1.6670524641373308E-2</v>
      </c>
      <c r="U1480" s="76">
        <f t="shared" si="455"/>
        <v>-4.0941131105267123</v>
      </c>
      <c r="W1480" s="76">
        <f t="shared" si="456"/>
        <v>0</v>
      </c>
      <c r="X1480" s="76">
        <f t="shared" si="457"/>
        <v>1</v>
      </c>
      <c r="Y1480" s="76">
        <f t="shared" si="458"/>
        <v>0.5</v>
      </c>
      <c r="Z1480" s="76">
        <f t="shared" si="440"/>
        <v>0.5</v>
      </c>
      <c r="AA1480" s="76">
        <f t="shared" si="459"/>
        <v>-0.69314718055994529</v>
      </c>
    </row>
    <row r="1481" spans="1:27" x14ac:dyDescent="0.25">
      <c r="A1481">
        <v>0</v>
      </c>
      <c r="B1481">
        <v>0</v>
      </c>
      <c r="C1481">
        <v>1</v>
      </c>
      <c r="E1481" s="87">
        <f t="shared" si="441"/>
        <v>0</v>
      </c>
      <c r="F1481" s="87">
        <f t="shared" si="442"/>
        <v>1</v>
      </c>
      <c r="G1481" s="87">
        <f t="shared" si="443"/>
        <v>0.5</v>
      </c>
      <c r="H1481" s="87">
        <f t="shared" si="444"/>
        <v>0.5</v>
      </c>
      <c r="I1481" s="87">
        <f t="shared" si="445"/>
        <v>-0.69314718055994529</v>
      </c>
      <c r="K1481" s="76">
        <f t="shared" si="446"/>
        <v>0.605195533283861</v>
      </c>
      <c r="L1481" s="76">
        <f t="shared" si="447"/>
        <v>1.8316103146534117</v>
      </c>
      <c r="M1481" s="76">
        <f t="shared" si="448"/>
        <v>0.64684406084231982</v>
      </c>
      <c r="N1481" s="76">
        <f t="shared" si="449"/>
        <v>0.35315593915768018</v>
      </c>
      <c r="O1481" s="76">
        <f t="shared" si="450"/>
        <v>-1.0408455656056446</v>
      </c>
      <c r="Q1481" s="76">
        <f t="shared" si="451"/>
        <v>0.605195533283861</v>
      </c>
      <c r="R1481" s="76">
        <f t="shared" si="452"/>
        <v>1.8316103146534117</v>
      </c>
      <c r="S1481" s="76">
        <f t="shared" si="453"/>
        <v>0.64684406084231982</v>
      </c>
      <c r="T1481" s="76">
        <f t="shared" si="454"/>
        <v>0.35315593915768018</v>
      </c>
      <c r="U1481" s="76">
        <f t="shared" si="455"/>
        <v>-1.0408455656056446</v>
      </c>
      <c r="W1481" s="76">
        <f t="shared" si="456"/>
        <v>0</v>
      </c>
      <c r="X1481" s="76">
        <f t="shared" si="457"/>
        <v>1</v>
      </c>
      <c r="Y1481" s="76">
        <f t="shared" si="458"/>
        <v>0.5</v>
      </c>
      <c r="Z1481" s="76">
        <f t="shared" ref="Z1481:Z1544" si="460">IF(A1481=1,Y1481,1-Y1481)</f>
        <v>0.5</v>
      </c>
      <c r="AA1481" s="76">
        <f t="shared" si="459"/>
        <v>-0.69314718055994529</v>
      </c>
    </row>
    <row r="1482" spans="1:27" x14ac:dyDescent="0.25">
      <c r="A1482">
        <v>0</v>
      </c>
      <c r="B1482">
        <v>0</v>
      </c>
      <c r="C1482">
        <v>1</v>
      </c>
      <c r="E1482" s="87">
        <f t="shared" ref="E1482:E1545" si="461">$A$3+$B$3*$B1482</f>
        <v>0</v>
      </c>
      <c r="F1482" s="87">
        <f t="shared" ref="F1482:F1545" si="462">EXP(E1482)</f>
        <v>1</v>
      </c>
      <c r="G1482" s="87">
        <f t="shared" ref="G1482:G1545" si="463">F1482/(F1482+1)</f>
        <v>0.5</v>
      </c>
      <c r="H1482" s="87">
        <f t="shared" ref="H1482:H1545" si="464">IF($A1482=1,G1482,1-G1482)</f>
        <v>0.5</v>
      </c>
      <c r="I1482" s="87">
        <f t="shared" ref="I1482:I1545" si="465">LN(H1482)</f>
        <v>-0.69314718055994529</v>
      </c>
      <c r="K1482" s="76">
        <f t="shared" ref="K1482:K1545" si="466">$A$3+$B$3*$B1482+$C$3*$C1482</f>
        <v>0.605195533283861</v>
      </c>
      <c r="L1482" s="76">
        <f t="shared" ref="L1482:L1545" si="467">EXP(K1482)</f>
        <v>1.8316103146534117</v>
      </c>
      <c r="M1482" s="76">
        <f t="shared" ref="M1482:M1545" si="468">L1482/(L1482+1)</f>
        <v>0.64684406084231982</v>
      </c>
      <c r="N1482" s="76">
        <f t="shared" ref="N1482:N1545" si="469">IF($A1482=1,M1482,1-M1482)</f>
        <v>0.35315593915768018</v>
      </c>
      <c r="O1482" s="76">
        <f t="shared" ref="O1482:O1545" si="470">LN(N1482)</f>
        <v>-1.0408455656056446</v>
      </c>
      <c r="Q1482" s="76">
        <f t="shared" ref="Q1482:Q1545" si="471">$A$3+$B$3*$B1482+$C$3*$C1482+$D$3*$B1482*$C1482</f>
        <v>0.605195533283861</v>
      </c>
      <c r="R1482" s="76">
        <f t="shared" ref="R1482:R1545" si="472">EXP(Q1482)</f>
        <v>1.8316103146534117</v>
      </c>
      <c r="S1482" s="76">
        <f t="shared" ref="S1482:S1545" si="473">R1482/(R1482+1)</f>
        <v>0.64684406084231982</v>
      </c>
      <c r="T1482" s="76">
        <f t="shared" ref="T1482:T1545" si="474">IF($A1482=1,S1482,1-S1482)</f>
        <v>0.35315593915768018</v>
      </c>
      <c r="U1482" s="76">
        <f t="shared" ref="U1482:U1545" si="475">LN(T1482)</f>
        <v>-1.0408455656056446</v>
      </c>
      <c r="W1482" s="76">
        <f t="shared" ref="W1482:W1545" si="476">$A$3</f>
        <v>0</v>
      </c>
      <c r="X1482" s="76">
        <f t="shared" ref="X1482:X1545" si="477">EXP(W1482)</f>
        <v>1</v>
      </c>
      <c r="Y1482" s="76">
        <f t="shared" ref="Y1482:Y1545" si="478">X1482/(X1482+1)</f>
        <v>0.5</v>
      </c>
      <c r="Z1482" s="76">
        <f t="shared" si="460"/>
        <v>0.5</v>
      </c>
      <c r="AA1482" s="76">
        <f t="shared" ref="AA1482:AA1545" si="479">LN(Z1482)</f>
        <v>-0.69314718055994529</v>
      </c>
    </row>
    <row r="1483" spans="1:27" x14ac:dyDescent="0.25">
      <c r="A1483">
        <v>0</v>
      </c>
      <c r="B1483">
        <v>0</v>
      </c>
      <c r="C1483">
        <v>1</v>
      </c>
      <c r="E1483" s="87">
        <f t="shared" si="461"/>
        <v>0</v>
      </c>
      <c r="F1483" s="87">
        <f t="shared" si="462"/>
        <v>1</v>
      </c>
      <c r="G1483" s="87">
        <f t="shared" si="463"/>
        <v>0.5</v>
      </c>
      <c r="H1483" s="87">
        <f t="shared" si="464"/>
        <v>0.5</v>
      </c>
      <c r="I1483" s="87">
        <f t="shared" si="465"/>
        <v>-0.69314718055994529</v>
      </c>
      <c r="K1483" s="76">
        <f t="shared" si="466"/>
        <v>0.605195533283861</v>
      </c>
      <c r="L1483" s="76">
        <f t="shared" si="467"/>
        <v>1.8316103146534117</v>
      </c>
      <c r="M1483" s="76">
        <f t="shared" si="468"/>
        <v>0.64684406084231982</v>
      </c>
      <c r="N1483" s="76">
        <f t="shared" si="469"/>
        <v>0.35315593915768018</v>
      </c>
      <c r="O1483" s="76">
        <f t="shared" si="470"/>
        <v>-1.0408455656056446</v>
      </c>
      <c r="Q1483" s="76">
        <f t="shared" si="471"/>
        <v>0.605195533283861</v>
      </c>
      <c r="R1483" s="76">
        <f t="shared" si="472"/>
        <v>1.8316103146534117</v>
      </c>
      <c r="S1483" s="76">
        <f t="shared" si="473"/>
        <v>0.64684406084231982</v>
      </c>
      <c r="T1483" s="76">
        <f t="shared" si="474"/>
        <v>0.35315593915768018</v>
      </c>
      <c r="U1483" s="76">
        <f t="shared" si="475"/>
        <v>-1.0408455656056446</v>
      </c>
      <c r="W1483" s="76">
        <f t="shared" si="476"/>
        <v>0</v>
      </c>
      <c r="X1483" s="76">
        <f t="shared" si="477"/>
        <v>1</v>
      </c>
      <c r="Y1483" s="76">
        <f t="shared" si="478"/>
        <v>0.5</v>
      </c>
      <c r="Z1483" s="76">
        <f t="shared" si="460"/>
        <v>0.5</v>
      </c>
      <c r="AA1483" s="76">
        <f t="shared" si="479"/>
        <v>-0.69314718055994529</v>
      </c>
    </row>
    <row r="1484" spans="1:27" x14ac:dyDescent="0.25">
      <c r="A1484">
        <v>0</v>
      </c>
      <c r="B1484">
        <v>0</v>
      </c>
      <c r="C1484">
        <v>1</v>
      </c>
      <c r="E1484" s="87">
        <f t="shared" si="461"/>
        <v>0</v>
      </c>
      <c r="F1484" s="87">
        <f t="shared" si="462"/>
        <v>1</v>
      </c>
      <c r="G1484" s="87">
        <f t="shared" si="463"/>
        <v>0.5</v>
      </c>
      <c r="H1484" s="87">
        <f t="shared" si="464"/>
        <v>0.5</v>
      </c>
      <c r="I1484" s="87">
        <f t="shared" si="465"/>
        <v>-0.69314718055994529</v>
      </c>
      <c r="K1484" s="76">
        <f t="shared" si="466"/>
        <v>0.605195533283861</v>
      </c>
      <c r="L1484" s="76">
        <f t="shared" si="467"/>
        <v>1.8316103146534117</v>
      </c>
      <c r="M1484" s="76">
        <f t="shared" si="468"/>
        <v>0.64684406084231982</v>
      </c>
      <c r="N1484" s="76">
        <f t="shared" si="469"/>
        <v>0.35315593915768018</v>
      </c>
      <c r="O1484" s="76">
        <f t="shared" si="470"/>
        <v>-1.0408455656056446</v>
      </c>
      <c r="Q1484" s="76">
        <f t="shared" si="471"/>
        <v>0.605195533283861</v>
      </c>
      <c r="R1484" s="76">
        <f t="shared" si="472"/>
        <v>1.8316103146534117</v>
      </c>
      <c r="S1484" s="76">
        <f t="shared" si="473"/>
        <v>0.64684406084231982</v>
      </c>
      <c r="T1484" s="76">
        <f t="shared" si="474"/>
        <v>0.35315593915768018</v>
      </c>
      <c r="U1484" s="76">
        <f t="shared" si="475"/>
        <v>-1.0408455656056446</v>
      </c>
      <c r="W1484" s="76">
        <f t="shared" si="476"/>
        <v>0</v>
      </c>
      <c r="X1484" s="76">
        <f t="shared" si="477"/>
        <v>1</v>
      </c>
      <c r="Y1484" s="76">
        <f t="shared" si="478"/>
        <v>0.5</v>
      </c>
      <c r="Z1484" s="76">
        <f t="shared" si="460"/>
        <v>0.5</v>
      </c>
      <c r="AA1484" s="76">
        <f t="shared" si="479"/>
        <v>-0.69314718055994529</v>
      </c>
    </row>
    <row r="1485" spans="1:27" x14ac:dyDescent="0.25">
      <c r="A1485">
        <v>0</v>
      </c>
      <c r="B1485">
        <v>1</v>
      </c>
      <c r="C1485">
        <v>0</v>
      </c>
      <c r="E1485" s="87">
        <f t="shared" si="461"/>
        <v>1.462280267582817</v>
      </c>
      <c r="F1485" s="87">
        <f t="shared" si="462"/>
        <v>4.3157894714615983</v>
      </c>
      <c r="G1485" s="87">
        <f t="shared" si="463"/>
        <v>0.81188118804015652</v>
      </c>
      <c r="H1485" s="87">
        <f t="shared" si="464"/>
        <v>0.18811881195984348</v>
      </c>
      <c r="I1485" s="87">
        <f t="shared" si="465"/>
        <v>-1.6706815372567037</v>
      </c>
      <c r="K1485" s="76">
        <f t="shared" si="466"/>
        <v>1.462280267582817</v>
      </c>
      <c r="L1485" s="76">
        <f t="shared" si="467"/>
        <v>4.3157894714615983</v>
      </c>
      <c r="M1485" s="76">
        <f t="shared" si="468"/>
        <v>0.81188118804015652</v>
      </c>
      <c r="N1485" s="76">
        <f t="shared" si="469"/>
        <v>0.18811881195984348</v>
      </c>
      <c r="O1485" s="76">
        <f t="shared" si="470"/>
        <v>-1.6706815372567037</v>
      </c>
      <c r="Q1485" s="76">
        <f t="shared" si="471"/>
        <v>1.462280267582817</v>
      </c>
      <c r="R1485" s="76">
        <f t="shared" si="472"/>
        <v>4.3157894714615983</v>
      </c>
      <c r="S1485" s="76">
        <f t="shared" si="473"/>
        <v>0.81188118804015652</v>
      </c>
      <c r="T1485" s="76">
        <f t="shared" si="474"/>
        <v>0.18811881195984348</v>
      </c>
      <c r="U1485" s="76">
        <f t="shared" si="475"/>
        <v>-1.6706815372567037</v>
      </c>
      <c r="W1485" s="76">
        <f t="shared" si="476"/>
        <v>0</v>
      </c>
      <c r="X1485" s="76">
        <f t="shared" si="477"/>
        <v>1</v>
      </c>
      <c r="Y1485" s="76">
        <f t="shared" si="478"/>
        <v>0.5</v>
      </c>
      <c r="Z1485" s="76">
        <f t="shared" si="460"/>
        <v>0.5</v>
      </c>
      <c r="AA1485" s="76">
        <f t="shared" si="479"/>
        <v>-0.69314718055994529</v>
      </c>
    </row>
    <row r="1486" spans="1:27" x14ac:dyDescent="0.25">
      <c r="A1486">
        <v>0</v>
      </c>
      <c r="B1486">
        <v>0</v>
      </c>
      <c r="C1486">
        <v>0</v>
      </c>
      <c r="E1486" s="87">
        <f t="shared" si="461"/>
        <v>0</v>
      </c>
      <c r="F1486" s="87">
        <f t="shared" si="462"/>
        <v>1</v>
      </c>
      <c r="G1486" s="87">
        <f t="shared" si="463"/>
        <v>0.5</v>
      </c>
      <c r="H1486" s="87">
        <f t="shared" si="464"/>
        <v>0.5</v>
      </c>
      <c r="I1486" s="87">
        <f t="shared" si="465"/>
        <v>-0.69314718055994529</v>
      </c>
      <c r="K1486" s="76">
        <f t="shared" si="466"/>
        <v>0</v>
      </c>
      <c r="L1486" s="76">
        <f t="shared" si="467"/>
        <v>1</v>
      </c>
      <c r="M1486" s="76">
        <f t="shared" si="468"/>
        <v>0.5</v>
      </c>
      <c r="N1486" s="76">
        <f t="shared" si="469"/>
        <v>0.5</v>
      </c>
      <c r="O1486" s="76">
        <f t="shared" si="470"/>
        <v>-0.69314718055994529</v>
      </c>
      <c r="Q1486" s="76">
        <f t="shared" si="471"/>
        <v>0</v>
      </c>
      <c r="R1486" s="76">
        <f t="shared" si="472"/>
        <v>1</v>
      </c>
      <c r="S1486" s="76">
        <f t="shared" si="473"/>
        <v>0.5</v>
      </c>
      <c r="T1486" s="76">
        <f t="shared" si="474"/>
        <v>0.5</v>
      </c>
      <c r="U1486" s="76">
        <f t="shared" si="475"/>
        <v>-0.69314718055994529</v>
      </c>
      <c r="W1486" s="76">
        <f t="shared" si="476"/>
        <v>0</v>
      </c>
      <c r="X1486" s="76">
        <f t="shared" si="477"/>
        <v>1</v>
      </c>
      <c r="Y1486" s="76">
        <f t="shared" si="478"/>
        <v>0.5</v>
      </c>
      <c r="Z1486" s="76">
        <f t="shared" si="460"/>
        <v>0.5</v>
      </c>
      <c r="AA1486" s="76">
        <f t="shared" si="479"/>
        <v>-0.69314718055994529</v>
      </c>
    </row>
    <row r="1487" spans="1:27" x14ac:dyDescent="0.25">
      <c r="A1487">
        <v>0</v>
      </c>
      <c r="B1487">
        <v>0</v>
      </c>
      <c r="C1487">
        <v>1</v>
      </c>
      <c r="E1487" s="87">
        <f t="shared" si="461"/>
        <v>0</v>
      </c>
      <c r="F1487" s="87">
        <f t="shared" si="462"/>
        <v>1</v>
      </c>
      <c r="G1487" s="87">
        <f t="shared" si="463"/>
        <v>0.5</v>
      </c>
      <c r="H1487" s="87">
        <f t="shared" si="464"/>
        <v>0.5</v>
      </c>
      <c r="I1487" s="87">
        <f t="shared" si="465"/>
        <v>-0.69314718055994529</v>
      </c>
      <c r="K1487" s="76">
        <f t="shared" si="466"/>
        <v>0.605195533283861</v>
      </c>
      <c r="L1487" s="76">
        <f t="shared" si="467"/>
        <v>1.8316103146534117</v>
      </c>
      <c r="M1487" s="76">
        <f t="shared" si="468"/>
        <v>0.64684406084231982</v>
      </c>
      <c r="N1487" s="76">
        <f t="shared" si="469"/>
        <v>0.35315593915768018</v>
      </c>
      <c r="O1487" s="76">
        <f t="shared" si="470"/>
        <v>-1.0408455656056446</v>
      </c>
      <c r="Q1487" s="76">
        <f t="shared" si="471"/>
        <v>0.605195533283861</v>
      </c>
      <c r="R1487" s="76">
        <f t="shared" si="472"/>
        <v>1.8316103146534117</v>
      </c>
      <c r="S1487" s="76">
        <f t="shared" si="473"/>
        <v>0.64684406084231982</v>
      </c>
      <c r="T1487" s="76">
        <f t="shared" si="474"/>
        <v>0.35315593915768018</v>
      </c>
      <c r="U1487" s="76">
        <f t="shared" si="475"/>
        <v>-1.0408455656056446</v>
      </c>
      <c r="W1487" s="76">
        <f t="shared" si="476"/>
        <v>0</v>
      </c>
      <c r="X1487" s="76">
        <f t="shared" si="477"/>
        <v>1</v>
      </c>
      <c r="Y1487" s="76">
        <f t="shared" si="478"/>
        <v>0.5</v>
      </c>
      <c r="Z1487" s="76">
        <f t="shared" si="460"/>
        <v>0.5</v>
      </c>
      <c r="AA1487" s="76">
        <f t="shared" si="479"/>
        <v>-0.69314718055994529</v>
      </c>
    </row>
    <row r="1488" spans="1:27" x14ac:dyDescent="0.25">
      <c r="A1488">
        <v>0</v>
      </c>
      <c r="B1488">
        <v>0</v>
      </c>
      <c r="C1488">
        <v>1</v>
      </c>
      <c r="E1488" s="87">
        <f t="shared" si="461"/>
        <v>0</v>
      </c>
      <c r="F1488" s="87">
        <f t="shared" si="462"/>
        <v>1</v>
      </c>
      <c r="G1488" s="87">
        <f t="shared" si="463"/>
        <v>0.5</v>
      </c>
      <c r="H1488" s="87">
        <f t="shared" si="464"/>
        <v>0.5</v>
      </c>
      <c r="I1488" s="87">
        <f t="shared" si="465"/>
        <v>-0.69314718055994529</v>
      </c>
      <c r="K1488" s="76">
        <f t="shared" si="466"/>
        <v>0.605195533283861</v>
      </c>
      <c r="L1488" s="76">
        <f t="shared" si="467"/>
        <v>1.8316103146534117</v>
      </c>
      <c r="M1488" s="76">
        <f t="shared" si="468"/>
        <v>0.64684406084231982</v>
      </c>
      <c r="N1488" s="76">
        <f t="shared" si="469"/>
        <v>0.35315593915768018</v>
      </c>
      <c r="O1488" s="76">
        <f t="shared" si="470"/>
        <v>-1.0408455656056446</v>
      </c>
      <c r="Q1488" s="76">
        <f t="shared" si="471"/>
        <v>0.605195533283861</v>
      </c>
      <c r="R1488" s="76">
        <f t="shared" si="472"/>
        <v>1.8316103146534117</v>
      </c>
      <c r="S1488" s="76">
        <f t="shared" si="473"/>
        <v>0.64684406084231982</v>
      </c>
      <c r="T1488" s="76">
        <f t="shared" si="474"/>
        <v>0.35315593915768018</v>
      </c>
      <c r="U1488" s="76">
        <f t="shared" si="475"/>
        <v>-1.0408455656056446</v>
      </c>
      <c r="W1488" s="76">
        <f t="shared" si="476"/>
        <v>0</v>
      </c>
      <c r="X1488" s="76">
        <f t="shared" si="477"/>
        <v>1</v>
      </c>
      <c r="Y1488" s="76">
        <f t="shared" si="478"/>
        <v>0.5</v>
      </c>
      <c r="Z1488" s="76">
        <f t="shared" si="460"/>
        <v>0.5</v>
      </c>
      <c r="AA1488" s="76">
        <f t="shared" si="479"/>
        <v>-0.69314718055994529</v>
      </c>
    </row>
    <row r="1489" spans="1:27" x14ac:dyDescent="0.25">
      <c r="A1489">
        <v>0</v>
      </c>
      <c r="B1489">
        <v>0</v>
      </c>
      <c r="C1489">
        <v>0</v>
      </c>
      <c r="E1489" s="87">
        <f t="shared" si="461"/>
        <v>0</v>
      </c>
      <c r="F1489" s="87">
        <f t="shared" si="462"/>
        <v>1</v>
      </c>
      <c r="G1489" s="87">
        <f t="shared" si="463"/>
        <v>0.5</v>
      </c>
      <c r="H1489" s="87">
        <f t="shared" si="464"/>
        <v>0.5</v>
      </c>
      <c r="I1489" s="87">
        <f t="shared" si="465"/>
        <v>-0.69314718055994529</v>
      </c>
      <c r="K1489" s="76">
        <f t="shared" si="466"/>
        <v>0</v>
      </c>
      <c r="L1489" s="76">
        <f t="shared" si="467"/>
        <v>1</v>
      </c>
      <c r="M1489" s="76">
        <f t="shared" si="468"/>
        <v>0.5</v>
      </c>
      <c r="N1489" s="76">
        <f t="shared" si="469"/>
        <v>0.5</v>
      </c>
      <c r="O1489" s="76">
        <f t="shared" si="470"/>
        <v>-0.69314718055994529</v>
      </c>
      <c r="Q1489" s="76">
        <f t="shared" si="471"/>
        <v>0</v>
      </c>
      <c r="R1489" s="76">
        <f t="shared" si="472"/>
        <v>1</v>
      </c>
      <c r="S1489" s="76">
        <f t="shared" si="473"/>
        <v>0.5</v>
      </c>
      <c r="T1489" s="76">
        <f t="shared" si="474"/>
        <v>0.5</v>
      </c>
      <c r="U1489" s="76">
        <f t="shared" si="475"/>
        <v>-0.69314718055994529</v>
      </c>
      <c r="W1489" s="76">
        <f t="shared" si="476"/>
        <v>0</v>
      </c>
      <c r="X1489" s="76">
        <f t="shared" si="477"/>
        <v>1</v>
      </c>
      <c r="Y1489" s="76">
        <f t="shared" si="478"/>
        <v>0.5</v>
      </c>
      <c r="Z1489" s="76">
        <f t="shared" si="460"/>
        <v>0.5</v>
      </c>
      <c r="AA1489" s="76">
        <f t="shared" si="479"/>
        <v>-0.69314718055994529</v>
      </c>
    </row>
    <row r="1490" spans="1:27" x14ac:dyDescent="0.25">
      <c r="A1490">
        <v>0</v>
      </c>
      <c r="B1490">
        <v>0</v>
      </c>
      <c r="C1490">
        <v>0</v>
      </c>
      <c r="E1490" s="87">
        <f t="shared" si="461"/>
        <v>0</v>
      </c>
      <c r="F1490" s="87">
        <f t="shared" si="462"/>
        <v>1</v>
      </c>
      <c r="G1490" s="87">
        <f t="shared" si="463"/>
        <v>0.5</v>
      </c>
      <c r="H1490" s="87">
        <f t="shared" si="464"/>
        <v>0.5</v>
      </c>
      <c r="I1490" s="87">
        <f t="shared" si="465"/>
        <v>-0.69314718055994529</v>
      </c>
      <c r="K1490" s="76">
        <f t="shared" si="466"/>
        <v>0</v>
      </c>
      <c r="L1490" s="76">
        <f t="shared" si="467"/>
        <v>1</v>
      </c>
      <c r="M1490" s="76">
        <f t="shared" si="468"/>
        <v>0.5</v>
      </c>
      <c r="N1490" s="76">
        <f t="shared" si="469"/>
        <v>0.5</v>
      </c>
      <c r="O1490" s="76">
        <f t="shared" si="470"/>
        <v>-0.69314718055994529</v>
      </c>
      <c r="Q1490" s="76">
        <f t="shared" si="471"/>
        <v>0</v>
      </c>
      <c r="R1490" s="76">
        <f t="shared" si="472"/>
        <v>1</v>
      </c>
      <c r="S1490" s="76">
        <f t="shared" si="473"/>
        <v>0.5</v>
      </c>
      <c r="T1490" s="76">
        <f t="shared" si="474"/>
        <v>0.5</v>
      </c>
      <c r="U1490" s="76">
        <f t="shared" si="475"/>
        <v>-0.69314718055994529</v>
      </c>
      <c r="W1490" s="76">
        <f t="shared" si="476"/>
        <v>0</v>
      </c>
      <c r="X1490" s="76">
        <f t="shared" si="477"/>
        <v>1</v>
      </c>
      <c r="Y1490" s="76">
        <f t="shared" si="478"/>
        <v>0.5</v>
      </c>
      <c r="Z1490" s="76">
        <f t="shared" si="460"/>
        <v>0.5</v>
      </c>
      <c r="AA1490" s="76">
        <f t="shared" si="479"/>
        <v>-0.69314718055994529</v>
      </c>
    </row>
    <row r="1491" spans="1:27" x14ac:dyDescent="0.25">
      <c r="A1491">
        <v>0</v>
      </c>
      <c r="B1491">
        <v>0</v>
      </c>
      <c r="C1491">
        <v>1</v>
      </c>
      <c r="E1491" s="87">
        <f t="shared" si="461"/>
        <v>0</v>
      </c>
      <c r="F1491" s="87">
        <f t="shared" si="462"/>
        <v>1</v>
      </c>
      <c r="G1491" s="87">
        <f t="shared" si="463"/>
        <v>0.5</v>
      </c>
      <c r="H1491" s="87">
        <f t="shared" si="464"/>
        <v>0.5</v>
      </c>
      <c r="I1491" s="87">
        <f t="shared" si="465"/>
        <v>-0.69314718055994529</v>
      </c>
      <c r="K1491" s="76">
        <f t="shared" si="466"/>
        <v>0.605195533283861</v>
      </c>
      <c r="L1491" s="76">
        <f t="shared" si="467"/>
        <v>1.8316103146534117</v>
      </c>
      <c r="M1491" s="76">
        <f t="shared" si="468"/>
        <v>0.64684406084231982</v>
      </c>
      <c r="N1491" s="76">
        <f t="shared" si="469"/>
        <v>0.35315593915768018</v>
      </c>
      <c r="O1491" s="76">
        <f t="shared" si="470"/>
        <v>-1.0408455656056446</v>
      </c>
      <c r="Q1491" s="76">
        <f t="shared" si="471"/>
        <v>0.605195533283861</v>
      </c>
      <c r="R1491" s="76">
        <f t="shared" si="472"/>
        <v>1.8316103146534117</v>
      </c>
      <c r="S1491" s="76">
        <f t="shared" si="473"/>
        <v>0.64684406084231982</v>
      </c>
      <c r="T1491" s="76">
        <f t="shared" si="474"/>
        <v>0.35315593915768018</v>
      </c>
      <c r="U1491" s="76">
        <f t="shared" si="475"/>
        <v>-1.0408455656056446</v>
      </c>
      <c r="W1491" s="76">
        <f t="shared" si="476"/>
        <v>0</v>
      </c>
      <c r="X1491" s="76">
        <f t="shared" si="477"/>
        <v>1</v>
      </c>
      <c r="Y1491" s="76">
        <f t="shared" si="478"/>
        <v>0.5</v>
      </c>
      <c r="Z1491" s="76">
        <f t="shared" si="460"/>
        <v>0.5</v>
      </c>
      <c r="AA1491" s="76">
        <f t="shared" si="479"/>
        <v>-0.69314718055994529</v>
      </c>
    </row>
    <row r="1492" spans="1:27" x14ac:dyDescent="0.25">
      <c r="A1492">
        <v>0</v>
      </c>
      <c r="B1492">
        <v>0</v>
      </c>
      <c r="C1492">
        <v>1</v>
      </c>
      <c r="E1492" s="87">
        <f t="shared" si="461"/>
        <v>0</v>
      </c>
      <c r="F1492" s="87">
        <f t="shared" si="462"/>
        <v>1</v>
      </c>
      <c r="G1492" s="87">
        <f t="shared" si="463"/>
        <v>0.5</v>
      </c>
      <c r="H1492" s="87">
        <f t="shared" si="464"/>
        <v>0.5</v>
      </c>
      <c r="I1492" s="87">
        <f t="shared" si="465"/>
        <v>-0.69314718055994529</v>
      </c>
      <c r="K1492" s="76">
        <f t="shared" si="466"/>
        <v>0.605195533283861</v>
      </c>
      <c r="L1492" s="76">
        <f t="shared" si="467"/>
        <v>1.8316103146534117</v>
      </c>
      <c r="M1492" s="76">
        <f t="shared" si="468"/>
        <v>0.64684406084231982</v>
      </c>
      <c r="N1492" s="76">
        <f t="shared" si="469"/>
        <v>0.35315593915768018</v>
      </c>
      <c r="O1492" s="76">
        <f t="shared" si="470"/>
        <v>-1.0408455656056446</v>
      </c>
      <c r="Q1492" s="76">
        <f t="shared" si="471"/>
        <v>0.605195533283861</v>
      </c>
      <c r="R1492" s="76">
        <f t="shared" si="472"/>
        <v>1.8316103146534117</v>
      </c>
      <c r="S1492" s="76">
        <f t="shared" si="473"/>
        <v>0.64684406084231982</v>
      </c>
      <c r="T1492" s="76">
        <f t="shared" si="474"/>
        <v>0.35315593915768018</v>
      </c>
      <c r="U1492" s="76">
        <f t="shared" si="475"/>
        <v>-1.0408455656056446</v>
      </c>
      <c r="W1492" s="76">
        <f t="shared" si="476"/>
        <v>0</v>
      </c>
      <c r="X1492" s="76">
        <f t="shared" si="477"/>
        <v>1</v>
      </c>
      <c r="Y1492" s="76">
        <f t="shared" si="478"/>
        <v>0.5</v>
      </c>
      <c r="Z1492" s="76">
        <f t="shared" si="460"/>
        <v>0.5</v>
      </c>
      <c r="AA1492" s="76">
        <f t="shared" si="479"/>
        <v>-0.69314718055994529</v>
      </c>
    </row>
    <row r="1493" spans="1:27" x14ac:dyDescent="0.25">
      <c r="A1493">
        <v>0</v>
      </c>
      <c r="B1493">
        <v>0</v>
      </c>
      <c r="C1493">
        <v>1</v>
      </c>
      <c r="E1493" s="87">
        <f t="shared" si="461"/>
        <v>0</v>
      </c>
      <c r="F1493" s="87">
        <f t="shared" si="462"/>
        <v>1</v>
      </c>
      <c r="G1493" s="87">
        <f t="shared" si="463"/>
        <v>0.5</v>
      </c>
      <c r="H1493" s="87">
        <f t="shared" si="464"/>
        <v>0.5</v>
      </c>
      <c r="I1493" s="87">
        <f t="shared" si="465"/>
        <v>-0.69314718055994529</v>
      </c>
      <c r="K1493" s="76">
        <f t="shared" si="466"/>
        <v>0.605195533283861</v>
      </c>
      <c r="L1493" s="76">
        <f t="shared" si="467"/>
        <v>1.8316103146534117</v>
      </c>
      <c r="M1493" s="76">
        <f t="shared" si="468"/>
        <v>0.64684406084231982</v>
      </c>
      <c r="N1493" s="76">
        <f t="shared" si="469"/>
        <v>0.35315593915768018</v>
      </c>
      <c r="O1493" s="76">
        <f t="shared" si="470"/>
        <v>-1.0408455656056446</v>
      </c>
      <c r="Q1493" s="76">
        <f t="shared" si="471"/>
        <v>0.605195533283861</v>
      </c>
      <c r="R1493" s="76">
        <f t="shared" si="472"/>
        <v>1.8316103146534117</v>
      </c>
      <c r="S1493" s="76">
        <f t="shared" si="473"/>
        <v>0.64684406084231982</v>
      </c>
      <c r="T1493" s="76">
        <f t="shared" si="474"/>
        <v>0.35315593915768018</v>
      </c>
      <c r="U1493" s="76">
        <f t="shared" si="475"/>
        <v>-1.0408455656056446</v>
      </c>
      <c r="W1493" s="76">
        <f t="shared" si="476"/>
        <v>0</v>
      </c>
      <c r="X1493" s="76">
        <f t="shared" si="477"/>
        <v>1</v>
      </c>
      <c r="Y1493" s="76">
        <f t="shared" si="478"/>
        <v>0.5</v>
      </c>
      <c r="Z1493" s="76">
        <f t="shared" si="460"/>
        <v>0.5</v>
      </c>
      <c r="AA1493" s="76">
        <f t="shared" si="479"/>
        <v>-0.69314718055994529</v>
      </c>
    </row>
    <row r="1494" spans="1:27" x14ac:dyDescent="0.25">
      <c r="A1494">
        <v>0</v>
      </c>
      <c r="B1494">
        <v>0</v>
      </c>
      <c r="C1494">
        <v>0</v>
      </c>
      <c r="E1494" s="87">
        <f t="shared" si="461"/>
        <v>0</v>
      </c>
      <c r="F1494" s="87">
        <f t="shared" si="462"/>
        <v>1</v>
      </c>
      <c r="G1494" s="87">
        <f t="shared" si="463"/>
        <v>0.5</v>
      </c>
      <c r="H1494" s="87">
        <f t="shared" si="464"/>
        <v>0.5</v>
      </c>
      <c r="I1494" s="87">
        <f t="shared" si="465"/>
        <v>-0.69314718055994529</v>
      </c>
      <c r="K1494" s="76">
        <f t="shared" si="466"/>
        <v>0</v>
      </c>
      <c r="L1494" s="76">
        <f t="shared" si="467"/>
        <v>1</v>
      </c>
      <c r="M1494" s="76">
        <f t="shared" si="468"/>
        <v>0.5</v>
      </c>
      <c r="N1494" s="76">
        <f t="shared" si="469"/>
        <v>0.5</v>
      </c>
      <c r="O1494" s="76">
        <f t="shared" si="470"/>
        <v>-0.69314718055994529</v>
      </c>
      <c r="Q1494" s="76">
        <f t="shared" si="471"/>
        <v>0</v>
      </c>
      <c r="R1494" s="76">
        <f t="shared" si="472"/>
        <v>1</v>
      </c>
      <c r="S1494" s="76">
        <f t="shared" si="473"/>
        <v>0.5</v>
      </c>
      <c r="T1494" s="76">
        <f t="shared" si="474"/>
        <v>0.5</v>
      </c>
      <c r="U1494" s="76">
        <f t="shared" si="475"/>
        <v>-0.69314718055994529</v>
      </c>
      <c r="W1494" s="76">
        <f t="shared" si="476"/>
        <v>0</v>
      </c>
      <c r="X1494" s="76">
        <f t="shared" si="477"/>
        <v>1</v>
      </c>
      <c r="Y1494" s="76">
        <f t="shared" si="478"/>
        <v>0.5</v>
      </c>
      <c r="Z1494" s="76">
        <f t="shared" si="460"/>
        <v>0.5</v>
      </c>
      <c r="AA1494" s="76">
        <f t="shared" si="479"/>
        <v>-0.69314718055994529</v>
      </c>
    </row>
    <row r="1495" spans="1:27" x14ac:dyDescent="0.25">
      <c r="A1495">
        <v>0</v>
      </c>
      <c r="B1495">
        <v>1</v>
      </c>
      <c r="C1495">
        <v>0</v>
      </c>
      <c r="E1495" s="87">
        <f t="shared" si="461"/>
        <v>1.462280267582817</v>
      </c>
      <c r="F1495" s="87">
        <f t="shared" si="462"/>
        <v>4.3157894714615983</v>
      </c>
      <c r="G1495" s="87">
        <f t="shared" si="463"/>
        <v>0.81188118804015652</v>
      </c>
      <c r="H1495" s="87">
        <f t="shared" si="464"/>
        <v>0.18811881195984348</v>
      </c>
      <c r="I1495" s="87">
        <f t="shared" si="465"/>
        <v>-1.6706815372567037</v>
      </c>
      <c r="K1495" s="76">
        <f t="shared" si="466"/>
        <v>1.462280267582817</v>
      </c>
      <c r="L1495" s="76">
        <f t="shared" si="467"/>
        <v>4.3157894714615983</v>
      </c>
      <c r="M1495" s="76">
        <f t="shared" si="468"/>
        <v>0.81188118804015652</v>
      </c>
      <c r="N1495" s="76">
        <f t="shared" si="469"/>
        <v>0.18811881195984348</v>
      </c>
      <c r="O1495" s="76">
        <f t="shared" si="470"/>
        <v>-1.6706815372567037</v>
      </c>
      <c r="Q1495" s="76">
        <f t="shared" si="471"/>
        <v>1.462280267582817</v>
      </c>
      <c r="R1495" s="76">
        <f t="shared" si="472"/>
        <v>4.3157894714615983</v>
      </c>
      <c r="S1495" s="76">
        <f t="shared" si="473"/>
        <v>0.81188118804015652</v>
      </c>
      <c r="T1495" s="76">
        <f t="shared" si="474"/>
        <v>0.18811881195984348</v>
      </c>
      <c r="U1495" s="76">
        <f t="shared" si="475"/>
        <v>-1.6706815372567037</v>
      </c>
      <c r="W1495" s="76">
        <f t="shared" si="476"/>
        <v>0</v>
      </c>
      <c r="X1495" s="76">
        <f t="shared" si="477"/>
        <v>1</v>
      </c>
      <c r="Y1495" s="76">
        <f t="shared" si="478"/>
        <v>0.5</v>
      </c>
      <c r="Z1495" s="76">
        <f t="shared" si="460"/>
        <v>0.5</v>
      </c>
      <c r="AA1495" s="76">
        <f t="shared" si="479"/>
        <v>-0.69314718055994529</v>
      </c>
    </row>
    <row r="1496" spans="1:27" x14ac:dyDescent="0.25">
      <c r="A1496">
        <v>0</v>
      </c>
      <c r="B1496">
        <v>1</v>
      </c>
      <c r="C1496">
        <v>1</v>
      </c>
      <c r="E1496" s="87">
        <f t="shared" si="461"/>
        <v>1.462280267582817</v>
      </c>
      <c r="F1496" s="87">
        <f t="shared" si="462"/>
        <v>4.3157894714615983</v>
      </c>
      <c r="G1496" s="87">
        <f t="shared" si="463"/>
        <v>0.81188118804015652</v>
      </c>
      <c r="H1496" s="87">
        <f t="shared" si="464"/>
        <v>0.18811881195984348</v>
      </c>
      <c r="I1496" s="87">
        <f t="shared" si="465"/>
        <v>-1.6706815372567037</v>
      </c>
      <c r="K1496" s="76">
        <f t="shared" si="466"/>
        <v>2.0674758008666778</v>
      </c>
      <c r="L1496" s="76">
        <f t="shared" si="467"/>
        <v>7.9048445118016568</v>
      </c>
      <c r="M1496" s="76">
        <f t="shared" si="468"/>
        <v>0.88770157652110693</v>
      </c>
      <c r="N1496" s="76">
        <f t="shared" si="469"/>
        <v>0.11229842347889307</v>
      </c>
      <c r="O1496" s="76">
        <f t="shared" si="470"/>
        <v>-2.1865954558145249</v>
      </c>
      <c r="Q1496" s="76">
        <f t="shared" si="471"/>
        <v>4.0773020688385255</v>
      </c>
      <c r="R1496" s="76">
        <f t="shared" si="472"/>
        <v>58.986114505249297</v>
      </c>
      <c r="S1496" s="76">
        <f t="shared" si="473"/>
        <v>0.98332947535862669</v>
      </c>
      <c r="T1496" s="76">
        <f t="shared" si="474"/>
        <v>1.6670524641373308E-2</v>
      </c>
      <c r="U1496" s="76">
        <f t="shared" si="475"/>
        <v>-4.0941131105267123</v>
      </c>
      <c r="W1496" s="76">
        <f t="shared" si="476"/>
        <v>0</v>
      </c>
      <c r="X1496" s="76">
        <f t="shared" si="477"/>
        <v>1</v>
      </c>
      <c r="Y1496" s="76">
        <f t="shared" si="478"/>
        <v>0.5</v>
      </c>
      <c r="Z1496" s="76">
        <f t="shared" si="460"/>
        <v>0.5</v>
      </c>
      <c r="AA1496" s="76">
        <f t="shared" si="479"/>
        <v>-0.69314718055994529</v>
      </c>
    </row>
    <row r="1497" spans="1:27" x14ac:dyDescent="0.25">
      <c r="A1497">
        <v>0</v>
      </c>
      <c r="B1497">
        <v>0</v>
      </c>
      <c r="C1497">
        <v>0</v>
      </c>
      <c r="E1497" s="87">
        <f t="shared" si="461"/>
        <v>0</v>
      </c>
      <c r="F1497" s="87">
        <f t="shared" si="462"/>
        <v>1</v>
      </c>
      <c r="G1497" s="87">
        <f t="shared" si="463"/>
        <v>0.5</v>
      </c>
      <c r="H1497" s="87">
        <f t="shared" si="464"/>
        <v>0.5</v>
      </c>
      <c r="I1497" s="87">
        <f t="shared" si="465"/>
        <v>-0.69314718055994529</v>
      </c>
      <c r="K1497" s="76">
        <f t="shared" si="466"/>
        <v>0</v>
      </c>
      <c r="L1497" s="76">
        <f t="shared" si="467"/>
        <v>1</v>
      </c>
      <c r="M1497" s="76">
        <f t="shared" si="468"/>
        <v>0.5</v>
      </c>
      <c r="N1497" s="76">
        <f t="shared" si="469"/>
        <v>0.5</v>
      </c>
      <c r="O1497" s="76">
        <f t="shared" si="470"/>
        <v>-0.69314718055994529</v>
      </c>
      <c r="Q1497" s="76">
        <f t="shared" si="471"/>
        <v>0</v>
      </c>
      <c r="R1497" s="76">
        <f t="shared" si="472"/>
        <v>1</v>
      </c>
      <c r="S1497" s="76">
        <f t="shared" si="473"/>
        <v>0.5</v>
      </c>
      <c r="T1497" s="76">
        <f t="shared" si="474"/>
        <v>0.5</v>
      </c>
      <c r="U1497" s="76">
        <f t="shared" si="475"/>
        <v>-0.69314718055994529</v>
      </c>
      <c r="W1497" s="76">
        <f t="shared" si="476"/>
        <v>0</v>
      </c>
      <c r="X1497" s="76">
        <f t="shared" si="477"/>
        <v>1</v>
      </c>
      <c r="Y1497" s="76">
        <f t="shared" si="478"/>
        <v>0.5</v>
      </c>
      <c r="Z1497" s="76">
        <f t="shared" si="460"/>
        <v>0.5</v>
      </c>
      <c r="AA1497" s="76">
        <f t="shared" si="479"/>
        <v>-0.69314718055994529</v>
      </c>
    </row>
    <row r="1498" spans="1:27" x14ac:dyDescent="0.25">
      <c r="A1498">
        <v>0</v>
      </c>
      <c r="B1498">
        <v>0</v>
      </c>
      <c r="C1498">
        <v>0</v>
      </c>
      <c r="E1498" s="87">
        <f t="shared" si="461"/>
        <v>0</v>
      </c>
      <c r="F1498" s="87">
        <f t="shared" si="462"/>
        <v>1</v>
      </c>
      <c r="G1498" s="87">
        <f t="shared" si="463"/>
        <v>0.5</v>
      </c>
      <c r="H1498" s="87">
        <f t="shared" si="464"/>
        <v>0.5</v>
      </c>
      <c r="I1498" s="87">
        <f t="shared" si="465"/>
        <v>-0.69314718055994529</v>
      </c>
      <c r="K1498" s="76">
        <f t="shared" si="466"/>
        <v>0</v>
      </c>
      <c r="L1498" s="76">
        <f t="shared" si="467"/>
        <v>1</v>
      </c>
      <c r="M1498" s="76">
        <f t="shared" si="468"/>
        <v>0.5</v>
      </c>
      <c r="N1498" s="76">
        <f t="shared" si="469"/>
        <v>0.5</v>
      </c>
      <c r="O1498" s="76">
        <f t="shared" si="470"/>
        <v>-0.69314718055994529</v>
      </c>
      <c r="Q1498" s="76">
        <f t="shared" si="471"/>
        <v>0</v>
      </c>
      <c r="R1498" s="76">
        <f t="shared" si="472"/>
        <v>1</v>
      </c>
      <c r="S1498" s="76">
        <f t="shared" si="473"/>
        <v>0.5</v>
      </c>
      <c r="T1498" s="76">
        <f t="shared" si="474"/>
        <v>0.5</v>
      </c>
      <c r="U1498" s="76">
        <f t="shared" si="475"/>
        <v>-0.69314718055994529</v>
      </c>
      <c r="W1498" s="76">
        <f t="shared" si="476"/>
        <v>0</v>
      </c>
      <c r="X1498" s="76">
        <f t="shared" si="477"/>
        <v>1</v>
      </c>
      <c r="Y1498" s="76">
        <f t="shared" si="478"/>
        <v>0.5</v>
      </c>
      <c r="Z1498" s="76">
        <f t="shared" si="460"/>
        <v>0.5</v>
      </c>
      <c r="AA1498" s="76">
        <f t="shared" si="479"/>
        <v>-0.69314718055994529</v>
      </c>
    </row>
    <row r="1499" spans="1:27" x14ac:dyDescent="0.25">
      <c r="A1499">
        <v>0</v>
      </c>
      <c r="B1499">
        <v>1</v>
      </c>
      <c r="C1499">
        <v>1</v>
      </c>
      <c r="E1499" s="87">
        <f t="shared" si="461"/>
        <v>1.462280267582817</v>
      </c>
      <c r="F1499" s="87">
        <f t="shared" si="462"/>
        <v>4.3157894714615983</v>
      </c>
      <c r="G1499" s="87">
        <f t="shared" si="463"/>
        <v>0.81188118804015652</v>
      </c>
      <c r="H1499" s="87">
        <f t="shared" si="464"/>
        <v>0.18811881195984348</v>
      </c>
      <c r="I1499" s="87">
        <f t="shared" si="465"/>
        <v>-1.6706815372567037</v>
      </c>
      <c r="K1499" s="76">
        <f t="shared" si="466"/>
        <v>2.0674758008666778</v>
      </c>
      <c r="L1499" s="76">
        <f t="shared" si="467"/>
        <v>7.9048445118016568</v>
      </c>
      <c r="M1499" s="76">
        <f t="shared" si="468"/>
        <v>0.88770157652110693</v>
      </c>
      <c r="N1499" s="76">
        <f t="shared" si="469"/>
        <v>0.11229842347889307</v>
      </c>
      <c r="O1499" s="76">
        <f t="shared" si="470"/>
        <v>-2.1865954558145249</v>
      </c>
      <c r="Q1499" s="76">
        <f t="shared" si="471"/>
        <v>4.0773020688385255</v>
      </c>
      <c r="R1499" s="76">
        <f t="shared" si="472"/>
        <v>58.986114505249297</v>
      </c>
      <c r="S1499" s="76">
        <f t="shared" si="473"/>
        <v>0.98332947535862669</v>
      </c>
      <c r="T1499" s="76">
        <f t="shared" si="474"/>
        <v>1.6670524641373308E-2</v>
      </c>
      <c r="U1499" s="76">
        <f t="shared" si="475"/>
        <v>-4.0941131105267123</v>
      </c>
      <c r="W1499" s="76">
        <f t="shared" si="476"/>
        <v>0</v>
      </c>
      <c r="X1499" s="76">
        <f t="shared" si="477"/>
        <v>1</v>
      </c>
      <c r="Y1499" s="76">
        <f t="shared" si="478"/>
        <v>0.5</v>
      </c>
      <c r="Z1499" s="76">
        <f t="shared" si="460"/>
        <v>0.5</v>
      </c>
      <c r="AA1499" s="76">
        <f t="shared" si="479"/>
        <v>-0.69314718055994529</v>
      </c>
    </row>
    <row r="1500" spans="1:27" x14ac:dyDescent="0.25">
      <c r="A1500">
        <v>0</v>
      </c>
      <c r="B1500">
        <v>0</v>
      </c>
      <c r="C1500">
        <v>1</v>
      </c>
      <c r="E1500" s="87">
        <f t="shared" si="461"/>
        <v>0</v>
      </c>
      <c r="F1500" s="87">
        <f t="shared" si="462"/>
        <v>1</v>
      </c>
      <c r="G1500" s="87">
        <f t="shared" si="463"/>
        <v>0.5</v>
      </c>
      <c r="H1500" s="87">
        <f t="shared" si="464"/>
        <v>0.5</v>
      </c>
      <c r="I1500" s="87">
        <f t="shared" si="465"/>
        <v>-0.69314718055994529</v>
      </c>
      <c r="K1500" s="76">
        <f t="shared" si="466"/>
        <v>0.605195533283861</v>
      </c>
      <c r="L1500" s="76">
        <f t="shared" si="467"/>
        <v>1.8316103146534117</v>
      </c>
      <c r="M1500" s="76">
        <f t="shared" si="468"/>
        <v>0.64684406084231982</v>
      </c>
      <c r="N1500" s="76">
        <f t="shared" si="469"/>
        <v>0.35315593915768018</v>
      </c>
      <c r="O1500" s="76">
        <f t="shared" si="470"/>
        <v>-1.0408455656056446</v>
      </c>
      <c r="Q1500" s="76">
        <f t="shared" si="471"/>
        <v>0.605195533283861</v>
      </c>
      <c r="R1500" s="76">
        <f t="shared" si="472"/>
        <v>1.8316103146534117</v>
      </c>
      <c r="S1500" s="76">
        <f t="shared" si="473"/>
        <v>0.64684406084231982</v>
      </c>
      <c r="T1500" s="76">
        <f t="shared" si="474"/>
        <v>0.35315593915768018</v>
      </c>
      <c r="U1500" s="76">
        <f t="shared" si="475"/>
        <v>-1.0408455656056446</v>
      </c>
      <c r="W1500" s="76">
        <f t="shared" si="476"/>
        <v>0</v>
      </c>
      <c r="X1500" s="76">
        <f t="shared" si="477"/>
        <v>1</v>
      </c>
      <c r="Y1500" s="76">
        <f t="shared" si="478"/>
        <v>0.5</v>
      </c>
      <c r="Z1500" s="76">
        <f t="shared" si="460"/>
        <v>0.5</v>
      </c>
      <c r="AA1500" s="76">
        <f t="shared" si="479"/>
        <v>-0.69314718055994529</v>
      </c>
    </row>
    <row r="1501" spans="1:27" x14ac:dyDescent="0.25">
      <c r="A1501">
        <v>0</v>
      </c>
      <c r="B1501">
        <v>0</v>
      </c>
      <c r="C1501">
        <v>1</v>
      </c>
      <c r="E1501" s="87">
        <f t="shared" si="461"/>
        <v>0</v>
      </c>
      <c r="F1501" s="87">
        <f t="shared" si="462"/>
        <v>1</v>
      </c>
      <c r="G1501" s="87">
        <f t="shared" si="463"/>
        <v>0.5</v>
      </c>
      <c r="H1501" s="87">
        <f t="shared" si="464"/>
        <v>0.5</v>
      </c>
      <c r="I1501" s="87">
        <f t="shared" si="465"/>
        <v>-0.69314718055994529</v>
      </c>
      <c r="K1501" s="76">
        <f t="shared" si="466"/>
        <v>0.605195533283861</v>
      </c>
      <c r="L1501" s="76">
        <f t="shared" si="467"/>
        <v>1.8316103146534117</v>
      </c>
      <c r="M1501" s="76">
        <f t="shared" si="468"/>
        <v>0.64684406084231982</v>
      </c>
      <c r="N1501" s="76">
        <f t="shared" si="469"/>
        <v>0.35315593915768018</v>
      </c>
      <c r="O1501" s="76">
        <f t="shared" si="470"/>
        <v>-1.0408455656056446</v>
      </c>
      <c r="Q1501" s="76">
        <f t="shared" si="471"/>
        <v>0.605195533283861</v>
      </c>
      <c r="R1501" s="76">
        <f t="shared" si="472"/>
        <v>1.8316103146534117</v>
      </c>
      <c r="S1501" s="76">
        <f t="shared" si="473"/>
        <v>0.64684406084231982</v>
      </c>
      <c r="T1501" s="76">
        <f t="shared" si="474"/>
        <v>0.35315593915768018</v>
      </c>
      <c r="U1501" s="76">
        <f t="shared" si="475"/>
        <v>-1.0408455656056446</v>
      </c>
      <c r="W1501" s="76">
        <f t="shared" si="476"/>
        <v>0</v>
      </c>
      <c r="X1501" s="76">
        <f t="shared" si="477"/>
        <v>1</v>
      </c>
      <c r="Y1501" s="76">
        <f t="shared" si="478"/>
        <v>0.5</v>
      </c>
      <c r="Z1501" s="76">
        <f t="shared" si="460"/>
        <v>0.5</v>
      </c>
      <c r="AA1501" s="76">
        <f t="shared" si="479"/>
        <v>-0.69314718055994529</v>
      </c>
    </row>
    <row r="1502" spans="1:27" x14ac:dyDescent="0.25">
      <c r="A1502">
        <v>0</v>
      </c>
      <c r="B1502">
        <v>0</v>
      </c>
      <c r="C1502">
        <v>1</v>
      </c>
      <c r="E1502" s="87">
        <f t="shared" si="461"/>
        <v>0</v>
      </c>
      <c r="F1502" s="87">
        <f t="shared" si="462"/>
        <v>1</v>
      </c>
      <c r="G1502" s="87">
        <f t="shared" si="463"/>
        <v>0.5</v>
      </c>
      <c r="H1502" s="87">
        <f t="shared" si="464"/>
        <v>0.5</v>
      </c>
      <c r="I1502" s="87">
        <f t="shared" si="465"/>
        <v>-0.69314718055994529</v>
      </c>
      <c r="K1502" s="76">
        <f t="shared" si="466"/>
        <v>0.605195533283861</v>
      </c>
      <c r="L1502" s="76">
        <f t="shared" si="467"/>
        <v>1.8316103146534117</v>
      </c>
      <c r="M1502" s="76">
        <f t="shared" si="468"/>
        <v>0.64684406084231982</v>
      </c>
      <c r="N1502" s="76">
        <f t="shared" si="469"/>
        <v>0.35315593915768018</v>
      </c>
      <c r="O1502" s="76">
        <f t="shared" si="470"/>
        <v>-1.0408455656056446</v>
      </c>
      <c r="Q1502" s="76">
        <f t="shared" si="471"/>
        <v>0.605195533283861</v>
      </c>
      <c r="R1502" s="76">
        <f t="shared" si="472"/>
        <v>1.8316103146534117</v>
      </c>
      <c r="S1502" s="76">
        <f t="shared" si="473"/>
        <v>0.64684406084231982</v>
      </c>
      <c r="T1502" s="76">
        <f t="shared" si="474"/>
        <v>0.35315593915768018</v>
      </c>
      <c r="U1502" s="76">
        <f t="shared" si="475"/>
        <v>-1.0408455656056446</v>
      </c>
      <c r="W1502" s="76">
        <f t="shared" si="476"/>
        <v>0</v>
      </c>
      <c r="X1502" s="76">
        <f t="shared" si="477"/>
        <v>1</v>
      </c>
      <c r="Y1502" s="76">
        <f t="shared" si="478"/>
        <v>0.5</v>
      </c>
      <c r="Z1502" s="76">
        <f t="shared" si="460"/>
        <v>0.5</v>
      </c>
      <c r="AA1502" s="76">
        <f t="shared" si="479"/>
        <v>-0.69314718055994529</v>
      </c>
    </row>
    <row r="1503" spans="1:27" x14ac:dyDescent="0.25">
      <c r="A1503">
        <v>0</v>
      </c>
      <c r="B1503">
        <v>0</v>
      </c>
      <c r="C1503">
        <v>1</v>
      </c>
      <c r="E1503" s="87">
        <f t="shared" si="461"/>
        <v>0</v>
      </c>
      <c r="F1503" s="87">
        <f t="shared" si="462"/>
        <v>1</v>
      </c>
      <c r="G1503" s="87">
        <f t="shared" si="463"/>
        <v>0.5</v>
      </c>
      <c r="H1503" s="87">
        <f t="shared" si="464"/>
        <v>0.5</v>
      </c>
      <c r="I1503" s="87">
        <f t="shared" si="465"/>
        <v>-0.69314718055994529</v>
      </c>
      <c r="K1503" s="76">
        <f t="shared" si="466"/>
        <v>0.605195533283861</v>
      </c>
      <c r="L1503" s="76">
        <f t="shared" si="467"/>
        <v>1.8316103146534117</v>
      </c>
      <c r="M1503" s="76">
        <f t="shared" si="468"/>
        <v>0.64684406084231982</v>
      </c>
      <c r="N1503" s="76">
        <f t="shared" si="469"/>
        <v>0.35315593915768018</v>
      </c>
      <c r="O1503" s="76">
        <f t="shared" si="470"/>
        <v>-1.0408455656056446</v>
      </c>
      <c r="Q1503" s="76">
        <f t="shared" si="471"/>
        <v>0.605195533283861</v>
      </c>
      <c r="R1503" s="76">
        <f t="shared" si="472"/>
        <v>1.8316103146534117</v>
      </c>
      <c r="S1503" s="76">
        <f t="shared" si="473"/>
        <v>0.64684406084231982</v>
      </c>
      <c r="T1503" s="76">
        <f t="shared" si="474"/>
        <v>0.35315593915768018</v>
      </c>
      <c r="U1503" s="76">
        <f t="shared" si="475"/>
        <v>-1.0408455656056446</v>
      </c>
      <c r="W1503" s="76">
        <f t="shared" si="476"/>
        <v>0</v>
      </c>
      <c r="X1503" s="76">
        <f t="shared" si="477"/>
        <v>1</v>
      </c>
      <c r="Y1503" s="76">
        <f t="shared" si="478"/>
        <v>0.5</v>
      </c>
      <c r="Z1503" s="76">
        <f t="shared" si="460"/>
        <v>0.5</v>
      </c>
      <c r="AA1503" s="76">
        <f t="shared" si="479"/>
        <v>-0.69314718055994529</v>
      </c>
    </row>
    <row r="1504" spans="1:27" x14ac:dyDescent="0.25">
      <c r="A1504">
        <v>0</v>
      </c>
      <c r="B1504">
        <v>1</v>
      </c>
      <c r="C1504">
        <v>1</v>
      </c>
      <c r="E1504" s="87">
        <f t="shared" si="461"/>
        <v>1.462280267582817</v>
      </c>
      <c r="F1504" s="87">
        <f t="shared" si="462"/>
        <v>4.3157894714615983</v>
      </c>
      <c r="G1504" s="87">
        <f t="shared" si="463"/>
        <v>0.81188118804015652</v>
      </c>
      <c r="H1504" s="87">
        <f t="shared" si="464"/>
        <v>0.18811881195984348</v>
      </c>
      <c r="I1504" s="87">
        <f t="shared" si="465"/>
        <v>-1.6706815372567037</v>
      </c>
      <c r="K1504" s="76">
        <f t="shared" si="466"/>
        <v>2.0674758008666778</v>
      </c>
      <c r="L1504" s="76">
        <f t="shared" si="467"/>
        <v>7.9048445118016568</v>
      </c>
      <c r="M1504" s="76">
        <f t="shared" si="468"/>
        <v>0.88770157652110693</v>
      </c>
      <c r="N1504" s="76">
        <f t="shared" si="469"/>
        <v>0.11229842347889307</v>
      </c>
      <c r="O1504" s="76">
        <f t="shared" si="470"/>
        <v>-2.1865954558145249</v>
      </c>
      <c r="Q1504" s="76">
        <f t="shared" si="471"/>
        <v>4.0773020688385255</v>
      </c>
      <c r="R1504" s="76">
        <f t="shared" si="472"/>
        <v>58.986114505249297</v>
      </c>
      <c r="S1504" s="76">
        <f t="shared" si="473"/>
        <v>0.98332947535862669</v>
      </c>
      <c r="T1504" s="76">
        <f t="shared" si="474"/>
        <v>1.6670524641373308E-2</v>
      </c>
      <c r="U1504" s="76">
        <f t="shared" si="475"/>
        <v>-4.0941131105267123</v>
      </c>
      <c r="W1504" s="76">
        <f t="shared" si="476"/>
        <v>0</v>
      </c>
      <c r="X1504" s="76">
        <f t="shared" si="477"/>
        <v>1</v>
      </c>
      <c r="Y1504" s="76">
        <f t="shared" si="478"/>
        <v>0.5</v>
      </c>
      <c r="Z1504" s="76">
        <f t="shared" si="460"/>
        <v>0.5</v>
      </c>
      <c r="AA1504" s="76">
        <f t="shared" si="479"/>
        <v>-0.69314718055994529</v>
      </c>
    </row>
    <row r="1505" spans="1:27" x14ac:dyDescent="0.25">
      <c r="A1505">
        <v>0</v>
      </c>
      <c r="B1505">
        <v>0</v>
      </c>
      <c r="C1505">
        <v>0</v>
      </c>
      <c r="E1505" s="87">
        <f t="shared" si="461"/>
        <v>0</v>
      </c>
      <c r="F1505" s="87">
        <f t="shared" si="462"/>
        <v>1</v>
      </c>
      <c r="G1505" s="87">
        <f t="shared" si="463"/>
        <v>0.5</v>
      </c>
      <c r="H1505" s="87">
        <f t="shared" si="464"/>
        <v>0.5</v>
      </c>
      <c r="I1505" s="87">
        <f t="shared" si="465"/>
        <v>-0.69314718055994529</v>
      </c>
      <c r="K1505" s="76">
        <f t="shared" si="466"/>
        <v>0</v>
      </c>
      <c r="L1505" s="76">
        <f t="shared" si="467"/>
        <v>1</v>
      </c>
      <c r="M1505" s="76">
        <f t="shared" si="468"/>
        <v>0.5</v>
      </c>
      <c r="N1505" s="76">
        <f t="shared" si="469"/>
        <v>0.5</v>
      </c>
      <c r="O1505" s="76">
        <f t="shared" si="470"/>
        <v>-0.69314718055994529</v>
      </c>
      <c r="Q1505" s="76">
        <f t="shared" si="471"/>
        <v>0</v>
      </c>
      <c r="R1505" s="76">
        <f t="shared" si="472"/>
        <v>1</v>
      </c>
      <c r="S1505" s="76">
        <f t="shared" si="473"/>
        <v>0.5</v>
      </c>
      <c r="T1505" s="76">
        <f t="shared" si="474"/>
        <v>0.5</v>
      </c>
      <c r="U1505" s="76">
        <f t="shared" si="475"/>
        <v>-0.69314718055994529</v>
      </c>
      <c r="W1505" s="76">
        <f t="shared" si="476"/>
        <v>0</v>
      </c>
      <c r="X1505" s="76">
        <f t="shared" si="477"/>
        <v>1</v>
      </c>
      <c r="Y1505" s="76">
        <f t="shared" si="478"/>
        <v>0.5</v>
      </c>
      <c r="Z1505" s="76">
        <f t="shared" si="460"/>
        <v>0.5</v>
      </c>
      <c r="AA1505" s="76">
        <f t="shared" si="479"/>
        <v>-0.69314718055994529</v>
      </c>
    </row>
    <row r="1506" spans="1:27" x14ac:dyDescent="0.25">
      <c r="A1506">
        <v>0</v>
      </c>
      <c r="B1506">
        <v>0</v>
      </c>
      <c r="C1506">
        <v>1</v>
      </c>
      <c r="E1506" s="87">
        <f t="shared" si="461"/>
        <v>0</v>
      </c>
      <c r="F1506" s="87">
        <f t="shared" si="462"/>
        <v>1</v>
      </c>
      <c r="G1506" s="87">
        <f t="shared" si="463"/>
        <v>0.5</v>
      </c>
      <c r="H1506" s="87">
        <f t="shared" si="464"/>
        <v>0.5</v>
      </c>
      <c r="I1506" s="87">
        <f t="shared" si="465"/>
        <v>-0.69314718055994529</v>
      </c>
      <c r="K1506" s="76">
        <f t="shared" si="466"/>
        <v>0.605195533283861</v>
      </c>
      <c r="L1506" s="76">
        <f t="shared" si="467"/>
        <v>1.8316103146534117</v>
      </c>
      <c r="M1506" s="76">
        <f t="shared" si="468"/>
        <v>0.64684406084231982</v>
      </c>
      <c r="N1506" s="76">
        <f t="shared" si="469"/>
        <v>0.35315593915768018</v>
      </c>
      <c r="O1506" s="76">
        <f t="shared" si="470"/>
        <v>-1.0408455656056446</v>
      </c>
      <c r="Q1506" s="76">
        <f t="shared" si="471"/>
        <v>0.605195533283861</v>
      </c>
      <c r="R1506" s="76">
        <f t="shared" si="472"/>
        <v>1.8316103146534117</v>
      </c>
      <c r="S1506" s="76">
        <f t="shared" si="473"/>
        <v>0.64684406084231982</v>
      </c>
      <c r="T1506" s="76">
        <f t="shared" si="474"/>
        <v>0.35315593915768018</v>
      </c>
      <c r="U1506" s="76">
        <f t="shared" si="475"/>
        <v>-1.0408455656056446</v>
      </c>
      <c r="W1506" s="76">
        <f t="shared" si="476"/>
        <v>0</v>
      </c>
      <c r="X1506" s="76">
        <f t="shared" si="477"/>
        <v>1</v>
      </c>
      <c r="Y1506" s="76">
        <f t="shared" si="478"/>
        <v>0.5</v>
      </c>
      <c r="Z1506" s="76">
        <f t="shared" si="460"/>
        <v>0.5</v>
      </c>
      <c r="AA1506" s="76">
        <f t="shared" si="479"/>
        <v>-0.69314718055994529</v>
      </c>
    </row>
    <row r="1507" spans="1:27" x14ac:dyDescent="0.25">
      <c r="A1507">
        <v>0</v>
      </c>
      <c r="B1507">
        <v>1</v>
      </c>
      <c r="C1507">
        <v>1</v>
      </c>
      <c r="E1507" s="87">
        <f t="shared" si="461"/>
        <v>1.462280267582817</v>
      </c>
      <c r="F1507" s="87">
        <f t="shared" si="462"/>
        <v>4.3157894714615983</v>
      </c>
      <c r="G1507" s="87">
        <f t="shared" si="463"/>
        <v>0.81188118804015652</v>
      </c>
      <c r="H1507" s="87">
        <f t="shared" si="464"/>
        <v>0.18811881195984348</v>
      </c>
      <c r="I1507" s="87">
        <f t="shared" si="465"/>
        <v>-1.6706815372567037</v>
      </c>
      <c r="K1507" s="76">
        <f t="shared" si="466"/>
        <v>2.0674758008666778</v>
      </c>
      <c r="L1507" s="76">
        <f t="shared" si="467"/>
        <v>7.9048445118016568</v>
      </c>
      <c r="M1507" s="76">
        <f t="shared" si="468"/>
        <v>0.88770157652110693</v>
      </c>
      <c r="N1507" s="76">
        <f t="shared" si="469"/>
        <v>0.11229842347889307</v>
      </c>
      <c r="O1507" s="76">
        <f t="shared" si="470"/>
        <v>-2.1865954558145249</v>
      </c>
      <c r="Q1507" s="76">
        <f t="shared" si="471"/>
        <v>4.0773020688385255</v>
      </c>
      <c r="R1507" s="76">
        <f t="shared" si="472"/>
        <v>58.986114505249297</v>
      </c>
      <c r="S1507" s="76">
        <f t="shared" si="473"/>
        <v>0.98332947535862669</v>
      </c>
      <c r="T1507" s="76">
        <f t="shared" si="474"/>
        <v>1.6670524641373308E-2</v>
      </c>
      <c r="U1507" s="76">
        <f t="shared" si="475"/>
        <v>-4.0941131105267123</v>
      </c>
      <c r="W1507" s="76">
        <f t="shared" si="476"/>
        <v>0</v>
      </c>
      <c r="X1507" s="76">
        <f t="shared" si="477"/>
        <v>1</v>
      </c>
      <c r="Y1507" s="76">
        <f t="shared" si="478"/>
        <v>0.5</v>
      </c>
      <c r="Z1507" s="76">
        <f t="shared" si="460"/>
        <v>0.5</v>
      </c>
      <c r="AA1507" s="76">
        <f t="shared" si="479"/>
        <v>-0.69314718055994529</v>
      </c>
    </row>
    <row r="1508" spans="1:27" x14ac:dyDescent="0.25">
      <c r="A1508">
        <v>0</v>
      </c>
      <c r="B1508">
        <v>1</v>
      </c>
      <c r="C1508">
        <v>1</v>
      </c>
      <c r="E1508" s="87">
        <f t="shared" si="461"/>
        <v>1.462280267582817</v>
      </c>
      <c r="F1508" s="87">
        <f t="shared" si="462"/>
        <v>4.3157894714615983</v>
      </c>
      <c r="G1508" s="87">
        <f t="shared" si="463"/>
        <v>0.81188118804015652</v>
      </c>
      <c r="H1508" s="87">
        <f t="shared" si="464"/>
        <v>0.18811881195984348</v>
      </c>
      <c r="I1508" s="87">
        <f t="shared" si="465"/>
        <v>-1.6706815372567037</v>
      </c>
      <c r="K1508" s="76">
        <f t="shared" si="466"/>
        <v>2.0674758008666778</v>
      </c>
      <c r="L1508" s="76">
        <f t="shared" si="467"/>
        <v>7.9048445118016568</v>
      </c>
      <c r="M1508" s="76">
        <f t="shared" si="468"/>
        <v>0.88770157652110693</v>
      </c>
      <c r="N1508" s="76">
        <f t="shared" si="469"/>
        <v>0.11229842347889307</v>
      </c>
      <c r="O1508" s="76">
        <f t="shared" si="470"/>
        <v>-2.1865954558145249</v>
      </c>
      <c r="Q1508" s="76">
        <f t="shared" si="471"/>
        <v>4.0773020688385255</v>
      </c>
      <c r="R1508" s="76">
        <f t="shared" si="472"/>
        <v>58.986114505249297</v>
      </c>
      <c r="S1508" s="76">
        <f t="shared" si="473"/>
        <v>0.98332947535862669</v>
      </c>
      <c r="T1508" s="76">
        <f t="shared" si="474"/>
        <v>1.6670524641373308E-2</v>
      </c>
      <c r="U1508" s="76">
        <f t="shared" si="475"/>
        <v>-4.0941131105267123</v>
      </c>
      <c r="W1508" s="76">
        <f t="shared" si="476"/>
        <v>0</v>
      </c>
      <c r="X1508" s="76">
        <f t="shared" si="477"/>
        <v>1</v>
      </c>
      <c r="Y1508" s="76">
        <f t="shared" si="478"/>
        <v>0.5</v>
      </c>
      <c r="Z1508" s="76">
        <f t="shared" si="460"/>
        <v>0.5</v>
      </c>
      <c r="AA1508" s="76">
        <f t="shared" si="479"/>
        <v>-0.69314718055994529</v>
      </c>
    </row>
    <row r="1509" spans="1:27" x14ac:dyDescent="0.25">
      <c r="A1509">
        <v>0</v>
      </c>
      <c r="B1509">
        <v>0</v>
      </c>
      <c r="C1509">
        <v>1</v>
      </c>
      <c r="E1509" s="87">
        <f t="shared" si="461"/>
        <v>0</v>
      </c>
      <c r="F1509" s="87">
        <f t="shared" si="462"/>
        <v>1</v>
      </c>
      <c r="G1509" s="87">
        <f t="shared" si="463"/>
        <v>0.5</v>
      </c>
      <c r="H1509" s="87">
        <f t="shared" si="464"/>
        <v>0.5</v>
      </c>
      <c r="I1509" s="87">
        <f t="shared" si="465"/>
        <v>-0.69314718055994529</v>
      </c>
      <c r="K1509" s="76">
        <f t="shared" si="466"/>
        <v>0.605195533283861</v>
      </c>
      <c r="L1509" s="76">
        <f t="shared" si="467"/>
        <v>1.8316103146534117</v>
      </c>
      <c r="M1509" s="76">
        <f t="shared" si="468"/>
        <v>0.64684406084231982</v>
      </c>
      <c r="N1509" s="76">
        <f t="shared" si="469"/>
        <v>0.35315593915768018</v>
      </c>
      <c r="O1509" s="76">
        <f t="shared" si="470"/>
        <v>-1.0408455656056446</v>
      </c>
      <c r="Q1509" s="76">
        <f t="shared" si="471"/>
        <v>0.605195533283861</v>
      </c>
      <c r="R1509" s="76">
        <f t="shared" si="472"/>
        <v>1.8316103146534117</v>
      </c>
      <c r="S1509" s="76">
        <f t="shared" si="473"/>
        <v>0.64684406084231982</v>
      </c>
      <c r="T1509" s="76">
        <f t="shared" si="474"/>
        <v>0.35315593915768018</v>
      </c>
      <c r="U1509" s="76">
        <f t="shared" si="475"/>
        <v>-1.0408455656056446</v>
      </c>
      <c r="W1509" s="76">
        <f t="shared" si="476"/>
        <v>0</v>
      </c>
      <c r="X1509" s="76">
        <f t="shared" si="477"/>
        <v>1</v>
      </c>
      <c r="Y1509" s="76">
        <f t="shared" si="478"/>
        <v>0.5</v>
      </c>
      <c r="Z1509" s="76">
        <f t="shared" si="460"/>
        <v>0.5</v>
      </c>
      <c r="AA1509" s="76">
        <f t="shared" si="479"/>
        <v>-0.69314718055994529</v>
      </c>
    </row>
    <row r="1510" spans="1:27" x14ac:dyDescent="0.25">
      <c r="A1510">
        <v>0</v>
      </c>
      <c r="B1510">
        <v>0</v>
      </c>
      <c r="C1510">
        <v>1</v>
      </c>
      <c r="E1510" s="87">
        <f t="shared" si="461"/>
        <v>0</v>
      </c>
      <c r="F1510" s="87">
        <f t="shared" si="462"/>
        <v>1</v>
      </c>
      <c r="G1510" s="87">
        <f t="shared" si="463"/>
        <v>0.5</v>
      </c>
      <c r="H1510" s="87">
        <f t="shared" si="464"/>
        <v>0.5</v>
      </c>
      <c r="I1510" s="87">
        <f t="shared" si="465"/>
        <v>-0.69314718055994529</v>
      </c>
      <c r="K1510" s="76">
        <f t="shared" si="466"/>
        <v>0.605195533283861</v>
      </c>
      <c r="L1510" s="76">
        <f t="shared" si="467"/>
        <v>1.8316103146534117</v>
      </c>
      <c r="M1510" s="76">
        <f t="shared" si="468"/>
        <v>0.64684406084231982</v>
      </c>
      <c r="N1510" s="76">
        <f t="shared" si="469"/>
        <v>0.35315593915768018</v>
      </c>
      <c r="O1510" s="76">
        <f t="shared" si="470"/>
        <v>-1.0408455656056446</v>
      </c>
      <c r="Q1510" s="76">
        <f t="shared" si="471"/>
        <v>0.605195533283861</v>
      </c>
      <c r="R1510" s="76">
        <f t="shared" si="472"/>
        <v>1.8316103146534117</v>
      </c>
      <c r="S1510" s="76">
        <f t="shared" si="473"/>
        <v>0.64684406084231982</v>
      </c>
      <c r="T1510" s="76">
        <f t="shared" si="474"/>
        <v>0.35315593915768018</v>
      </c>
      <c r="U1510" s="76">
        <f t="shared" si="475"/>
        <v>-1.0408455656056446</v>
      </c>
      <c r="W1510" s="76">
        <f t="shared" si="476"/>
        <v>0</v>
      </c>
      <c r="X1510" s="76">
        <f t="shared" si="477"/>
        <v>1</v>
      </c>
      <c r="Y1510" s="76">
        <f t="shared" si="478"/>
        <v>0.5</v>
      </c>
      <c r="Z1510" s="76">
        <f t="shared" si="460"/>
        <v>0.5</v>
      </c>
      <c r="AA1510" s="76">
        <f t="shared" si="479"/>
        <v>-0.69314718055994529</v>
      </c>
    </row>
    <row r="1511" spans="1:27" x14ac:dyDescent="0.25">
      <c r="A1511">
        <v>0</v>
      </c>
      <c r="B1511">
        <v>0</v>
      </c>
      <c r="C1511">
        <v>1</v>
      </c>
      <c r="E1511" s="87">
        <f t="shared" si="461"/>
        <v>0</v>
      </c>
      <c r="F1511" s="87">
        <f t="shared" si="462"/>
        <v>1</v>
      </c>
      <c r="G1511" s="87">
        <f t="shared" si="463"/>
        <v>0.5</v>
      </c>
      <c r="H1511" s="87">
        <f t="shared" si="464"/>
        <v>0.5</v>
      </c>
      <c r="I1511" s="87">
        <f t="shared" si="465"/>
        <v>-0.69314718055994529</v>
      </c>
      <c r="K1511" s="76">
        <f t="shared" si="466"/>
        <v>0.605195533283861</v>
      </c>
      <c r="L1511" s="76">
        <f t="shared" si="467"/>
        <v>1.8316103146534117</v>
      </c>
      <c r="M1511" s="76">
        <f t="shared" si="468"/>
        <v>0.64684406084231982</v>
      </c>
      <c r="N1511" s="76">
        <f t="shared" si="469"/>
        <v>0.35315593915768018</v>
      </c>
      <c r="O1511" s="76">
        <f t="shared" si="470"/>
        <v>-1.0408455656056446</v>
      </c>
      <c r="Q1511" s="76">
        <f t="shared" si="471"/>
        <v>0.605195533283861</v>
      </c>
      <c r="R1511" s="76">
        <f t="shared" si="472"/>
        <v>1.8316103146534117</v>
      </c>
      <c r="S1511" s="76">
        <f t="shared" si="473"/>
        <v>0.64684406084231982</v>
      </c>
      <c r="T1511" s="76">
        <f t="shared" si="474"/>
        <v>0.35315593915768018</v>
      </c>
      <c r="U1511" s="76">
        <f t="shared" si="475"/>
        <v>-1.0408455656056446</v>
      </c>
      <c r="W1511" s="76">
        <f t="shared" si="476"/>
        <v>0</v>
      </c>
      <c r="X1511" s="76">
        <f t="shared" si="477"/>
        <v>1</v>
      </c>
      <c r="Y1511" s="76">
        <f t="shared" si="478"/>
        <v>0.5</v>
      </c>
      <c r="Z1511" s="76">
        <f t="shared" si="460"/>
        <v>0.5</v>
      </c>
      <c r="AA1511" s="76">
        <f t="shared" si="479"/>
        <v>-0.69314718055994529</v>
      </c>
    </row>
    <row r="1512" spans="1:27" x14ac:dyDescent="0.25">
      <c r="A1512">
        <v>0</v>
      </c>
      <c r="B1512">
        <v>0</v>
      </c>
      <c r="C1512">
        <v>1</v>
      </c>
      <c r="E1512" s="87">
        <f t="shared" si="461"/>
        <v>0</v>
      </c>
      <c r="F1512" s="87">
        <f t="shared" si="462"/>
        <v>1</v>
      </c>
      <c r="G1512" s="87">
        <f t="shared" si="463"/>
        <v>0.5</v>
      </c>
      <c r="H1512" s="87">
        <f t="shared" si="464"/>
        <v>0.5</v>
      </c>
      <c r="I1512" s="87">
        <f t="shared" si="465"/>
        <v>-0.69314718055994529</v>
      </c>
      <c r="K1512" s="76">
        <f t="shared" si="466"/>
        <v>0.605195533283861</v>
      </c>
      <c r="L1512" s="76">
        <f t="shared" si="467"/>
        <v>1.8316103146534117</v>
      </c>
      <c r="M1512" s="76">
        <f t="shared" si="468"/>
        <v>0.64684406084231982</v>
      </c>
      <c r="N1512" s="76">
        <f t="shared" si="469"/>
        <v>0.35315593915768018</v>
      </c>
      <c r="O1512" s="76">
        <f t="shared" si="470"/>
        <v>-1.0408455656056446</v>
      </c>
      <c r="Q1512" s="76">
        <f t="shared" si="471"/>
        <v>0.605195533283861</v>
      </c>
      <c r="R1512" s="76">
        <f t="shared" si="472"/>
        <v>1.8316103146534117</v>
      </c>
      <c r="S1512" s="76">
        <f t="shared" si="473"/>
        <v>0.64684406084231982</v>
      </c>
      <c r="T1512" s="76">
        <f t="shared" si="474"/>
        <v>0.35315593915768018</v>
      </c>
      <c r="U1512" s="76">
        <f t="shared" si="475"/>
        <v>-1.0408455656056446</v>
      </c>
      <c r="W1512" s="76">
        <f t="shared" si="476"/>
        <v>0</v>
      </c>
      <c r="X1512" s="76">
        <f t="shared" si="477"/>
        <v>1</v>
      </c>
      <c r="Y1512" s="76">
        <f t="shared" si="478"/>
        <v>0.5</v>
      </c>
      <c r="Z1512" s="76">
        <f t="shared" si="460"/>
        <v>0.5</v>
      </c>
      <c r="AA1512" s="76">
        <f t="shared" si="479"/>
        <v>-0.69314718055994529</v>
      </c>
    </row>
    <row r="1513" spans="1:27" x14ac:dyDescent="0.25">
      <c r="A1513">
        <v>0</v>
      </c>
      <c r="B1513">
        <v>0</v>
      </c>
      <c r="C1513">
        <v>0</v>
      </c>
      <c r="E1513" s="87">
        <f t="shared" si="461"/>
        <v>0</v>
      </c>
      <c r="F1513" s="87">
        <f t="shared" si="462"/>
        <v>1</v>
      </c>
      <c r="G1513" s="87">
        <f t="shared" si="463"/>
        <v>0.5</v>
      </c>
      <c r="H1513" s="87">
        <f t="shared" si="464"/>
        <v>0.5</v>
      </c>
      <c r="I1513" s="87">
        <f t="shared" si="465"/>
        <v>-0.69314718055994529</v>
      </c>
      <c r="K1513" s="76">
        <f t="shared" si="466"/>
        <v>0</v>
      </c>
      <c r="L1513" s="76">
        <f t="shared" si="467"/>
        <v>1</v>
      </c>
      <c r="M1513" s="76">
        <f t="shared" si="468"/>
        <v>0.5</v>
      </c>
      <c r="N1513" s="76">
        <f t="shared" si="469"/>
        <v>0.5</v>
      </c>
      <c r="O1513" s="76">
        <f t="shared" si="470"/>
        <v>-0.69314718055994529</v>
      </c>
      <c r="Q1513" s="76">
        <f t="shared" si="471"/>
        <v>0</v>
      </c>
      <c r="R1513" s="76">
        <f t="shared" si="472"/>
        <v>1</v>
      </c>
      <c r="S1513" s="76">
        <f t="shared" si="473"/>
        <v>0.5</v>
      </c>
      <c r="T1513" s="76">
        <f t="shared" si="474"/>
        <v>0.5</v>
      </c>
      <c r="U1513" s="76">
        <f t="shared" si="475"/>
        <v>-0.69314718055994529</v>
      </c>
      <c r="W1513" s="76">
        <f t="shared" si="476"/>
        <v>0</v>
      </c>
      <c r="X1513" s="76">
        <f t="shared" si="477"/>
        <v>1</v>
      </c>
      <c r="Y1513" s="76">
        <f t="shared" si="478"/>
        <v>0.5</v>
      </c>
      <c r="Z1513" s="76">
        <f t="shared" si="460"/>
        <v>0.5</v>
      </c>
      <c r="AA1513" s="76">
        <f t="shared" si="479"/>
        <v>-0.69314718055994529</v>
      </c>
    </row>
    <row r="1514" spans="1:27" x14ac:dyDescent="0.25">
      <c r="A1514">
        <v>0</v>
      </c>
      <c r="B1514">
        <v>0</v>
      </c>
      <c r="C1514">
        <v>1</v>
      </c>
      <c r="E1514" s="87">
        <f t="shared" si="461"/>
        <v>0</v>
      </c>
      <c r="F1514" s="87">
        <f t="shared" si="462"/>
        <v>1</v>
      </c>
      <c r="G1514" s="87">
        <f t="shared" si="463"/>
        <v>0.5</v>
      </c>
      <c r="H1514" s="87">
        <f t="shared" si="464"/>
        <v>0.5</v>
      </c>
      <c r="I1514" s="87">
        <f t="shared" si="465"/>
        <v>-0.69314718055994529</v>
      </c>
      <c r="K1514" s="76">
        <f t="shared" si="466"/>
        <v>0.605195533283861</v>
      </c>
      <c r="L1514" s="76">
        <f t="shared" si="467"/>
        <v>1.8316103146534117</v>
      </c>
      <c r="M1514" s="76">
        <f t="shared" si="468"/>
        <v>0.64684406084231982</v>
      </c>
      <c r="N1514" s="76">
        <f t="shared" si="469"/>
        <v>0.35315593915768018</v>
      </c>
      <c r="O1514" s="76">
        <f t="shared" si="470"/>
        <v>-1.0408455656056446</v>
      </c>
      <c r="Q1514" s="76">
        <f t="shared" si="471"/>
        <v>0.605195533283861</v>
      </c>
      <c r="R1514" s="76">
        <f t="shared" si="472"/>
        <v>1.8316103146534117</v>
      </c>
      <c r="S1514" s="76">
        <f t="shared" si="473"/>
        <v>0.64684406084231982</v>
      </c>
      <c r="T1514" s="76">
        <f t="shared" si="474"/>
        <v>0.35315593915768018</v>
      </c>
      <c r="U1514" s="76">
        <f t="shared" si="475"/>
        <v>-1.0408455656056446</v>
      </c>
      <c r="W1514" s="76">
        <f t="shared" si="476"/>
        <v>0</v>
      </c>
      <c r="X1514" s="76">
        <f t="shared" si="477"/>
        <v>1</v>
      </c>
      <c r="Y1514" s="76">
        <f t="shared" si="478"/>
        <v>0.5</v>
      </c>
      <c r="Z1514" s="76">
        <f t="shared" si="460"/>
        <v>0.5</v>
      </c>
      <c r="AA1514" s="76">
        <f t="shared" si="479"/>
        <v>-0.69314718055994529</v>
      </c>
    </row>
    <row r="1515" spans="1:27" x14ac:dyDescent="0.25">
      <c r="A1515">
        <v>0</v>
      </c>
      <c r="B1515">
        <v>0</v>
      </c>
      <c r="C1515">
        <v>1</v>
      </c>
      <c r="E1515" s="87">
        <f t="shared" si="461"/>
        <v>0</v>
      </c>
      <c r="F1515" s="87">
        <f t="shared" si="462"/>
        <v>1</v>
      </c>
      <c r="G1515" s="87">
        <f t="shared" si="463"/>
        <v>0.5</v>
      </c>
      <c r="H1515" s="87">
        <f t="shared" si="464"/>
        <v>0.5</v>
      </c>
      <c r="I1515" s="87">
        <f t="shared" si="465"/>
        <v>-0.69314718055994529</v>
      </c>
      <c r="K1515" s="76">
        <f t="shared" si="466"/>
        <v>0.605195533283861</v>
      </c>
      <c r="L1515" s="76">
        <f t="shared" si="467"/>
        <v>1.8316103146534117</v>
      </c>
      <c r="M1515" s="76">
        <f t="shared" si="468"/>
        <v>0.64684406084231982</v>
      </c>
      <c r="N1515" s="76">
        <f t="shared" si="469"/>
        <v>0.35315593915768018</v>
      </c>
      <c r="O1515" s="76">
        <f t="shared" si="470"/>
        <v>-1.0408455656056446</v>
      </c>
      <c r="Q1515" s="76">
        <f t="shared" si="471"/>
        <v>0.605195533283861</v>
      </c>
      <c r="R1515" s="76">
        <f t="shared" si="472"/>
        <v>1.8316103146534117</v>
      </c>
      <c r="S1515" s="76">
        <f t="shared" si="473"/>
        <v>0.64684406084231982</v>
      </c>
      <c r="T1515" s="76">
        <f t="shared" si="474"/>
        <v>0.35315593915768018</v>
      </c>
      <c r="U1515" s="76">
        <f t="shared" si="475"/>
        <v>-1.0408455656056446</v>
      </c>
      <c r="W1515" s="76">
        <f t="shared" si="476"/>
        <v>0</v>
      </c>
      <c r="X1515" s="76">
        <f t="shared" si="477"/>
        <v>1</v>
      </c>
      <c r="Y1515" s="76">
        <f t="shared" si="478"/>
        <v>0.5</v>
      </c>
      <c r="Z1515" s="76">
        <f t="shared" si="460"/>
        <v>0.5</v>
      </c>
      <c r="AA1515" s="76">
        <f t="shared" si="479"/>
        <v>-0.69314718055994529</v>
      </c>
    </row>
    <row r="1516" spans="1:27" x14ac:dyDescent="0.25">
      <c r="A1516">
        <v>0</v>
      </c>
      <c r="B1516">
        <v>1</v>
      </c>
      <c r="C1516">
        <v>1</v>
      </c>
      <c r="E1516" s="87">
        <f t="shared" si="461"/>
        <v>1.462280267582817</v>
      </c>
      <c r="F1516" s="87">
        <f t="shared" si="462"/>
        <v>4.3157894714615983</v>
      </c>
      <c r="G1516" s="87">
        <f t="shared" si="463"/>
        <v>0.81188118804015652</v>
      </c>
      <c r="H1516" s="87">
        <f t="shared" si="464"/>
        <v>0.18811881195984348</v>
      </c>
      <c r="I1516" s="87">
        <f t="shared" si="465"/>
        <v>-1.6706815372567037</v>
      </c>
      <c r="K1516" s="76">
        <f t="shared" si="466"/>
        <v>2.0674758008666778</v>
      </c>
      <c r="L1516" s="76">
        <f t="shared" si="467"/>
        <v>7.9048445118016568</v>
      </c>
      <c r="M1516" s="76">
        <f t="shared" si="468"/>
        <v>0.88770157652110693</v>
      </c>
      <c r="N1516" s="76">
        <f t="shared" si="469"/>
        <v>0.11229842347889307</v>
      </c>
      <c r="O1516" s="76">
        <f t="shared" si="470"/>
        <v>-2.1865954558145249</v>
      </c>
      <c r="Q1516" s="76">
        <f t="shared" si="471"/>
        <v>4.0773020688385255</v>
      </c>
      <c r="R1516" s="76">
        <f t="shared" si="472"/>
        <v>58.986114505249297</v>
      </c>
      <c r="S1516" s="76">
        <f t="shared" si="473"/>
        <v>0.98332947535862669</v>
      </c>
      <c r="T1516" s="76">
        <f t="shared" si="474"/>
        <v>1.6670524641373308E-2</v>
      </c>
      <c r="U1516" s="76">
        <f t="shared" si="475"/>
        <v>-4.0941131105267123</v>
      </c>
      <c r="W1516" s="76">
        <f t="shared" si="476"/>
        <v>0</v>
      </c>
      <c r="X1516" s="76">
        <f t="shared" si="477"/>
        <v>1</v>
      </c>
      <c r="Y1516" s="76">
        <f t="shared" si="478"/>
        <v>0.5</v>
      </c>
      <c r="Z1516" s="76">
        <f t="shared" si="460"/>
        <v>0.5</v>
      </c>
      <c r="AA1516" s="76">
        <f t="shared" si="479"/>
        <v>-0.69314718055994529</v>
      </c>
    </row>
    <row r="1517" spans="1:27" x14ac:dyDescent="0.25">
      <c r="A1517">
        <v>0</v>
      </c>
      <c r="B1517">
        <v>1</v>
      </c>
      <c r="C1517">
        <v>1</v>
      </c>
      <c r="E1517" s="87">
        <f t="shared" si="461"/>
        <v>1.462280267582817</v>
      </c>
      <c r="F1517" s="87">
        <f t="shared" si="462"/>
        <v>4.3157894714615983</v>
      </c>
      <c r="G1517" s="87">
        <f t="shared" si="463"/>
        <v>0.81188118804015652</v>
      </c>
      <c r="H1517" s="87">
        <f t="shared" si="464"/>
        <v>0.18811881195984348</v>
      </c>
      <c r="I1517" s="87">
        <f t="shared" si="465"/>
        <v>-1.6706815372567037</v>
      </c>
      <c r="K1517" s="76">
        <f t="shared" si="466"/>
        <v>2.0674758008666778</v>
      </c>
      <c r="L1517" s="76">
        <f t="shared" si="467"/>
        <v>7.9048445118016568</v>
      </c>
      <c r="M1517" s="76">
        <f t="shared" si="468"/>
        <v>0.88770157652110693</v>
      </c>
      <c r="N1517" s="76">
        <f t="shared" si="469"/>
        <v>0.11229842347889307</v>
      </c>
      <c r="O1517" s="76">
        <f t="shared" si="470"/>
        <v>-2.1865954558145249</v>
      </c>
      <c r="Q1517" s="76">
        <f t="shared" si="471"/>
        <v>4.0773020688385255</v>
      </c>
      <c r="R1517" s="76">
        <f t="shared" si="472"/>
        <v>58.986114505249297</v>
      </c>
      <c r="S1517" s="76">
        <f t="shared" si="473"/>
        <v>0.98332947535862669</v>
      </c>
      <c r="T1517" s="76">
        <f t="shared" si="474"/>
        <v>1.6670524641373308E-2</v>
      </c>
      <c r="U1517" s="76">
        <f t="shared" si="475"/>
        <v>-4.0941131105267123</v>
      </c>
      <c r="W1517" s="76">
        <f t="shared" si="476"/>
        <v>0</v>
      </c>
      <c r="X1517" s="76">
        <f t="shared" si="477"/>
        <v>1</v>
      </c>
      <c r="Y1517" s="76">
        <f t="shared" si="478"/>
        <v>0.5</v>
      </c>
      <c r="Z1517" s="76">
        <f t="shared" si="460"/>
        <v>0.5</v>
      </c>
      <c r="AA1517" s="76">
        <f t="shared" si="479"/>
        <v>-0.69314718055994529</v>
      </c>
    </row>
    <row r="1518" spans="1:27" x14ac:dyDescent="0.25">
      <c r="A1518">
        <v>0</v>
      </c>
      <c r="B1518">
        <v>0</v>
      </c>
      <c r="C1518">
        <v>1</v>
      </c>
      <c r="E1518" s="87">
        <f t="shared" si="461"/>
        <v>0</v>
      </c>
      <c r="F1518" s="87">
        <f t="shared" si="462"/>
        <v>1</v>
      </c>
      <c r="G1518" s="87">
        <f t="shared" si="463"/>
        <v>0.5</v>
      </c>
      <c r="H1518" s="87">
        <f t="shared" si="464"/>
        <v>0.5</v>
      </c>
      <c r="I1518" s="87">
        <f t="shared" si="465"/>
        <v>-0.69314718055994529</v>
      </c>
      <c r="K1518" s="76">
        <f t="shared" si="466"/>
        <v>0.605195533283861</v>
      </c>
      <c r="L1518" s="76">
        <f t="shared" si="467"/>
        <v>1.8316103146534117</v>
      </c>
      <c r="M1518" s="76">
        <f t="shared" si="468"/>
        <v>0.64684406084231982</v>
      </c>
      <c r="N1518" s="76">
        <f t="shared" si="469"/>
        <v>0.35315593915768018</v>
      </c>
      <c r="O1518" s="76">
        <f t="shared" si="470"/>
        <v>-1.0408455656056446</v>
      </c>
      <c r="Q1518" s="76">
        <f t="shared" si="471"/>
        <v>0.605195533283861</v>
      </c>
      <c r="R1518" s="76">
        <f t="shared" si="472"/>
        <v>1.8316103146534117</v>
      </c>
      <c r="S1518" s="76">
        <f t="shared" si="473"/>
        <v>0.64684406084231982</v>
      </c>
      <c r="T1518" s="76">
        <f t="shared" si="474"/>
        <v>0.35315593915768018</v>
      </c>
      <c r="U1518" s="76">
        <f t="shared" si="475"/>
        <v>-1.0408455656056446</v>
      </c>
      <c r="W1518" s="76">
        <f t="shared" si="476"/>
        <v>0</v>
      </c>
      <c r="X1518" s="76">
        <f t="shared" si="477"/>
        <v>1</v>
      </c>
      <c r="Y1518" s="76">
        <f t="shared" si="478"/>
        <v>0.5</v>
      </c>
      <c r="Z1518" s="76">
        <f t="shared" si="460"/>
        <v>0.5</v>
      </c>
      <c r="AA1518" s="76">
        <f t="shared" si="479"/>
        <v>-0.69314718055994529</v>
      </c>
    </row>
    <row r="1519" spans="1:27" x14ac:dyDescent="0.25">
      <c r="A1519">
        <v>0</v>
      </c>
      <c r="B1519">
        <v>0</v>
      </c>
      <c r="C1519">
        <v>0</v>
      </c>
      <c r="E1519" s="87">
        <f t="shared" si="461"/>
        <v>0</v>
      </c>
      <c r="F1519" s="87">
        <f t="shared" si="462"/>
        <v>1</v>
      </c>
      <c r="G1519" s="87">
        <f t="shared" si="463"/>
        <v>0.5</v>
      </c>
      <c r="H1519" s="87">
        <f t="shared" si="464"/>
        <v>0.5</v>
      </c>
      <c r="I1519" s="87">
        <f t="shared" si="465"/>
        <v>-0.69314718055994529</v>
      </c>
      <c r="K1519" s="76">
        <f t="shared" si="466"/>
        <v>0</v>
      </c>
      <c r="L1519" s="76">
        <f t="shared" si="467"/>
        <v>1</v>
      </c>
      <c r="M1519" s="76">
        <f t="shared" si="468"/>
        <v>0.5</v>
      </c>
      <c r="N1519" s="76">
        <f t="shared" si="469"/>
        <v>0.5</v>
      </c>
      <c r="O1519" s="76">
        <f t="shared" si="470"/>
        <v>-0.69314718055994529</v>
      </c>
      <c r="Q1519" s="76">
        <f t="shared" si="471"/>
        <v>0</v>
      </c>
      <c r="R1519" s="76">
        <f t="shared" si="472"/>
        <v>1</v>
      </c>
      <c r="S1519" s="76">
        <f t="shared" si="473"/>
        <v>0.5</v>
      </c>
      <c r="T1519" s="76">
        <f t="shared" si="474"/>
        <v>0.5</v>
      </c>
      <c r="U1519" s="76">
        <f t="shared" si="475"/>
        <v>-0.69314718055994529</v>
      </c>
      <c r="W1519" s="76">
        <f t="shared" si="476"/>
        <v>0</v>
      </c>
      <c r="X1519" s="76">
        <f t="shared" si="477"/>
        <v>1</v>
      </c>
      <c r="Y1519" s="76">
        <f t="shared" si="478"/>
        <v>0.5</v>
      </c>
      <c r="Z1519" s="76">
        <f t="shared" si="460"/>
        <v>0.5</v>
      </c>
      <c r="AA1519" s="76">
        <f t="shared" si="479"/>
        <v>-0.69314718055994529</v>
      </c>
    </row>
    <row r="1520" spans="1:27" x14ac:dyDescent="0.25">
      <c r="A1520">
        <v>0</v>
      </c>
      <c r="B1520">
        <v>0</v>
      </c>
      <c r="C1520">
        <v>0</v>
      </c>
      <c r="E1520" s="87">
        <f t="shared" si="461"/>
        <v>0</v>
      </c>
      <c r="F1520" s="87">
        <f t="shared" si="462"/>
        <v>1</v>
      </c>
      <c r="G1520" s="87">
        <f t="shared" si="463"/>
        <v>0.5</v>
      </c>
      <c r="H1520" s="87">
        <f t="shared" si="464"/>
        <v>0.5</v>
      </c>
      <c r="I1520" s="87">
        <f t="shared" si="465"/>
        <v>-0.69314718055994529</v>
      </c>
      <c r="K1520" s="76">
        <f t="shared" si="466"/>
        <v>0</v>
      </c>
      <c r="L1520" s="76">
        <f t="shared" si="467"/>
        <v>1</v>
      </c>
      <c r="M1520" s="76">
        <f t="shared" si="468"/>
        <v>0.5</v>
      </c>
      <c r="N1520" s="76">
        <f t="shared" si="469"/>
        <v>0.5</v>
      </c>
      <c r="O1520" s="76">
        <f t="shared" si="470"/>
        <v>-0.69314718055994529</v>
      </c>
      <c r="Q1520" s="76">
        <f t="shared" si="471"/>
        <v>0</v>
      </c>
      <c r="R1520" s="76">
        <f t="shared" si="472"/>
        <v>1</v>
      </c>
      <c r="S1520" s="76">
        <f t="shared" si="473"/>
        <v>0.5</v>
      </c>
      <c r="T1520" s="76">
        <f t="shared" si="474"/>
        <v>0.5</v>
      </c>
      <c r="U1520" s="76">
        <f t="shared" si="475"/>
        <v>-0.69314718055994529</v>
      </c>
      <c r="W1520" s="76">
        <f t="shared" si="476"/>
        <v>0</v>
      </c>
      <c r="X1520" s="76">
        <f t="shared" si="477"/>
        <v>1</v>
      </c>
      <c r="Y1520" s="76">
        <f t="shared" si="478"/>
        <v>0.5</v>
      </c>
      <c r="Z1520" s="76">
        <f t="shared" si="460"/>
        <v>0.5</v>
      </c>
      <c r="AA1520" s="76">
        <f t="shared" si="479"/>
        <v>-0.69314718055994529</v>
      </c>
    </row>
    <row r="1521" spans="1:27" x14ac:dyDescent="0.25">
      <c r="A1521">
        <v>0</v>
      </c>
      <c r="B1521">
        <v>0</v>
      </c>
      <c r="C1521">
        <v>1</v>
      </c>
      <c r="E1521" s="87">
        <f t="shared" si="461"/>
        <v>0</v>
      </c>
      <c r="F1521" s="87">
        <f t="shared" si="462"/>
        <v>1</v>
      </c>
      <c r="G1521" s="87">
        <f t="shared" si="463"/>
        <v>0.5</v>
      </c>
      <c r="H1521" s="87">
        <f t="shared" si="464"/>
        <v>0.5</v>
      </c>
      <c r="I1521" s="87">
        <f t="shared" si="465"/>
        <v>-0.69314718055994529</v>
      </c>
      <c r="K1521" s="76">
        <f t="shared" si="466"/>
        <v>0.605195533283861</v>
      </c>
      <c r="L1521" s="76">
        <f t="shared" si="467"/>
        <v>1.8316103146534117</v>
      </c>
      <c r="M1521" s="76">
        <f t="shared" si="468"/>
        <v>0.64684406084231982</v>
      </c>
      <c r="N1521" s="76">
        <f t="shared" si="469"/>
        <v>0.35315593915768018</v>
      </c>
      <c r="O1521" s="76">
        <f t="shared" si="470"/>
        <v>-1.0408455656056446</v>
      </c>
      <c r="Q1521" s="76">
        <f t="shared" si="471"/>
        <v>0.605195533283861</v>
      </c>
      <c r="R1521" s="76">
        <f t="shared" si="472"/>
        <v>1.8316103146534117</v>
      </c>
      <c r="S1521" s="76">
        <f t="shared" si="473"/>
        <v>0.64684406084231982</v>
      </c>
      <c r="T1521" s="76">
        <f t="shared" si="474"/>
        <v>0.35315593915768018</v>
      </c>
      <c r="U1521" s="76">
        <f t="shared" si="475"/>
        <v>-1.0408455656056446</v>
      </c>
      <c r="W1521" s="76">
        <f t="shared" si="476"/>
        <v>0</v>
      </c>
      <c r="X1521" s="76">
        <f t="shared" si="477"/>
        <v>1</v>
      </c>
      <c r="Y1521" s="76">
        <f t="shared" si="478"/>
        <v>0.5</v>
      </c>
      <c r="Z1521" s="76">
        <f t="shared" si="460"/>
        <v>0.5</v>
      </c>
      <c r="AA1521" s="76">
        <f t="shared" si="479"/>
        <v>-0.69314718055994529</v>
      </c>
    </row>
    <row r="1522" spans="1:27" x14ac:dyDescent="0.25">
      <c r="A1522">
        <v>0</v>
      </c>
      <c r="B1522">
        <v>0</v>
      </c>
      <c r="C1522">
        <v>0</v>
      </c>
      <c r="E1522" s="87">
        <f t="shared" si="461"/>
        <v>0</v>
      </c>
      <c r="F1522" s="87">
        <f t="shared" si="462"/>
        <v>1</v>
      </c>
      <c r="G1522" s="87">
        <f t="shared" si="463"/>
        <v>0.5</v>
      </c>
      <c r="H1522" s="87">
        <f t="shared" si="464"/>
        <v>0.5</v>
      </c>
      <c r="I1522" s="87">
        <f t="shared" si="465"/>
        <v>-0.69314718055994529</v>
      </c>
      <c r="K1522" s="76">
        <f t="shared" si="466"/>
        <v>0</v>
      </c>
      <c r="L1522" s="76">
        <f t="shared" si="467"/>
        <v>1</v>
      </c>
      <c r="M1522" s="76">
        <f t="shared" si="468"/>
        <v>0.5</v>
      </c>
      <c r="N1522" s="76">
        <f t="shared" si="469"/>
        <v>0.5</v>
      </c>
      <c r="O1522" s="76">
        <f t="shared" si="470"/>
        <v>-0.69314718055994529</v>
      </c>
      <c r="Q1522" s="76">
        <f t="shared" si="471"/>
        <v>0</v>
      </c>
      <c r="R1522" s="76">
        <f t="shared" si="472"/>
        <v>1</v>
      </c>
      <c r="S1522" s="76">
        <f t="shared" si="473"/>
        <v>0.5</v>
      </c>
      <c r="T1522" s="76">
        <f t="shared" si="474"/>
        <v>0.5</v>
      </c>
      <c r="U1522" s="76">
        <f t="shared" si="475"/>
        <v>-0.69314718055994529</v>
      </c>
      <c r="W1522" s="76">
        <f t="shared" si="476"/>
        <v>0</v>
      </c>
      <c r="X1522" s="76">
        <f t="shared" si="477"/>
        <v>1</v>
      </c>
      <c r="Y1522" s="76">
        <f t="shared" si="478"/>
        <v>0.5</v>
      </c>
      <c r="Z1522" s="76">
        <f t="shared" si="460"/>
        <v>0.5</v>
      </c>
      <c r="AA1522" s="76">
        <f t="shared" si="479"/>
        <v>-0.69314718055994529</v>
      </c>
    </row>
    <row r="1523" spans="1:27" x14ac:dyDescent="0.25">
      <c r="A1523">
        <v>0</v>
      </c>
      <c r="B1523">
        <v>0</v>
      </c>
      <c r="C1523">
        <v>1</v>
      </c>
      <c r="E1523" s="87">
        <f t="shared" si="461"/>
        <v>0</v>
      </c>
      <c r="F1523" s="87">
        <f t="shared" si="462"/>
        <v>1</v>
      </c>
      <c r="G1523" s="87">
        <f t="shared" si="463"/>
        <v>0.5</v>
      </c>
      <c r="H1523" s="87">
        <f t="shared" si="464"/>
        <v>0.5</v>
      </c>
      <c r="I1523" s="87">
        <f t="shared" si="465"/>
        <v>-0.69314718055994529</v>
      </c>
      <c r="K1523" s="76">
        <f t="shared" si="466"/>
        <v>0.605195533283861</v>
      </c>
      <c r="L1523" s="76">
        <f t="shared" si="467"/>
        <v>1.8316103146534117</v>
      </c>
      <c r="M1523" s="76">
        <f t="shared" si="468"/>
        <v>0.64684406084231982</v>
      </c>
      <c r="N1523" s="76">
        <f t="shared" si="469"/>
        <v>0.35315593915768018</v>
      </c>
      <c r="O1523" s="76">
        <f t="shared" si="470"/>
        <v>-1.0408455656056446</v>
      </c>
      <c r="Q1523" s="76">
        <f t="shared" si="471"/>
        <v>0.605195533283861</v>
      </c>
      <c r="R1523" s="76">
        <f t="shared" si="472"/>
        <v>1.8316103146534117</v>
      </c>
      <c r="S1523" s="76">
        <f t="shared" si="473"/>
        <v>0.64684406084231982</v>
      </c>
      <c r="T1523" s="76">
        <f t="shared" si="474"/>
        <v>0.35315593915768018</v>
      </c>
      <c r="U1523" s="76">
        <f t="shared" si="475"/>
        <v>-1.0408455656056446</v>
      </c>
      <c r="W1523" s="76">
        <f t="shared" si="476"/>
        <v>0</v>
      </c>
      <c r="X1523" s="76">
        <f t="shared" si="477"/>
        <v>1</v>
      </c>
      <c r="Y1523" s="76">
        <f t="shared" si="478"/>
        <v>0.5</v>
      </c>
      <c r="Z1523" s="76">
        <f t="shared" si="460"/>
        <v>0.5</v>
      </c>
      <c r="AA1523" s="76">
        <f t="shared" si="479"/>
        <v>-0.69314718055994529</v>
      </c>
    </row>
    <row r="1524" spans="1:27" x14ac:dyDescent="0.25">
      <c r="A1524">
        <v>0</v>
      </c>
      <c r="B1524">
        <v>1</v>
      </c>
      <c r="C1524">
        <v>1</v>
      </c>
      <c r="E1524" s="87">
        <f t="shared" si="461"/>
        <v>1.462280267582817</v>
      </c>
      <c r="F1524" s="87">
        <f t="shared" si="462"/>
        <v>4.3157894714615983</v>
      </c>
      <c r="G1524" s="87">
        <f t="shared" si="463"/>
        <v>0.81188118804015652</v>
      </c>
      <c r="H1524" s="87">
        <f t="shared" si="464"/>
        <v>0.18811881195984348</v>
      </c>
      <c r="I1524" s="87">
        <f t="shared" si="465"/>
        <v>-1.6706815372567037</v>
      </c>
      <c r="K1524" s="76">
        <f t="shared" si="466"/>
        <v>2.0674758008666778</v>
      </c>
      <c r="L1524" s="76">
        <f t="shared" si="467"/>
        <v>7.9048445118016568</v>
      </c>
      <c r="M1524" s="76">
        <f t="shared" si="468"/>
        <v>0.88770157652110693</v>
      </c>
      <c r="N1524" s="76">
        <f t="shared" si="469"/>
        <v>0.11229842347889307</v>
      </c>
      <c r="O1524" s="76">
        <f t="shared" si="470"/>
        <v>-2.1865954558145249</v>
      </c>
      <c r="Q1524" s="76">
        <f t="shared" si="471"/>
        <v>4.0773020688385255</v>
      </c>
      <c r="R1524" s="76">
        <f t="shared" si="472"/>
        <v>58.986114505249297</v>
      </c>
      <c r="S1524" s="76">
        <f t="shared" si="473"/>
        <v>0.98332947535862669</v>
      </c>
      <c r="T1524" s="76">
        <f t="shared" si="474"/>
        <v>1.6670524641373308E-2</v>
      </c>
      <c r="U1524" s="76">
        <f t="shared" si="475"/>
        <v>-4.0941131105267123</v>
      </c>
      <c r="W1524" s="76">
        <f t="shared" si="476"/>
        <v>0</v>
      </c>
      <c r="X1524" s="76">
        <f t="shared" si="477"/>
        <v>1</v>
      </c>
      <c r="Y1524" s="76">
        <f t="shared" si="478"/>
        <v>0.5</v>
      </c>
      <c r="Z1524" s="76">
        <f t="shared" si="460"/>
        <v>0.5</v>
      </c>
      <c r="AA1524" s="76">
        <f t="shared" si="479"/>
        <v>-0.69314718055994529</v>
      </c>
    </row>
    <row r="1525" spans="1:27" x14ac:dyDescent="0.25">
      <c r="A1525">
        <v>0</v>
      </c>
      <c r="B1525">
        <v>0</v>
      </c>
      <c r="C1525">
        <v>0</v>
      </c>
      <c r="E1525" s="87">
        <f t="shared" si="461"/>
        <v>0</v>
      </c>
      <c r="F1525" s="87">
        <f t="shared" si="462"/>
        <v>1</v>
      </c>
      <c r="G1525" s="87">
        <f t="shared" si="463"/>
        <v>0.5</v>
      </c>
      <c r="H1525" s="87">
        <f t="shared" si="464"/>
        <v>0.5</v>
      </c>
      <c r="I1525" s="87">
        <f t="shared" si="465"/>
        <v>-0.69314718055994529</v>
      </c>
      <c r="K1525" s="76">
        <f t="shared" si="466"/>
        <v>0</v>
      </c>
      <c r="L1525" s="76">
        <f t="shared" si="467"/>
        <v>1</v>
      </c>
      <c r="M1525" s="76">
        <f t="shared" si="468"/>
        <v>0.5</v>
      </c>
      <c r="N1525" s="76">
        <f t="shared" si="469"/>
        <v>0.5</v>
      </c>
      <c r="O1525" s="76">
        <f t="shared" si="470"/>
        <v>-0.69314718055994529</v>
      </c>
      <c r="Q1525" s="76">
        <f t="shared" si="471"/>
        <v>0</v>
      </c>
      <c r="R1525" s="76">
        <f t="shared" si="472"/>
        <v>1</v>
      </c>
      <c r="S1525" s="76">
        <f t="shared" si="473"/>
        <v>0.5</v>
      </c>
      <c r="T1525" s="76">
        <f t="shared" si="474"/>
        <v>0.5</v>
      </c>
      <c r="U1525" s="76">
        <f t="shared" si="475"/>
        <v>-0.69314718055994529</v>
      </c>
      <c r="W1525" s="76">
        <f t="shared" si="476"/>
        <v>0</v>
      </c>
      <c r="X1525" s="76">
        <f t="shared" si="477"/>
        <v>1</v>
      </c>
      <c r="Y1525" s="76">
        <f t="shared" si="478"/>
        <v>0.5</v>
      </c>
      <c r="Z1525" s="76">
        <f t="shared" si="460"/>
        <v>0.5</v>
      </c>
      <c r="AA1525" s="76">
        <f t="shared" si="479"/>
        <v>-0.69314718055994529</v>
      </c>
    </row>
    <row r="1526" spans="1:27" x14ac:dyDescent="0.25">
      <c r="A1526">
        <v>0</v>
      </c>
      <c r="B1526">
        <v>0</v>
      </c>
      <c r="C1526">
        <v>0</v>
      </c>
      <c r="E1526" s="87">
        <f t="shared" si="461"/>
        <v>0</v>
      </c>
      <c r="F1526" s="87">
        <f t="shared" si="462"/>
        <v>1</v>
      </c>
      <c r="G1526" s="87">
        <f t="shared" si="463"/>
        <v>0.5</v>
      </c>
      <c r="H1526" s="87">
        <f t="shared" si="464"/>
        <v>0.5</v>
      </c>
      <c r="I1526" s="87">
        <f t="shared" si="465"/>
        <v>-0.69314718055994529</v>
      </c>
      <c r="K1526" s="76">
        <f t="shared" si="466"/>
        <v>0</v>
      </c>
      <c r="L1526" s="76">
        <f t="shared" si="467"/>
        <v>1</v>
      </c>
      <c r="M1526" s="76">
        <f t="shared" si="468"/>
        <v>0.5</v>
      </c>
      <c r="N1526" s="76">
        <f t="shared" si="469"/>
        <v>0.5</v>
      </c>
      <c r="O1526" s="76">
        <f t="shared" si="470"/>
        <v>-0.69314718055994529</v>
      </c>
      <c r="Q1526" s="76">
        <f t="shared" si="471"/>
        <v>0</v>
      </c>
      <c r="R1526" s="76">
        <f t="shared" si="472"/>
        <v>1</v>
      </c>
      <c r="S1526" s="76">
        <f t="shared" si="473"/>
        <v>0.5</v>
      </c>
      <c r="T1526" s="76">
        <f t="shared" si="474"/>
        <v>0.5</v>
      </c>
      <c r="U1526" s="76">
        <f t="shared" si="475"/>
        <v>-0.69314718055994529</v>
      </c>
      <c r="W1526" s="76">
        <f t="shared" si="476"/>
        <v>0</v>
      </c>
      <c r="X1526" s="76">
        <f t="shared" si="477"/>
        <v>1</v>
      </c>
      <c r="Y1526" s="76">
        <f t="shared" si="478"/>
        <v>0.5</v>
      </c>
      <c r="Z1526" s="76">
        <f t="shared" si="460"/>
        <v>0.5</v>
      </c>
      <c r="AA1526" s="76">
        <f t="shared" si="479"/>
        <v>-0.69314718055994529</v>
      </c>
    </row>
    <row r="1527" spans="1:27" x14ac:dyDescent="0.25">
      <c r="A1527">
        <v>0</v>
      </c>
      <c r="B1527">
        <v>0</v>
      </c>
      <c r="C1527">
        <v>1</v>
      </c>
      <c r="E1527" s="87">
        <f t="shared" si="461"/>
        <v>0</v>
      </c>
      <c r="F1527" s="87">
        <f t="shared" si="462"/>
        <v>1</v>
      </c>
      <c r="G1527" s="87">
        <f t="shared" si="463"/>
        <v>0.5</v>
      </c>
      <c r="H1527" s="87">
        <f t="shared" si="464"/>
        <v>0.5</v>
      </c>
      <c r="I1527" s="87">
        <f t="shared" si="465"/>
        <v>-0.69314718055994529</v>
      </c>
      <c r="K1527" s="76">
        <f t="shared" si="466"/>
        <v>0.605195533283861</v>
      </c>
      <c r="L1527" s="76">
        <f t="shared" si="467"/>
        <v>1.8316103146534117</v>
      </c>
      <c r="M1527" s="76">
        <f t="shared" si="468"/>
        <v>0.64684406084231982</v>
      </c>
      <c r="N1527" s="76">
        <f t="shared" si="469"/>
        <v>0.35315593915768018</v>
      </c>
      <c r="O1527" s="76">
        <f t="shared" si="470"/>
        <v>-1.0408455656056446</v>
      </c>
      <c r="Q1527" s="76">
        <f t="shared" si="471"/>
        <v>0.605195533283861</v>
      </c>
      <c r="R1527" s="76">
        <f t="shared" si="472"/>
        <v>1.8316103146534117</v>
      </c>
      <c r="S1527" s="76">
        <f t="shared" si="473"/>
        <v>0.64684406084231982</v>
      </c>
      <c r="T1527" s="76">
        <f t="shared" si="474"/>
        <v>0.35315593915768018</v>
      </c>
      <c r="U1527" s="76">
        <f t="shared" si="475"/>
        <v>-1.0408455656056446</v>
      </c>
      <c r="W1527" s="76">
        <f t="shared" si="476"/>
        <v>0</v>
      </c>
      <c r="X1527" s="76">
        <f t="shared" si="477"/>
        <v>1</v>
      </c>
      <c r="Y1527" s="76">
        <f t="shared" si="478"/>
        <v>0.5</v>
      </c>
      <c r="Z1527" s="76">
        <f t="shared" si="460"/>
        <v>0.5</v>
      </c>
      <c r="AA1527" s="76">
        <f t="shared" si="479"/>
        <v>-0.69314718055994529</v>
      </c>
    </row>
    <row r="1528" spans="1:27" x14ac:dyDescent="0.25">
      <c r="A1528">
        <v>0</v>
      </c>
      <c r="B1528">
        <v>0</v>
      </c>
      <c r="C1528">
        <v>1</v>
      </c>
      <c r="E1528" s="87">
        <f t="shared" si="461"/>
        <v>0</v>
      </c>
      <c r="F1528" s="87">
        <f t="shared" si="462"/>
        <v>1</v>
      </c>
      <c r="G1528" s="87">
        <f t="shared" si="463"/>
        <v>0.5</v>
      </c>
      <c r="H1528" s="87">
        <f t="shared" si="464"/>
        <v>0.5</v>
      </c>
      <c r="I1528" s="87">
        <f t="shared" si="465"/>
        <v>-0.69314718055994529</v>
      </c>
      <c r="K1528" s="76">
        <f t="shared" si="466"/>
        <v>0.605195533283861</v>
      </c>
      <c r="L1528" s="76">
        <f t="shared" si="467"/>
        <v>1.8316103146534117</v>
      </c>
      <c r="M1528" s="76">
        <f t="shared" si="468"/>
        <v>0.64684406084231982</v>
      </c>
      <c r="N1528" s="76">
        <f t="shared" si="469"/>
        <v>0.35315593915768018</v>
      </c>
      <c r="O1528" s="76">
        <f t="shared" si="470"/>
        <v>-1.0408455656056446</v>
      </c>
      <c r="Q1528" s="76">
        <f t="shared" si="471"/>
        <v>0.605195533283861</v>
      </c>
      <c r="R1528" s="76">
        <f t="shared" si="472"/>
        <v>1.8316103146534117</v>
      </c>
      <c r="S1528" s="76">
        <f t="shared" si="473"/>
        <v>0.64684406084231982</v>
      </c>
      <c r="T1528" s="76">
        <f t="shared" si="474"/>
        <v>0.35315593915768018</v>
      </c>
      <c r="U1528" s="76">
        <f t="shared" si="475"/>
        <v>-1.0408455656056446</v>
      </c>
      <c r="W1528" s="76">
        <f t="shared" si="476"/>
        <v>0</v>
      </c>
      <c r="X1528" s="76">
        <f t="shared" si="477"/>
        <v>1</v>
      </c>
      <c r="Y1528" s="76">
        <f t="shared" si="478"/>
        <v>0.5</v>
      </c>
      <c r="Z1528" s="76">
        <f t="shared" si="460"/>
        <v>0.5</v>
      </c>
      <c r="AA1528" s="76">
        <f t="shared" si="479"/>
        <v>-0.69314718055994529</v>
      </c>
    </row>
    <row r="1529" spans="1:27" x14ac:dyDescent="0.25">
      <c r="A1529">
        <v>0</v>
      </c>
      <c r="B1529">
        <v>1</v>
      </c>
      <c r="C1529">
        <v>1</v>
      </c>
      <c r="E1529" s="87">
        <f t="shared" si="461"/>
        <v>1.462280267582817</v>
      </c>
      <c r="F1529" s="87">
        <f t="shared" si="462"/>
        <v>4.3157894714615983</v>
      </c>
      <c r="G1529" s="87">
        <f t="shared" si="463"/>
        <v>0.81188118804015652</v>
      </c>
      <c r="H1529" s="87">
        <f t="shared" si="464"/>
        <v>0.18811881195984348</v>
      </c>
      <c r="I1529" s="87">
        <f t="shared" si="465"/>
        <v>-1.6706815372567037</v>
      </c>
      <c r="K1529" s="76">
        <f t="shared" si="466"/>
        <v>2.0674758008666778</v>
      </c>
      <c r="L1529" s="76">
        <f t="shared" si="467"/>
        <v>7.9048445118016568</v>
      </c>
      <c r="M1529" s="76">
        <f t="shared" si="468"/>
        <v>0.88770157652110693</v>
      </c>
      <c r="N1529" s="76">
        <f t="shared" si="469"/>
        <v>0.11229842347889307</v>
      </c>
      <c r="O1529" s="76">
        <f t="shared" si="470"/>
        <v>-2.1865954558145249</v>
      </c>
      <c r="Q1529" s="76">
        <f t="shared" si="471"/>
        <v>4.0773020688385255</v>
      </c>
      <c r="R1529" s="76">
        <f t="shared" si="472"/>
        <v>58.986114505249297</v>
      </c>
      <c r="S1529" s="76">
        <f t="shared" si="473"/>
        <v>0.98332947535862669</v>
      </c>
      <c r="T1529" s="76">
        <f t="shared" si="474"/>
        <v>1.6670524641373308E-2</v>
      </c>
      <c r="U1529" s="76">
        <f t="shared" si="475"/>
        <v>-4.0941131105267123</v>
      </c>
      <c r="W1529" s="76">
        <f t="shared" si="476"/>
        <v>0</v>
      </c>
      <c r="X1529" s="76">
        <f t="shared" si="477"/>
        <v>1</v>
      </c>
      <c r="Y1529" s="76">
        <f t="shared" si="478"/>
        <v>0.5</v>
      </c>
      <c r="Z1529" s="76">
        <f t="shared" si="460"/>
        <v>0.5</v>
      </c>
      <c r="AA1529" s="76">
        <f t="shared" si="479"/>
        <v>-0.69314718055994529</v>
      </c>
    </row>
    <row r="1530" spans="1:27" x14ac:dyDescent="0.25">
      <c r="A1530">
        <v>0</v>
      </c>
      <c r="B1530">
        <v>0</v>
      </c>
      <c r="C1530">
        <v>1</v>
      </c>
      <c r="E1530" s="87">
        <f t="shared" si="461"/>
        <v>0</v>
      </c>
      <c r="F1530" s="87">
        <f t="shared" si="462"/>
        <v>1</v>
      </c>
      <c r="G1530" s="87">
        <f t="shared" si="463"/>
        <v>0.5</v>
      </c>
      <c r="H1530" s="87">
        <f t="shared" si="464"/>
        <v>0.5</v>
      </c>
      <c r="I1530" s="87">
        <f t="shared" si="465"/>
        <v>-0.69314718055994529</v>
      </c>
      <c r="K1530" s="76">
        <f t="shared" si="466"/>
        <v>0.605195533283861</v>
      </c>
      <c r="L1530" s="76">
        <f t="shared" si="467"/>
        <v>1.8316103146534117</v>
      </c>
      <c r="M1530" s="76">
        <f t="shared" si="468"/>
        <v>0.64684406084231982</v>
      </c>
      <c r="N1530" s="76">
        <f t="shared" si="469"/>
        <v>0.35315593915768018</v>
      </c>
      <c r="O1530" s="76">
        <f t="shared" si="470"/>
        <v>-1.0408455656056446</v>
      </c>
      <c r="Q1530" s="76">
        <f t="shared" si="471"/>
        <v>0.605195533283861</v>
      </c>
      <c r="R1530" s="76">
        <f t="shared" si="472"/>
        <v>1.8316103146534117</v>
      </c>
      <c r="S1530" s="76">
        <f t="shared" si="473"/>
        <v>0.64684406084231982</v>
      </c>
      <c r="T1530" s="76">
        <f t="shared" si="474"/>
        <v>0.35315593915768018</v>
      </c>
      <c r="U1530" s="76">
        <f t="shared" si="475"/>
        <v>-1.0408455656056446</v>
      </c>
      <c r="W1530" s="76">
        <f t="shared" si="476"/>
        <v>0</v>
      </c>
      <c r="X1530" s="76">
        <f t="shared" si="477"/>
        <v>1</v>
      </c>
      <c r="Y1530" s="76">
        <f t="shared" si="478"/>
        <v>0.5</v>
      </c>
      <c r="Z1530" s="76">
        <f t="shared" si="460"/>
        <v>0.5</v>
      </c>
      <c r="AA1530" s="76">
        <f t="shared" si="479"/>
        <v>-0.69314718055994529</v>
      </c>
    </row>
    <row r="1531" spans="1:27" x14ac:dyDescent="0.25">
      <c r="A1531">
        <v>0</v>
      </c>
      <c r="B1531">
        <v>0</v>
      </c>
      <c r="C1531">
        <v>1</v>
      </c>
      <c r="E1531" s="87">
        <f t="shared" si="461"/>
        <v>0</v>
      </c>
      <c r="F1531" s="87">
        <f t="shared" si="462"/>
        <v>1</v>
      </c>
      <c r="G1531" s="87">
        <f t="shared" si="463"/>
        <v>0.5</v>
      </c>
      <c r="H1531" s="87">
        <f t="shared" si="464"/>
        <v>0.5</v>
      </c>
      <c r="I1531" s="87">
        <f t="shared" si="465"/>
        <v>-0.69314718055994529</v>
      </c>
      <c r="K1531" s="76">
        <f t="shared" si="466"/>
        <v>0.605195533283861</v>
      </c>
      <c r="L1531" s="76">
        <f t="shared" si="467"/>
        <v>1.8316103146534117</v>
      </c>
      <c r="M1531" s="76">
        <f t="shared" si="468"/>
        <v>0.64684406084231982</v>
      </c>
      <c r="N1531" s="76">
        <f t="shared" si="469"/>
        <v>0.35315593915768018</v>
      </c>
      <c r="O1531" s="76">
        <f t="shared" si="470"/>
        <v>-1.0408455656056446</v>
      </c>
      <c r="Q1531" s="76">
        <f t="shared" si="471"/>
        <v>0.605195533283861</v>
      </c>
      <c r="R1531" s="76">
        <f t="shared" si="472"/>
        <v>1.8316103146534117</v>
      </c>
      <c r="S1531" s="76">
        <f t="shared" si="473"/>
        <v>0.64684406084231982</v>
      </c>
      <c r="T1531" s="76">
        <f t="shared" si="474"/>
        <v>0.35315593915768018</v>
      </c>
      <c r="U1531" s="76">
        <f t="shared" si="475"/>
        <v>-1.0408455656056446</v>
      </c>
      <c r="W1531" s="76">
        <f t="shared" si="476"/>
        <v>0</v>
      </c>
      <c r="X1531" s="76">
        <f t="shared" si="477"/>
        <v>1</v>
      </c>
      <c r="Y1531" s="76">
        <f t="shared" si="478"/>
        <v>0.5</v>
      </c>
      <c r="Z1531" s="76">
        <f t="shared" si="460"/>
        <v>0.5</v>
      </c>
      <c r="AA1531" s="76">
        <f t="shared" si="479"/>
        <v>-0.69314718055994529</v>
      </c>
    </row>
    <row r="1532" spans="1:27" x14ac:dyDescent="0.25">
      <c r="A1532">
        <v>0</v>
      </c>
      <c r="B1532">
        <v>0</v>
      </c>
      <c r="C1532">
        <v>1</v>
      </c>
      <c r="E1532" s="87">
        <f t="shared" si="461"/>
        <v>0</v>
      </c>
      <c r="F1532" s="87">
        <f t="shared" si="462"/>
        <v>1</v>
      </c>
      <c r="G1532" s="87">
        <f t="shared" si="463"/>
        <v>0.5</v>
      </c>
      <c r="H1532" s="87">
        <f t="shared" si="464"/>
        <v>0.5</v>
      </c>
      <c r="I1532" s="87">
        <f t="shared" si="465"/>
        <v>-0.69314718055994529</v>
      </c>
      <c r="K1532" s="76">
        <f t="shared" si="466"/>
        <v>0.605195533283861</v>
      </c>
      <c r="L1532" s="76">
        <f t="shared" si="467"/>
        <v>1.8316103146534117</v>
      </c>
      <c r="M1532" s="76">
        <f t="shared" si="468"/>
        <v>0.64684406084231982</v>
      </c>
      <c r="N1532" s="76">
        <f t="shared" si="469"/>
        <v>0.35315593915768018</v>
      </c>
      <c r="O1532" s="76">
        <f t="shared" si="470"/>
        <v>-1.0408455656056446</v>
      </c>
      <c r="Q1532" s="76">
        <f t="shared" si="471"/>
        <v>0.605195533283861</v>
      </c>
      <c r="R1532" s="76">
        <f t="shared" si="472"/>
        <v>1.8316103146534117</v>
      </c>
      <c r="S1532" s="76">
        <f t="shared" si="473"/>
        <v>0.64684406084231982</v>
      </c>
      <c r="T1532" s="76">
        <f t="shared" si="474"/>
        <v>0.35315593915768018</v>
      </c>
      <c r="U1532" s="76">
        <f t="shared" si="475"/>
        <v>-1.0408455656056446</v>
      </c>
      <c r="W1532" s="76">
        <f t="shared" si="476"/>
        <v>0</v>
      </c>
      <c r="X1532" s="76">
        <f t="shared" si="477"/>
        <v>1</v>
      </c>
      <c r="Y1532" s="76">
        <f t="shared" si="478"/>
        <v>0.5</v>
      </c>
      <c r="Z1532" s="76">
        <f t="shared" si="460"/>
        <v>0.5</v>
      </c>
      <c r="AA1532" s="76">
        <f t="shared" si="479"/>
        <v>-0.69314718055994529</v>
      </c>
    </row>
    <row r="1533" spans="1:27" x14ac:dyDescent="0.25">
      <c r="A1533">
        <v>0</v>
      </c>
      <c r="B1533">
        <v>0</v>
      </c>
      <c r="C1533">
        <v>1</v>
      </c>
      <c r="E1533" s="87">
        <f t="shared" si="461"/>
        <v>0</v>
      </c>
      <c r="F1533" s="87">
        <f t="shared" si="462"/>
        <v>1</v>
      </c>
      <c r="G1533" s="87">
        <f t="shared" si="463"/>
        <v>0.5</v>
      </c>
      <c r="H1533" s="87">
        <f t="shared" si="464"/>
        <v>0.5</v>
      </c>
      <c r="I1533" s="87">
        <f t="shared" si="465"/>
        <v>-0.69314718055994529</v>
      </c>
      <c r="K1533" s="76">
        <f t="shared" si="466"/>
        <v>0.605195533283861</v>
      </c>
      <c r="L1533" s="76">
        <f t="shared" si="467"/>
        <v>1.8316103146534117</v>
      </c>
      <c r="M1533" s="76">
        <f t="shared" si="468"/>
        <v>0.64684406084231982</v>
      </c>
      <c r="N1533" s="76">
        <f t="shared" si="469"/>
        <v>0.35315593915768018</v>
      </c>
      <c r="O1533" s="76">
        <f t="shared" si="470"/>
        <v>-1.0408455656056446</v>
      </c>
      <c r="Q1533" s="76">
        <f t="shared" si="471"/>
        <v>0.605195533283861</v>
      </c>
      <c r="R1533" s="76">
        <f t="shared" si="472"/>
        <v>1.8316103146534117</v>
      </c>
      <c r="S1533" s="76">
        <f t="shared" si="473"/>
        <v>0.64684406084231982</v>
      </c>
      <c r="T1533" s="76">
        <f t="shared" si="474"/>
        <v>0.35315593915768018</v>
      </c>
      <c r="U1533" s="76">
        <f t="shared" si="475"/>
        <v>-1.0408455656056446</v>
      </c>
      <c r="W1533" s="76">
        <f t="shared" si="476"/>
        <v>0</v>
      </c>
      <c r="X1533" s="76">
        <f t="shared" si="477"/>
        <v>1</v>
      </c>
      <c r="Y1533" s="76">
        <f t="shared" si="478"/>
        <v>0.5</v>
      </c>
      <c r="Z1533" s="76">
        <f t="shared" si="460"/>
        <v>0.5</v>
      </c>
      <c r="AA1533" s="76">
        <f t="shared" si="479"/>
        <v>-0.69314718055994529</v>
      </c>
    </row>
    <row r="1534" spans="1:27" x14ac:dyDescent="0.25">
      <c r="A1534">
        <v>0</v>
      </c>
      <c r="B1534">
        <v>0</v>
      </c>
      <c r="C1534">
        <v>0</v>
      </c>
      <c r="E1534" s="87">
        <f t="shared" si="461"/>
        <v>0</v>
      </c>
      <c r="F1534" s="87">
        <f t="shared" si="462"/>
        <v>1</v>
      </c>
      <c r="G1534" s="87">
        <f t="shared" si="463"/>
        <v>0.5</v>
      </c>
      <c r="H1534" s="87">
        <f t="shared" si="464"/>
        <v>0.5</v>
      </c>
      <c r="I1534" s="87">
        <f t="shared" si="465"/>
        <v>-0.69314718055994529</v>
      </c>
      <c r="K1534" s="76">
        <f t="shared" si="466"/>
        <v>0</v>
      </c>
      <c r="L1534" s="76">
        <f t="shared" si="467"/>
        <v>1</v>
      </c>
      <c r="M1534" s="76">
        <f t="shared" si="468"/>
        <v>0.5</v>
      </c>
      <c r="N1534" s="76">
        <f t="shared" si="469"/>
        <v>0.5</v>
      </c>
      <c r="O1534" s="76">
        <f t="shared" si="470"/>
        <v>-0.69314718055994529</v>
      </c>
      <c r="Q1534" s="76">
        <f t="shared" si="471"/>
        <v>0</v>
      </c>
      <c r="R1534" s="76">
        <f t="shared" si="472"/>
        <v>1</v>
      </c>
      <c r="S1534" s="76">
        <f t="shared" si="473"/>
        <v>0.5</v>
      </c>
      <c r="T1534" s="76">
        <f t="shared" si="474"/>
        <v>0.5</v>
      </c>
      <c r="U1534" s="76">
        <f t="shared" si="475"/>
        <v>-0.69314718055994529</v>
      </c>
      <c r="W1534" s="76">
        <f t="shared" si="476"/>
        <v>0</v>
      </c>
      <c r="X1534" s="76">
        <f t="shared" si="477"/>
        <v>1</v>
      </c>
      <c r="Y1534" s="76">
        <f t="shared" si="478"/>
        <v>0.5</v>
      </c>
      <c r="Z1534" s="76">
        <f t="shared" si="460"/>
        <v>0.5</v>
      </c>
      <c r="AA1534" s="76">
        <f t="shared" si="479"/>
        <v>-0.69314718055994529</v>
      </c>
    </row>
    <row r="1535" spans="1:27" x14ac:dyDescent="0.25">
      <c r="A1535">
        <v>0</v>
      </c>
      <c r="B1535">
        <v>0</v>
      </c>
      <c r="C1535">
        <v>1</v>
      </c>
      <c r="E1535" s="87">
        <f t="shared" si="461"/>
        <v>0</v>
      </c>
      <c r="F1535" s="87">
        <f t="shared" si="462"/>
        <v>1</v>
      </c>
      <c r="G1535" s="87">
        <f t="shared" si="463"/>
        <v>0.5</v>
      </c>
      <c r="H1535" s="87">
        <f t="shared" si="464"/>
        <v>0.5</v>
      </c>
      <c r="I1535" s="87">
        <f t="shared" si="465"/>
        <v>-0.69314718055994529</v>
      </c>
      <c r="K1535" s="76">
        <f t="shared" si="466"/>
        <v>0.605195533283861</v>
      </c>
      <c r="L1535" s="76">
        <f t="shared" si="467"/>
        <v>1.8316103146534117</v>
      </c>
      <c r="M1535" s="76">
        <f t="shared" si="468"/>
        <v>0.64684406084231982</v>
      </c>
      <c r="N1535" s="76">
        <f t="shared" si="469"/>
        <v>0.35315593915768018</v>
      </c>
      <c r="O1535" s="76">
        <f t="shared" si="470"/>
        <v>-1.0408455656056446</v>
      </c>
      <c r="Q1535" s="76">
        <f t="shared" si="471"/>
        <v>0.605195533283861</v>
      </c>
      <c r="R1535" s="76">
        <f t="shared" si="472"/>
        <v>1.8316103146534117</v>
      </c>
      <c r="S1535" s="76">
        <f t="shared" si="473"/>
        <v>0.64684406084231982</v>
      </c>
      <c r="T1535" s="76">
        <f t="shared" si="474"/>
        <v>0.35315593915768018</v>
      </c>
      <c r="U1535" s="76">
        <f t="shared" si="475"/>
        <v>-1.0408455656056446</v>
      </c>
      <c r="W1535" s="76">
        <f t="shared" si="476"/>
        <v>0</v>
      </c>
      <c r="X1535" s="76">
        <f t="shared" si="477"/>
        <v>1</v>
      </c>
      <c r="Y1535" s="76">
        <f t="shared" si="478"/>
        <v>0.5</v>
      </c>
      <c r="Z1535" s="76">
        <f t="shared" si="460"/>
        <v>0.5</v>
      </c>
      <c r="AA1535" s="76">
        <f t="shared" si="479"/>
        <v>-0.69314718055994529</v>
      </c>
    </row>
    <row r="1536" spans="1:27" x14ac:dyDescent="0.25">
      <c r="A1536">
        <v>0</v>
      </c>
      <c r="B1536">
        <v>1</v>
      </c>
      <c r="C1536">
        <v>1</v>
      </c>
      <c r="E1536" s="87">
        <f t="shared" si="461"/>
        <v>1.462280267582817</v>
      </c>
      <c r="F1536" s="87">
        <f t="shared" si="462"/>
        <v>4.3157894714615983</v>
      </c>
      <c r="G1536" s="87">
        <f t="shared" si="463"/>
        <v>0.81188118804015652</v>
      </c>
      <c r="H1536" s="87">
        <f t="shared" si="464"/>
        <v>0.18811881195984348</v>
      </c>
      <c r="I1536" s="87">
        <f t="shared" si="465"/>
        <v>-1.6706815372567037</v>
      </c>
      <c r="K1536" s="76">
        <f t="shared" si="466"/>
        <v>2.0674758008666778</v>
      </c>
      <c r="L1536" s="76">
        <f t="shared" si="467"/>
        <v>7.9048445118016568</v>
      </c>
      <c r="M1536" s="76">
        <f t="shared" si="468"/>
        <v>0.88770157652110693</v>
      </c>
      <c r="N1536" s="76">
        <f t="shared" si="469"/>
        <v>0.11229842347889307</v>
      </c>
      <c r="O1536" s="76">
        <f t="shared" si="470"/>
        <v>-2.1865954558145249</v>
      </c>
      <c r="Q1536" s="76">
        <f t="shared" si="471"/>
        <v>4.0773020688385255</v>
      </c>
      <c r="R1536" s="76">
        <f t="shared" si="472"/>
        <v>58.986114505249297</v>
      </c>
      <c r="S1536" s="76">
        <f t="shared" si="473"/>
        <v>0.98332947535862669</v>
      </c>
      <c r="T1536" s="76">
        <f t="shared" si="474"/>
        <v>1.6670524641373308E-2</v>
      </c>
      <c r="U1536" s="76">
        <f t="shared" si="475"/>
        <v>-4.0941131105267123</v>
      </c>
      <c r="W1536" s="76">
        <f t="shared" si="476"/>
        <v>0</v>
      </c>
      <c r="X1536" s="76">
        <f t="shared" si="477"/>
        <v>1</v>
      </c>
      <c r="Y1536" s="76">
        <f t="shared" si="478"/>
        <v>0.5</v>
      </c>
      <c r="Z1536" s="76">
        <f t="shared" si="460"/>
        <v>0.5</v>
      </c>
      <c r="AA1536" s="76">
        <f t="shared" si="479"/>
        <v>-0.69314718055994529</v>
      </c>
    </row>
    <row r="1537" spans="1:27" x14ac:dyDescent="0.25">
      <c r="A1537">
        <v>0</v>
      </c>
      <c r="B1537">
        <v>0</v>
      </c>
      <c r="C1537">
        <v>1</v>
      </c>
      <c r="E1537" s="87">
        <f t="shared" si="461"/>
        <v>0</v>
      </c>
      <c r="F1537" s="87">
        <f t="shared" si="462"/>
        <v>1</v>
      </c>
      <c r="G1537" s="87">
        <f t="shared" si="463"/>
        <v>0.5</v>
      </c>
      <c r="H1537" s="87">
        <f t="shared" si="464"/>
        <v>0.5</v>
      </c>
      <c r="I1537" s="87">
        <f t="shared" si="465"/>
        <v>-0.69314718055994529</v>
      </c>
      <c r="K1537" s="76">
        <f t="shared" si="466"/>
        <v>0.605195533283861</v>
      </c>
      <c r="L1537" s="76">
        <f t="shared" si="467"/>
        <v>1.8316103146534117</v>
      </c>
      <c r="M1537" s="76">
        <f t="shared" si="468"/>
        <v>0.64684406084231982</v>
      </c>
      <c r="N1537" s="76">
        <f t="shared" si="469"/>
        <v>0.35315593915768018</v>
      </c>
      <c r="O1537" s="76">
        <f t="shared" si="470"/>
        <v>-1.0408455656056446</v>
      </c>
      <c r="Q1537" s="76">
        <f t="shared" si="471"/>
        <v>0.605195533283861</v>
      </c>
      <c r="R1537" s="76">
        <f t="shared" si="472"/>
        <v>1.8316103146534117</v>
      </c>
      <c r="S1537" s="76">
        <f t="shared" si="473"/>
        <v>0.64684406084231982</v>
      </c>
      <c r="T1537" s="76">
        <f t="shared" si="474"/>
        <v>0.35315593915768018</v>
      </c>
      <c r="U1537" s="76">
        <f t="shared" si="475"/>
        <v>-1.0408455656056446</v>
      </c>
      <c r="W1537" s="76">
        <f t="shared" si="476"/>
        <v>0</v>
      </c>
      <c r="X1537" s="76">
        <f t="shared" si="477"/>
        <v>1</v>
      </c>
      <c r="Y1537" s="76">
        <f t="shared" si="478"/>
        <v>0.5</v>
      </c>
      <c r="Z1537" s="76">
        <f t="shared" si="460"/>
        <v>0.5</v>
      </c>
      <c r="AA1537" s="76">
        <f t="shared" si="479"/>
        <v>-0.69314718055994529</v>
      </c>
    </row>
    <row r="1538" spans="1:27" x14ac:dyDescent="0.25">
      <c r="A1538">
        <v>0</v>
      </c>
      <c r="B1538">
        <v>0</v>
      </c>
      <c r="C1538">
        <v>0</v>
      </c>
      <c r="E1538" s="87">
        <f t="shared" si="461"/>
        <v>0</v>
      </c>
      <c r="F1538" s="87">
        <f t="shared" si="462"/>
        <v>1</v>
      </c>
      <c r="G1538" s="87">
        <f t="shared" si="463"/>
        <v>0.5</v>
      </c>
      <c r="H1538" s="87">
        <f t="shared" si="464"/>
        <v>0.5</v>
      </c>
      <c r="I1538" s="87">
        <f t="shared" si="465"/>
        <v>-0.69314718055994529</v>
      </c>
      <c r="K1538" s="76">
        <f t="shared" si="466"/>
        <v>0</v>
      </c>
      <c r="L1538" s="76">
        <f t="shared" si="467"/>
        <v>1</v>
      </c>
      <c r="M1538" s="76">
        <f t="shared" si="468"/>
        <v>0.5</v>
      </c>
      <c r="N1538" s="76">
        <f t="shared" si="469"/>
        <v>0.5</v>
      </c>
      <c r="O1538" s="76">
        <f t="shared" si="470"/>
        <v>-0.69314718055994529</v>
      </c>
      <c r="Q1538" s="76">
        <f t="shared" si="471"/>
        <v>0</v>
      </c>
      <c r="R1538" s="76">
        <f t="shared" si="472"/>
        <v>1</v>
      </c>
      <c r="S1538" s="76">
        <f t="shared" si="473"/>
        <v>0.5</v>
      </c>
      <c r="T1538" s="76">
        <f t="shared" si="474"/>
        <v>0.5</v>
      </c>
      <c r="U1538" s="76">
        <f t="shared" si="475"/>
        <v>-0.69314718055994529</v>
      </c>
      <c r="W1538" s="76">
        <f t="shared" si="476"/>
        <v>0</v>
      </c>
      <c r="X1538" s="76">
        <f t="shared" si="477"/>
        <v>1</v>
      </c>
      <c r="Y1538" s="76">
        <f t="shared" si="478"/>
        <v>0.5</v>
      </c>
      <c r="Z1538" s="76">
        <f t="shared" si="460"/>
        <v>0.5</v>
      </c>
      <c r="AA1538" s="76">
        <f t="shared" si="479"/>
        <v>-0.69314718055994529</v>
      </c>
    </row>
    <row r="1539" spans="1:27" x14ac:dyDescent="0.25">
      <c r="A1539">
        <v>0</v>
      </c>
      <c r="B1539">
        <v>0</v>
      </c>
      <c r="C1539">
        <v>0</v>
      </c>
      <c r="E1539" s="87">
        <f t="shared" si="461"/>
        <v>0</v>
      </c>
      <c r="F1539" s="87">
        <f t="shared" si="462"/>
        <v>1</v>
      </c>
      <c r="G1539" s="87">
        <f t="shared" si="463"/>
        <v>0.5</v>
      </c>
      <c r="H1539" s="87">
        <f t="shared" si="464"/>
        <v>0.5</v>
      </c>
      <c r="I1539" s="87">
        <f t="shared" si="465"/>
        <v>-0.69314718055994529</v>
      </c>
      <c r="K1539" s="76">
        <f t="shared" si="466"/>
        <v>0</v>
      </c>
      <c r="L1539" s="76">
        <f t="shared" si="467"/>
        <v>1</v>
      </c>
      <c r="M1539" s="76">
        <f t="shared" si="468"/>
        <v>0.5</v>
      </c>
      <c r="N1539" s="76">
        <f t="shared" si="469"/>
        <v>0.5</v>
      </c>
      <c r="O1539" s="76">
        <f t="shared" si="470"/>
        <v>-0.69314718055994529</v>
      </c>
      <c r="Q1539" s="76">
        <f t="shared" si="471"/>
        <v>0</v>
      </c>
      <c r="R1539" s="76">
        <f t="shared" si="472"/>
        <v>1</v>
      </c>
      <c r="S1539" s="76">
        <f t="shared" si="473"/>
        <v>0.5</v>
      </c>
      <c r="T1539" s="76">
        <f t="shared" si="474"/>
        <v>0.5</v>
      </c>
      <c r="U1539" s="76">
        <f t="shared" si="475"/>
        <v>-0.69314718055994529</v>
      </c>
      <c r="W1539" s="76">
        <f t="shared" si="476"/>
        <v>0</v>
      </c>
      <c r="X1539" s="76">
        <f t="shared" si="477"/>
        <v>1</v>
      </c>
      <c r="Y1539" s="76">
        <f t="shared" si="478"/>
        <v>0.5</v>
      </c>
      <c r="Z1539" s="76">
        <f t="shared" si="460"/>
        <v>0.5</v>
      </c>
      <c r="AA1539" s="76">
        <f t="shared" si="479"/>
        <v>-0.69314718055994529</v>
      </c>
    </row>
    <row r="1540" spans="1:27" x14ac:dyDescent="0.25">
      <c r="A1540">
        <v>0</v>
      </c>
      <c r="B1540">
        <v>0</v>
      </c>
      <c r="C1540">
        <v>1</v>
      </c>
      <c r="E1540" s="87">
        <f t="shared" si="461"/>
        <v>0</v>
      </c>
      <c r="F1540" s="87">
        <f t="shared" si="462"/>
        <v>1</v>
      </c>
      <c r="G1540" s="87">
        <f t="shared" si="463"/>
        <v>0.5</v>
      </c>
      <c r="H1540" s="87">
        <f t="shared" si="464"/>
        <v>0.5</v>
      </c>
      <c r="I1540" s="87">
        <f t="shared" si="465"/>
        <v>-0.69314718055994529</v>
      </c>
      <c r="K1540" s="76">
        <f t="shared" si="466"/>
        <v>0.605195533283861</v>
      </c>
      <c r="L1540" s="76">
        <f t="shared" si="467"/>
        <v>1.8316103146534117</v>
      </c>
      <c r="M1540" s="76">
        <f t="shared" si="468"/>
        <v>0.64684406084231982</v>
      </c>
      <c r="N1540" s="76">
        <f t="shared" si="469"/>
        <v>0.35315593915768018</v>
      </c>
      <c r="O1540" s="76">
        <f t="shared" si="470"/>
        <v>-1.0408455656056446</v>
      </c>
      <c r="Q1540" s="76">
        <f t="shared" si="471"/>
        <v>0.605195533283861</v>
      </c>
      <c r="R1540" s="76">
        <f t="shared" si="472"/>
        <v>1.8316103146534117</v>
      </c>
      <c r="S1540" s="76">
        <f t="shared" si="473"/>
        <v>0.64684406084231982</v>
      </c>
      <c r="T1540" s="76">
        <f t="shared" si="474"/>
        <v>0.35315593915768018</v>
      </c>
      <c r="U1540" s="76">
        <f t="shared" si="475"/>
        <v>-1.0408455656056446</v>
      </c>
      <c r="W1540" s="76">
        <f t="shared" si="476"/>
        <v>0</v>
      </c>
      <c r="X1540" s="76">
        <f t="shared" si="477"/>
        <v>1</v>
      </c>
      <c r="Y1540" s="76">
        <f t="shared" si="478"/>
        <v>0.5</v>
      </c>
      <c r="Z1540" s="76">
        <f t="shared" si="460"/>
        <v>0.5</v>
      </c>
      <c r="AA1540" s="76">
        <f t="shared" si="479"/>
        <v>-0.69314718055994529</v>
      </c>
    </row>
    <row r="1541" spans="1:27" x14ac:dyDescent="0.25">
      <c r="A1541">
        <v>0</v>
      </c>
      <c r="B1541">
        <v>0</v>
      </c>
      <c r="C1541">
        <v>1</v>
      </c>
      <c r="E1541" s="87">
        <f t="shared" si="461"/>
        <v>0</v>
      </c>
      <c r="F1541" s="87">
        <f t="shared" si="462"/>
        <v>1</v>
      </c>
      <c r="G1541" s="87">
        <f t="shared" si="463"/>
        <v>0.5</v>
      </c>
      <c r="H1541" s="87">
        <f t="shared" si="464"/>
        <v>0.5</v>
      </c>
      <c r="I1541" s="87">
        <f t="shared" si="465"/>
        <v>-0.69314718055994529</v>
      </c>
      <c r="K1541" s="76">
        <f t="shared" si="466"/>
        <v>0.605195533283861</v>
      </c>
      <c r="L1541" s="76">
        <f t="shared" si="467"/>
        <v>1.8316103146534117</v>
      </c>
      <c r="M1541" s="76">
        <f t="shared" si="468"/>
        <v>0.64684406084231982</v>
      </c>
      <c r="N1541" s="76">
        <f t="shared" si="469"/>
        <v>0.35315593915768018</v>
      </c>
      <c r="O1541" s="76">
        <f t="shared" si="470"/>
        <v>-1.0408455656056446</v>
      </c>
      <c r="Q1541" s="76">
        <f t="shared" si="471"/>
        <v>0.605195533283861</v>
      </c>
      <c r="R1541" s="76">
        <f t="shared" si="472"/>
        <v>1.8316103146534117</v>
      </c>
      <c r="S1541" s="76">
        <f t="shared" si="473"/>
        <v>0.64684406084231982</v>
      </c>
      <c r="T1541" s="76">
        <f t="shared" si="474"/>
        <v>0.35315593915768018</v>
      </c>
      <c r="U1541" s="76">
        <f t="shared" si="475"/>
        <v>-1.0408455656056446</v>
      </c>
      <c r="W1541" s="76">
        <f t="shared" si="476"/>
        <v>0</v>
      </c>
      <c r="X1541" s="76">
        <f t="shared" si="477"/>
        <v>1</v>
      </c>
      <c r="Y1541" s="76">
        <f t="shared" si="478"/>
        <v>0.5</v>
      </c>
      <c r="Z1541" s="76">
        <f t="shared" si="460"/>
        <v>0.5</v>
      </c>
      <c r="AA1541" s="76">
        <f t="shared" si="479"/>
        <v>-0.69314718055994529</v>
      </c>
    </row>
    <row r="1542" spans="1:27" x14ac:dyDescent="0.25">
      <c r="A1542">
        <v>0</v>
      </c>
      <c r="B1542">
        <v>0</v>
      </c>
      <c r="C1542">
        <v>0</v>
      </c>
      <c r="E1542" s="87">
        <f t="shared" si="461"/>
        <v>0</v>
      </c>
      <c r="F1542" s="87">
        <f t="shared" si="462"/>
        <v>1</v>
      </c>
      <c r="G1542" s="87">
        <f t="shared" si="463"/>
        <v>0.5</v>
      </c>
      <c r="H1542" s="87">
        <f t="shared" si="464"/>
        <v>0.5</v>
      </c>
      <c r="I1542" s="87">
        <f t="shared" si="465"/>
        <v>-0.69314718055994529</v>
      </c>
      <c r="K1542" s="76">
        <f t="shared" si="466"/>
        <v>0</v>
      </c>
      <c r="L1542" s="76">
        <f t="shared" si="467"/>
        <v>1</v>
      </c>
      <c r="M1542" s="76">
        <f t="shared" si="468"/>
        <v>0.5</v>
      </c>
      <c r="N1542" s="76">
        <f t="shared" si="469"/>
        <v>0.5</v>
      </c>
      <c r="O1542" s="76">
        <f t="shared" si="470"/>
        <v>-0.69314718055994529</v>
      </c>
      <c r="Q1542" s="76">
        <f t="shared" si="471"/>
        <v>0</v>
      </c>
      <c r="R1542" s="76">
        <f t="shared" si="472"/>
        <v>1</v>
      </c>
      <c r="S1542" s="76">
        <f t="shared" si="473"/>
        <v>0.5</v>
      </c>
      <c r="T1542" s="76">
        <f t="shared" si="474"/>
        <v>0.5</v>
      </c>
      <c r="U1542" s="76">
        <f t="shared" si="475"/>
        <v>-0.69314718055994529</v>
      </c>
      <c r="W1542" s="76">
        <f t="shared" si="476"/>
        <v>0</v>
      </c>
      <c r="X1542" s="76">
        <f t="shared" si="477"/>
        <v>1</v>
      </c>
      <c r="Y1542" s="76">
        <f t="shared" si="478"/>
        <v>0.5</v>
      </c>
      <c r="Z1542" s="76">
        <f t="shared" si="460"/>
        <v>0.5</v>
      </c>
      <c r="AA1542" s="76">
        <f t="shared" si="479"/>
        <v>-0.69314718055994529</v>
      </c>
    </row>
    <row r="1543" spans="1:27" x14ac:dyDescent="0.25">
      <c r="A1543">
        <v>0</v>
      </c>
      <c r="B1543">
        <v>0</v>
      </c>
      <c r="C1543">
        <v>1</v>
      </c>
      <c r="E1543" s="87">
        <f t="shared" si="461"/>
        <v>0</v>
      </c>
      <c r="F1543" s="87">
        <f t="shared" si="462"/>
        <v>1</v>
      </c>
      <c r="G1543" s="87">
        <f t="shared" si="463"/>
        <v>0.5</v>
      </c>
      <c r="H1543" s="87">
        <f t="shared" si="464"/>
        <v>0.5</v>
      </c>
      <c r="I1543" s="87">
        <f t="shared" si="465"/>
        <v>-0.69314718055994529</v>
      </c>
      <c r="K1543" s="76">
        <f t="shared" si="466"/>
        <v>0.605195533283861</v>
      </c>
      <c r="L1543" s="76">
        <f t="shared" si="467"/>
        <v>1.8316103146534117</v>
      </c>
      <c r="M1543" s="76">
        <f t="shared" si="468"/>
        <v>0.64684406084231982</v>
      </c>
      <c r="N1543" s="76">
        <f t="shared" si="469"/>
        <v>0.35315593915768018</v>
      </c>
      <c r="O1543" s="76">
        <f t="shared" si="470"/>
        <v>-1.0408455656056446</v>
      </c>
      <c r="Q1543" s="76">
        <f t="shared" si="471"/>
        <v>0.605195533283861</v>
      </c>
      <c r="R1543" s="76">
        <f t="shared" si="472"/>
        <v>1.8316103146534117</v>
      </c>
      <c r="S1543" s="76">
        <f t="shared" si="473"/>
        <v>0.64684406084231982</v>
      </c>
      <c r="T1543" s="76">
        <f t="shared" si="474"/>
        <v>0.35315593915768018</v>
      </c>
      <c r="U1543" s="76">
        <f t="shared" si="475"/>
        <v>-1.0408455656056446</v>
      </c>
      <c r="W1543" s="76">
        <f t="shared" si="476"/>
        <v>0</v>
      </c>
      <c r="X1543" s="76">
        <f t="shared" si="477"/>
        <v>1</v>
      </c>
      <c r="Y1543" s="76">
        <f t="shared" si="478"/>
        <v>0.5</v>
      </c>
      <c r="Z1543" s="76">
        <f t="shared" si="460"/>
        <v>0.5</v>
      </c>
      <c r="AA1543" s="76">
        <f t="shared" si="479"/>
        <v>-0.69314718055994529</v>
      </c>
    </row>
    <row r="1544" spans="1:27" x14ac:dyDescent="0.25">
      <c r="A1544">
        <v>0</v>
      </c>
      <c r="B1544">
        <v>0</v>
      </c>
      <c r="C1544">
        <v>1</v>
      </c>
      <c r="E1544" s="87">
        <f t="shared" si="461"/>
        <v>0</v>
      </c>
      <c r="F1544" s="87">
        <f t="shared" si="462"/>
        <v>1</v>
      </c>
      <c r="G1544" s="87">
        <f t="shared" si="463"/>
        <v>0.5</v>
      </c>
      <c r="H1544" s="87">
        <f t="shared" si="464"/>
        <v>0.5</v>
      </c>
      <c r="I1544" s="87">
        <f t="shared" si="465"/>
        <v>-0.69314718055994529</v>
      </c>
      <c r="K1544" s="76">
        <f t="shared" si="466"/>
        <v>0.605195533283861</v>
      </c>
      <c r="L1544" s="76">
        <f t="shared" si="467"/>
        <v>1.8316103146534117</v>
      </c>
      <c r="M1544" s="76">
        <f t="shared" si="468"/>
        <v>0.64684406084231982</v>
      </c>
      <c r="N1544" s="76">
        <f t="shared" si="469"/>
        <v>0.35315593915768018</v>
      </c>
      <c r="O1544" s="76">
        <f t="shared" si="470"/>
        <v>-1.0408455656056446</v>
      </c>
      <c r="Q1544" s="76">
        <f t="shared" si="471"/>
        <v>0.605195533283861</v>
      </c>
      <c r="R1544" s="76">
        <f t="shared" si="472"/>
        <v>1.8316103146534117</v>
      </c>
      <c r="S1544" s="76">
        <f t="shared" si="473"/>
        <v>0.64684406084231982</v>
      </c>
      <c r="T1544" s="76">
        <f t="shared" si="474"/>
        <v>0.35315593915768018</v>
      </c>
      <c r="U1544" s="76">
        <f t="shared" si="475"/>
        <v>-1.0408455656056446</v>
      </c>
      <c r="W1544" s="76">
        <f t="shared" si="476"/>
        <v>0</v>
      </c>
      <c r="X1544" s="76">
        <f t="shared" si="477"/>
        <v>1</v>
      </c>
      <c r="Y1544" s="76">
        <f t="shared" si="478"/>
        <v>0.5</v>
      </c>
      <c r="Z1544" s="76">
        <f t="shared" si="460"/>
        <v>0.5</v>
      </c>
      <c r="AA1544" s="76">
        <f t="shared" si="479"/>
        <v>-0.69314718055994529</v>
      </c>
    </row>
    <row r="1545" spans="1:27" x14ac:dyDescent="0.25">
      <c r="A1545">
        <v>0</v>
      </c>
      <c r="B1545">
        <v>0</v>
      </c>
      <c r="C1545">
        <v>0</v>
      </c>
      <c r="E1545" s="87">
        <f t="shared" si="461"/>
        <v>0</v>
      </c>
      <c r="F1545" s="87">
        <f t="shared" si="462"/>
        <v>1</v>
      </c>
      <c r="G1545" s="87">
        <f t="shared" si="463"/>
        <v>0.5</v>
      </c>
      <c r="H1545" s="87">
        <f t="shared" si="464"/>
        <v>0.5</v>
      </c>
      <c r="I1545" s="87">
        <f t="shared" si="465"/>
        <v>-0.69314718055994529</v>
      </c>
      <c r="K1545" s="76">
        <f t="shared" si="466"/>
        <v>0</v>
      </c>
      <c r="L1545" s="76">
        <f t="shared" si="467"/>
        <v>1</v>
      </c>
      <c r="M1545" s="76">
        <f t="shared" si="468"/>
        <v>0.5</v>
      </c>
      <c r="N1545" s="76">
        <f t="shared" si="469"/>
        <v>0.5</v>
      </c>
      <c r="O1545" s="76">
        <f t="shared" si="470"/>
        <v>-0.69314718055994529</v>
      </c>
      <c r="Q1545" s="76">
        <f t="shared" si="471"/>
        <v>0</v>
      </c>
      <c r="R1545" s="76">
        <f t="shared" si="472"/>
        <v>1</v>
      </c>
      <c r="S1545" s="76">
        <f t="shared" si="473"/>
        <v>0.5</v>
      </c>
      <c r="T1545" s="76">
        <f t="shared" si="474"/>
        <v>0.5</v>
      </c>
      <c r="U1545" s="76">
        <f t="shared" si="475"/>
        <v>-0.69314718055994529</v>
      </c>
      <c r="W1545" s="76">
        <f t="shared" si="476"/>
        <v>0</v>
      </c>
      <c r="X1545" s="76">
        <f t="shared" si="477"/>
        <v>1</v>
      </c>
      <c r="Y1545" s="76">
        <f t="shared" si="478"/>
        <v>0.5</v>
      </c>
      <c r="Z1545" s="76">
        <f t="shared" ref="Z1545:Z1608" si="480">IF(A1545=1,Y1545,1-Y1545)</f>
        <v>0.5</v>
      </c>
      <c r="AA1545" s="76">
        <f t="shared" si="479"/>
        <v>-0.69314718055994529</v>
      </c>
    </row>
    <row r="1546" spans="1:27" x14ac:dyDescent="0.25">
      <c r="A1546">
        <v>0</v>
      </c>
      <c r="B1546">
        <v>0</v>
      </c>
      <c r="C1546">
        <v>1</v>
      </c>
      <c r="E1546" s="87">
        <f t="shared" ref="E1546:E1609" si="481">$A$3+$B$3*$B1546</f>
        <v>0</v>
      </c>
      <c r="F1546" s="87">
        <f t="shared" ref="F1546:F1609" si="482">EXP(E1546)</f>
        <v>1</v>
      </c>
      <c r="G1546" s="87">
        <f t="shared" ref="G1546:G1609" si="483">F1546/(F1546+1)</f>
        <v>0.5</v>
      </c>
      <c r="H1546" s="87">
        <f t="shared" ref="H1546:H1609" si="484">IF($A1546=1,G1546,1-G1546)</f>
        <v>0.5</v>
      </c>
      <c r="I1546" s="87">
        <f t="shared" ref="I1546:I1609" si="485">LN(H1546)</f>
        <v>-0.69314718055994529</v>
      </c>
      <c r="K1546" s="76">
        <f t="shared" ref="K1546:K1609" si="486">$A$3+$B$3*$B1546+$C$3*$C1546</f>
        <v>0.605195533283861</v>
      </c>
      <c r="L1546" s="76">
        <f t="shared" ref="L1546:L1609" si="487">EXP(K1546)</f>
        <v>1.8316103146534117</v>
      </c>
      <c r="M1546" s="76">
        <f t="shared" ref="M1546:M1609" si="488">L1546/(L1546+1)</f>
        <v>0.64684406084231982</v>
      </c>
      <c r="N1546" s="76">
        <f t="shared" ref="N1546:N1609" si="489">IF($A1546=1,M1546,1-M1546)</f>
        <v>0.35315593915768018</v>
      </c>
      <c r="O1546" s="76">
        <f t="shared" ref="O1546:O1609" si="490">LN(N1546)</f>
        <v>-1.0408455656056446</v>
      </c>
      <c r="Q1546" s="76">
        <f t="shared" ref="Q1546:Q1609" si="491">$A$3+$B$3*$B1546+$C$3*$C1546+$D$3*$B1546*$C1546</f>
        <v>0.605195533283861</v>
      </c>
      <c r="R1546" s="76">
        <f t="shared" ref="R1546:R1609" si="492">EXP(Q1546)</f>
        <v>1.8316103146534117</v>
      </c>
      <c r="S1546" s="76">
        <f t="shared" ref="S1546:S1609" si="493">R1546/(R1546+1)</f>
        <v>0.64684406084231982</v>
      </c>
      <c r="T1546" s="76">
        <f t="shared" ref="T1546:T1609" si="494">IF($A1546=1,S1546,1-S1546)</f>
        <v>0.35315593915768018</v>
      </c>
      <c r="U1546" s="76">
        <f t="shared" ref="U1546:U1609" si="495">LN(T1546)</f>
        <v>-1.0408455656056446</v>
      </c>
      <c r="W1546" s="76">
        <f t="shared" ref="W1546:W1609" si="496">$A$3</f>
        <v>0</v>
      </c>
      <c r="X1546" s="76">
        <f t="shared" ref="X1546:X1609" si="497">EXP(W1546)</f>
        <v>1</v>
      </c>
      <c r="Y1546" s="76">
        <f t="shared" ref="Y1546:Y1609" si="498">X1546/(X1546+1)</f>
        <v>0.5</v>
      </c>
      <c r="Z1546" s="76">
        <f t="shared" si="480"/>
        <v>0.5</v>
      </c>
      <c r="AA1546" s="76">
        <f t="shared" ref="AA1546:AA1609" si="499">LN(Z1546)</f>
        <v>-0.69314718055994529</v>
      </c>
    </row>
    <row r="1547" spans="1:27" x14ac:dyDescent="0.25">
      <c r="A1547">
        <v>0</v>
      </c>
      <c r="B1547">
        <v>0</v>
      </c>
      <c r="C1547">
        <v>0</v>
      </c>
      <c r="E1547" s="87">
        <f t="shared" si="481"/>
        <v>0</v>
      </c>
      <c r="F1547" s="87">
        <f t="shared" si="482"/>
        <v>1</v>
      </c>
      <c r="G1547" s="87">
        <f t="shared" si="483"/>
        <v>0.5</v>
      </c>
      <c r="H1547" s="87">
        <f t="shared" si="484"/>
        <v>0.5</v>
      </c>
      <c r="I1547" s="87">
        <f t="shared" si="485"/>
        <v>-0.69314718055994529</v>
      </c>
      <c r="K1547" s="76">
        <f t="shared" si="486"/>
        <v>0</v>
      </c>
      <c r="L1547" s="76">
        <f t="shared" si="487"/>
        <v>1</v>
      </c>
      <c r="M1547" s="76">
        <f t="shared" si="488"/>
        <v>0.5</v>
      </c>
      <c r="N1547" s="76">
        <f t="shared" si="489"/>
        <v>0.5</v>
      </c>
      <c r="O1547" s="76">
        <f t="shared" si="490"/>
        <v>-0.69314718055994529</v>
      </c>
      <c r="Q1547" s="76">
        <f t="shared" si="491"/>
        <v>0</v>
      </c>
      <c r="R1547" s="76">
        <f t="shared" si="492"/>
        <v>1</v>
      </c>
      <c r="S1547" s="76">
        <f t="shared" si="493"/>
        <v>0.5</v>
      </c>
      <c r="T1547" s="76">
        <f t="shared" si="494"/>
        <v>0.5</v>
      </c>
      <c r="U1547" s="76">
        <f t="shared" si="495"/>
        <v>-0.69314718055994529</v>
      </c>
      <c r="W1547" s="76">
        <f t="shared" si="496"/>
        <v>0</v>
      </c>
      <c r="X1547" s="76">
        <f t="shared" si="497"/>
        <v>1</v>
      </c>
      <c r="Y1547" s="76">
        <f t="shared" si="498"/>
        <v>0.5</v>
      </c>
      <c r="Z1547" s="76">
        <f t="shared" si="480"/>
        <v>0.5</v>
      </c>
      <c r="AA1547" s="76">
        <f t="shared" si="499"/>
        <v>-0.69314718055994529</v>
      </c>
    </row>
    <row r="1548" spans="1:27" x14ac:dyDescent="0.25">
      <c r="A1548">
        <v>0</v>
      </c>
      <c r="B1548">
        <v>1</v>
      </c>
      <c r="C1548">
        <v>1</v>
      </c>
      <c r="E1548" s="87">
        <f t="shared" si="481"/>
        <v>1.462280267582817</v>
      </c>
      <c r="F1548" s="87">
        <f t="shared" si="482"/>
        <v>4.3157894714615983</v>
      </c>
      <c r="G1548" s="87">
        <f t="shared" si="483"/>
        <v>0.81188118804015652</v>
      </c>
      <c r="H1548" s="87">
        <f t="shared" si="484"/>
        <v>0.18811881195984348</v>
      </c>
      <c r="I1548" s="87">
        <f t="shared" si="485"/>
        <v>-1.6706815372567037</v>
      </c>
      <c r="K1548" s="76">
        <f t="shared" si="486"/>
        <v>2.0674758008666778</v>
      </c>
      <c r="L1548" s="76">
        <f t="shared" si="487"/>
        <v>7.9048445118016568</v>
      </c>
      <c r="M1548" s="76">
        <f t="shared" si="488"/>
        <v>0.88770157652110693</v>
      </c>
      <c r="N1548" s="76">
        <f t="shared" si="489"/>
        <v>0.11229842347889307</v>
      </c>
      <c r="O1548" s="76">
        <f t="shared" si="490"/>
        <v>-2.1865954558145249</v>
      </c>
      <c r="Q1548" s="76">
        <f t="shared" si="491"/>
        <v>4.0773020688385255</v>
      </c>
      <c r="R1548" s="76">
        <f t="shared" si="492"/>
        <v>58.986114505249297</v>
      </c>
      <c r="S1548" s="76">
        <f t="shared" si="493"/>
        <v>0.98332947535862669</v>
      </c>
      <c r="T1548" s="76">
        <f t="shared" si="494"/>
        <v>1.6670524641373308E-2</v>
      </c>
      <c r="U1548" s="76">
        <f t="shared" si="495"/>
        <v>-4.0941131105267123</v>
      </c>
      <c r="W1548" s="76">
        <f t="shared" si="496"/>
        <v>0</v>
      </c>
      <c r="X1548" s="76">
        <f t="shared" si="497"/>
        <v>1</v>
      </c>
      <c r="Y1548" s="76">
        <f t="shared" si="498"/>
        <v>0.5</v>
      </c>
      <c r="Z1548" s="76">
        <f t="shared" si="480"/>
        <v>0.5</v>
      </c>
      <c r="AA1548" s="76">
        <f t="shared" si="499"/>
        <v>-0.69314718055994529</v>
      </c>
    </row>
    <row r="1549" spans="1:27" x14ac:dyDescent="0.25">
      <c r="A1549">
        <v>0</v>
      </c>
      <c r="B1549">
        <v>0</v>
      </c>
      <c r="C1549">
        <v>1</v>
      </c>
      <c r="E1549" s="87">
        <f t="shared" si="481"/>
        <v>0</v>
      </c>
      <c r="F1549" s="87">
        <f t="shared" si="482"/>
        <v>1</v>
      </c>
      <c r="G1549" s="87">
        <f t="shared" si="483"/>
        <v>0.5</v>
      </c>
      <c r="H1549" s="87">
        <f t="shared" si="484"/>
        <v>0.5</v>
      </c>
      <c r="I1549" s="87">
        <f t="shared" si="485"/>
        <v>-0.69314718055994529</v>
      </c>
      <c r="K1549" s="76">
        <f t="shared" si="486"/>
        <v>0.605195533283861</v>
      </c>
      <c r="L1549" s="76">
        <f t="shared" si="487"/>
        <v>1.8316103146534117</v>
      </c>
      <c r="M1549" s="76">
        <f t="shared" si="488"/>
        <v>0.64684406084231982</v>
      </c>
      <c r="N1549" s="76">
        <f t="shared" si="489"/>
        <v>0.35315593915768018</v>
      </c>
      <c r="O1549" s="76">
        <f t="shared" si="490"/>
        <v>-1.0408455656056446</v>
      </c>
      <c r="Q1549" s="76">
        <f t="shared" si="491"/>
        <v>0.605195533283861</v>
      </c>
      <c r="R1549" s="76">
        <f t="shared" si="492"/>
        <v>1.8316103146534117</v>
      </c>
      <c r="S1549" s="76">
        <f t="shared" si="493"/>
        <v>0.64684406084231982</v>
      </c>
      <c r="T1549" s="76">
        <f t="shared" si="494"/>
        <v>0.35315593915768018</v>
      </c>
      <c r="U1549" s="76">
        <f t="shared" si="495"/>
        <v>-1.0408455656056446</v>
      </c>
      <c r="W1549" s="76">
        <f t="shared" si="496"/>
        <v>0</v>
      </c>
      <c r="X1549" s="76">
        <f t="shared" si="497"/>
        <v>1</v>
      </c>
      <c r="Y1549" s="76">
        <f t="shared" si="498"/>
        <v>0.5</v>
      </c>
      <c r="Z1549" s="76">
        <f t="shared" si="480"/>
        <v>0.5</v>
      </c>
      <c r="AA1549" s="76">
        <f t="shared" si="499"/>
        <v>-0.69314718055994529</v>
      </c>
    </row>
    <row r="1550" spans="1:27" x14ac:dyDescent="0.25">
      <c r="A1550">
        <v>0</v>
      </c>
      <c r="B1550">
        <v>0</v>
      </c>
      <c r="C1550">
        <v>0</v>
      </c>
      <c r="E1550" s="87">
        <f t="shared" si="481"/>
        <v>0</v>
      </c>
      <c r="F1550" s="87">
        <f t="shared" si="482"/>
        <v>1</v>
      </c>
      <c r="G1550" s="87">
        <f t="shared" si="483"/>
        <v>0.5</v>
      </c>
      <c r="H1550" s="87">
        <f t="shared" si="484"/>
        <v>0.5</v>
      </c>
      <c r="I1550" s="87">
        <f t="shared" si="485"/>
        <v>-0.69314718055994529</v>
      </c>
      <c r="K1550" s="76">
        <f t="shared" si="486"/>
        <v>0</v>
      </c>
      <c r="L1550" s="76">
        <f t="shared" si="487"/>
        <v>1</v>
      </c>
      <c r="M1550" s="76">
        <f t="shared" si="488"/>
        <v>0.5</v>
      </c>
      <c r="N1550" s="76">
        <f t="shared" si="489"/>
        <v>0.5</v>
      </c>
      <c r="O1550" s="76">
        <f t="shared" si="490"/>
        <v>-0.69314718055994529</v>
      </c>
      <c r="Q1550" s="76">
        <f t="shared" si="491"/>
        <v>0</v>
      </c>
      <c r="R1550" s="76">
        <f t="shared" si="492"/>
        <v>1</v>
      </c>
      <c r="S1550" s="76">
        <f t="shared" si="493"/>
        <v>0.5</v>
      </c>
      <c r="T1550" s="76">
        <f t="shared" si="494"/>
        <v>0.5</v>
      </c>
      <c r="U1550" s="76">
        <f t="shared" si="495"/>
        <v>-0.69314718055994529</v>
      </c>
      <c r="W1550" s="76">
        <f t="shared" si="496"/>
        <v>0</v>
      </c>
      <c r="X1550" s="76">
        <f t="shared" si="497"/>
        <v>1</v>
      </c>
      <c r="Y1550" s="76">
        <f t="shared" si="498"/>
        <v>0.5</v>
      </c>
      <c r="Z1550" s="76">
        <f t="shared" si="480"/>
        <v>0.5</v>
      </c>
      <c r="AA1550" s="76">
        <f t="shared" si="499"/>
        <v>-0.69314718055994529</v>
      </c>
    </row>
    <row r="1551" spans="1:27" x14ac:dyDescent="0.25">
      <c r="A1551">
        <v>0</v>
      </c>
      <c r="B1551">
        <v>1</v>
      </c>
      <c r="C1551">
        <v>1</v>
      </c>
      <c r="E1551" s="87">
        <f t="shared" si="481"/>
        <v>1.462280267582817</v>
      </c>
      <c r="F1551" s="87">
        <f t="shared" si="482"/>
        <v>4.3157894714615983</v>
      </c>
      <c r="G1551" s="87">
        <f t="shared" si="483"/>
        <v>0.81188118804015652</v>
      </c>
      <c r="H1551" s="87">
        <f t="shared" si="484"/>
        <v>0.18811881195984348</v>
      </c>
      <c r="I1551" s="87">
        <f t="shared" si="485"/>
        <v>-1.6706815372567037</v>
      </c>
      <c r="K1551" s="76">
        <f t="shared" si="486"/>
        <v>2.0674758008666778</v>
      </c>
      <c r="L1551" s="76">
        <f t="shared" si="487"/>
        <v>7.9048445118016568</v>
      </c>
      <c r="M1551" s="76">
        <f t="shared" si="488"/>
        <v>0.88770157652110693</v>
      </c>
      <c r="N1551" s="76">
        <f t="shared" si="489"/>
        <v>0.11229842347889307</v>
      </c>
      <c r="O1551" s="76">
        <f t="shared" si="490"/>
        <v>-2.1865954558145249</v>
      </c>
      <c r="Q1551" s="76">
        <f t="shared" si="491"/>
        <v>4.0773020688385255</v>
      </c>
      <c r="R1551" s="76">
        <f t="shared" si="492"/>
        <v>58.986114505249297</v>
      </c>
      <c r="S1551" s="76">
        <f t="shared" si="493"/>
        <v>0.98332947535862669</v>
      </c>
      <c r="T1551" s="76">
        <f t="shared" si="494"/>
        <v>1.6670524641373308E-2</v>
      </c>
      <c r="U1551" s="76">
        <f t="shared" si="495"/>
        <v>-4.0941131105267123</v>
      </c>
      <c r="W1551" s="76">
        <f t="shared" si="496"/>
        <v>0</v>
      </c>
      <c r="X1551" s="76">
        <f t="shared" si="497"/>
        <v>1</v>
      </c>
      <c r="Y1551" s="76">
        <f t="shared" si="498"/>
        <v>0.5</v>
      </c>
      <c r="Z1551" s="76">
        <f t="shared" si="480"/>
        <v>0.5</v>
      </c>
      <c r="AA1551" s="76">
        <f t="shared" si="499"/>
        <v>-0.69314718055994529</v>
      </c>
    </row>
    <row r="1552" spans="1:27" x14ac:dyDescent="0.25">
      <c r="A1552">
        <v>0</v>
      </c>
      <c r="B1552">
        <v>0</v>
      </c>
      <c r="C1552">
        <v>0</v>
      </c>
      <c r="E1552" s="87">
        <f t="shared" si="481"/>
        <v>0</v>
      </c>
      <c r="F1552" s="87">
        <f t="shared" si="482"/>
        <v>1</v>
      </c>
      <c r="G1552" s="87">
        <f t="shared" si="483"/>
        <v>0.5</v>
      </c>
      <c r="H1552" s="87">
        <f t="shared" si="484"/>
        <v>0.5</v>
      </c>
      <c r="I1552" s="87">
        <f t="shared" si="485"/>
        <v>-0.69314718055994529</v>
      </c>
      <c r="K1552" s="76">
        <f t="shared" si="486"/>
        <v>0</v>
      </c>
      <c r="L1552" s="76">
        <f t="shared" si="487"/>
        <v>1</v>
      </c>
      <c r="M1552" s="76">
        <f t="shared" si="488"/>
        <v>0.5</v>
      </c>
      <c r="N1552" s="76">
        <f t="shared" si="489"/>
        <v>0.5</v>
      </c>
      <c r="O1552" s="76">
        <f t="shared" si="490"/>
        <v>-0.69314718055994529</v>
      </c>
      <c r="Q1552" s="76">
        <f t="shared" si="491"/>
        <v>0</v>
      </c>
      <c r="R1552" s="76">
        <f t="shared" si="492"/>
        <v>1</v>
      </c>
      <c r="S1552" s="76">
        <f t="shared" si="493"/>
        <v>0.5</v>
      </c>
      <c r="T1552" s="76">
        <f t="shared" si="494"/>
        <v>0.5</v>
      </c>
      <c r="U1552" s="76">
        <f t="shared" si="495"/>
        <v>-0.69314718055994529</v>
      </c>
      <c r="W1552" s="76">
        <f t="shared" si="496"/>
        <v>0</v>
      </c>
      <c r="X1552" s="76">
        <f t="shared" si="497"/>
        <v>1</v>
      </c>
      <c r="Y1552" s="76">
        <f t="shared" si="498"/>
        <v>0.5</v>
      </c>
      <c r="Z1552" s="76">
        <f t="shared" si="480"/>
        <v>0.5</v>
      </c>
      <c r="AA1552" s="76">
        <f t="shared" si="499"/>
        <v>-0.69314718055994529</v>
      </c>
    </row>
    <row r="1553" spans="1:27" x14ac:dyDescent="0.25">
      <c r="A1553">
        <v>0</v>
      </c>
      <c r="B1553">
        <v>0</v>
      </c>
      <c r="C1553">
        <v>0</v>
      </c>
      <c r="E1553" s="87">
        <f t="shared" si="481"/>
        <v>0</v>
      </c>
      <c r="F1553" s="87">
        <f t="shared" si="482"/>
        <v>1</v>
      </c>
      <c r="G1553" s="87">
        <f t="shared" si="483"/>
        <v>0.5</v>
      </c>
      <c r="H1553" s="87">
        <f t="shared" si="484"/>
        <v>0.5</v>
      </c>
      <c r="I1553" s="87">
        <f t="shared" si="485"/>
        <v>-0.69314718055994529</v>
      </c>
      <c r="K1553" s="76">
        <f t="shared" si="486"/>
        <v>0</v>
      </c>
      <c r="L1553" s="76">
        <f t="shared" si="487"/>
        <v>1</v>
      </c>
      <c r="M1553" s="76">
        <f t="shared" si="488"/>
        <v>0.5</v>
      </c>
      <c r="N1553" s="76">
        <f t="shared" si="489"/>
        <v>0.5</v>
      </c>
      <c r="O1553" s="76">
        <f t="shared" si="490"/>
        <v>-0.69314718055994529</v>
      </c>
      <c r="Q1553" s="76">
        <f t="shared" si="491"/>
        <v>0</v>
      </c>
      <c r="R1553" s="76">
        <f t="shared" si="492"/>
        <v>1</v>
      </c>
      <c r="S1553" s="76">
        <f t="shared" si="493"/>
        <v>0.5</v>
      </c>
      <c r="T1553" s="76">
        <f t="shared" si="494"/>
        <v>0.5</v>
      </c>
      <c r="U1553" s="76">
        <f t="shared" si="495"/>
        <v>-0.69314718055994529</v>
      </c>
      <c r="W1553" s="76">
        <f t="shared" si="496"/>
        <v>0</v>
      </c>
      <c r="X1553" s="76">
        <f t="shared" si="497"/>
        <v>1</v>
      </c>
      <c r="Y1553" s="76">
        <f t="shared" si="498"/>
        <v>0.5</v>
      </c>
      <c r="Z1553" s="76">
        <f t="shared" si="480"/>
        <v>0.5</v>
      </c>
      <c r="AA1553" s="76">
        <f t="shared" si="499"/>
        <v>-0.69314718055994529</v>
      </c>
    </row>
    <row r="1554" spans="1:27" x14ac:dyDescent="0.25">
      <c r="A1554">
        <v>0</v>
      </c>
      <c r="B1554">
        <v>0</v>
      </c>
      <c r="C1554">
        <v>1</v>
      </c>
      <c r="E1554" s="87">
        <f t="shared" si="481"/>
        <v>0</v>
      </c>
      <c r="F1554" s="87">
        <f t="shared" si="482"/>
        <v>1</v>
      </c>
      <c r="G1554" s="87">
        <f t="shared" si="483"/>
        <v>0.5</v>
      </c>
      <c r="H1554" s="87">
        <f t="shared" si="484"/>
        <v>0.5</v>
      </c>
      <c r="I1554" s="87">
        <f t="shared" si="485"/>
        <v>-0.69314718055994529</v>
      </c>
      <c r="K1554" s="76">
        <f t="shared" si="486"/>
        <v>0.605195533283861</v>
      </c>
      <c r="L1554" s="76">
        <f t="shared" si="487"/>
        <v>1.8316103146534117</v>
      </c>
      <c r="M1554" s="76">
        <f t="shared" si="488"/>
        <v>0.64684406084231982</v>
      </c>
      <c r="N1554" s="76">
        <f t="shared" si="489"/>
        <v>0.35315593915768018</v>
      </c>
      <c r="O1554" s="76">
        <f t="shared" si="490"/>
        <v>-1.0408455656056446</v>
      </c>
      <c r="Q1554" s="76">
        <f t="shared" si="491"/>
        <v>0.605195533283861</v>
      </c>
      <c r="R1554" s="76">
        <f t="shared" si="492"/>
        <v>1.8316103146534117</v>
      </c>
      <c r="S1554" s="76">
        <f t="shared" si="493"/>
        <v>0.64684406084231982</v>
      </c>
      <c r="T1554" s="76">
        <f t="shared" si="494"/>
        <v>0.35315593915768018</v>
      </c>
      <c r="U1554" s="76">
        <f t="shared" si="495"/>
        <v>-1.0408455656056446</v>
      </c>
      <c r="W1554" s="76">
        <f t="shared" si="496"/>
        <v>0</v>
      </c>
      <c r="X1554" s="76">
        <f t="shared" si="497"/>
        <v>1</v>
      </c>
      <c r="Y1554" s="76">
        <f t="shared" si="498"/>
        <v>0.5</v>
      </c>
      <c r="Z1554" s="76">
        <f t="shared" si="480"/>
        <v>0.5</v>
      </c>
      <c r="AA1554" s="76">
        <f t="shared" si="499"/>
        <v>-0.69314718055994529</v>
      </c>
    </row>
    <row r="1555" spans="1:27" x14ac:dyDescent="0.25">
      <c r="A1555">
        <v>0</v>
      </c>
      <c r="B1555">
        <v>0</v>
      </c>
      <c r="C1555">
        <v>1</v>
      </c>
      <c r="E1555" s="87">
        <f t="shared" si="481"/>
        <v>0</v>
      </c>
      <c r="F1555" s="87">
        <f t="shared" si="482"/>
        <v>1</v>
      </c>
      <c r="G1555" s="87">
        <f t="shared" si="483"/>
        <v>0.5</v>
      </c>
      <c r="H1555" s="87">
        <f t="shared" si="484"/>
        <v>0.5</v>
      </c>
      <c r="I1555" s="87">
        <f t="shared" si="485"/>
        <v>-0.69314718055994529</v>
      </c>
      <c r="K1555" s="76">
        <f t="shared" si="486"/>
        <v>0.605195533283861</v>
      </c>
      <c r="L1555" s="76">
        <f t="shared" si="487"/>
        <v>1.8316103146534117</v>
      </c>
      <c r="M1555" s="76">
        <f t="shared" si="488"/>
        <v>0.64684406084231982</v>
      </c>
      <c r="N1555" s="76">
        <f t="shared" si="489"/>
        <v>0.35315593915768018</v>
      </c>
      <c r="O1555" s="76">
        <f t="shared" si="490"/>
        <v>-1.0408455656056446</v>
      </c>
      <c r="Q1555" s="76">
        <f t="shared" si="491"/>
        <v>0.605195533283861</v>
      </c>
      <c r="R1555" s="76">
        <f t="shared" si="492"/>
        <v>1.8316103146534117</v>
      </c>
      <c r="S1555" s="76">
        <f t="shared" si="493"/>
        <v>0.64684406084231982</v>
      </c>
      <c r="T1555" s="76">
        <f t="shared" si="494"/>
        <v>0.35315593915768018</v>
      </c>
      <c r="U1555" s="76">
        <f t="shared" si="495"/>
        <v>-1.0408455656056446</v>
      </c>
      <c r="W1555" s="76">
        <f t="shared" si="496"/>
        <v>0</v>
      </c>
      <c r="X1555" s="76">
        <f t="shared" si="497"/>
        <v>1</v>
      </c>
      <c r="Y1555" s="76">
        <f t="shared" si="498"/>
        <v>0.5</v>
      </c>
      <c r="Z1555" s="76">
        <f t="shared" si="480"/>
        <v>0.5</v>
      </c>
      <c r="AA1555" s="76">
        <f t="shared" si="499"/>
        <v>-0.69314718055994529</v>
      </c>
    </row>
    <row r="1556" spans="1:27" x14ac:dyDescent="0.25">
      <c r="A1556">
        <v>0</v>
      </c>
      <c r="B1556">
        <v>0</v>
      </c>
      <c r="C1556">
        <v>0</v>
      </c>
      <c r="E1556" s="87">
        <f t="shared" si="481"/>
        <v>0</v>
      </c>
      <c r="F1556" s="87">
        <f t="shared" si="482"/>
        <v>1</v>
      </c>
      <c r="G1556" s="87">
        <f t="shared" si="483"/>
        <v>0.5</v>
      </c>
      <c r="H1556" s="87">
        <f t="shared" si="484"/>
        <v>0.5</v>
      </c>
      <c r="I1556" s="87">
        <f t="shared" si="485"/>
        <v>-0.69314718055994529</v>
      </c>
      <c r="K1556" s="76">
        <f t="shared" si="486"/>
        <v>0</v>
      </c>
      <c r="L1556" s="76">
        <f t="shared" si="487"/>
        <v>1</v>
      </c>
      <c r="M1556" s="76">
        <f t="shared" si="488"/>
        <v>0.5</v>
      </c>
      <c r="N1556" s="76">
        <f t="shared" si="489"/>
        <v>0.5</v>
      </c>
      <c r="O1556" s="76">
        <f t="shared" si="490"/>
        <v>-0.69314718055994529</v>
      </c>
      <c r="Q1556" s="76">
        <f t="shared" si="491"/>
        <v>0</v>
      </c>
      <c r="R1556" s="76">
        <f t="shared" si="492"/>
        <v>1</v>
      </c>
      <c r="S1556" s="76">
        <f t="shared" si="493"/>
        <v>0.5</v>
      </c>
      <c r="T1556" s="76">
        <f t="shared" si="494"/>
        <v>0.5</v>
      </c>
      <c r="U1556" s="76">
        <f t="shared" si="495"/>
        <v>-0.69314718055994529</v>
      </c>
      <c r="W1556" s="76">
        <f t="shared" si="496"/>
        <v>0</v>
      </c>
      <c r="X1556" s="76">
        <f t="shared" si="497"/>
        <v>1</v>
      </c>
      <c r="Y1556" s="76">
        <f t="shared" si="498"/>
        <v>0.5</v>
      </c>
      <c r="Z1556" s="76">
        <f t="shared" si="480"/>
        <v>0.5</v>
      </c>
      <c r="AA1556" s="76">
        <f t="shared" si="499"/>
        <v>-0.69314718055994529</v>
      </c>
    </row>
    <row r="1557" spans="1:27" x14ac:dyDescent="0.25">
      <c r="A1557">
        <v>0</v>
      </c>
      <c r="B1557">
        <v>1</v>
      </c>
      <c r="C1557">
        <v>0</v>
      </c>
      <c r="E1557" s="87">
        <f t="shared" si="481"/>
        <v>1.462280267582817</v>
      </c>
      <c r="F1557" s="87">
        <f t="shared" si="482"/>
        <v>4.3157894714615983</v>
      </c>
      <c r="G1557" s="87">
        <f t="shared" si="483"/>
        <v>0.81188118804015652</v>
      </c>
      <c r="H1557" s="87">
        <f t="shared" si="484"/>
        <v>0.18811881195984348</v>
      </c>
      <c r="I1557" s="87">
        <f t="shared" si="485"/>
        <v>-1.6706815372567037</v>
      </c>
      <c r="K1557" s="76">
        <f t="shared" si="486"/>
        <v>1.462280267582817</v>
      </c>
      <c r="L1557" s="76">
        <f t="shared" si="487"/>
        <v>4.3157894714615983</v>
      </c>
      <c r="M1557" s="76">
        <f t="shared" si="488"/>
        <v>0.81188118804015652</v>
      </c>
      <c r="N1557" s="76">
        <f t="shared" si="489"/>
        <v>0.18811881195984348</v>
      </c>
      <c r="O1557" s="76">
        <f t="shared" si="490"/>
        <v>-1.6706815372567037</v>
      </c>
      <c r="Q1557" s="76">
        <f t="shared" si="491"/>
        <v>1.462280267582817</v>
      </c>
      <c r="R1557" s="76">
        <f t="shared" si="492"/>
        <v>4.3157894714615983</v>
      </c>
      <c r="S1557" s="76">
        <f t="shared" si="493"/>
        <v>0.81188118804015652</v>
      </c>
      <c r="T1557" s="76">
        <f t="shared" si="494"/>
        <v>0.18811881195984348</v>
      </c>
      <c r="U1557" s="76">
        <f t="shared" si="495"/>
        <v>-1.6706815372567037</v>
      </c>
      <c r="W1557" s="76">
        <f t="shared" si="496"/>
        <v>0</v>
      </c>
      <c r="X1557" s="76">
        <f t="shared" si="497"/>
        <v>1</v>
      </c>
      <c r="Y1557" s="76">
        <f t="shared" si="498"/>
        <v>0.5</v>
      </c>
      <c r="Z1557" s="76">
        <f t="shared" si="480"/>
        <v>0.5</v>
      </c>
      <c r="AA1557" s="76">
        <f t="shared" si="499"/>
        <v>-0.69314718055994529</v>
      </c>
    </row>
    <row r="1558" spans="1:27" x14ac:dyDescent="0.25">
      <c r="A1558">
        <v>0</v>
      </c>
      <c r="B1558">
        <v>0</v>
      </c>
      <c r="C1558">
        <v>0</v>
      </c>
      <c r="E1558" s="87">
        <f t="shared" si="481"/>
        <v>0</v>
      </c>
      <c r="F1558" s="87">
        <f t="shared" si="482"/>
        <v>1</v>
      </c>
      <c r="G1558" s="87">
        <f t="shared" si="483"/>
        <v>0.5</v>
      </c>
      <c r="H1558" s="87">
        <f t="shared" si="484"/>
        <v>0.5</v>
      </c>
      <c r="I1558" s="87">
        <f t="shared" si="485"/>
        <v>-0.69314718055994529</v>
      </c>
      <c r="K1558" s="76">
        <f t="shared" si="486"/>
        <v>0</v>
      </c>
      <c r="L1558" s="76">
        <f t="shared" si="487"/>
        <v>1</v>
      </c>
      <c r="M1558" s="76">
        <f t="shared" si="488"/>
        <v>0.5</v>
      </c>
      <c r="N1558" s="76">
        <f t="shared" si="489"/>
        <v>0.5</v>
      </c>
      <c r="O1558" s="76">
        <f t="shared" si="490"/>
        <v>-0.69314718055994529</v>
      </c>
      <c r="Q1558" s="76">
        <f t="shared" si="491"/>
        <v>0</v>
      </c>
      <c r="R1558" s="76">
        <f t="shared" si="492"/>
        <v>1</v>
      </c>
      <c r="S1558" s="76">
        <f t="shared" si="493"/>
        <v>0.5</v>
      </c>
      <c r="T1558" s="76">
        <f t="shared" si="494"/>
        <v>0.5</v>
      </c>
      <c r="U1558" s="76">
        <f t="shared" si="495"/>
        <v>-0.69314718055994529</v>
      </c>
      <c r="W1558" s="76">
        <f t="shared" si="496"/>
        <v>0</v>
      </c>
      <c r="X1558" s="76">
        <f t="shared" si="497"/>
        <v>1</v>
      </c>
      <c r="Y1558" s="76">
        <f t="shared" si="498"/>
        <v>0.5</v>
      </c>
      <c r="Z1558" s="76">
        <f t="shared" si="480"/>
        <v>0.5</v>
      </c>
      <c r="AA1558" s="76">
        <f t="shared" si="499"/>
        <v>-0.69314718055994529</v>
      </c>
    </row>
    <row r="1559" spans="1:27" x14ac:dyDescent="0.25">
      <c r="A1559">
        <v>0</v>
      </c>
      <c r="B1559">
        <v>0</v>
      </c>
      <c r="C1559">
        <v>1</v>
      </c>
      <c r="E1559" s="87">
        <f t="shared" si="481"/>
        <v>0</v>
      </c>
      <c r="F1559" s="87">
        <f t="shared" si="482"/>
        <v>1</v>
      </c>
      <c r="G1559" s="87">
        <f t="shared" si="483"/>
        <v>0.5</v>
      </c>
      <c r="H1559" s="87">
        <f t="shared" si="484"/>
        <v>0.5</v>
      </c>
      <c r="I1559" s="87">
        <f t="shared" si="485"/>
        <v>-0.69314718055994529</v>
      </c>
      <c r="K1559" s="76">
        <f t="shared" si="486"/>
        <v>0.605195533283861</v>
      </c>
      <c r="L1559" s="76">
        <f t="shared" si="487"/>
        <v>1.8316103146534117</v>
      </c>
      <c r="M1559" s="76">
        <f t="shared" si="488"/>
        <v>0.64684406084231982</v>
      </c>
      <c r="N1559" s="76">
        <f t="shared" si="489"/>
        <v>0.35315593915768018</v>
      </c>
      <c r="O1559" s="76">
        <f t="shared" si="490"/>
        <v>-1.0408455656056446</v>
      </c>
      <c r="Q1559" s="76">
        <f t="shared" si="491"/>
        <v>0.605195533283861</v>
      </c>
      <c r="R1559" s="76">
        <f t="shared" si="492"/>
        <v>1.8316103146534117</v>
      </c>
      <c r="S1559" s="76">
        <f t="shared" si="493"/>
        <v>0.64684406084231982</v>
      </c>
      <c r="T1559" s="76">
        <f t="shared" si="494"/>
        <v>0.35315593915768018</v>
      </c>
      <c r="U1559" s="76">
        <f t="shared" si="495"/>
        <v>-1.0408455656056446</v>
      </c>
      <c r="W1559" s="76">
        <f t="shared" si="496"/>
        <v>0</v>
      </c>
      <c r="X1559" s="76">
        <f t="shared" si="497"/>
        <v>1</v>
      </c>
      <c r="Y1559" s="76">
        <f t="shared" si="498"/>
        <v>0.5</v>
      </c>
      <c r="Z1559" s="76">
        <f t="shared" si="480"/>
        <v>0.5</v>
      </c>
      <c r="AA1559" s="76">
        <f t="shared" si="499"/>
        <v>-0.69314718055994529</v>
      </c>
    </row>
    <row r="1560" spans="1:27" x14ac:dyDescent="0.25">
      <c r="A1560">
        <v>0</v>
      </c>
      <c r="B1560">
        <v>0</v>
      </c>
      <c r="C1560">
        <v>1</v>
      </c>
      <c r="E1560" s="87">
        <f t="shared" si="481"/>
        <v>0</v>
      </c>
      <c r="F1560" s="87">
        <f t="shared" si="482"/>
        <v>1</v>
      </c>
      <c r="G1560" s="87">
        <f t="shared" si="483"/>
        <v>0.5</v>
      </c>
      <c r="H1560" s="87">
        <f t="shared" si="484"/>
        <v>0.5</v>
      </c>
      <c r="I1560" s="87">
        <f t="shared" si="485"/>
        <v>-0.69314718055994529</v>
      </c>
      <c r="K1560" s="76">
        <f t="shared" si="486"/>
        <v>0.605195533283861</v>
      </c>
      <c r="L1560" s="76">
        <f t="shared" si="487"/>
        <v>1.8316103146534117</v>
      </c>
      <c r="M1560" s="76">
        <f t="shared" si="488"/>
        <v>0.64684406084231982</v>
      </c>
      <c r="N1560" s="76">
        <f t="shared" si="489"/>
        <v>0.35315593915768018</v>
      </c>
      <c r="O1560" s="76">
        <f t="shared" si="490"/>
        <v>-1.0408455656056446</v>
      </c>
      <c r="Q1560" s="76">
        <f t="shared" si="491"/>
        <v>0.605195533283861</v>
      </c>
      <c r="R1560" s="76">
        <f t="shared" si="492"/>
        <v>1.8316103146534117</v>
      </c>
      <c r="S1560" s="76">
        <f t="shared" si="493"/>
        <v>0.64684406084231982</v>
      </c>
      <c r="T1560" s="76">
        <f t="shared" si="494"/>
        <v>0.35315593915768018</v>
      </c>
      <c r="U1560" s="76">
        <f t="shared" si="495"/>
        <v>-1.0408455656056446</v>
      </c>
      <c r="W1560" s="76">
        <f t="shared" si="496"/>
        <v>0</v>
      </c>
      <c r="X1560" s="76">
        <f t="shared" si="497"/>
        <v>1</v>
      </c>
      <c r="Y1560" s="76">
        <f t="shared" si="498"/>
        <v>0.5</v>
      </c>
      <c r="Z1560" s="76">
        <f t="shared" si="480"/>
        <v>0.5</v>
      </c>
      <c r="AA1560" s="76">
        <f t="shared" si="499"/>
        <v>-0.69314718055994529</v>
      </c>
    </row>
    <row r="1561" spans="1:27" x14ac:dyDescent="0.25">
      <c r="A1561">
        <v>0</v>
      </c>
      <c r="B1561">
        <v>0</v>
      </c>
      <c r="C1561">
        <v>1</v>
      </c>
      <c r="E1561" s="87">
        <f t="shared" si="481"/>
        <v>0</v>
      </c>
      <c r="F1561" s="87">
        <f t="shared" si="482"/>
        <v>1</v>
      </c>
      <c r="G1561" s="87">
        <f t="shared" si="483"/>
        <v>0.5</v>
      </c>
      <c r="H1561" s="87">
        <f t="shared" si="484"/>
        <v>0.5</v>
      </c>
      <c r="I1561" s="87">
        <f t="shared" si="485"/>
        <v>-0.69314718055994529</v>
      </c>
      <c r="K1561" s="76">
        <f t="shared" si="486"/>
        <v>0.605195533283861</v>
      </c>
      <c r="L1561" s="76">
        <f t="shared" si="487"/>
        <v>1.8316103146534117</v>
      </c>
      <c r="M1561" s="76">
        <f t="shared" si="488"/>
        <v>0.64684406084231982</v>
      </c>
      <c r="N1561" s="76">
        <f t="shared" si="489"/>
        <v>0.35315593915768018</v>
      </c>
      <c r="O1561" s="76">
        <f t="shared" si="490"/>
        <v>-1.0408455656056446</v>
      </c>
      <c r="Q1561" s="76">
        <f t="shared" si="491"/>
        <v>0.605195533283861</v>
      </c>
      <c r="R1561" s="76">
        <f t="shared" si="492"/>
        <v>1.8316103146534117</v>
      </c>
      <c r="S1561" s="76">
        <f t="shared" si="493"/>
        <v>0.64684406084231982</v>
      </c>
      <c r="T1561" s="76">
        <f t="shared" si="494"/>
        <v>0.35315593915768018</v>
      </c>
      <c r="U1561" s="76">
        <f t="shared" si="495"/>
        <v>-1.0408455656056446</v>
      </c>
      <c r="W1561" s="76">
        <f t="shared" si="496"/>
        <v>0</v>
      </c>
      <c r="X1561" s="76">
        <f t="shared" si="497"/>
        <v>1</v>
      </c>
      <c r="Y1561" s="76">
        <f t="shared" si="498"/>
        <v>0.5</v>
      </c>
      <c r="Z1561" s="76">
        <f t="shared" si="480"/>
        <v>0.5</v>
      </c>
      <c r="AA1561" s="76">
        <f t="shared" si="499"/>
        <v>-0.69314718055994529</v>
      </c>
    </row>
    <row r="1562" spans="1:27" x14ac:dyDescent="0.25">
      <c r="A1562">
        <v>0</v>
      </c>
      <c r="B1562">
        <v>1</v>
      </c>
      <c r="C1562">
        <v>1</v>
      </c>
      <c r="E1562" s="87">
        <f t="shared" si="481"/>
        <v>1.462280267582817</v>
      </c>
      <c r="F1562" s="87">
        <f t="shared" si="482"/>
        <v>4.3157894714615983</v>
      </c>
      <c r="G1562" s="87">
        <f t="shared" si="483"/>
        <v>0.81188118804015652</v>
      </c>
      <c r="H1562" s="87">
        <f t="shared" si="484"/>
        <v>0.18811881195984348</v>
      </c>
      <c r="I1562" s="87">
        <f t="shared" si="485"/>
        <v>-1.6706815372567037</v>
      </c>
      <c r="K1562" s="76">
        <f t="shared" si="486"/>
        <v>2.0674758008666778</v>
      </c>
      <c r="L1562" s="76">
        <f t="shared" si="487"/>
        <v>7.9048445118016568</v>
      </c>
      <c r="M1562" s="76">
        <f t="shared" si="488"/>
        <v>0.88770157652110693</v>
      </c>
      <c r="N1562" s="76">
        <f t="shared" si="489"/>
        <v>0.11229842347889307</v>
      </c>
      <c r="O1562" s="76">
        <f t="shared" si="490"/>
        <v>-2.1865954558145249</v>
      </c>
      <c r="Q1562" s="76">
        <f t="shared" si="491"/>
        <v>4.0773020688385255</v>
      </c>
      <c r="R1562" s="76">
        <f t="shared" si="492"/>
        <v>58.986114505249297</v>
      </c>
      <c r="S1562" s="76">
        <f t="shared" si="493"/>
        <v>0.98332947535862669</v>
      </c>
      <c r="T1562" s="76">
        <f t="shared" si="494"/>
        <v>1.6670524641373308E-2</v>
      </c>
      <c r="U1562" s="76">
        <f t="shared" si="495"/>
        <v>-4.0941131105267123</v>
      </c>
      <c r="W1562" s="76">
        <f t="shared" si="496"/>
        <v>0</v>
      </c>
      <c r="X1562" s="76">
        <f t="shared" si="497"/>
        <v>1</v>
      </c>
      <c r="Y1562" s="76">
        <f t="shared" si="498"/>
        <v>0.5</v>
      </c>
      <c r="Z1562" s="76">
        <f t="shared" si="480"/>
        <v>0.5</v>
      </c>
      <c r="AA1562" s="76">
        <f t="shared" si="499"/>
        <v>-0.69314718055994529</v>
      </c>
    </row>
    <row r="1563" spans="1:27" x14ac:dyDescent="0.25">
      <c r="A1563">
        <v>0</v>
      </c>
      <c r="B1563">
        <v>0</v>
      </c>
      <c r="C1563">
        <v>0</v>
      </c>
      <c r="E1563" s="87">
        <f t="shared" si="481"/>
        <v>0</v>
      </c>
      <c r="F1563" s="87">
        <f t="shared" si="482"/>
        <v>1</v>
      </c>
      <c r="G1563" s="87">
        <f t="shared" si="483"/>
        <v>0.5</v>
      </c>
      <c r="H1563" s="87">
        <f t="shared" si="484"/>
        <v>0.5</v>
      </c>
      <c r="I1563" s="87">
        <f t="shared" si="485"/>
        <v>-0.69314718055994529</v>
      </c>
      <c r="K1563" s="76">
        <f t="shared" si="486"/>
        <v>0</v>
      </c>
      <c r="L1563" s="76">
        <f t="shared" si="487"/>
        <v>1</v>
      </c>
      <c r="M1563" s="76">
        <f t="shared" si="488"/>
        <v>0.5</v>
      </c>
      <c r="N1563" s="76">
        <f t="shared" si="489"/>
        <v>0.5</v>
      </c>
      <c r="O1563" s="76">
        <f t="shared" si="490"/>
        <v>-0.69314718055994529</v>
      </c>
      <c r="Q1563" s="76">
        <f t="shared" si="491"/>
        <v>0</v>
      </c>
      <c r="R1563" s="76">
        <f t="shared" si="492"/>
        <v>1</v>
      </c>
      <c r="S1563" s="76">
        <f t="shared" si="493"/>
        <v>0.5</v>
      </c>
      <c r="T1563" s="76">
        <f t="shared" si="494"/>
        <v>0.5</v>
      </c>
      <c r="U1563" s="76">
        <f t="shared" si="495"/>
        <v>-0.69314718055994529</v>
      </c>
      <c r="W1563" s="76">
        <f t="shared" si="496"/>
        <v>0</v>
      </c>
      <c r="X1563" s="76">
        <f t="shared" si="497"/>
        <v>1</v>
      </c>
      <c r="Y1563" s="76">
        <f t="shared" si="498"/>
        <v>0.5</v>
      </c>
      <c r="Z1563" s="76">
        <f t="shared" si="480"/>
        <v>0.5</v>
      </c>
      <c r="AA1563" s="76">
        <f t="shared" si="499"/>
        <v>-0.69314718055994529</v>
      </c>
    </row>
    <row r="1564" spans="1:27" x14ac:dyDescent="0.25">
      <c r="A1564">
        <v>0</v>
      </c>
      <c r="B1564">
        <v>0</v>
      </c>
      <c r="C1564">
        <v>0</v>
      </c>
      <c r="E1564" s="87">
        <f t="shared" si="481"/>
        <v>0</v>
      </c>
      <c r="F1564" s="87">
        <f t="shared" si="482"/>
        <v>1</v>
      </c>
      <c r="G1564" s="87">
        <f t="shared" si="483"/>
        <v>0.5</v>
      </c>
      <c r="H1564" s="87">
        <f t="shared" si="484"/>
        <v>0.5</v>
      </c>
      <c r="I1564" s="87">
        <f t="shared" si="485"/>
        <v>-0.69314718055994529</v>
      </c>
      <c r="K1564" s="76">
        <f t="shared" si="486"/>
        <v>0</v>
      </c>
      <c r="L1564" s="76">
        <f t="shared" si="487"/>
        <v>1</v>
      </c>
      <c r="M1564" s="76">
        <f t="shared" si="488"/>
        <v>0.5</v>
      </c>
      <c r="N1564" s="76">
        <f t="shared" si="489"/>
        <v>0.5</v>
      </c>
      <c r="O1564" s="76">
        <f t="shared" si="490"/>
        <v>-0.69314718055994529</v>
      </c>
      <c r="Q1564" s="76">
        <f t="shared" si="491"/>
        <v>0</v>
      </c>
      <c r="R1564" s="76">
        <f t="shared" si="492"/>
        <v>1</v>
      </c>
      <c r="S1564" s="76">
        <f t="shared" si="493"/>
        <v>0.5</v>
      </c>
      <c r="T1564" s="76">
        <f t="shared" si="494"/>
        <v>0.5</v>
      </c>
      <c r="U1564" s="76">
        <f t="shared" si="495"/>
        <v>-0.69314718055994529</v>
      </c>
      <c r="W1564" s="76">
        <f t="shared" si="496"/>
        <v>0</v>
      </c>
      <c r="X1564" s="76">
        <f t="shared" si="497"/>
        <v>1</v>
      </c>
      <c r="Y1564" s="76">
        <f t="shared" si="498"/>
        <v>0.5</v>
      </c>
      <c r="Z1564" s="76">
        <f t="shared" si="480"/>
        <v>0.5</v>
      </c>
      <c r="AA1564" s="76">
        <f t="shared" si="499"/>
        <v>-0.69314718055994529</v>
      </c>
    </row>
    <row r="1565" spans="1:27" x14ac:dyDescent="0.25">
      <c r="A1565">
        <v>0</v>
      </c>
      <c r="B1565">
        <v>1</v>
      </c>
      <c r="C1565">
        <v>0</v>
      </c>
      <c r="E1565" s="87">
        <f t="shared" si="481"/>
        <v>1.462280267582817</v>
      </c>
      <c r="F1565" s="87">
        <f t="shared" si="482"/>
        <v>4.3157894714615983</v>
      </c>
      <c r="G1565" s="87">
        <f t="shared" si="483"/>
        <v>0.81188118804015652</v>
      </c>
      <c r="H1565" s="87">
        <f t="shared" si="484"/>
        <v>0.18811881195984348</v>
      </c>
      <c r="I1565" s="87">
        <f t="shared" si="485"/>
        <v>-1.6706815372567037</v>
      </c>
      <c r="K1565" s="76">
        <f t="shared" si="486"/>
        <v>1.462280267582817</v>
      </c>
      <c r="L1565" s="76">
        <f t="shared" si="487"/>
        <v>4.3157894714615983</v>
      </c>
      <c r="M1565" s="76">
        <f t="shared" si="488"/>
        <v>0.81188118804015652</v>
      </c>
      <c r="N1565" s="76">
        <f t="shared" si="489"/>
        <v>0.18811881195984348</v>
      </c>
      <c r="O1565" s="76">
        <f t="shared" si="490"/>
        <v>-1.6706815372567037</v>
      </c>
      <c r="Q1565" s="76">
        <f t="shared" si="491"/>
        <v>1.462280267582817</v>
      </c>
      <c r="R1565" s="76">
        <f t="shared" si="492"/>
        <v>4.3157894714615983</v>
      </c>
      <c r="S1565" s="76">
        <f t="shared" si="493"/>
        <v>0.81188118804015652</v>
      </c>
      <c r="T1565" s="76">
        <f t="shared" si="494"/>
        <v>0.18811881195984348</v>
      </c>
      <c r="U1565" s="76">
        <f t="shared" si="495"/>
        <v>-1.6706815372567037</v>
      </c>
      <c r="W1565" s="76">
        <f t="shared" si="496"/>
        <v>0</v>
      </c>
      <c r="X1565" s="76">
        <f t="shared" si="497"/>
        <v>1</v>
      </c>
      <c r="Y1565" s="76">
        <f t="shared" si="498"/>
        <v>0.5</v>
      </c>
      <c r="Z1565" s="76">
        <f t="shared" si="480"/>
        <v>0.5</v>
      </c>
      <c r="AA1565" s="76">
        <f t="shared" si="499"/>
        <v>-0.69314718055994529</v>
      </c>
    </row>
    <row r="1566" spans="1:27" x14ac:dyDescent="0.25">
      <c r="A1566">
        <v>0</v>
      </c>
      <c r="B1566">
        <v>1</v>
      </c>
      <c r="C1566">
        <v>0</v>
      </c>
      <c r="E1566" s="87">
        <f t="shared" si="481"/>
        <v>1.462280267582817</v>
      </c>
      <c r="F1566" s="87">
        <f t="shared" si="482"/>
        <v>4.3157894714615983</v>
      </c>
      <c r="G1566" s="87">
        <f t="shared" si="483"/>
        <v>0.81188118804015652</v>
      </c>
      <c r="H1566" s="87">
        <f t="shared" si="484"/>
        <v>0.18811881195984348</v>
      </c>
      <c r="I1566" s="87">
        <f t="shared" si="485"/>
        <v>-1.6706815372567037</v>
      </c>
      <c r="K1566" s="76">
        <f t="shared" si="486"/>
        <v>1.462280267582817</v>
      </c>
      <c r="L1566" s="76">
        <f t="shared" si="487"/>
        <v>4.3157894714615983</v>
      </c>
      <c r="M1566" s="76">
        <f t="shared" si="488"/>
        <v>0.81188118804015652</v>
      </c>
      <c r="N1566" s="76">
        <f t="shared" si="489"/>
        <v>0.18811881195984348</v>
      </c>
      <c r="O1566" s="76">
        <f t="shared" si="490"/>
        <v>-1.6706815372567037</v>
      </c>
      <c r="Q1566" s="76">
        <f t="shared" si="491"/>
        <v>1.462280267582817</v>
      </c>
      <c r="R1566" s="76">
        <f t="shared" si="492"/>
        <v>4.3157894714615983</v>
      </c>
      <c r="S1566" s="76">
        <f t="shared" si="493"/>
        <v>0.81188118804015652</v>
      </c>
      <c r="T1566" s="76">
        <f t="shared" si="494"/>
        <v>0.18811881195984348</v>
      </c>
      <c r="U1566" s="76">
        <f t="shared" si="495"/>
        <v>-1.6706815372567037</v>
      </c>
      <c r="W1566" s="76">
        <f t="shared" si="496"/>
        <v>0</v>
      </c>
      <c r="X1566" s="76">
        <f t="shared" si="497"/>
        <v>1</v>
      </c>
      <c r="Y1566" s="76">
        <f t="shared" si="498"/>
        <v>0.5</v>
      </c>
      <c r="Z1566" s="76">
        <f t="shared" si="480"/>
        <v>0.5</v>
      </c>
      <c r="AA1566" s="76">
        <f t="shared" si="499"/>
        <v>-0.69314718055994529</v>
      </c>
    </row>
    <row r="1567" spans="1:27" x14ac:dyDescent="0.25">
      <c r="A1567">
        <v>0</v>
      </c>
      <c r="B1567">
        <v>0</v>
      </c>
      <c r="C1567">
        <v>0</v>
      </c>
      <c r="E1567" s="87">
        <f t="shared" si="481"/>
        <v>0</v>
      </c>
      <c r="F1567" s="87">
        <f t="shared" si="482"/>
        <v>1</v>
      </c>
      <c r="G1567" s="87">
        <f t="shared" si="483"/>
        <v>0.5</v>
      </c>
      <c r="H1567" s="87">
        <f t="shared" si="484"/>
        <v>0.5</v>
      </c>
      <c r="I1567" s="87">
        <f t="shared" si="485"/>
        <v>-0.69314718055994529</v>
      </c>
      <c r="K1567" s="76">
        <f t="shared" si="486"/>
        <v>0</v>
      </c>
      <c r="L1567" s="76">
        <f t="shared" si="487"/>
        <v>1</v>
      </c>
      <c r="M1567" s="76">
        <f t="shared" si="488"/>
        <v>0.5</v>
      </c>
      <c r="N1567" s="76">
        <f t="shared" si="489"/>
        <v>0.5</v>
      </c>
      <c r="O1567" s="76">
        <f t="shared" si="490"/>
        <v>-0.69314718055994529</v>
      </c>
      <c r="Q1567" s="76">
        <f t="shared" si="491"/>
        <v>0</v>
      </c>
      <c r="R1567" s="76">
        <f t="shared" si="492"/>
        <v>1</v>
      </c>
      <c r="S1567" s="76">
        <f t="shared" si="493"/>
        <v>0.5</v>
      </c>
      <c r="T1567" s="76">
        <f t="shared" si="494"/>
        <v>0.5</v>
      </c>
      <c r="U1567" s="76">
        <f t="shared" si="495"/>
        <v>-0.69314718055994529</v>
      </c>
      <c r="W1567" s="76">
        <f t="shared" si="496"/>
        <v>0</v>
      </c>
      <c r="X1567" s="76">
        <f t="shared" si="497"/>
        <v>1</v>
      </c>
      <c r="Y1567" s="76">
        <f t="shared" si="498"/>
        <v>0.5</v>
      </c>
      <c r="Z1567" s="76">
        <f t="shared" si="480"/>
        <v>0.5</v>
      </c>
      <c r="AA1567" s="76">
        <f t="shared" si="499"/>
        <v>-0.69314718055994529</v>
      </c>
    </row>
    <row r="1568" spans="1:27" x14ac:dyDescent="0.25">
      <c r="A1568">
        <v>0</v>
      </c>
      <c r="B1568">
        <v>1</v>
      </c>
      <c r="C1568">
        <v>0</v>
      </c>
      <c r="E1568" s="87">
        <f t="shared" si="481"/>
        <v>1.462280267582817</v>
      </c>
      <c r="F1568" s="87">
        <f t="shared" si="482"/>
        <v>4.3157894714615983</v>
      </c>
      <c r="G1568" s="87">
        <f t="shared" si="483"/>
        <v>0.81188118804015652</v>
      </c>
      <c r="H1568" s="87">
        <f t="shared" si="484"/>
        <v>0.18811881195984348</v>
      </c>
      <c r="I1568" s="87">
        <f t="shared" si="485"/>
        <v>-1.6706815372567037</v>
      </c>
      <c r="K1568" s="76">
        <f t="shared" si="486"/>
        <v>1.462280267582817</v>
      </c>
      <c r="L1568" s="76">
        <f t="shared" si="487"/>
        <v>4.3157894714615983</v>
      </c>
      <c r="M1568" s="76">
        <f t="shared" si="488"/>
        <v>0.81188118804015652</v>
      </c>
      <c r="N1568" s="76">
        <f t="shared" si="489"/>
        <v>0.18811881195984348</v>
      </c>
      <c r="O1568" s="76">
        <f t="shared" si="490"/>
        <v>-1.6706815372567037</v>
      </c>
      <c r="Q1568" s="76">
        <f t="shared" si="491"/>
        <v>1.462280267582817</v>
      </c>
      <c r="R1568" s="76">
        <f t="shared" si="492"/>
        <v>4.3157894714615983</v>
      </c>
      <c r="S1568" s="76">
        <f t="shared" si="493"/>
        <v>0.81188118804015652</v>
      </c>
      <c r="T1568" s="76">
        <f t="shared" si="494"/>
        <v>0.18811881195984348</v>
      </c>
      <c r="U1568" s="76">
        <f t="shared" si="495"/>
        <v>-1.6706815372567037</v>
      </c>
      <c r="W1568" s="76">
        <f t="shared" si="496"/>
        <v>0</v>
      </c>
      <c r="X1568" s="76">
        <f t="shared" si="497"/>
        <v>1</v>
      </c>
      <c r="Y1568" s="76">
        <f t="shared" si="498"/>
        <v>0.5</v>
      </c>
      <c r="Z1568" s="76">
        <f t="shared" si="480"/>
        <v>0.5</v>
      </c>
      <c r="AA1568" s="76">
        <f t="shared" si="499"/>
        <v>-0.69314718055994529</v>
      </c>
    </row>
    <row r="1569" spans="1:27" x14ac:dyDescent="0.25">
      <c r="A1569">
        <v>0</v>
      </c>
      <c r="B1569">
        <v>1</v>
      </c>
      <c r="C1569">
        <v>0</v>
      </c>
      <c r="E1569" s="87">
        <f t="shared" si="481"/>
        <v>1.462280267582817</v>
      </c>
      <c r="F1569" s="87">
        <f t="shared" si="482"/>
        <v>4.3157894714615983</v>
      </c>
      <c r="G1569" s="87">
        <f t="shared" si="483"/>
        <v>0.81188118804015652</v>
      </c>
      <c r="H1569" s="87">
        <f t="shared" si="484"/>
        <v>0.18811881195984348</v>
      </c>
      <c r="I1569" s="87">
        <f t="shared" si="485"/>
        <v>-1.6706815372567037</v>
      </c>
      <c r="K1569" s="76">
        <f t="shared" si="486"/>
        <v>1.462280267582817</v>
      </c>
      <c r="L1569" s="76">
        <f t="shared" si="487"/>
        <v>4.3157894714615983</v>
      </c>
      <c r="M1569" s="76">
        <f t="shared" si="488"/>
        <v>0.81188118804015652</v>
      </c>
      <c r="N1569" s="76">
        <f t="shared" si="489"/>
        <v>0.18811881195984348</v>
      </c>
      <c r="O1569" s="76">
        <f t="shared" si="490"/>
        <v>-1.6706815372567037</v>
      </c>
      <c r="Q1569" s="76">
        <f t="shared" si="491"/>
        <v>1.462280267582817</v>
      </c>
      <c r="R1569" s="76">
        <f t="shared" si="492"/>
        <v>4.3157894714615983</v>
      </c>
      <c r="S1569" s="76">
        <f t="shared" si="493"/>
        <v>0.81188118804015652</v>
      </c>
      <c r="T1569" s="76">
        <f t="shared" si="494"/>
        <v>0.18811881195984348</v>
      </c>
      <c r="U1569" s="76">
        <f t="shared" si="495"/>
        <v>-1.6706815372567037</v>
      </c>
      <c r="W1569" s="76">
        <f t="shared" si="496"/>
        <v>0</v>
      </c>
      <c r="X1569" s="76">
        <f t="shared" si="497"/>
        <v>1</v>
      </c>
      <c r="Y1569" s="76">
        <f t="shared" si="498"/>
        <v>0.5</v>
      </c>
      <c r="Z1569" s="76">
        <f t="shared" si="480"/>
        <v>0.5</v>
      </c>
      <c r="AA1569" s="76">
        <f t="shared" si="499"/>
        <v>-0.69314718055994529</v>
      </c>
    </row>
    <row r="1570" spans="1:27" x14ac:dyDescent="0.25">
      <c r="A1570">
        <v>0</v>
      </c>
      <c r="B1570">
        <v>0</v>
      </c>
      <c r="C1570">
        <v>1</v>
      </c>
      <c r="E1570" s="87">
        <f t="shared" si="481"/>
        <v>0</v>
      </c>
      <c r="F1570" s="87">
        <f t="shared" si="482"/>
        <v>1</v>
      </c>
      <c r="G1570" s="87">
        <f t="shared" si="483"/>
        <v>0.5</v>
      </c>
      <c r="H1570" s="87">
        <f t="shared" si="484"/>
        <v>0.5</v>
      </c>
      <c r="I1570" s="87">
        <f t="shared" si="485"/>
        <v>-0.69314718055994529</v>
      </c>
      <c r="K1570" s="76">
        <f t="shared" si="486"/>
        <v>0.605195533283861</v>
      </c>
      <c r="L1570" s="76">
        <f t="shared" si="487"/>
        <v>1.8316103146534117</v>
      </c>
      <c r="M1570" s="76">
        <f t="shared" si="488"/>
        <v>0.64684406084231982</v>
      </c>
      <c r="N1570" s="76">
        <f t="shared" si="489"/>
        <v>0.35315593915768018</v>
      </c>
      <c r="O1570" s="76">
        <f t="shared" si="490"/>
        <v>-1.0408455656056446</v>
      </c>
      <c r="Q1570" s="76">
        <f t="shared" si="491"/>
        <v>0.605195533283861</v>
      </c>
      <c r="R1570" s="76">
        <f t="shared" si="492"/>
        <v>1.8316103146534117</v>
      </c>
      <c r="S1570" s="76">
        <f t="shared" si="493"/>
        <v>0.64684406084231982</v>
      </c>
      <c r="T1570" s="76">
        <f t="shared" si="494"/>
        <v>0.35315593915768018</v>
      </c>
      <c r="U1570" s="76">
        <f t="shared" si="495"/>
        <v>-1.0408455656056446</v>
      </c>
      <c r="W1570" s="76">
        <f t="shared" si="496"/>
        <v>0</v>
      </c>
      <c r="X1570" s="76">
        <f t="shared" si="497"/>
        <v>1</v>
      </c>
      <c r="Y1570" s="76">
        <f t="shared" si="498"/>
        <v>0.5</v>
      </c>
      <c r="Z1570" s="76">
        <f t="shared" si="480"/>
        <v>0.5</v>
      </c>
      <c r="AA1570" s="76">
        <f t="shared" si="499"/>
        <v>-0.69314718055994529</v>
      </c>
    </row>
    <row r="1571" spans="1:27" x14ac:dyDescent="0.25">
      <c r="A1571">
        <v>0</v>
      </c>
      <c r="B1571">
        <v>0</v>
      </c>
      <c r="C1571">
        <v>1</v>
      </c>
      <c r="E1571" s="87">
        <f t="shared" si="481"/>
        <v>0</v>
      </c>
      <c r="F1571" s="87">
        <f t="shared" si="482"/>
        <v>1</v>
      </c>
      <c r="G1571" s="87">
        <f t="shared" si="483"/>
        <v>0.5</v>
      </c>
      <c r="H1571" s="87">
        <f t="shared" si="484"/>
        <v>0.5</v>
      </c>
      <c r="I1571" s="87">
        <f t="shared" si="485"/>
        <v>-0.69314718055994529</v>
      </c>
      <c r="K1571" s="76">
        <f t="shared" si="486"/>
        <v>0.605195533283861</v>
      </c>
      <c r="L1571" s="76">
        <f t="shared" si="487"/>
        <v>1.8316103146534117</v>
      </c>
      <c r="M1571" s="76">
        <f t="shared" si="488"/>
        <v>0.64684406084231982</v>
      </c>
      <c r="N1571" s="76">
        <f t="shared" si="489"/>
        <v>0.35315593915768018</v>
      </c>
      <c r="O1571" s="76">
        <f t="shared" si="490"/>
        <v>-1.0408455656056446</v>
      </c>
      <c r="Q1571" s="76">
        <f t="shared" si="491"/>
        <v>0.605195533283861</v>
      </c>
      <c r="R1571" s="76">
        <f t="shared" si="492"/>
        <v>1.8316103146534117</v>
      </c>
      <c r="S1571" s="76">
        <f t="shared" si="493"/>
        <v>0.64684406084231982</v>
      </c>
      <c r="T1571" s="76">
        <f t="shared" si="494"/>
        <v>0.35315593915768018</v>
      </c>
      <c r="U1571" s="76">
        <f t="shared" si="495"/>
        <v>-1.0408455656056446</v>
      </c>
      <c r="W1571" s="76">
        <f t="shared" si="496"/>
        <v>0</v>
      </c>
      <c r="X1571" s="76">
        <f t="shared" si="497"/>
        <v>1</v>
      </c>
      <c r="Y1571" s="76">
        <f t="shared" si="498"/>
        <v>0.5</v>
      </c>
      <c r="Z1571" s="76">
        <f t="shared" si="480"/>
        <v>0.5</v>
      </c>
      <c r="AA1571" s="76">
        <f t="shared" si="499"/>
        <v>-0.69314718055994529</v>
      </c>
    </row>
    <row r="1572" spans="1:27" x14ac:dyDescent="0.25">
      <c r="A1572">
        <v>0</v>
      </c>
      <c r="B1572">
        <v>0</v>
      </c>
      <c r="C1572">
        <v>1</v>
      </c>
      <c r="E1572" s="87">
        <f t="shared" si="481"/>
        <v>0</v>
      </c>
      <c r="F1572" s="87">
        <f t="shared" si="482"/>
        <v>1</v>
      </c>
      <c r="G1572" s="87">
        <f t="shared" si="483"/>
        <v>0.5</v>
      </c>
      <c r="H1572" s="87">
        <f t="shared" si="484"/>
        <v>0.5</v>
      </c>
      <c r="I1572" s="87">
        <f t="shared" si="485"/>
        <v>-0.69314718055994529</v>
      </c>
      <c r="K1572" s="76">
        <f t="shared" si="486"/>
        <v>0.605195533283861</v>
      </c>
      <c r="L1572" s="76">
        <f t="shared" si="487"/>
        <v>1.8316103146534117</v>
      </c>
      <c r="M1572" s="76">
        <f t="shared" si="488"/>
        <v>0.64684406084231982</v>
      </c>
      <c r="N1572" s="76">
        <f t="shared" si="489"/>
        <v>0.35315593915768018</v>
      </c>
      <c r="O1572" s="76">
        <f t="shared" si="490"/>
        <v>-1.0408455656056446</v>
      </c>
      <c r="Q1572" s="76">
        <f t="shared" si="491"/>
        <v>0.605195533283861</v>
      </c>
      <c r="R1572" s="76">
        <f t="shared" si="492"/>
        <v>1.8316103146534117</v>
      </c>
      <c r="S1572" s="76">
        <f t="shared" si="493"/>
        <v>0.64684406084231982</v>
      </c>
      <c r="T1572" s="76">
        <f t="shared" si="494"/>
        <v>0.35315593915768018</v>
      </c>
      <c r="U1572" s="76">
        <f t="shared" si="495"/>
        <v>-1.0408455656056446</v>
      </c>
      <c r="W1572" s="76">
        <f t="shared" si="496"/>
        <v>0</v>
      </c>
      <c r="X1572" s="76">
        <f t="shared" si="497"/>
        <v>1</v>
      </c>
      <c r="Y1572" s="76">
        <f t="shared" si="498"/>
        <v>0.5</v>
      </c>
      <c r="Z1572" s="76">
        <f t="shared" si="480"/>
        <v>0.5</v>
      </c>
      <c r="AA1572" s="76">
        <f t="shared" si="499"/>
        <v>-0.69314718055994529</v>
      </c>
    </row>
    <row r="1573" spans="1:27" x14ac:dyDescent="0.25">
      <c r="A1573">
        <v>0</v>
      </c>
      <c r="B1573">
        <v>0</v>
      </c>
      <c r="C1573">
        <v>1</v>
      </c>
      <c r="E1573" s="87">
        <f t="shared" si="481"/>
        <v>0</v>
      </c>
      <c r="F1573" s="87">
        <f t="shared" si="482"/>
        <v>1</v>
      </c>
      <c r="G1573" s="87">
        <f t="shared" si="483"/>
        <v>0.5</v>
      </c>
      <c r="H1573" s="87">
        <f t="shared" si="484"/>
        <v>0.5</v>
      </c>
      <c r="I1573" s="87">
        <f t="shared" si="485"/>
        <v>-0.69314718055994529</v>
      </c>
      <c r="K1573" s="76">
        <f t="shared" si="486"/>
        <v>0.605195533283861</v>
      </c>
      <c r="L1573" s="76">
        <f t="shared" si="487"/>
        <v>1.8316103146534117</v>
      </c>
      <c r="M1573" s="76">
        <f t="shared" si="488"/>
        <v>0.64684406084231982</v>
      </c>
      <c r="N1573" s="76">
        <f t="shared" si="489"/>
        <v>0.35315593915768018</v>
      </c>
      <c r="O1573" s="76">
        <f t="shared" si="490"/>
        <v>-1.0408455656056446</v>
      </c>
      <c r="Q1573" s="76">
        <f t="shared" si="491"/>
        <v>0.605195533283861</v>
      </c>
      <c r="R1573" s="76">
        <f t="shared" si="492"/>
        <v>1.8316103146534117</v>
      </c>
      <c r="S1573" s="76">
        <f t="shared" si="493"/>
        <v>0.64684406084231982</v>
      </c>
      <c r="T1573" s="76">
        <f t="shared" si="494"/>
        <v>0.35315593915768018</v>
      </c>
      <c r="U1573" s="76">
        <f t="shared" si="495"/>
        <v>-1.0408455656056446</v>
      </c>
      <c r="W1573" s="76">
        <f t="shared" si="496"/>
        <v>0</v>
      </c>
      <c r="X1573" s="76">
        <f t="shared" si="497"/>
        <v>1</v>
      </c>
      <c r="Y1573" s="76">
        <f t="shared" si="498"/>
        <v>0.5</v>
      </c>
      <c r="Z1573" s="76">
        <f t="shared" si="480"/>
        <v>0.5</v>
      </c>
      <c r="AA1573" s="76">
        <f t="shared" si="499"/>
        <v>-0.69314718055994529</v>
      </c>
    </row>
    <row r="1574" spans="1:27" x14ac:dyDescent="0.25">
      <c r="A1574">
        <v>0</v>
      </c>
      <c r="B1574">
        <v>0</v>
      </c>
      <c r="C1574">
        <v>1</v>
      </c>
      <c r="E1574" s="87">
        <f t="shared" si="481"/>
        <v>0</v>
      </c>
      <c r="F1574" s="87">
        <f t="shared" si="482"/>
        <v>1</v>
      </c>
      <c r="G1574" s="87">
        <f t="shared" si="483"/>
        <v>0.5</v>
      </c>
      <c r="H1574" s="87">
        <f t="shared" si="484"/>
        <v>0.5</v>
      </c>
      <c r="I1574" s="87">
        <f t="shared" si="485"/>
        <v>-0.69314718055994529</v>
      </c>
      <c r="K1574" s="76">
        <f t="shared" si="486"/>
        <v>0.605195533283861</v>
      </c>
      <c r="L1574" s="76">
        <f t="shared" si="487"/>
        <v>1.8316103146534117</v>
      </c>
      <c r="M1574" s="76">
        <f t="shared" si="488"/>
        <v>0.64684406084231982</v>
      </c>
      <c r="N1574" s="76">
        <f t="shared" si="489"/>
        <v>0.35315593915768018</v>
      </c>
      <c r="O1574" s="76">
        <f t="shared" si="490"/>
        <v>-1.0408455656056446</v>
      </c>
      <c r="Q1574" s="76">
        <f t="shared" si="491"/>
        <v>0.605195533283861</v>
      </c>
      <c r="R1574" s="76">
        <f t="shared" si="492"/>
        <v>1.8316103146534117</v>
      </c>
      <c r="S1574" s="76">
        <f t="shared" si="493"/>
        <v>0.64684406084231982</v>
      </c>
      <c r="T1574" s="76">
        <f t="shared" si="494"/>
        <v>0.35315593915768018</v>
      </c>
      <c r="U1574" s="76">
        <f t="shared" si="495"/>
        <v>-1.0408455656056446</v>
      </c>
      <c r="W1574" s="76">
        <f t="shared" si="496"/>
        <v>0</v>
      </c>
      <c r="X1574" s="76">
        <f t="shared" si="497"/>
        <v>1</v>
      </c>
      <c r="Y1574" s="76">
        <f t="shared" si="498"/>
        <v>0.5</v>
      </c>
      <c r="Z1574" s="76">
        <f t="shared" si="480"/>
        <v>0.5</v>
      </c>
      <c r="AA1574" s="76">
        <f t="shared" si="499"/>
        <v>-0.69314718055994529</v>
      </c>
    </row>
    <row r="1575" spans="1:27" x14ac:dyDescent="0.25">
      <c r="A1575">
        <v>0</v>
      </c>
      <c r="B1575">
        <v>1</v>
      </c>
      <c r="C1575">
        <v>0</v>
      </c>
      <c r="E1575" s="87">
        <f t="shared" si="481"/>
        <v>1.462280267582817</v>
      </c>
      <c r="F1575" s="87">
        <f t="shared" si="482"/>
        <v>4.3157894714615983</v>
      </c>
      <c r="G1575" s="87">
        <f t="shared" si="483"/>
        <v>0.81188118804015652</v>
      </c>
      <c r="H1575" s="87">
        <f t="shared" si="484"/>
        <v>0.18811881195984348</v>
      </c>
      <c r="I1575" s="87">
        <f t="shared" si="485"/>
        <v>-1.6706815372567037</v>
      </c>
      <c r="K1575" s="76">
        <f t="shared" si="486"/>
        <v>1.462280267582817</v>
      </c>
      <c r="L1575" s="76">
        <f t="shared" si="487"/>
        <v>4.3157894714615983</v>
      </c>
      <c r="M1575" s="76">
        <f t="shared" si="488"/>
        <v>0.81188118804015652</v>
      </c>
      <c r="N1575" s="76">
        <f t="shared" si="489"/>
        <v>0.18811881195984348</v>
      </c>
      <c r="O1575" s="76">
        <f t="shared" si="490"/>
        <v>-1.6706815372567037</v>
      </c>
      <c r="Q1575" s="76">
        <f t="shared" si="491"/>
        <v>1.462280267582817</v>
      </c>
      <c r="R1575" s="76">
        <f t="shared" si="492"/>
        <v>4.3157894714615983</v>
      </c>
      <c r="S1575" s="76">
        <f t="shared" si="493"/>
        <v>0.81188118804015652</v>
      </c>
      <c r="T1575" s="76">
        <f t="shared" si="494"/>
        <v>0.18811881195984348</v>
      </c>
      <c r="U1575" s="76">
        <f t="shared" si="495"/>
        <v>-1.6706815372567037</v>
      </c>
      <c r="W1575" s="76">
        <f t="shared" si="496"/>
        <v>0</v>
      </c>
      <c r="X1575" s="76">
        <f t="shared" si="497"/>
        <v>1</v>
      </c>
      <c r="Y1575" s="76">
        <f t="shared" si="498"/>
        <v>0.5</v>
      </c>
      <c r="Z1575" s="76">
        <f t="shared" si="480"/>
        <v>0.5</v>
      </c>
      <c r="AA1575" s="76">
        <f t="shared" si="499"/>
        <v>-0.69314718055994529</v>
      </c>
    </row>
    <row r="1576" spans="1:27" x14ac:dyDescent="0.25">
      <c r="A1576">
        <v>0</v>
      </c>
      <c r="B1576">
        <v>0</v>
      </c>
      <c r="C1576">
        <v>1</v>
      </c>
      <c r="E1576" s="87">
        <f t="shared" si="481"/>
        <v>0</v>
      </c>
      <c r="F1576" s="87">
        <f t="shared" si="482"/>
        <v>1</v>
      </c>
      <c r="G1576" s="87">
        <f t="shared" si="483"/>
        <v>0.5</v>
      </c>
      <c r="H1576" s="87">
        <f t="shared" si="484"/>
        <v>0.5</v>
      </c>
      <c r="I1576" s="87">
        <f t="shared" si="485"/>
        <v>-0.69314718055994529</v>
      </c>
      <c r="K1576" s="76">
        <f t="shared" si="486"/>
        <v>0.605195533283861</v>
      </c>
      <c r="L1576" s="76">
        <f t="shared" si="487"/>
        <v>1.8316103146534117</v>
      </c>
      <c r="M1576" s="76">
        <f t="shared" si="488"/>
        <v>0.64684406084231982</v>
      </c>
      <c r="N1576" s="76">
        <f t="shared" si="489"/>
        <v>0.35315593915768018</v>
      </c>
      <c r="O1576" s="76">
        <f t="shared" si="490"/>
        <v>-1.0408455656056446</v>
      </c>
      <c r="Q1576" s="76">
        <f t="shared" si="491"/>
        <v>0.605195533283861</v>
      </c>
      <c r="R1576" s="76">
        <f t="shared" si="492"/>
        <v>1.8316103146534117</v>
      </c>
      <c r="S1576" s="76">
        <f t="shared" si="493"/>
        <v>0.64684406084231982</v>
      </c>
      <c r="T1576" s="76">
        <f t="shared" si="494"/>
        <v>0.35315593915768018</v>
      </c>
      <c r="U1576" s="76">
        <f t="shared" si="495"/>
        <v>-1.0408455656056446</v>
      </c>
      <c r="W1576" s="76">
        <f t="shared" si="496"/>
        <v>0</v>
      </c>
      <c r="X1576" s="76">
        <f t="shared" si="497"/>
        <v>1</v>
      </c>
      <c r="Y1576" s="76">
        <f t="shared" si="498"/>
        <v>0.5</v>
      </c>
      <c r="Z1576" s="76">
        <f t="shared" si="480"/>
        <v>0.5</v>
      </c>
      <c r="AA1576" s="76">
        <f t="shared" si="499"/>
        <v>-0.69314718055994529</v>
      </c>
    </row>
    <row r="1577" spans="1:27" x14ac:dyDescent="0.25">
      <c r="A1577">
        <v>0</v>
      </c>
      <c r="B1577">
        <v>1</v>
      </c>
      <c r="C1577">
        <v>0</v>
      </c>
      <c r="E1577" s="87">
        <f t="shared" si="481"/>
        <v>1.462280267582817</v>
      </c>
      <c r="F1577" s="87">
        <f t="shared" si="482"/>
        <v>4.3157894714615983</v>
      </c>
      <c r="G1577" s="87">
        <f t="shared" si="483"/>
        <v>0.81188118804015652</v>
      </c>
      <c r="H1577" s="87">
        <f t="shared" si="484"/>
        <v>0.18811881195984348</v>
      </c>
      <c r="I1577" s="87">
        <f t="shared" si="485"/>
        <v>-1.6706815372567037</v>
      </c>
      <c r="K1577" s="76">
        <f t="shared" si="486"/>
        <v>1.462280267582817</v>
      </c>
      <c r="L1577" s="76">
        <f t="shared" si="487"/>
        <v>4.3157894714615983</v>
      </c>
      <c r="M1577" s="76">
        <f t="shared" si="488"/>
        <v>0.81188118804015652</v>
      </c>
      <c r="N1577" s="76">
        <f t="shared" si="489"/>
        <v>0.18811881195984348</v>
      </c>
      <c r="O1577" s="76">
        <f t="shared" si="490"/>
        <v>-1.6706815372567037</v>
      </c>
      <c r="Q1577" s="76">
        <f t="shared" si="491"/>
        <v>1.462280267582817</v>
      </c>
      <c r="R1577" s="76">
        <f t="shared" si="492"/>
        <v>4.3157894714615983</v>
      </c>
      <c r="S1577" s="76">
        <f t="shared" si="493"/>
        <v>0.81188118804015652</v>
      </c>
      <c r="T1577" s="76">
        <f t="shared" si="494"/>
        <v>0.18811881195984348</v>
      </c>
      <c r="U1577" s="76">
        <f t="shared" si="495"/>
        <v>-1.6706815372567037</v>
      </c>
      <c r="W1577" s="76">
        <f t="shared" si="496"/>
        <v>0</v>
      </c>
      <c r="X1577" s="76">
        <f t="shared" si="497"/>
        <v>1</v>
      </c>
      <c r="Y1577" s="76">
        <f t="shared" si="498"/>
        <v>0.5</v>
      </c>
      <c r="Z1577" s="76">
        <f t="shared" si="480"/>
        <v>0.5</v>
      </c>
      <c r="AA1577" s="76">
        <f t="shared" si="499"/>
        <v>-0.69314718055994529</v>
      </c>
    </row>
    <row r="1578" spans="1:27" x14ac:dyDescent="0.25">
      <c r="A1578">
        <v>0</v>
      </c>
      <c r="B1578">
        <v>0</v>
      </c>
      <c r="C1578">
        <v>1</v>
      </c>
      <c r="E1578" s="87">
        <f t="shared" si="481"/>
        <v>0</v>
      </c>
      <c r="F1578" s="87">
        <f t="shared" si="482"/>
        <v>1</v>
      </c>
      <c r="G1578" s="87">
        <f t="shared" si="483"/>
        <v>0.5</v>
      </c>
      <c r="H1578" s="87">
        <f t="shared" si="484"/>
        <v>0.5</v>
      </c>
      <c r="I1578" s="87">
        <f t="shared" si="485"/>
        <v>-0.69314718055994529</v>
      </c>
      <c r="K1578" s="76">
        <f t="shared" si="486"/>
        <v>0.605195533283861</v>
      </c>
      <c r="L1578" s="76">
        <f t="shared" si="487"/>
        <v>1.8316103146534117</v>
      </c>
      <c r="M1578" s="76">
        <f t="shared" si="488"/>
        <v>0.64684406084231982</v>
      </c>
      <c r="N1578" s="76">
        <f t="shared" si="489"/>
        <v>0.35315593915768018</v>
      </c>
      <c r="O1578" s="76">
        <f t="shared" si="490"/>
        <v>-1.0408455656056446</v>
      </c>
      <c r="Q1578" s="76">
        <f t="shared" si="491"/>
        <v>0.605195533283861</v>
      </c>
      <c r="R1578" s="76">
        <f t="shared" si="492"/>
        <v>1.8316103146534117</v>
      </c>
      <c r="S1578" s="76">
        <f t="shared" si="493"/>
        <v>0.64684406084231982</v>
      </c>
      <c r="T1578" s="76">
        <f t="shared" si="494"/>
        <v>0.35315593915768018</v>
      </c>
      <c r="U1578" s="76">
        <f t="shared" si="495"/>
        <v>-1.0408455656056446</v>
      </c>
      <c r="W1578" s="76">
        <f t="shared" si="496"/>
        <v>0</v>
      </c>
      <c r="X1578" s="76">
        <f t="shared" si="497"/>
        <v>1</v>
      </c>
      <c r="Y1578" s="76">
        <f t="shared" si="498"/>
        <v>0.5</v>
      </c>
      <c r="Z1578" s="76">
        <f t="shared" si="480"/>
        <v>0.5</v>
      </c>
      <c r="AA1578" s="76">
        <f t="shared" si="499"/>
        <v>-0.69314718055994529</v>
      </c>
    </row>
    <row r="1579" spans="1:27" x14ac:dyDescent="0.25">
      <c r="A1579">
        <v>0</v>
      </c>
      <c r="B1579">
        <v>1</v>
      </c>
      <c r="C1579">
        <v>1</v>
      </c>
      <c r="E1579" s="87">
        <f t="shared" si="481"/>
        <v>1.462280267582817</v>
      </c>
      <c r="F1579" s="87">
        <f t="shared" si="482"/>
        <v>4.3157894714615983</v>
      </c>
      <c r="G1579" s="87">
        <f t="shared" si="483"/>
        <v>0.81188118804015652</v>
      </c>
      <c r="H1579" s="87">
        <f t="shared" si="484"/>
        <v>0.18811881195984348</v>
      </c>
      <c r="I1579" s="87">
        <f t="shared" si="485"/>
        <v>-1.6706815372567037</v>
      </c>
      <c r="K1579" s="76">
        <f t="shared" si="486"/>
        <v>2.0674758008666778</v>
      </c>
      <c r="L1579" s="76">
        <f t="shared" si="487"/>
        <v>7.9048445118016568</v>
      </c>
      <c r="M1579" s="76">
        <f t="shared" si="488"/>
        <v>0.88770157652110693</v>
      </c>
      <c r="N1579" s="76">
        <f t="shared" si="489"/>
        <v>0.11229842347889307</v>
      </c>
      <c r="O1579" s="76">
        <f t="shared" si="490"/>
        <v>-2.1865954558145249</v>
      </c>
      <c r="Q1579" s="76">
        <f t="shared" si="491"/>
        <v>4.0773020688385255</v>
      </c>
      <c r="R1579" s="76">
        <f t="shared" si="492"/>
        <v>58.986114505249297</v>
      </c>
      <c r="S1579" s="76">
        <f t="shared" si="493"/>
        <v>0.98332947535862669</v>
      </c>
      <c r="T1579" s="76">
        <f t="shared" si="494"/>
        <v>1.6670524641373308E-2</v>
      </c>
      <c r="U1579" s="76">
        <f t="shared" si="495"/>
        <v>-4.0941131105267123</v>
      </c>
      <c r="W1579" s="76">
        <f t="shared" si="496"/>
        <v>0</v>
      </c>
      <c r="X1579" s="76">
        <f t="shared" si="497"/>
        <v>1</v>
      </c>
      <c r="Y1579" s="76">
        <f t="shared" si="498"/>
        <v>0.5</v>
      </c>
      <c r="Z1579" s="76">
        <f t="shared" si="480"/>
        <v>0.5</v>
      </c>
      <c r="AA1579" s="76">
        <f t="shared" si="499"/>
        <v>-0.69314718055994529</v>
      </c>
    </row>
    <row r="1580" spans="1:27" x14ac:dyDescent="0.25">
      <c r="A1580">
        <v>0</v>
      </c>
      <c r="B1580">
        <v>0</v>
      </c>
      <c r="C1580">
        <v>1</v>
      </c>
      <c r="E1580" s="87">
        <f t="shared" si="481"/>
        <v>0</v>
      </c>
      <c r="F1580" s="87">
        <f t="shared" si="482"/>
        <v>1</v>
      </c>
      <c r="G1580" s="87">
        <f t="shared" si="483"/>
        <v>0.5</v>
      </c>
      <c r="H1580" s="87">
        <f t="shared" si="484"/>
        <v>0.5</v>
      </c>
      <c r="I1580" s="87">
        <f t="shared" si="485"/>
        <v>-0.69314718055994529</v>
      </c>
      <c r="K1580" s="76">
        <f t="shared" si="486"/>
        <v>0.605195533283861</v>
      </c>
      <c r="L1580" s="76">
        <f t="shared" si="487"/>
        <v>1.8316103146534117</v>
      </c>
      <c r="M1580" s="76">
        <f t="shared" si="488"/>
        <v>0.64684406084231982</v>
      </c>
      <c r="N1580" s="76">
        <f t="shared" si="489"/>
        <v>0.35315593915768018</v>
      </c>
      <c r="O1580" s="76">
        <f t="shared" si="490"/>
        <v>-1.0408455656056446</v>
      </c>
      <c r="Q1580" s="76">
        <f t="shared" si="491"/>
        <v>0.605195533283861</v>
      </c>
      <c r="R1580" s="76">
        <f t="shared" si="492"/>
        <v>1.8316103146534117</v>
      </c>
      <c r="S1580" s="76">
        <f t="shared" si="493"/>
        <v>0.64684406084231982</v>
      </c>
      <c r="T1580" s="76">
        <f t="shared" si="494"/>
        <v>0.35315593915768018</v>
      </c>
      <c r="U1580" s="76">
        <f t="shared" si="495"/>
        <v>-1.0408455656056446</v>
      </c>
      <c r="W1580" s="76">
        <f t="shared" si="496"/>
        <v>0</v>
      </c>
      <c r="X1580" s="76">
        <f t="shared" si="497"/>
        <v>1</v>
      </c>
      <c r="Y1580" s="76">
        <f t="shared" si="498"/>
        <v>0.5</v>
      </c>
      <c r="Z1580" s="76">
        <f t="shared" si="480"/>
        <v>0.5</v>
      </c>
      <c r="AA1580" s="76">
        <f t="shared" si="499"/>
        <v>-0.69314718055994529</v>
      </c>
    </row>
    <row r="1581" spans="1:27" x14ac:dyDescent="0.25">
      <c r="A1581">
        <v>0</v>
      </c>
      <c r="B1581">
        <v>1</v>
      </c>
      <c r="C1581">
        <v>1</v>
      </c>
      <c r="E1581" s="87">
        <f t="shared" si="481"/>
        <v>1.462280267582817</v>
      </c>
      <c r="F1581" s="87">
        <f t="shared" si="482"/>
        <v>4.3157894714615983</v>
      </c>
      <c r="G1581" s="87">
        <f t="shared" si="483"/>
        <v>0.81188118804015652</v>
      </c>
      <c r="H1581" s="87">
        <f t="shared" si="484"/>
        <v>0.18811881195984348</v>
      </c>
      <c r="I1581" s="87">
        <f t="shared" si="485"/>
        <v>-1.6706815372567037</v>
      </c>
      <c r="K1581" s="76">
        <f t="shared" si="486"/>
        <v>2.0674758008666778</v>
      </c>
      <c r="L1581" s="76">
        <f t="shared" si="487"/>
        <v>7.9048445118016568</v>
      </c>
      <c r="M1581" s="76">
        <f t="shared" si="488"/>
        <v>0.88770157652110693</v>
      </c>
      <c r="N1581" s="76">
        <f t="shared" si="489"/>
        <v>0.11229842347889307</v>
      </c>
      <c r="O1581" s="76">
        <f t="shared" si="490"/>
        <v>-2.1865954558145249</v>
      </c>
      <c r="Q1581" s="76">
        <f t="shared" si="491"/>
        <v>4.0773020688385255</v>
      </c>
      <c r="R1581" s="76">
        <f t="shared" si="492"/>
        <v>58.986114505249297</v>
      </c>
      <c r="S1581" s="76">
        <f t="shared" si="493"/>
        <v>0.98332947535862669</v>
      </c>
      <c r="T1581" s="76">
        <f t="shared" si="494"/>
        <v>1.6670524641373308E-2</v>
      </c>
      <c r="U1581" s="76">
        <f t="shared" si="495"/>
        <v>-4.0941131105267123</v>
      </c>
      <c r="W1581" s="76">
        <f t="shared" si="496"/>
        <v>0</v>
      </c>
      <c r="X1581" s="76">
        <f t="shared" si="497"/>
        <v>1</v>
      </c>
      <c r="Y1581" s="76">
        <f t="shared" si="498"/>
        <v>0.5</v>
      </c>
      <c r="Z1581" s="76">
        <f t="shared" si="480"/>
        <v>0.5</v>
      </c>
      <c r="AA1581" s="76">
        <f t="shared" si="499"/>
        <v>-0.69314718055994529</v>
      </c>
    </row>
    <row r="1582" spans="1:27" x14ac:dyDescent="0.25">
      <c r="A1582">
        <v>0</v>
      </c>
      <c r="B1582">
        <v>0</v>
      </c>
      <c r="C1582">
        <v>1</v>
      </c>
      <c r="E1582" s="87">
        <f t="shared" si="481"/>
        <v>0</v>
      </c>
      <c r="F1582" s="87">
        <f t="shared" si="482"/>
        <v>1</v>
      </c>
      <c r="G1582" s="87">
        <f t="shared" si="483"/>
        <v>0.5</v>
      </c>
      <c r="H1582" s="87">
        <f t="shared" si="484"/>
        <v>0.5</v>
      </c>
      <c r="I1582" s="87">
        <f t="shared" si="485"/>
        <v>-0.69314718055994529</v>
      </c>
      <c r="K1582" s="76">
        <f t="shared" si="486"/>
        <v>0.605195533283861</v>
      </c>
      <c r="L1582" s="76">
        <f t="shared" si="487"/>
        <v>1.8316103146534117</v>
      </c>
      <c r="M1582" s="76">
        <f t="shared" si="488"/>
        <v>0.64684406084231982</v>
      </c>
      <c r="N1582" s="76">
        <f t="shared" si="489"/>
        <v>0.35315593915768018</v>
      </c>
      <c r="O1582" s="76">
        <f t="shared" si="490"/>
        <v>-1.0408455656056446</v>
      </c>
      <c r="Q1582" s="76">
        <f t="shared" si="491"/>
        <v>0.605195533283861</v>
      </c>
      <c r="R1582" s="76">
        <f t="shared" si="492"/>
        <v>1.8316103146534117</v>
      </c>
      <c r="S1582" s="76">
        <f t="shared" si="493"/>
        <v>0.64684406084231982</v>
      </c>
      <c r="T1582" s="76">
        <f t="shared" si="494"/>
        <v>0.35315593915768018</v>
      </c>
      <c r="U1582" s="76">
        <f t="shared" si="495"/>
        <v>-1.0408455656056446</v>
      </c>
      <c r="W1582" s="76">
        <f t="shared" si="496"/>
        <v>0</v>
      </c>
      <c r="X1582" s="76">
        <f t="shared" si="497"/>
        <v>1</v>
      </c>
      <c r="Y1582" s="76">
        <f t="shared" si="498"/>
        <v>0.5</v>
      </c>
      <c r="Z1582" s="76">
        <f t="shared" si="480"/>
        <v>0.5</v>
      </c>
      <c r="AA1582" s="76">
        <f t="shared" si="499"/>
        <v>-0.69314718055994529</v>
      </c>
    </row>
    <row r="1583" spans="1:27" x14ac:dyDescent="0.25">
      <c r="A1583">
        <v>0</v>
      </c>
      <c r="B1583">
        <v>0</v>
      </c>
      <c r="C1583">
        <v>0</v>
      </c>
      <c r="E1583" s="87">
        <f t="shared" si="481"/>
        <v>0</v>
      </c>
      <c r="F1583" s="87">
        <f t="shared" si="482"/>
        <v>1</v>
      </c>
      <c r="G1583" s="87">
        <f t="shared" si="483"/>
        <v>0.5</v>
      </c>
      <c r="H1583" s="87">
        <f t="shared" si="484"/>
        <v>0.5</v>
      </c>
      <c r="I1583" s="87">
        <f t="shared" si="485"/>
        <v>-0.69314718055994529</v>
      </c>
      <c r="K1583" s="76">
        <f t="shared" si="486"/>
        <v>0</v>
      </c>
      <c r="L1583" s="76">
        <f t="shared" si="487"/>
        <v>1</v>
      </c>
      <c r="M1583" s="76">
        <f t="shared" si="488"/>
        <v>0.5</v>
      </c>
      <c r="N1583" s="76">
        <f t="shared" si="489"/>
        <v>0.5</v>
      </c>
      <c r="O1583" s="76">
        <f t="shared" si="490"/>
        <v>-0.69314718055994529</v>
      </c>
      <c r="Q1583" s="76">
        <f t="shared" si="491"/>
        <v>0</v>
      </c>
      <c r="R1583" s="76">
        <f t="shared" si="492"/>
        <v>1</v>
      </c>
      <c r="S1583" s="76">
        <f t="shared" si="493"/>
        <v>0.5</v>
      </c>
      <c r="T1583" s="76">
        <f t="shared" si="494"/>
        <v>0.5</v>
      </c>
      <c r="U1583" s="76">
        <f t="shared" si="495"/>
        <v>-0.69314718055994529</v>
      </c>
      <c r="W1583" s="76">
        <f t="shared" si="496"/>
        <v>0</v>
      </c>
      <c r="X1583" s="76">
        <f t="shared" si="497"/>
        <v>1</v>
      </c>
      <c r="Y1583" s="76">
        <f t="shared" si="498"/>
        <v>0.5</v>
      </c>
      <c r="Z1583" s="76">
        <f t="shared" si="480"/>
        <v>0.5</v>
      </c>
      <c r="AA1583" s="76">
        <f t="shared" si="499"/>
        <v>-0.69314718055994529</v>
      </c>
    </row>
    <row r="1584" spans="1:27" x14ac:dyDescent="0.25">
      <c r="A1584">
        <v>0</v>
      </c>
      <c r="B1584">
        <v>0</v>
      </c>
      <c r="C1584">
        <v>1</v>
      </c>
      <c r="E1584" s="87">
        <f t="shared" si="481"/>
        <v>0</v>
      </c>
      <c r="F1584" s="87">
        <f t="shared" si="482"/>
        <v>1</v>
      </c>
      <c r="G1584" s="87">
        <f t="shared" si="483"/>
        <v>0.5</v>
      </c>
      <c r="H1584" s="87">
        <f t="shared" si="484"/>
        <v>0.5</v>
      </c>
      <c r="I1584" s="87">
        <f t="shared" si="485"/>
        <v>-0.69314718055994529</v>
      </c>
      <c r="K1584" s="76">
        <f t="shared" si="486"/>
        <v>0.605195533283861</v>
      </c>
      <c r="L1584" s="76">
        <f t="shared" si="487"/>
        <v>1.8316103146534117</v>
      </c>
      <c r="M1584" s="76">
        <f t="shared" si="488"/>
        <v>0.64684406084231982</v>
      </c>
      <c r="N1584" s="76">
        <f t="shared" si="489"/>
        <v>0.35315593915768018</v>
      </c>
      <c r="O1584" s="76">
        <f t="shared" si="490"/>
        <v>-1.0408455656056446</v>
      </c>
      <c r="Q1584" s="76">
        <f t="shared" si="491"/>
        <v>0.605195533283861</v>
      </c>
      <c r="R1584" s="76">
        <f t="shared" si="492"/>
        <v>1.8316103146534117</v>
      </c>
      <c r="S1584" s="76">
        <f t="shared" si="493"/>
        <v>0.64684406084231982</v>
      </c>
      <c r="T1584" s="76">
        <f t="shared" si="494"/>
        <v>0.35315593915768018</v>
      </c>
      <c r="U1584" s="76">
        <f t="shared" si="495"/>
        <v>-1.0408455656056446</v>
      </c>
      <c r="W1584" s="76">
        <f t="shared" si="496"/>
        <v>0</v>
      </c>
      <c r="X1584" s="76">
        <f t="shared" si="497"/>
        <v>1</v>
      </c>
      <c r="Y1584" s="76">
        <f t="shared" si="498"/>
        <v>0.5</v>
      </c>
      <c r="Z1584" s="76">
        <f t="shared" si="480"/>
        <v>0.5</v>
      </c>
      <c r="AA1584" s="76">
        <f t="shared" si="499"/>
        <v>-0.69314718055994529</v>
      </c>
    </row>
    <row r="1585" spans="1:27" x14ac:dyDescent="0.25">
      <c r="A1585">
        <v>0</v>
      </c>
      <c r="B1585">
        <v>0</v>
      </c>
      <c r="C1585">
        <v>1</v>
      </c>
      <c r="E1585" s="87">
        <f t="shared" si="481"/>
        <v>0</v>
      </c>
      <c r="F1585" s="87">
        <f t="shared" si="482"/>
        <v>1</v>
      </c>
      <c r="G1585" s="87">
        <f t="shared" si="483"/>
        <v>0.5</v>
      </c>
      <c r="H1585" s="87">
        <f t="shared" si="484"/>
        <v>0.5</v>
      </c>
      <c r="I1585" s="87">
        <f t="shared" si="485"/>
        <v>-0.69314718055994529</v>
      </c>
      <c r="K1585" s="76">
        <f t="shared" si="486"/>
        <v>0.605195533283861</v>
      </c>
      <c r="L1585" s="76">
        <f t="shared" si="487"/>
        <v>1.8316103146534117</v>
      </c>
      <c r="M1585" s="76">
        <f t="shared" si="488"/>
        <v>0.64684406084231982</v>
      </c>
      <c r="N1585" s="76">
        <f t="shared" si="489"/>
        <v>0.35315593915768018</v>
      </c>
      <c r="O1585" s="76">
        <f t="shared" si="490"/>
        <v>-1.0408455656056446</v>
      </c>
      <c r="Q1585" s="76">
        <f t="shared" si="491"/>
        <v>0.605195533283861</v>
      </c>
      <c r="R1585" s="76">
        <f t="shared" si="492"/>
        <v>1.8316103146534117</v>
      </c>
      <c r="S1585" s="76">
        <f t="shared" si="493"/>
        <v>0.64684406084231982</v>
      </c>
      <c r="T1585" s="76">
        <f t="shared" si="494"/>
        <v>0.35315593915768018</v>
      </c>
      <c r="U1585" s="76">
        <f t="shared" si="495"/>
        <v>-1.0408455656056446</v>
      </c>
      <c r="W1585" s="76">
        <f t="shared" si="496"/>
        <v>0</v>
      </c>
      <c r="X1585" s="76">
        <f t="shared" si="497"/>
        <v>1</v>
      </c>
      <c r="Y1585" s="76">
        <f t="shared" si="498"/>
        <v>0.5</v>
      </c>
      <c r="Z1585" s="76">
        <f t="shared" si="480"/>
        <v>0.5</v>
      </c>
      <c r="AA1585" s="76">
        <f t="shared" si="499"/>
        <v>-0.69314718055994529</v>
      </c>
    </row>
    <row r="1586" spans="1:27" x14ac:dyDescent="0.25">
      <c r="A1586">
        <v>0</v>
      </c>
      <c r="B1586">
        <v>0</v>
      </c>
      <c r="C1586">
        <v>0</v>
      </c>
      <c r="E1586" s="87">
        <f t="shared" si="481"/>
        <v>0</v>
      </c>
      <c r="F1586" s="87">
        <f t="shared" si="482"/>
        <v>1</v>
      </c>
      <c r="G1586" s="87">
        <f t="shared" si="483"/>
        <v>0.5</v>
      </c>
      <c r="H1586" s="87">
        <f t="shared" si="484"/>
        <v>0.5</v>
      </c>
      <c r="I1586" s="87">
        <f t="shared" si="485"/>
        <v>-0.69314718055994529</v>
      </c>
      <c r="K1586" s="76">
        <f t="shared" si="486"/>
        <v>0</v>
      </c>
      <c r="L1586" s="76">
        <f t="shared" si="487"/>
        <v>1</v>
      </c>
      <c r="M1586" s="76">
        <f t="shared" si="488"/>
        <v>0.5</v>
      </c>
      <c r="N1586" s="76">
        <f t="shared" si="489"/>
        <v>0.5</v>
      </c>
      <c r="O1586" s="76">
        <f t="shared" si="490"/>
        <v>-0.69314718055994529</v>
      </c>
      <c r="Q1586" s="76">
        <f t="shared" si="491"/>
        <v>0</v>
      </c>
      <c r="R1586" s="76">
        <f t="shared" si="492"/>
        <v>1</v>
      </c>
      <c r="S1586" s="76">
        <f t="shared" si="493"/>
        <v>0.5</v>
      </c>
      <c r="T1586" s="76">
        <f t="shared" si="494"/>
        <v>0.5</v>
      </c>
      <c r="U1586" s="76">
        <f t="shared" si="495"/>
        <v>-0.69314718055994529</v>
      </c>
      <c r="W1586" s="76">
        <f t="shared" si="496"/>
        <v>0</v>
      </c>
      <c r="X1586" s="76">
        <f t="shared" si="497"/>
        <v>1</v>
      </c>
      <c r="Y1586" s="76">
        <f t="shared" si="498"/>
        <v>0.5</v>
      </c>
      <c r="Z1586" s="76">
        <f t="shared" si="480"/>
        <v>0.5</v>
      </c>
      <c r="AA1586" s="76">
        <f t="shared" si="499"/>
        <v>-0.69314718055994529</v>
      </c>
    </row>
    <row r="1587" spans="1:27" x14ac:dyDescent="0.25">
      <c r="A1587">
        <v>0</v>
      </c>
      <c r="B1587">
        <v>1</v>
      </c>
      <c r="C1587">
        <v>1</v>
      </c>
      <c r="E1587" s="87">
        <f t="shared" si="481"/>
        <v>1.462280267582817</v>
      </c>
      <c r="F1587" s="87">
        <f t="shared" si="482"/>
        <v>4.3157894714615983</v>
      </c>
      <c r="G1587" s="87">
        <f t="shared" si="483"/>
        <v>0.81188118804015652</v>
      </c>
      <c r="H1587" s="87">
        <f t="shared" si="484"/>
        <v>0.18811881195984348</v>
      </c>
      <c r="I1587" s="87">
        <f t="shared" si="485"/>
        <v>-1.6706815372567037</v>
      </c>
      <c r="K1587" s="76">
        <f t="shared" si="486"/>
        <v>2.0674758008666778</v>
      </c>
      <c r="L1587" s="76">
        <f t="shared" si="487"/>
        <v>7.9048445118016568</v>
      </c>
      <c r="M1587" s="76">
        <f t="shared" si="488"/>
        <v>0.88770157652110693</v>
      </c>
      <c r="N1587" s="76">
        <f t="shared" si="489"/>
        <v>0.11229842347889307</v>
      </c>
      <c r="O1587" s="76">
        <f t="shared" si="490"/>
        <v>-2.1865954558145249</v>
      </c>
      <c r="Q1587" s="76">
        <f t="shared" si="491"/>
        <v>4.0773020688385255</v>
      </c>
      <c r="R1587" s="76">
        <f t="shared" si="492"/>
        <v>58.986114505249297</v>
      </c>
      <c r="S1587" s="76">
        <f t="shared" si="493"/>
        <v>0.98332947535862669</v>
      </c>
      <c r="T1587" s="76">
        <f t="shared" si="494"/>
        <v>1.6670524641373308E-2</v>
      </c>
      <c r="U1587" s="76">
        <f t="shared" si="495"/>
        <v>-4.0941131105267123</v>
      </c>
      <c r="W1587" s="76">
        <f t="shared" si="496"/>
        <v>0</v>
      </c>
      <c r="X1587" s="76">
        <f t="shared" si="497"/>
        <v>1</v>
      </c>
      <c r="Y1587" s="76">
        <f t="shared" si="498"/>
        <v>0.5</v>
      </c>
      <c r="Z1587" s="76">
        <f t="shared" si="480"/>
        <v>0.5</v>
      </c>
      <c r="AA1587" s="76">
        <f t="shared" si="499"/>
        <v>-0.69314718055994529</v>
      </c>
    </row>
    <row r="1588" spans="1:27" x14ac:dyDescent="0.25">
      <c r="A1588">
        <v>0</v>
      </c>
      <c r="B1588">
        <v>0</v>
      </c>
      <c r="C1588">
        <v>0</v>
      </c>
      <c r="E1588" s="87">
        <f t="shared" si="481"/>
        <v>0</v>
      </c>
      <c r="F1588" s="87">
        <f t="shared" si="482"/>
        <v>1</v>
      </c>
      <c r="G1588" s="87">
        <f t="shared" si="483"/>
        <v>0.5</v>
      </c>
      <c r="H1588" s="87">
        <f t="shared" si="484"/>
        <v>0.5</v>
      </c>
      <c r="I1588" s="87">
        <f t="shared" si="485"/>
        <v>-0.69314718055994529</v>
      </c>
      <c r="K1588" s="76">
        <f t="shared" si="486"/>
        <v>0</v>
      </c>
      <c r="L1588" s="76">
        <f t="shared" si="487"/>
        <v>1</v>
      </c>
      <c r="M1588" s="76">
        <f t="shared" si="488"/>
        <v>0.5</v>
      </c>
      <c r="N1588" s="76">
        <f t="shared" si="489"/>
        <v>0.5</v>
      </c>
      <c r="O1588" s="76">
        <f t="shared" si="490"/>
        <v>-0.69314718055994529</v>
      </c>
      <c r="Q1588" s="76">
        <f t="shared" si="491"/>
        <v>0</v>
      </c>
      <c r="R1588" s="76">
        <f t="shared" si="492"/>
        <v>1</v>
      </c>
      <c r="S1588" s="76">
        <f t="shared" si="493"/>
        <v>0.5</v>
      </c>
      <c r="T1588" s="76">
        <f t="shared" si="494"/>
        <v>0.5</v>
      </c>
      <c r="U1588" s="76">
        <f t="shared" si="495"/>
        <v>-0.69314718055994529</v>
      </c>
      <c r="W1588" s="76">
        <f t="shared" si="496"/>
        <v>0</v>
      </c>
      <c r="X1588" s="76">
        <f t="shared" si="497"/>
        <v>1</v>
      </c>
      <c r="Y1588" s="76">
        <f t="shared" si="498"/>
        <v>0.5</v>
      </c>
      <c r="Z1588" s="76">
        <f t="shared" si="480"/>
        <v>0.5</v>
      </c>
      <c r="AA1588" s="76">
        <f t="shared" si="499"/>
        <v>-0.69314718055994529</v>
      </c>
    </row>
    <row r="1589" spans="1:27" x14ac:dyDescent="0.25">
      <c r="A1589">
        <v>0</v>
      </c>
      <c r="B1589">
        <v>0</v>
      </c>
      <c r="C1589">
        <v>1</v>
      </c>
      <c r="E1589" s="87">
        <f t="shared" si="481"/>
        <v>0</v>
      </c>
      <c r="F1589" s="87">
        <f t="shared" si="482"/>
        <v>1</v>
      </c>
      <c r="G1589" s="87">
        <f t="shared" si="483"/>
        <v>0.5</v>
      </c>
      <c r="H1589" s="87">
        <f t="shared" si="484"/>
        <v>0.5</v>
      </c>
      <c r="I1589" s="87">
        <f t="shared" si="485"/>
        <v>-0.69314718055994529</v>
      </c>
      <c r="K1589" s="76">
        <f t="shared" si="486"/>
        <v>0.605195533283861</v>
      </c>
      <c r="L1589" s="76">
        <f t="shared" si="487"/>
        <v>1.8316103146534117</v>
      </c>
      <c r="M1589" s="76">
        <f t="shared" si="488"/>
        <v>0.64684406084231982</v>
      </c>
      <c r="N1589" s="76">
        <f t="shared" si="489"/>
        <v>0.35315593915768018</v>
      </c>
      <c r="O1589" s="76">
        <f t="shared" si="490"/>
        <v>-1.0408455656056446</v>
      </c>
      <c r="Q1589" s="76">
        <f t="shared" si="491"/>
        <v>0.605195533283861</v>
      </c>
      <c r="R1589" s="76">
        <f t="shared" si="492"/>
        <v>1.8316103146534117</v>
      </c>
      <c r="S1589" s="76">
        <f t="shared" si="493"/>
        <v>0.64684406084231982</v>
      </c>
      <c r="T1589" s="76">
        <f t="shared" si="494"/>
        <v>0.35315593915768018</v>
      </c>
      <c r="U1589" s="76">
        <f t="shared" si="495"/>
        <v>-1.0408455656056446</v>
      </c>
      <c r="W1589" s="76">
        <f t="shared" si="496"/>
        <v>0</v>
      </c>
      <c r="X1589" s="76">
        <f t="shared" si="497"/>
        <v>1</v>
      </c>
      <c r="Y1589" s="76">
        <f t="shared" si="498"/>
        <v>0.5</v>
      </c>
      <c r="Z1589" s="76">
        <f t="shared" si="480"/>
        <v>0.5</v>
      </c>
      <c r="AA1589" s="76">
        <f t="shared" si="499"/>
        <v>-0.69314718055994529</v>
      </c>
    </row>
    <row r="1590" spans="1:27" x14ac:dyDescent="0.25">
      <c r="A1590">
        <v>0</v>
      </c>
      <c r="B1590">
        <v>0</v>
      </c>
      <c r="C1590">
        <v>0</v>
      </c>
      <c r="E1590" s="87">
        <f t="shared" si="481"/>
        <v>0</v>
      </c>
      <c r="F1590" s="87">
        <f t="shared" si="482"/>
        <v>1</v>
      </c>
      <c r="G1590" s="87">
        <f t="shared" si="483"/>
        <v>0.5</v>
      </c>
      <c r="H1590" s="87">
        <f t="shared" si="484"/>
        <v>0.5</v>
      </c>
      <c r="I1590" s="87">
        <f t="shared" si="485"/>
        <v>-0.69314718055994529</v>
      </c>
      <c r="K1590" s="76">
        <f t="shared" si="486"/>
        <v>0</v>
      </c>
      <c r="L1590" s="76">
        <f t="shared" si="487"/>
        <v>1</v>
      </c>
      <c r="M1590" s="76">
        <f t="shared" si="488"/>
        <v>0.5</v>
      </c>
      <c r="N1590" s="76">
        <f t="shared" si="489"/>
        <v>0.5</v>
      </c>
      <c r="O1590" s="76">
        <f t="shared" si="490"/>
        <v>-0.69314718055994529</v>
      </c>
      <c r="Q1590" s="76">
        <f t="shared" si="491"/>
        <v>0</v>
      </c>
      <c r="R1590" s="76">
        <f t="shared" si="492"/>
        <v>1</v>
      </c>
      <c r="S1590" s="76">
        <f t="shared" si="493"/>
        <v>0.5</v>
      </c>
      <c r="T1590" s="76">
        <f t="shared" si="494"/>
        <v>0.5</v>
      </c>
      <c r="U1590" s="76">
        <f t="shared" si="495"/>
        <v>-0.69314718055994529</v>
      </c>
      <c r="W1590" s="76">
        <f t="shared" si="496"/>
        <v>0</v>
      </c>
      <c r="X1590" s="76">
        <f t="shared" si="497"/>
        <v>1</v>
      </c>
      <c r="Y1590" s="76">
        <f t="shared" si="498"/>
        <v>0.5</v>
      </c>
      <c r="Z1590" s="76">
        <f t="shared" si="480"/>
        <v>0.5</v>
      </c>
      <c r="AA1590" s="76">
        <f t="shared" si="499"/>
        <v>-0.69314718055994529</v>
      </c>
    </row>
    <row r="1591" spans="1:27" x14ac:dyDescent="0.25">
      <c r="A1591">
        <v>0</v>
      </c>
      <c r="B1591">
        <v>0</v>
      </c>
      <c r="C1591">
        <v>0</v>
      </c>
      <c r="E1591" s="87">
        <f t="shared" si="481"/>
        <v>0</v>
      </c>
      <c r="F1591" s="87">
        <f t="shared" si="482"/>
        <v>1</v>
      </c>
      <c r="G1591" s="87">
        <f t="shared" si="483"/>
        <v>0.5</v>
      </c>
      <c r="H1591" s="87">
        <f t="shared" si="484"/>
        <v>0.5</v>
      </c>
      <c r="I1591" s="87">
        <f t="shared" si="485"/>
        <v>-0.69314718055994529</v>
      </c>
      <c r="K1591" s="76">
        <f t="shared" si="486"/>
        <v>0</v>
      </c>
      <c r="L1591" s="76">
        <f t="shared" si="487"/>
        <v>1</v>
      </c>
      <c r="M1591" s="76">
        <f t="shared" si="488"/>
        <v>0.5</v>
      </c>
      <c r="N1591" s="76">
        <f t="shared" si="489"/>
        <v>0.5</v>
      </c>
      <c r="O1591" s="76">
        <f t="shared" si="490"/>
        <v>-0.69314718055994529</v>
      </c>
      <c r="Q1591" s="76">
        <f t="shared" si="491"/>
        <v>0</v>
      </c>
      <c r="R1591" s="76">
        <f t="shared" si="492"/>
        <v>1</v>
      </c>
      <c r="S1591" s="76">
        <f t="shared" si="493"/>
        <v>0.5</v>
      </c>
      <c r="T1591" s="76">
        <f t="shared" si="494"/>
        <v>0.5</v>
      </c>
      <c r="U1591" s="76">
        <f t="shared" si="495"/>
        <v>-0.69314718055994529</v>
      </c>
      <c r="W1591" s="76">
        <f t="shared" si="496"/>
        <v>0</v>
      </c>
      <c r="X1591" s="76">
        <f t="shared" si="497"/>
        <v>1</v>
      </c>
      <c r="Y1591" s="76">
        <f t="shared" si="498"/>
        <v>0.5</v>
      </c>
      <c r="Z1591" s="76">
        <f t="shared" si="480"/>
        <v>0.5</v>
      </c>
      <c r="AA1591" s="76">
        <f t="shared" si="499"/>
        <v>-0.69314718055994529</v>
      </c>
    </row>
    <row r="1592" spans="1:27" x14ac:dyDescent="0.25">
      <c r="A1592">
        <v>0</v>
      </c>
      <c r="B1592">
        <v>1</v>
      </c>
      <c r="C1592">
        <v>1</v>
      </c>
      <c r="E1592" s="87">
        <f t="shared" si="481"/>
        <v>1.462280267582817</v>
      </c>
      <c r="F1592" s="87">
        <f t="shared" si="482"/>
        <v>4.3157894714615983</v>
      </c>
      <c r="G1592" s="87">
        <f t="shared" si="483"/>
        <v>0.81188118804015652</v>
      </c>
      <c r="H1592" s="87">
        <f t="shared" si="484"/>
        <v>0.18811881195984348</v>
      </c>
      <c r="I1592" s="87">
        <f t="shared" si="485"/>
        <v>-1.6706815372567037</v>
      </c>
      <c r="K1592" s="76">
        <f t="shared" si="486"/>
        <v>2.0674758008666778</v>
      </c>
      <c r="L1592" s="76">
        <f t="shared" si="487"/>
        <v>7.9048445118016568</v>
      </c>
      <c r="M1592" s="76">
        <f t="shared" si="488"/>
        <v>0.88770157652110693</v>
      </c>
      <c r="N1592" s="76">
        <f t="shared" si="489"/>
        <v>0.11229842347889307</v>
      </c>
      <c r="O1592" s="76">
        <f t="shared" si="490"/>
        <v>-2.1865954558145249</v>
      </c>
      <c r="Q1592" s="76">
        <f t="shared" si="491"/>
        <v>4.0773020688385255</v>
      </c>
      <c r="R1592" s="76">
        <f t="shared" si="492"/>
        <v>58.986114505249297</v>
      </c>
      <c r="S1592" s="76">
        <f t="shared" si="493"/>
        <v>0.98332947535862669</v>
      </c>
      <c r="T1592" s="76">
        <f t="shared" si="494"/>
        <v>1.6670524641373308E-2</v>
      </c>
      <c r="U1592" s="76">
        <f t="shared" si="495"/>
        <v>-4.0941131105267123</v>
      </c>
      <c r="W1592" s="76">
        <f t="shared" si="496"/>
        <v>0</v>
      </c>
      <c r="X1592" s="76">
        <f t="shared" si="497"/>
        <v>1</v>
      </c>
      <c r="Y1592" s="76">
        <f t="shared" si="498"/>
        <v>0.5</v>
      </c>
      <c r="Z1592" s="76">
        <f t="shared" si="480"/>
        <v>0.5</v>
      </c>
      <c r="AA1592" s="76">
        <f t="shared" si="499"/>
        <v>-0.69314718055994529</v>
      </c>
    </row>
    <row r="1593" spans="1:27" x14ac:dyDescent="0.25">
      <c r="A1593">
        <v>0</v>
      </c>
      <c r="B1593">
        <v>0</v>
      </c>
      <c r="C1593">
        <v>1</v>
      </c>
      <c r="E1593" s="87">
        <f t="shared" si="481"/>
        <v>0</v>
      </c>
      <c r="F1593" s="87">
        <f t="shared" si="482"/>
        <v>1</v>
      </c>
      <c r="G1593" s="87">
        <f t="shared" si="483"/>
        <v>0.5</v>
      </c>
      <c r="H1593" s="87">
        <f t="shared" si="484"/>
        <v>0.5</v>
      </c>
      <c r="I1593" s="87">
        <f t="shared" si="485"/>
        <v>-0.69314718055994529</v>
      </c>
      <c r="K1593" s="76">
        <f t="shared" si="486"/>
        <v>0.605195533283861</v>
      </c>
      <c r="L1593" s="76">
        <f t="shared" si="487"/>
        <v>1.8316103146534117</v>
      </c>
      <c r="M1593" s="76">
        <f t="shared" si="488"/>
        <v>0.64684406084231982</v>
      </c>
      <c r="N1593" s="76">
        <f t="shared" si="489"/>
        <v>0.35315593915768018</v>
      </c>
      <c r="O1593" s="76">
        <f t="shared" si="490"/>
        <v>-1.0408455656056446</v>
      </c>
      <c r="Q1593" s="76">
        <f t="shared" si="491"/>
        <v>0.605195533283861</v>
      </c>
      <c r="R1593" s="76">
        <f t="shared" si="492"/>
        <v>1.8316103146534117</v>
      </c>
      <c r="S1593" s="76">
        <f t="shared" si="493"/>
        <v>0.64684406084231982</v>
      </c>
      <c r="T1593" s="76">
        <f t="shared" si="494"/>
        <v>0.35315593915768018</v>
      </c>
      <c r="U1593" s="76">
        <f t="shared" si="495"/>
        <v>-1.0408455656056446</v>
      </c>
      <c r="W1593" s="76">
        <f t="shared" si="496"/>
        <v>0</v>
      </c>
      <c r="X1593" s="76">
        <f t="shared" si="497"/>
        <v>1</v>
      </c>
      <c r="Y1593" s="76">
        <f t="shared" si="498"/>
        <v>0.5</v>
      </c>
      <c r="Z1593" s="76">
        <f t="shared" si="480"/>
        <v>0.5</v>
      </c>
      <c r="AA1593" s="76">
        <f t="shared" si="499"/>
        <v>-0.69314718055994529</v>
      </c>
    </row>
    <row r="1594" spans="1:27" x14ac:dyDescent="0.25">
      <c r="A1594">
        <v>0</v>
      </c>
      <c r="B1594">
        <v>0</v>
      </c>
      <c r="C1594">
        <v>1</v>
      </c>
      <c r="E1594" s="87">
        <f t="shared" si="481"/>
        <v>0</v>
      </c>
      <c r="F1594" s="87">
        <f t="shared" si="482"/>
        <v>1</v>
      </c>
      <c r="G1594" s="87">
        <f t="shared" si="483"/>
        <v>0.5</v>
      </c>
      <c r="H1594" s="87">
        <f t="shared" si="484"/>
        <v>0.5</v>
      </c>
      <c r="I1594" s="87">
        <f t="shared" si="485"/>
        <v>-0.69314718055994529</v>
      </c>
      <c r="K1594" s="76">
        <f t="shared" si="486"/>
        <v>0.605195533283861</v>
      </c>
      <c r="L1594" s="76">
        <f t="shared" si="487"/>
        <v>1.8316103146534117</v>
      </c>
      <c r="M1594" s="76">
        <f t="shared" si="488"/>
        <v>0.64684406084231982</v>
      </c>
      <c r="N1594" s="76">
        <f t="shared" si="489"/>
        <v>0.35315593915768018</v>
      </c>
      <c r="O1594" s="76">
        <f t="shared" si="490"/>
        <v>-1.0408455656056446</v>
      </c>
      <c r="Q1594" s="76">
        <f t="shared" si="491"/>
        <v>0.605195533283861</v>
      </c>
      <c r="R1594" s="76">
        <f t="shared" si="492"/>
        <v>1.8316103146534117</v>
      </c>
      <c r="S1594" s="76">
        <f t="shared" si="493"/>
        <v>0.64684406084231982</v>
      </c>
      <c r="T1594" s="76">
        <f t="shared" si="494"/>
        <v>0.35315593915768018</v>
      </c>
      <c r="U1594" s="76">
        <f t="shared" si="495"/>
        <v>-1.0408455656056446</v>
      </c>
      <c r="W1594" s="76">
        <f t="shared" si="496"/>
        <v>0</v>
      </c>
      <c r="X1594" s="76">
        <f t="shared" si="497"/>
        <v>1</v>
      </c>
      <c r="Y1594" s="76">
        <f t="shared" si="498"/>
        <v>0.5</v>
      </c>
      <c r="Z1594" s="76">
        <f t="shared" si="480"/>
        <v>0.5</v>
      </c>
      <c r="AA1594" s="76">
        <f t="shared" si="499"/>
        <v>-0.69314718055994529</v>
      </c>
    </row>
    <row r="1595" spans="1:27" x14ac:dyDescent="0.25">
      <c r="A1595">
        <v>0</v>
      </c>
      <c r="B1595">
        <v>0</v>
      </c>
      <c r="C1595">
        <v>0</v>
      </c>
      <c r="E1595" s="87">
        <f t="shared" si="481"/>
        <v>0</v>
      </c>
      <c r="F1595" s="87">
        <f t="shared" si="482"/>
        <v>1</v>
      </c>
      <c r="G1595" s="87">
        <f t="shared" si="483"/>
        <v>0.5</v>
      </c>
      <c r="H1595" s="87">
        <f t="shared" si="484"/>
        <v>0.5</v>
      </c>
      <c r="I1595" s="87">
        <f t="shared" si="485"/>
        <v>-0.69314718055994529</v>
      </c>
      <c r="K1595" s="76">
        <f t="shared" si="486"/>
        <v>0</v>
      </c>
      <c r="L1595" s="76">
        <f t="shared" si="487"/>
        <v>1</v>
      </c>
      <c r="M1595" s="76">
        <f t="shared" si="488"/>
        <v>0.5</v>
      </c>
      <c r="N1595" s="76">
        <f t="shared" si="489"/>
        <v>0.5</v>
      </c>
      <c r="O1595" s="76">
        <f t="shared" si="490"/>
        <v>-0.69314718055994529</v>
      </c>
      <c r="Q1595" s="76">
        <f t="shared" si="491"/>
        <v>0</v>
      </c>
      <c r="R1595" s="76">
        <f t="shared" si="492"/>
        <v>1</v>
      </c>
      <c r="S1595" s="76">
        <f t="shared" si="493"/>
        <v>0.5</v>
      </c>
      <c r="T1595" s="76">
        <f t="shared" si="494"/>
        <v>0.5</v>
      </c>
      <c r="U1595" s="76">
        <f t="shared" si="495"/>
        <v>-0.69314718055994529</v>
      </c>
      <c r="W1595" s="76">
        <f t="shared" si="496"/>
        <v>0</v>
      </c>
      <c r="X1595" s="76">
        <f t="shared" si="497"/>
        <v>1</v>
      </c>
      <c r="Y1595" s="76">
        <f t="shared" si="498"/>
        <v>0.5</v>
      </c>
      <c r="Z1595" s="76">
        <f t="shared" si="480"/>
        <v>0.5</v>
      </c>
      <c r="AA1595" s="76">
        <f t="shared" si="499"/>
        <v>-0.69314718055994529</v>
      </c>
    </row>
    <row r="1596" spans="1:27" x14ac:dyDescent="0.25">
      <c r="A1596">
        <v>0</v>
      </c>
      <c r="B1596">
        <v>0</v>
      </c>
      <c r="C1596">
        <v>1</v>
      </c>
      <c r="E1596" s="87">
        <f t="shared" si="481"/>
        <v>0</v>
      </c>
      <c r="F1596" s="87">
        <f t="shared" si="482"/>
        <v>1</v>
      </c>
      <c r="G1596" s="87">
        <f t="shared" si="483"/>
        <v>0.5</v>
      </c>
      <c r="H1596" s="87">
        <f t="shared" si="484"/>
        <v>0.5</v>
      </c>
      <c r="I1596" s="87">
        <f t="shared" si="485"/>
        <v>-0.69314718055994529</v>
      </c>
      <c r="K1596" s="76">
        <f t="shared" si="486"/>
        <v>0.605195533283861</v>
      </c>
      <c r="L1596" s="76">
        <f t="shared" si="487"/>
        <v>1.8316103146534117</v>
      </c>
      <c r="M1596" s="76">
        <f t="shared" si="488"/>
        <v>0.64684406084231982</v>
      </c>
      <c r="N1596" s="76">
        <f t="shared" si="489"/>
        <v>0.35315593915768018</v>
      </c>
      <c r="O1596" s="76">
        <f t="shared" si="490"/>
        <v>-1.0408455656056446</v>
      </c>
      <c r="Q1596" s="76">
        <f t="shared" si="491"/>
        <v>0.605195533283861</v>
      </c>
      <c r="R1596" s="76">
        <f t="shared" si="492"/>
        <v>1.8316103146534117</v>
      </c>
      <c r="S1596" s="76">
        <f t="shared" si="493"/>
        <v>0.64684406084231982</v>
      </c>
      <c r="T1596" s="76">
        <f t="shared" si="494"/>
        <v>0.35315593915768018</v>
      </c>
      <c r="U1596" s="76">
        <f t="shared" si="495"/>
        <v>-1.0408455656056446</v>
      </c>
      <c r="W1596" s="76">
        <f t="shared" si="496"/>
        <v>0</v>
      </c>
      <c r="X1596" s="76">
        <f t="shared" si="497"/>
        <v>1</v>
      </c>
      <c r="Y1596" s="76">
        <f t="shared" si="498"/>
        <v>0.5</v>
      </c>
      <c r="Z1596" s="76">
        <f t="shared" si="480"/>
        <v>0.5</v>
      </c>
      <c r="AA1596" s="76">
        <f t="shared" si="499"/>
        <v>-0.69314718055994529</v>
      </c>
    </row>
    <row r="1597" spans="1:27" x14ac:dyDescent="0.25">
      <c r="A1597">
        <v>0</v>
      </c>
      <c r="B1597">
        <v>0</v>
      </c>
      <c r="C1597">
        <v>0</v>
      </c>
      <c r="E1597" s="87">
        <f t="shared" si="481"/>
        <v>0</v>
      </c>
      <c r="F1597" s="87">
        <f t="shared" si="482"/>
        <v>1</v>
      </c>
      <c r="G1597" s="87">
        <f t="shared" si="483"/>
        <v>0.5</v>
      </c>
      <c r="H1597" s="87">
        <f t="shared" si="484"/>
        <v>0.5</v>
      </c>
      <c r="I1597" s="87">
        <f t="shared" si="485"/>
        <v>-0.69314718055994529</v>
      </c>
      <c r="K1597" s="76">
        <f t="shared" si="486"/>
        <v>0</v>
      </c>
      <c r="L1597" s="76">
        <f t="shared" si="487"/>
        <v>1</v>
      </c>
      <c r="M1597" s="76">
        <f t="shared" si="488"/>
        <v>0.5</v>
      </c>
      <c r="N1597" s="76">
        <f t="shared" si="489"/>
        <v>0.5</v>
      </c>
      <c r="O1597" s="76">
        <f t="shared" si="490"/>
        <v>-0.69314718055994529</v>
      </c>
      <c r="Q1597" s="76">
        <f t="shared" si="491"/>
        <v>0</v>
      </c>
      <c r="R1597" s="76">
        <f t="shared" si="492"/>
        <v>1</v>
      </c>
      <c r="S1597" s="76">
        <f t="shared" si="493"/>
        <v>0.5</v>
      </c>
      <c r="T1597" s="76">
        <f t="shared" si="494"/>
        <v>0.5</v>
      </c>
      <c r="U1597" s="76">
        <f t="shared" si="495"/>
        <v>-0.69314718055994529</v>
      </c>
      <c r="W1597" s="76">
        <f t="shared" si="496"/>
        <v>0</v>
      </c>
      <c r="X1597" s="76">
        <f t="shared" si="497"/>
        <v>1</v>
      </c>
      <c r="Y1597" s="76">
        <f t="shared" si="498"/>
        <v>0.5</v>
      </c>
      <c r="Z1597" s="76">
        <f t="shared" si="480"/>
        <v>0.5</v>
      </c>
      <c r="AA1597" s="76">
        <f t="shared" si="499"/>
        <v>-0.69314718055994529</v>
      </c>
    </row>
    <row r="1598" spans="1:27" x14ac:dyDescent="0.25">
      <c r="A1598">
        <v>0</v>
      </c>
      <c r="B1598">
        <v>1</v>
      </c>
      <c r="C1598">
        <v>0</v>
      </c>
      <c r="E1598" s="87">
        <f t="shared" si="481"/>
        <v>1.462280267582817</v>
      </c>
      <c r="F1598" s="87">
        <f t="shared" si="482"/>
        <v>4.3157894714615983</v>
      </c>
      <c r="G1598" s="87">
        <f t="shared" si="483"/>
        <v>0.81188118804015652</v>
      </c>
      <c r="H1598" s="87">
        <f t="shared" si="484"/>
        <v>0.18811881195984348</v>
      </c>
      <c r="I1598" s="87">
        <f t="shared" si="485"/>
        <v>-1.6706815372567037</v>
      </c>
      <c r="K1598" s="76">
        <f t="shared" si="486"/>
        <v>1.462280267582817</v>
      </c>
      <c r="L1598" s="76">
        <f t="shared" si="487"/>
        <v>4.3157894714615983</v>
      </c>
      <c r="M1598" s="76">
        <f t="shared" si="488"/>
        <v>0.81188118804015652</v>
      </c>
      <c r="N1598" s="76">
        <f t="shared" si="489"/>
        <v>0.18811881195984348</v>
      </c>
      <c r="O1598" s="76">
        <f t="shared" si="490"/>
        <v>-1.6706815372567037</v>
      </c>
      <c r="Q1598" s="76">
        <f t="shared" si="491"/>
        <v>1.462280267582817</v>
      </c>
      <c r="R1598" s="76">
        <f t="shared" si="492"/>
        <v>4.3157894714615983</v>
      </c>
      <c r="S1598" s="76">
        <f t="shared" si="493"/>
        <v>0.81188118804015652</v>
      </c>
      <c r="T1598" s="76">
        <f t="shared" si="494"/>
        <v>0.18811881195984348</v>
      </c>
      <c r="U1598" s="76">
        <f t="shared" si="495"/>
        <v>-1.6706815372567037</v>
      </c>
      <c r="W1598" s="76">
        <f t="shared" si="496"/>
        <v>0</v>
      </c>
      <c r="X1598" s="76">
        <f t="shared" si="497"/>
        <v>1</v>
      </c>
      <c r="Y1598" s="76">
        <f t="shared" si="498"/>
        <v>0.5</v>
      </c>
      <c r="Z1598" s="76">
        <f t="shared" si="480"/>
        <v>0.5</v>
      </c>
      <c r="AA1598" s="76">
        <f t="shared" si="499"/>
        <v>-0.69314718055994529</v>
      </c>
    </row>
    <row r="1599" spans="1:27" x14ac:dyDescent="0.25">
      <c r="A1599">
        <v>0</v>
      </c>
      <c r="B1599">
        <v>0</v>
      </c>
      <c r="C1599">
        <v>1</v>
      </c>
      <c r="E1599" s="87">
        <f t="shared" si="481"/>
        <v>0</v>
      </c>
      <c r="F1599" s="87">
        <f t="shared" si="482"/>
        <v>1</v>
      </c>
      <c r="G1599" s="87">
        <f t="shared" si="483"/>
        <v>0.5</v>
      </c>
      <c r="H1599" s="87">
        <f t="shared" si="484"/>
        <v>0.5</v>
      </c>
      <c r="I1599" s="87">
        <f t="shared" si="485"/>
        <v>-0.69314718055994529</v>
      </c>
      <c r="K1599" s="76">
        <f t="shared" si="486"/>
        <v>0.605195533283861</v>
      </c>
      <c r="L1599" s="76">
        <f t="shared" si="487"/>
        <v>1.8316103146534117</v>
      </c>
      <c r="M1599" s="76">
        <f t="shared" si="488"/>
        <v>0.64684406084231982</v>
      </c>
      <c r="N1599" s="76">
        <f t="shared" si="489"/>
        <v>0.35315593915768018</v>
      </c>
      <c r="O1599" s="76">
        <f t="shared" si="490"/>
        <v>-1.0408455656056446</v>
      </c>
      <c r="Q1599" s="76">
        <f t="shared" si="491"/>
        <v>0.605195533283861</v>
      </c>
      <c r="R1599" s="76">
        <f t="shared" si="492"/>
        <v>1.8316103146534117</v>
      </c>
      <c r="S1599" s="76">
        <f t="shared" si="493"/>
        <v>0.64684406084231982</v>
      </c>
      <c r="T1599" s="76">
        <f t="shared" si="494"/>
        <v>0.35315593915768018</v>
      </c>
      <c r="U1599" s="76">
        <f t="shared" si="495"/>
        <v>-1.0408455656056446</v>
      </c>
      <c r="W1599" s="76">
        <f t="shared" si="496"/>
        <v>0</v>
      </c>
      <c r="X1599" s="76">
        <f t="shared" si="497"/>
        <v>1</v>
      </c>
      <c r="Y1599" s="76">
        <f t="shared" si="498"/>
        <v>0.5</v>
      </c>
      <c r="Z1599" s="76">
        <f t="shared" si="480"/>
        <v>0.5</v>
      </c>
      <c r="AA1599" s="76">
        <f t="shared" si="499"/>
        <v>-0.69314718055994529</v>
      </c>
    </row>
    <row r="1600" spans="1:27" x14ac:dyDescent="0.25">
      <c r="A1600">
        <v>0</v>
      </c>
      <c r="B1600">
        <v>0</v>
      </c>
      <c r="C1600">
        <v>1</v>
      </c>
      <c r="E1600" s="87">
        <f t="shared" si="481"/>
        <v>0</v>
      </c>
      <c r="F1600" s="87">
        <f t="shared" si="482"/>
        <v>1</v>
      </c>
      <c r="G1600" s="87">
        <f t="shared" si="483"/>
        <v>0.5</v>
      </c>
      <c r="H1600" s="87">
        <f t="shared" si="484"/>
        <v>0.5</v>
      </c>
      <c r="I1600" s="87">
        <f t="shared" si="485"/>
        <v>-0.69314718055994529</v>
      </c>
      <c r="K1600" s="76">
        <f t="shared" si="486"/>
        <v>0.605195533283861</v>
      </c>
      <c r="L1600" s="76">
        <f t="shared" si="487"/>
        <v>1.8316103146534117</v>
      </c>
      <c r="M1600" s="76">
        <f t="shared" si="488"/>
        <v>0.64684406084231982</v>
      </c>
      <c r="N1600" s="76">
        <f t="shared" si="489"/>
        <v>0.35315593915768018</v>
      </c>
      <c r="O1600" s="76">
        <f t="shared" si="490"/>
        <v>-1.0408455656056446</v>
      </c>
      <c r="Q1600" s="76">
        <f t="shared" si="491"/>
        <v>0.605195533283861</v>
      </c>
      <c r="R1600" s="76">
        <f t="shared" si="492"/>
        <v>1.8316103146534117</v>
      </c>
      <c r="S1600" s="76">
        <f t="shared" si="493"/>
        <v>0.64684406084231982</v>
      </c>
      <c r="T1600" s="76">
        <f t="shared" si="494"/>
        <v>0.35315593915768018</v>
      </c>
      <c r="U1600" s="76">
        <f t="shared" si="495"/>
        <v>-1.0408455656056446</v>
      </c>
      <c r="W1600" s="76">
        <f t="shared" si="496"/>
        <v>0</v>
      </c>
      <c r="X1600" s="76">
        <f t="shared" si="497"/>
        <v>1</v>
      </c>
      <c r="Y1600" s="76">
        <f t="shared" si="498"/>
        <v>0.5</v>
      </c>
      <c r="Z1600" s="76">
        <f t="shared" si="480"/>
        <v>0.5</v>
      </c>
      <c r="AA1600" s="76">
        <f t="shared" si="499"/>
        <v>-0.69314718055994529</v>
      </c>
    </row>
    <row r="1601" spans="1:27" x14ac:dyDescent="0.25">
      <c r="A1601">
        <v>0</v>
      </c>
      <c r="B1601">
        <v>1</v>
      </c>
      <c r="C1601">
        <v>1</v>
      </c>
      <c r="E1601" s="87">
        <f t="shared" si="481"/>
        <v>1.462280267582817</v>
      </c>
      <c r="F1601" s="87">
        <f t="shared" si="482"/>
        <v>4.3157894714615983</v>
      </c>
      <c r="G1601" s="87">
        <f t="shared" si="483"/>
        <v>0.81188118804015652</v>
      </c>
      <c r="H1601" s="87">
        <f t="shared" si="484"/>
        <v>0.18811881195984348</v>
      </c>
      <c r="I1601" s="87">
        <f t="shared" si="485"/>
        <v>-1.6706815372567037</v>
      </c>
      <c r="K1601" s="76">
        <f t="shared" si="486"/>
        <v>2.0674758008666778</v>
      </c>
      <c r="L1601" s="76">
        <f t="shared" si="487"/>
        <v>7.9048445118016568</v>
      </c>
      <c r="M1601" s="76">
        <f t="shared" si="488"/>
        <v>0.88770157652110693</v>
      </c>
      <c r="N1601" s="76">
        <f t="shared" si="489"/>
        <v>0.11229842347889307</v>
      </c>
      <c r="O1601" s="76">
        <f t="shared" si="490"/>
        <v>-2.1865954558145249</v>
      </c>
      <c r="Q1601" s="76">
        <f t="shared" si="491"/>
        <v>4.0773020688385255</v>
      </c>
      <c r="R1601" s="76">
        <f t="shared" si="492"/>
        <v>58.986114505249297</v>
      </c>
      <c r="S1601" s="76">
        <f t="shared" si="493"/>
        <v>0.98332947535862669</v>
      </c>
      <c r="T1601" s="76">
        <f t="shared" si="494"/>
        <v>1.6670524641373308E-2</v>
      </c>
      <c r="U1601" s="76">
        <f t="shared" si="495"/>
        <v>-4.0941131105267123</v>
      </c>
      <c r="W1601" s="76">
        <f t="shared" si="496"/>
        <v>0</v>
      </c>
      <c r="X1601" s="76">
        <f t="shared" si="497"/>
        <v>1</v>
      </c>
      <c r="Y1601" s="76">
        <f t="shared" si="498"/>
        <v>0.5</v>
      </c>
      <c r="Z1601" s="76">
        <f t="shared" si="480"/>
        <v>0.5</v>
      </c>
      <c r="AA1601" s="76">
        <f t="shared" si="499"/>
        <v>-0.69314718055994529</v>
      </c>
    </row>
    <row r="1602" spans="1:27" x14ac:dyDescent="0.25">
      <c r="A1602">
        <v>0</v>
      </c>
      <c r="B1602">
        <v>0</v>
      </c>
      <c r="C1602">
        <v>1</v>
      </c>
      <c r="E1602" s="87">
        <f t="shared" si="481"/>
        <v>0</v>
      </c>
      <c r="F1602" s="87">
        <f t="shared" si="482"/>
        <v>1</v>
      </c>
      <c r="G1602" s="87">
        <f t="shared" si="483"/>
        <v>0.5</v>
      </c>
      <c r="H1602" s="87">
        <f t="shared" si="484"/>
        <v>0.5</v>
      </c>
      <c r="I1602" s="87">
        <f t="shared" si="485"/>
        <v>-0.69314718055994529</v>
      </c>
      <c r="K1602" s="76">
        <f t="shared" si="486"/>
        <v>0.605195533283861</v>
      </c>
      <c r="L1602" s="76">
        <f t="shared" si="487"/>
        <v>1.8316103146534117</v>
      </c>
      <c r="M1602" s="76">
        <f t="shared" si="488"/>
        <v>0.64684406084231982</v>
      </c>
      <c r="N1602" s="76">
        <f t="shared" si="489"/>
        <v>0.35315593915768018</v>
      </c>
      <c r="O1602" s="76">
        <f t="shared" si="490"/>
        <v>-1.0408455656056446</v>
      </c>
      <c r="Q1602" s="76">
        <f t="shared" si="491"/>
        <v>0.605195533283861</v>
      </c>
      <c r="R1602" s="76">
        <f t="shared" si="492"/>
        <v>1.8316103146534117</v>
      </c>
      <c r="S1602" s="76">
        <f t="shared" si="493"/>
        <v>0.64684406084231982</v>
      </c>
      <c r="T1602" s="76">
        <f t="shared" si="494"/>
        <v>0.35315593915768018</v>
      </c>
      <c r="U1602" s="76">
        <f t="shared" si="495"/>
        <v>-1.0408455656056446</v>
      </c>
      <c r="W1602" s="76">
        <f t="shared" si="496"/>
        <v>0</v>
      </c>
      <c r="X1602" s="76">
        <f t="shared" si="497"/>
        <v>1</v>
      </c>
      <c r="Y1602" s="76">
        <f t="shared" si="498"/>
        <v>0.5</v>
      </c>
      <c r="Z1602" s="76">
        <f t="shared" si="480"/>
        <v>0.5</v>
      </c>
      <c r="AA1602" s="76">
        <f t="shared" si="499"/>
        <v>-0.69314718055994529</v>
      </c>
    </row>
    <row r="1603" spans="1:27" x14ac:dyDescent="0.25">
      <c r="A1603">
        <v>0</v>
      </c>
      <c r="B1603">
        <v>0</v>
      </c>
      <c r="C1603">
        <v>0</v>
      </c>
      <c r="E1603" s="87">
        <f t="shared" si="481"/>
        <v>0</v>
      </c>
      <c r="F1603" s="87">
        <f t="shared" si="482"/>
        <v>1</v>
      </c>
      <c r="G1603" s="87">
        <f t="shared" si="483"/>
        <v>0.5</v>
      </c>
      <c r="H1603" s="87">
        <f t="shared" si="484"/>
        <v>0.5</v>
      </c>
      <c r="I1603" s="87">
        <f t="shared" si="485"/>
        <v>-0.69314718055994529</v>
      </c>
      <c r="K1603" s="76">
        <f t="shared" si="486"/>
        <v>0</v>
      </c>
      <c r="L1603" s="76">
        <f t="shared" si="487"/>
        <v>1</v>
      </c>
      <c r="M1603" s="76">
        <f t="shared" si="488"/>
        <v>0.5</v>
      </c>
      <c r="N1603" s="76">
        <f t="shared" si="489"/>
        <v>0.5</v>
      </c>
      <c r="O1603" s="76">
        <f t="shared" si="490"/>
        <v>-0.69314718055994529</v>
      </c>
      <c r="Q1603" s="76">
        <f t="shared" si="491"/>
        <v>0</v>
      </c>
      <c r="R1603" s="76">
        <f t="shared" si="492"/>
        <v>1</v>
      </c>
      <c r="S1603" s="76">
        <f t="shared" si="493"/>
        <v>0.5</v>
      </c>
      <c r="T1603" s="76">
        <f t="shared" si="494"/>
        <v>0.5</v>
      </c>
      <c r="U1603" s="76">
        <f t="shared" si="495"/>
        <v>-0.69314718055994529</v>
      </c>
      <c r="W1603" s="76">
        <f t="shared" si="496"/>
        <v>0</v>
      </c>
      <c r="X1603" s="76">
        <f t="shared" si="497"/>
        <v>1</v>
      </c>
      <c r="Y1603" s="76">
        <f t="shared" si="498"/>
        <v>0.5</v>
      </c>
      <c r="Z1603" s="76">
        <f t="shared" si="480"/>
        <v>0.5</v>
      </c>
      <c r="AA1603" s="76">
        <f t="shared" si="499"/>
        <v>-0.69314718055994529</v>
      </c>
    </row>
    <row r="1604" spans="1:27" x14ac:dyDescent="0.25">
      <c r="A1604">
        <v>0</v>
      </c>
      <c r="B1604">
        <v>0</v>
      </c>
      <c r="C1604">
        <v>1</v>
      </c>
      <c r="E1604" s="87">
        <f t="shared" si="481"/>
        <v>0</v>
      </c>
      <c r="F1604" s="87">
        <f t="shared" si="482"/>
        <v>1</v>
      </c>
      <c r="G1604" s="87">
        <f t="shared" si="483"/>
        <v>0.5</v>
      </c>
      <c r="H1604" s="87">
        <f t="shared" si="484"/>
        <v>0.5</v>
      </c>
      <c r="I1604" s="87">
        <f t="shared" si="485"/>
        <v>-0.69314718055994529</v>
      </c>
      <c r="K1604" s="76">
        <f t="shared" si="486"/>
        <v>0.605195533283861</v>
      </c>
      <c r="L1604" s="76">
        <f t="shared" si="487"/>
        <v>1.8316103146534117</v>
      </c>
      <c r="M1604" s="76">
        <f t="shared" si="488"/>
        <v>0.64684406084231982</v>
      </c>
      <c r="N1604" s="76">
        <f t="shared" si="489"/>
        <v>0.35315593915768018</v>
      </c>
      <c r="O1604" s="76">
        <f t="shared" si="490"/>
        <v>-1.0408455656056446</v>
      </c>
      <c r="Q1604" s="76">
        <f t="shared" si="491"/>
        <v>0.605195533283861</v>
      </c>
      <c r="R1604" s="76">
        <f t="shared" si="492"/>
        <v>1.8316103146534117</v>
      </c>
      <c r="S1604" s="76">
        <f t="shared" si="493"/>
        <v>0.64684406084231982</v>
      </c>
      <c r="T1604" s="76">
        <f t="shared" si="494"/>
        <v>0.35315593915768018</v>
      </c>
      <c r="U1604" s="76">
        <f t="shared" si="495"/>
        <v>-1.0408455656056446</v>
      </c>
      <c r="W1604" s="76">
        <f t="shared" si="496"/>
        <v>0</v>
      </c>
      <c r="X1604" s="76">
        <f t="shared" si="497"/>
        <v>1</v>
      </c>
      <c r="Y1604" s="76">
        <f t="shared" si="498"/>
        <v>0.5</v>
      </c>
      <c r="Z1604" s="76">
        <f t="shared" si="480"/>
        <v>0.5</v>
      </c>
      <c r="AA1604" s="76">
        <f t="shared" si="499"/>
        <v>-0.69314718055994529</v>
      </c>
    </row>
    <row r="1605" spans="1:27" x14ac:dyDescent="0.25">
      <c r="A1605">
        <v>0</v>
      </c>
      <c r="B1605">
        <v>0</v>
      </c>
      <c r="C1605">
        <v>0</v>
      </c>
      <c r="E1605" s="87">
        <f t="shared" si="481"/>
        <v>0</v>
      </c>
      <c r="F1605" s="87">
        <f t="shared" si="482"/>
        <v>1</v>
      </c>
      <c r="G1605" s="87">
        <f t="shared" si="483"/>
        <v>0.5</v>
      </c>
      <c r="H1605" s="87">
        <f t="shared" si="484"/>
        <v>0.5</v>
      </c>
      <c r="I1605" s="87">
        <f t="shared" si="485"/>
        <v>-0.69314718055994529</v>
      </c>
      <c r="K1605" s="76">
        <f t="shared" si="486"/>
        <v>0</v>
      </c>
      <c r="L1605" s="76">
        <f t="shared" si="487"/>
        <v>1</v>
      </c>
      <c r="M1605" s="76">
        <f t="shared" si="488"/>
        <v>0.5</v>
      </c>
      <c r="N1605" s="76">
        <f t="shared" si="489"/>
        <v>0.5</v>
      </c>
      <c r="O1605" s="76">
        <f t="shared" si="490"/>
        <v>-0.69314718055994529</v>
      </c>
      <c r="Q1605" s="76">
        <f t="shared" si="491"/>
        <v>0</v>
      </c>
      <c r="R1605" s="76">
        <f t="shared" si="492"/>
        <v>1</v>
      </c>
      <c r="S1605" s="76">
        <f t="shared" si="493"/>
        <v>0.5</v>
      </c>
      <c r="T1605" s="76">
        <f t="shared" si="494"/>
        <v>0.5</v>
      </c>
      <c r="U1605" s="76">
        <f t="shared" si="495"/>
        <v>-0.69314718055994529</v>
      </c>
      <c r="W1605" s="76">
        <f t="shared" si="496"/>
        <v>0</v>
      </c>
      <c r="X1605" s="76">
        <f t="shared" si="497"/>
        <v>1</v>
      </c>
      <c r="Y1605" s="76">
        <f t="shared" si="498"/>
        <v>0.5</v>
      </c>
      <c r="Z1605" s="76">
        <f t="shared" si="480"/>
        <v>0.5</v>
      </c>
      <c r="AA1605" s="76">
        <f t="shared" si="499"/>
        <v>-0.69314718055994529</v>
      </c>
    </row>
    <row r="1606" spans="1:27" x14ac:dyDescent="0.25">
      <c r="A1606">
        <v>0</v>
      </c>
      <c r="B1606">
        <v>0</v>
      </c>
      <c r="C1606">
        <v>1</v>
      </c>
      <c r="E1606" s="87">
        <f t="shared" si="481"/>
        <v>0</v>
      </c>
      <c r="F1606" s="87">
        <f t="shared" si="482"/>
        <v>1</v>
      </c>
      <c r="G1606" s="87">
        <f t="shared" si="483"/>
        <v>0.5</v>
      </c>
      <c r="H1606" s="87">
        <f t="shared" si="484"/>
        <v>0.5</v>
      </c>
      <c r="I1606" s="87">
        <f t="shared" si="485"/>
        <v>-0.69314718055994529</v>
      </c>
      <c r="K1606" s="76">
        <f t="shared" si="486"/>
        <v>0.605195533283861</v>
      </c>
      <c r="L1606" s="76">
        <f t="shared" si="487"/>
        <v>1.8316103146534117</v>
      </c>
      <c r="M1606" s="76">
        <f t="shared" si="488"/>
        <v>0.64684406084231982</v>
      </c>
      <c r="N1606" s="76">
        <f t="shared" si="489"/>
        <v>0.35315593915768018</v>
      </c>
      <c r="O1606" s="76">
        <f t="shared" si="490"/>
        <v>-1.0408455656056446</v>
      </c>
      <c r="Q1606" s="76">
        <f t="shared" si="491"/>
        <v>0.605195533283861</v>
      </c>
      <c r="R1606" s="76">
        <f t="shared" si="492"/>
        <v>1.8316103146534117</v>
      </c>
      <c r="S1606" s="76">
        <f t="shared" si="493"/>
        <v>0.64684406084231982</v>
      </c>
      <c r="T1606" s="76">
        <f t="shared" si="494"/>
        <v>0.35315593915768018</v>
      </c>
      <c r="U1606" s="76">
        <f t="shared" si="495"/>
        <v>-1.0408455656056446</v>
      </c>
      <c r="W1606" s="76">
        <f t="shared" si="496"/>
        <v>0</v>
      </c>
      <c r="X1606" s="76">
        <f t="shared" si="497"/>
        <v>1</v>
      </c>
      <c r="Y1606" s="76">
        <f t="shared" si="498"/>
        <v>0.5</v>
      </c>
      <c r="Z1606" s="76">
        <f t="shared" si="480"/>
        <v>0.5</v>
      </c>
      <c r="AA1606" s="76">
        <f t="shared" si="499"/>
        <v>-0.69314718055994529</v>
      </c>
    </row>
    <row r="1607" spans="1:27" x14ac:dyDescent="0.25">
      <c r="A1607">
        <v>0</v>
      </c>
      <c r="B1607">
        <v>1</v>
      </c>
      <c r="C1607">
        <v>0</v>
      </c>
      <c r="E1607" s="87">
        <f t="shared" si="481"/>
        <v>1.462280267582817</v>
      </c>
      <c r="F1607" s="87">
        <f t="shared" si="482"/>
        <v>4.3157894714615983</v>
      </c>
      <c r="G1607" s="87">
        <f t="shared" si="483"/>
        <v>0.81188118804015652</v>
      </c>
      <c r="H1607" s="87">
        <f t="shared" si="484"/>
        <v>0.18811881195984348</v>
      </c>
      <c r="I1607" s="87">
        <f t="shared" si="485"/>
        <v>-1.6706815372567037</v>
      </c>
      <c r="K1607" s="76">
        <f t="shared" si="486"/>
        <v>1.462280267582817</v>
      </c>
      <c r="L1607" s="76">
        <f t="shared" si="487"/>
        <v>4.3157894714615983</v>
      </c>
      <c r="M1607" s="76">
        <f t="shared" si="488"/>
        <v>0.81188118804015652</v>
      </c>
      <c r="N1607" s="76">
        <f t="shared" si="489"/>
        <v>0.18811881195984348</v>
      </c>
      <c r="O1607" s="76">
        <f t="shared" si="490"/>
        <v>-1.6706815372567037</v>
      </c>
      <c r="Q1607" s="76">
        <f t="shared" si="491"/>
        <v>1.462280267582817</v>
      </c>
      <c r="R1607" s="76">
        <f t="shared" si="492"/>
        <v>4.3157894714615983</v>
      </c>
      <c r="S1607" s="76">
        <f t="shared" si="493"/>
        <v>0.81188118804015652</v>
      </c>
      <c r="T1607" s="76">
        <f t="shared" si="494"/>
        <v>0.18811881195984348</v>
      </c>
      <c r="U1607" s="76">
        <f t="shared" si="495"/>
        <v>-1.6706815372567037</v>
      </c>
      <c r="W1607" s="76">
        <f t="shared" si="496"/>
        <v>0</v>
      </c>
      <c r="X1607" s="76">
        <f t="shared" si="497"/>
        <v>1</v>
      </c>
      <c r="Y1607" s="76">
        <f t="shared" si="498"/>
        <v>0.5</v>
      </c>
      <c r="Z1607" s="76">
        <f t="shared" si="480"/>
        <v>0.5</v>
      </c>
      <c r="AA1607" s="76">
        <f t="shared" si="499"/>
        <v>-0.69314718055994529</v>
      </c>
    </row>
    <row r="1608" spans="1:27" x14ac:dyDescent="0.25">
      <c r="A1608">
        <v>0</v>
      </c>
      <c r="B1608">
        <v>1</v>
      </c>
      <c r="C1608">
        <v>1</v>
      </c>
      <c r="E1608" s="87">
        <f t="shared" si="481"/>
        <v>1.462280267582817</v>
      </c>
      <c r="F1608" s="87">
        <f t="shared" si="482"/>
        <v>4.3157894714615983</v>
      </c>
      <c r="G1608" s="87">
        <f t="shared" si="483"/>
        <v>0.81188118804015652</v>
      </c>
      <c r="H1608" s="87">
        <f t="shared" si="484"/>
        <v>0.18811881195984348</v>
      </c>
      <c r="I1608" s="87">
        <f t="shared" si="485"/>
        <v>-1.6706815372567037</v>
      </c>
      <c r="K1608" s="76">
        <f t="shared" si="486"/>
        <v>2.0674758008666778</v>
      </c>
      <c r="L1608" s="76">
        <f t="shared" si="487"/>
        <v>7.9048445118016568</v>
      </c>
      <c r="M1608" s="76">
        <f t="shared" si="488"/>
        <v>0.88770157652110693</v>
      </c>
      <c r="N1608" s="76">
        <f t="shared" si="489"/>
        <v>0.11229842347889307</v>
      </c>
      <c r="O1608" s="76">
        <f t="shared" si="490"/>
        <v>-2.1865954558145249</v>
      </c>
      <c r="Q1608" s="76">
        <f t="shared" si="491"/>
        <v>4.0773020688385255</v>
      </c>
      <c r="R1608" s="76">
        <f t="shared" si="492"/>
        <v>58.986114505249297</v>
      </c>
      <c r="S1608" s="76">
        <f t="shared" si="493"/>
        <v>0.98332947535862669</v>
      </c>
      <c r="T1608" s="76">
        <f t="shared" si="494"/>
        <v>1.6670524641373308E-2</v>
      </c>
      <c r="U1608" s="76">
        <f t="shared" si="495"/>
        <v>-4.0941131105267123</v>
      </c>
      <c r="W1608" s="76">
        <f t="shared" si="496"/>
        <v>0</v>
      </c>
      <c r="X1608" s="76">
        <f t="shared" si="497"/>
        <v>1</v>
      </c>
      <c r="Y1608" s="76">
        <f t="shared" si="498"/>
        <v>0.5</v>
      </c>
      <c r="Z1608" s="76">
        <f t="shared" si="480"/>
        <v>0.5</v>
      </c>
      <c r="AA1608" s="76">
        <f t="shared" si="499"/>
        <v>-0.69314718055994529</v>
      </c>
    </row>
    <row r="1609" spans="1:27" x14ac:dyDescent="0.25">
      <c r="A1609">
        <v>0</v>
      </c>
      <c r="B1609">
        <v>1</v>
      </c>
      <c r="C1609">
        <v>0</v>
      </c>
      <c r="E1609" s="87">
        <f t="shared" si="481"/>
        <v>1.462280267582817</v>
      </c>
      <c r="F1609" s="87">
        <f t="shared" si="482"/>
        <v>4.3157894714615983</v>
      </c>
      <c r="G1609" s="87">
        <f t="shared" si="483"/>
        <v>0.81188118804015652</v>
      </c>
      <c r="H1609" s="87">
        <f t="shared" si="484"/>
        <v>0.18811881195984348</v>
      </c>
      <c r="I1609" s="87">
        <f t="shared" si="485"/>
        <v>-1.6706815372567037</v>
      </c>
      <c r="K1609" s="76">
        <f t="shared" si="486"/>
        <v>1.462280267582817</v>
      </c>
      <c r="L1609" s="76">
        <f t="shared" si="487"/>
        <v>4.3157894714615983</v>
      </c>
      <c r="M1609" s="76">
        <f t="shared" si="488"/>
        <v>0.81188118804015652</v>
      </c>
      <c r="N1609" s="76">
        <f t="shared" si="489"/>
        <v>0.18811881195984348</v>
      </c>
      <c r="O1609" s="76">
        <f t="shared" si="490"/>
        <v>-1.6706815372567037</v>
      </c>
      <c r="Q1609" s="76">
        <f t="shared" si="491"/>
        <v>1.462280267582817</v>
      </c>
      <c r="R1609" s="76">
        <f t="shared" si="492"/>
        <v>4.3157894714615983</v>
      </c>
      <c r="S1609" s="76">
        <f t="shared" si="493"/>
        <v>0.81188118804015652</v>
      </c>
      <c r="T1609" s="76">
        <f t="shared" si="494"/>
        <v>0.18811881195984348</v>
      </c>
      <c r="U1609" s="76">
        <f t="shared" si="495"/>
        <v>-1.6706815372567037</v>
      </c>
      <c r="W1609" s="76">
        <f t="shared" si="496"/>
        <v>0</v>
      </c>
      <c r="X1609" s="76">
        <f t="shared" si="497"/>
        <v>1</v>
      </c>
      <c r="Y1609" s="76">
        <f t="shared" si="498"/>
        <v>0.5</v>
      </c>
      <c r="Z1609" s="76">
        <f t="shared" ref="Z1609:Z1672" si="500">IF(A1609=1,Y1609,1-Y1609)</f>
        <v>0.5</v>
      </c>
      <c r="AA1609" s="76">
        <f t="shared" si="499"/>
        <v>-0.69314718055994529</v>
      </c>
    </row>
    <row r="1610" spans="1:27" x14ac:dyDescent="0.25">
      <c r="A1610">
        <v>0</v>
      </c>
      <c r="B1610">
        <v>0</v>
      </c>
      <c r="C1610">
        <v>1</v>
      </c>
      <c r="E1610" s="87">
        <f t="shared" ref="E1610:E1673" si="501">$A$3+$B$3*$B1610</f>
        <v>0</v>
      </c>
      <c r="F1610" s="87">
        <f t="shared" ref="F1610:F1673" si="502">EXP(E1610)</f>
        <v>1</v>
      </c>
      <c r="G1610" s="87">
        <f t="shared" ref="G1610:G1673" si="503">F1610/(F1610+1)</f>
        <v>0.5</v>
      </c>
      <c r="H1610" s="87">
        <f t="shared" ref="H1610:H1673" si="504">IF($A1610=1,G1610,1-G1610)</f>
        <v>0.5</v>
      </c>
      <c r="I1610" s="87">
        <f t="shared" ref="I1610:I1673" si="505">LN(H1610)</f>
        <v>-0.69314718055994529</v>
      </c>
      <c r="K1610" s="76">
        <f t="shared" ref="K1610:K1673" si="506">$A$3+$B$3*$B1610+$C$3*$C1610</f>
        <v>0.605195533283861</v>
      </c>
      <c r="L1610" s="76">
        <f t="shared" ref="L1610:L1673" si="507">EXP(K1610)</f>
        <v>1.8316103146534117</v>
      </c>
      <c r="M1610" s="76">
        <f t="shared" ref="M1610:M1673" si="508">L1610/(L1610+1)</f>
        <v>0.64684406084231982</v>
      </c>
      <c r="N1610" s="76">
        <f t="shared" ref="N1610:N1673" si="509">IF($A1610=1,M1610,1-M1610)</f>
        <v>0.35315593915768018</v>
      </c>
      <c r="O1610" s="76">
        <f t="shared" ref="O1610:O1673" si="510">LN(N1610)</f>
        <v>-1.0408455656056446</v>
      </c>
      <c r="Q1610" s="76">
        <f t="shared" ref="Q1610:Q1673" si="511">$A$3+$B$3*$B1610+$C$3*$C1610+$D$3*$B1610*$C1610</f>
        <v>0.605195533283861</v>
      </c>
      <c r="R1610" s="76">
        <f t="shared" ref="R1610:R1673" si="512">EXP(Q1610)</f>
        <v>1.8316103146534117</v>
      </c>
      <c r="S1610" s="76">
        <f t="shared" ref="S1610:S1673" si="513">R1610/(R1610+1)</f>
        <v>0.64684406084231982</v>
      </c>
      <c r="T1610" s="76">
        <f t="shared" ref="T1610:T1673" si="514">IF($A1610=1,S1610,1-S1610)</f>
        <v>0.35315593915768018</v>
      </c>
      <c r="U1610" s="76">
        <f t="shared" ref="U1610:U1673" si="515">LN(T1610)</f>
        <v>-1.0408455656056446</v>
      </c>
      <c r="W1610" s="76">
        <f t="shared" ref="W1610:W1673" si="516">$A$3</f>
        <v>0</v>
      </c>
      <c r="X1610" s="76">
        <f t="shared" ref="X1610:X1673" si="517">EXP(W1610)</f>
        <v>1</v>
      </c>
      <c r="Y1610" s="76">
        <f t="shared" ref="Y1610:Y1673" si="518">X1610/(X1610+1)</f>
        <v>0.5</v>
      </c>
      <c r="Z1610" s="76">
        <f t="shared" si="500"/>
        <v>0.5</v>
      </c>
      <c r="AA1610" s="76">
        <f t="shared" ref="AA1610:AA1673" si="519">LN(Z1610)</f>
        <v>-0.69314718055994529</v>
      </c>
    </row>
    <row r="1611" spans="1:27" x14ac:dyDescent="0.25">
      <c r="A1611">
        <v>0</v>
      </c>
      <c r="B1611">
        <v>0</v>
      </c>
      <c r="C1611">
        <v>1</v>
      </c>
      <c r="E1611" s="87">
        <f t="shared" si="501"/>
        <v>0</v>
      </c>
      <c r="F1611" s="87">
        <f t="shared" si="502"/>
        <v>1</v>
      </c>
      <c r="G1611" s="87">
        <f t="shared" si="503"/>
        <v>0.5</v>
      </c>
      <c r="H1611" s="87">
        <f t="shared" si="504"/>
        <v>0.5</v>
      </c>
      <c r="I1611" s="87">
        <f t="shared" si="505"/>
        <v>-0.69314718055994529</v>
      </c>
      <c r="K1611" s="76">
        <f t="shared" si="506"/>
        <v>0.605195533283861</v>
      </c>
      <c r="L1611" s="76">
        <f t="shared" si="507"/>
        <v>1.8316103146534117</v>
      </c>
      <c r="M1611" s="76">
        <f t="shared" si="508"/>
        <v>0.64684406084231982</v>
      </c>
      <c r="N1611" s="76">
        <f t="shared" si="509"/>
        <v>0.35315593915768018</v>
      </c>
      <c r="O1611" s="76">
        <f t="shared" si="510"/>
        <v>-1.0408455656056446</v>
      </c>
      <c r="Q1611" s="76">
        <f t="shared" si="511"/>
        <v>0.605195533283861</v>
      </c>
      <c r="R1611" s="76">
        <f t="shared" si="512"/>
        <v>1.8316103146534117</v>
      </c>
      <c r="S1611" s="76">
        <f t="shared" si="513"/>
        <v>0.64684406084231982</v>
      </c>
      <c r="T1611" s="76">
        <f t="shared" si="514"/>
        <v>0.35315593915768018</v>
      </c>
      <c r="U1611" s="76">
        <f t="shared" si="515"/>
        <v>-1.0408455656056446</v>
      </c>
      <c r="W1611" s="76">
        <f t="shared" si="516"/>
        <v>0</v>
      </c>
      <c r="X1611" s="76">
        <f t="shared" si="517"/>
        <v>1</v>
      </c>
      <c r="Y1611" s="76">
        <f t="shared" si="518"/>
        <v>0.5</v>
      </c>
      <c r="Z1611" s="76">
        <f t="shared" si="500"/>
        <v>0.5</v>
      </c>
      <c r="AA1611" s="76">
        <f t="shared" si="519"/>
        <v>-0.69314718055994529</v>
      </c>
    </row>
    <row r="1612" spans="1:27" x14ac:dyDescent="0.25">
      <c r="A1612">
        <v>0</v>
      </c>
      <c r="B1612">
        <v>0</v>
      </c>
      <c r="C1612">
        <v>0</v>
      </c>
      <c r="E1612" s="87">
        <f t="shared" si="501"/>
        <v>0</v>
      </c>
      <c r="F1612" s="87">
        <f t="shared" si="502"/>
        <v>1</v>
      </c>
      <c r="G1612" s="87">
        <f t="shared" si="503"/>
        <v>0.5</v>
      </c>
      <c r="H1612" s="87">
        <f t="shared" si="504"/>
        <v>0.5</v>
      </c>
      <c r="I1612" s="87">
        <f t="shared" si="505"/>
        <v>-0.69314718055994529</v>
      </c>
      <c r="K1612" s="76">
        <f t="shared" si="506"/>
        <v>0</v>
      </c>
      <c r="L1612" s="76">
        <f t="shared" si="507"/>
        <v>1</v>
      </c>
      <c r="M1612" s="76">
        <f t="shared" si="508"/>
        <v>0.5</v>
      </c>
      <c r="N1612" s="76">
        <f t="shared" si="509"/>
        <v>0.5</v>
      </c>
      <c r="O1612" s="76">
        <f t="shared" si="510"/>
        <v>-0.69314718055994529</v>
      </c>
      <c r="Q1612" s="76">
        <f t="shared" si="511"/>
        <v>0</v>
      </c>
      <c r="R1612" s="76">
        <f t="shared" si="512"/>
        <v>1</v>
      </c>
      <c r="S1612" s="76">
        <f t="shared" si="513"/>
        <v>0.5</v>
      </c>
      <c r="T1612" s="76">
        <f t="shared" si="514"/>
        <v>0.5</v>
      </c>
      <c r="U1612" s="76">
        <f t="shared" si="515"/>
        <v>-0.69314718055994529</v>
      </c>
      <c r="W1612" s="76">
        <f t="shared" si="516"/>
        <v>0</v>
      </c>
      <c r="X1612" s="76">
        <f t="shared" si="517"/>
        <v>1</v>
      </c>
      <c r="Y1612" s="76">
        <f t="shared" si="518"/>
        <v>0.5</v>
      </c>
      <c r="Z1612" s="76">
        <f t="shared" si="500"/>
        <v>0.5</v>
      </c>
      <c r="AA1612" s="76">
        <f t="shared" si="519"/>
        <v>-0.69314718055994529</v>
      </c>
    </row>
    <row r="1613" spans="1:27" x14ac:dyDescent="0.25">
      <c r="A1613">
        <v>0</v>
      </c>
      <c r="B1613">
        <v>1</v>
      </c>
      <c r="C1613">
        <v>1</v>
      </c>
      <c r="E1613" s="87">
        <f t="shared" si="501"/>
        <v>1.462280267582817</v>
      </c>
      <c r="F1613" s="87">
        <f t="shared" si="502"/>
        <v>4.3157894714615983</v>
      </c>
      <c r="G1613" s="87">
        <f t="shared" si="503"/>
        <v>0.81188118804015652</v>
      </c>
      <c r="H1613" s="87">
        <f t="shared" si="504"/>
        <v>0.18811881195984348</v>
      </c>
      <c r="I1613" s="87">
        <f t="shared" si="505"/>
        <v>-1.6706815372567037</v>
      </c>
      <c r="K1613" s="76">
        <f t="shared" si="506"/>
        <v>2.0674758008666778</v>
      </c>
      <c r="L1613" s="76">
        <f t="shared" si="507"/>
        <v>7.9048445118016568</v>
      </c>
      <c r="M1613" s="76">
        <f t="shared" si="508"/>
        <v>0.88770157652110693</v>
      </c>
      <c r="N1613" s="76">
        <f t="shared" si="509"/>
        <v>0.11229842347889307</v>
      </c>
      <c r="O1613" s="76">
        <f t="shared" si="510"/>
        <v>-2.1865954558145249</v>
      </c>
      <c r="Q1613" s="76">
        <f t="shared" si="511"/>
        <v>4.0773020688385255</v>
      </c>
      <c r="R1613" s="76">
        <f t="shared" si="512"/>
        <v>58.986114505249297</v>
      </c>
      <c r="S1613" s="76">
        <f t="shared" si="513"/>
        <v>0.98332947535862669</v>
      </c>
      <c r="T1613" s="76">
        <f t="shared" si="514"/>
        <v>1.6670524641373308E-2</v>
      </c>
      <c r="U1613" s="76">
        <f t="shared" si="515"/>
        <v>-4.0941131105267123</v>
      </c>
      <c r="W1613" s="76">
        <f t="shared" si="516"/>
        <v>0</v>
      </c>
      <c r="X1613" s="76">
        <f t="shared" si="517"/>
        <v>1</v>
      </c>
      <c r="Y1613" s="76">
        <f t="shared" si="518"/>
        <v>0.5</v>
      </c>
      <c r="Z1613" s="76">
        <f t="shared" si="500"/>
        <v>0.5</v>
      </c>
      <c r="AA1613" s="76">
        <f t="shared" si="519"/>
        <v>-0.69314718055994529</v>
      </c>
    </row>
    <row r="1614" spans="1:27" x14ac:dyDescent="0.25">
      <c r="A1614">
        <v>0</v>
      </c>
      <c r="B1614">
        <v>0</v>
      </c>
      <c r="C1614">
        <v>1</v>
      </c>
      <c r="E1614" s="87">
        <f t="shared" si="501"/>
        <v>0</v>
      </c>
      <c r="F1614" s="87">
        <f t="shared" si="502"/>
        <v>1</v>
      </c>
      <c r="G1614" s="87">
        <f t="shared" si="503"/>
        <v>0.5</v>
      </c>
      <c r="H1614" s="87">
        <f t="shared" si="504"/>
        <v>0.5</v>
      </c>
      <c r="I1614" s="87">
        <f t="shared" si="505"/>
        <v>-0.69314718055994529</v>
      </c>
      <c r="K1614" s="76">
        <f t="shared" si="506"/>
        <v>0.605195533283861</v>
      </c>
      <c r="L1614" s="76">
        <f t="shared" si="507"/>
        <v>1.8316103146534117</v>
      </c>
      <c r="M1614" s="76">
        <f t="shared" si="508"/>
        <v>0.64684406084231982</v>
      </c>
      <c r="N1614" s="76">
        <f t="shared" si="509"/>
        <v>0.35315593915768018</v>
      </c>
      <c r="O1614" s="76">
        <f t="shared" si="510"/>
        <v>-1.0408455656056446</v>
      </c>
      <c r="Q1614" s="76">
        <f t="shared" si="511"/>
        <v>0.605195533283861</v>
      </c>
      <c r="R1614" s="76">
        <f t="shared" si="512"/>
        <v>1.8316103146534117</v>
      </c>
      <c r="S1614" s="76">
        <f t="shared" si="513"/>
        <v>0.64684406084231982</v>
      </c>
      <c r="T1614" s="76">
        <f t="shared" si="514"/>
        <v>0.35315593915768018</v>
      </c>
      <c r="U1614" s="76">
        <f t="shared" si="515"/>
        <v>-1.0408455656056446</v>
      </c>
      <c r="W1614" s="76">
        <f t="shared" si="516"/>
        <v>0</v>
      </c>
      <c r="X1614" s="76">
        <f t="shared" si="517"/>
        <v>1</v>
      </c>
      <c r="Y1614" s="76">
        <f t="shared" si="518"/>
        <v>0.5</v>
      </c>
      <c r="Z1614" s="76">
        <f t="shared" si="500"/>
        <v>0.5</v>
      </c>
      <c r="AA1614" s="76">
        <f t="shared" si="519"/>
        <v>-0.69314718055994529</v>
      </c>
    </row>
    <row r="1615" spans="1:27" x14ac:dyDescent="0.25">
      <c r="A1615">
        <v>0</v>
      </c>
      <c r="B1615">
        <v>0</v>
      </c>
      <c r="C1615">
        <v>1</v>
      </c>
      <c r="E1615" s="87">
        <f t="shared" si="501"/>
        <v>0</v>
      </c>
      <c r="F1615" s="87">
        <f t="shared" si="502"/>
        <v>1</v>
      </c>
      <c r="G1615" s="87">
        <f t="shared" si="503"/>
        <v>0.5</v>
      </c>
      <c r="H1615" s="87">
        <f t="shared" si="504"/>
        <v>0.5</v>
      </c>
      <c r="I1615" s="87">
        <f t="shared" si="505"/>
        <v>-0.69314718055994529</v>
      </c>
      <c r="K1615" s="76">
        <f t="shared" si="506"/>
        <v>0.605195533283861</v>
      </c>
      <c r="L1615" s="76">
        <f t="shared" si="507"/>
        <v>1.8316103146534117</v>
      </c>
      <c r="M1615" s="76">
        <f t="shared" si="508"/>
        <v>0.64684406084231982</v>
      </c>
      <c r="N1615" s="76">
        <f t="shared" si="509"/>
        <v>0.35315593915768018</v>
      </c>
      <c r="O1615" s="76">
        <f t="shared" si="510"/>
        <v>-1.0408455656056446</v>
      </c>
      <c r="Q1615" s="76">
        <f t="shared" si="511"/>
        <v>0.605195533283861</v>
      </c>
      <c r="R1615" s="76">
        <f t="shared" si="512"/>
        <v>1.8316103146534117</v>
      </c>
      <c r="S1615" s="76">
        <f t="shared" si="513"/>
        <v>0.64684406084231982</v>
      </c>
      <c r="T1615" s="76">
        <f t="shared" si="514"/>
        <v>0.35315593915768018</v>
      </c>
      <c r="U1615" s="76">
        <f t="shared" si="515"/>
        <v>-1.0408455656056446</v>
      </c>
      <c r="W1615" s="76">
        <f t="shared" si="516"/>
        <v>0</v>
      </c>
      <c r="X1615" s="76">
        <f t="shared" si="517"/>
        <v>1</v>
      </c>
      <c r="Y1615" s="76">
        <f t="shared" si="518"/>
        <v>0.5</v>
      </c>
      <c r="Z1615" s="76">
        <f t="shared" si="500"/>
        <v>0.5</v>
      </c>
      <c r="AA1615" s="76">
        <f t="shared" si="519"/>
        <v>-0.69314718055994529</v>
      </c>
    </row>
    <row r="1616" spans="1:27" x14ac:dyDescent="0.25">
      <c r="A1616">
        <v>0</v>
      </c>
      <c r="B1616">
        <v>0</v>
      </c>
      <c r="C1616">
        <v>0</v>
      </c>
      <c r="E1616" s="87">
        <f t="shared" si="501"/>
        <v>0</v>
      </c>
      <c r="F1616" s="87">
        <f t="shared" si="502"/>
        <v>1</v>
      </c>
      <c r="G1616" s="87">
        <f t="shared" si="503"/>
        <v>0.5</v>
      </c>
      <c r="H1616" s="87">
        <f t="shared" si="504"/>
        <v>0.5</v>
      </c>
      <c r="I1616" s="87">
        <f t="shared" si="505"/>
        <v>-0.69314718055994529</v>
      </c>
      <c r="K1616" s="76">
        <f t="shared" si="506"/>
        <v>0</v>
      </c>
      <c r="L1616" s="76">
        <f t="shared" si="507"/>
        <v>1</v>
      </c>
      <c r="M1616" s="76">
        <f t="shared" si="508"/>
        <v>0.5</v>
      </c>
      <c r="N1616" s="76">
        <f t="shared" si="509"/>
        <v>0.5</v>
      </c>
      <c r="O1616" s="76">
        <f t="shared" si="510"/>
        <v>-0.69314718055994529</v>
      </c>
      <c r="Q1616" s="76">
        <f t="shared" si="511"/>
        <v>0</v>
      </c>
      <c r="R1616" s="76">
        <f t="shared" si="512"/>
        <v>1</v>
      </c>
      <c r="S1616" s="76">
        <f t="shared" si="513"/>
        <v>0.5</v>
      </c>
      <c r="T1616" s="76">
        <f t="shared" si="514"/>
        <v>0.5</v>
      </c>
      <c r="U1616" s="76">
        <f t="shared" si="515"/>
        <v>-0.69314718055994529</v>
      </c>
      <c r="W1616" s="76">
        <f t="shared" si="516"/>
        <v>0</v>
      </c>
      <c r="X1616" s="76">
        <f t="shared" si="517"/>
        <v>1</v>
      </c>
      <c r="Y1616" s="76">
        <f t="shared" si="518"/>
        <v>0.5</v>
      </c>
      <c r="Z1616" s="76">
        <f t="shared" si="500"/>
        <v>0.5</v>
      </c>
      <c r="AA1616" s="76">
        <f t="shared" si="519"/>
        <v>-0.69314718055994529</v>
      </c>
    </row>
    <row r="1617" spans="1:27" x14ac:dyDescent="0.25">
      <c r="A1617">
        <v>0</v>
      </c>
      <c r="B1617">
        <v>0</v>
      </c>
      <c r="C1617">
        <v>1</v>
      </c>
      <c r="E1617" s="87">
        <f t="shared" si="501"/>
        <v>0</v>
      </c>
      <c r="F1617" s="87">
        <f t="shared" si="502"/>
        <v>1</v>
      </c>
      <c r="G1617" s="87">
        <f t="shared" si="503"/>
        <v>0.5</v>
      </c>
      <c r="H1617" s="87">
        <f t="shared" si="504"/>
        <v>0.5</v>
      </c>
      <c r="I1617" s="87">
        <f t="shared" si="505"/>
        <v>-0.69314718055994529</v>
      </c>
      <c r="K1617" s="76">
        <f t="shared" si="506"/>
        <v>0.605195533283861</v>
      </c>
      <c r="L1617" s="76">
        <f t="shared" si="507"/>
        <v>1.8316103146534117</v>
      </c>
      <c r="M1617" s="76">
        <f t="shared" si="508"/>
        <v>0.64684406084231982</v>
      </c>
      <c r="N1617" s="76">
        <f t="shared" si="509"/>
        <v>0.35315593915768018</v>
      </c>
      <c r="O1617" s="76">
        <f t="shared" si="510"/>
        <v>-1.0408455656056446</v>
      </c>
      <c r="Q1617" s="76">
        <f t="shared" si="511"/>
        <v>0.605195533283861</v>
      </c>
      <c r="R1617" s="76">
        <f t="shared" si="512"/>
        <v>1.8316103146534117</v>
      </c>
      <c r="S1617" s="76">
        <f t="shared" si="513"/>
        <v>0.64684406084231982</v>
      </c>
      <c r="T1617" s="76">
        <f t="shared" si="514"/>
        <v>0.35315593915768018</v>
      </c>
      <c r="U1617" s="76">
        <f t="shared" si="515"/>
        <v>-1.0408455656056446</v>
      </c>
      <c r="W1617" s="76">
        <f t="shared" si="516"/>
        <v>0</v>
      </c>
      <c r="X1617" s="76">
        <f t="shared" si="517"/>
        <v>1</v>
      </c>
      <c r="Y1617" s="76">
        <f t="shared" si="518"/>
        <v>0.5</v>
      </c>
      <c r="Z1617" s="76">
        <f t="shared" si="500"/>
        <v>0.5</v>
      </c>
      <c r="AA1617" s="76">
        <f t="shared" si="519"/>
        <v>-0.69314718055994529</v>
      </c>
    </row>
    <row r="1618" spans="1:27" x14ac:dyDescent="0.25">
      <c r="A1618">
        <v>0</v>
      </c>
      <c r="B1618">
        <v>0</v>
      </c>
      <c r="C1618">
        <v>0</v>
      </c>
      <c r="E1618" s="87">
        <f t="shared" si="501"/>
        <v>0</v>
      </c>
      <c r="F1618" s="87">
        <f t="shared" si="502"/>
        <v>1</v>
      </c>
      <c r="G1618" s="87">
        <f t="shared" si="503"/>
        <v>0.5</v>
      </c>
      <c r="H1618" s="87">
        <f t="shared" si="504"/>
        <v>0.5</v>
      </c>
      <c r="I1618" s="87">
        <f t="shared" si="505"/>
        <v>-0.69314718055994529</v>
      </c>
      <c r="K1618" s="76">
        <f t="shared" si="506"/>
        <v>0</v>
      </c>
      <c r="L1618" s="76">
        <f t="shared" si="507"/>
        <v>1</v>
      </c>
      <c r="M1618" s="76">
        <f t="shared" si="508"/>
        <v>0.5</v>
      </c>
      <c r="N1618" s="76">
        <f t="shared" si="509"/>
        <v>0.5</v>
      </c>
      <c r="O1618" s="76">
        <f t="shared" si="510"/>
        <v>-0.69314718055994529</v>
      </c>
      <c r="Q1618" s="76">
        <f t="shared" si="511"/>
        <v>0</v>
      </c>
      <c r="R1618" s="76">
        <f t="shared" si="512"/>
        <v>1</v>
      </c>
      <c r="S1618" s="76">
        <f t="shared" si="513"/>
        <v>0.5</v>
      </c>
      <c r="T1618" s="76">
        <f t="shared" si="514"/>
        <v>0.5</v>
      </c>
      <c r="U1618" s="76">
        <f t="shared" si="515"/>
        <v>-0.69314718055994529</v>
      </c>
      <c r="W1618" s="76">
        <f t="shared" si="516"/>
        <v>0</v>
      </c>
      <c r="X1618" s="76">
        <f t="shared" si="517"/>
        <v>1</v>
      </c>
      <c r="Y1618" s="76">
        <f t="shared" si="518"/>
        <v>0.5</v>
      </c>
      <c r="Z1618" s="76">
        <f t="shared" si="500"/>
        <v>0.5</v>
      </c>
      <c r="AA1618" s="76">
        <f t="shared" si="519"/>
        <v>-0.69314718055994529</v>
      </c>
    </row>
    <row r="1619" spans="1:27" x14ac:dyDescent="0.25">
      <c r="A1619">
        <v>0</v>
      </c>
      <c r="B1619">
        <v>0</v>
      </c>
      <c r="C1619">
        <v>1</v>
      </c>
      <c r="E1619" s="87">
        <f t="shared" si="501"/>
        <v>0</v>
      </c>
      <c r="F1619" s="87">
        <f t="shared" si="502"/>
        <v>1</v>
      </c>
      <c r="G1619" s="87">
        <f t="shared" si="503"/>
        <v>0.5</v>
      </c>
      <c r="H1619" s="87">
        <f t="shared" si="504"/>
        <v>0.5</v>
      </c>
      <c r="I1619" s="87">
        <f t="shared" si="505"/>
        <v>-0.69314718055994529</v>
      </c>
      <c r="K1619" s="76">
        <f t="shared" si="506"/>
        <v>0.605195533283861</v>
      </c>
      <c r="L1619" s="76">
        <f t="shared" si="507"/>
        <v>1.8316103146534117</v>
      </c>
      <c r="M1619" s="76">
        <f t="shared" si="508"/>
        <v>0.64684406084231982</v>
      </c>
      <c r="N1619" s="76">
        <f t="shared" si="509"/>
        <v>0.35315593915768018</v>
      </c>
      <c r="O1619" s="76">
        <f t="shared" si="510"/>
        <v>-1.0408455656056446</v>
      </c>
      <c r="Q1619" s="76">
        <f t="shared" si="511"/>
        <v>0.605195533283861</v>
      </c>
      <c r="R1619" s="76">
        <f t="shared" si="512"/>
        <v>1.8316103146534117</v>
      </c>
      <c r="S1619" s="76">
        <f t="shared" si="513"/>
        <v>0.64684406084231982</v>
      </c>
      <c r="T1619" s="76">
        <f t="shared" si="514"/>
        <v>0.35315593915768018</v>
      </c>
      <c r="U1619" s="76">
        <f t="shared" si="515"/>
        <v>-1.0408455656056446</v>
      </c>
      <c r="W1619" s="76">
        <f t="shared" si="516"/>
        <v>0</v>
      </c>
      <c r="X1619" s="76">
        <f t="shared" si="517"/>
        <v>1</v>
      </c>
      <c r="Y1619" s="76">
        <f t="shared" si="518"/>
        <v>0.5</v>
      </c>
      <c r="Z1619" s="76">
        <f t="shared" si="500"/>
        <v>0.5</v>
      </c>
      <c r="AA1619" s="76">
        <f t="shared" si="519"/>
        <v>-0.69314718055994529</v>
      </c>
    </row>
    <row r="1620" spans="1:27" x14ac:dyDescent="0.25">
      <c r="A1620">
        <v>0</v>
      </c>
      <c r="B1620">
        <v>0</v>
      </c>
      <c r="C1620">
        <v>1</v>
      </c>
      <c r="E1620" s="87">
        <f t="shared" si="501"/>
        <v>0</v>
      </c>
      <c r="F1620" s="87">
        <f t="shared" si="502"/>
        <v>1</v>
      </c>
      <c r="G1620" s="87">
        <f t="shared" si="503"/>
        <v>0.5</v>
      </c>
      <c r="H1620" s="87">
        <f t="shared" si="504"/>
        <v>0.5</v>
      </c>
      <c r="I1620" s="87">
        <f t="shared" si="505"/>
        <v>-0.69314718055994529</v>
      </c>
      <c r="K1620" s="76">
        <f t="shared" si="506"/>
        <v>0.605195533283861</v>
      </c>
      <c r="L1620" s="76">
        <f t="shared" si="507"/>
        <v>1.8316103146534117</v>
      </c>
      <c r="M1620" s="76">
        <f t="shared" si="508"/>
        <v>0.64684406084231982</v>
      </c>
      <c r="N1620" s="76">
        <f t="shared" si="509"/>
        <v>0.35315593915768018</v>
      </c>
      <c r="O1620" s="76">
        <f t="shared" si="510"/>
        <v>-1.0408455656056446</v>
      </c>
      <c r="Q1620" s="76">
        <f t="shared" si="511"/>
        <v>0.605195533283861</v>
      </c>
      <c r="R1620" s="76">
        <f t="shared" si="512"/>
        <v>1.8316103146534117</v>
      </c>
      <c r="S1620" s="76">
        <f t="shared" si="513"/>
        <v>0.64684406084231982</v>
      </c>
      <c r="T1620" s="76">
        <f t="shared" si="514"/>
        <v>0.35315593915768018</v>
      </c>
      <c r="U1620" s="76">
        <f t="shared" si="515"/>
        <v>-1.0408455656056446</v>
      </c>
      <c r="W1620" s="76">
        <f t="shared" si="516"/>
        <v>0</v>
      </c>
      <c r="X1620" s="76">
        <f t="shared" si="517"/>
        <v>1</v>
      </c>
      <c r="Y1620" s="76">
        <f t="shared" si="518"/>
        <v>0.5</v>
      </c>
      <c r="Z1620" s="76">
        <f t="shared" si="500"/>
        <v>0.5</v>
      </c>
      <c r="AA1620" s="76">
        <f t="shared" si="519"/>
        <v>-0.69314718055994529</v>
      </c>
    </row>
    <row r="1621" spans="1:27" x14ac:dyDescent="0.25">
      <c r="A1621">
        <v>0</v>
      </c>
      <c r="B1621">
        <v>1</v>
      </c>
      <c r="C1621">
        <v>1</v>
      </c>
      <c r="E1621" s="87">
        <f t="shared" si="501"/>
        <v>1.462280267582817</v>
      </c>
      <c r="F1621" s="87">
        <f t="shared" si="502"/>
        <v>4.3157894714615983</v>
      </c>
      <c r="G1621" s="87">
        <f t="shared" si="503"/>
        <v>0.81188118804015652</v>
      </c>
      <c r="H1621" s="87">
        <f t="shared" si="504"/>
        <v>0.18811881195984348</v>
      </c>
      <c r="I1621" s="87">
        <f t="shared" si="505"/>
        <v>-1.6706815372567037</v>
      </c>
      <c r="K1621" s="76">
        <f t="shared" si="506"/>
        <v>2.0674758008666778</v>
      </c>
      <c r="L1621" s="76">
        <f t="shared" si="507"/>
        <v>7.9048445118016568</v>
      </c>
      <c r="M1621" s="76">
        <f t="shared" si="508"/>
        <v>0.88770157652110693</v>
      </c>
      <c r="N1621" s="76">
        <f t="shared" si="509"/>
        <v>0.11229842347889307</v>
      </c>
      <c r="O1621" s="76">
        <f t="shared" si="510"/>
        <v>-2.1865954558145249</v>
      </c>
      <c r="Q1621" s="76">
        <f t="shared" si="511"/>
        <v>4.0773020688385255</v>
      </c>
      <c r="R1621" s="76">
        <f t="shared" si="512"/>
        <v>58.986114505249297</v>
      </c>
      <c r="S1621" s="76">
        <f t="shared" si="513"/>
        <v>0.98332947535862669</v>
      </c>
      <c r="T1621" s="76">
        <f t="shared" si="514"/>
        <v>1.6670524641373308E-2</v>
      </c>
      <c r="U1621" s="76">
        <f t="shared" si="515"/>
        <v>-4.0941131105267123</v>
      </c>
      <c r="W1621" s="76">
        <f t="shared" si="516"/>
        <v>0</v>
      </c>
      <c r="X1621" s="76">
        <f t="shared" si="517"/>
        <v>1</v>
      </c>
      <c r="Y1621" s="76">
        <f t="shared" si="518"/>
        <v>0.5</v>
      </c>
      <c r="Z1621" s="76">
        <f t="shared" si="500"/>
        <v>0.5</v>
      </c>
      <c r="AA1621" s="76">
        <f t="shared" si="519"/>
        <v>-0.69314718055994529</v>
      </c>
    </row>
    <row r="1622" spans="1:27" x14ac:dyDescent="0.25">
      <c r="A1622">
        <v>0</v>
      </c>
      <c r="B1622">
        <v>0</v>
      </c>
      <c r="C1622">
        <v>1</v>
      </c>
      <c r="E1622" s="87">
        <f t="shared" si="501"/>
        <v>0</v>
      </c>
      <c r="F1622" s="87">
        <f t="shared" si="502"/>
        <v>1</v>
      </c>
      <c r="G1622" s="87">
        <f t="shared" si="503"/>
        <v>0.5</v>
      </c>
      <c r="H1622" s="87">
        <f t="shared" si="504"/>
        <v>0.5</v>
      </c>
      <c r="I1622" s="87">
        <f t="shared" si="505"/>
        <v>-0.69314718055994529</v>
      </c>
      <c r="K1622" s="76">
        <f t="shared" si="506"/>
        <v>0.605195533283861</v>
      </c>
      <c r="L1622" s="76">
        <f t="shared" si="507"/>
        <v>1.8316103146534117</v>
      </c>
      <c r="M1622" s="76">
        <f t="shared" si="508"/>
        <v>0.64684406084231982</v>
      </c>
      <c r="N1622" s="76">
        <f t="shared" si="509"/>
        <v>0.35315593915768018</v>
      </c>
      <c r="O1622" s="76">
        <f t="shared" si="510"/>
        <v>-1.0408455656056446</v>
      </c>
      <c r="Q1622" s="76">
        <f t="shared" si="511"/>
        <v>0.605195533283861</v>
      </c>
      <c r="R1622" s="76">
        <f t="shared" si="512"/>
        <v>1.8316103146534117</v>
      </c>
      <c r="S1622" s="76">
        <f t="shared" si="513"/>
        <v>0.64684406084231982</v>
      </c>
      <c r="T1622" s="76">
        <f t="shared" si="514"/>
        <v>0.35315593915768018</v>
      </c>
      <c r="U1622" s="76">
        <f t="shared" si="515"/>
        <v>-1.0408455656056446</v>
      </c>
      <c r="W1622" s="76">
        <f t="shared" si="516"/>
        <v>0</v>
      </c>
      <c r="X1622" s="76">
        <f t="shared" si="517"/>
        <v>1</v>
      </c>
      <c r="Y1622" s="76">
        <f t="shared" si="518"/>
        <v>0.5</v>
      </c>
      <c r="Z1622" s="76">
        <f t="shared" si="500"/>
        <v>0.5</v>
      </c>
      <c r="AA1622" s="76">
        <f t="shared" si="519"/>
        <v>-0.69314718055994529</v>
      </c>
    </row>
    <row r="1623" spans="1:27" x14ac:dyDescent="0.25">
      <c r="A1623">
        <v>0</v>
      </c>
      <c r="B1623">
        <v>1</v>
      </c>
      <c r="C1623">
        <v>1</v>
      </c>
      <c r="E1623" s="87">
        <f t="shared" si="501"/>
        <v>1.462280267582817</v>
      </c>
      <c r="F1623" s="87">
        <f t="shared" si="502"/>
        <v>4.3157894714615983</v>
      </c>
      <c r="G1623" s="87">
        <f t="shared" si="503"/>
        <v>0.81188118804015652</v>
      </c>
      <c r="H1623" s="87">
        <f t="shared" si="504"/>
        <v>0.18811881195984348</v>
      </c>
      <c r="I1623" s="87">
        <f t="shared" si="505"/>
        <v>-1.6706815372567037</v>
      </c>
      <c r="K1623" s="76">
        <f t="shared" si="506"/>
        <v>2.0674758008666778</v>
      </c>
      <c r="L1623" s="76">
        <f t="shared" si="507"/>
        <v>7.9048445118016568</v>
      </c>
      <c r="M1623" s="76">
        <f t="shared" si="508"/>
        <v>0.88770157652110693</v>
      </c>
      <c r="N1623" s="76">
        <f t="shared" si="509"/>
        <v>0.11229842347889307</v>
      </c>
      <c r="O1623" s="76">
        <f t="shared" si="510"/>
        <v>-2.1865954558145249</v>
      </c>
      <c r="Q1623" s="76">
        <f t="shared" si="511"/>
        <v>4.0773020688385255</v>
      </c>
      <c r="R1623" s="76">
        <f t="shared" si="512"/>
        <v>58.986114505249297</v>
      </c>
      <c r="S1623" s="76">
        <f t="shared" si="513"/>
        <v>0.98332947535862669</v>
      </c>
      <c r="T1623" s="76">
        <f t="shared" si="514"/>
        <v>1.6670524641373308E-2</v>
      </c>
      <c r="U1623" s="76">
        <f t="shared" si="515"/>
        <v>-4.0941131105267123</v>
      </c>
      <c r="W1623" s="76">
        <f t="shared" si="516"/>
        <v>0</v>
      </c>
      <c r="X1623" s="76">
        <f t="shared" si="517"/>
        <v>1</v>
      </c>
      <c r="Y1623" s="76">
        <f t="shared" si="518"/>
        <v>0.5</v>
      </c>
      <c r="Z1623" s="76">
        <f t="shared" si="500"/>
        <v>0.5</v>
      </c>
      <c r="AA1623" s="76">
        <f t="shared" si="519"/>
        <v>-0.69314718055994529</v>
      </c>
    </row>
    <row r="1624" spans="1:27" x14ac:dyDescent="0.25">
      <c r="A1624">
        <v>0</v>
      </c>
      <c r="B1624">
        <v>0</v>
      </c>
      <c r="C1624">
        <v>1</v>
      </c>
      <c r="E1624" s="87">
        <f t="shared" si="501"/>
        <v>0</v>
      </c>
      <c r="F1624" s="87">
        <f t="shared" si="502"/>
        <v>1</v>
      </c>
      <c r="G1624" s="87">
        <f t="shared" si="503"/>
        <v>0.5</v>
      </c>
      <c r="H1624" s="87">
        <f t="shared" si="504"/>
        <v>0.5</v>
      </c>
      <c r="I1624" s="87">
        <f t="shared" si="505"/>
        <v>-0.69314718055994529</v>
      </c>
      <c r="K1624" s="76">
        <f t="shared" si="506"/>
        <v>0.605195533283861</v>
      </c>
      <c r="L1624" s="76">
        <f t="shared" si="507"/>
        <v>1.8316103146534117</v>
      </c>
      <c r="M1624" s="76">
        <f t="shared" si="508"/>
        <v>0.64684406084231982</v>
      </c>
      <c r="N1624" s="76">
        <f t="shared" si="509"/>
        <v>0.35315593915768018</v>
      </c>
      <c r="O1624" s="76">
        <f t="shared" si="510"/>
        <v>-1.0408455656056446</v>
      </c>
      <c r="Q1624" s="76">
        <f t="shared" si="511"/>
        <v>0.605195533283861</v>
      </c>
      <c r="R1624" s="76">
        <f t="shared" si="512"/>
        <v>1.8316103146534117</v>
      </c>
      <c r="S1624" s="76">
        <f t="shared" si="513"/>
        <v>0.64684406084231982</v>
      </c>
      <c r="T1624" s="76">
        <f t="shared" si="514"/>
        <v>0.35315593915768018</v>
      </c>
      <c r="U1624" s="76">
        <f t="shared" si="515"/>
        <v>-1.0408455656056446</v>
      </c>
      <c r="W1624" s="76">
        <f t="shared" si="516"/>
        <v>0</v>
      </c>
      <c r="X1624" s="76">
        <f t="shared" si="517"/>
        <v>1</v>
      </c>
      <c r="Y1624" s="76">
        <f t="shared" si="518"/>
        <v>0.5</v>
      </c>
      <c r="Z1624" s="76">
        <f t="shared" si="500"/>
        <v>0.5</v>
      </c>
      <c r="AA1624" s="76">
        <f t="shared" si="519"/>
        <v>-0.69314718055994529</v>
      </c>
    </row>
    <row r="1625" spans="1:27" x14ac:dyDescent="0.25">
      <c r="A1625">
        <v>0</v>
      </c>
      <c r="B1625">
        <v>0</v>
      </c>
      <c r="C1625">
        <v>0</v>
      </c>
      <c r="E1625" s="87">
        <f t="shared" si="501"/>
        <v>0</v>
      </c>
      <c r="F1625" s="87">
        <f t="shared" si="502"/>
        <v>1</v>
      </c>
      <c r="G1625" s="87">
        <f t="shared" si="503"/>
        <v>0.5</v>
      </c>
      <c r="H1625" s="87">
        <f t="shared" si="504"/>
        <v>0.5</v>
      </c>
      <c r="I1625" s="87">
        <f t="shared" si="505"/>
        <v>-0.69314718055994529</v>
      </c>
      <c r="K1625" s="76">
        <f t="shared" si="506"/>
        <v>0</v>
      </c>
      <c r="L1625" s="76">
        <f t="shared" si="507"/>
        <v>1</v>
      </c>
      <c r="M1625" s="76">
        <f t="shared" si="508"/>
        <v>0.5</v>
      </c>
      <c r="N1625" s="76">
        <f t="shared" si="509"/>
        <v>0.5</v>
      </c>
      <c r="O1625" s="76">
        <f t="shared" si="510"/>
        <v>-0.69314718055994529</v>
      </c>
      <c r="Q1625" s="76">
        <f t="shared" si="511"/>
        <v>0</v>
      </c>
      <c r="R1625" s="76">
        <f t="shared" si="512"/>
        <v>1</v>
      </c>
      <c r="S1625" s="76">
        <f t="shared" si="513"/>
        <v>0.5</v>
      </c>
      <c r="T1625" s="76">
        <f t="shared" si="514"/>
        <v>0.5</v>
      </c>
      <c r="U1625" s="76">
        <f t="shared" si="515"/>
        <v>-0.69314718055994529</v>
      </c>
      <c r="W1625" s="76">
        <f t="shared" si="516"/>
        <v>0</v>
      </c>
      <c r="X1625" s="76">
        <f t="shared" si="517"/>
        <v>1</v>
      </c>
      <c r="Y1625" s="76">
        <f t="shared" si="518"/>
        <v>0.5</v>
      </c>
      <c r="Z1625" s="76">
        <f t="shared" si="500"/>
        <v>0.5</v>
      </c>
      <c r="AA1625" s="76">
        <f t="shared" si="519"/>
        <v>-0.69314718055994529</v>
      </c>
    </row>
    <row r="1626" spans="1:27" x14ac:dyDescent="0.25">
      <c r="A1626">
        <v>0</v>
      </c>
      <c r="B1626">
        <v>0</v>
      </c>
      <c r="C1626">
        <v>0</v>
      </c>
      <c r="E1626" s="87">
        <f t="shared" si="501"/>
        <v>0</v>
      </c>
      <c r="F1626" s="87">
        <f t="shared" si="502"/>
        <v>1</v>
      </c>
      <c r="G1626" s="87">
        <f t="shared" si="503"/>
        <v>0.5</v>
      </c>
      <c r="H1626" s="87">
        <f t="shared" si="504"/>
        <v>0.5</v>
      </c>
      <c r="I1626" s="87">
        <f t="shared" si="505"/>
        <v>-0.69314718055994529</v>
      </c>
      <c r="K1626" s="76">
        <f t="shared" si="506"/>
        <v>0</v>
      </c>
      <c r="L1626" s="76">
        <f t="shared" si="507"/>
        <v>1</v>
      </c>
      <c r="M1626" s="76">
        <f t="shared" si="508"/>
        <v>0.5</v>
      </c>
      <c r="N1626" s="76">
        <f t="shared" si="509"/>
        <v>0.5</v>
      </c>
      <c r="O1626" s="76">
        <f t="shared" si="510"/>
        <v>-0.69314718055994529</v>
      </c>
      <c r="Q1626" s="76">
        <f t="shared" si="511"/>
        <v>0</v>
      </c>
      <c r="R1626" s="76">
        <f t="shared" si="512"/>
        <v>1</v>
      </c>
      <c r="S1626" s="76">
        <f t="shared" si="513"/>
        <v>0.5</v>
      </c>
      <c r="T1626" s="76">
        <f t="shared" si="514"/>
        <v>0.5</v>
      </c>
      <c r="U1626" s="76">
        <f t="shared" si="515"/>
        <v>-0.69314718055994529</v>
      </c>
      <c r="W1626" s="76">
        <f t="shared" si="516"/>
        <v>0</v>
      </c>
      <c r="X1626" s="76">
        <f t="shared" si="517"/>
        <v>1</v>
      </c>
      <c r="Y1626" s="76">
        <f t="shared" si="518"/>
        <v>0.5</v>
      </c>
      <c r="Z1626" s="76">
        <f t="shared" si="500"/>
        <v>0.5</v>
      </c>
      <c r="AA1626" s="76">
        <f t="shared" si="519"/>
        <v>-0.69314718055994529</v>
      </c>
    </row>
    <row r="1627" spans="1:27" x14ac:dyDescent="0.25">
      <c r="A1627">
        <v>0</v>
      </c>
      <c r="B1627">
        <v>0</v>
      </c>
      <c r="C1627">
        <v>0</v>
      </c>
      <c r="E1627" s="87">
        <f t="shared" si="501"/>
        <v>0</v>
      </c>
      <c r="F1627" s="87">
        <f t="shared" si="502"/>
        <v>1</v>
      </c>
      <c r="G1627" s="87">
        <f t="shared" si="503"/>
        <v>0.5</v>
      </c>
      <c r="H1627" s="87">
        <f t="shared" si="504"/>
        <v>0.5</v>
      </c>
      <c r="I1627" s="87">
        <f t="shared" si="505"/>
        <v>-0.69314718055994529</v>
      </c>
      <c r="K1627" s="76">
        <f t="shared" si="506"/>
        <v>0</v>
      </c>
      <c r="L1627" s="76">
        <f t="shared" si="507"/>
        <v>1</v>
      </c>
      <c r="M1627" s="76">
        <f t="shared" si="508"/>
        <v>0.5</v>
      </c>
      <c r="N1627" s="76">
        <f t="shared" si="509"/>
        <v>0.5</v>
      </c>
      <c r="O1627" s="76">
        <f t="shared" si="510"/>
        <v>-0.69314718055994529</v>
      </c>
      <c r="Q1627" s="76">
        <f t="shared" si="511"/>
        <v>0</v>
      </c>
      <c r="R1627" s="76">
        <f t="shared" si="512"/>
        <v>1</v>
      </c>
      <c r="S1627" s="76">
        <f t="shared" si="513"/>
        <v>0.5</v>
      </c>
      <c r="T1627" s="76">
        <f t="shared" si="514"/>
        <v>0.5</v>
      </c>
      <c r="U1627" s="76">
        <f t="shared" si="515"/>
        <v>-0.69314718055994529</v>
      </c>
      <c r="W1627" s="76">
        <f t="shared" si="516"/>
        <v>0</v>
      </c>
      <c r="X1627" s="76">
        <f t="shared" si="517"/>
        <v>1</v>
      </c>
      <c r="Y1627" s="76">
        <f t="shared" si="518"/>
        <v>0.5</v>
      </c>
      <c r="Z1627" s="76">
        <f t="shared" si="500"/>
        <v>0.5</v>
      </c>
      <c r="AA1627" s="76">
        <f t="shared" si="519"/>
        <v>-0.69314718055994529</v>
      </c>
    </row>
    <row r="1628" spans="1:27" x14ac:dyDescent="0.25">
      <c r="A1628">
        <v>0</v>
      </c>
      <c r="B1628">
        <v>0</v>
      </c>
      <c r="C1628">
        <v>0</v>
      </c>
      <c r="E1628" s="87">
        <f t="shared" si="501"/>
        <v>0</v>
      </c>
      <c r="F1628" s="87">
        <f t="shared" si="502"/>
        <v>1</v>
      </c>
      <c r="G1628" s="87">
        <f t="shared" si="503"/>
        <v>0.5</v>
      </c>
      <c r="H1628" s="87">
        <f t="shared" si="504"/>
        <v>0.5</v>
      </c>
      <c r="I1628" s="87">
        <f t="shared" si="505"/>
        <v>-0.69314718055994529</v>
      </c>
      <c r="K1628" s="76">
        <f t="shared" si="506"/>
        <v>0</v>
      </c>
      <c r="L1628" s="76">
        <f t="shared" si="507"/>
        <v>1</v>
      </c>
      <c r="M1628" s="76">
        <f t="shared" si="508"/>
        <v>0.5</v>
      </c>
      <c r="N1628" s="76">
        <f t="shared" si="509"/>
        <v>0.5</v>
      </c>
      <c r="O1628" s="76">
        <f t="shared" si="510"/>
        <v>-0.69314718055994529</v>
      </c>
      <c r="Q1628" s="76">
        <f t="shared" si="511"/>
        <v>0</v>
      </c>
      <c r="R1628" s="76">
        <f t="shared" si="512"/>
        <v>1</v>
      </c>
      <c r="S1628" s="76">
        <f t="shared" si="513"/>
        <v>0.5</v>
      </c>
      <c r="T1628" s="76">
        <f t="shared" si="514"/>
        <v>0.5</v>
      </c>
      <c r="U1628" s="76">
        <f t="shared" si="515"/>
        <v>-0.69314718055994529</v>
      </c>
      <c r="W1628" s="76">
        <f t="shared" si="516"/>
        <v>0</v>
      </c>
      <c r="X1628" s="76">
        <f t="shared" si="517"/>
        <v>1</v>
      </c>
      <c r="Y1628" s="76">
        <f t="shared" si="518"/>
        <v>0.5</v>
      </c>
      <c r="Z1628" s="76">
        <f t="shared" si="500"/>
        <v>0.5</v>
      </c>
      <c r="AA1628" s="76">
        <f t="shared" si="519"/>
        <v>-0.69314718055994529</v>
      </c>
    </row>
    <row r="1629" spans="1:27" x14ac:dyDescent="0.25">
      <c r="A1629">
        <v>0</v>
      </c>
      <c r="B1629">
        <v>0</v>
      </c>
      <c r="C1629">
        <v>1</v>
      </c>
      <c r="E1629" s="87">
        <f t="shared" si="501"/>
        <v>0</v>
      </c>
      <c r="F1629" s="87">
        <f t="shared" si="502"/>
        <v>1</v>
      </c>
      <c r="G1629" s="87">
        <f t="shared" si="503"/>
        <v>0.5</v>
      </c>
      <c r="H1629" s="87">
        <f t="shared" si="504"/>
        <v>0.5</v>
      </c>
      <c r="I1629" s="87">
        <f t="shared" si="505"/>
        <v>-0.69314718055994529</v>
      </c>
      <c r="K1629" s="76">
        <f t="shared" si="506"/>
        <v>0.605195533283861</v>
      </c>
      <c r="L1629" s="76">
        <f t="shared" si="507"/>
        <v>1.8316103146534117</v>
      </c>
      <c r="M1629" s="76">
        <f t="shared" si="508"/>
        <v>0.64684406084231982</v>
      </c>
      <c r="N1629" s="76">
        <f t="shared" si="509"/>
        <v>0.35315593915768018</v>
      </c>
      <c r="O1629" s="76">
        <f t="shared" si="510"/>
        <v>-1.0408455656056446</v>
      </c>
      <c r="Q1629" s="76">
        <f t="shared" si="511"/>
        <v>0.605195533283861</v>
      </c>
      <c r="R1629" s="76">
        <f t="shared" si="512"/>
        <v>1.8316103146534117</v>
      </c>
      <c r="S1629" s="76">
        <f t="shared" si="513"/>
        <v>0.64684406084231982</v>
      </c>
      <c r="T1629" s="76">
        <f t="shared" si="514"/>
        <v>0.35315593915768018</v>
      </c>
      <c r="U1629" s="76">
        <f t="shared" si="515"/>
        <v>-1.0408455656056446</v>
      </c>
      <c r="W1629" s="76">
        <f t="shared" si="516"/>
        <v>0</v>
      </c>
      <c r="X1629" s="76">
        <f t="shared" si="517"/>
        <v>1</v>
      </c>
      <c r="Y1629" s="76">
        <f t="shared" si="518"/>
        <v>0.5</v>
      </c>
      <c r="Z1629" s="76">
        <f t="shared" si="500"/>
        <v>0.5</v>
      </c>
      <c r="AA1629" s="76">
        <f t="shared" si="519"/>
        <v>-0.69314718055994529</v>
      </c>
    </row>
    <row r="1630" spans="1:27" x14ac:dyDescent="0.25">
      <c r="A1630">
        <v>0</v>
      </c>
      <c r="B1630">
        <v>0</v>
      </c>
      <c r="C1630">
        <v>1</v>
      </c>
      <c r="E1630" s="87">
        <f t="shared" si="501"/>
        <v>0</v>
      </c>
      <c r="F1630" s="87">
        <f t="shared" si="502"/>
        <v>1</v>
      </c>
      <c r="G1630" s="87">
        <f t="shared" si="503"/>
        <v>0.5</v>
      </c>
      <c r="H1630" s="87">
        <f t="shared" si="504"/>
        <v>0.5</v>
      </c>
      <c r="I1630" s="87">
        <f t="shared" si="505"/>
        <v>-0.69314718055994529</v>
      </c>
      <c r="K1630" s="76">
        <f t="shared" si="506"/>
        <v>0.605195533283861</v>
      </c>
      <c r="L1630" s="76">
        <f t="shared" si="507"/>
        <v>1.8316103146534117</v>
      </c>
      <c r="M1630" s="76">
        <f t="shared" si="508"/>
        <v>0.64684406084231982</v>
      </c>
      <c r="N1630" s="76">
        <f t="shared" si="509"/>
        <v>0.35315593915768018</v>
      </c>
      <c r="O1630" s="76">
        <f t="shared" si="510"/>
        <v>-1.0408455656056446</v>
      </c>
      <c r="Q1630" s="76">
        <f t="shared" si="511"/>
        <v>0.605195533283861</v>
      </c>
      <c r="R1630" s="76">
        <f t="shared" si="512"/>
        <v>1.8316103146534117</v>
      </c>
      <c r="S1630" s="76">
        <f t="shared" si="513"/>
        <v>0.64684406084231982</v>
      </c>
      <c r="T1630" s="76">
        <f t="shared" si="514"/>
        <v>0.35315593915768018</v>
      </c>
      <c r="U1630" s="76">
        <f t="shared" si="515"/>
        <v>-1.0408455656056446</v>
      </c>
      <c r="W1630" s="76">
        <f t="shared" si="516"/>
        <v>0</v>
      </c>
      <c r="X1630" s="76">
        <f t="shared" si="517"/>
        <v>1</v>
      </c>
      <c r="Y1630" s="76">
        <f t="shared" si="518"/>
        <v>0.5</v>
      </c>
      <c r="Z1630" s="76">
        <f t="shared" si="500"/>
        <v>0.5</v>
      </c>
      <c r="AA1630" s="76">
        <f t="shared" si="519"/>
        <v>-0.69314718055994529</v>
      </c>
    </row>
    <row r="1631" spans="1:27" x14ac:dyDescent="0.25">
      <c r="A1631">
        <v>0</v>
      </c>
      <c r="B1631">
        <v>1</v>
      </c>
      <c r="C1631">
        <v>0</v>
      </c>
      <c r="E1631" s="87">
        <f t="shared" si="501"/>
        <v>1.462280267582817</v>
      </c>
      <c r="F1631" s="87">
        <f t="shared" si="502"/>
        <v>4.3157894714615983</v>
      </c>
      <c r="G1631" s="87">
        <f t="shared" si="503"/>
        <v>0.81188118804015652</v>
      </c>
      <c r="H1631" s="87">
        <f t="shared" si="504"/>
        <v>0.18811881195984348</v>
      </c>
      <c r="I1631" s="87">
        <f t="shared" si="505"/>
        <v>-1.6706815372567037</v>
      </c>
      <c r="K1631" s="76">
        <f t="shared" si="506"/>
        <v>1.462280267582817</v>
      </c>
      <c r="L1631" s="76">
        <f t="shared" si="507"/>
        <v>4.3157894714615983</v>
      </c>
      <c r="M1631" s="76">
        <f t="shared" si="508"/>
        <v>0.81188118804015652</v>
      </c>
      <c r="N1631" s="76">
        <f t="shared" si="509"/>
        <v>0.18811881195984348</v>
      </c>
      <c r="O1631" s="76">
        <f t="shared" si="510"/>
        <v>-1.6706815372567037</v>
      </c>
      <c r="Q1631" s="76">
        <f t="shared" si="511"/>
        <v>1.462280267582817</v>
      </c>
      <c r="R1631" s="76">
        <f t="shared" si="512"/>
        <v>4.3157894714615983</v>
      </c>
      <c r="S1631" s="76">
        <f t="shared" si="513"/>
        <v>0.81188118804015652</v>
      </c>
      <c r="T1631" s="76">
        <f t="shared" si="514"/>
        <v>0.18811881195984348</v>
      </c>
      <c r="U1631" s="76">
        <f t="shared" si="515"/>
        <v>-1.6706815372567037</v>
      </c>
      <c r="W1631" s="76">
        <f t="shared" si="516"/>
        <v>0</v>
      </c>
      <c r="X1631" s="76">
        <f t="shared" si="517"/>
        <v>1</v>
      </c>
      <c r="Y1631" s="76">
        <f t="shared" si="518"/>
        <v>0.5</v>
      </c>
      <c r="Z1631" s="76">
        <f t="shared" si="500"/>
        <v>0.5</v>
      </c>
      <c r="AA1631" s="76">
        <f t="shared" si="519"/>
        <v>-0.69314718055994529</v>
      </c>
    </row>
    <row r="1632" spans="1:27" x14ac:dyDescent="0.25">
      <c r="A1632">
        <v>0</v>
      </c>
      <c r="B1632">
        <v>0</v>
      </c>
      <c r="C1632">
        <v>0</v>
      </c>
      <c r="E1632" s="87">
        <f t="shared" si="501"/>
        <v>0</v>
      </c>
      <c r="F1632" s="87">
        <f t="shared" si="502"/>
        <v>1</v>
      </c>
      <c r="G1632" s="87">
        <f t="shared" si="503"/>
        <v>0.5</v>
      </c>
      <c r="H1632" s="87">
        <f t="shared" si="504"/>
        <v>0.5</v>
      </c>
      <c r="I1632" s="87">
        <f t="shared" si="505"/>
        <v>-0.69314718055994529</v>
      </c>
      <c r="K1632" s="76">
        <f t="shared" si="506"/>
        <v>0</v>
      </c>
      <c r="L1632" s="76">
        <f t="shared" si="507"/>
        <v>1</v>
      </c>
      <c r="M1632" s="76">
        <f t="shared" si="508"/>
        <v>0.5</v>
      </c>
      <c r="N1632" s="76">
        <f t="shared" si="509"/>
        <v>0.5</v>
      </c>
      <c r="O1632" s="76">
        <f t="shared" si="510"/>
        <v>-0.69314718055994529</v>
      </c>
      <c r="Q1632" s="76">
        <f t="shared" si="511"/>
        <v>0</v>
      </c>
      <c r="R1632" s="76">
        <f t="shared" si="512"/>
        <v>1</v>
      </c>
      <c r="S1632" s="76">
        <f t="shared" si="513"/>
        <v>0.5</v>
      </c>
      <c r="T1632" s="76">
        <f t="shared" si="514"/>
        <v>0.5</v>
      </c>
      <c r="U1632" s="76">
        <f t="shared" si="515"/>
        <v>-0.69314718055994529</v>
      </c>
      <c r="W1632" s="76">
        <f t="shared" si="516"/>
        <v>0</v>
      </c>
      <c r="X1632" s="76">
        <f t="shared" si="517"/>
        <v>1</v>
      </c>
      <c r="Y1632" s="76">
        <f t="shared" si="518"/>
        <v>0.5</v>
      </c>
      <c r="Z1632" s="76">
        <f t="shared" si="500"/>
        <v>0.5</v>
      </c>
      <c r="AA1632" s="76">
        <f t="shared" si="519"/>
        <v>-0.69314718055994529</v>
      </c>
    </row>
    <row r="1633" spans="1:27" x14ac:dyDescent="0.25">
      <c r="A1633">
        <v>0</v>
      </c>
      <c r="B1633">
        <v>0</v>
      </c>
      <c r="C1633">
        <v>0</v>
      </c>
      <c r="E1633" s="87">
        <f t="shared" si="501"/>
        <v>0</v>
      </c>
      <c r="F1633" s="87">
        <f t="shared" si="502"/>
        <v>1</v>
      </c>
      <c r="G1633" s="87">
        <f t="shared" si="503"/>
        <v>0.5</v>
      </c>
      <c r="H1633" s="87">
        <f t="shared" si="504"/>
        <v>0.5</v>
      </c>
      <c r="I1633" s="87">
        <f t="shared" si="505"/>
        <v>-0.69314718055994529</v>
      </c>
      <c r="K1633" s="76">
        <f t="shared" si="506"/>
        <v>0</v>
      </c>
      <c r="L1633" s="76">
        <f t="shared" si="507"/>
        <v>1</v>
      </c>
      <c r="M1633" s="76">
        <f t="shared" si="508"/>
        <v>0.5</v>
      </c>
      <c r="N1633" s="76">
        <f t="shared" si="509"/>
        <v>0.5</v>
      </c>
      <c r="O1633" s="76">
        <f t="shared" si="510"/>
        <v>-0.69314718055994529</v>
      </c>
      <c r="Q1633" s="76">
        <f t="shared" si="511"/>
        <v>0</v>
      </c>
      <c r="R1633" s="76">
        <f t="shared" si="512"/>
        <v>1</v>
      </c>
      <c r="S1633" s="76">
        <f t="shared" si="513"/>
        <v>0.5</v>
      </c>
      <c r="T1633" s="76">
        <f t="shared" si="514"/>
        <v>0.5</v>
      </c>
      <c r="U1633" s="76">
        <f t="shared" si="515"/>
        <v>-0.69314718055994529</v>
      </c>
      <c r="W1633" s="76">
        <f t="shared" si="516"/>
        <v>0</v>
      </c>
      <c r="X1633" s="76">
        <f t="shared" si="517"/>
        <v>1</v>
      </c>
      <c r="Y1633" s="76">
        <f t="shared" si="518"/>
        <v>0.5</v>
      </c>
      <c r="Z1633" s="76">
        <f t="shared" si="500"/>
        <v>0.5</v>
      </c>
      <c r="AA1633" s="76">
        <f t="shared" si="519"/>
        <v>-0.69314718055994529</v>
      </c>
    </row>
    <row r="1634" spans="1:27" x14ac:dyDescent="0.25">
      <c r="A1634">
        <v>0</v>
      </c>
      <c r="B1634">
        <v>0</v>
      </c>
      <c r="C1634">
        <v>1</v>
      </c>
      <c r="E1634" s="87">
        <f t="shared" si="501"/>
        <v>0</v>
      </c>
      <c r="F1634" s="87">
        <f t="shared" si="502"/>
        <v>1</v>
      </c>
      <c r="G1634" s="87">
        <f t="shared" si="503"/>
        <v>0.5</v>
      </c>
      <c r="H1634" s="87">
        <f t="shared" si="504"/>
        <v>0.5</v>
      </c>
      <c r="I1634" s="87">
        <f t="shared" si="505"/>
        <v>-0.69314718055994529</v>
      </c>
      <c r="K1634" s="76">
        <f t="shared" si="506"/>
        <v>0.605195533283861</v>
      </c>
      <c r="L1634" s="76">
        <f t="shared" si="507"/>
        <v>1.8316103146534117</v>
      </c>
      <c r="M1634" s="76">
        <f t="shared" si="508"/>
        <v>0.64684406084231982</v>
      </c>
      <c r="N1634" s="76">
        <f t="shared" si="509"/>
        <v>0.35315593915768018</v>
      </c>
      <c r="O1634" s="76">
        <f t="shared" si="510"/>
        <v>-1.0408455656056446</v>
      </c>
      <c r="Q1634" s="76">
        <f t="shared" si="511"/>
        <v>0.605195533283861</v>
      </c>
      <c r="R1634" s="76">
        <f t="shared" si="512"/>
        <v>1.8316103146534117</v>
      </c>
      <c r="S1634" s="76">
        <f t="shared" si="513"/>
        <v>0.64684406084231982</v>
      </c>
      <c r="T1634" s="76">
        <f t="shared" si="514"/>
        <v>0.35315593915768018</v>
      </c>
      <c r="U1634" s="76">
        <f t="shared" si="515"/>
        <v>-1.0408455656056446</v>
      </c>
      <c r="W1634" s="76">
        <f t="shared" si="516"/>
        <v>0</v>
      </c>
      <c r="X1634" s="76">
        <f t="shared" si="517"/>
        <v>1</v>
      </c>
      <c r="Y1634" s="76">
        <f t="shared" si="518"/>
        <v>0.5</v>
      </c>
      <c r="Z1634" s="76">
        <f t="shared" si="500"/>
        <v>0.5</v>
      </c>
      <c r="AA1634" s="76">
        <f t="shared" si="519"/>
        <v>-0.69314718055994529</v>
      </c>
    </row>
    <row r="1635" spans="1:27" x14ac:dyDescent="0.25">
      <c r="A1635">
        <v>0</v>
      </c>
      <c r="B1635">
        <v>0</v>
      </c>
      <c r="C1635">
        <v>1</v>
      </c>
      <c r="E1635" s="87">
        <f t="shared" si="501"/>
        <v>0</v>
      </c>
      <c r="F1635" s="87">
        <f t="shared" si="502"/>
        <v>1</v>
      </c>
      <c r="G1635" s="87">
        <f t="shared" si="503"/>
        <v>0.5</v>
      </c>
      <c r="H1635" s="87">
        <f t="shared" si="504"/>
        <v>0.5</v>
      </c>
      <c r="I1635" s="87">
        <f t="shared" si="505"/>
        <v>-0.69314718055994529</v>
      </c>
      <c r="K1635" s="76">
        <f t="shared" si="506"/>
        <v>0.605195533283861</v>
      </c>
      <c r="L1635" s="76">
        <f t="shared" si="507"/>
        <v>1.8316103146534117</v>
      </c>
      <c r="M1635" s="76">
        <f t="shared" si="508"/>
        <v>0.64684406084231982</v>
      </c>
      <c r="N1635" s="76">
        <f t="shared" si="509"/>
        <v>0.35315593915768018</v>
      </c>
      <c r="O1635" s="76">
        <f t="shared" si="510"/>
        <v>-1.0408455656056446</v>
      </c>
      <c r="Q1635" s="76">
        <f t="shared" si="511"/>
        <v>0.605195533283861</v>
      </c>
      <c r="R1635" s="76">
        <f t="shared" si="512"/>
        <v>1.8316103146534117</v>
      </c>
      <c r="S1635" s="76">
        <f t="shared" si="513"/>
        <v>0.64684406084231982</v>
      </c>
      <c r="T1635" s="76">
        <f t="shared" si="514"/>
        <v>0.35315593915768018</v>
      </c>
      <c r="U1635" s="76">
        <f t="shared" si="515"/>
        <v>-1.0408455656056446</v>
      </c>
      <c r="W1635" s="76">
        <f t="shared" si="516"/>
        <v>0</v>
      </c>
      <c r="X1635" s="76">
        <f t="shared" si="517"/>
        <v>1</v>
      </c>
      <c r="Y1635" s="76">
        <f t="shared" si="518"/>
        <v>0.5</v>
      </c>
      <c r="Z1635" s="76">
        <f t="shared" si="500"/>
        <v>0.5</v>
      </c>
      <c r="AA1635" s="76">
        <f t="shared" si="519"/>
        <v>-0.69314718055994529</v>
      </c>
    </row>
    <row r="1636" spans="1:27" x14ac:dyDescent="0.25">
      <c r="A1636">
        <v>0</v>
      </c>
      <c r="B1636">
        <v>0</v>
      </c>
      <c r="C1636">
        <v>0</v>
      </c>
      <c r="E1636" s="87">
        <f t="shared" si="501"/>
        <v>0</v>
      </c>
      <c r="F1636" s="87">
        <f t="shared" si="502"/>
        <v>1</v>
      </c>
      <c r="G1636" s="87">
        <f t="shared" si="503"/>
        <v>0.5</v>
      </c>
      <c r="H1636" s="87">
        <f t="shared" si="504"/>
        <v>0.5</v>
      </c>
      <c r="I1636" s="87">
        <f t="shared" si="505"/>
        <v>-0.69314718055994529</v>
      </c>
      <c r="K1636" s="76">
        <f t="shared" si="506"/>
        <v>0</v>
      </c>
      <c r="L1636" s="76">
        <f t="shared" si="507"/>
        <v>1</v>
      </c>
      <c r="M1636" s="76">
        <f t="shared" si="508"/>
        <v>0.5</v>
      </c>
      <c r="N1636" s="76">
        <f t="shared" si="509"/>
        <v>0.5</v>
      </c>
      <c r="O1636" s="76">
        <f t="shared" si="510"/>
        <v>-0.69314718055994529</v>
      </c>
      <c r="Q1636" s="76">
        <f t="shared" si="511"/>
        <v>0</v>
      </c>
      <c r="R1636" s="76">
        <f t="shared" si="512"/>
        <v>1</v>
      </c>
      <c r="S1636" s="76">
        <f t="shared" si="513"/>
        <v>0.5</v>
      </c>
      <c r="T1636" s="76">
        <f t="shared" si="514"/>
        <v>0.5</v>
      </c>
      <c r="U1636" s="76">
        <f t="shared" si="515"/>
        <v>-0.69314718055994529</v>
      </c>
      <c r="W1636" s="76">
        <f t="shared" si="516"/>
        <v>0</v>
      </c>
      <c r="X1636" s="76">
        <f t="shared" si="517"/>
        <v>1</v>
      </c>
      <c r="Y1636" s="76">
        <f t="shared" si="518"/>
        <v>0.5</v>
      </c>
      <c r="Z1636" s="76">
        <f t="shared" si="500"/>
        <v>0.5</v>
      </c>
      <c r="AA1636" s="76">
        <f t="shared" si="519"/>
        <v>-0.69314718055994529</v>
      </c>
    </row>
    <row r="1637" spans="1:27" x14ac:dyDescent="0.25">
      <c r="A1637">
        <v>0</v>
      </c>
      <c r="B1637">
        <v>0</v>
      </c>
      <c r="C1637">
        <v>1</v>
      </c>
      <c r="E1637" s="87">
        <f t="shared" si="501"/>
        <v>0</v>
      </c>
      <c r="F1637" s="87">
        <f t="shared" si="502"/>
        <v>1</v>
      </c>
      <c r="G1637" s="87">
        <f t="shared" si="503"/>
        <v>0.5</v>
      </c>
      <c r="H1637" s="87">
        <f t="shared" si="504"/>
        <v>0.5</v>
      </c>
      <c r="I1637" s="87">
        <f t="shared" si="505"/>
        <v>-0.69314718055994529</v>
      </c>
      <c r="K1637" s="76">
        <f t="shared" si="506"/>
        <v>0.605195533283861</v>
      </c>
      <c r="L1637" s="76">
        <f t="shared" si="507"/>
        <v>1.8316103146534117</v>
      </c>
      <c r="M1637" s="76">
        <f t="shared" si="508"/>
        <v>0.64684406084231982</v>
      </c>
      <c r="N1637" s="76">
        <f t="shared" si="509"/>
        <v>0.35315593915768018</v>
      </c>
      <c r="O1637" s="76">
        <f t="shared" si="510"/>
        <v>-1.0408455656056446</v>
      </c>
      <c r="Q1637" s="76">
        <f t="shared" si="511"/>
        <v>0.605195533283861</v>
      </c>
      <c r="R1637" s="76">
        <f t="shared" si="512"/>
        <v>1.8316103146534117</v>
      </c>
      <c r="S1637" s="76">
        <f t="shared" si="513"/>
        <v>0.64684406084231982</v>
      </c>
      <c r="T1637" s="76">
        <f t="shared" si="514"/>
        <v>0.35315593915768018</v>
      </c>
      <c r="U1637" s="76">
        <f t="shared" si="515"/>
        <v>-1.0408455656056446</v>
      </c>
      <c r="W1637" s="76">
        <f t="shared" si="516"/>
        <v>0</v>
      </c>
      <c r="X1637" s="76">
        <f t="shared" si="517"/>
        <v>1</v>
      </c>
      <c r="Y1637" s="76">
        <f t="shared" si="518"/>
        <v>0.5</v>
      </c>
      <c r="Z1637" s="76">
        <f t="shared" si="500"/>
        <v>0.5</v>
      </c>
      <c r="AA1637" s="76">
        <f t="shared" si="519"/>
        <v>-0.69314718055994529</v>
      </c>
    </row>
    <row r="1638" spans="1:27" x14ac:dyDescent="0.25">
      <c r="A1638">
        <v>0</v>
      </c>
      <c r="B1638">
        <v>0</v>
      </c>
      <c r="C1638">
        <v>1</v>
      </c>
      <c r="E1638" s="87">
        <f t="shared" si="501"/>
        <v>0</v>
      </c>
      <c r="F1638" s="87">
        <f t="shared" si="502"/>
        <v>1</v>
      </c>
      <c r="G1638" s="87">
        <f t="shared" si="503"/>
        <v>0.5</v>
      </c>
      <c r="H1638" s="87">
        <f t="shared" si="504"/>
        <v>0.5</v>
      </c>
      <c r="I1638" s="87">
        <f t="shared" si="505"/>
        <v>-0.69314718055994529</v>
      </c>
      <c r="K1638" s="76">
        <f t="shared" si="506"/>
        <v>0.605195533283861</v>
      </c>
      <c r="L1638" s="76">
        <f t="shared" si="507"/>
        <v>1.8316103146534117</v>
      </c>
      <c r="M1638" s="76">
        <f t="shared" si="508"/>
        <v>0.64684406084231982</v>
      </c>
      <c r="N1638" s="76">
        <f t="shared" si="509"/>
        <v>0.35315593915768018</v>
      </c>
      <c r="O1638" s="76">
        <f t="shared" si="510"/>
        <v>-1.0408455656056446</v>
      </c>
      <c r="Q1638" s="76">
        <f t="shared" si="511"/>
        <v>0.605195533283861</v>
      </c>
      <c r="R1638" s="76">
        <f t="shared" si="512"/>
        <v>1.8316103146534117</v>
      </c>
      <c r="S1638" s="76">
        <f t="shared" si="513"/>
        <v>0.64684406084231982</v>
      </c>
      <c r="T1638" s="76">
        <f t="shared" si="514"/>
        <v>0.35315593915768018</v>
      </c>
      <c r="U1638" s="76">
        <f t="shared" si="515"/>
        <v>-1.0408455656056446</v>
      </c>
      <c r="W1638" s="76">
        <f t="shared" si="516"/>
        <v>0</v>
      </c>
      <c r="X1638" s="76">
        <f t="shared" si="517"/>
        <v>1</v>
      </c>
      <c r="Y1638" s="76">
        <f t="shared" si="518"/>
        <v>0.5</v>
      </c>
      <c r="Z1638" s="76">
        <f t="shared" si="500"/>
        <v>0.5</v>
      </c>
      <c r="AA1638" s="76">
        <f t="shared" si="519"/>
        <v>-0.69314718055994529</v>
      </c>
    </row>
    <row r="1639" spans="1:27" x14ac:dyDescent="0.25">
      <c r="A1639">
        <v>0</v>
      </c>
      <c r="B1639">
        <v>0</v>
      </c>
      <c r="C1639">
        <v>1</v>
      </c>
      <c r="E1639" s="87">
        <f t="shared" si="501"/>
        <v>0</v>
      </c>
      <c r="F1639" s="87">
        <f t="shared" si="502"/>
        <v>1</v>
      </c>
      <c r="G1639" s="87">
        <f t="shared" si="503"/>
        <v>0.5</v>
      </c>
      <c r="H1639" s="87">
        <f t="shared" si="504"/>
        <v>0.5</v>
      </c>
      <c r="I1639" s="87">
        <f t="shared" si="505"/>
        <v>-0.69314718055994529</v>
      </c>
      <c r="K1639" s="76">
        <f t="shared" si="506"/>
        <v>0.605195533283861</v>
      </c>
      <c r="L1639" s="76">
        <f t="shared" si="507"/>
        <v>1.8316103146534117</v>
      </c>
      <c r="M1639" s="76">
        <f t="shared" si="508"/>
        <v>0.64684406084231982</v>
      </c>
      <c r="N1639" s="76">
        <f t="shared" si="509"/>
        <v>0.35315593915768018</v>
      </c>
      <c r="O1639" s="76">
        <f t="shared" si="510"/>
        <v>-1.0408455656056446</v>
      </c>
      <c r="Q1639" s="76">
        <f t="shared" si="511"/>
        <v>0.605195533283861</v>
      </c>
      <c r="R1639" s="76">
        <f t="shared" si="512"/>
        <v>1.8316103146534117</v>
      </c>
      <c r="S1639" s="76">
        <f t="shared" si="513"/>
        <v>0.64684406084231982</v>
      </c>
      <c r="T1639" s="76">
        <f t="shared" si="514"/>
        <v>0.35315593915768018</v>
      </c>
      <c r="U1639" s="76">
        <f t="shared" si="515"/>
        <v>-1.0408455656056446</v>
      </c>
      <c r="W1639" s="76">
        <f t="shared" si="516"/>
        <v>0</v>
      </c>
      <c r="X1639" s="76">
        <f t="shared" si="517"/>
        <v>1</v>
      </c>
      <c r="Y1639" s="76">
        <f t="shared" si="518"/>
        <v>0.5</v>
      </c>
      <c r="Z1639" s="76">
        <f t="shared" si="500"/>
        <v>0.5</v>
      </c>
      <c r="AA1639" s="76">
        <f t="shared" si="519"/>
        <v>-0.69314718055994529</v>
      </c>
    </row>
    <row r="1640" spans="1:27" x14ac:dyDescent="0.25">
      <c r="A1640">
        <v>0</v>
      </c>
      <c r="B1640">
        <v>0</v>
      </c>
      <c r="C1640">
        <v>0</v>
      </c>
      <c r="E1640" s="87">
        <f t="shared" si="501"/>
        <v>0</v>
      </c>
      <c r="F1640" s="87">
        <f t="shared" si="502"/>
        <v>1</v>
      </c>
      <c r="G1640" s="87">
        <f t="shared" si="503"/>
        <v>0.5</v>
      </c>
      <c r="H1640" s="87">
        <f t="shared" si="504"/>
        <v>0.5</v>
      </c>
      <c r="I1640" s="87">
        <f t="shared" si="505"/>
        <v>-0.69314718055994529</v>
      </c>
      <c r="K1640" s="76">
        <f t="shared" si="506"/>
        <v>0</v>
      </c>
      <c r="L1640" s="76">
        <f t="shared" si="507"/>
        <v>1</v>
      </c>
      <c r="M1640" s="76">
        <f t="shared" si="508"/>
        <v>0.5</v>
      </c>
      <c r="N1640" s="76">
        <f t="shared" si="509"/>
        <v>0.5</v>
      </c>
      <c r="O1640" s="76">
        <f t="shared" si="510"/>
        <v>-0.69314718055994529</v>
      </c>
      <c r="Q1640" s="76">
        <f t="shared" si="511"/>
        <v>0</v>
      </c>
      <c r="R1640" s="76">
        <f t="shared" si="512"/>
        <v>1</v>
      </c>
      <c r="S1640" s="76">
        <f t="shared" si="513"/>
        <v>0.5</v>
      </c>
      <c r="T1640" s="76">
        <f t="shared" si="514"/>
        <v>0.5</v>
      </c>
      <c r="U1640" s="76">
        <f t="shared" si="515"/>
        <v>-0.69314718055994529</v>
      </c>
      <c r="W1640" s="76">
        <f t="shared" si="516"/>
        <v>0</v>
      </c>
      <c r="X1640" s="76">
        <f t="shared" si="517"/>
        <v>1</v>
      </c>
      <c r="Y1640" s="76">
        <f t="shared" si="518"/>
        <v>0.5</v>
      </c>
      <c r="Z1640" s="76">
        <f t="shared" si="500"/>
        <v>0.5</v>
      </c>
      <c r="AA1640" s="76">
        <f t="shared" si="519"/>
        <v>-0.69314718055994529</v>
      </c>
    </row>
    <row r="1641" spans="1:27" x14ac:dyDescent="0.25">
      <c r="A1641">
        <v>0</v>
      </c>
      <c r="B1641">
        <v>0</v>
      </c>
      <c r="C1641">
        <v>1</v>
      </c>
      <c r="E1641" s="87">
        <f t="shared" si="501"/>
        <v>0</v>
      </c>
      <c r="F1641" s="87">
        <f t="shared" si="502"/>
        <v>1</v>
      </c>
      <c r="G1641" s="87">
        <f t="shared" si="503"/>
        <v>0.5</v>
      </c>
      <c r="H1641" s="87">
        <f t="shared" si="504"/>
        <v>0.5</v>
      </c>
      <c r="I1641" s="87">
        <f t="shared" si="505"/>
        <v>-0.69314718055994529</v>
      </c>
      <c r="K1641" s="76">
        <f t="shared" si="506"/>
        <v>0.605195533283861</v>
      </c>
      <c r="L1641" s="76">
        <f t="shared" si="507"/>
        <v>1.8316103146534117</v>
      </c>
      <c r="M1641" s="76">
        <f t="shared" si="508"/>
        <v>0.64684406084231982</v>
      </c>
      <c r="N1641" s="76">
        <f t="shared" si="509"/>
        <v>0.35315593915768018</v>
      </c>
      <c r="O1641" s="76">
        <f t="shared" si="510"/>
        <v>-1.0408455656056446</v>
      </c>
      <c r="Q1641" s="76">
        <f t="shared" si="511"/>
        <v>0.605195533283861</v>
      </c>
      <c r="R1641" s="76">
        <f t="shared" si="512"/>
        <v>1.8316103146534117</v>
      </c>
      <c r="S1641" s="76">
        <f t="shared" si="513"/>
        <v>0.64684406084231982</v>
      </c>
      <c r="T1641" s="76">
        <f t="shared" si="514"/>
        <v>0.35315593915768018</v>
      </c>
      <c r="U1641" s="76">
        <f t="shared" si="515"/>
        <v>-1.0408455656056446</v>
      </c>
      <c r="W1641" s="76">
        <f t="shared" si="516"/>
        <v>0</v>
      </c>
      <c r="X1641" s="76">
        <f t="shared" si="517"/>
        <v>1</v>
      </c>
      <c r="Y1641" s="76">
        <f t="shared" si="518"/>
        <v>0.5</v>
      </c>
      <c r="Z1641" s="76">
        <f t="shared" si="500"/>
        <v>0.5</v>
      </c>
      <c r="AA1641" s="76">
        <f t="shared" si="519"/>
        <v>-0.69314718055994529</v>
      </c>
    </row>
    <row r="1642" spans="1:27" x14ac:dyDescent="0.25">
      <c r="A1642">
        <v>0</v>
      </c>
      <c r="B1642">
        <v>0</v>
      </c>
      <c r="C1642">
        <v>0</v>
      </c>
      <c r="E1642" s="87">
        <f t="shared" si="501"/>
        <v>0</v>
      </c>
      <c r="F1642" s="87">
        <f t="shared" si="502"/>
        <v>1</v>
      </c>
      <c r="G1642" s="87">
        <f t="shared" si="503"/>
        <v>0.5</v>
      </c>
      <c r="H1642" s="87">
        <f t="shared" si="504"/>
        <v>0.5</v>
      </c>
      <c r="I1642" s="87">
        <f t="shared" si="505"/>
        <v>-0.69314718055994529</v>
      </c>
      <c r="K1642" s="76">
        <f t="shared" si="506"/>
        <v>0</v>
      </c>
      <c r="L1642" s="76">
        <f t="shared" si="507"/>
        <v>1</v>
      </c>
      <c r="M1642" s="76">
        <f t="shared" si="508"/>
        <v>0.5</v>
      </c>
      <c r="N1642" s="76">
        <f t="shared" si="509"/>
        <v>0.5</v>
      </c>
      <c r="O1642" s="76">
        <f t="shared" si="510"/>
        <v>-0.69314718055994529</v>
      </c>
      <c r="Q1642" s="76">
        <f t="shared" si="511"/>
        <v>0</v>
      </c>
      <c r="R1642" s="76">
        <f t="shared" si="512"/>
        <v>1</v>
      </c>
      <c r="S1642" s="76">
        <f t="shared" si="513"/>
        <v>0.5</v>
      </c>
      <c r="T1642" s="76">
        <f t="shared" si="514"/>
        <v>0.5</v>
      </c>
      <c r="U1642" s="76">
        <f t="shared" si="515"/>
        <v>-0.69314718055994529</v>
      </c>
      <c r="W1642" s="76">
        <f t="shared" si="516"/>
        <v>0</v>
      </c>
      <c r="X1642" s="76">
        <f t="shared" si="517"/>
        <v>1</v>
      </c>
      <c r="Y1642" s="76">
        <f t="shared" si="518"/>
        <v>0.5</v>
      </c>
      <c r="Z1642" s="76">
        <f t="shared" si="500"/>
        <v>0.5</v>
      </c>
      <c r="AA1642" s="76">
        <f t="shared" si="519"/>
        <v>-0.69314718055994529</v>
      </c>
    </row>
    <row r="1643" spans="1:27" x14ac:dyDescent="0.25">
      <c r="A1643">
        <v>0</v>
      </c>
      <c r="B1643">
        <v>0</v>
      </c>
      <c r="C1643">
        <v>0</v>
      </c>
      <c r="E1643" s="87">
        <f t="shared" si="501"/>
        <v>0</v>
      </c>
      <c r="F1643" s="87">
        <f t="shared" si="502"/>
        <v>1</v>
      </c>
      <c r="G1643" s="87">
        <f t="shared" si="503"/>
        <v>0.5</v>
      </c>
      <c r="H1643" s="87">
        <f t="shared" si="504"/>
        <v>0.5</v>
      </c>
      <c r="I1643" s="87">
        <f t="shared" si="505"/>
        <v>-0.69314718055994529</v>
      </c>
      <c r="K1643" s="76">
        <f t="shared" si="506"/>
        <v>0</v>
      </c>
      <c r="L1643" s="76">
        <f t="shared" si="507"/>
        <v>1</v>
      </c>
      <c r="M1643" s="76">
        <f t="shared" si="508"/>
        <v>0.5</v>
      </c>
      <c r="N1643" s="76">
        <f t="shared" si="509"/>
        <v>0.5</v>
      </c>
      <c r="O1643" s="76">
        <f t="shared" si="510"/>
        <v>-0.69314718055994529</v>
      </c>
      <c r="Q1643" s="76">
        <f t="shared" si="511"/>
        <v>0</v>
      </c>
      <c r="R1643" s="76">
        <f t="shared" si="512"/>
        <v>1</v>
      </c>
      <c r="S1643" s="76">
        <f t="shared" si="513"/>
        <v>0.5</v>
      </c>
      <c r="T1643" s="76">
        <f t="shared" si="514"/>
        <v>0.5</v>
      </c>
      <c r="U1643" s="76">
        <f t="shared" si="515"/>
        <v>-0.69314718055994529</v>
      </c>
      <c r="W1643" s="76">
        <f t="shared" si="516"/>
        <v>0</v>
      </c>
      <c r="X1643" s="76">
        <f t="shared" si="517"/>
        <v>1</v>
      </c>
      <c r="Y1643" s="76">
        <f t="shared" si="518"/>
        <v>0.5</v>
      </c>
      <c r="Z1643" s="76">
        <f t="shared" si="500"/>
        <v>0.5</v>
      </c>
      <c r="AA1643" s="76">
        <f t="shared" si="519"/>
        <v>-0.69314718055994529</v>
      </c>
    </row>
    <row r="1644" spans="1:27" x14ac:dyDescent="0.25">
      <c r="A1644">
        <v>0</v>
      </c>
      <c r="B1644">
        <v>0</v>
      </c>
      <c r="C1644">
        <v>1</v>
      </c>
      <c r="E1644" s="87">
        <f t="shared" si="501"/>
        <v>0</v>
      </c>
      <c r="F1644" s="87">
        <f t="shared" si="502"/>
        <v>1</v>
      </c>
      <c r="G1644" s="87">
        <f t="shared" si="503"/>
        <v>0.5</v>
      </c>
      <c r="H1644" s="87">
        <f t="shared" si="504"/>
        <v>0.5</v>
      </c>
      <c r="I1644" s="87">
        <f t="shared" si="505"/>
        <v>-0.69314718055994529</v>
      </c>
      <c r="K1644" s="76">
        <f t="shared" si="506"/>
        <v>0.605195533283861</v>
      </c>
      <c r="L1644" s="76">
        <f t="shared" si="507"/>
        <v>1.8316103146534117</v>
      </c>
      <c r="M1644" s="76">
        <f t="shared" si="508"/>
        <v>0.64684406084231982</v>
      </c>
      <c r="N1644" s="76">
        <f t="shared" si="509"/>
        <v>0.35315593915768018</v>
      </c>
      <c r="O1644" s="76">
        <f t="shared" si="510"/>
        <v>-1.0408455656056446</v>
      </c>
      <c r="Q1644" s="76">
        <f t="shared" si="511"/>
        <v>0.605195533283861</v>
      </c>
      <c r="R1644" s="76">
        <f t="shared" si="512"/>
        <v>1.8316103146534117</v>
      </c>
      <c r="S1644" s="76">
        <f t="shared" si="513"/>
        <v>0.64684406084231982</v>
      </c>
      <c r="T1644" s="76">
        <f t="shared" si="514"/>
        <v>0.35315593915768018</v>
      </c>
      <c r="U1644" s="76">
        <f t="shared" si="515"/>
        <v>-1.0408455656056446</v>
      </c>
      <c r="W1644" s="76">
        <f t="shared" si="516"/>
        <v>0</v>
      </c>
      <c r="X1644" s="76">
        <f t="shared" si="517"/>
        <v>1</v>
      </c>
      <c r="Y1644" s="76">
        <f t="shared" si="518"/>
        <v>0.5</v>
      </c>
      <c r="Z1644" s="76">
        <f t="shared" si="500"/>
        <v>0.5</v>
      </c>
      <c r="AA1644" s="76">
        <f t="shared" si="519"/>
        <v>-0.69314718055994529</v>
      </c>
    </row>
    <row r="1645" spans="1:27" x14ac:dyDescent="0.25">
      <c r="A1645">
        <v>0</v>
      </c>
      <c r="B1645">
        <v>0</v>
      </c>
      <c r="C1645">
        <v>1</v>
      </c>
      <c r="E1645" s="87">
        <f t="shared" si="501"/>
        <v>0</v>
      </c>
      <c r="F1645" s="87">
        <f t="shared" si="502"/>
        <v>1</v>
      </c>
      <c r="G1645" s="87">
        <f t="shared" si="503"/>
        <v>0.5</v>
      </c>
      <c r="H1645" s="87">
        <f t="shared" si="504"/>
        <v>0.5</v>
      </c>
      <c r="I1645" s="87">
        <f t="shared" si="505"/>
        <v>-0.69314718055994529</v>
      </c>
      <c r="K1645" s="76">
        <f t="shared" si="506"/>
        <v>0.605195533283861</v>
      </c>
      <c r="L1645" s="76">
        <f t="shared" si="507"/>
        <v>1.8316103146534117</v>
      </c>
      <c r="M1645" s="76">
        <f t="shared" si="508"/>
        <v>0.64684406084231982</v>
      </c>
      <c r="N1645" s="76">
        <f t="shared" si="509"/>
        <v>0.35315593915768018</v>
      </c>
      <c r="O1645" s="76">
        <f t="shared" si="510"/>
        <v>-1.0408455656056446</v>
      </c>
      <c r="Q1645" s="76">
        <f t="shared" si="511"/>
        <v>0.605195533283861</v>
      </c>
      <c r="R1645" s="76">
        <f t="shared" si="512"/>
        <v>1.8316103146534117</v>
      </c>
      <c r="S1645" s="76">
        <f t="shared" si="513"/>
        <v>0.64684406084231982</v>
      </c>
      <c r="T1645" s="76">
        <f t="shared" si="514"/>
        <v>0.35315593915768018</v>
      </c>
      <c r="U1645" s="76">
        <f t="shared" si="515"/>
        <v>-1.0408455656056446</v>
      </c>
      <c r="W1645" s="76">
        <f t="shared" si="516"/>
        <v>0</v>
      </c>
      <c r="X1645" s="76">
        <f t="shared" si="517"/>
        <v>1</v>
      </c>
      <c r="Y1645" s="76">
        <f t="shared" si="518"/>
        <v>0.5</v>
      </c>
      <c r="Z1645" s="76">
        <f t="shared" si="500"/>
        <v>0.5</v>
      </c>
      <c r="AA1645" s="76">
        <f t="shared" si="519"/>
        <v>-0.69314718055994529</v>
      </c>
    </row>
    <row r="1646" spans="1:27" x14ac:dyDescent="0.25">
      <c r="A1646">
        <v>0</v>
      </c>
      <c r="B1646">
        <v>0</v>
      </c>
      <c r="C1646">
        <v>0</v>
      </c>
      <c r="E1646" s="87">
        <f t="shared" si="501"/>
        <v>0</v>
      </c>
      <c r="F1646" s="87">
        <f t="shared" si="502"/>
        <v>1</v>
      </c>
      <c r="G1646" s="87">
        <f t="shared" si="503"/>
        <v>0.5</v>
      </c>
      <c r="H1646" s="87">
        <f t="shared" si="504"/>
        <v>0.5</v>
      </c>
      <c r="I1646" s="87">
        <f t="shared" si="505"/>
        <v>-0.69314718055994529</v>
      </c>
      <c r="K1646" s="76">
        <f t="shared" si="506"/>
        <v>0</v>
      </c>
      <c r="L1646" s="76">
        <f t="shared" si="507"/>
        <v>1</v>
      </c>
      <c r="M1646" s="76">
        <f t="shared" si="508"/>
        <v>0.5</v>
      </c>
      <c r="N1646" s="76">
        <f t="shared" si="509"/>
        <v>0.5</v>
      </c>
      <c r="O1646" s="76">
        <f t="shared" si="510"/>
        <v>-0.69314718055994529</v>
      </c>
      <c r="Q1646" s="76">
        <f t="shared" si="511"/>
        <v>0</v>
      </c>
      <c r="R1646" s="76">
        <f t="shared" si="512"/>
        <v>1</v>
      </c>
      <c r="S1646" s="76">
        <f t="shared" si="513"/>
        <v>0.5</v>
      </c>
      <c r="T1646" s="76">
        <f t="shared" si="514"/>
        <v>0.5</v>
      </c>
      <c r="U1646" s="76">
        <f t="shared" si="515"/>
        <v>-0.69314718055994529</v>
      </c>
      <c r="W1646" s="76">
        <f t="shared" si="516"/>
        <v>0</v>
      </c>
      <c r="X1646" s="76">
        <f t="shared" si="517"/>
        <v>1</v>
      </c>
      <c r="Y1646" s="76">
        <f t="shared" si="518"/>
        <v>0.5</v>
      </c>
      <c r="Z1646" s="76">
        <f t="shared" si="500"/>
        <v>0.5</v>
      </c>
      <c r="AA1646" s="76">
        <f t="shared" si="519"/>
        <v>-0.69314718055994529</v>
      </c>
    </row>
    <row r="1647" spans="1:27" x14ac:dyDescent="0.25">
      <c r="A1647">
        <v>0</v>
      </c>
      <c r="B1647">
        <v>0</v>
      </c>
      <c r="C1647">
        <v>0</v>
      </c>
      <c r="E1647" s="87">
        <f t="shared" si="501"/>
        <v>0</v>
      </c>
      <c r="F1647" s="87">
        <f t="shared" si="502"/>
        <v>1</v>
      </c>
      <c r="G1647" s="87">
        <f t="shared" si="503"/>
        <v>0.5</v>
      </c>
      <c r="H1647" s="87">
        <f t="shared" si="504"/>
        <v>0.5</v>
      </c>
      <c r="I1647" s="87">
        <f t="shared" si="505"/>
        <v>-0.69314718055994529</v>
      </c>
      <c r="K1647" s="76">
        <f t="shared" si="506"/>
        <v>0</v>
      </c>
      <c r="L1647" s="76">
        <f t="shared" si="507"/>
        <v>1</v>
      </c>
      <c r="M1647" s="76">
        <f t="shared" si="508"/>
        <v>0.5</v>
      </c>
      <c r="N1647" s="76">
        <f t="shared" si="509"/>
        <v>0.5</v>
      </c>
      <c r="O1647" s="76">
        <f t="shared" si="510"/>
        <v>-0.69314718055994529</v>
      </c>
      <c r="Q1647" s="76">
        <f t="shared" si="511"/>
        <v>0</v>
      </c>
      <c r="R1647" s="76">
        <f t="shared" si="512"/>
        <v>1</v>
      </c>
      <c r="S1647" s="76">
        <f t="shared" si="513"/>
        <v>0.5</v>
      </c>
      <c r="T1647" s="76">
        <f t="shared" si="514"/>
        <v>0.5</v>
      </c>
      <c r="U1647" s="76">
        <f t="shared" si="515"/>
        <v>-0.69314718055994529</v>
      </c>
      <c r="W1647" s="76">
        <f t="shared" si="516"/>
        <v>0</v>
      </c>
      <c r="X1647" s="76">
        <f t="shared" si="517"/>
        <v>1</v>
      </c>
      <c r="Y1647" s="76">
        <f t="shared" si="518"/>
        <v>0.5</v>
      </c>
      <c r="Z1647" s="76">
        <f t="shared" si="500"/>
        <v>0.5</v>
      </c>
      <c r="AA1647" s="76">
        <f t="shared" si="519"/>
        <v>-0.69314718055994529</v>
      </c>
    </row>
    <row r="1648" spans="1:27" x14ac:dyDescent="0.25">
      <c r="A1648">
        <v>0</v>
      </c>
      <c r="B1648">
        <v>0</v>
      </c>
      <c r="C1648">
        <v>0</v>
      </c>
      <c r="E1648" s="87">
        <f t="shared" si="501"/>
        <v>0</v>
      </c>
      <c r="F1648" s="87">
        <f t="shared" si="502"/>
        <v>1</v>
      </c>
      <c r="G1648" s="87">
        <f t="shared" si="503"/>
        <v>0.5</v>
      </c>
      <c r="H1648" s="87">
        <f t="shared" si="504"/>
        <v>0.5</v>
      </c>
      <c r="I1648" s="87">
        <f t="shared" si="505"/>
        <v>-0.69314718055994529</v>
      </c>
      <c r="K1648" s="76">
        <f t="shared" si="506"/>
        <v>0</v>
      </c>
      <c r="L1648" s="76">
        <f t="shared" si="507"/>
        <v>1</v>
      </c>
      <c r="M1648" s="76">
        <f t="shared" si="508"/>
        <v>0.5</v>
      </c>
      <c r="N1648" s="76">
        <f t="shared" si="509"/>
        <v>0.5</v>
      </c>
      <c r="O1648" s="76">
        <f t="shared" si="510"/>
        <v>-0.69314718055994529</v>
      </c>
      <c r="Q1648" s="76">
        <f t="shared" si="511"/>
        <v>0</v>
      </c>
      <c r="R1648" s="76">
        <f t="shared" si="512"/>
        <v>1</v>
      </c>
      <c r="S1648" s="76">
        <f t="shared" si="513"/>
        <v>0.5</v>
      </c>
      <c r="T1648" s="76">
        <f t="shared" si="514"/>
        <v>0.5</v>
      </c>
      <c r="U1648" s="76">
        <f t="shared" si="515"/>
        <v>-0.69314718055994529</v>
      </c>
      <c r="W1648" s="76">
        <f t="shared" si="516"/>
        <v>0</v>
      </c>
      <c r="X1648" s="76">
        <f t="shared" si="517"/>
        <v>1</v>
      </c>
      <c r="Y1648" s="76">
        <f t="shared" si="518"/>
        <v>0.5</v>
      </c>
      <c r="Z1648" s="76">
        <f t="shared" si="500"/>
        <v>0.5</v>
      </c>
      <c r="AA1648" s="76">
        <f t="shared" si="519"/>
        <v>-0.69314718055994529</v>
      </c>
    </row>
    <row r="1649" spans="1:27" x14ac:dyDescent="0.25">
      <c r="A1649">
        <v>0</v>
      </c>
      <c r="B1649">
        <v>0</v>
      </c>
      <c r="C1649">
        <v>0</v>
      </c>
      <c r="E1649" s="87">
        <f t="shared" si="501"/>
        <v>0</v>
      </c>
      <c r="F1649" s="87">
        <f t="shared" si="502"/>
        <v>1</v>
      </c>
      <c r="G1649" s="87">
        <f t="shared" si="503"/>
        <v>0.5</v>
      </c>
      <c r="H1649" s="87">
        <f t="shared" si="504"/>
        <v>0.5</v>
      </c>
      <c r="I1649" s="87">
        <f t="shared" si="505"/>
        <v>-0.69314718055994529</v>
      </c>
      <c r="K1649" s="76">
        <f t="shared" si="506"/>
        <v>0</v>
      </c>
      <c r="L1649" s="76">
        <f t="shared" si="507"/>
        <v>1</v>
      </c>
      <c r="M1649" s="76">
        <f t="shared" si="508"/>
        <v>0.5</v>
      </c>
      <c r="N1649" s="76">
        <f t="shared" si="509"/>
        <v>0.5</v>
      </c>
      <c r="O1649" s="76">
        <f t="shared" si="510"/>
        <v>-0.69314718055994529</v>
      </c>
      <c r="Q1649" s="76">
        <f t="shared" si="511"/>
        <v>0</v>
      </c>
      <c r="R1649" s="76">
        <f t="shared" si="512"/>
        <v>1</v>
      </c>
      <c r="S1649" s="76">
        <f t="shared" si="513"/>
        <v>0.5</v>
      </c>
      <c r="T1649" s="76">
        <f t="shared" si="514"/>
        <v>0.5</v>
      </c>
      <c r="U1649" s="76">
        <f t="shared" si="515"/>
        <v>-0.69314718055994529</v>
      </c>
      <c r="W1649" s="76">
        <f t="shared" si="516"/>
        <v>0</v>
      </c>
      <c r="X1649" s="76">
        <f t="shared" si="517"/>
        <v>1</v>
      </c>
      <c r="Y1649" s="76">
        <f t="shared" si="518"/>
        <v>0.5</v>
      </c>
      <c r="Z1649" s="76">
        <f t="shared" si="500"/>
        <v>0.5</v>
      </c>
      <c r="AA1649" s="76">
        <f t="shared" si="519"/>
        <v>-0.69314718055994529</v>
      </c>
    </row>
    <row r="1650" spans="1:27" x14ac:dyDescent="0.25">
      <c r="A1650">
        <v>0</v>
      </c>
      <c r="B1650">
        <v>0</v>
      </c>
      <c r="C1650">
        <v>1</v>
      </c>
      <c r="E1650" s="87">
        <f t="shared" si="501"/>
        <v>0</v>
      </c>
      <c r="F1650" s="87">
        <f t="shared" si="502"/>
        <v>1</v>
      </c>
      <c r="G1650" s="87">
        <f t="shared" si="503"/>
        <v>0.5</v>
      </c>
      <c r="H1650" s="87">
        <f t="shared" si="504"/>
        <v>0.5</v>
      </c>
      <c r="I1650" s="87">
        <f t="shared" si="505"/>
        <v>-0.69314718055994529</v>
      </c>
      <c r="K1650" s="76">
        <f t="shared" si="506"/>
        <v>0.605195533283861</v>
      </c>
      <c r="L1650" s="76">
        <f t="shared" si="507"/>
        <v>1.8316103146534117</v>
      </c>
      <c r="M1650" s="76">
        <f t="shared" si="508"/>
        <v>0.64684406084231982</v>
      </c>
      <c r="N1650" s="76">
        <f t="shared" si="509"/>
        <v>0.35315593915768018</v>
      </c>
      <c r="O1650" s="76">
        <f t="shared" si="510"/>
        <v>-1.0408455656056446</v>
      </c>
      <c r="Q1650" s="76">
        <f t="shared" si="511"/>
        <v>0.605195533283861</v>
      </c>
      <c r="R1650" s="76">
        <f t="shared" si="512"/>
        <v>1.8316103146534117</v>
      </c>
      <c r="S1650" s="76">
        <f t="shared" si="513"/>
        <v>0.64684406084231982</v>
      </c>
      <c r="T1650" s="76">
        <f t="shared" si="514"/>
        <v>0.35315593915768018</v>
      </c>
      <c r="U1650" s="76">
        <f t="shared" si="515"/>
        <v>-1.0408455656056446</v>
      </c>
      <c r="W1650" s="76">
        <f t="shared" si="516"/>
        <v>0</v>
      </c>
      <c r="X1650" s="76">
        <f t="shared" si="517"/>
        <v>1</v>
      </c>
      <c r="Y1650" s="76">
        <f t="shared" si="518"/>
        <v>0.5</v>
      </c>
      <c r="Z1650" s="76">
        <f t="shared" si="500"/>
        <v>0.5</v>
      </c>
      <c r="AA1650" s="76">
        <f t="shared" si="519"/>
        <v>-0.69314718055994529</v>
      </c>
    </row>
    <row r="1651" spans="1:27" x14ac:dyDescent="0.25">
      <c r="A1651">
        <v>0</v>
      </c>
      <c r="B1651">
        <v>0</v>
      </c>
      <c r="C1651">
        <v>1</v>
      </c>
      <c r="E1651" s="87">
        <f t="shared" si="501"/>
        <v>0</v>
      </c>
      <c r="F1651" s="87">
        <f t="shared" si="502"/>
        <v>1</v>
      </c>
      <c r="G1651" s="87">
        <f t="shared" si="503"/>
        <v>0.5</v>
      </c>
      <c r="H1651" s="87">
        <f t="shared" si="504"/>
        <v>0.5</v>
      </c>
      <c r="I1651" s="87">
        <f t="shared" si="505"/>
        <v>-0.69314718055994529</v>
      </c>
      <c r="K1651" s="76">
        <f t="shared" si="506"/>
        <v>0.605195533283861</v>
      </c>
      <c r="L1651" s="76">
        <f t="shared" si="507"/>
        <v>1.8316103146534117</v>
      </c>
      <c r="M1651" s="76">
        <f t="shared" si="508"/>
        <v>0.64684406084231982</v>
      </c>
      <c r="N1651" s="76">
        <f t="shared" si="509"/>
        <v>0.35315593915768018</v>
      </c>
      <c r="O1651" s="76">
        <f t="shared" si="510"/>
        <v>-1.0408455656056446</v>
      </c>
      <c r="Q1651" s="76">
        <f t="shared" si="511"/>
        <v>0.605195533283861</v>
      </c>
      <c r="R1651" s="76">
        <f t="shared" si="512"/>
        <v>1.8316103146534117</v>
      </c>
      <c r="S1651" s="76">
        <f t="shared" si="513"/>
        <v>0.64684406084231982</v>
      </c>
      <c r="T1651" s="76">
        <f t="shared" si="514"/>
        <v>0.35315593915768018</v>
      </c>
      <c r="U1651" s="76">
        <f t="shared" si="515"/>
        <v>-1.0408455656056446</v>
      </c>
      <c r="W1651" s="76">
        <f t="shared" si="516"/>
        <v>0</v>
      </c>
      <c r="X1651" s="76">
        <f t="shared" si="517"/>
        <v>1</v>
      </c>
      <c r="Y1651" s="76">
        <f t="shared" si="518"/>
        <v>0.5</v>
      </c>
      <c r="Z1651" s="76">
        <f t="shared" si="500"/>
        <v>0.5</v>
      </c>
      <c r="AA1651" s="76">
        <f t="shared" si="519"/>
        <v>-0.69314718055994529</v>
      </c>
    </row>
    <row r="1652" spans="1:27" x14ac:dyDescent="0.25">
      <c r="A1652">
        <v>0</v>
      </c>
      <c r="B1652">
        <v>0</v>
      </c>
      <c r="C1652">
        <v>1</v>
      </c>
      <c r="E1652" s="87">
        <f t="shared" si="501"/>
        <v>0</v>
      </c>
      <c r="F1652" s="87">
        <f t="shared" si="502"/>
        <v>1</v>
      </c>
      <c r="G1652" s="87">
        <f t="shared" si="503"/>
        <v>0.5</v>
      </c>
      <c r="H1652" s="87">
        <f t="shared" si="504"/>
        <v>0.5</v>
      </c>
      <c r="I1652" s="87">
        <f t="shared" si="505"/>
        <v>-0.69314718055994529</v>
      </c>
      <c r="K1652" s="76">
        <f t="shared" si="506"/>
        <v>0.605195533283861</v>
      </c>
      <c r="L1652" s="76">
        <f t="shared" si="507"/>
        <v>1.8316103146534117</v>
      </c>
      <c r="M1652" s="76">
        <f t="shared" si="508"/>
        <v>0.64684406084231982</v>
      </c>
      <c r="N1652" s="76">
        <f t="shared" si="509"/>
        <v>0.35315593915768018</v>
      </c>
      <c r="O1652" s="76">
        <f t="shared" si="510"/>
        <v>-1.0408455656056446</v>
      </c>
      <c r="Q1652" s="76">
        <f t="shared" si="511"/>
        <v>0.605195533283861</v>
      </c>
      <c r="R1652" s="76">
        <f t="shared" si="512"/>
        <v>1.8316103146534117</v>
      </c>
      <c r="S1652" s="76">
        <f t="shared" si="513"/>
        <v>0.64684406084231982</v>
      </c>
      <c r="T1652" s="76">
        <f t="shared" si="514"/>
        <v>0.35315593915768018</v>
      </c>
      <c r="U1652" s="76">
        <f t="shared" si="515"/>
        <v>-1.0408455656056446</v>
      </c>
      <c r="W1652" s="76">
        <f t="shared" si="516"/>
        <v>0</v>
      </c>
      <c r="X1652" s="76">
        <f t="shared" si="517"/>
        <v>1</v>
      </c>
      <c r="Y1652" s="76">
        <f t="shared" si="518"/>
        <v>0.5</v>
      </c>
      <c r="Z1652" s="76">
        <f t="shared" si="500"/>
        <v>0.5</v>
      </c>
      <c r="AA1652" s="76">
        <f t="shared" si="519"/>
        <v>-0.69314718055994529</v>
      </c>
    </row>
    <row r="1653" spans="1:27" x14ac:dyDescent="0.25">
      <c r="A1653">
        <v>0</v>
      </c>
      <c r="B1653">
        <v>0</v>
      </c>
      <c r="C1653">
        <v>0</v>
      </c>
      <c r="E1653" s="87">
        <f t="shared" si="501"/>
        <v>0</v>
      </c>
      <c r="F1653" s="87">
        <f t="shared" si="502"/>
        <v>1</v>
      </c>
      <c r="G1653" s="87">
        <f t="shared" si="503"/>
        <v>0.5</v>
      </c>
      <c r="H1653" s="87">
        <f t="shared" si="504"/>
        <v>0.5</v>
      </c>
      <c r="I1653" s="87">
        <f t="shared" si="505"/>
        <v>-0.69314718055994529</v>
      </c>
      <c r="K1653" s="76">
        <f t="shared" si="506"/>
        <v>0</v>
      </c>
      <c r="L1653" s="76">
        <f t="shared" si="507"/>
        <v>1</v>
      </c>
      <c r="M1653" s="76">
        <f t="shared" si="508"/>
        <v>0.5</v>
      </c>
      <c r="N1653" s="76">
        <f t="shared" si="509"/>
        <v>0.5</v>
      </c>
      <c r="O1653" s="76">
        <f t="shared" si="510"/>
        <v>-0.69314718055994529</v>
      </c>
      <c r="Q1653" s="76">
        <f t="shared" si="511"/>
        <v>0</v>
      </c>
      <c r="R1653" s="76">
        <f t="shared" si="512"/>
        <v>1</v>
      </c>
      <c r="S1653" s="76">
        <f t="shared" si="513"/>
        <v>0.5</v>
      </c>
      <c r="T1653" s="76">
        <f t="shared" si="514"/>
        <v>0.5</v>
      </c>
      <c r="U1653" s="76">
        <f t="shared" si="515"/>
        <v>-0.69314718055994529</v>
      </c>
      <c r="W1653" s="76">
        <f t="shared" si="516"/>
        <v>0</v>
      </c>
      <c r="X1653" s="76">
        <f t="shared" si="517"/>
        <v>1</v>
      </c>
      <c r="Y1653" s="76">
        <f t="shared" si="518"/>
        <v>0.5</v>
      </c>
      <c r="Z1653" s="76">
        <f t="shared" si="500"/>
        <v>0.5</v>
      </c>
      <c r="AA1653" s="76">
        <f t="shared" si="519"/>
        <v>-0.69314718055994529</v>
      </c>
    </row>
    <row r="1654" spans="1:27" x14ac:dyDescent="0.25">
      <c r="A1654">
        <v>0</v>
      </c>
      <c r="B1654">
        <v>0</v>
      </c>
      <c r="C1654">
        <v>1</v>
      </c>
      <c r="E1654" s="87">
        <f t="shared" si="501"/>
        <v>0</v>
      </c>
      <c r="F1654" s="87">
        <f t="shared" si="502"/>
        <v>1</v>
      </c>
      <c r="G1654" s="87">
        <f t="shared" si="503"/>
        <v>0.5</v>
      </c>
      <c r="H1654" s="87">
        <f t="shared" si="504"/>
        <v>0.5</v>
      </c>
      <c r="I1654" s="87">
        <f t="shared" si="505"/>
        <v>-0.69314718055994529</v>
      </c>
      <c r="K1654" s="76">
        <f t="shared" si="506"/>
        <v>0.605195533283861</v>
      </c>
      <c r="L1654" s="76">
        <f t="shared" si="507"/>
        <v>1.8316103146534117</v>
      </c>
      <c r="M1654" s="76">
        <f t="shared" si="508"/>
        <v>0.64684406084231982</v>
      </c>
      <c r="N1654" s="76">
        <f t="shared" si="509"/>
        <v>0.35315593915768018</v>
      </c>
      <c r="O1654" s="76">
        <f t="shared" si="510"/>
        <v>-1.0408455656056446</v>
      </c>
      <c r="Q1654" s="76">
        <f t="shared" si="511"/>
        <v>0.605195533283861</v>
      </c>
      <c r="R1654" s="76">
        <f t="shared" si="512"/>
        <v>1.8316103146534117</v>
      </c>
      <c r="S1654" s="76">
        <f t="shared" si="513"/>
        <v>0.64684406084231982</v>
      </c>
      <c r="T1654" s="76">
        <f t="shared" si="514"/>
        <v>0.35315593915768018</v>
      </c>
      <c r="U1654" s="76">
        <f t="shared" si="515"/>
        <v>-1.0408455656056446</v>
      </c>
      <c r="W1654" s="76">
        <f t="shared" si="516"/>
        <v>0</v>
      </c>
      <c r="X1654" s="76">
        <f t="shared" si="517"/>
        <v>1</v>
      </c>
      <c r="Y1654" s="76">
        <f t="shared" si="518"/>
        <v>0.5</v>
      </c>
      <c r="Z1654" s="76">
        <f t="shared" si="500"/>
        <v>0.5</v>
      </c>
      <c r="AA1654" s="76">
        <f t="shared" si="519"/>
        <v>-0.69314718055994529</v>
      </c>
    </row>
    <row r="1655" spans="1:27" x14ac:dyDescent="0.25">
      <c r="A1655">
        <v>0</v>
      </c>
      <c r="B1655">
        <v>0</v>
      </c>
      <c r="C1655">
        <v>0</v>
      </c>
      <c r="E1655" s="87">
        <f t="shared" si="501"/>
        <v>0</v>
      </c>
      <c r="F1655" s="87">
        <f t="shared" si="502"/>
        <v>1</v>
      </c>
      <c r="G1655" s="87">
        <f t="shared" si="503"/>
        <v>0.5</v>
      </c>
      <c r="H1655" s="87">
        <f t="shared" si="504"/>
        <v>0.5</v>
      </c>
      <c r="I1655" s="87">
        <f t="shared" si="505"/>
        <v>-0.69314718055994529</v>
      </c>
      <c r="K1655" s="76">
        <f t="shared" si="506"/>
        <v>0</v>
      </c>
      <c r="L1655" s="76">
        <f t="shared" si="507"/>
        <v>1</v>
      </c>
      <c r="M1655" s="76">
        <f t="shared" si="508"/>
        <v>0.5</v>
      </c>
      <c r="N1655" s="76">
        <f t="shared" si="509"/>
        <v>0.5</v>
      </c>
      <c r="O1655" s="76">
        <f t="shared" si="510"/>
        <v>-0.69314718055994529</v>
      </c>
      <c r="Q1655" s="76">
        <f t="shared" si="511"/>
        <v>0</v>
      </c>
      <c r="R1655" s="76">
        <f t="shared" si="512"/>
        <v>1</v>
      </c>
      <c r="S1655" s="76">
        <f t="shared" si="513"/>
        <v>0.5</v>
      </c>
      <c r="T1655" s="76">
        <f t="shared" si="514"/>
        <v>0.5</v>
      </c>
      <c r="U1655" s="76">
        <f t="shared" si="515"/>
        <v>-0.69314718055994529</v>
      </c>
      <c r="W1655" s="76">
        <f t="shared" si="516"/>
        <v>0</v>
      </c>
      <c r="X1655" s="76">
        <f t="shared" si="517"/>
        <v>1</v>
      </c>
      <c r="Y1655" s="76">
        <f t="shared" si="518"/>
        <v>0.5</v>
      </c>
      <c r="Z1655" s="76">
        <f t="shared" si="500"/>
        <v>0.5</v>
      </c>
      <c r="AA1655" s="76">
        <f t="shared" si="519"/>
        <v>-0.69314718055994529</v>
      </c>
    </row>
    <row r="1656" spans="1:27" x14ac:dyDescent="0.25">
      <c r="A1656">
        <v>0</v>
      </c>
      <c r="B1656">
        <v>1</v>
      </c>
      <c r="C1656">
        <v>1</v>
      </c>
      <c r="E1656" s="87">
        <f t="shared" si="501"/>
        <v>1.462280267582817</v>
      </c>
      <c r="F1656" s="87">
        <f t="shared" si="502"/>
        <v>4.3157894714615983</v>
      </c>
      <c r="G1656" s="87">
        <f t="shared" si="503"/>
        <v>0.81188118804015652</v>
      </c>
      <c r="H1656" s="87">
        <f t="shared" si="504"/>
        <v>0.18811881195984348</v>
      </c>
      <c r="I1656" s="87">
        <f t="shared" si="505"/>
        <v>-1.6706815372567037</v>
      </c>
      <c r="K1656" s="76">
        <f t="shared" si="506"/>
        <v>2.0674758008666778</v>
      </c>
      <c r="L1656" s="76">
        <f t="shared" si="507"/>
        <v>7.9048445118016568</v>
      </c>
      <c r="M1656" s="76">
        <f t="shared" si="508"/>
        <v>0.88770157652110693</v>
      </c>
      <c r="N1656" s="76">
        <f t="shared" si="509"/>
        <v>0.11229842347889307</v>
      </c>
      <c r="O1656" s="76">
        <f t="shared" si="510"/>
        <v>-2.1865954558145249</v>
      </c>
      <c r="Q1656" s="76">
        <f t="shared" si="511"/>
        <v>4.0773020688385255</v>
      </c>
      <c r="R1656" s="76">
        <f t="shared" si="512"/>
        <v>58.986114505249297</v>
      </c>
      <c r="S1656" s="76">
        <f t="shared" si="513"/>
        <v>0.98332947535862669</v>
      </c>
      <c r="T1656" s="76">
        <f t="shared" si="514"/>
        <v>1.6670524641373308E-2</v>
      </c>
      <c r="U1656" s="76">
        <f t="shared" si="515"/>
        <v>-4.0941131105267123</v>
      </c>
      <c r="W1656" s="76">
        <f t="shared" si="516"/>
        <v>0</v>
      </c>
      <c r="X1656" s="76">
        <f t="shared" si="517"/>
        <v>1</v>
      </c>
      <c r="Y1656" s="76">
        <f t="shared" si="518"/>
        <v>0.5</v>
      </c>
      <c r="Z1656" s="76">
        <f t="shared" si="500"/>
        <v>0.5</v>
      </c>
      <c r="AA1656" s="76">
        <f t="shared" si="519"/>
        <v>-0.69314718055994529</v>
      </c>
    </row>
    <row r="1657" spans="1:27" x14ac:dyDescent="0.25">
      <c r="A1657">
        <v>0</v>
      </c>
      <c r="B1657">
        <v>0</v>
      </c>
      <c r="C1657">
        <v>1</v>
      </c>
      <c r="E1657" s="87">
        <f t="shared" si="501"/>
        <v>0</v>
      </c>
      <c r="F1657" s="87">
        <f t="shared" si="502"/>
        <v>1</v>
      </c>
      <c r="G1657" s="87">
        <f t="shared" si="503"/>
        <v>0.5</v>
      </c>
      <c r="H1657" s="87">
        <f t="shared" si="504"/>
        <v>0.5</v>
      </c>
      <c r="I1657" s="87">
        <f t="shared" si="505"/>
        <v>-0.69314718055994529</v>
      </c>
      <c r="K1657" s="76">
        <f t="shared" si="506"/>
        <v>0.605195533283861</v>
      </c>
      <c r="L1657" s="76">
        <f t="shared" si="507"/>
        <v>1.8316103146534117</v>
      </c>
      <c r="M1657" s="76">
        <f t="shared" si="508"/>
        <v>0.64684406084231982</v>
      </c>
      <c r="N1657" s="76">
        <f t="shared" si="509"/>
        <v>0.35315593915768018</v>
      </c>
      <c r="O1657" s="76">
        <f t="shared" si="510"/>
        <v>-1.0408455656056446</v>
      </c>
      <c r="Q1657" s="76">
        <f t="shared" si="511"/>
        <v>0.605195533283861</v>
      </c>
      <c r="R1657" s="76">
        <f t="shared" si="512"/>
        <v>1.8316103146534117</v>
      </c>
      <c r="S1657" s="76">
        <f t="shared" si="513"/>
        <v>0.64684406084231982</v>
      </c>
      <c r="T1657" s="76">
        <f t="shared" si="514"/>
        <v>0.35315593915768018</v>
      </c>
      <c r="U1657" s="76">
        <f t="shared" si="515"/>
        <v>-1.0408455656056446</v>
      </c>
      <c r="W1657" s="76">
        <f t="shared" si="516"/>
        <v>0</v>
      </c>
      <c r="X1657" s="76">
        <f t="shared" si="517"/>
        <v>1</v>
      </c>
      <c r="Y1657" s="76">
        <f t="shared" si="518"/>
        <v>0.5</v>
      </c>
      <c r="Z1657" s="76">
        <f t="shared" si="500"/>
        <v>0.5</v>
      </c>
      <c r="AA1657" s="76">
        <f t="shared" si="519"/>
        <v>-0.69314718055994529</v>
      </c>
    </row>
    <row r="1658" spans="1:27" x14ac:dyDescent="0.25">
      <c r="A1658">
        <v>0</v>
      </c>
      <c r="B1658">
        <v>0</v>
      </c>
      <c r="C1658">
        <v>1</v>
      </c>
      <c r="E1658" s="87">
        <f t="shared" si="501"/>
        <v>0</v>
      </c>
      <c r="F1658" s="87">
        <f t="shared" si="502"/>
        <v>1</v>
      </c>
      <c r="G1658" s="87">
        <f t="shared" si="503"/>
        <v>0.5</v>
      </c>
      <c r="H1658" s="87">
        <f t="shared" si="504"/>
        <v>0.5</v>
      </c>
      <c r="I1658" s="87">
        <f t="shared" si="505"/>
        <v>-0.69314718055994529</v>
      </c>
      <c r="K1658" s="76">
        <f t="shared" si="506"/>
        <v>0.605195533283861</v>
      </c>
      <c r="L1658" s="76">
        <f t="shared" si="507"/>
        <v>1.8316103146534117</v>
      </c>
      <c r="M1658" s="76">
        <f t="shared" si="508"/>
        <v>0.64684406084231982</v>
      </c>
      <c r="N1658" s="76">
        <f t="shared" si="509"/>
        <v>0.35315593915768018</v>
      </c>
      <c r="O1658" s="76">
        <f t="shared" si="510"/>
        <v>-1.0408455656056446</v>
      </c>
      <c r="Q1658" s="76">
        <f t="shared" si="511"/>
        <v>0.605195533283861</v>
      </c>
      <c r="R1658" s="76">
        <f t="shared" si="512"/>
        <v>1.8316103146534117</v>
      </c>
      <c r="S1658" s="76">
        <f t="shared" si="513"/>
        <v>0.64684406084231982</v>
      </c>
      <c r="T1658" s="76">
        <f t="shared" si="514"/>
        <v>0.35315593915768018</v>
      </c>
      <c r="U1658" s="76">
        <f t="shared" si="515"/>
        <v>-1.0408455656056446</v>
      </c>
      <c r="W1658" s="76">
        <f t="shared" si="516"/>
        <v>0</v>
      </c>
      <c r="X1658" s="76">
        <f t="shared" si="517"/>
        <v>1</v>
      </c>
      <c r="Y1658" s="76">
        <f t="shared" si="518"/>
        <v>0.5</v>
      </c>
      <c r="Z1658" s="76">
        <f t="shared" si="500"/>
        <v>0.5</v>
      </c>
      <c r="AA1658" s="76">
        <f t="shared" si="519"/>
        <v>-0.69314718055994529</v>
      </c>
    </row>
    <row r="1659" spans="1:27" x14ac:dyDescent="0.25">
      <c r="A1659">
        <v>0</v>
      </c>
      <c r="B1659">
        <v>0</v>
      </c>
      <c r="C1659">
        <v>0</v>
      </c>
      <c r="E1659" s="87">
        <f t="shared" si="501"/>
        <v>0</v>
      </c>
      <c r="F1659" s="87">
        <f t="shared" si="502"/>
        <v>1</v>
      </c>
      <c r="G1659" s="87">
        <f t="shared" si="503"/>
        <v>0.5</v>
      </c>
      <c r="H1659" s="87">
        <f t="shared" si="504"/>
        <v>0.5</v>
      </c>
      <c r="I1659" s="87">
        <f t="shared" si="505"/>
        <v>-0.69314718055994529</v>
      </c>
      <c r="K1659" s="76">
        <f t="shared" si="506"/>
        <v>0</v>
      </c>
      <c r="L1659" s="76">
        <f t="shared" si="507"/>
        <v>1</v>
      </c>
      <c r="M1659" s="76">
        <f t="shared" si="508"/>
        <v>0.5</v>
      </c>
      <c r="N1659" s="76">
        <f t="shared" si="509"/>
        <v>0.5</v>
      </c>
      <c r="O1659" s="76">
        <f t="shared" si="510"/>
        <v>-0.69314718055994529</v>
      </c>
      <c r="Q1659" s="76">
        <f t="shared" si="511"/>
        <v>0</v>
      </c>
      <c r="R1659" s="76">
        <f t="shared" si="512"/>
        <v>1</v>
      </c>
      <c r="S1659" s="76">
        <f t="shared" si="513"/>
        <v>0.5</v>
      </c>
      <c r="T1659" s="76">
        <f t="shared" si="514"/>
        <v>0.5</v>
      </c>
      <c r="U1659" s="76">
        <f t="shared" si="515"/>
        <v>-0.69314718055994529</v>
      </c>
      <c r="W1659" s="76">
        <f t="shared" si="516"/>
        <v>0</v>
      </c>
      <c r="X1659" s="76">
        <f t="shared" si="517"/>
        <v>1</v>
      </c>
      <c r="Y1659" s="76">
        <f t="shared" si="518"/>
        <v>0.5</v>
      </c>
      <c r="Z1659" s="76">
        <f t="shared" si="500"/>
        <v>0.5</v>
      </c>
      <c r="AA1659" s="76">
        <f t="shared" si="519"/>
        <v>-0.69314718055994529</v>
      </c>
    </row>
    <row r="1660" spans="1:27" x14ac:dyDescent="0.25">
      <c r="A1660">
        <v>0</v>
      </c>
      <c r="B1660">
        <v>0</v>
      </c>
      <c r="C1660">
        <v>1</v>
      </c>
      <c r="E1660" s="87">
        <f t="shared" si="501"/>
        <v>0</v>
      </c>
      <c r="F1660" s="87">
        <f t="shared" si="502"/>
        <v>1</v>
      </c>
      <c r="G1660" s="87">
        <f t="shared" si="503"/>
        <v>0.5</v>
      </c>
      <c r="H1660" s="87">
        <f t="shared" si="504"/>
        <v>0.5</v>
      </c>
      <c r="I1660" s="87">
        <f t="shared" si="505"/>
        <v>-0.69314718055994529</v>
      </c>
      <c r="K1660" s="76">
        <f t="shared" si="506"/>
        <v>0.605195533283861</v>
      </c>
      <c r="L1660" s="76">
        <f t="shared" si="507"/>
        <v>1.8316103146534117</v>
      </c>
      <c r="M1660" s="76">
        <f t="shared" si="508"/>
        <v>0.64684406084231982</v>
      </c>
      <c r="N1660" s="76">
        <f t="shared" si="509"/>
        <v>0.35315593915768018</v>
      </c>
      <c r="O1660" s="76">
        <f t="shared" si="510"/>
        <v>-1.0408455656056446</v>
      </c>
      <c r="Q1660" s="76">
        <f t="shared" si="511"/>
        <v>0.605195533283861</v>
      </c>
      <c r="R1660" s="76">
        <f t="shared" si="512"/>
        <v>1.8316103146534117</v>
      </c>
      <c r="S1660" s="76">
        <f t="shared" si="513"/>
        <v>0.64684406084231982</v>
      </c>
      <c r="T1660" s="76">
        <f t="shared" si="514"/>
        <v>0.35315593915768018</v>
      </c>
      <c r="U1660" s="76">
        <f t="shared" si="515"/>
        <v>-1.0408455656056446</v>
      </c>
      <c r="W1660" s="76">
        <f t="shared" si="516"/>
        <v>0</v>
      </c>
      <c r="X1660" s="76">
        <f t="shared" si="517"/>
        <v>1</v>
      </c>
      <c r="Y1660" s="76">
        <f t="shared" si="518"/>
        <v>0.5</v>
      </c>
      <c r="Z1660" s="76">
        <f t="shared" si="500"/>
        <v>0.5</v>
      </c>
      <c r="AA1660" s="76">
        <f t="shared" si="519"/>
        <v>-0.69314718055994529</v>
      </c>
    </row>
    <row r="1661" spans="1:27" x14ac:dyDescent="0.25">
      <c r="A1661">
        <v>0</v>
      </c>
      <c r="B1661">
        <v>0</v>
      </c>
      <c r="C1661">
        <v>1</v>
      </c>
      <c r="E1661" s="87">
        <f t="shared" si="501"/>
        <v>0</v>
      </c>
      <c r="F1661" s="87">
        <f t="shared" si="502"/>
        <v>1</v>
      </c>
      <c r="G1661" s="87">
        <f t="shared" si="503"/>
        <v>0.5</v>
      </c>
      <c r="H1661" s="87">
        <f t="shared" si="504"/>
        <v>0.5</v>
      </c>
      <c r="I1661" s="87">
        <f t="shared" si="505"/>
        <v>-0.69314718055994529</v>
      </c>
      <c r="K1661" s="76">
        <f t="shared" si="506"/>
        <v>0.605195533283861</v>
      </c>
      <c r="L1661" s="76">
        <f t="shared" si="507"/>
        <v>1.8316103146534117</v>
      </c>
      <c r="M1661" s="76">
        <f t="shared" si="508"/>
        <v>0.64684406084231982</v>
      </c>
      <c r="N1661" s="76">
        <f t="shared" si="509"/>
        <v>0.35315593915768018</v>
      </c>
      <c r="O1661" s="76">
        <f t="shared" si="510"/>
        <v>-1.0408455656056446</v>
      </c>
      <c r="Q1661" s="76">
        <f t="shared" si="511"/>
        <v>0.605195533283861</v>
      </c>
      <c r="R1661" s="76">
        <f t="shared" si="512"/>
        <v>1.8316103146534117</v>
      </c>
      <c r="S1661" s="76">
        <f t="shared" si="513"/>
        <v>0.64684406084231982</v>
      </c>
      <c r="T1661" s="76">
        <f t="shared" si="514"/>
        <v>0.35315593915768018</v>
      </c>
      <c r="U1661" s="76">
        <f t="shared" si="515"/>
        <v>-1.0408455656056446</v>
      </c>
      <c r="W1661" s="76">
        <f t="shared" si="516"/>
        <v>0</v>
      </c>
      <c r="X1661" s="76">
        <f t="shared" si="517"/>
        <v>1</v>
      </c>
      <c r="Y1661" s="76">
        <f t="shared" si="518"/>
        <v>0.5</v>
      </c>
      <c r="Z1661" s="76">
        <f t="shared" si="500"/>
        <v>0.5</v>
      </c>
      <c r="AA1661" s="76">
        <f t="shared" si="519"/>
        <v>-0.69314718055994529</v>
      </c>
    </row>
    <row r="1662" spans="1:27" x14ac:dyDescent="0.25">
      <c r="A1662">
        <v>0</v>
      </c>
      <c r="B1662">
        <v>1</v>
      </c>
      <c r="C1662">
        <v>1</v>
      </c>
      <c r="E1662" s="87">
        <f t="shared" si="501"/>
        <v>1.462280267582817</v>
      </c>
      <c r="F1662" s="87">
        <f t="shared" si="502"/>
        <v>4.3157894714615983</v>
      </c>
      <c r="G1662" s="87">
        <f t="shared" si="503"/>
        <v>0.81188118804015652</v>
      </c>
      <c r="H1662" s="87">
        <f t="shared" si="504"/>
        <v>0.18811881195984348</v>
      </c>
      <c r="I1662" s="87">
        <f t="shared" si="505"/>
        <v>-1.6706815372567037</v>
      </c>
      <c r="K1662" s="76">
        <f t="shared" si="506"/>
        <v>2.0674758008666778</v>
      </c>
      <c r="L1662" s="76">
        <f t="shared" si="507"/>
        <v>7.9048445118016568</v>
      </c>
      <c r="M1662" s="76">
        <f t="shared" si="508"/>
        <v>0.88770157652110693</v>
      </c>
      <c r="N1662" s="76">
        <f t="shared" si="509"/>
        <v>0.11229842347889307</v>
      </c>
      <c r="O1662" s="76">
        <f t="shared" si="510"/>
        <v>-2.1865954558145249</v>
      </c>
      <c r="Q1662" s="76">
        <f t="shared" si="511"/>
        <v>4.0773020688385255</v>
      </c>
      <c r="R1662" s="76">
        <f t="shared" si="512"/>
        <v>58.986114505249297</v>
      </c>
      <c r="S1662" s="76">
        <f t="shared" si="513"/>
        <v>0.98332947535862669</v>
      </c>
      <c r="T1662" s="76">
        <f t="shared" si="514"/>
        <v>1.6670524641373308E-2</v>
      </c>
      <c r="U1662" s="76">
        <f t="shared" si="515"/>
        <v>-4.0941131105267123</v>
      </c>
      <c r="W1662" s="76">
        <f t="shared" si="516"/>
        <v>0</v>
      </c>
      <c r="X1662" s="76">
        <f t="shared" si="517"/>
        <v>1</v>
      </c>
      <c r="Y1662" s="76">
        <f t="shared" si="518"/>
        <v>0.5</v>
      </c>
      <c r="Z1662" s="76">
        <f t="shared" si="500"/>
        <v>0.5</v>
      </c>
      <c r="AA1662" s="76">
        <f t="shared" si="519"/>
        <v>-0.69314718055994529</v>
      </c>
    </row>
    <row r="1663" spans="1:27" x14ac:dyDescent="0.25">
      <c r="A1663">
        <v>0</v>
      </c>
      <c r="B1663">
        <v>0</v>
      </c>
      <c r="C1663">
        <v>1</v>
      </c>
      <c r="E1663" s="87">
        <f t="shared" si="501"/>
        <v>0</v>
      </c>
      <c r="F1663" s="87">
        <f t="shared" si="502"/>
        <v>1</v>
      </c>
      <c r="G1663" s="87">
        <f t="shared" si="503"/>
        <v>0.5</v>
      </c>
      <c r="H1663" s="87">
        <f t="shared" si="504"/>
        <v>0.5</v>
      </c>
      <c r="I1663" s="87">
        <f t="shared" si="505"/>
        <v>-0.69314718055994529</v>
      </c>
      <c r="K1663" s="76">
        <f t="shared" si="506"/>
        <v>0.605195533283861</v>
      </c>
      <c r="L1663" s="76">
        <f t="shared" si="507"/>
        <v>1.8316103146534117</v>
      </c>
      <c r="M1663" s="76">
        <f t="shared" si="508"/>
        <v>0.64684406084231982</v>
      </c>
      <c r="N1663" s="76">
        <f t="shared" si="509"/>
        <v>0.35315593915768018</v>
      </c>
      <c r="O1663" s="76">
        <f t="shared" si="510"/>
        <v>-1.0408455656056446</v>
      </c>
      <c r="Q1663" s="76">
        <f t="shared" si="511"/>
        <v>0.605195533283861</v>
      </c>
      <c r="R1663" s="76">
        <f t="shared" si="512"/>
        <v>1.8316103146534117</v>
      </c>
      <c r="S1663" s="76">
        <f t="shared" si="513"/>
        <v>0.64684406084231982</v>
      </c>
      <c r="T1663" s="76">
        <f t="shared" si="514"/>
        <v>0.35315593915768018</v>
      </c>
      <c r="U1663" s="76">
        <f t="shared" si="515"/>
        <v>-1.0408455656056446</v>
      </c>
      <c r="W1663" s="76">
        <f t="shared" si="516"/>
        <v>0</v>
      </c>
      <c r="X1663" s="76">
        <f t="shared" si="517"/>
        <v>1</v>
      </c>
      <c r="Y1663" s="76">
        <f t="shared" si="518"/>
        <v>0.5</v>
      </c>
      <c r="Z1663" s="76">
        <f t="shared" si="500"/>
        <v>0.5</v>
      </c>
      <c r="AA1663" s="76">
        <f t="shared" si="519"/>
        <v>-0.69314718055994529</v>
      </c>
    </row>
    <row r="1664" spans="1:27" x14ac:dyDescent="0.25">
      <c r="A1664">
        <v>0</v>
      </c>
      <c r="B1664">
        <v>0</v>
      </c>
      <c r="C1664">
        <v>0</v>
      </c>
      <c r="E1664" s="87">
        <f t="shared" si="501"/>
        <v>0</v>
      </c>
      <c r="F1664" s="87">
        <f t="shared" si="502"/>
        <v>1</v>
      </c>
      <c r="G1664" s="87">
        <f t="shared" si="503"/>
        <v>0.5</v>
      </c>
      <c r="H1664" s="87">
        <f t="shared" si="504"/>
        <v>0.5</v>
      </c>
      <c r="I1664" s="87">
        <f t="shared" si="505"/>
        <v>-0.69314718055994529</v>
      </c>
      <c r="K1664" s="76">
        <f t="shared" si="506"/>
        <v>0</v>
      </c>
      <c r="L1664" s="76">
        <f t="shared" si="507"/>
        <v>1</v>
      </c>
      <c r="M1664" s="76">
        <f t="shared" si="508"/>
        <v>0.5</v>
      </c>
      <c r="N1664" s="76">
        <f t="shared" si="509"/>
        <v>0.5</v>
      </c>
      <c r="O1664" s="76">
        <f t="shared" si="510"/>
        <v>-0.69314718055994529</v>
      </c>
      <c r="Q1664" s="76">
        <f t="shared" si="511"/>
        <v>0</v>
      </c>
      <c r="R1664" s="76">
        <f t="shared" si="512"/>
        <v>1</v>
      </c>
      <c r="S1664" s="76">
        <f t="shared" si="513"/>
        <v>0.5</v>
      </c>
      <c r="T1664" s="76">
        <f t="shared" si="514"/>
        <v>0.5</v>
      </c>
      <c r="U1664" s="76">
        <f t="shared" si="515"/>
        <v>-0.69314718055994529</v>
      </c>
      <c r="W1664" s="76">
        <f t="shared" si="516"/>
        <v>0</v>
      </c>
      <c r="X1664" s="76">
        <f t="shared" si="517"/>
        <v>1</v>
      </c>
      <c r="Y1664" s="76">
        <f t="shared" si="518"/>
        <v>0.5</v>
      </c>
      <c r="Z1664" s="76">
        <f t="shared" si="500"/>
        <v>0.5</v>
      </c>
      <c r="AA1664" s="76">
        <f t="shared" si="519"/>
        <v>-0.69314718055994529</v>
      </c>
    </row>
    <row r="1665" spans="1:27" x14ac:dyDescent="0.25">
      <c r="A1665">
        <v>0</v>
      </c>
      <c r="B1665">
        <v>0</v>
      </c>
      <c r="C1665">
        <v>1</v>
      </c>
      <c r="E1665" s="87">
        <f t="shared" si="501"/>
        <v>0</v>
      </c>
      <c r="F1665" s="87">
        <f t="shared" si="502"/>
        <v>1</v>
      </c>
      <c r="G1665" s="87">
        <f t="shared" si="503"/>
        <v>0.5</v>
      </c>
      <c r="H1665" s="87">
        <f t="shared" si="504"/>
        <v>0.5</v>
      </c>
      <c r="I1665" s="87">
        <f t="shared" si="505"/>
        <v>-0.69314718055994529</v>
      </c>
      <c r="K1665" s="76">
        <f t="shared" si="506"/>
        <v>0.605195533283861</v>
      </c>
      <c r="L1665" s="76">
        <f t="shared" si="507"/>
        <v>1.8316103146534117</v>
      </c>
      <c r="M1665" s="76">
        <f t="shared" si="508"/>
        <v>0.64684406084231982</v>
      </c>
      <c r="N1665" s="76">
        <f t="shared" si="509"/>
        <v>0.35315593915768018</v>
      </c>
      <c r="O1665" s="76">
        <f t="shared" si="510"/>
        <v>-1.0408455656056446</v>
      </c>
      <c r="Q1665" s="76">
        <f t="shared" si="511"/>
        <v>0.605195533283861</v>
      </c>
      <c r="R1665" s="76">
        <f t="shared" si="512"/>
        <v>1.8316103146534117</v>
      </c>
      <c r="S1665" s="76">
        <f t="shared" si="513"/>
        <v>0.64684406084231982</v>
      </c>
      <c r="T1665" s="76">
        <f t="shared" si="514"/>
        <v>0.35315593915768018</v>
      </c>
      <c r="U1665" s="76">
        <f t="shared" si="515"/>
        <v>-1.0408455656056446</v>
      </c>
      <c r="W1665" s="76">
        <f t="shared" si="516"/>
        <v>0</v>
      </c>
      <c r="X1665" s="76">
        <f t="shared" si="517"/>
        <v>1</v>
      </c>
      <c r="Y1665" s="76">
        <f t="shared" si="518"/>
        <v>0.5</v>
      </c>
      <c r="Z1665" s="76">
        <f t="shared" si="500"/>
        <v>0.5</v>
      </c>
      <c r="AA1665" s="76">
        <f t="shared" si="519"/>
        <v>-0.69314718055994529</v>
      </c>
    </row>
    <row r="1666" spans="1:27" x14ac:dyDescent="0.25">
      <c r="A1666">
        <v>0</v>
      </c>
      <c r="B1666">
        <v>0</v>
      </c>
      <c r="C1666">
        <v>1</v>
      </c>
      <c r="E1666" s="87">
        <f t="shared" si="501"/>
        <v>0</v>
      </c>
      <c r="F1666" s="87">
        <f t="shared" si="502"/>
        <v>1</v>
      </c>
      <c r="G1666" s="87">
        <f t="shared" si="503"/>
        <v>0.5</v>
      </c>
      <c r="H1666" s="87">
        <f t="shared" si="504"/>
        <v>0.5</v>
      </c>
      <c r="I1666" s="87">
        <f t="shared" si="505"/>
        <v>-0.69314718055994529</v>
      </c>
      <c r="K1666" s="76">
        <f t="shared" si="506"/>
        <v>0.605195533283861</v>
      </c>
      <c r="L1666" s="76">
        <f t="shared" si="507"/>
        <v>1.8316103146534117</v>
      </c>
      <c r="M1666" s="76">
        <f t="shared" si="508"/>
        <v>0.64684406084231982</v>
      </c>
      <c r="N1666" s="76">
        <f t="shared" si="509"/>
        <v>0.35315593915768018</v>
      </c>
      <c r="O1666" s="76">
        <f t="shared" si="510"/>
        <v>-1.0408455656056446</v>
      </c>
      <c r="Q1666" s="76">
        <f t="shared" si="511"/>
        <v>0.605195533283861</v>
      </c>
      <c r="R1666" s="76">
        <f t="shared" si="512"/>
        <v>1.8316103146534117</v>
      </c>
      <c r="S1666" s="76">
        <f t="shared" si="513"/>
        <v>0.64684406084231982</v>
      </c>
      <c r="T1666" s="76">
        <f t="shared" si="514"/>
        <v>0.35315593915768018</v>
      </c>
      <c r="U1666" s="76">
        <f t="shared" si="515"/>
        <v>-1.0408455656056446</v>
      </c>
      <c r="W1666" s="76">
        <f t="shared" si="516"/>
        <v>0</v>
      </c>
      <c r="X1666" s="76">
        <f t="shared" si="517"/>
        <v>1</v>
      </c>
      <c r="Y1666" s="76">
        <f t="shared" si="518"/>
        <v>0.5</v>
      </c>
      <c r="Z1666" s="76">
        <f t="shared" si="500"/>
        <v>0.5</v>
      </c>
      <c r="AA1666" s="76">
        <f t="shared" si="519"/>
        <v>-0.69314718055994529</v>
      </c>
    </row>
    <row r="1667" spans="1:27" x14ac:dyDescent="0.25">
      <c r="A1667">
        <v>0</v>
      </c>
      <c r="B1667">
        <v>0</v>
      </c>
      <c r="C1667">
        <v>1</v>
      </c>
      <c r="E1667" s="87">
        <f t="shared" si="501"/>
        <v>0</v>
      </c>
      <c r="F1667" s="87">
        <f t="shared" si="502"/>
        <v>1</v>
      </c>
      <c r="G1667" s="87">
        <f t="shared" si="503"/>
        <v>0.5</v>
      </c>
      <c r="H1667" s="87">
        <f t="shared" si="504"/>
        <v>0.5</v>
      </c>
      <c r="I1667" s="87">
        <f t="shared" si="505"/>
        <v>-0.69314718055994529</v>
      </c>
      <c r="K1667" s="76">
        <f t="shared" si="506"/>
        <v>0.605195533283861</v>
      </c>
      <c r="L1667" s="76">
        <f t="shared" si="507"/>
        <v>1.8316103146534117</v>
      </c>
      <c r="M1667" s="76">
        <f t="shared" si="508"/>
        <v>0.64684406084231982</v>
      </c>
      <c r="N1667" s="76">
        <f t="shared" si="509"/>
        <v>0.35315593915768018</v>
      </c>
      <c r="O1667" s="76">
        <f t="shared" si="510"/>
        <v>-1.0408455656056446</v>
      </c>
      <c r="Q1667" s="76">
        <f t="shared" si="511"/>
        <v>0.605195533283861</v>
      </c>
      <c r="R1667" s="76">
        <f t="shared" si="512"/>
        <v>1.8316103146534117</v>
      </c>
      <c r="S1667" s="76">
        <f t="shared" si="513"/>
        <v>0.64684406084231982</v>
      </c>
      <c r="T1667" s="76">
        <f t="shared" si="514"/>
        <v>0.35315593915768018</v>
      </c>
      <c r="U1667" s="76">
        <f t="shared" si="515"/>
        <v>-1.0408455656056446</v>
      </c>
      <c r="W1667" s="76">
        <f t="shared" si="516"/>
        <v>0</v>
      </c>
      <c r="X1667" s="76">
        <f t="shared" si="517"/>
        <v>1</v>
      </c>
      <c r="Y1667" s="76">
        <f t="shared" si="518"/>
        <v>0.5</v>
      </c>
      <c r="Z1667" s="76">
        <f t="shared" si="500"/>
        <v>0.5</v>
      </c>
      <c r="AA1667" s="76">
        <f t="shared" si="519"/>
        <v>-0.69314718055994529</v>
      </c>
    </row>
    <row r="1668" spans="1:27" x14ac:dyDescent="0.25">
      <c r="A1668">
        <v>0</v>
      </c>
      <c r="B1668">
        <v>0</v>
      </c>
      <c r="C1668">
        <v>0</v>
      </c>
      <c r="E1668" s="87">
        <f t="shared" si="501"/>
        <v>0</v>
      </c>
      <c r="F1668" s="87">
        <f t="shared" si="502"/>
        <v>1</v>
      </c>
      <c r="G1668" s="87">
        <f t="shared" si="503"/>
        <v>0.5</v>
      </c>
      <c r="H1668" s="87">
        <f t="shared" si="504"/>
        <v>0.5</v>
      </c>
      <c r="I1668" s="87">
        <f t="shared" si="505"/>
        <v>-0.69314718055994529</v>
      </c>
      <c r="K1668" s="76">
        <f t="shared" si="506"/>
        <v>0</v>
      </c>
      <c r="L1668" s="76">
        <f t="shared" si="507"/>
        <v>1</v>
      </c>
      <c r="M1668" s="76">
        <f t="shared" si="508"/>
        <v>0.5</v>
      </c>
      <c r="N1668" s="76">
        <f t="shared" si="509"/>
        <v>0.5</v>
      </c>
      <c r="O1668" s="76">
        <f t="shared" si="510"/>
        <v>-0.69314718055994529</v>
      </c>
      <c r="Q1668" s="76">
        <f t="shared" si="511"/>
        <v>0</v>
      </c>
      <c r="R1668" s="76">
        <f t="shared" si="512"/>
        <v>1</v>
      </c>
      <c r="S1668" s="76">
        <f t="shared" si="513"/>
        <v>0.5</v>
      </c>
      <c r="T1668" s="76">
        <f t="shared" si="514"/>
        <v>0.5</v>
      </c>
      <c r="U1668" s="76">
        <f t="shared" si="515"/>
        <v>-0.69314718055994529</v>
      </c>
      <c r="W1668" s="76">
        <f t="shared" si="516"/>
        <v>0</v>
      </c>
      <c r="X1668" s="76">
        <f t="shared" si="517"/>
        <v>1</v>
      </c>
      <c r="Y1668" s="76">
        <f t="shared" si="518"/>
        <v>0.5</v>
      </c>
      <c r="Z1668" s="76">
        <f t="shared" si="500"/>
        <v>0.5</v>
      </c>
      <c r="AA1668" s="76">
        <f t="shared" si="519"/>
        <v>-0.69314718055994529</v>
      </c>
    </row>
    <row r="1669" spans="1:27" x14ac:dyDescent="0.25">
      <c r="A1669">
        <v>0</v>
      </c>
      <c r="B1669">
        <v>0</v>
      </c>
      <c r="C1669">
        <v>1</v>
      </c>
      <c r="E1669" s="87">
        <f t="shared" si="501"/>
        <v>0</v>
      </c>
      <c r="F1669" s="87">
        <f t="shared" si="502"/>
        <v>1</v>
      </c>
      <c r="G1669" s="87">
        <f t="shared" si="503"/>
        <v>0.5</v>
      </c>
      <c r="H1669" s="87">
        <f t="shared" si="504"/>
        <v>0.5</v>
      </c>
      <c r="I1669" s="87">
        <f t="shared" si="505"/>
        <v>-0.69314718055994529</v>
      </c>
      <c r="K1669" s="76">
        <f t="shared" si="506"/>
        <v>0.605195533283861</v>
      </c>
      <c r="L1669" s="76">
        <f t="shared" si="507"/>
        <v>1.8316103146534117</v>
      </c>
      <c r="M1669" s="76">
        <f t="shared" si="508"/>
        <v>0.64684406084231982</v>
      </c>
      <c r="N1669" s="76">
        <f t="shared" si="509"/>
        <v>0.35315593915768018</v>
      </c>
      <c r="O1669" s="76">
        <f t="shared" si="510"/>
        <v>-1.0408455656056446</v>
      </c>
      <c r="Q1669" s="76">
        <f t="shared" si="511"/>
        <v>0.605195533283861</v>
      </c>
      <c r="R1669" s="76">
        <f t="shared" si="512"/>
        <v>1.8316103146534117</v>
      </c>
      <c r="S1669" s="76">
        <f t="shared" si="513"/>
        <v>0.64684406084231982</v>
      </c>
      <c r="T1669" s="76">
        <f t="shared" si="514"/>
        <v>0.35315593915768018</v>
      </c>
      <c r="U1669" s="76">
        <f t="shared" si="515"/>
        <v>-1.0408455656056446</v>
      </c>
      <c r="W1669" s="76">
        <f t="shared" si="516"/>
        <v>0</v>
      </c>
      <c r="X1669" s="76">
        <f t="shared" si="517"/>
        <v>1</v>
      </c>
      <c r="Y1669" s="76">
        <f t="shared" si="518"/>
        <v>0.5</v>
      </c>
      <c r="Z1669" s="76">
        <f t="shared" si="500"/>
        <v>0.5</v>
      </c>
      <c r="AA1669" s="76">
        <f t="shared" si="519"/>
        <v>-0.69314718055994529</v>
      </c>
    </row>
    <row r="1670" spans="1:27" x14ac:dyDescent="0.25">
      <c r="A1670">
        <v>0</v>
      </c>
      <c r="B1670">
        <v>0</v>
      </c>
      <c r="C1670">
        <v>1</v>
      </c>
      <c r="E1670" s="87">
        <f t="shared" si="501"/>
        <v>0</v>
      </c>
      <c r="F1670" s="87">
        <f t="shared" si="502"/>
        <v>1</v>
      </c>
      <c r="G1670" s="87">
        <f t="shared" si="503"/>
        <v>0.5</v>
      </c>
      <c r="H1670" s="87">
        <f t="shared" si="504"/>
        <v>0.5</v>
      </c>
      <c r="I1670" s="87">
        <f t="shared" si="505"/>
        <v>-0.69314718055994529</v>
      </c>
      <c r="K1670" s="76">
        <f t="shared" si="506"/>
        <v>0.605195533283861</v>
      </c>
      <c r="L1670" s="76">
        <f t="shared" si="507"/>
        <v>1.8316103146534117</v>
      </c>
      <c r="M1670" s="76">
        <f t="shared" si="508"/>
        <v>0.64684406084231982</v>
      </c>
      <c r="N1670" s="76">
        <f t="shared" si="509"/>
        <v>0.35315593915768018</v>
      </c>
      <c r="O1670" s="76">
        <f t="shared" si="510"/>
        <v>-1.0408455656056446</v>
      </c>
      <c r="Q1670" s="76">
        <f t="shared" si="511"/>
        <v>0.605195533283861</v>
      </c>
      <c r="R1670" s="76">
        <f t="shared" si="512"/>
        <v>1.8316103146534117</v>
      </c>
      <c r="S1670" s="76">
        <f t="shared" si="513"/>
        <v>0.64684406084231982</v>
      </c>
      <c r="T1670" s="76">
        <f t="shared" si="514"/>
        <v>0.35315593915768018</v>
      </c>
      <c r="U1670" s="76">
        <f t="shared" si="515"/>
        <v>-1.0408455656056446</v>
      </c>
      <c r="W1670" s="76">
        <f t="shared" si="516"/>
        <v>0</v>
      </c>
      <c r="X1670" s="76">
        <f t="shared" si="517"/>
        <v>1</v>
      </c>
      <c r="Y1670" s="76">
        <f t="shared" si="518"/>
        <v>0.5</v>
      </c>
      <c r="Z1670" s="76">
        <f t="shared" si="500"/>
        <v>0.5</v>
      </c>
      <c r="AA1670" s="76">
        <f t="shared" si="519"/>
        <v>-0.69314718055994529</v>
      </c>
    </row>
    <row r="1671" spans="1:27" x14ac:dyDescent="0.25">
      <c r="A1671">
        <v>0</v>
      </c>
      <c r="B1671">
        <v>1</v>
      </c>
      <c r="C1671">
        <v>1</v>
      </c>
      <c r="E1671" s="87">
        <f t="shared" si="501"/>
        <v>1.462280267582817</v>
      </c>
      <c r="F1671" s="87">
        <f t="shared" si="502"/>
        <v>4.3157894714615983</v>
      </c>
      <c r="G1671" s="87">
        <f t="shared" si="503"/>
        <v>0.81188118804015652</v>
      </c>
      <c r="H1671" s="87">
        <f t="shared" si="504"/>
        <v>0.18811881195984348</v>
      </c>
      <c r="I1671" s="87">
        <f t="shared" si="505"/>
        <v>-1.6706815372567037</v>
      </c>
      <c r="K1671" s="76">
        <f t="shared" si="506"/>
        <v>2.0674758008666778</v>
      </c>
      <c r="L1671" s="76">
        <f t="shared" si="507"/>
        <v>7.9048445118016568</v>
      </c>
      <c r="M1671" s="76">
        <f t="shared" si="508"/>
        <v>0.88770157652110693</v>
      </c>
      <c r="N1671" s="76">
        <f t="shared" si="509"/>
        <v>0.11229842347889307</v>
      </c>
      <c r="O1671" s="76">
        <f t="shared" si="510"/>
        <v>-2.1865954558145249</v>
      </c>
      <c r="Q1671" s="76">
        <f t="shared" si="511"/>
        <v>4.0773020688385255</v>
      </c>
      <c r="R1671" s="76">
        <f t="shared" si="512"/>
        <v>58.986114505249297</v>
      </c>
      <c r="S1671" s="76">
        <f t="shared" si="513"/>
        <v>0.98332947535862669</v>
      </c>
      <c r="T1671" s="76">
        <f t="shared" si="514"/>
        <v>1.6670524641373308E-2</v>
      </c>
      <c r="U1671" s="76">
        <f t="shared" si="515"/>
        <v>-4.0941131105267123</v>
      </c>
      <c r="W1671" s="76">
        <f t="shared" si="516"/>
        <v>0</v>
      </c>
      <c r="X1671" s="76">
        <f t="shared" si="517"/>
        <v>1</v>
      </c>
      <c r="Y1671" s="76">
        <f t="shared" si="518"/>
        <v>0.5</v>
      </c>
      <c r="Z1671" s="76">
        <f t="shared" si="500"/>
        <v>0.5</v>
      </c>
      <c r="AA1671" s="76">
        <f t="shared" si="519"/>
        <v>-0.69314718055994529</v>
      </c>
    </row>
    <row r="1672" spans="1:27" x14ac:dyDescent="0.25">
      <c r="A1672">
        <v>0</v>
      </c>
      <c r="B1672">
        <v>0</v>
      </c>
      <c r="C1672">
        <v>1</v>
      </c>
      <c r="E1672" s="87">
        <f t="shared" si="501"/>
        <v>0</v>
      </c>
      <c r="F1672" s="87">
        <f t="shared" si="502"/>
        <v>1</v>
      </c>
      <c r="G1672" s="87">
        <f t="shared" si="503"/>
        <v>0.5</v>
      </c>
      <c r="H1672" s="87">
        <f t="shared" si="504"/>
        <v>0.5</v>
      </c>
      <c r="I1672" s="87">
        <f t="shared" si="505"/>
        <v>-0.69314718055994529</v>
      </c>
      <c r="K1672" s="76">
        <f t="shared" si="506"/>
        <v>0.605195533283861</v>
      </c>
      <c r="L1672" s="76">
        <f t="shared" si="507"/>
        <v>1.8316103146534117</v>
      </c>
      <c r="M1672" s="76">
        <f t="shared" si="508"/>
        <v>0.64684406084231982</v>
      </c>
      <c r="N1672" s="76">
        <f t="shared" si="509"/>
        <v>0.35315593915768018</v>
      </c>
      <c r="O1672" s="76">
        <f t="shared" si="510"/>
        <v>-1.0408455656056446</v>
      </c>
      <c r="Q1672" s="76">
        <f t="shared" si="511"/>
        <v>0.605195533283861</v>
      </c>
      <c r="R1672" s="76">
        <f t="shared" si="512"/>
        <v>1.8316103146534117</v>
      </c>
      <c r="S1672" s="76">
        <f t="shared" si="513"/>
        <v>0.64684406084231982</v>
      </c>
      <c r="T1672" s="76">
        <f t="shared" si="514"/>
        <v>0.35315593915768018</v>
      </c>
      <c r="U1672" s="76">
        <f t="shared" si="515"/>
        <v>-1.0408455656056446</v>
      </c>
      <c r="W1672" s="76">
        <f t="shared" si="516"/>
        <v>0</v>
      </c>
      <c r="X1672" s="76">
        <f t="shared" si="517"/>
        <v>1</v>
      </c>
      <c r="Y1672" s="76">
        <f t="shared" si="518"/>
        <v>0.5</v>
      </c>
      <c r="Z1672" s="76">
        <f t="shared" si="500"/>
        <v>0.5</v>
      </c>
      <c r="AA1672" s="76">
        <f t="shared" si="519"/>
        <v>-0.69314718055994529</v>
      </c>
    </row>
    <row r="1673" spans="1:27" x14ac:dyDescent="0.25">
      <c r="A1673">
        <v>0</v>
      </c>
      <c r="B1673">
        <v>0</v>
      </c>
      <c r="C1673">
        <v>0</v>
      </c>
      <c r="E1673" s="87">
        <f t="shared" si="501"/>
        <v>0</v>
      </c>
      <c r="F1673" s="87">
        <f t="shared" si="502"/>
        <v>1</v>
      </c>
      <c r="G1673" s="87">
        <f t="shared" si="503"/>
        <v>0.5</v>
      </c>
      <c r="H1673" s="87">
        <f t="shared" si="504"/>
        <v>0.5</v>
      </c>
      <c r="I1673" s="87">
        <f t="shared" si="505"/>
        <v>-0.69314718055994529</v>
      </c>
      <c r="K1673" s="76">
        <f t="shared" si="506"/>
        <v>0</v>
      </c>
      <c r="L1673" s="76">
        <f t="shared" si="507"/>
        <v>1</v>
      </c>
      <c r="M1673" s="76">
        <f t="shared" si="508"/>
        <v>0.5</v>
      </c>
      <c r="N1673" s="76">
        <f t="shared" si="509"/>
        <v>0.5</v>
      </c>
      <c r="O1673" s="76">
        <f t="shared" si="510"/>
        <v>-0.69314718055994529</v>
      </c>
      <c r="Q1673" s="76">
        <f t="shared" si="511"/>
        <v>0</v>
      </c>
      <c r="R1673" s="76">
        <f t="shared" si="512"/>
        <v>1</v>
      </c>
      <c r="S1673" s="76">
        <f t="shared" si="513"/>
        <v>0.5</v>
      </c>
      <c r="T1673" s="76">
        <f t="shared" si="514"/>
        <v>0.5</v>
      </c>
      <c r="U1673" s="76">
        <f t="shared" si="515"/>
        <v>-0.69314718055994529</v>
      </c>
      <c r="W1673" s="76">
        <f t="shared" si="516"/>
        <v>0</v>
      </c>
      <c r="X1673" s="76">
        <f t="shared" si="517"/>
        <v>1</v>
      </c>
      <c r="Y1673" s="76">
        <f t="shared" si="518"/>
        <v>0.5</v>
      </c>
      <c r="Z1673" s="76">
        <f t="shared" ref="Z1673:Z1736" si="520">IF(A1673=1,Y1673,1-Y1673)</f>
        <v>0.5</v>
      </c>
      <c r="AA1673" s="76">
        <f t="shared" si="519"/>
        <v>-0.69314718055994529</v>
      </c>
    </row>
    <row r="1674" spans="1:27" x14ac:dyDescent="0.25">
      <c r="A1674">
        <v>0</v>
      </c>
      <c r="B1674">
        <v>0</v>
      </c>
      <c r="C1674">
        <v>0</v>
      </c>
      <c r="E1674" s="87">
        <f t="shared" ref="E1674:E1737" si="521">$A$3+$B$3*$B1674</f>
        <v>0</v>
      </c>
      <c r="F1674" s="87">
        <f t="shared" ref="F1674:F1737" si="522">EXP(E1674)</f>
        <v>1</v>
      </c>
      <c r="G1674" s="87">
        <f t="shared" ref="G1674:G1737" si="523">F1674/(F1674+1)</f>
        <v>0.5</v>
      </c>
      <c r="H1674" s="87">
        <f t="shared" ref="H1674:H1737" si="524">IF($A1674=1,G1674,1-G1674)</f>
        <v>0.5</v>
      </c>
      <c r="I1674" s="87">
        <f t="shared" ref="I1674:I1737" si="525">LN(H1674)</f>
        <v>-0.69314718055994529</v>
      </c>
      <c r="K1674" s="76">
        <f t="shared" ref="K1674:K1737" si="526">$A$3+$B$3*$B1674+$C$3*$C1674</f>
        <v>0</v>
      </c>
      <c r="L1674" s="76">
        <f t="shared" ref="L1674:L1737" si="527">EXP(K1674)</f>
        <v>1</v>
      </c>
      <c r="M1674" s="76">
        <f t="shared" ref="M1674:M1737" si="528">L1674/(L1674+1)</f>
        <v>0.5</v>
      </c>
      <c r="N1674" s="76">
        <f t="shared" ref="N1674:N1737" si="529">IF($A1674=1,M1674,1-M1674)</f>
        <v>0.5</v>
      </c>
      <c r="O1674" s="76">
        <f t="shared" ref="O1674:O1737" si="530">LN(N1674)</f>
        <v>-0.69314718055994529</v>
      </c>
      <c r="Q1674" s="76">
        <f t="shared" ref="Q1674:Q1737" si="531">$A$3+$B$3*$B1674+$C$3*$C1674+$D$3*$B1674*$C1674</f>
        <v>0</v>
      </c>
      <c r="R1674" s="76">
        <f t="shared" ref="R1674:R1737" si="532">EXP(Q1674)</f>
        <v>1</v>
      </c>
      <c r="S1674" s="76">
        <f t="shared" ref="S1674:S1737" si="533">R1674/(R1674+1)</f>
        <v>0.5</v>
      </c>
      <c r="T1674" s="76">
        <f t="shared" ref="T1674:T1737" si="534">IF($A1674=1,S1674,1-S1674)</f>
        <v>0.5</v>
      </c>
      <c r="U1674" s="76">
        <f t="shared" ref="U1674:U1737" si="535">LN(T1674)</f>
        <v>-0.69314718055994529</v>
      </c>
      <c r="W1674" s="76">
        <f t="shared" ref="W1674:W1737" si="536">$A$3</f>
        <v>0</v>
      </c>
      <c r="X1674" s="76">
        <f t="shared" ref="X1674:X1737" si="537">EXP(W1674)</f>
        <v>1</v>
      </c>
      <c r="Y1674" s="76">
        <f t="shared" ref="Y1674:Y1737" si="538">X1674/(X1674+1)</f>
        <v>0.5</v>
      </c>
      <c r="Z1674" s="76">
        <f t="shared" si="520"/>
        <v>0.5</v>
      </c>
      <c r="AA1674" s="76">
        <f t="shared" ref="AA1674:AA1737" si="539">LN(Z1674)</f>
        <v>-0.69314718055994529</v>
      </c>
    </row>
    <row r="1675" spans="1:27" x14ac:dyDescent="0.25">
      <c r="A1675">
        <v>0</v>
      </c>
      <c r="B1675">
        <v>0</v>
      </c>
      <c r="C1675">
        <v>1</v>
      </c>
      <c r="E1675" s="87">
        <f t="shared" si="521"/>
        <v>0</v>
      </c>
      <c r="F1675" s="87">
        <f t="shared" si="522"/>
        <v>1</v>
      </c>
      <c r="G1675" s="87">
        <f t="shared" si="523"/>
        <v>0.5</v>
      </c>
      <c r="H1675" s="87">
        <f t="shared" si="524"/>
        <v>0.5</v>
      </c>
      <c r="I1675" s="87">
        <f t="shared" si="525"/>
        <v>-0.69314718055994529</v>
      </c>
      <c r="K1675" s="76">
        <f t="shared" si="526"/>
        <v>0.605195533283861</v>
      </c>
      <c r="L1675" s="76">
        <f t="shared" si="527"/>
        <v>1.8316103146534117</v>
      </c>
      <c r="M1675" s="76">
        <f t="shared" si="528"/>
        <v>0.64684406084231982</v>
      </c>
      <c r="N1675" s="76">
        <f t="shared" si="529"/>
        <v>0.35315593915768018</v>
      </c>
      <c r="O1675" s="76">
        <f t="shared" si="530"/>
        <v>-1.0408455656056446</v>
      </c>
      <c r="Q1675" s="76">
        <f t="shared" si="531"/>
        <v>0.605195533283861</v>
      </c>
      <c r="R1675" s="76">
        <f t="shared" si="532"/>
        <v>1.8316103146534117</v>
      </c>
      <c r="S1675" s="76">
        <f t="shared" si="533"/>
        <v>0.64684406084231982</v>
      </c>
      <c r="T1675" s="76">
        <f t="shared" si="534"/>
        <v>0.35315593915768018</v>
      </c>
      <c r="U1675" s="76">
        <f t="shared" si="535"/>
        <v>-1.0408455656056446</v>
      </c>
      <c r="W1675" s="76">
        <f t="shared" si="536"/>
        <v>0</v>
      </c>
      <c r="X1675" s="76">
        <f t="shared" si="537"/>
        <v>1</v>
      </c>
      <c r="Y1675" s="76">
        <f t="shared" si="538"/>
        <v>0.5</v>
      </c>
      <c r="Z1675" s="76">
        <f t="shared" si="520"/>
        <v>0.5</v>
      </c>
      <c r="AA1675" s="76">
        <f t="shared" si="539"/>
        <v>-0.69314718055994529</v>
      </c>
    </row>
    <row r="1676" spans="1:27" x14ac:dyDescent="0.25">
      <c r="A1676">
        <v>0</v>
      </c>
      <c r="B1676">
        <v>0</v>
      </c>
      <c r="C1676">
        <v>1</v>
      </c>
      <c r="E1676" s="87">
        <f t="shared" si="521"/>
        <v>0</v>
      </c>
      <c r="F1676" s="87">
        <f t="shared" si="522"/>
        <v>1</v>
      </c>
      <c r="G1676" s="87">
        <f t="shared" si="523"/>
        <v>0.5</v>
      </c>
      <c r="H1676" s="87">
        <f t="shared" si="524"/>
        <v>0.5</v>
      </c>
      <c r="I1676" s="87">
        <f t="shared" si="525"/>
        <v>-0.69314718055994529</v>
      </c>
      <c r="K1676" s="76">
        <f t="shared" si="526"/>
        <v>0.605195533283861</v>
      </c>
      <c r="L1676" s="76">
        <f t="shared" si="527"/>
        <v>1.8316103146534117</v>
      </c>
      <c r="M1676" s="76">
        <f t="shared" si="528"/>
        <v>0.64684406084231982</v>
      </c>
      <c r="N1676" s="76">
        <f t="shared" si="529"/>
        <v>0.35315593915768018</v>
      </c>
      <c r="O1676" s="76">
        <f t="shared" si="530"/>
        <v>-1.0408455656056446</v>
      </c>
      <c r="Q1676" s="76">
        <f t="shared" si="531"/>
        <v>0.605195533283861</v>
      </c>
      <c r="R1676" s="76">
        <f t="shared" si="532"/>
        <v>1.8316103146534117</v>
      </c>
      <c r="S1676" s="76">
        <f t="shared" si="533"/>
        <v>0.64684406084231982</v>
      </c>
      <c r="T1676" s="76">
        <f t="shared" si="534"/>
        <v>0.35315593915768018</v>
      </c>
      <c r="U1676" s="76">
        <f t="shared" si="535"/>
        <v>-1.0408455656056446</v>
      </c>
      <c r="W1676" s="76">
        <f t="shared" si="536"/>
        <v>0</v>
      </c>
      <c r="X1676" s="76">
        <f t="shared" si="537"/>
        <v>1</v>
      </c>
      <c r="Y1676" s="76">
        <f t="shared" si="538"/>
        <v>0.5</v>
      </c>
      <c r="Z1676" s="76">
        <f t="shared" si="520"/>
        <v>0.5</v>
      </c>
      <c r="AA1676" s="76">
        <f t="shared" si="539"/>
        <v>-0.69314718055994529</v>
      </c>
    </row>
    <row r="1677" spans="1:27" x14ac:dyDescent="0.25">
      <c r="A1677">
        <v>0</v>
      </c>
      <c r="B1677">
        <v>0</v>
      </c>
      <c r="C1677">
        <v>1</v>
      </c>
      <c r="E1677" s="87">
        <f t="shared" si="521"/>
        <v>0</v>
      </c>
      <c r="F1677" s="87">
        <f t="shared" si="522"/>
        <v>1</v>
      </c>
      <c r="G1677" s="87">
        <f t="shared" si="523"/>
        <v>0.5</v>
      </c>
      <c r="H1677" s="87">
        <f t="shared" si="524"/>
        <v>0.5</v>
      </c>
      <c r="I1677" s="87">
        <f t="shared" si="525"/>
        <v>-0.69314718055994529</v>
      </c>
      <c r="K1677" s="76">
        <f t="shared" si="526"/>
        <v>0.605195533283861</v>
      </c>
      <c r="L1677" s="76">
        <f t="shared" si="527"/>
        <v>1.8316103146534117</v>
      </c>
      <c r="M1677" s="76">
        <f t="shared" si="528"/>
        <v>0.64684406084231982</v>
      </c>
      <c r="N1677" s="76">
        <f t="shared" si="529"/>
        <v>0.35315593915768018</v>
      </c>
      <c r="O1677" s="76">
        <f t="shared" si="530"/>
        <v>-1.0408455656056446</v>
      </c>
      <c r="Q1677" s="76">
        <f t="shared" si="531"/>
        <v>0.605195533283861</v>
      </c>
      <c r="R1677" s="76">
        <f t="shared" si="532"/>
        <v>1.8316103146534117</v>
      </c>
      <c r="S1677" s="76">
        <f t="shared" si="533"/>
        <v>0.64684406084231982</v>
      </c>
      <c r="T1677" s="76">
        <f t="shared" si="534"/>
        <v>0.35315593915768018</v>
      </c>
      <c r="U1677" s="76">
        <f t="shared" si="535"/>
        <v>-1.0408455656056446</v>
      </c>
      <c r="W1677" s="76">
        <f t="shared" si="536"/>
        <v>0</v>
      </c>
      <c r="X1677" s="76">
        <f t="shared" si="537"/>
        <v>1</v>
      </c>
      <c r="Y1677" s="76">
        <f t="shared" si="538"/>
        <v>0.5</v>
      </c>
      <c r="Z1677" s="76">
        <f t="shared" si="520"/>
        <v>0.5</v>
      </c>
      <c r="AA1677" s="76">
        <f t="shared" si="539"/>
        <v>-0.69314718055994529</v>
      </c>
    </row>
    <row r="1678" spans="1:27" x14ac:dyDescent="0.25">
      <c r="A1678">
        <v>0</v>
      </c>
      <c r="B1678">
        <v>0</v>
      </c>
      <c r="C1678">
        <v>0</v>
      </c>
      <c r="E1678" s="87">
        <f t="shared" si="521"/>
        <v>0</v>
      </c>
      <c r="F1678" s="87">
        <f t="shared" si="522"/>
        <v>1</v>
      </c>
      <c r="G1678" s="87">
        <f t="shared" si="523"/>
        <v>0.5</v>
      </c>
      <c r="H1678" s="87">
        <f t="shared" si="524"/>
        <v>0.5</v>
      </c>
      <c r="I1678" s="87">
        <f t="shared" si="525"/>
        <v>-0.69314718055994529</v>
      </c>
      <c r="K1678" s="76">
        <f t="shared" si="526"/>
        <v>0</v>
      </c>
      <c r="L1678" s="76">
        <f t="shared" si="527"/>
        <v>1</v>
      </c>
      <c r="M1678" s="76">
        <f t="shared" si="528"/>
        <v>0.5</v>
      </c>
      <c r="N1678" s="76">
        <f t="shared" si="529"/>
        <v>0.5</v>
      </c>
      <c r="O1678" s="76">
        <f t="shared" si="530"/>
        <v>-0.69314718055994529</v>
      </c>
      <c r="Q1678" s="76">
        <f t="shared" si="531"/>
        <v>0</v>
      </c>
      <c r="R1678" s="76">
        <f t="shared" si="532"/>
        <v>1</v>
      </c>
      <c r="S1678" s="76">
        <f t="shared" si="533"/>
        <v>0.5</v>
      </c>
      <c r="T1678" s="76">
        <f t="shared" si="534"/>
        <v>0.5</v>
      </c>
      <c r="U1678" s="76">
        <f t="shared" si="535"/>
        <v>-0.69314718055994529</v>
      </c>
      <c r="W1678" s="76">
        <f t="shared" si="536"/>
        <v>0</v>
      </c>
      <c r="X1678" s="76">
        <f t="shared" si="537"/>
        <v>1</v>
      </c>
      <c r="Y1678" s="76">
        <f t="shared" si="538"/>
        <v>0.5</v>
      </c>
      <c r="Z1678" s="76">
        <f t="shared" si="520"/>
        <v>0.5</v>
      </c>
      <c r="AA1678" s="76">
        <f t="shared" si="539"/>
        <v>-0.69314718055994529</v>
      </c>
    </row>
    <row r="1679" spans="1:27" x14ac:dyDescent="0.25">
      <c r="A1679">
        <v>0</v>
      </c>
      <c r="B1679">
        <v>0</v>
      </c>
      <c r="C1679">
        <v>1</v>
      </c>
      <c r="E1679" s="87">
        <f t="shared" si="521"/>
        <v>0</v>
      </c>
      <c r="F1679" s="87">
        <f t="shared" si="522"/>
        <v>1</v>
      </c>
      <c r="G1679" s="87">
        <f t="shared" si="523"/>
        <v>0.5</v>
      </c>
      <c r="H1679" s="87">
        <f t="shared" si="524"/>
        <v>0.5</v>
      </c>
      <c r="I1679" s="87">
        <f t="shared" si="525"/>
        <v>-0.69314718055994529</v>
      </c>
      <c r="K1679" s="76">
        <f t="shared" si="526"/>
        <v>0.605195533283861</v>
      </c>
      <c r="L1679" s="76">
        <f t="shared" si="527"/>
        <v>1.8316103146534117</v>
      </c>
      <c r="M1679" s="76">
        <f t="shared" si="528"/>
        <v>0.64684406084231982</v>
      </c>
      <c r="N1679" s="76">
        <f t="shared" si="529"/>
        <v>0.35315593915768018</v>
      </c>
      <c r="O1679" s="76">
        <f t="shared" si="530"/>
        <v>-1.0408455656056446</v>
      </c>
      <c r="Q1679" s="76">
        <f t="shared" si="531"/>
        <v>0.605195533283861</v>
      </c>
      <c r="R1679" s="76">
        <f t="shared" si="532"/>
        <v>1.8316103146534117</v>
      </c>
      <c r="S1679" s="76">
        <f t="shared" si="533"/>
        <v>0.64684406084231982</v>
      </c>
      <c r="T1679" s="76">
        <f t="shared" si="534"/>
        <v>0.35315593915768018</v>
      </c>
      <c r="U1679" s="76">
        <f t="shared" si="535"/>
        <v>-1.0408455656056446</v>
      </c>
      <c r="W1679" s="76">
        <f t="shared" si="536"/>
        <v>0</v>
      </c>
      <c r="X1679" s="76">
        <f t="shared" si="537"/>
        <v>1</v>
      </c>
      <c r="Y1679" s="76">
        <f t="shared" si="538"/>
        <v>0.5</v>
      </c>
      <c r="Z1679" s="76">
        <f t="shared" si="520"/>
        <v>0.5</v>
      </c>
      <c r="AA1679" s="76">
        <f t="shared" si="539"/>
        <v>-0.69314718055994529</v>
      </c>
    </row>
    <row r="1680" spans="1:27" x14ac:dyDescent="0.25">
      <c r="A1680">
        <v>0</v>
      </c>
      <c r="B1680">
        <v>1</v>
      </c>
      <c r="C1680">
        <v>0</v>
      </c>
      <c r="E1680" s="87">
        <f t="shared" si="521"/>
        <v>1.462280267582817</v>
      </c>
      <c r="F1680" s="87">
        <f t="shared" si="522"/>
        <v>4.3157894714615983</v>
      </c>
      <c r="G1680" s="87">
        <f t="shared" si="523"/>
        <v>0.81188118804015652</v>
      </c>
      <c r="H1680" s="87">
        <f t="shared" si="524"/>
        <v>0.18811881195984348</v>
      </c>
      <c r="I1680" s="87">
        <f t="shared" si="525"/>
        <v>-1.6706815372567037</v>
      </c>
      <c r="K1680" s="76">
        <f t="shared" si="526"/>
        <v>1.462280267582817</v>
      </c>
      <c r="L1680" s="76">
        <f t="shared" si="527"/>
        <v>4.3157894714615983</v>
      </c>
      <c r="M1680" s="76">
        <f t="shared" si="528"/>
        <v>0.81188118804015652</v>
      </c>
      <c r="N1680" s="76">
        <f t="shared" si="529"/>
        <v>0.18811881195984348</v>
      </c>
      <c r="O1680" s="76">
        <f t="shared" si="530"/>
        <v>-1.6706815372567037</v>
      </c>
      <c r="Q1680" s="76">
        <f t="shared" si="531"/>
        <v>1.462280267582817</v>
      </c>
      <c r="R1680" s="76">
        <f t="shared" si="532"/>
        <v>4.3157894714615983</v>
      </c>
      <c r="S1680" s="76">
        <f t="shared" si="533"/>
        <v>0.81188118804015652</v>
      </c>
      <c r="T1680" s="76">
        <f t="shared" si="534"/>
        <v>0.18811881195984348</v>
      </c>
      <c r="U1680" s="76">
        <f t="shared" si="535"/>
        <v>-1.6706815372567037</v>
      </c>
      <c r="W1680" s="76">
        <f t="shared" si="536"/>
        <v>0</v>
      </c>
      <c r="X1680" s="76">
        <f t="shared" si="537"/>
        <v>1</v>
      </c>
      <c r="Y1680" s="76">
        <f t="shared" si="538"/>
        <v>0.5</v>
      </c>
      <c r="Z1680" s="76">
        <f t="shared" si="520"/>
        <v>0.5</v>
      </c>
      <c r="AA1680" s="76">
        <f t="shared" si="539"/>
        <v>-0.69314718055994529</v>
      </c>
    </row>
    <row r="1681" spans="1:27" x14ac:dyDescent="0.25">
      <c r="A1681">
        <v>0</v>
      </c>
      <c r="B1681">
        <v>0</v>
      </c>
      <c r="C1681">
        <v>1</v>
      </c>
      <c r="E1681" s="87">
        <f t="shared" si="521"/>
        <v>0</v>
      </c>
      <c r="F1681" s="87">
        <f t="shared" si="522"/>
        <v>1</v>
      </c>
      <c r="G1681" s="87">
        <f t="shared" si="523"/>
        <v>0.5</v>
      </c>
      <c r="H1681" s="87">
        <f t="shared" si="524"/>
        <v>0.5</v>
      </c>
      <c r="I1681" s="87">
        <f t="shared" si="525"/>
        <v>-0.69314718055994529</v>
      </c>
      <c r="K1681" s="76">
        <f t="shared" si="526"/>
        <v>0.605195533283861</v>
      </c>
      <c r="L1681" s="76">
        <f t="shared" si="527"/>
        <v>1.8316103146534117</v>
      </c>
      <c r="M1681" s="76">
        <f t="shared" si="528"/>
        <v>0.64684406084231982</v>
      </c>
      <c r="N1681" s="76">
        <f t="shared" si="529"/>
        <v>0.35315593915768018</v>
      </c>
      <c r="O1681" s="76">
        <f t="shared" si="530"/>
        <v>-1.0408455656056446</v>
      </c>
      <c r="Q1681" s="76">
        <f t="shared" si="531"/>
        <v>0.605195533283861</v>
      </c>
      <c r="R1681" s="76">
        <f t="shared" si="532"/>
        <v>1.8316103146534117</v>
      </c>
      <c r="S1681" s="76">
        <f t="shared" si="533"/>
        <v>0.64684406084231982</v>
      </c>
      <c r="T1681" s="76">
        <f t="shared" si="534"/>
        <v>0.35315593915768018</v>
      </c>
      <c r="U1681" s="76">
        <f t="shared" si="535"/>
        <v>-1.0408455656056446</v>
      </c>
      <c r="W1681" s="76">
        <f t="shared" si="536"/>
        <v>0</v>
      </c>
      <c r="X1681" s="76">
        <f t="shared" si="537"/>
        <v>1</v>
      </c>
      <c r="Y1681" s="76">
        <f t="shared" si="538"/>
        <v>0.5</v>
      </c>
      <c r="Z1681" s="76">
        <f t="shared" si="520"/>
        <v>0.5</v>
      </c>
      <c r="AA1681" s="76">
        <f t="shared" si="539"/>
        <v>-0.69314718055994529</v>
      </c>
    </row>
    <row r="1682" spans="1:27" x14ac:dyDescent="0.25">
      <c r="A1682">
        <v>0</v>
      </c>
      <c r="B1682">
        <v>0</v>
      </c>
      <c r="C1682">
        <v>1</v>
      </c>
      <c r="E1682" s="87">
        <f t="shared" si="521"/>
        <v>0</v>
      </c>
      <c r="F1682" s="87">
        <f t="shared" si="522"/>
        <v>1</v>
      </c>
      <c r="G1682" s="87">
        <f t="shared" si="523"/>
        <v>0.5</v>
      </c>
      <c r="H1682" s="87">
        <f t="shared" si="524"/>
        <v>0.5</v>
      </c>
      <c r="I1682" s="87">
        <f t="shared" si="525"/>
        <v>-0.69314718055994529</v>
      </c>
      <c r="K1682" s="76">
        <f t="shared" si="526"/>
        <v>0.605195533283861</v>
      </c>
      <c r="L1682" s="76">
        <f t="shared" si="527"/>
        <v>1.8316103146534117</v>
      </c>
      <c r="M1682" s="76">
        <f t="shared" si="528"/>
        <v>0.64684406084231982</v>
      </c>
      <c r="N1682" s="76">
        <f t="shared" si="529"/>
        <v>0.35315593915768018</v>
      </c>
      <c r="O1682" s="76">
        <f t="shared" si="530"/>
        <v>-1.0408455656056446</v>
      </c>
      <c r="Q1682" s="76">
        <f t="shared" si="531"/>
        <v>0.605195533283861</v>
      </c>
      <c r="R1682" s="76">
        <f t="shared" si="532"/>
        <v>1.8316103146534117</v>
      </c>
      <c r="S1682" s="76">
        <f t="shared" si="533"/>
        <v>0.64684406084231982</v>
      </c>
      <c r="T1682" s="76">
        <f t="shared" si="534"/>
        <v>0.35315593915768018</v>
      </c>
      <c r="U1682" s="76">
        <f t="shared" si="535"/>
        <v>-1.0408455656056446</v>
      </c>
      <c r="W1682" s="76">
        <f t="shared" si="536"/>
        <v>0</v>
      </c>
      <c r="X1682" s="76">
        <f t="shared" si="537"/>
        <v>1</v>
      </c>
      <c r="Y1682" s="76">
        <f t="shared" si="538"/>
        <v>0.5</v>
      </c>
      <c r="Z1682" s="76">
        <f t="shared" si="520"/>
        <v>0.5</v>
      </c>
      <c r="AA1682" s="76">
        <f t="shared" si="539"/>
        <v>-0.69314718055994529</v>
      </c>
    </row>
    <row r="1683" spans="1:27" x14ac:dyDescent="0.25">
      <c r="A1683">
        <v>0</v>
      </c>
      <c r="B1683">
        <v>1</v>
      </c>
      <c r="C1683">
        <v>1</v>
      </c>
      <c r="E1683" s="87">
        <f t="shared" si="521"/>
        <v>1.462280267582817</v>
      </c>
      <c r="F1683" s="87">
        <f t="shared" si="522"/>
        <v>4.3157894714615983</v>
      </c>
      <c r="G1683" s="87">
        <f t="shared" si="523"/>
        <v>0.81188118804015652</v>
      </c>
      <c r="H1683" s="87">
        <f t="shared" si="524"/>
        <v>0.18811881195984348</v>
      </c>
      <c r="I1683" s="87">
        <f t="shared" si="525"/>
        <v>-1.6706815372567037</v>
      </c>
      <c r="K1683" s="76">
        <f t="shared" si="526"/>
        <v>2.0674758008666778</v>
      </c>
      <c r="L1683" s="76">
        <f t="shared" si="527"/>
        <v>7.9048445118016568</v>
      </c>
      <c r="M1683" s="76">
        <f t="shared" si="528"/>
        <v>0.88770157652110693</v>
      </c>
      <c r="N1683" s="76">
        <f t="shared" si="529"/>
        <v>0.11229842347889307</v>
      </c>
      <c r="O1683" s="76">
        <f t="shared" si="530"/>
        <v>-2.1865954558145249</v>
      </c>
      <c r="Q1683" s="76">
        <f t="shared" si="531"/>
        <v>4.0773020688385255</v>
      </c>
      <c r="R1683" s="76">
        <f t="shared" si="532"/>
        <v>58.986114505249297</v>
      </c>
      <c r="S1683" s="76">
        <f t="shared" si="533"/>
        <v>0.98332947535862669</v>
      </c>
      <c r="T1683" s="76">
        <f t="shared" si="534"/>
        <v>1.6670524641373308E-2</v>
      </c>
      <c r="U1683" s="76">
        <f t="shared" si="535"/>
        <v>-4.0941131105267123</v>
      </c>
      <c r="W1683" s="76">
        <f t="shared" si="536"/>
        <v>0</v>
      </c>
      <c r="X1683" s="76">
        <f t="shared" si="537"/>
        <v>1</v>
      </c>
      <c r="Y1683" s="76">
        <f t="shared" si="538"/>
        <v>0.5</v>
      </c>
      <c r="Z1683" s="76">
        <f t="shared" si="520"/>
        <v>0.5</v>
      </c>
      <c r="AA1683" s="76">
        <f t="shared" si="539"/>
        <v>-0.69314718055994529</v>
      </c>
    </row>
    <row r="1684" spans="1:27" x14ac:dyDescent="0.25">
      <c r="A1684">
        <v>0</v>
      </c>
      <c r="B1684">
        <v>0</v>
      </c>
      <c r="C1684">
        <v>0</v>
      </c>
      <c r="E1684" s="87">
        <f t="shared" si="521"/>
        <v>0</v>
      </c>
      <c r="F1684" s="87">
        <f t="shared" si="522"/>
        <v>1</v>
      </c>
      <c r="G1684" s="87">
        <f t="shared" si="523"/>
        <v>0.5</v>
      </c>
      <c r="H1684" s="87">
        <f t="shared" si="524"/>
        <v>0.5</v>
      </c>
      <c r="I1684" s="87">
        <f t="shared" si="525"/>
        <v>-0.69314718055994529</v>
      </c>
      <c r="K1684" s="76">
        <f t="shared" si="526"/>
        <v>0</v>
      </c>
      <c r="L1684" s="76">
        <f t="shared" si="527"/>
        <v>1</v>
      </c>
      <c r="M1684" s="76">
        <f t="shared" si="528"/>
        <v>0.5</v>
      </c>
      <c r="N1684" s="76">
        <f t="shared" si="529"/>
        <v>0.5</v>
      </c>
      <c r="O1684" s="76">
        <f t="shared" si="530"/>
        <v>-0.69314718055994529</v>
      </c>
      <c r="Q1684" s="76">
        <f t="shared" si="531"/>
        <v>0</v>
      </c>
      <c r="R1684" s="76">
        <f t="shared" si="532"/>
        <v>1</v>
      </c>
      <c r="S1684" s="76">
        <f t="shared" si="533"/>
        <v>0.5</v>
      </c>
      <c r="T1684" s="76">
        <f t="shared" si="534"/>
        <v>0.5</v>
      </c>
      <c r="U1684" s="76">
        <f t="shared" si="535"/>
        <v>-0.69314718055994529</v>
      </c>
      <c r="W1684" s="76">
        <f t="shared" si="536"/>
        <v>0</v>
      </c>
      <c r="X1684" s="76">
        <f t="shared" si="537"/>
        <v>1</v>
      </c>
      <c r="Y1684" s="76">
        <f t="shared" si="538"/>
        <v>0.5</v>
      </c>
      <c r="Z1684" s="76">
        <f t="shared" si="520"/>
        <v>0.5</v>
      </c>
      <c r="AA1684" s="76">
        <f t="shared" si="539"/>
        <v>-0.69314718055994529</v>
      </c>
    </row>
    <row r="1685" spans="1:27" x14ac:dyDescent="0.25">
      <c r="A1685">
        <v>0</v>
      </c>
      <c r="B1685">
        <v>0</v>
      </c>
      <c r="C1685">
        <v>1</v>
      </c>
      <c r="E1685" s="87">
        <f t="shared" si="521"/>
        <v>0</v>
      </c>
      <c r="F1685" s="87">
        <f t="shared" si="522"/>
        <v>1</v>
      </c>
      <c r="G1685" s="87">
        <f t="shared" si="523"/>
        <v>0.5</v>
      </c>
      <c r="H1685" s="87">
        <f t="shared" si="524"/>
        <v>0.5</v>
      </c>
      <c r="I1685" s="87">
        <f t="shared" si="525"/>
        <v>-0.69314718055994529</v>
      </c>
      <c r="K1685" s="76">
        <f t="shared" si="526"/>
        <v>0.605195533283861</v>
      </c>
      <c r="L1685" s="76">
        <f t="shared" si="527"/>
        <v>1.8316103146534117</v>
      </c>
      <c r="M1685" s="76">
        <f t="shared" si="528"/>
        <v>0.64684406084231982</v>
      </c>
      <c r="N1685" s="76">
        <f t="shared" si="529"/>
        <v>0.35315593915768018</v>
      </c>
      <c r="O1685" s="76">
        <f t="shared" si="530"/>
        <v>-1.0408455656056446</v>
      </c>
      <c r="Q1685" s="76">
        <f t="shared" si="531"/>
        <v>0.605195533283861</v>
      </c>
      <c r="R1685" s="76">
        <f t="shared" si="532"/>
        <v>1.8316103146534117</v>
      </c>
      <c r="S1685" s="76">
        <f t="shared" si="533"/>
        <v>0.64684406084231982</v>
      </c>
      <c r="T1685" s="76">
        <f t="shared" si="534"/>
        <v>0.35315593915768018</v>
      </c>
      <c r="U1685" s="76">
        <f t="shared" si="535"/>
        <v>-1.0408455656056446</v>
      </c>
      <c r="W1685" s="76">
        <f t="shared" si="536"/>
        <v>0</v>
      </c>
      <c r="X1685" s="76">
        <f t="shared" si="537"/>
        <v>1</v>
      </c>
      <c r="Y1685" s="76">
        <f t="shared" si="538"/>
        <v>0.5</v>
      </c>
      <c r="Z1685" s="76">
        <f t="shared" si="520"/>
        <v>0.5</v>
      </c>
      <c r="AA1685" s="76">
        <f t="shared" si="539"/>
        <v>-0.69314718055994529</v>
      </c>
    </row>
    <row r="1686" spans="1:27" x14ac:dyDescent="0.25">
      <c r="A1686">
        <v>0</v>
      </c>
      <c r="B1686">
        <v>0</v>
      </c>
      <c r="C1686">
        <v>1</v>
      </c>
      <c r="E1686" s="87">
        <f t="shared" si="521"/>
        <v>0</v>
      </c>
      <c r="F1686" s="87">
        <f t="shared" si="522"/>
        <v>1</v>
      </c>
      <c r="G1686" s="87">
        <f t="shared" si="523"/>
        <v>0.5</v>
      </c>
      <c r="H1686" s="87">
        <f t="shared" si="524"/>
        <v>0.5</v>
      </c>
      <c r="I1686" s="87">
        <f t="shared" si="525"/>
        <v>-0.69314718055994529</v>
      </c>
      <c r="K1686" s="76">
        <f t="shared" si="526"/>
        <v>0.605195533283861</v>
      </c>
      <c r="L1686" s="76">
        <f t="shared" si="527"/>
        <v>1.8316103146534117</v>
      </c>
      <c r="M1686" s="76">
        <f t="shared" si="528"/>
        <v>0.64684406084231982</v>
      </c>
      <c r="N1686" s="76">
        <f t="shared" si="529"/>
        <v>0.35315593915768018</v>
      </c>
      <c r="O1686" s="76">
        <f t="shared" si="530"/>
        <v>-1.0408455656056446</v>
      </c>
      <c r="Q1686" s="76">
        <f t="shared" si="531"/>
        <v>0.605195533283861</v>
      </c>
      <c r="R1686" s="76">
        <f t="shared" si="532"/>
        <v>1.8316103146534117</v>
      </c>
      <c r="S1686" s="76">
        <f t="shared" si="533"/>
        <v>0.64684406084231982</v>
      </c>
      <c r="T1686" s="76">
        <f t="shared" si="534"/>
        <v>0.35315593915768018</v>
      </c>
      <c r="U1686" s="76">
        <f t="shared" si="535"/>
        <v>-1.0408455656056446</v>
      </c>
      <c r="W1686" s="76">
        <f t="shared" si="536"/>
        <v>0</v>
      </c>
      <c r="X1686" s="76">
        <f t="shared" si="537"/>
        <v>1</v>
      </c>
      <c r="Y1686" s="76">
        <f t="shared" si="538"/>
        <v>0.5</v>
      </c>
      <c r="Z1686" s="76">
        <f t="shared" si="520"/>
        <v>0.5</v>
      </c>
      <c r="AA1686" s="76">
        <f t="shared" si="539"/>
        <v>-0.69314718055994529</v>
      </c>
    </row>
    <row r="1687" spans="1:27" x14ac:dyDescent="0.25">
      <c r="A1687">
        <v>0</v>
      </c>
      <c r="B1687">
        <v>1</v>
      </c>
      <c r="C1687">
        <v>0</v>
      </c>
      <c r="E1687" s="87">
        <f t="shared" si="521"/>
        <v>1.462280267582817</v>
      </c>
      <c r="F1687" s="87">
        <f t="shared" si="522"/>
        <v>4.3157894714615983</v>
      </c>
      <c r="G1687" s="87">
        <f t="shared" si="523"/>
        <v>0.81188118804015652</v>
      </c>
      <c r="H1687" s="87">
        <f t="shared" si="524"/>
        <v>0.18811881195984348</v>
      </c>
      <c r="I1687" s="87">
        <f t="shared" si="525"/>
        <v>-1.6706815372567037</v>
      </c>
      <c r="K1687" s="76">
        <f t="shared" si="526"/>
        <v>1.462280267582817</v>
      </c>
      <c r="L1687" s="76">
        <f t="shared" si="527"/>
        <v>4.3157894714615983</v>
      </c>
      <c r="M1687" s="76">
        <f t="shared" si="528"/>
        <v>0.81188118804015652</v>
      </c>
      <c r="N1687" s="76">
        <f t="shared" si="529"/>
        <v>0.18811881195984348</v>
      </c>
      <c r="O1687" s="76">
        <f t="shared" si="530"/>
        <v>-1.6706815372567037</v>
      </c>
      <c r="Q1687" s="76">
        <f t="shared" si="531"/>
        <v>1.462280267582817</v>
      </c>
      <c r="R1687" s="76">
        <f t="shared" si="532"/>
        <v>4.3157894714615983</v>
      </c>
      <c r="S1687" s="76">
        <f t="shared" si="533"/>
        <v>0.81188118804015652</v>
      </c>
      <c r="T1687" s="76">
        <f t="shared" si="534"/>
        <v>0.18811881195984348</v>
      </c>
      <c r="U1687" s="76">
        <f t="shared" si="535"/>
        <v>-1.6706815372567037</v>
      </c>
      <c r="W1687" s="76">
        <f t="shared" si="536"/>
        <v>0</v>
      </c>
      <c r="X1687" s="76">
        <f t="shared" si="537"/>
        <v>1</v>
      </c>
      <c r="Y1687" s="76">
        <f t="shared" si="538"/>
        <v>0.5</v>
      </c>
      <c r="Z1687" s="76">
        <f t="shared" si="520"/>
        <v>0.5</v>
      </c>
      <c r="AA1687" s="76">
        <f t="shared" si="539"/>
        <v>-0.69314718055994529</v>
      </c>
    </row>
    <row r="1688" spans="1:27" x14ac:dyDescent="0.25">
      <c r="A1688">
        <v>0</v>
      </c>
      <c r="B1688">
        <v>0</v>
      </c>
      <c r="C1688">
        <v>0</v>
      </c>
      <c r="E1688" s="87">
        <f t="shared" si="521"/>
        <v>0</v>
      </c>
      <c r="F1688" s="87">
        <f t="shared" si="522"/>
        <v>1</v>
      </c>
      <c r="G1688" s="87">
        <f t="shared" si="523"/>
        <v>0.5</v>
      </c>
      <c r="H1688" s="87">
        <f t="shared" si="524"/>
        <v>0.5</v>
      </c>
      <c r="I1688" s="87">
        <f t="shared" si="525"/>
        <v>-0.69314718055994529</v>
      </c>
      <c r="K1688" s="76">
        <f t="shared" si="526"/>
        <v>0</v>
      </c>
      <c r="L1688" s="76">
        <f t="shared" si="527"/>
        <v>1</v>
      </c>
      <c r="M1688" s="76">
        <f t="shared" si="528"/>
        <v>0.5</v>
      </c>
      <c r="N1688" s="76">
        <f t="shared" si="529"/>
        <v>0.5</v>
      </c>
      <c r="O1688" s="76">
        <f t="shared" si="530"/>
        <v>-0.69314718055994529</v>
      </c>
      <c r="Q1688" s="76">
        <f t="shared" si="531"/>
        <v>0</v>
      </c>
      <c r="R1688" s="76">
        <f t="shared" si="532"/>
        <v>1</v>
      </c>
      <c r="S1688" s="76">
        <f t="shared" si="533"/>
        <v>0.5</v>
      </c>
      <c r="T1688" s="76">
        <f t="shared" si="534"/>
        <v>0.5</v>
      </c>
      <c r="U1688" s="76">
        <f t="shared" si="535"/>
        <v>-0.69314718055994529</v>
      </c>
      <c r="W1688" s="76">
        <f t="shared" si="536"/>
        <v>0</v>
      </c>
      <c r="X1688" s="76">
        <f t="shared" si="537"/>
        <v>1</v>
      </c>
      <c r="Y1688" s="76">
        <f t="shared" si="538"/>
        <v>0.5</v>
      </c>
      <c r="Z1688" s="76">
        <f t="shared" si="520"/>
        <v>0.5</v>
      </c>
      <c r="AA1688" s="76">
        <f t="shared" si="539"/>
        <v>-0.69314718055994529</v>
      </c>
    </row>
    <row r="1689" spans="1:27" x14ac:dyDescent="0.25">
      <c r="A1689">
        <v>0</v>
      </c>
      <c r="B1689">
        <v>0</v>
      </c>
      <c r="C1689">
        <v>0</v>
      </c>
      <c r="E1689" s="87">
        <f t="shared" si="521"/>
        <v>0</v>
      </c>
      <c r="F1689" s="87">
        <f t="shared" si="522"/>
        <v>1</v>
      </c>
      <c r="G1689" s="87">
        <f t="shared" si="523"/>
        <v>0.5</v>
      </c>
      <c r="H1689" s="87">
        <f t="shared" si="524"/>
        <v>0.5</v>
      </c>
      <c r="I1689" s="87">
        <f t="shared" si="525"/>
        <v>-0.69314718055994529</v>
      </c>
      <c r="K1689" s="76">
        <f t="shared" si="526"/>
        <v>0</v>
      </c>
      <c r="L1689" s="76">
        <f t="shared" si="527"/>
        <v>1</v>
      </c>
      <c r="M1689" s="76">
        <f t="shared" si="528"/>
        <v>0.5</v>
      </c>
      <c r="N1689" s="76">
        <f t="shared" si="529"/>
        <v>0.5</v>
      </c>
      <c r="O1689" s="76">
        <f t="shared" si="530"/>
        <v>-0.69314718055994529</v>
      </c>
      <c r="Q1689" s="76">
        <f t="shared" si="531"/>
        <v>0</v>
      </c>
      <c r="R1689" s="76">
        <f t="shared" si="532"/>
        <v>1</v>
      </c>
      <c r="S1689" s="76">
        <f t="shared" si="533"/>
        <v>0.5</v>
      </c>
      <c r="T1689" s="76">
        <f t="shared" si="534"/>
        <v>0.5</v>
      </c>
      <c r="U1689" s="76">
        <f t="shared" si="535"/>
        <v>-0.69314718055994529</v>
      </c>
      <c r="W1689" s="76">
        <f t="shared" si="536"/>
        <v>0</v>
      </c>
      <c r="X1689" s="76">
        <f t="shared" si="537"/>
        <v>1</v>
      </c>
      <c r="Y1689" s="76">
        <f t="shared" si="538"/>
        <v>0.5</v>
      </c>
      <c r="Z1689" s="76">
        <f t="shared" si="520"/>
        <v>0.5</v>
      </c>
      <c r="AA1689" s="76">
        <f t="shared" si="539"/>
        <v>-0.69314718055994529</v>
      </c>
    </row>
    <row r="1690" spans="1:27" x14ac:dyDescent="0.25">
      <c r="A1690">
        <v>0</v>
      </c>
      <c r="B1690">
        <v>1</v>
      </c>
      <c r="C1690">
        <v>0</v>
      </c>
      <c r="E1690" s="87">
        <f t="shared" si="521"/>
        <v>1.462280267582817</v>
      </c>
      <c r="F1690" s="87">
        <f t="shared" si="522"/>
        <v>4.3157894714615983</v>
      </c>
      <c r="G1690" s="87">
        <f t="shared" si="523"/>
        <v>0.81188118804015652</v>
      </c>
      <c r="H1690" s="87">
        <f t="shared" si="524"/>
        <v>0.18811881195984348</v>
      </c>
      <c r="I1690" s="87">
        <f t="shared" si="525"/>
        <v>-1.6706815372567037</v>
      </c>
      <c r="K1690" s="76">
        <f t="shared" si="526"/>
        <v>1.462280267582817</v>
      </c>
      <c r="L1690" s="76">
        <f t="shared" si="527"/>
        <v>4.3157894714615983</v>
      </c>
      <c r="M1690" s="76">
        <f t="shared" si="528"/>
        <v>0.81188118804015652</v>
      </c>
      <c r="N1690" s="76">
        <f t="shared" si="529"/>
        <v>0.18811881195984348</v>
      </c>
      <c r="O1690" s="76">
        <f t="shared" si="530"/>
        <v>-1.6706815372567037</v>
      </c>
      <c r="Q1690" s="76">
        <f t="shared" si="531"/>
        <v>1.462280267582817</v>
      </c>
      <c r="R1690" s="76">
        <f t="shared" si="532"/>
        <v>4.3157894714615983</v>
      </c>
      <c r="S1690" s="76">
        <f t="shared" si="533"/>
        <v>0.81188118804015652</v>
      </c>
      <c r="T1690" s="76">
        <f t="shared" si="534"/>
        <v>0.18811881195984348</v>
      </c>
      <c r="U1690" s="76">
        <f t="shared" si="535"/>
        <v>-1.6706815372567037</v>
      </c>
      <c r="W1690" s="76">
        <f t="shared" si="536"/>
        <v>0</v>
      </c>
      <c r="X1690" s="76">
        <f t="shared" si="537"/>
        <v>1</v>
      </c>
      <c r="Y1690" s="76">
        <f t="shared" si="538"/>
        <v>0.5</v>
      </c>
      <c r="Z1690" s="76">
        <f t="shared" si="520"/>
        <v>0.5</v>
      </c>
      <c r="AA1690" s="76">
        <f t="shared" si="539"/>
        <v>-0.69314718055994529</v>
      </c>
    </row>
    <row r="1691" spans="1:27" x14ac:dyDescent="0.25">
      <c r="A1691">
        <v>0</v>
      </c>
      <c r="B1691">
        <v>0</v>
      </c>
      <c r="C1691">
        <v>1</v>
      </c>
      <c r="E1691" s="87">
        <f t="shared" si="521"/>
        <v>0</v>
      </c>
      <c r="F1691" s="87">
        <f t="shared" si="522"/>
        <v>1</v>
      </c>
      <c r="G1691" s="87">
        <f t="shared" si="523"/>
        <v>0.5</v>
      </c>
      <c r="H1691" s="87">
        <f t="shared" si="524"/>
        <v>0.5</v>
      </c>
      <c r="I1691" s="87">
        <f t="shared" si="525"/>
        <v>-0.69314718055994529</v>
      </c>
      <c r="K1691" s="76">
        <f t="shared" si="526"/>
        <v>0.605195533283861</v>
      </c>
      <c r="L1691" s="76">
        <f t="shared" si="527"/>
        <v>1.8316103146534117</v>
      </c>
      <c r="M1691" s="76">
        <f t="shared" si="528"/>
        <v>0.64684406084231982</v>
      </c>
      <c r="N1691" s="76">
        <f t="shared" si="529"/>
        <v>0.35315593915768018</v>
      </c>
      <c r="O1691" s="76">
        <f t="shared" si="530"/>
        <v>-1.0408455656056446</v>
      </c>
      <c r="Q1691" s="76">
        <f t="shared" si="531"/>
        <v>0.605195533283861</v>
      </c>
      <c r="R1691" s="76">
        <f t="shared" si="532"/>
        <v>1.8316103146534117</v>
      </c>
      <c r="S1691" s="76">
        <f t="shared" si="533"/>
        <v>0.64684406084231982</v>
      </c>
      <c r="T1691" s="76">
        <f t="shared" si="534"/>
        <v>0.35315593915768018</v>
      </c>
      <c r="U1691" s="76">
        <f t="shared" si="535"/>
        <v>-1.0408455656056446</v>
      </c>
      <c r="W1691" s="76">
        <f t="shared" si="536"/>
        <v>0</v>
      </c>
      <c r="X1691" s="76">
        <f t="shared" si="537"/>
        <v>1</v>
      </c>
      <c r="Y1691" s="76">
        <f t="shared" si="538"/>
        <v>0.5</v>
      </c>
      <c r="Z1691" s="76">
        <f t="shared" si="520"/>
        <v>0.5</v>
      </c>
      <c r="AA1691" s="76">
        <f t="shared" si="539"/>
        <v>-0.69314718055994529</v>
      </c>
    </row>
    <row r="1692" spans="1:27" x14ac:dyDescent="0.25">
      <c r="A1692">
        <v>0</v>
      </c>
      <c r="B1692">
        <v>0</v>
      </c>
      <c r="C1692">
        <v>0</v>
      </c>
      <c r="E1692" s="87">
        <f t="shared" si="521"/>
        <v>0</v>
      </c>
      <c r="F1692" s="87">
        <f t="shared" si="522"/>
        <v>1</v>
      </c>
      <c r="G1692" s="87">
        <f t="shared" si="523"/>
        <v>0.5</v>
      </c>
      <c r="H1692" s="87">
        <f t="shared" si="524"/>
        <v>0.5</v>
      </c>
      <c r="I1692" s="87">
        <f t="shared" si="525"/>
        <v>-0.69314718055994529</v>
      </c>
      <c r="K1692" s="76">
        <f t="shared" si="526"/>
        <v>0</v>
      </c>
      <c r="L1692" s="76">
        <f t="shared" si="527"/>
        <v>1</v>
      </c>
      <c r="M1692" s="76">
        <f t="shared" si="528"/>
        <v>0.5</v>
      </c>
      <c r="N1692" s="76">
        <f t="shared" si="529"/>
        <v>0.5</v>
      </c>
      <c r="O1692" s="76">
        <f t="shared" si="530"/>
        <v>-0.69314718055994529</v>
      </c>
      <c r="Q1692" s="76">
        <f t="shared" si="531"/>
        <v>0</v>
      </c>
      <c r="R1692" s="76">
        <f t="shared" si="532"/>
        <v>1</v>
      </c>
      <c r="S1692" s="76">
        <f t="shared" si="533"/>
        <v>0.5</v>
      </c>
      <c r="T1692" s="76">
        <f t="shared" si="534"/>
        <v>0.5</v>
      </c>
      <c r="U1692" s="76">
        <f t="shared" si="535"/>
        <v>-0.69314718055994529</v>
      </c>
      <c r="W1692" s="76">
        <f t="shared" si="536"/>
        <v>0</v>
      </c>
      <c r="X1692" s="76">
        <f t="shared" si="537"/>
        <v>1</v>
      </c>
      <c r="Y1692" s="76">
        <f t="shared" si="538"/>
        <v>0.5</v>
      </c>
      <c r="Z1692" s="76">
        <f t="shared" si="520"/>
        <v>0.5</v>
      </c>
      <c r="AA1692" s="76">
        <f t="shared" si="539"/>
        <v>-0.69314718055994529</v>
      </c>
    </row>
    <row r="1693" spans="1:27" x14ac:dyDescent="0.25">
      <c r="A1693">
        <v>0</v>
      </c>
      <c r="B1693">
        <v>0</v>
      </c>
      <c r="C1693">
        <v>0</v>
      </c>
      <c r="E1693" s="87">
        <f t="shared" si="521"/>
        <v>0</v>
      </c>
      <c r="F1693" s="87">
        <f t="shared" si="522"/>
        <v>1</v>
      </c>
      <c r="G1693" s="87">
        <f t="shared" si="523"/>
        <v>0.5</v>
      </c>
      <c r="H1693" s="87">
        <f t="shared" si="524"/>
        <v>0.5</v>
      </c>
      <c r="I1693" s="87">
        <f t="shared" si="525"/>
        <v>-0.69314718055994529</v>
      </c>
      <c r="K1693" s="76">
        <f t="shared" si="526"/>
        <v>0</v>
      </c>
      <c r="L1693" s="76">
        <f t="shared" si="527"/>
        <v>1</v>
      </c>
      <c r="M1693" s="76">
        <f t="shared" si="528"/>
        <v>0.5</v>
      </c>
      <c r="N1693" s="76">
        <f t="shared" si="529"/>
        <v>0.5</v>
      </c>
      <c r="O1693" s="76">
        <f t="shared" si="530"/>
        <v>-0.69314718055994529</v>
      </c>
      <c r="Q1693" s="76">
        <f t="shared" si="531"/>
        <v>0</v>
      </c>
      <c r="R1693" s="76">
        <f t="shared" si="532"/>
        <v>1</v>
      </c>
      <c r="S1693" s="76">
        <f t="shared" si="533"/>
        <v>0.5</v>
      </c>
      <c r="T1693" s="76">
        <f t="shared" si="534"/>
        <v>0.5</v>
      </c>
      <c r="U1693" s="76">
        <f t="shared" si="535"/>
        <v>-0.69314718055994529</v>
      </c>
      <c r="W1693" s="76">
        <f t="shared" si="536"/>
        <v>0</v>
      </c>
      <c r="X1693" s="76">
        <f t="shared" si="537"/>
        <v>1</v>
      </c>
      <c r="Y1693" s="76">
        <f t="shared" si="538"/>
        <v>0.5</v>
      </c>
      <c r="Z1693" s="76">
        <f t="shared" si="520"/>
        <v>0.5</v>
      </c>
      <c r="AA1693" s="76">
        <f t="shared" si="539"/>
        <v>-0.69314718055994529</v>
      </c>
    </row>
    <row r="1694" spans="1:27" x14ac:dyDescent="0.25">
      <c r="A1694">
        <v>0</v>
      </c>
      <c r="B1694">
        <v>0</v>
      </c>
      <c r="C1694">
        <v>1</v>
      </c>
      <c r="E1694" s="87">
        <f t="shared" si="521"/>
        <v>0</v>
      </c>
      <c r="F1694" s="87">
        <f t="shared" si="522"/>
        <v>1</v>
      </c>
      <c r="G1694" s="87">
        <f t="shared" si="523"/>
        <v>0.5</v>
      </c>
      <c r="H1694" s="87">
        <f t="shared" si="524"/>
        <v>0.5</v>
      </c>
      <c r="I1694" s="87">
        <f t="shared" si="525"/>
        <v>-0.69314718055994529</v>
      </c>
      <c r="K1694" s="76">
        <f t="shared" si="526"/>
        <v>0.605195533283861</v>
      </c>
      <c r="L1694" s="76">
        <f t="shared" si="527"/>
        <v>1.8316103146534117</v>
      </c>
      <c r="M1694" s="76">
        <f t="shared" si="528"/>
        <v>0.64684406084231982</v>
      </c>
      <c r="N1694" s="76">
        <f t="shared" si="529"/>
        <v>0.35315593915768018</v>
      </c>
      <c r="O1694" s="76">
        <f t="shared" si="530"/>
        <v>-1.0408455656056446</v>
      </c>
      <c r="Q1694" s="76">
        <f t="shared" si="531"/>
        <v>0.605195533283861</v>
      </c>
      <c r="R1694" s="76">
        <f t="shared" si="532"/>
        <v>1.8316103146534117</v>
      </c>
      <c r="S1694" s="76">
        <f t="shared" si="533"/>
        <v>0.64684406084231982</v>
      </c>
      <c r="T1694" s="76">
        <f t="shared" si="534"/>
        <v>0.35315593915768018</v>
      </c>
      <c r="U1694" s="76">
        <f t="shared" si="535"/>
        <v>-1.0408455656056446</v>
      </c>
      <c r="W1694" s="76">
        <f t="shared" si="536"/>
        <v>0</v>
      </c>
      <c r="X1694" s="76">
        <f t="shared" si="537"/>
        <v>1</v>
      </c>
      <c r="Y1694" s="76">
        <f t="shared" si="538"/>
        <v>0.5</v>
      </c>
      <c r="Z1694" s="76">
        <f t="shared" si="520"/>
        <v>0.5</v>
      </c>
      <c r="AA1694" s="76">
        <f t="shared" si="539"/>
        <v>-0.69314718055994529</v>
      </c>
    </row>
    <row r="1695" spans="1:27" x14ac:dyDescent="0.25">
      <c r="A1695">
        <v>0</v>
      </c>
      <c r="B1695">
        <v>0</v>
      </c>
      <c r="C1695">
        <v>1</v>
      </c>
      <c r="E1695" s="87">
        <f t="shared" si="521"/>
        <v>0</v>
      </c>
      <c r="F1695" s="87">
        <f t="shared" si="522"/>
        <v>1</v>
      </c>
      <c r="G1695" s="87">
        <f t="shared" si="523"/>
        <v>0.5</v>
      </c>
      <c r="H1695" s="87">
        <f t="shared" si="524"/>
        <v>0.5</v>
      </c>
      <c r="I1695" s="87">
        <f t="shared" si="525"/>
        <v>-0.69314718055994529</v>
      </c>
      <c r="K1695" s="76">
        <f t="shared" si="526"/>
        <v>0.605195533283861</v>
      </c>
      <c r="L1695" s="76">
        <f t="shared" si="527"/>
        <v>1.8316103146534117</v>
      </c>
      <c r="M1695" s="76">
        <f t="shared" si="528"/>
        <v>0.64684406084231982</v>
      </c>
      <c r="N1695" s="76">
        <f t="shared" si="529"/>
        <v>0.35315593915768018</v>
      </c>
      <c r="O1695" s="76">
        <f t="shared" si="530"/>
        <v>-1.0408455656056446</v>
      </c>
      <c r="Q1695" s="76">
        <f t="shared" si="531"/>
        <v>0.605195533283861</v>
      </c>
      <c r="R1695" s="76">
        <f t="shared" si="532"/>
        <v>1.8316103146534117</v>
      </c>
      <c r="S1695" s="76">
        <f t="shared" si="533"/>
        <v>0.64684406084231982</v>
      </c>
      <c r="T1695" s="76">
        <f t="shared" si="534"/>
        <v>0.35315593915768018</v>
      </c>
      <c r="U1695" s="76">
        <f t="shared" si="535"/>
        <v>-1.0408455656056446</v>
      </c>
      <c r="W1695" s="76">
        <f t="shared" si="536"/>
        <v>0</v>
      </c>
      <c r="X1695" s="76">
        <f t="shared" si="537"/>
        <v>1</v>
      </c>
      <c r="Y1695" s="76">
        <f t="shared" si="538"/>
        <v>0.5</v>
      </c>
      <c r="Z1695" s="76">
        <f t="shared" si="520"/>
        <v>0.5</v>
      </c>
      <c r="AA1695" s="76">
        <f t="shared" si="539"/>
        <v>-0.69314718055994529</v>
      </c>
    </row>
    <row r="1696" spans="1:27" x14ac:dyDescent="0.25">
      <c r="A1696">
        <v>0</v>
      </c>
      <c r="B1696">
        <v>0</v>
      </c>
      <c r="C1696">
        <v>1</v>
      </c>
      <c r="E1696" s="87">
        <f t="shared" si="521"/>
        <v>0</v>
      </c>
      <c r="F1696" s="87">
        <f t="shared" si="522"/>
        <v>1</v>
      </c>
      <c r="G1696" s="87">
        <f t="shared" si="523"/>
        <v>0.5</v>
      </c>
      <c r="H1696" s="87">
        <f t="shared" si="524"/>
        <v>0.5</v>
      </c>
      <c r="I1696" s="87">
        <f t="shared" si="525"/>
        <v>-0.69314718055994529</v>
      </c>
      <c r="K1696" s="76">
        <f t="shared" si="526"/>
        <v>0.605195533283861</v>
      </c>
      <c r="L1696" s="76">
        <f t="shared" si="527"/>
        <v>1.8316103146534117</v>
      </c>
      <c r="M1696" s="76">
        <f t="shared" si="528"/>
        <v>0.64684406084231982</v>
      </c>
      <c r="N1696" s="76">
        <f t="shared" si="529"/>
        <v>0.35315593915768018</v>
      </c>
      <c r="O1696" s="76">
        <f t="shared" si="530"/>
        <v>-1.0408455656056446</v>
      </c>
      <c r="Q1696" s="76">
        <f t="shared" si="531"/>
        <v>0.605195533283861</v>
      </c>
      <c r="R1696" s="76">
        <f t="shared" si="532"/>
        <v>1.8316103146534117</v>
      </c>
      <c r="S1696" s="76">
        <f t="shared" si="533"/>
        <v>0.64684406084231982</v>
      </c>
      <c r="T1696" s="76">
        <f t="shared" si="534"/>
        <v>0.35315593915768018</v>
      </c>
      <c r="U1696" s="76">
        <f t="shared" si="535"/>
        <v>-1.0408455656056446</v>
      </c>
      <c r="W1696" s="76">
        <f t="shared" si="536"/>
        <v>0</v>
      </c>
      <c r="X1696" s="76">
        <f t="shared" si="537"/>
        <v>1</v>
      </c>
      <c r="Y1696" s="76">
        <f t="shared" si="538"/>
        <v>0.5</v>
      </c>
      <c r="Z1696" s="76">
        <f t="shared" si="520"/>
        <v>0.5</v>
      </c>
      <c r="AA1696" s="76">
        <f t="shared" si="539"/>
        <v>-0.69314718055994529</v>
      </c>
    </row>
    <row r="1697" spans="1:27" x14ac:dyDescent="0.25">
      <c r="A1697">
        <v>0</v>
      </c>
      <c r="B1697">
        <v>1</v>
      </c>
      <c r="C1697">
        <v>0</v>
      </c>
      <c r="E1697" s="87">
        <f t="shared" si="521"/>
        <v>1.462280267582817</v>
      </c>
      <c r="F1697" s="87">
        <f t="shared" si="522"/>
        <v>4.3157894714615983</v>
      </c>
      <c r="G1697" s="87">
        <f t="shared" si="523"/>
        <v>0.81188118804015652</v>
      </c>
      <c r="H1697" s="87">
        <f t="shared" si="524"/>
        <v>0.18811881195984348</v>
      </c>
      <c r="I1697" s="87">
        <f t="shared" si="525"/>
        <v>-1.6706815372567037</v>
      </c>
      <c r="K1697" s="76">
        <f t="shared" si="526"/>
        <v>1.462280267582817</v>
      </c>
      <c r="L1697" s="76">
        <f t="shared" si="527"/>
        <v>4.3157894714615983</v>
      </c>
      <c r="M1697" s="76">
        <f t="shared" si="528"/>
        <v>0.81188118804015652</v>
      </c>
      <c r="N1697" s="76">
        <f t="shared" si="529"/>
        <v>0.18811881195984348</v>
      </c>
      <c r="O1697" s="76">
        <f t="shared" si="530"/>
        <v>-1.6706815372567037</v>
      </c>
      <c r="Q1697" s="76">
        <f t="shared" si="531"/>
        <v>1.462280267582817</v>
      </c>
      <c r="R1697" s="76">
        <f t="shared" si="532"/>
        <v>4.3157894714615983</v>
      </c>
      <c r="S1697" s="76">
        <f t="shared" si="533"/>
        <v>0.81188118804015652</v>
      </c>
      <c r="T1697" s="76">
        <f t="shared" si="534"/>
        <v>0.18811881195984348</v>
      </c>
      <c r="U1697" s="76">
        <f t="shared" si="535"/>
        <v>-1.6706815372567037</v>
      </c>
      <c r="W1697" s="76">
        <f t="shared" si="536"/>
        <v>0</v>
      </c>
      <c r="X1697" s="76">
        <f t="shared" si="537"/>
        <v>1</v>
      </c>
      <c r="Y1697" s="76">
        <f t="shared" si="538"/>
        <v>0.5</v>
      </c>
      <c r="Z1697" s="76">
        <f t="shared" si="520"/>
        <v>0.5</v>
      </c>
      <c r="AA1697" s="76">
        <f t="shared" si="539"/>
        <v>-0.69314718055994529</v>
      </c>
    </row>
    <row r="1698" spans="1:27" x14ac:dyDescent="0.25">
      <c r="A1698">
        <v>0</v>
      </c>
      <c r="B1698">
        <v>0</v>
      </c>
      <c r="C1698">
        <v>0</v>
      </c>
      <c r="E1698" s="87">
        <f t="shared" si="521"/>
        <v>0</v>
      </c>
      <c r="F1698" s="87">
        <f t="shared" si="522"/>
        <v>1</v>
      </c>
      <c r="G1698" s="87">
        <f t="shared" si="523"/>
        <v>0.5</v>
      </c>
      <c r="H1698" s="87">
        <f t="shared" si="524"/>
        <v>0.5</v>
      </c>
      <c r="I1698" s="87">
        <f t="shared" si="525"/>
        <v>-0.69314718055994529</v>
      </c>
      <c r="K1698" s="76">
        <f t="shared" si="526"/>
        <v>0</v>
      </c>
      <c r="L1698" s="76">
        <f t="shared" si="527"/>
        <v>1</v>
      </c>
      <c r="M1698" s="76">
        <f t="shared" si="528"/>
        <v>0.5</v>
      </c>
      <c r="N1698" s="76">
        <f t="shared" si="529"/>
        <v>0.5</v>
      </c>
      <c r="O1698" s="76">
        <f t="shared" si="530"/>
        <v>-0.69314718055994529</v>
      </c>
      <c r="Q1698" s="76">
        <f t="shared" si="531"/>
        <v>0</v>
      </c>
      <c r="R1698" s="76">
        <f t="shared" si="532"/>
        <v>1</v>
      </c>
      <c r="S1698" s="76">
        <f t="shared" si="533"/>
        <v>0.5</v>
      </c>
      <c r="T1698" s="76">
        <f t="shared" si="534"/>
        <v>0.5</v>
      </c>
      <c r="U1698" s="76">
        <f t="shared" si="535"/>
        <v>-0.69314718055994529</v>
      </c>
      <c r="W1698" s="76">
        <f t="shared" si="536"/>
        <v>0</v>
      </c>
      <c r="X1698" s="76">
        <f t="shared" si="537"/>
        <v>1</v>
      </c>
      <c r="Y1698" s="76">
        <f t="shared" si="538"/>
        <v>0.5</v>
      </c>
      <c r="Z1698" s="76">
        <f t="shared" si="520"/>
        <v>0.5</v>
      </c>
      <c r="AA1698" s="76">
        <f t="shared" si="539"/>
        <v>-0.69314718055994529</v>
      </c>
    </row>
    <row r="1699" spans="1:27" x14ac:dyDescent="0.25">
      <c r="A1699">
        <v>0</v>
      </c>
      <c r="B1699">
        <v>1</v>
      </c>
      <c r="C1699">
        <v>1</v>
      </c>
      <c r="E1699" s="87">
        <f t="shared" si="521"/>
        <v>1.462280267582817</v>
      </c>
      <c r="F1699" s="87">
        <f t="shared" si="522"/>
        <v>4.3157894714615983</v>
      </c>
      <c r="G1699" s="87">
        <f t="shared" si="523"/>
        <v>0.81188118804015652</v>
      </c>
      <c r="H1699" s="87">
        <f t="shared" si="524"/>
        <v>0.18811881195984348</v>
      </c>
      <c r="I1699" s="87">
        <f t="shared" si="525"/>
        <v>-1.6706815372567037</v>
      </c>
      <c r="K1699" s="76">
        <f t="shared" si="526"/>
        <v>2.0674758008666778</v>
      </c>
      <c r="L1699" s="76">
        <f t="shared" si="527"/>
        <v>7.9048445118016568</v>
      </c>
      <c r="M1699" s="76">
        <f t="shared" si="528"/>
        <v>0.88770157652110693</v>
      </c>
      <c r="N1699" s="76">
        <f t="shared" si="529"/>
        <v>0.11229842347889307</v>
      </c>
      <c r="O1699" s="76">
        <f t="shared" si="530"/>
        <v>-2.1865954558145249</v>
      </c>
      <c r="Q1699" s="76">
        <f t="shared" si="531"/>
        <v>4.0773020688385255</v>
      </c>
      <c r="R1699" s="76">
        <f t="shared" si="532"/>
        <v>58.986114505249297</v>
      </c>
      <c r="S1699" s="76">
        <f t="shared" si="533"/>
        <v>0.98332947535862669</v>
      </c>
      <c r="T1699" s="76">
        <f t="shared" si="534"/>
        <v>1.6670524641373308E-2</v>
      </c>
      <c r="U1699" s="76">
        <f t="shared" si="535"/>
        <v>-4.0941131105267123</v>
      </c>
      <c r="W1699" s="76">
        <f t="shared" si="536"/>
        <v>0</v>
      </c>
      <c r="X1699" s="76">
        <f t="shared" si="537"/>
        <v>1</v>
      </c>
      <c r="Y1699" s="76">
        <f t="shared" si="538"/>
        <v>0.5</v>
      </c>
      <c r="Z1699" s="76">
        <f t="shared" si="520"/>
        <v>0.5</v>
      </c>
      <c r="AA1699" s="76">
        <f t="shared" si="539"/>
        <v>-0.69314718055994529</v>
      </c>
    </row>
    <row r="1700" spans="1:27" x14ac:dyDescent="0.25">
      <c r="A1700">
        <v>0</v>
      </c>
      <c r="B1700">
        <v>0</v>
      </c>
      <c r="C1700">
        <v>1</v>
      </c>
      <c r="E1700" s="87">
        <f t="shared" si="521"/>
        <v>0</v>
      </c>
      <c r="F1700" s="87">
        <f t="shared" si="522"/>
        <v>1</v>
      </c>
      <c r="G1700" s="87">
        <f t="shared" si="523"/>
        <v>0.5</v>
      </c>
      <c r="H1700" s="87">
        <f t="shared" si="524"/>
        <v>0.5</v>
      </c>
      <c r="I1700" s="87">
        <f t="shared" si="525"/>
        <v>-0.69314718055994529</v>
      </c>
      <c r="K1700" s="76">
        <f t="shared" si="526"/>
        <v>0.605195533283861</v>
      </c>
      <c r="L1700" s="76">
        <f t="shared" si="527"/>
        <v>1.8316103146534117</v>
      </c>
      <c r="M1700" s="76">
        <f t="shared" si="528"/>
        <v>0.64684406084231982</v>
      </c>
      <c r="N1700" s="76">
        <f t="shared" si="529"/>
        <v>0.35315593915768018</v>
      </c>
      <c r="O1700" s="76">
        <f t="shared" si="530"/>
        <v>-1.0408455656056446</v>
      </c>
      <c r="Q1700" s="76">
        <f t="shared" si="531"/>
        <v>0.605195533283861</v>
      </c>
      <c r="R1700" s="76">
        <f t="shared" si="532"/>
        <v>1.8316103146534117</v>
      </c>
      <c r="S1700" s="76">
        <f t="shared" si="533"/>
        <v>0.64684406084231982</v>
      </c>
      <c r="T1700" s="76">
        <f t="shared" si="534"/>
        <v>0.35315593915768018</v>
      </c>
      <c r="U1700" s="76">
        <f t="shared" si="535"/>
        <v>-1.0408455656056446</v>
      </c>
      <c r="W1700" s="76">
        <f t="shared" si="536"/>
        <v>0</v>
      </c>
      <c r="X1700" s="76">
        <f t="shared" si="537"/>
        <v>1</v>
      </c>
      <c r="Y1700" s="76">
        <f t="shared" si="538"/>
        <v>0.5</v>
      </c>
      <c r="Z1700" s="76">
        <f t="shared" si="520"/>
        <v>0.5</v>
      </c>
      <c r="AA1700" s="76">
        <f t="shared" si="539"/>
        <v>-0.69314718055994529</v>
      </c>
    </row>
    <row r="1701" spans="1:27" x14ac:dyDescent="0.25">
      <c r="A1701">
        <v>0</v>
      </c>
      <c r="B1701">
        <v>0</v>
      </c>
      <c r="C1701">
        <v>1</v>
      </c>
      <c r="E1701" s="87">
        <f t="shared" si="521"/>
        <v>0</v>
      </c>
      <c r="F1701" s="87">
        <f t="shared" si="522"/>
        <v>1</v>
      </c>
      <c r="G1701" s="87">
        <f t="shared" si="523"/>
        <v>0.5</v>
      </c>
      <c r="H1701" s="87">
        <f t="shared" si="524"/>
        <v>0.5</v>
      </c>
      <c r="I1701" s="87">
        <f t="shared" si="525"/>
        <v>-0.69314718055994529</v>
      </c>
      <c r="K1701" s="76">
        <f t="shared" si="526"/>
        <v>0.605195533283861</v>
      </c>
      <c r="L1701" s="76">
        <f t="shared" si="527"/>
        <v>1.8316103146534117</v>
      </c>
      <c r="M1701" s="76">
        <f t="shared" si="528"/>
        <v>0.64684406084231982</v>
      </c>
      <c r="N1701" s="76">
        <f t="shared" si="529"/>
        <v>0.35315593915768018</v>
      </c>
      <c r="O1701" s="76">
        <f t="shared" si="530"/>
        <v>-1.0408455656056446</v>
      </c>
      <c r="Q1701" s="76">
        <f t="shared" si="531"/>
        <v>0.605195533283861</v>
      </c>
      <c r="R1701" s="76">
        <f t="shared" si="532"/>
        <v>1.8316103146534117</v>
      </c>
      <c r="S1701" s="76">
        <f t="shared" si="533"/>
        <v>0.64684406084231982</v>
      </c>
      <c r="T1701" s="76">
        <f t="shared" si="534"/>
        <v>0.35315593915768018</v>
      </c>
      <c r="U1701" s="76">
        <f t="shared" si="535"/>
        <v>-1.0408455656056446</v>
      </c>
      <c r="W1701" s="76">
        <f t="shared" si="536"/>
        <v>0</v>
      </c>
      <c r="X1701" s="76">
        <f t="shared" si="537"/>
        <v>1</v>
      </c>
      <c r="Y1701" s="76">
        <f t="shared" si="538"/>
        <v>0.5</v>
      </c>
      <c r="Z1701" s="76">
        <f t="shared" si="520"/>
        <v>0.5</v>
      </c>
      <c r="AA1701" s="76">
        <f t="shared" si="539"/>
        <v>-0.69314718055994529</v>
      </c>
    </row>
    <row r="1702" spans="1:27" x14ac:dyDescent="0.25">
      <c r="A1702">
        <v>0</v>
      </c>
      <c r="B1702">
        <v>0</v>
      </c>
      <c r="C1702">
        <v>1</v>
      </c>
      <c r="E1702" s="87">
        <f t="shared" si="521"/>
        <v>0</v>
      </c>
      <c r="F1702" s="87">
        <f t="shared" si="522"/>
        <v>1</v>
      </c>
      <c r="G1702" s="87">
        <f t="shared" si="523"/>
        <v>0.5</v>
      </c>
      <c r="H1702" s="87">
        <f t="shared" si="524"/>
        <v>0.5</v>
      </c>
      <c r="I1702" s="87">
        <f t="shared" si="525"/>
        <v>-0.69314718055994529</v>
      </c>
      <c r="K1702" s="76">
        <f t="shared" si="526"/>
        <v>0.605195533283861</v>
      </c>
      <c r="L1702" s="76">
        <f t="shared" si="527"/>
        <v>1.8316103146534117</v>
      </c>
      <c r="M1702" s="76">
        <f t="shared" si="528"/>
        <v>0.64684406084231982</v>
      </c>
      <c r="N1702" s="76">
        <f t="shared" si="529"/>
        <v>0.35315593915768018</v>
      </c>
      <c r="O1702" s="76">
        <f t="shared" si="530"/>
        <v>-1.0408455656056446</v>
      </c>
      <c r="Q1702" s="76">
        <f t="shared" si="531"/>
        <v>0.605195533283861</v>
      </c>
      <c r="R1702" s="76">
        <f t="shared" si="532"/>
        <v>1.8316103146534117</v>
      </c>
      <c r="S1702" s="76">
        <f t="shared" si="533"/>
        <v>0.64684406084231982</v>
      </c>
      <c r="T1702" s="76">
        <f t="shared" si="534"/>
        <v>0.35315593915768018</v>
      </c>
      <c r="U1702" s="76">
        <f t="shared" si="535"/>
        <v>-1.0408455656056446</v>
      </c>
      <c r="W1702" s="76">
        <f t="shared" si="536"/>
        <v>0</v>
      </c>
      <c r="X1702" s="76">
        <f t="shared" si="537"/>
        <v>1</v>
      </c>
      <c r="Y1702" s="76">
        <f t="shared" si="538"/>
        <v>0.5</v>
      </c>
      <c r="Z1702" s="76">
        <f t="shared" si="520"/>
        <v>0.5</v>
      </c>
      <c r="AA1702" s="76">
        <f t="shared" si="539"/>
        <v>-0.69314718055994529</v>
      </c>
    </row>
    <row r="1703" spans="1:27" x14ac:dyDescent="0.25">
      <c r="A1703">
        <v>0</v>
      </c>
      <c r="B1703">
        <v>1</v>
      </c>
      <c r="C1703">
        <v>1</v>
      </c>
      <c r="E1703" s="87">
        <f t="shared" si="521"/>
        <v>1.462280267582817</v>
      </c>
      <c r="F1703" s="87">
        <f t="shared" si="522"/>
        <v>4.3157894714615983</v>
      </c>
      <c r="G1703" s="87">
        <f t="shared" si="523"/>
        <v>0.81188118804015652</v>
      </c>
      <c r="H1703" s="87">
        <f t="shared" si="524"/>
        <v>0.18811881195984348</v>
      </c>
      <c r="I1703" s="87">
        <f t="shared" si="525"/>
        <v>-1.6706815372567037</v>
      </c>
      <c r="K1703" s="76">
        <f t="shared" si="526"/>
        <v>2.0674758008666778</v>
      </c>
      <c r="L1703" s="76">
        <f t="shared" si="527"/>
        <v>7.9048445118016568</v>
      </c>
      <c r="M1703" s="76">
        <f t="shared" si="528"/>
        <v>0.88770157652110693</v>
      </c>
      <c r="N1703" s="76">
        <f t="shared" si="529"/>
        <v>0.11229842347889307</v>
      </c>
      <c r="O1703" s="76">
        <f t="shared" si="530"/>
        <v>-2.1865954558145249</v>
      </c>
      <c r="Q1703" s="76">
        <f t="shared" si="531"/>
        <v>4.0773020688385255</v>
      </c>
      <c r="R1703" s="76">
        <f t="shared" si="532"/>
        <v>58.986114505249297</v>
      </c>
      <c r="S1703" s="76">
        <f t="shared" si="533"/>
        <v>0.98332947535862669</v>
      </c>
      <c r="T1703" s="76">
        <f t="shared" si="534"/>
        <v>1.6670524641373308E-2</v>
      </c>
      <c r="U1703" s="76">
        <f t="shared" si="535"/>
        <v>-4.0941131105267123</v>
      </c>
      <c r="W1703" s="76">
        <f t="shared" si="536"/>
        <v>0</v>
      </c>
      <c r="X1703" s="76">
        <f t="shared" si="537"/>
        <v>1</v>
      </c>
      <c r="Y1703" s="76">
        <f t="shared" si="538"/>
        <v>0.5</v>
      </c>
      <c r="Z1703" s="76">
        <f t="shared" si="520"/>
        <v>0.5</v>
      </c>
      <c r="AA1703" s="76">
        <f t="shared" si="539"/>
        <v>-0.69314718055994529</v>
      </c>
    </row>
    <row r="1704" spans="1:27" x14ac:dyDescent="0.25">
      <c r="A1704">
        <v>0</v>
      </c>
      <c r="B1704">
        <v>1</v>
      </c>
      <c r="C1704">
        <v>0</v>
      </c>
      <c r="E1704" s="87">
        <f t="shared" si="521"/>
        <v>1.462280267582817</v>
      </c>
      <c r="F1704" s="87">
        <f t="shared" si="522"/>
        <v>4.3157894714615983</v>
      </c>
      <c r="G1704" s="87">
        <f t="shared" si="523"/>
        <v>0.81188118804015652</v>
      </c>
      <c r="H1704" s="87">
        <f t="shared" si="524"/>
        <v>0.18811881195984348</v>
      </c>
      <c r="I1704" s="87">
        <f t="shared" si="525"/>
        <v>-1.6706815372567037</v>
      </c>
      <c r="K1704" s="76">
        <f t="shared" si="526"/>
        <v>1.462280267582817</v>
      </c>
      <c r="L1704" s="76">
        <f t="shared" si="527"/>
        <v>4.3157894714615983</v>
      </c>
      <c r="M1704" s="76">
        <f t="shared" si="528"/>
        <v>0.81188118804015652</v>
      </c>
      <c r="N1704" s="76">
        <f t="shared" si="529"/>
        <v>0.18811881195984348</v>
      </c>
      <c r="O1704" s="76">
        <f t="shared" si="530"/>
        <v>-1.6706815372567037</v>
      </c>
      <c r="Q1704" s="76">
        <f t="shared" si="531"/>
        <v>1.462280267582817</v>
      </c>
      <c r="R1704" s="76">
        <f t="shared" si="532"/>
        <v>4.3157894714615983</v>
      </c>
      <c r="S1704" s="76">
        <f t="shared" si="533"/>
        <v>0.81188118804015652</v>
      </c>
      <c r="T1704" s="76">
        <f t="shared" si="534"/>
        <v>0.18811881195984348</v>
      </c>
      <c r="U1704" s="76">
        <f t="shared" si="535"/>
        <v>-1.6706815372567037</v>
      </c>
      <c r="W1704" s="76">
        <f t="shared" si="536"/>
        <v>0</v>
      </c>
      <c r="X1704" s="76">
        <f t="shared" si="537"/>
        <v>1</v>
      </c>
      <c r="Y1704" s="76">
        <f t="shared" si="538"/>
        <v>0.5</v>
      </c>
      <c r="Z1704" s="76">
        <f t="shared" si="520"/>
        <v>0.5</v>
      </c>
      <c r="AA1704" s="76">
        <f t="shared" si="539"/>
        <v>-0.69314718055994529</v>
      </c>
    </row>
    <row r="1705" spans="1:27" x14ac:dyDescent="0.25">
      <c r="A1705">
        <v>0</v>
      </c>
      <c r="B1705">
        <v>0</v>
      </c>
      <c r="C1705">
        <v>0</v>
      </c>
      <c r="E1705" s="87">
        <f t="shared" si="521"/>
        <v>0</v>
      </c>
      <c r="F1705" s="87">
        <f t="shared" si="522"/>
        <v>1</v>
      </c>
      <c r="G1705" s="87">
        <f t="shared" si="523"/>
        <v>0.5</v>
      </c>
      <c r="H1705" s="87">
        <f t="shared" si="524"/>
        <v>0.5</v>
      </c>
      <c r="I1705" s="87">
        <f t="shared" si="525"/>
        <v>-0.69314718055994529</v>
      </c>
      <c r="K1705" s="76">
        <f t="shared" si="526"/>
        <v>0</v>
      </c>
      <c r="L1705" s="76">
        <f t="shared" si="527"/>
        <v>1</v>
      </c>
      <c r="M1705" s="76">
        <f t="shared" si="528"/>
        <v>0.5</v>
      </c>
      <c r="N1705" s="76">
        <f t="shared" si="529"/>
        <v>0.5</v>
      </c>
      <c r="O1705" s="76">
        <f t="shared" si="530"/>
        <v>-0.69314718055994529</v>
      </c>
      <c r="Q1705" s="76">
        <f t="shared" si="531"/>
        <v>0</v>
      </c>
      <c r="R1705" s="76">
        <f t="shared" si="532"/>
        <v>1</v>
      </c>
      <c r="S1705" s="76">
        <f t="shared" si="533"/>
        <v>0.5</v>
      </c>
      <c r="T1705" s="76">
        <f t="shared" si="534"/>
        <v>0.5</v>
      </c>
      <c r="U1705" s="76">
        <f t="shared" si="535"/>
        <v>-0.69314718055994529</v>
      </c>
      <c r="W1705" s="76">
        <f t="shared" si="536"/>
        <v>0</v>
      </c>
      <c r="X1705" s="76">
        <f t="shared" si="537"/>
        <v>1</v>
      </c>
      <c r="Y1705" s="76">
        <f t="shared" si="538"/>
        <v>0.5</v>
      </c>
      <c r="Z1705" s="76">
        <f t="shared" si="520"/>
        <v>0.5</v>
      </c>
      <c r="AA1705" s="76">
        <f t="shared" si="539"/>
        <v>-0.69314718055994529</v>
      </c>
    </row>
    <row r="1706" spans="1:27" x14ac:dyDescent="0.25">
      <c r="A1706">
        <v>0</v>
      </c>
      <c r="B1706">
        <v>0</v>
      </c>
      <c r="C1706">
        <v>0</v>
      </c>
      <c r="E1706" s="87">
        <f t="shared" si="521"/>
        <v>0</v>
      </c>
      <c r="F1706" s="87">
        <f t="shared" si="522"/>
        <v>1</v>
      </c>
      <c r="G1706" s="87">
        <f t="shared" si="523"/>
        <v>0.5</v>
      </c>
      <c r="H1706" s="87">
        <f t="shared" si="524"/>
        <v>0.5</v>
      </c>
      <c r="I1706" s="87">
        <f t="shared" si="525"/>
        <v>-0.69314718055994529</v>
      </c>
      <c r="K1706" s="76">
        <f t="shared" si="526"/>
        <v>0</v>
      </c>
      <c r="L1706" s="76">
        <f t="shared" si="527"/>
        <v>1</v>
      </c>
      <c r="M1706" s="76">
        <f t="shared" si="528"/>
        <v>0.5</v>
      </c>
      <c r="N1706" s="76">
        <f t="shared" si="529"/>
        <v>0.5</v>
      </c>
      <c r="O1706" s="76">
        <f t="shared" si="530"/>
        <v>-0.69314718055994529</v>
      </c>
      <c r="Q1706" s="76">
        <f t="shared" si="531"/>
        <v>0</v>
      </c>
      <c r="R1706" s="76">
        <f t="shared" si="532"/>
        <v>1</v>
      </c>
      <c r="S1706" s="76">
        <f t="shared" si="533"/>
        <v>0.5</v>
      </c>
      <c r="T1706" s="76">
        <f t="shared" si="534"/>
        <v>0.5</v>
      </c>
      <c r="U1706" s="76">
        <f t="shared" si="535"/>
        <v>-0.69314718055994529</v>
      </c>
      <c r="W1706" s="76">
        <f t="shared" si="536"/>
        <v>0</v>
      </c>
      <c r="X1706" s="76">
        <f t="shared" si="537"/>
        <v>1</v>
      </c>
      <c r="Y1706" s="76">
        <f t="shared" si="538"/>
        <v>0.5</v>
      </c>
      <c r="Z1706" s="76">
        <f t="shared" si="520"/>
        <v>0.5</v>
      </c>
      <c r="AA1706" s="76">
        <f t="shared" si="539"/>
        <v>-0.69314718055994529</v>
      </c>
    </row>
    <row r="1707" spans="1:27" x14ac:dyDescent="0.25">
      <c r="A1707">
        <v>0</v>
      </c>
      <c r="B1707">
        <v>0</v>
      </c>
      <c r="C1707">
        <v>0</v>
      </c>
      <c r="E1707" s="87">
        <f t="shared" si="521"/>
        <v>0</v>
      </c>
      <c r="F1707" s="87">
        <f t="shared" si="522"/>
        <v>1</v>
      </c>
      <c r="G1707" s="87">
        <f t="shared" si="523"/>
        <v>0.5</v>
      </c>
      <c r="H1707" s="87">
        <f t="shared" si="524"/>
        <v>0.5</v>
      </c>
      <c r="I1707" s="87">
        <f t="shared" si="525"/>
        <v>-0.69314718055994529</v>
      </c>
      <c r="K1707" s="76">
        <f t="shared" si="526"/>
        <v>0</v>
      </c>
      <c r="L1707" s="76">
        <f t="shared" si="527"/>
        <v>1</v>
      </c>
      <c r="M1707" s="76">
        <f t="shared" si="528"/>
        <v>0.5</v>
      </c>
      <c r="N1707" s="76">
        <f t="shared" si="529"/>
        <v>0.5</v>
      </c>
      <c r="O1707" s="76">
        <f t="shared" si="530"/>
        <v>-0.69314718055994529</v>
      </c>
      <c r="Q1707" s="76">
        <f t="shared" si="531"/>
        <v>0</v>
      </c>
      <c r="R1707" s="76">
        <f t="shared" si="532"/>
        <v>1</v>
      </c>
      <c r="S1707" s="76">
        <f t="shared" si="533"/>
        <v>0.5</v>
      </c>
      <c r="T1707" s="76">
        <f t="shared" si="534"/>
        <v>0.5</v>
      </c>
      <c r="U1707" s="76">
        <f t="shared" si="535"/>
        <v>-0.69314718055994529</v>
      </c>
      <c r="W1707" s="76">
        <f t="shared" si="536"/>
        <v>0</v>
      </c>
      <c r="X1707" s="76">
        <f t="shared" si="537"/>
        <v>1</v>
      </c>
      <c r="Y1707" s="76">
        <f t="shared" si="538"/>
        <v>0.5</v>
      </c>
      <c r="Z1707" s="76">
        <f t="shared" si="520"/>
        <v>0.5</v>
      </c>
      <c r="AA1707" s="76">
        <f t="shared" si="539"/>
        <v>-0.69314718055994529</v>
      </c>
    </row>
    <row r="1708" spans="1:27" x14ac:dyDescent="0.25">
      <c r="A1708">
        <v>0</v>
      </c>
      <c r="B1708">
        <v>0</v>
      </c>
      <c r="C1708">
        <v>0</v>
      </c>
      <c r="E1708" s="87">
        <f t="shared" si="521"/>
        <v>0</v>
      </c>
      <c r="F1708" s="87">
        <f t="shared" si="522"/>
        <v>1</v>
      </c>
      <c r="G1708" s="87">
        <f t="shared" si="523"/>
        <v>0.5</v>
      </c>
      <c r="H1708" s="87">
        <f t="shared" si="524"/>
        <v>0.5</v>
      </c>
      <c r="I1708" s="87">
        <f t="shared" si="525"/>
        <v>-0.69314718055994529</v>
      </c>
      <c r="K1708" s="76">
        <f t="shared" si="526"/>
        <v>0</v>
      </c>
      <c r="L1708" s="76">
        <f t="shared" si="527"/>
        <v>1</v>
      </c>
      <c r="M1708" s="76">
        <f t="shared" si="528"/>
        <v>0.5</v>
      </c>
      <c r="N1708" s="76">
        <f t="shared" si="529"/>
        <v>0.5</v>
      </c>
      <c r="O1708" s="76">
        <f t="shared" si="530"/>
        <v>-0.69314718055994529</v>
      </c>
      <c r="Q1708" s="76">
        <f t="shared" si="531"/>
        <v>0</v>
      </c>
      <c r="R1708" s="76">
        <f t="shared" si="532"/>
        <v>1</v>
      </c>
      <c r="S1708" s="76">
        <f t="shared" si="533"/>
        <v>0.5</v>
      </c>
      <c r="T1708" s="76">
        <f t="shared" si="534"/>
        <v>0.5</v>
      </c>
      <c r="U1708" s="76">
        <f t="shared" si="535"/>
        <v>-0.69314718055994529</v>
      </c>
      <c r="W1708" s="76">
        <f t="shared" si="536"/>
        <v>0</v>
      </c>
      <c r="X1708" s="76">
        <f t="shared" si="537"/>
        <v>1</v>
      </c>
      <c r="Y1708" s="76">
        <f t="shared" si="538"/>
        <v>0.5</v>
      </c>
      <c r="Z1708" s="76">
        <f t="shared" si="520"/>
        <v>0.5</v>
      </c>
      <c r="AA1708" s="76">
        <f t="shared" si="539"/>
        <v>-0.69314718055994529</v>
      </c>
    </row>
    <row r="1709" spans="1:27" x14ac:dyDescent="0.25">
      <c r="A1709">
        <v>0</v>
      </c>
      <c r="B1709">
        <v>0</v>
      </c>
      <c r="C1709">
        <v>0</v>
      </c>
      <c r="E1709" s="87">
        <f t="shared" si="521"/>
        <v>0</v>
      </c>
      <c r="F1709" s="87">
        <f t="shared" si="522"/>
        <v>1</v>
      </c>
      <c r="G1709" s="87">
        <f t="shared" si="523"/>
        <v>0.5</v>
      </c>
      <c r="H1709" s="87">
        <f t="shared" si="524"/>
        <v>0.5</v>
      </c>
      <c r="I1709" s="87">
        <f t="shared" si="525"/>
        <v>-0.69314718055994529</v>
      </c>
      <c r="K1709" s="76">
        <f t="shared" si="526"/>
        <v>0</v>
      </c>
      <c r="L1709" s="76">
        <f t="shared" si="527"/>
        <v>1</v>
      </c>
      <c r="M1709" s="76">
        <f t="shared" si="528"/>
        <v>0.5</v>
      </c>
      <c r="N1709" s="76">
        <f t="shared" si="529"/>
        <v>0.5</v>
      </c>
      <c r="O1709" s="76">
        <f t="shared" si="530"/>
        <v>-0.69314718055994529</v>
      </c>
      <c r="Q1709" s="76">
        <f t="shared" si="531"/>
        <v>0</v>
      </c>
      <c r="R1709" s="76">
        <f t="shared" si="532"/>
        <v>1</v>
      </c>
      <c r="S1709" s="76">
        <f t="shared" si="533"/>
        <v>0.5</v>
      </c>
      <c r="T1709" s="76">
        <f t="shared" si="534"/>
        <v>0.5</v>
      </c>
      <c r="U1709" s="76">
        <f t="shared" si="535"/>
        <v>-0.69314718055994529</v>
      </c>
      <c r="W1709" s="76">
        <f t="shared" si="536"/>
        <v>0</v>
      </c>
      <c r="X1709" s="76">
        <f t="shared" si="537"/>
        <v>1</v>
      </c>
      <c r="Y1709" s="76">
        <f t="shared" si="538"/>
        <v>0.5</v>
      </c>
      <c r="Z1709" s="76">
        <f t="shared" si="520"/>
        <v>0.5</v>
      </c>
      <c r="AA1709" s="76">
        <f t="shared" si="539"/>
        <v>-0.69314718055994529</v>
      </c>
    </row>
    <row r="1710" spans="1:27" x14ac:dyDescent="0.25">
      <c r="A1710">
        <v>0</v>
      </c>
      <c r="B1710">
        <v>0</v>
      </c>
      <c r="C1710">
        <v>1</v>
      </c>
      <c r="E1710" s="87">
        <f t="shared" si="521"/>
        <v>0</v>
      </c>
      <c r="F1710" s="87">
        <f t="shared" si="522"/>
        <v>1</v>
      </c>
      <c r="G1710" s="87">
        <f t="shared" si="523"/>
        <v>0.5</v>
      </c>
      <c r="H1710" s="87">
        <f t="shared" si="524"/>
        <v>0.5</v>
      </c>
      <c r="I1710" s="87">
        <f t="shared" si="525"/>
        <v>-0.69314718055994529</v>
      </c>
      <c r="K1710" s="76">
        <f t="shared" si="526"/>
        <v>0.605195533283861</v>
      </c>
      <c r="L1710" s="76">
        <f t="shared" si="527"/>
        <v>1.8316103146534117</v>
      </c>
      <c r="M1710" s="76">
        <f t="shared" si="528"/>
        <v>0.64684406084231982</v>
      </c>
      <c r="N1710" s="76">
        <f t="shared" si="529"/>
        <v>0.35315593915768018</v>
      </c>
      <c r="O1710" s="76">
        <f t="shared" si="530"/>
        <v>-1.0408455656056446</v>
      </c>
      <c r="Q1710" s="76">
        <f t="shared" si="531"/>
        <v>0.605195533283861</v>
      </c>
      <c r="R1710" s="76">
        <f t="shared" si="532"/>
        <v>1.8316103146534117</v>
      </c>
      <c r="S1710" s="76">
        <f t="shared" si="533"/>
        <v>0.64684406084231982</v>
      </c>
      <c r="T1710" s="76">
        <f t="shared" si="534"/>
        <v>0.35315593915768018</v>
      </c>
      <c r="U1710" s="76">
        <f t="shared" si="535"/>
        <v>-1.0408455656056446</v>
      </c>
      <c r="W1710" s="76">
        <f t="shared" si="536"/>
        <v>0</v>
      </c>
      <c r="X1710" s="76">
        <f t="shared" si="537"/>
        <v>1</v>
      </c>
      <c r="Y1710" s="76">
        <f t="shared" si="538"/>
        <v>0.5</v>
      </c>
      <c r="Z1710" s="76">
        <f t="shared" si="520"/>
        <v>0.5</v>
      </c>
      <c r="AA1710" s="76">
        <f t="shared" si="539"/>
        <v>-0.69314718055994529</v>
      </c>
    </row>
    <row r="1711" spans="1:27" x14ac:dyDescent="0.25">
      <c r="A1711">
        <v>0</v>
      </c>
      <c r="B1711">
        <v>0</v>
      </c>
      <c r="C1711">
        <v>0</v>
      </c>
      <c r="E1711" s="87">
        <f t="shared" si="521"/>
        <v>0</v>
      </c>
      <c r="F1711" s="87">
        <f t="shared" si="522"/>
        <v>1</v>
      </c>
      <c r="G1711" s="87">
        <f t="shared" si="523"/>
        <v>0.5</v>
      </c>
      <c r="H1711" s="87">
        <f t="shared" si="524"/>
        <v>0.5</v>
      </c>
      <c r="I1711" s="87">
        <f t="shared" si="525"/>
        <v>-0.69314718055994529</v>
      </c>
      <c r="K1711" s="76">
        <f t="shared" si="526"/>
        <v>0</v>
      </c>
      <c r="L1711" s="76">
        <f t="shared" si="527"/>
        <v>1</v>
      </c>
      <c r="M1711" s="76">
        <f t="shared" si="528"/>
        <v>0.5</v>
      </c>
      <c r="N1711" s="76">
        <f t="shared" si="529"/>
        <v>0.5</v>
      </c>
      <c r="O1711" s="76">
        <f t="shared" si="530"/>
        <v>-0.69314718055994529</v>
      </c>
      <c r="Q1711" s="76">
        <f t="shared" si="531"/>
        <v>0</v>
      </c>
      <c r="R1711" s="76">
        <f t="shared" si="532"/>
        <v>1</v>
      </c>
      <c r="S1711" s="76">
        <f t="shared" si="533"/>
        <v>0.5</v>
      </c>
      <c r="T1711" s="76">
        <f t="shared" si="534"/>
        <v>0.5</v>
      </c>
      <c r="U1711" s="76">
        <f t="shared" si="535"/>
        <v>-0.69314718055994529</v>
      </c>
      <c r="W1711" s="76">
        <f t="shared" si="536"/>
        <v>0</v>
      </c>
      <c r="X1711" s="76">
        <f t="shared" si="537"/>
        <v>1</v>
      </c>
      <c r="Y1711" s="76">
        <f t="shared" si="538"/>
        <v>0.5</v>
      </c>
      <c r="Z1711" s="76">
        <f t="shared" si="520"/>
        <v>0.5</v>
      </c>
      <c r="AA1711" s="76">
        <f t="shared" si="539"/>
        <v>-0.69314718055994529</v>
      </c>
    </row>
    <row r="1712" spans="1:27" x14ac:dyDescent="0.25">
      <c r="A1712">
        <v>0</v>
      </c>
      <c r="B1712">
        <v>0</v>
      </c>
      <c r="C1712">
        <v>0</v>
      </c>
      <c r="E1712" s="87">
        <f t="shared" si="521"/>
        <v>0</v>
      </c>
      <c r="F1712" s="87">
        <f t="shared" si="522"/>
        <v>1</v>
      </c>
      <c r="G1712" s="87">
        <f t="shared" si="523"/>
        <v>0.5</v>
      </c>
      <c r="H1712" s="87">
        <f t="shared" si="524"/>
        <v>0.5</v>
      </c>
      <c r="I1712" s="87">
        <f t="shared" si="525"/>
        <v>-0.69314718055994529</v>
      </c>
      <c r="K1712" s="76">
        <f t="shared" si="526"/>
        <v>0</v>
      </c>
      <c r="L1712" s="76">
        <f t="shared" si="527"/>
        <v>1</v>
      </c>
      <c r="M1712" s="76">
        <f t="shared" si="528"/>
        <v>0.5</v>
      </c>
      <c r="N1712" s="76">
        <f t="shared" si="529"/>
        <v>0.5</v>
      </c>
      <c r="O1712" s="76">
        <f t="shared" si="530"/>
        <v>-0.69314718055994529</v>
      </c>
      <c r="Q1712" s="76">
        <f t="shared" si="531"/>
        <v>0</v>
      </c>
      <c r="R1712" s="76">
        <f t="shared" si="532"/>
        <v>1</v>
      </c>
      <c r="S1712" s="76">
        <f t="shared" si="533"/>
        <v>0.5</v>
      </c>
      <c r="T1712" s="76">
        <f t="shared" si="534"/>
        <v>0.5</v>
      </c>
      <c r="U1712" s="76">
        <f t="shared" si="535"/>
        <v>-0.69314718055994529</v>
      </c>
      <c r="W1712" s="76">
        <f t="shared" si="536"/>
        <v>0</v>
      </c>
      <c r="X1712" s="76">
        <f t="shared" si="537"/>
        <v>1</v>
      </c>
      <c r="Y1712" s="76">
        <f t="shared" si="538"/>
        <v>0.5</v>
      </c>
      <c r="Z1712" s="76">
        <f t="shared" si="520"/>
        <v>0.5</v>
      </c>
      <c r="AA1712" s="76">
        <f t="shared" si="539"/>
        <v>-0.69314718055994529</v>
      </c>
    </row>
    <row r="1713" spans="1:27" x14ac:dyDescent="0.25">
      <c r="A1713">
        <v>0</v>
      </c>
      <c r="B1713">
        <v>0</v>
      </c>
      <c r="C1713">
        <v>0</v>
      </c>
      <c r="E1713" s="87">
        <f t="shared" si="521"/>
        <v>0</v>
      </c>
      <c r="F1713" s="87">
        <f t="shared" si="522"/>
        <v>1</v>
      </c>
      <c r="G1713" s="87">
        <f t="shared" si="523"/>
        <v>0.5</v>
      </c>
      <c r="H1713" s="87">
        <f t="shared" si="524"/>
        <v>0.5</v>
      </c>
      <c r="I1713" s="87">
        <f t="shared" si="525"/>
        <v>-0.69314718055994529</v>
      </c>
      <c r="K1713" s="76">
        <f t="shared" si="526"/>
        <v>0</v>
      </c>
      <c r="L1713" s="76">
        <f t="shared" si="527"/>
        <v>1</v>
      </c>
      <c r="M1713" s="76">
        <f t="shared" si="528"/>
        <v>0.5</v>
      </c>
      <c r="N1713" s="76">
        <f t="shared" si="529"/>
        <v>0.5</v>
      </c>
      <c r="O1713" s="76">
        <f t="shared" si="530"/>
        <v>-0.69314718055994529</v>
      </c>
      <c r="Q1713" s="76">
        <f t="shared" si="531"/>
        <v>0</v>
      </c>
      <c r="R1713" s="76">
        <f t="shared" si="532"/>
        <v>1</v>
      </c>
      <c r="S1713" s="76">
        <f t="shared" si="533"/>
        <v>0.5</v>
      </c>
      <c r="T1713" s="76">
        <f t="shared" si="534"/>
        <v>0.5</v>
      </c>
      <c r="U1713" s="76">
        <f t="shared" si="535"/>
        <v>-0.69314718055994529</v>
      </c>
      <c r="W1713" s="76">
        <f t="shared" si="536"/>
        <v>0</v>
      </c>
      <c r="X1713" s="76">
        <f t="shared" si="537"/>
        <v>1</v>
      </c>
      <c r="Y1713" s="76">
        <f t="shared" si="538"/>
        <v>0.5</v>
      </c>
      <c r="Z1713" s="76">
        <f t="shared" si="520"/>
        <v>0.5</v>
      </c>
      <c r="AA1713" s="76">
        <f t="shared" si="539"/>
        <v>-0.69314718055994529</v>
      </c>
    </row>
    <row r="1714" spans="1:27" x14ac:dyDescent="0.25">
      <c r="A1714">
        <v>0</v>
      </c>
      <c r="B1714">
        <v>1</v>
      </c>
      <c r="C1714">
        <v>0</v>
      </c>
      <c r="E1714" s="87">
        <f t="shared" si="521"/>
        <v>1.462280267582817</v>
      </c>
      <c r="F1714" s="87">
        <f t="shared" si="522"/>
        <v>4.3157894714615983</v>
      </c>
      <c r="G1714" s="87">
        <f t="shared" si="523"/>
        <v>0.81188118804015652</v>
      </c>
      <c r="H1714" s="87">
        <f t="shared" si="524"/>
        <v>0.18811881195984348</v>
      </c>
      <c r="I1714" s="87">
        <f t="shared" si="525"/>
        <v>-1.6706815372567037</v>
      </c>
      <c r="K1714" s="76">
        <f t="shared" si="526"/>
        <v>1.462280267582817</v>
      </c>
      <c r="L1714" s="76">
        <f t="shared" si="527"/>
        <v>4.3157894714615983</v>
      </c>
      <c r="M1714" s="76">
        <f t="shared" si="528"/>
        <v>0.81188118804015652</v>
      </c>
      <c r="N1714" s="76">
        <f t="shared" si="529"/>
        <v>0.18811881195984348</v>
      </c>
      <c r="O1714" s="76">
        <f t="shared" si="530"/>
        <v>-1.6706815372567037</v>
      </c>
      <c r="Q1714" s="76">
        <f t="shared" si="531"/>
        <v>1.462280267582817</v>
      </c>
      <c r="R1714" s="76">
        <f t="shared" si="532"/>
        <v>4.3157894714615983</v>
      </c>
      <c r="S1714" s="76">
        <f t="shared" si="533"/>
        <v>0.81188118804015652</v>
      </c>
      <c r="T1714" s="76">
        <f t="shared" si="534"/>
        <v>0.18811881195984348</v>
      </c>
      <c r="U1714" s="76">
        <f t="shared" si="535"/>
        <v>-1.6706815372567037</v>
      </c>
      <c r="W1714" s="76">
        <f t="shared" si="536"/>
        <v>0</v>
      </c>
      <c r="X1714" s="76">
        <f t="shared" si="537"/>
        <v>1</v>
      </c>
      <c r="Y1714" s="76">
        <f t="shared" si="538"/>
        <v>0.5</v>
      </c>
      <c r="Z1714" s="76">
        <f t="shared" si="520"/>
        <v>0.5</v>
      </c>
      <c r="AA1714" s="76">
        <f t="shared" si="539"/>
        <v>-0.69314718055994529</v>
      </c>
    </row>
    <row r="1715" spans="1:27" x14ac:dyDescent="0.25">
      <c r="A1715">
        <v>0</v>
      </c>
      <c r="B1715">
        <v>1</v>
      </c>
      <c r="C1715">
        <v>0</v>
      </c>
      <c r="E1715" s="87">
        <f t="shared" si="521"/>
        <v>1.462280267582817</v>
      </c>
      <c r="F1715" s="87">
        <f t="shared" si="522"/>
        <v>4.3157894714615983</v>
      </c>
      <c r="G1715" s="87">
        <f t="shared" si="523"/>
        <v>0.81188118804015652</v>
      </c>
      <c r="H1715" s="87">
        <f t="shared" si="524"/>
        <v>0.18811881195984348</v>
      </c>
      <c r="I1715" s="87">
        <f t="shared" si="525"/>
        <v>-1.6706815372567037</v>
      </c>
      <c r="K1715" s="76">
        <f t="shared" si="526"/>
        <v>1.462280267582817</v>
      </c>
      <c r="L1715" s="76">
        <f t="shared" si="527"/>
        <v>4.3157894714615983</v>
      </c>
      <c r="M1715" s="76">
        <f t="shared" si="528"/>
        <v>0.81188118804015652</v>
      </c>
      <c r="N1715" s="76">
        <f t="shared" si="529"/>
        <v>0.18811881195984348</v>
      </c>
      <c r="O1715" s="76">
        <f t="shared" si="530"/>
        <v>-1.6706815372567037</v>
      </c>
      <c r="Q1715" s="76">
        <f t="shared" si="531"/>
        <v>1.462280267582817</v>
      </c>
      <c r="R1715" s="76">
        <f t="shared" si="532"/>
        <v>4.3157894714615983</v>
      </c>
      <c r="S1715" s="76">
        <f t="shared" si="533"/>
        <v>0.81188118804015652</v>
      </c>
      <c r="T1715" s="76">
        <f t="shared" si="534"/>
        <v>0.18811881195984348</v>
      </c>
      <c r="U1715" s="76">
        <f t="shared" si="535"/>
        <v>-1.6706815372567037</v>
      </c>
      <c r="W1715" s="76">
        <f t="shared" si="536"/>
        <v>0</v>
      </c>
      <c r="X1715" s="76">
        <f t="shared" si="537"/>
        <v>1</v>
      </c>
      <c r="Y1715" s="76">
        <f t="shared" si="538"/>
        <v>0.5</v>
      </c>
      <c r="Z1715" s="76">
        <f t="shared" si="520"/>
        <v>0.5</v>
      </c>
      <c r="AA1715" s="76">
        <f t="shared" si="539"/>
        <v>-0.69314718055994529</v>
      </c>
    </row>
    <row r="1716" spans="1:27" x14ac:dyDescent="0.25">
      <c r="A1716">
        <v>0</v>
      </c>
      <c r="B1716">
        <v>0</v>
      </c>
      <c r="C1716">
        <v>0</v>
      </c>
      <c r="E1716" s="87">
        <f t="shared" si="521"/>
        <v>0</v>
      </c>
      <c r="F1716" s="87">
        <f t="shared" si="522"/>
        <v>1</v>
      </c>
      <c r="G1716" s="87">
        <f t="shared" si="523"/>
        <v>0.5</v>
      </c>
      <c r="H1716" s="87">
        <f t="shared" si="524"/>
        <v>0.5</v>
      </c>
      <c r="I1716" s="87">
        <f t="shared" si="525"/>
        <v>-0.69314718055994529</v>
      </c>
      <c r="K1716" s="76">
        <f t="shared" si="526"/>
        <v>0</v>
      </c>
      <c r="L1716" s="76">
        <f t="shared" si="527"/>
        <v>1</v>
      </c>
      <c r="M1716" s="76">
        <f t="shared" si="528"/>
        <v>0.5</v>
      </c>
      <c r="N1716" s="76">
        <f t="shared" si="529"/>
        <v>0.5</v>
      </c>
      <c r="O1716" s="76">
        <f t="shared" si="530"/>
        <v>-0.69314718055994529</v>
      </c>
      <c r="Q1716" s="76">
        <f t="shared" si="531"/>
        <v>0</v>
      </c>
      <c r="R1716" s="76">
        <f t="shared" si="532"/>
        <v>1</v>
      </c>
      <c r="S1716" s="76">
        <f t="shared" si="533"/>
        <v>0.5</v>
      </c>
      <c r="T1716" s="76">
        <f t="shared" si="534"/>
        <v>0.5</v>
      </c>
      <c r="U1716" s="76">
        <f t="shared" si="535"/>
        <v>-0.69314718055994529</v>
      </c>
      <c r="W1716" s="76">
        <f t="shared" si="536"/>
        <v>0</v>
      </c>
      <c r="X1716" s="76">
        <f t="shared" si="537"/>
        <v>1</v>
      </c>
      <c r="Y1716" s="76">
        <f t="shared" si="538"/>
        <v>0.5</v>
      </c>
      <c r="Z1716" s="76">
        <f t="shared" si="520"/>
        <v>0.5</v>
      </c>
      <c r="AA1716" s="76">
        <f t="shared" si="539"/>
        <v>-0.69314718055994529</v>
      </c>
    </row>
    <row r="1717" spans="1:27" x14ac:dyDescent="0.25">
      <c r="A1717">
        <v>0</v>
      </c>
      <c r="B1717">
        <v>0</v>
      </c>
      <c r="C1717">
        <v>1</v>
      </c>
      <c r="E1717" s="87">
        <f t="shared" si="521"/>
        <v>0</v>
      </c>
      <c r="F1717" s="87">
        <f t="shared" si="522"/>
        <v>1</v>
      </c>
      <c r="G1717" s="87">
        <f t="shared" si="523"/>
        <v>0.5</v>
      </c>
      <c r="H1717" s="87">
        <f t="shared" si="524"/>
        <v>0.5</v>
      </c>
      <c r="I1717" s="87">
        <f t="shared" si="525"/>
        <v>-0.69314718055994529</v>
      </c>
      <c r="K1717" s="76">
        <f t="shared" si="526"/>
        <v>0.605195533283861</v>
      </c>
      <c r="L1717" s="76">
        <f t="shared" si="527"/>
        <v>1.8316103146534117</v>
      </c>
      <c r="M1717" s="76">
        <f t="shared" si="528"/>
        <v>0.64684406084231982</v>
      </c>
      <c r="N1717" s="76">
        <f t="shared" si="529"/>
        <v>0.35315593915768018</v>
      </c>
      <c r="O1717" s="76">
        <f t="shared" si="530"/>
        <v>-1.0408455656056446</v>
      </c>
      <c r="Q1717" s="76">
        <f t="shared" si="531"/>
        <v>0.605195533283861</v>
      </c>
      <c r="R1717" s="76">
        <f t="shared" si="532"/>
        <v>1.8316103146534117</v>
      </c>
      <c r="S1717" s="76">
        <f t="shared" si="533"/>
        <v>0.64684406084231982</v>
      </c>
      <c r="T1717" s="76">
        <f t="shared" si="534"/>
        <v>0.35315593915768018</v>
      </c>
      <c r="U1717" s="76">
        <f t="shared" si="535"/>
        <v>-1.0408455656056446</v>
      </c>
      <c r="W1717" s="76">
        <f t="shared" si="536"/>
        <v>0</v>
      </c>
      <c r="X1717" s="76">
        <f t="shared" si="537"/>
        <v>1</v>
      </c>
      <c r="Y1717" s="76">
        <f t="shared" si="538"/>
        <v>0.5</v>
      </c>
      <c r="Z1717" s="76">
        <f t="shared" si="520"/>
        <v>0.5</v>
      </c>
      <c r="AA1717" s="76">
        <f t="shared" si="539"/>
        <v>-0.69314718055994529</v>
      </c>
    </row>
    <row r="1718" spans="1:27" x14ac:dyDescent="0.25">
      <c r="A1718">
        <v>0</v>
      </c>
      <c r="B1718">
        <v>1</v>
      </c>
      <c r="C1718">
        <v>0</v>
      </c>
      <c r="E1718" s="87">
        <f t="shared" si="521"/>
        <v>1.462280267582817</v>
      </c>
      <c r="F1718" s="87">
        <f t="shared" si="522"/>
        <v>4.3157894714615983</v>
      </c>
      <c r="G1718" s="87">
        <f t="shared" si="523"/>
        <v>0.81188118804015652</v>
      </c>
      <c r="H1718" s="87">
        <f t="shared" si="524"/>
        <v>0.18811881195984348</v>
      </c>
      <c r="I1718" s="87">
        <f t="shared" si="525"/>
        <v>-1.6706815372567037</v>
      </c>
      <c r="K1718" s="76">
        <f t="shared" si="526"/>
        <v>1.462280267582817</v>
      </c>
      <c r="L1718" s="76">
        <f t="shared" si="527"/>
        <v>4.3157894714615983</v>
      </c>
      <c r="M1718" s="76">
        <f t="shared" si="528"/>
        <v>0.81188118804015652</v>
      </c>
      <c r="N1718" s="76">
        <f t="shared" si="529"/>
        <v>0.18811881195984348</v>
      </c>
      <c r="O1718" s="76">
        <f t="shared" si="530"/>
        <v>-1.6706815372567037</v>
      </c>
      <c r="Q1718" s="76">
        <f t="shared" si="531"/>
        <v>1.462280267582817</v>
      </c>
      <c r="R1718" s="76">
        <f t="shared" si="532"/>
        <v>4.3157894714615983</v>
      </c>
      <c r="S1718" s="76">
        <f t="shared" si="533"/>
        <v>0.81188118804015652</v>
      </c>
      <c r="T1718" s="76">
        <f t="shared" si="534"/>
        <v>0.18811881195984348</v>
      </c>
      <c r="U1718" s="76">
        <f t="shared" si="535"/>
        <v>-1.6706815372567037</v>
      </c>
      <c r="W1718" s="76">
        <f t="shared" si="536"/>
        <v>0</v>
      </c>
      <c r="X1718" s="76">
        <f t="shared" si="537"/>
        <v>1</v>
      </c>
      <c r="Y1718" s="76">
        <f t="shared" si="538"/>
        <v>0.5</v>
      </c>
      <c r="Z1718" s="76">
        <f t="shared" si="520"/>
        <v>0.5</v>
      </c>
      <c r="AA1718" s="76">
        <f t="shared" si="539"/>
        <v>-0.69314718055994529</v>
      </c>
    </row>
    <row r="1719" spans="1:27" x14ac:dyDescent="0.25">
      <c r="A1719">
        <v>0</v>
      </c>
      <c r="B1719">
        <v>1</v>
      </c>
      <c r="C1719">
        <v>0</v>
      </c>
      <c r="E1719" s="87">
        <f t="shared" si="521"/>
        <v>1.462280267582817</v>
      </c>
      <c r="F1719" s="87">
        <f t="shared" si="522"/>
        <v>4.3157894714615983</v>
      </c>
      <c r="G1719" s="87">
        <f t="shared" si="523"/>
        <v>0.81188118804015652</v>
      </c>
      <c r="H1719" s="87">
        <f t="shared" si="524"/>
        <v>0.18811881195984348</v>
      </c>
      <c r="I1719" s="87">
        <f t="shared" si="525"/>
        <v>-1.6706815372567037</v>
      </c>
      <c r="K1719" s="76">
        <f t="shared" si="526"/>
        <v>1.462280267582817</v>
      </c>
      <c r="L1719" s="76">
        <f t="shared" si="527"/>
        <v>4.3157894714615983</v>
      </c>
      <c r="M1719" s="76">
        <f t="shared" si="528"/>
        <v>0.81188118804015652</v>
      </c>
      <c r="N1719" s="76">
        <f t="shared" si="529"/>
        <v>0.18811881195984348</v>
      </c>
      <c r="O1719" s="76">
        <f t="shared" si="530"/>
        <v>-1.6706815372567037</v>
      </c>
      <c r="Q1719" s="76">
        <f t="shared" si="531"/>
        <v>1.462280267582817</v>
      </c>
      <c r="R1719" s="76">
        <f t="shared" si="532"/>
        <v>4.3157894714615983</v>
      </c>
      <c r="S1719" s="76">
        <f t="shared" si="533"/>
        <v>0.81188118804015652</v>
      </c>
      <c r="T1719" s="76">
        <f t="shared" si="534"/>
        <v>0.18811881195984348</v>
      </c>
      <c r="U1719" s="76">
        <f t="shared" si="535"/>
        <v>-1.6706815372567037</v>
      </c>
      <c r="W1719" s="76">
        <f t="shared" si="536"/>
        <v>0</v>
      </c>
      <c r="X1719" s="76">
        <f t="shared" si="537"/>
        <v>1</v>
      </c>
      <c r="Y1719" s="76">
        <f t="shared" si="538"/>
        <v>0.5</v>
      </c>
      <c r="Z1719" s="76">
        <f t="shared" si="520"/>
        <v>0.5</v>
      </c>
      <c r="AA1719" s="76">
        <f t="shared" si="539"/>
        <v>-0.69314718055994529</v>
      </c>
    </row>
    <row r="1720" spans="1:27" x14ac:dyDescent="0.25">
      <c r="A1720">
        <v>0</v>
      </c>
      <c r="B1720">
        <v>0</v>
      </c>
      <c r="C1720">
        <v>1</v>
      </c>
      <c r="E1720" s="87">
        <f t="shared" si="521"/>
        <v>0</v>
      </c>
      <c r="F1720" s="87">
        <f t="shared" si="522"/>
        <v>1</v>
      </c>
      <c r="G1720" s="87">
        <f t="shared" si="523"/>
        <v>0.5</v>
      </c>
      <c r="H1720" s="87">
        <f t="shared" si="524"/>
        <v>0.5</v>
      </c>
      <c r="I1720" s="87">
        <f t="shared" si="525"/>
        <v>-0.69314718055994529</v>
      </c>
      <c r="K1720" s="76">
        <f t="shared" si="526"/>
        <v>0.605195533283861</v>
      </c>
      <c r="L1720" s="76">
        <f t="shared" si="527"/>
        <v>1.8316103146534117</v>
      </c>
      <c r="M1720" s="76">
        <f t="shared" si="528"/>
        <v>0.64684406084231982</v>
      </c>
      <c r="N1720" s="76">
        <f t="shared" si="529"/>
        <v>0.35315593915768018</v>
      </c>
      <c r="O1720" s="76">
        <f t="shared" si="530"/>
        <v>-1.0408455656056446</v>
      </c>
      <c r="Q1720" s="76">
        <f t="shared" si="531"/>
        <v>0.605195533283861</v>
      </c>
      <c r="R1720" s="76">
        <f t="shared" si="532"/>
        <v>1.8316103146534117</v>
      </c>
      <c r="S1720" s="76">
        <f t="shared" si="533"/>
        <v>0.64684406084231982</v>
      </c>
      <c r="T1720" s="76">
        <f t="shared" si="534"/>
        <v>0.35315593915768018</v>
      </c>
      <c r="U1720" s="76">
        <f t="shared" si="535"/>
        <v>-1.0408455656056446</v>
      </c>
      <c r="W1720" s="76">
        <f t="shared" si="536"/>
        <v>0</v>
      </c>
      <c r="X1720" s="76">
        <f t="shared" si="537"/>
        <v>1</v>
      </c>
      <c r="Y1720" s="76">
        <f t="shared" si="538"/>
        <v>0.5</v>
      </c>
      <c r="Z1720" s="76">
        <f t="shared" si="520"/>
        <v>0.5</v>
      </c>
      <c r="AA1720" s="76">
        <f t="shared" si="539"/>
        <v>-0.69314718055994529</v>
      </c>
    </row>
    <row r="1721" spans="1:27" x14ac:dyDescent="0.25">
      <c r="A1721">
        <v>0</v>
      </c>
      <c r="B1721">
        <v>1</v>
      </c>
      <c r="C1721">
        <v>0</v>
      </c>
      <c r="E1721" s="87">
        <f t="shared" si="521"/>
        <v>1.462280267582817</v>
      </c>
      <c r="F1721" s="87">
        <f t="shared" si="522"/>
        <v>4.3157894714615983</v>
      </c>
      <c r="G1721" s="87">
        <f t="shared" si="523"/>
        <v>0.81188118804015652</v>
      </c>
      <c r="H1721" s="87">
        <f t="shared" si="524"/>
        <v>0.18811881195984348</v>
      </c>
      <c r="I1721" s="87">
        <f t="shared" si="525"/>
        <v>-1.6706815372567037</v>
      </c>
      <c r="K1721" s="76">
        <f t="shared" si="526"/>
        <v>1.462280267582817</v>
      </c>
      <c r="L1721" s="76">
        <f t="shared" si="527"/>
        <v>4.3157894714615983</v>
      </c>
      <c r="M1721" s="76">
        <f t="shared" si="528"/>
        <v>0.81188118804015652</v>
      </c>
      <c r="N1721" s="76">
        <f t="shared" si="529"/>
        <v>0.18811881195984348</v>
      </c>
      <c r="O1721" s="76">
        <f t="shared" si="530"/>
        <v>-1.6706815372567037</v>
      </c>
      <c r="Q1721" s="76">
        <f t="shared" si="531"/>
        <v>1.462280267582817</v>
      </c>
      <c r="R1721" s="76">
        <f t="shared" si="532"/>
        <v>4.3157894714615983</v>
      </c>
      <c r="S1721" s="76">
        <f t="shared" si="533"/>
        <v>0.81188118804015652</v>
      </c>
      <c r="T1721" s="76">
        <f t="shared" si="534"/>
        <v>0.18811881195984348</v>
      </c>
      <c r="U1721" s="76">
        <f t="shared" si="535"/>
        <v>-1.6706815372567037</v>
      </c>
      <c r="W1721" s="76">
        <f t="shared" si="536"/>
        <v>0</v>
      </c>
      <c r="X1721" s="76">
        <f t="shared" si="537"/>
        <v>1</v>
      </c>
      <c r="Y1721" s="76">
        <f t="shared" si="538"/>
        <v>0.5</v>
      </c>
      <c r="Z1721" s="76">
        <f t="shared" si="520"/>
        <v>0.5</v>
      </c>
      <c r="AA1721" s="76">
        <f t="shared" si="539"/>
        <v>-0.69314718055994529</v>
      </c>
    </row>
    <row r="1722" spans="1:27" x14ac:dyDescent="0.25">
      <c r="A1722">
        <v>0</v>
      </c>
      <c r="B1722">
        <v>1</v>
      </c>
      <c r="C1722">
        <v>1</v>
      </c>
      <c r="E1722" s="87">
        <f t="shared" si="521"/>
        <v>1.462280267582817</v>
      </c>
      <c r="F1722" s="87">
        <f t="shared" si="522"/>
        <v>4.3157894714615983</v>
      </c>
      <c r="G1722" s="87">
        <f t="shared" si="523"/>
        <v>0.81188118804015652</v>
      </c>
      <c r="H1722" s="87">
        <f t="shared" si="524"/>
        <v>0.18811881195984348</v>
      </c>
      <c r="I1722" s="87">
        <f t="shared" si="525"/>
        <v>-1.6706815372567037</v>
      </c>
      <c r="K1722" s="76">
        <f t="shared" si="526"/>
        <v>2.0674758008666778</v>
      </c>
      <c r="L1722" s="76">
        <f t="shared" si="527"/>
        <v>7.9048445118016568</v>
      </c>
      <c r="M1722" s="76">
        <f t="shared" si="528"/>
        <v>0.88770157652110693</v>
      </c>
      <c r="N1722" s="76">
        <f t="shared" si="529"/>
        <v>0.11229842347889307</v>
      </c>
      <c r="O1722" s="76">
        <f t="shared" si="530"/>
        <v>-2.1865954558145249</v>
      </c>
      <c r="Q1722" s="76">
        <f t="shared" si="531"/>
        <v>4.0773020688385255</v>
      </c>
      <c r="R1722" s="76">
        <f t="shared" si="532"/>
        <v>58.986114505249297</v>
      </c>
      <c r="S1722" s="76">
        <f t="shared" si="533"/>
        <v>0.98332947535862669</v>
      </c>
      <c r="T1722" s="76">
        <f t="shared" si="534"/>
        <v>1.6670524641373308E-2</v>
      </c>
      <c r="U1722" s="76">
        <f t="shared" si="535"/>
        <v>-4.0941131105267123</v>
      </c>
      <c r="W1722" s="76">
        <f t="shared" si="536"/>
        <v>0</v>
      </c>
      <c r="X1722" s="76">
        <f t="shared" si="537"/>
        <v>1</v>
      </c>
      <c r="Y1722" s="76">
        <f t="shared" si="538"/>
        <v>0.5</v>
      </c>
      <c r="Z1722" s="76">
        <f t="shared" si="520"/>
        <v>0.5</v>
      </c>
      <c r="AA1722" s="76">
        <f t="shared" si="539"/>
        <v>-0.69314718055994529</v>
      </c>
    </row>
    <row r="1723" spans="1:27" x14ac:dyDescent="0.25">
      <c r="A1723">
        <v>0</v>
      </c>
      <c r="B1723">
        <v>0</v>
      </c>
      <c r="C1723">
        <v>0</v>
      </c>
      <c r="E1723" s="87">
        <f t="shared" si="521"/>
        <v>0</v>
      </c>
      <c r="F1723" s="87">
        <f t="shared" si="522"/>
        <v>1</v>
      </c>
      <c r="G1723" s="87">
        <f t="shared" si="523"/>
        <v>0.5</v>
      </c>
      <c r="H1723" s="87">
        <f t="shared" si="524"/>
        <v>0.5</v>
      </c>
      <c r="I1723" s="87">
        <f t="shared" si="525"/>
        <v>-0.69314718055994529</v>
      </c>
      <c r="K1723" s="76">
        <f t="shared" si="526"/>
        <v>0</v>
      </c>
      <c r="L1723" s="76">
        <f t="shared" si="527"/>
        <v>1</v>
      </c>
      <c r="M1723" s="76">
        <f t="shared" si="528"/>
        <v>0.5</v>
      </c>
      <c r="N1723" s="76">
        <f t="shared" si="529"/>
        <v>0.5</v>
      </c>
      <c r="O1723" s="76">
        <f t="shared" si="530"/>
        <v>-0.69314718055994529</v>
      </c>
      <c r="Q1723" s="76">
        <f t="shared" si="531"/>
        <v>0</v>
      </c>
      <c r="R1723" s="76">
        <f t="shared" si="532"/>
        <v>1</v>
      </c>
      <c r="S1723" s="76">
        <f t="shared" si="533"/>
        <v>0.5</v>
      </c>
      <c r="T1723" s="76">
        <f t="shared" si="534"/>
        <v>0.5</v>
      </c>
      <c r="U1723" s="76">
        <f t="shared" si="535"/>
        <v>-0.69314718055994529</v>
      </c>
      <c r="W1723" s="76">
        <f t="shared" si="536"/>
        <v>0</v>
      </c>
      <c r="X1723" s="76">
        <f t="shared" si="537"/>
        <v>1</v>
      </c>
      <c r="Y1723" s="76">
        <f t="shared" si="538"/>
        <v>0.5</v>
      </c>
      <c r="Z1723" s="76">
        <f t="shared" si="520"/>
        <v>0.5</v>
      </c>
      <c r="AA1723" s="76">
        <f t="shared" si="539"/>
        <v>-0.69314718055994529</v>
      </c>
    </row>
    <row r="1724" spans="1:27" x14ac:dyDescent="0.25">
      <c r="A1724">
        <v>0</v>
      </c>
      <c r="B1724">
        <v>1</v>
      </c>
      <c r="C1724">
        <v>0</v>
      </c>
      <c r="E1724" s="87">
        <f t="shared" si="521"/>
        <v>1.462280267582817</v>
      </c>
      <c r="F1724" s="87">
        <f t="shared" si="522"/>
        <v>4.3157894714615983</v>
      </c>
      <c r="G1724" s="87">
        <f t="shared" si="523"/>
        <v>0.81188118804015652</v>
      </c>
      <c r="H1724" s="87">
        <f t="shared" si="524"/>
        <v>0.18811881195984348</v>
      </c>
      <c r="I1724" s="87">
        <f t="shared" si="525"/>
        <v>-1.6706815372567037</v>
      </c>
      <c r="K1724" s="76">
        <f t="shared" si="526"/>
        <v>1.462280267582817</v>
      </c>
      <c r="L1724" s="76">
        <f t="shared" si="527"/>
        <v>4.3157894714615983</v>
      </c>
      <c r="M1724" s="76">
        <f t="shared" si="528"/>
        <v>0.81188118804015652</v>
      </c>
      <c r="N1724" s="76">
        <f t="shared" si="529"/>
        <v>0.18811881195984348</v>
      </c>
      <c r="O1724" s="76">
        <f t="shared" si="530"/>
        <v>-1.6706815372567037</v>
      </c>
      <c r="Q1724" s="76">
        <f t="shared" si="531"/>
        <v>1.462280267582817</v>
      </c>
      <c r="R1724" s="76">
        <f t="shared" si="532"/>
        <v>4.3157894714615983</v>
      </c>
      <c r="S1724" s="76">
        <f t="shared" si="533"/>
        <v>0.81188118804015652</v>
      </c>
      <c r="T1724" s="76">
        <f t="shared" si="534"/>
        <v>0.18811881195984348</v>
      </c>
      <c r="U1724" s="76">
        <f t="shared" si="535"/>
        <v>-1.6706815372567037</v>
      </c>
      <c r="W1724" s="76">
        <f t="shared" si="536"/>
        <v>0</v>
      </c>
      <c r="X1724" s="76">
        <f t="shared" si="537"/>
        <v>1</v>
      </c>
      <c r="Y1724" s="76">
        <f t="shared" si="538"/>
        <v>0.5</v>
      </c>
      <c r="Z1724" s="76">
        <f t="shared" si="520"/>
        <v>0.5</v>
      </c>
      <c r="AA1724" s="76">
        <f t="shared" si="539"/>
        <v>-0.69314718055994529</v>
      </c>
    </row>
    <row r="1725" spans="1:27" x14ac:dyDescent="0.25">
      <c r="A1725">
        <v>0</v>
      </c>
      <c r="B1725">
        <v>0</v>
      </c>
      <c r="C1725">
        <v>1</v>
      </c>
      <c r="E1725" s="87">
        <f t="shared" si="521"/>
        <v>0</v>
      </c>
      <c r="F1725" s="87">
        <f t="shared" si="522"/>
        <v>1</v>
      </c>
      <c r="G1725" s="87">
        <f t="shared" si="523"/>
        <v>0.5</v>
      </c>
      <c r="H1725" s="87">
        <f t="shared" si="524"/>
        <v>0.5</v>
      </c>
      <c r="I1725" s="87">
        <f t="shared" si="525"/>
        <v>-0.69314718055994529</v>
      </c>
      <c r="K1725" s="76">
        <f t="shared" si="526"/>
        <v>0.605195533283861</v>
      </c>
      <c r="L1725" s="76">
        <f t="shared" si="527"/>
        <v>1.8316103146534117</v>
      </c>
      <c r="M1725" s="76">
        <f t="shared" si="528"/>
        <v>0.64684406084231982</v>
      </c>
      <c r="N1725" s="76">
        <f t="shared" si="529"/>
        <v>0.35315593915768018</v>
      </c>
      <c r="O1725" s="76">
        <f t="shared" si="530"/>
        <v>-1.0408455656056446</v>
      </c>
      <c r="Q1725" s="76">
        <f t="shared" si="531"/>
        <v>0.605195533283861</v>
      </c>
      <c r="R1725" s="76">
        <f t="shared" si="532"/>
        <v>1.8316103146534117</v>
      </c>
      <c r="S1725" s="76">
        <f t="shared" si="533"/>
        <v>0.64684406084231982</v>
      </c>
      <c r="T1725" s="76">
        <f t="shared" si="534"/>
        <v>0.35315593915768018</v>
      </c>
      <c r="U1725" s="76">
        <f t="shared" si="535"/>
        <v>-1.0408455656056446</v>
      </c>
      <c r="W1725" s="76">
        <f t="shared" si="536"/>
        <v>0</v>
      </c>
      <c r="X1725" s="76">
        <f t="shared" si="537"/>
        <v>1</v>
      </c>
      <c r="Y1725" s="76">
        <f t="shared" si="538"/>
        <v>0.5</v>
      </c>
      <c r="Z1725" s="76">
        <f t="shared" si="520"/>
        <v>0.5</v>
      </c>
      <c r="AA1725" s="76">
        <f t="shared" si="539"/>
        <v>-0.69314718055994529</v>
      </c>
    </row>
    <row r="1726" spans="1:27" x14ac:dyDescent="0.25">
      <c r="A1726">
        <v>0</v>
      </c>
      <c r="B1726">
        <v>0</v>
      </c>
      <c r="C1726">
        <v>0</v>
      </c>
      <c r="E1726" s="87">
        <f t="shared" si="521"/>
        <v>0</v>
      </c>
      <c r="F1726" s="87">
        <f t="shared" si="522"/>
        <v>1</v>
      </c>
      <c r="G1726" s="87">
        <f t="shared" si="523"/>
        <v>0.5</v>
      </c>
      <c r="H1726" s="87">
        <f t="shared" si="524"/>
        <v>0.5</v>
      </c>
      <c r="I1726" s="87">
        <f t="shared" si="525"/>
        <v>-0.69314718055994529</v>
      </c>
      <c r="K1726" s="76">
        <f t="shared" si="526"/>
        <v>0</v>
      </c>
      <c r="L1726" s="76">
        <f t="shared" si="527"/>
        <v>1</v>
      </c>
      <c r="M1726" s="76">
        <f t="shared" si="528"/>
        <v>0.5</v>
      </c>
      <c r="N1726" s="76">
        <f t="shared" si="529"/>
        <v>0.5</v>
      </c>
      <c r="O1726" s="76">
        <f t="shared" si="530"/>
        <v>-0.69314718055994529</v>
      </c>
      <c r="Q1726" s="76">
        <f t="shared" si="531"/>
        <v>0</v>
      </c>
      <c r="R1726" s="76">
        <f t="shared" si="532"/>
        <v>1</v>
      </c>
      <c r="S1726" s="76">
        <f t="shared" si="533"/>
        <v>0.5</v>
      </c>
      <c r="T1726" s="76">
        <f t="shared" si="534"/>
        <v>0.5</v>
      </c>
      <c r="U1726" s="76">
        <f t="shared" si="535"/>
        <v>-0.69314718055994529</v>
      </c>
      <c r="W1726" s="76">
        <f t="shared" si="536"/>
        <v>0</v>
      </c>
      <c r="X1726" s="76">
        <f t="shared" si="537"/>
        <v>1</v>
      </c>
      <c r="Y1726" s="76">
        <f t="shared" si="538"/>
        <v>0.5</v>
      </c>
      <c r="Z1726" s="76">
        <f t="shared" si="520"/>
        <v>0.5</v>
      </c>
      <c r="AA1726" s="76">
        <f t="shared" si="539"/>
        <v>-0.69314718055994529</v>
      </c>
    </row>
    <row r="1727" spans="1:27" x14ac:dyDescent="0.25">
      <c r="A1727">
        <v>0</v>
      </c>
      <c r="B1727">
        <v>0</v>
      </c>
      <c r="C1727">
        <v>0</v>
      </c>
      <c r="E1727" s="87">
        <f t="shared" si="521"/>
        <v>0</v>
      </c>
      <c r="F1727" s="87">
        <f t="shared" si="522"/>
        <v>1</v>
      </c>
      <c r="G1727" s="87">
        <f t="shared" si="523"/>
        <v>0.5</v>
      </c>
      <c r="H1727" s="87">
        <f t="shared" si="524"/>
        <v>0.5</v>
      </c>
      <c r="I1727" s="87">
        <f t="shared" si="525"/>
        <v>-0.69314718055994529</v>
      </c>
      <c r="K1727" s="76">
        <f t="shared" si="526"/>
        <v>0</v>
      </c>
      <c r="L1727" s="76">
        <f t="shared" si="527"/>
        <v>1</v>
      </c>
      <c r="M1727" s="76">
        <f t="shared" si="528"/>
        <v>0.5</v>
      </c>
      <c r="N1727" s="76">
        <f t="shared" si="529"/>
        <v>0.5</v>
      </c>
      <c r="O1727" s="76">
        <f t="shared" si="530"/>
        <v>-0.69314718055994529</v>
      </c>
      <c r="Q1727" s="76">
        <f t="shared" si="531"/>
        <v>0</v>
      </c>
      <c r="R1727" s="76">
        <f t="shared" si="532"/>
        <v>1</v>
      </c>
      <c r="S1727" s="76">
        <f t="shared" si="533"/>
        <v>0.5</v>
      </c>
      <c r="T1727" s="76">
        <f t="shared" si="534"/>
        <v>0.5</v>
      </c>
      <c r="U1727" s="76">
        <f t="shared" si="535"/>
        <v>-0.69314718055994529</v>
      </c>
      <c r="W1727" s="76">
        <f t="shared" si="536"/>
        <v>0</v>
      </c>
      <c r="X1727" s="76">
        <f t="shared" si="537"/>
        <v>1</v>
      </c>
      <c r="Y1727" s="76">
        <f t="shared" si="538"/>
        <v>0.5</v>
      </c>
      <c r="Z1727" s="76">
        <f t="shared" si="520"/>
        <v>0.5</v>
      </c>
      <c r="AA1727" s="76">
        <f t="shared" si="539"/>
        <v>-0.69314718055994529</v>
      </c>
    </row>
    <row r="1728" spans="1:27" x14ac:dyDescent="0.25">
      <c r="A1728">
        <v>0</v>
      </c>
      <c r="B1728">
        <v>1</v>
      </c>
      <c r="C1728">
        <v>0</v>
      </c>
      <c r="E1728" s="87">
        <f t="shared" si="521"/>
        <v>1.462280267582817</v>
      </c>
      <c r="F1728" s="87">
        <f t="shared" si="522"/>
        <v>4.3157894714615983</v>
      </c>
      <c r="G1728" s="87">
        <f t="shared" si="523"/>
        <v>0.81188118804015652</v>
      </c>
      <c r="H1728" s="87">
        <f t="shared" si="524"/>
        <v>0.18811881195984348</v>
      </c>
      <c r="I1728" s="87">
        <f t="shared" si="525"/>
        <v>-1.6706815372567037</v>
      </c>
      <c r="K1728" s="76">
        <f t="shared" si="526"/>
        <v>1.462280267582817</v>
      </c>
      <c r="L1728" s="76">
        <f t="shared" si="527"/>
        <v>4.3157894714615983</v>
      </c>
      <c r="M1728" s="76">
        <f t="shared" si="528"/>
        <v>0.81188118804015652</v>
      </c>
      <c r="N1728" s="76">
        <f t="shared" si="529"/>
        <v>0.18811881195984348</v>
      </c>
      <c r="O1728" s="76">
        <f t="shared" si="530"/>
        <v>-1.6706815372567037</v>
      </c>
      <c r="Q1728" s="76">
        <f t="shared" si="531"/>
        <v>1.462280267582817</v>
      </c>
      <c r="R1728" s="76">
        <f t="shared" si="532"/>
        <v>4.3157894714615983</v>
      </c>
      <c r="S1728" s="76">
        <f t="shared" si="533"/>
        <v>0.81188118804015652</v>
      </c>
      <c r="T1728" s="76">
        <f t="shared" si="534"/>
        <v>0.18811881195984348</v>
      </c>
      <c r="U1728" s="76">
        <f t="shared" si="535"/>
        <v>-1.6706815372567037</v>
      </c>
      <c r="W1728" s="76">
        <f t="shared" si="536"/>
        <v>0</v>
      </c>
      <c r="X1728" s="76">
        <f t="shared" si="537"/>
        <v>1</v>
      </c>
      <c r="Y1728" s="76">
        <f t="shared" si="538"/>
        <v>0.5</v>
      </c>
      <c r="Z1728" s="76">
        <f t="shared" si="520"/>
        <v>0.5</v>
      </c>
      <c r="AA1728" s="76">
        <f t="shared" si="539"/>
        <v>-0.69314718055994529</v>
      </c>
    </row>
    <row r="1729" spans="1:27" x14ac:dyDescent="0.25">
      <c r="A1729">
        <v>0</v>
      </c>
      <c r="B1729">
        <v>0</v>
      </c>
      <c r="C1729">
        <v>0</v>
      </c>
      <c r="E1729" s="87">
        <f t="shared" si="521"/>
        <v>0</v>
      </c>
      <c r="F1729" s="87">
        <f t="shared" si="522"/>
        <v>1</v>
      </c>
      <c r="G1729" s="87">
        <f t="shared" si="523"/>
        <v>0.5</v>
      </c>
      <c r="H1729" s="87">
        <f t="shared" si="524"/>
        <v>0.5</v>
      </c>
      <c r="I1729" s="87">
        <f t="shared" si="525"/>
        <v>-0.69314718055994529</v>
      </c>
      <c r="K1729" s="76">
        <f t="shared" si="526"/>
        <v>0</v>
      </c>
      <c r="L1729" s="76">
        <f t="shared" si="527"/>
        <v>1</v>
      </c>
      <c r="M1729" s="76">
        <f t="shared" si="528"/>
        <v>0.5</v>
      </c>
      <c r="N1729" s="76">
        <f t="shared" si="529"/>
        <v>0.5</v>
      </c>
      <c r="O1729" s="76">
        <f t="shared" si="530"/>
        <v>-0.69314718055994529</v>
      </c>
      <c r="Q1729" s="76">
        <f t="shared" si="531"/>
        <v>0</v>
      </c>
      <c r="R1729" s="76">
        <f t="shared" si="532"/>
        <v>1</v>
      </c>
      <c r="S1729" s="76">
        <f t="shared" si="533"/>
        <v>0.5</v>
      </c>
      <c r="T1729" s="76">
        <f t="shared" si="534"/>
        <v>0.5</v>
      </c>
      <c r="U1729" s="76">
        <f t="shared" si="535"/>
        <v>-0.69314718055994529</v>
      </c>
      <c r="W1729" s="76">
        <f t="shared" si="536"/>
        <v>0</v>
      </c>
      <c r="X1729" s="76">
        <f t="shared" si="537"/>
        <v>1</v>
      </c>
      <c r="Y1729" s="76">
        <f t="shared" si="538"/>
        <v>0.5</v>
      </c>
      <c r="Z1729" s="76">
        <f t="shared" si="520"/>
        <v>0.5</v>
      </c>
      <c r="AA1729" s="76">
        <f t="shared" si="539"/>
        <v>-0.69314718055994529</v>
      </c>
    </row>
    <row r="1730" spans="1:27" x14ac:dyDescent="0.25">
      <c r="A1730">
        <v>0</v>
      </c>
      <c r="B1730">
        <v>0</v>
      </c>
      <c r="C1730">
        <v>0</v>
      </c>
      <c r="E1730" s="87">
        <f t="shared" si="521"/>
        <v>0</v>
      </c>
      <c r="F1730" s="87">
        <f t="shared" si="522"/>
        <v>1</v>
      </c>
      <c r="G1730" s="87">
        <f t="shared" si="523"/>
        <v>0.5</v>
      </c>
      <c r="H1730" s="87">
        <f t="shared" si="524"/>
        <v>0.5</v>
      </c>
      <c r="I1730" s="87">
        <f t="shared" si="525"/>
        <v>-0.69314718055994529</v>
      </c>
      <c r="K1730" s="76">
        <f t="shared" si="526"/>
        <v>0</v>
      </c>
      <c r="L1730" s="76">
        <f t="shared" si="527"/>
        <v>1</v>
      </c>
      <c r="M1730" s="76">
        <f t="shared" si="528"/>
        <v>0.5</v>
      </c>
      <c r="N1730" s="76">
        <f t="shared" si="529"/>
        <v>0.5</v>
      </c>
      <c r="O1730" s="76">
        <f t="shared" si="530"/>
        <v>-0.69314718055994529</v>
      </c>
      <c r="Q1730" s="76">
        <f t="shared" si="531"/>
        <v>0</v>
      </c>
      <c r="R1730" s="76">
        <f t="shared" si="532"/>
        <v>1</v>
      </c>
      <c r="S1730" s="76">
        <f t="shared" si="533"/>
        <v>0.5</v>
      </c>
      <c r="T1730" s="76">
        <f t="shared" si="534"/>
        <v>0.5</v>
      </c>
      <c r="U1730" s="76">
        <f t="shared" si="535"/>
        <v>-0.69314718055994529</v>
      </c>
      <c r="W1730" s="76">
        <f t="shared" si="536"/>
        <v>0</v>
      </c>
      <c r="X1730" s="76">
        <f t="shared" si="537"/>
        <v>1</v>
      </c>
      <c r="Y1730" s="76">
        <f t="shared" si="538"/>
        <v>0.5</v>
      </c>
      <c r="Z1730" s="76">
        <f t="shared" si="520"/>
        <v>0.5</v>
      </c>
      <c r="AA1730" s="76">
        <f t="shared" si="539"/>
        <v>-0.69314718055994529</v>
      </c>
    </row>
    <row r="1731" spans="1:27" x14ac:dyDescent="0.25">
      <c r="A1731">
        <v>0</v>
      </c>
      <c r="B1731">
        <v>1</v>
      </c>
      <c r="C1731">
        <v>0</v>
      </c>
      <c r="E1731" s="87">
        <f t="shared" si="521"/>
        <v>1.462280267582817</v>
      </c>
      <c r="F1731" s="87">
        <f t="shared" si="522"/>
        <v>4.3157894714615983</v>
      </c>
      <c r="G1731" s="87">
        <f t="shared" si="523"/>
        <v>0.81188118804015652</v>
      </c>
      <c r="H1731" s="87">
        <f t="shared" si="524"/>
        <v>0.18811881195984348</v>
      </c>
      <c r="I1731" s="87">
        <f t="shared" si="525"/>
        <v>-1.6706815372567037</v>
      </c>
      <c r="K1731" s="76">
        <f t="shared" si="526"/>
        <v>1.462280267582817</v>
      </c>
      <c r="L1731" s="76">
        <f t="shared" si="527"/>
        <v>4.3157894714615983</v>
      </c>
      <c r="M1731" s="76">
        <f t="shared" si="528"/>
        <v>0.81188118804015652</v>
      </c>
      <c r="N1731" s="76">
        <f t="shared" si="529"/>
        <v>0.18811881195984348</v>
      </c>
      <c r="O1731" s="76">
        <f t="shared" si="530"/>
        <v>-1.6706815372567037</v>
      </c>
      <c r="Q1731" s="76">
        <f t="shared" si="531"/>
        <v>1.462280267582817</v>
      </c>
      <c r="R1731" s="76">
        <f t="shared" si="532"/>
        <v>4.3157894714615983</v>
      </c>
      <c r="S1731" s="76">
        <f t="shared" si="533"/>
        <v>0.81188118804015652</v>
      </c>
      <c r="T1731" s="76">
        <f t="shared" si="534"/>
        <v>0.18811881195984348</v>
      </c>
      <c r="U1731" s="76">
        <f t="shared" si="535"/>
        <v>-1.6706815372567037</v>
      </c>
      <c r="W1731" s="76">
        <f t="shared" si="536"/>
        <v>0</v>
      </c>
      <c r="X1731" s="76">
        <f t="shared" si="537"/>
        <v>1</v>
      </c>
      <c r="Y1731" s="76">
        <f t="shared" si="538"/>
        <v>0.5</v>
      </c>
      <c r="Z1731" s="76">
        <f t="shared" si="520"/>
        <v>0.5</v>
      </c>
      <c r="AA1731" s="76">
        <f t="shared" si="539"/>
        <v>-0.69314718055994529</v>
      </c>
    </row>
    <row r="1732" spans="1:27" x14ac:dyDescent="0.25">
      <c r="A1732">
        <v>0</v>
      </c>
      <c r="B1732">
        <v>0</v>
      </c>
      <c r="C1732">
        <v>0</v>
      </c>
      <c r="E1732" s="87">
        <f t="shared" si="521"/>
        <v>0</v>
      </c>
      <c r="F1732" s="87">
        <f t="shared" si="522"/>
        <v>1</v>
      </c>
      <c r="G1732" s="87">
        <f t="shared" si="523"/>
        <v>0.5</v>
      </c>
      <c r="H1732" s="87">
        <f t="shared" si="524"/>
        <v>0.5</v>
      </c>
      <c r="I1732" s="87">
        <f t="shared" si="525"/>
        <v>-0.69314718055994529</v>
      </c>
      <c r="K1732" s="76">
        <f t="shared" si="526"/>
        <v>0</v>
      </c>
      <c r="L1732" s="76">
        <f t="shared" si="527"/>
        <v>1</v>
      </c>
      <c r="M1732" s="76">
        <f t="shared" si="528"/>
        <v>0.5</v>
      </c>
      <c r="N1732" s="76">
        <f t="shared" si="529"/>
        <v>0.5</v>
      </c>
      <c r="O1732" s="76">
        <f t="shared" si="530"/>
        <v>-0.69314718055994529</v>
      </c>
      <c r="Q1732" s="76">
        <f t="shared" si="531"/>
        <v>0</v>
      </c>
      <c r="R1732" s="76">
        <f t="shared" si="532"/>
        <v>1</v>
      </c>
      <c r="S1732" s="76">
        <f t="shared" si="533"/>
        <v>0.5</v>
      </c>
      <c r="T1732" s="76">
        <f t="shared" si="534"/>
        <v>0.5</v>
      </c>
      <c r="U1732" s="76">
        <f t="shared" si="535"/>
        <v>-0.69314718055994529</v>
      </c>
      <c r="W1732" s="76">
        <f t="shared" si="536"/>
        <v>0</v>
      </c>
      <c r="X1732" s="76">
        <f t="shared" si="537"/>
        <v>1</v>
      </c>
      <c r="Y1732" s="76">
        <f t="shared" si="538"/>
        <v>0.5</v>
      </c>
      <c r="Z1732" s="76">
        <f t="shared" si="520"/>
        <v>0.5</v>
      </c>
      <c r="AA1732" s="76">
        <f t="shared" si="539"/>
        <v>-0.69314718055994529</v>
      </c>
    </row>
    <row r="1733" spans="1:27" x14ac:dyDescent="0.25">
      <c r="A1733">
        <v>0</v>
      </c>
      <c r="B1733">
        <v>0</v>
      </c>
      <c r="C1733">
        <v>0</v>
      </c>
      <c r="E1733" s="87">
        <f t="shared" si="521"/>
        <v>0</v>
      </c>
      <c r="F1733" s="87">
        <f t="shared" si="522"/>
        <v>1</v>
      </c>
      <c r="G1733" s="87">
        <f t="shared" si="523"/>
        <v>0.5</v>
      </c>
      <c r="H1733" s="87">
        <f t="shared" si="524"/>
        <v>0.5</v>
      </c>
      <c r="I1733" s="87">
        <f t="shared" si="525"/>
        <v>-0.69314718055994529</v>
      </c>
      <c r="K1733" s="76">
        <f t="shared" si="526"/>
        <v>0</v>
      </c>
      <c r="L1733" s="76">
        <f t="shared" si="527"/>
        <v>1</v>
      </c>
      <c r="M1733" s="76">
        <f t="shared" si="528"/>
        <v>0.5</v>
      </c>
      <c r="N1733" s="76">
        <f t="shared" si="529"/>
        <v>0.5</v>
      </c>
      <c r="O1733" s="76">
        <f t="shared" si="530"/>
        <v>-0.69314718055994529</v>
      </c>
      <c r="Q1733" s="76">
        <f t="shared" si="531"/>
        <v>0</v>
      </c>
      <c r="R1733" s="76">
        <f t="shared" si="532"/>
        <v>1</v>
      </c>
      <c r="S1733" s="76">
        <f t="shared" si="533"/>
        <v>0.5</v>
      </c>
      <c r="T1733" s="76">
        <f t="shared" si="534"/>
        <v>0.5</v>
      </c>
      <c r="U1733" s="76">
        <f t="shared" si="535"/>
        <v>-0.69314718055994529</v>
      </c>
      <c r="W1733" s="76">
        <f t="shared" si="536"/>
        <v>0</v>
      </c>
      <c r="X1733" s="76">
        <f t="shared" si="537"/>
        <v>1</v>
      </c>
      <c r="Y1733" s="76">
        <f t="shared" si="538"/>
        <v>0.5</v>
      </c>
      <c r="Z1733" s="76">
        <f t="shared" si="520"/>
        <v>0.5</v>
      </c>
      <c r="AA1733" s="76">
        <f t="shared" si="539"/>
        <v>-0.69314718055994529</v>
      </c>
    </row>
    <row r="1734" spans="1:27" x14ac:dyDescent="0.25">
      <c r="A1734">
        <v>0</v>
      </c>
      <c r="B1734">
        <v>0</v>
      </c>
      <c r="C1734">
        <v>1</v>
      </c>
      <c r="E1734" s="87">
        <f t="shared" si="521"/>
        <v>0</v>
      </c>
      <c r="F1734" s="87">
        <f t="shared" si="522"/>
        <v>1</v>
      </c>
      <c r="G1734" s="87">
        <f t="shared" si="523"/>
        <v>0.5</v>
      </c>
      <c r="H1734" s="87">
        <f t="shared" si="524"/>
        <v>0.5</v>
      </c>
      <c r="I1734" s="87">
        <f t="shared" si="525"/>
        <v>-0.69314718055994529</v>
      </c>
      <c r="K1734" s="76">
        <f t="shared" si="526"/>
        <v>0.605195533283861</v>
      </c>
      <c r="L1734" s="76">
        <f t="shared" si="527"/>
        <v>1.8316103146534117</v>
      </c>
      <c r="M1734" s="76">
        <f t="shared" si="528"/>
        <v>0.64684406084231982</v>
      </c>
      <c r="N1734" s="76">
        <f t="shared" si="529"/>
        <v>0.35315593915768018</v>
      </c>
      <c r="O1734" s="76">
        <f t="shared" si="530"/>
        <v>-1.0408455656056446</v>
      </c>
      <c r="Q1734" s="76">
        <f t="shared" si="531"/>
        <v>0.605195533283861</v>
      </c>
      <c r="R1734" s="76">
        <f t="shared" si="532"/>
        <v>1.8316103146534117</v>
      </c>
      <c r="S1734" s="76">
        <f t="shared" si="533"/>
        <v>0.64684406084231982</v>
      </c>
      <c r="T1734" s="76">
        <f t="shared" si="534"/>
        <v>0.35315593915768018</v>
      </c>
      <c r="U1734" s="76">
        <f t="shared" si="535"/>
        <v>-1.0408455656056446</v>
      </c>
      <c r="W1734" s="76">
        <f t="shared" si="536"/>
        <v>0</v>
      </c>
      <c r="X1734" s="76">
        <f t="shared" si="537"/>
        <v>1</v>
      </c>
      <c r="Y1734" s="76">
        <f t="shared" si="538"/>
        <v>0.5</v>
      </c>
      <c r="Z1734" s="76">
        <f t="shared" si="520"/>
        <v>0.5</v>
      </c>
      <c r="AA1734" s="76">
        <f t="shared" si="539"/>
        <v>-0.69314718055994529</v>
      </c>
    </row>
    <row r="1735" spans="1:27" x14ac:dyDescent="0.25">
      <c r="A1735">
        <v>0</v>
      </c>
      <c r="B1735">
        <v>0</v>
      </c>
      <c r="C1735">
        <v>0</v>
      </c>
      <c r="E1735" s="87">
        <f t="shared" si="521"/>
        <v>0</v>
      </c>
      <c r="F1735" s="87">
        <f t="shared" si="522"/>
        <v>1</v>
      </c>
      <c r="G1735" s="87">
        <f t="shared" si="523"/>
        <v>0.5</v>
      </c>
      <c r="H1735" s="87">
        <f t="shared" si="524"/>
        <v>0.5</v>
      </c>
      <c r="I1735" s="87">
        <f t="shared" si="525"/>
        <v>-0.69314718055994529</v>
      </c>
      <c r="K1735" s="76">
        <f t="shared" si="526"/>
        <v>0</v>
      </c>
      <c r="L1735" s="76">
        <f t="shared" si="527"/>
        <v>1</v>
      </c>
      <c r="M1735" s="76">
        <f t="shared" si="528"/>
        <v>0.5</v>
      </c>
      <c r="N1735" s="76">
        <f t="shared" si="529"/>
        <v>0.5</v>
      </c>
      <c r="O1735" s="76">
        <f t="shared" si="530"/>
        <v>-0.69314718055994529</v>
      </c>
      <c r="Q1735" s="76">
        <f t="shared" si="531"/>
        <v>0</v>
      </c>
      <c r="R1735" s="76">
        <f t="shared" si="532"/>
        <v>1</v>
      </c>
      <c r="S1735" s="76">
        <f t="shared" si="533"/>
        <v>0.5</v>
      </c>
      <c r="T1735" s="76">
        <f t="shared" si="534"/>
        <v>0.5</v>
      </c>
      <c r="U1735" s="76">
        <f t="shared" si="535"/>
        <v>-0.69314718055994529</v>
      </c>
      <c r="W1735" s="76">
        <f t="shared" si="536"/>
        <v>0</v>
      </c>
      <c r="X1735" s="76">
        <f t="shared" si="537"/>
        <v>1</v>
      </c>
      <c r="Y1735" s="76">
        <f t="shared" si="538"/>
        <v>0.5</v>
      </c>
      <c r="Z1735" s="76">
        <f t="shared" si="520"/>
        <v>0.5</v>
      </c>
      <c r="AA1735" s="76">
        <f t="shared" si="539"/>
        <v>-0.69314718055994529</v>
      </c>
    </row>
    <row r="1736" spans="1:27" x14ac:dyDescent="0.25">
      <c r="A1736">
        <v>0</v>
      </c>
      <c r="B1736">
        <v>0</v>
      </c>
      <c r="C1736">
        <v>0</v>
      </c>
      <c r="E1736" s="87">
        <f t="shared" si="521"/>
        <v>0</v>
      </c>
      <c r="F1736" s="87">
        <f t="shared" si="522"/>
        <v>1</v>
      </c>
      <c r="G1736" s="87">
        <f t="shared" si="523"/>
        <v>0.5</v>
      </c>
      <c r="H1736" s="87">
        <f t="shared" si="524"/>
        <v>0.5</v>
      </c>
      <c r="I1736" s="87">
        <f t="shared" si="525"/>
        <v>-0.69314718055994529</v>
      </c>
      <c r="K1736" s="76">
        <f t="shared" si="526"/>
        <v>0</v>
      </c>
      <c r="L1736" s="76">
        <f t="shared" si="527"/>
        <v>1</v>
      </c>
      <c r="M1736" s="76">
        <f t="shared" si="528"/>
        <v>0.5</v>
      </c>
      <c r="N1736" s="76">
        <f t="shared" si="529"/>
        <v>0.5</v>
      </c>
      <c r="O1736" s="76">
        <f t="shared" si="530"/>
        <v>-0.69314718055994529</v>
      </c>
      <c r="Q1736" s="76">
        <f t="shared" si="531"/>
        <v>0</v>
      </c>
      <c r="R1736" s="76">
        <f t="shared" si="532"/>
        <v>1</v>
      </c>
      <c r="S1736" s="76">
        <f t="shared" si="533"/>
        <v>0.5</v>
      </c>
      <c r="T1736" s="76">
        <f t="shared" si="534"/>
        <v>0.5</v>
      </c>
      <c r="U1736" s="76">
        <f t="shared" si="535"/>
        <v>-0.69314718055994529</v>
      </c>
      <c r="W1736" s="76">
        <f t="shared" si="536"/>
        <v>0</v>
      </c>
      <c r="X1736" s="76">
        <f t="shared" si="537"/>
        <v>1</v>
      </c>
      <c r="Y1736" s="76">
        <f t="shared" si="538"/>
        <v>0.5</v>
      </c>
      <c r="Z1736" s="76">
        <f t="shared" si="520"/>
        <v>0.5</v>
      </c>
      <c r="AA1736" s="76">
        <f t="shared" si="539"/>
        <v>-0.69314718055994529</v>
      </c>
    </row>
    <row r="1737" spans="1:27" x14ac:dyDescent="0.25">
      <c r="A1737">
        <v>0</v>
      </c>
      <c r="B1737">
        <v>0</v>
      </c>
      <c r="C1737">
        <v>0</v>
      </c>
      <c r="E1737" s="87">
        <f t="shared" si="521"/>
        <v>0</v>
      </c>
      <c r="F1737" s="87">
        <f t="shared" si="522"/>
        <v>1</v>
      </c>
      <c r="G1737" s="87">
        <f t="shared" si="523"/>
        <v>0.5</v>
      </c>
      <c r="H1737" s="87">
        <f t="shared" si="524"/>
        <v>0.5</v>
      </c>
      <c r="I1737" s="87">
        <f t="shared" si="525"/>
        <v>-0.69314718055994529</v>
      </c>
      <c r="K1737" s="76">
        <f t="shared" si="526"/>
        <v>0</v>
      </c>
      <c r="L1737" s="76">
        <f t="shared" si="527"/>
        <v>1</v>
      </c>
      <c r="M1737" s="76">
        <f t="shared" si="528"/>
        <v>0.5</v>
      </c>
      <c r="N1737" s="76">
        <f t="shared" si="529"/>
        <v>0.5</v>
      </c>
      <c r="O1737" s="76">
        <f t="shared" si="530"/>
        <v>-0.69314718055994529</v>
      </c>
      <c r="Q1737" s="76">
        <f t="shared" si="531"/>
        <v>0</v>
      </c>
      <c r="R1737" s="76">
        <f t="shared" si="532"/>
        <v>1</v>
      </c>
      <c r="S1737" s="76">
        <f t="shared" si="533"/>
        <v>0.5</v>
      </c>
      <c r="T1737" s="76">
        <f t="shared" si="534"/>
        <v>0.5</v>
      </c>
      <c r="U1737" s="76">
        <f t="shared" si="535"/>
        <v>-0.69314718055994529</v>
      </c>
      <c r="W1737" s="76">
        <f t="shared" si="536"/>
        <v>0</v>
      </c>
      <c r="X1737" s="76">
        <f t="shared" si="537"/>
        <v>1</v>
      </c>
      <c r="Y1737" s="76">
        <f t="shared" si="538"/>
        <v>0.5</v>
      </c>
      <c r="Z1737" s="76">
        <f t="shared" ref="Z1737:Z1800" si="540">IF(A1737=1,Y1737,1-Y1737)</f>
        <v>0.5</v>
      </c>
      <c r="AA1737" s="76">
        <f t="shared" si="539"/>
        <v>-0.69314718055994529</v>
      </c>
    </row>
    <row r="1738" spans="1:27" x14ac:dyDescent="0.25">
      <c r="A1738">
        <v>0</v>
      </c>
      <c r="B1738">
        <v>0</v>
      </c>
      <c r="C1738">
        <v>0</v>
      </c>
      <c r="E1738" s="87">
        <f t="shared" ref="E1738:E1801" si="541">$A$3+$B$3*$B1738</f>
        <v>0</v>
      </c>
      <c r="F1738" s="87">
        <f t="shared" ref="F1738:F1801" si="542">EXP(E1738)</f>
        <v>1</v>
      </c>
      <c r="G1738" s="87">
        <f t="shared" ref="G1738:G1801" si="543">F1738/(F1738+1)</f>
        <v>0.5</v>
      </c>
      <c r="H1738" s="87">
        <f t="shared" ref="H1738:H1801" si="544">IF($A1738=1,G1738,1-G1738)</f>
        <v>0.5</v>
      </c>
      <c r="I1738" s="87">
        <f t="shared" ref="I1738:I1801" si="545">LN(H1738)</f>
        <v>-0.69314718055994529</v>
      </c>
      <c r="K1738" s="76">
        <f t="shared" ref="K1738:K1801" si="546">$A$3+$B$3*$B1738+$C$3*$C1738</f>
        <v>0</v>
      </c>
      <c r="L1738" s="76">
        <f t="shared" ref="L1738:L1801" si="547">EXP(K1738)</f>
        <v>1</v>
      </c>
      <c r="M1738" s="76">
        <f t="shared" ref="M1738:M1801" si="548">L1738/(L1738+1)</f>
        <v>0.5</v>
      </c>
      <c r="N1738" s="76">
        <f t="shared" ref="N1738:N1801" si="549">IF($A1738=1,M1738,1-M1738)</f>
        <v>0.5</v>
      </c>
      <c r="O1738" s="76">
        <f t="shared" ref="O1738:O1801" si="550">LN(N1738)</f>
        <v>-0.69314718055994529</v>
      </c>
      <c r="Q1738" s="76">
        <f t="shared" ref="Q1738:Q1801" si="551">$A$3+$B$3*$B1738+$C$3*$C1738+$D$3*$B1738*$C1738</f>
        <v>0</v>
      </c>
      <c r="R1738" s="76">
        <f t="shared" ref="R1738:R1801" si="552">EXP(Q1738)</f>
        <v>1</v>
      </c>
      <c r="S1738" s="76">
        <f t="shared" ref="S1738:S1801" si="553">R1738/(R1738+1)</f>
        <v>0.5</v>
      </c>
      <c r="T1738" s="76">
        <f t="shared" ref="T1738:T1801" si="554">IF($A1738=1,S1738,1-S1738)</f>
        <v>0.5</v>
      </c>
      <c r="U1738" s="76">
        <f t="shared" ref="U1738:U1801" si="555">LN(T1738)</f>
        <v>-0.69314718055994529</v>
      </c>
      <c r="W1738" s="76">
        <f t="shared" ref="W1738:W1801" si="556">$A$3</f>
        <v>0</v>
      </c>
      <c r="X1738" s="76">
        <f t="shared" ref="X1738:X1801" si="557">EXP(W1738)</f>
        <v>1</v>
      </c>
      <c r="Y1738" s="76">
        <f t="shared" ref="Y1738:Y1801" si="558">X1738/(X1738+1)</f>
        <v>0.5</v>
      </c>
      <c r="Z1738" s="76">
        <f t="shared" si="540"/>
        <v>0.5</v>
      </c>
      <c r="AA1738" s="76">
        <f t="shared" ref="AA1738:AA1801" si="559">LN(Z1738)</f>
        <v>-0.69314718055994529</v>
      </c>
    </row>
    <row r="1739" spans="1:27" x14ac:dyDescent="0.25">
      <c r="A1739">
        <v>0</v>
      </c>
      <c r="B1739">
        <v>0</v>
      </c>
      <c r="C1739">
        <v>1</v>
      </c>
      <c r="E1739" s="87">
        <f t="shared" si="541"/>
        <v>0</v>
      </c>
      <c r="F1739" s="87">
        <f t="shared" si="542"/>
        <v>1</v>
      </c>
      <c r="G1739" s="87">
        <f t="shared" si="543"/>
        <v>0.5</v>
      </c>
      <c r="H1739" s="87">
        <f t="shared" si="544"/>
        <v>0.5</v>
      </c>
      <c r="I1739" s="87">
        <f t="shared" si="545"/>
        <v>-0.69314718055994529</v>
      </c>
      <c r="K1739" s="76">
        <f t="shared" si="546"/>
        <v>0.605195533283861</v>
      </c>
      <c r="L1739" s="76">
        <f t="shared" si="547"/>
        <v>1.8316103146534117</v>
      </c>
      <c r="M1739" s="76">
        <f t="shared" si="548"/>
        <v>0.64684406084231982</v>
      </c>
      <c r="N1739" s="76">
        <f t="shared" si="549"/>
        <v>0.35315593915768018</v>
      </c>
      <c r="O1739" s="76">
        <f t="shared" si="550"/>
        <v>-1.0408455656056446</v>
      </c>
      <c r="Q1739" s="76">
        <f t="shared" si="551"/>
        <v>0.605195533283861</v>
      </c>
      <c r="R1739" s="76">
        <f t="shared" si="552"/>
        <v>1.8316103146534117</v>
      </c>
      <c r="S1739" s="76">
        <f t="shared" si="553"/>
        <v>0.64684406084231982</v>
      </c>
      <c r="T1739" s="76">
        <f t="shared" si="554"/>
        <v>0.35315593915768018</v>
      </c>
      <c r="U1739" s="76">
        <f t="shared" si="555"/>
        <v>-1.0408455656056446</v>
      </c>
      <c r="W1739" s="76">
        <f t="shared" si="556"/>
        <v>0</v>
      </c>
      <c r="X1739" s="76">
        <f t="shared" si="557"/>
        <v>1</v>
      </c>
      <c r="Y1739" s="76">
        <f t="shared" si="558"/>
        <v>0.5</v>
      </c>
      <c r="Z1739" s="76">
        <f t="shared" si="540"/>
        <v>0.5</v>
      </c>
      <c r="AA1739" s="76">
        <f t="shared" si="559"/>
        <v>-0.69314718055994529</v>
      </c>
    </row>
    <row r="1740" spans="1:27" x14ac:dyDescent="0.25">
      <c r="A1740">
        <v>0</v>
      </c>
      <c r="B1740">
        <v>0</v>
      </c>
      <c r="C1740">
        <v>1</v>
      </c>
      <c r="E1740" s="87">
        <f t="shared" si="541"/>
        <v>0</v>
      </c>
      <c r="F1740" s="87">
        <f t="shared" si="542"/>
        <v>1</v>
      </c>
      <c r="G1740" s="87">
        <f t="shared" si="543"/>
        <v>0.5</v>
      </c>
      <c r="H1740" s="87">
        <f t="shared" si="544"/>
        <v>0.5</v>
      </c>
      <c r="I1740" s="87">
        <f t="shared" si="545"/>
        <v>-0.69314718055994529</v>
      </c>
      <c r="K1740" s="76">
        <f t="shared" si="546"/>
        <v>0.605195533283861</v>
      </c>
      <c r="L1740" s="76">
        <f t="shared" si="547"/>
        <v>1.8316103146534117</v>
      </c>
      <c r="M1740" s="76">
        <f t="shared" si="548"/>
        <v>0.64684406084231982</v>
      </c>
      <c r="N1740" s="76">
        <f t="shared" si="549"/>
        <v>0.35315593915768018</v>
      </c>
      <c r="O1740" s="76">
        <f t="shared" si="550"/>
        <v>-1.0408455656056446</v>
      </c>
      <c r="Q1740" s="76">
        <f t="shared" si="551"/>
        <v>0.605195533283861</v>
      </c>
      <c r="R1740" s="76">
        <f t="shared" si="552"/>
        <v>1.8316103146534117</v>
      </c>
      <c r="S1740" s="76">
        <f t="shared" si="553"/>
        <v>0.64684406084231982</v>
      </c>
      <c r="T1740" s="76">
        <f t="shared" si="554"/>
        <v>0.35315593915768018</v>
      </c>
      <c r="U1740" s="76">
        <f t="shared" si="555"/>
        <v>-1.0408455656056446</v>
      </c>
      <c r="W1740" s="76">
        <f t="shared" si="556"/>
        <v>0</v>
      </c>
      <c r="X1740" s="76">
        <f t="shared" si="557"/>
        <v>1</v>
      </c>
      <c r="Y1740" s="76">
        <f t="shared" si="558"/>
        <v>0.5</v>
      </c>
      <c r="Z1740" s="76">
        <f t="shared" si="540"/>
        <v>0.5</v>
      </c>
      <c r="AA1740" s="76">
        <f t="shared" si="559"/>
        <v>-0.69314718055994529</v>
      </c>
    </row>
    <row r="1741" spans="1:27" x14ac:dyDescent="0.25">
      <c r="A1741">
        <v>0</v>
      </c>
      <c r="B1741">
        <v>1</v>
      </c>
      <c r="C1741">
        <v>0</v>
      </c>
      <c r="E1741" s="87">
        <f t="shared" si="541"/>
        <v>1.462280267582817</v>
      </c>
      <c r="F1741" s="87">
        <f t="shared" si="542"/>
        <v>4.3157894714615983</v>
      </c>
      <c r="G1741" s="87">
        <f t="shared" si="543"/>
        <v>0.81188118804015652</v>
      </c>
      <c r="H1741" s="87">
        <f t="shared" si="544"/>
        <v>0.18811881195984348</v>
      </c>
      <c r="I1741" s="87">
        <f t="shared" si="545"/>
        <v>-1.6706815372567037</v>
      </c>
      <c r="K1741" s="76">
        <f t="shared" si="546"/>
        <v>1.462280267582817</v>
      </c>
      <c r="L1741" s="76">
        <f t="shared" si="547"/>
        <v>4.3157894714615983</v>
      </c>
      <c r="M1741" s="76">
        <f t="shared" si="548"/>
        <v>0.81188118804015652</v>
      </c>
      <c r="N1741" s="76">
        <f t="shared" si="549"/>
        <v>0.18811881195984348</v>
      </c>
      <c r="O1741" s="76">
        <f t="shared" si="550"/>
        <v>-1.6706815372567037</v>
      </c>
      <c r="Q1741" s="76">
        <f t="shared" si="551"/>
        <v>1.462280267582817</v>
      </c>
      <c r="R1741" s="76">
        <f t="shared" si="552"/>
        <v>4.3157894714615983</v>
      </c>
      <c r="S1741" s="76">
        <f t="shared" si="553"/>
        <v>0.81188118804015652</v>
      </c>
      <c r="T1741" s="76">
        <f t="shared" si="554"/>
        <v>0.18811881195984348</v>
      </c>
      <c r="U1741" s="76">
        <f t="shared" si="555"/>
        <v>-1.6706815372567037</v>
      </c>
      <c r="W1741" s="76">
        <f t="shared" si="556"/>
        <v>0</v>
      </c>
      <c r="X1741" s="76">
        <f t="shared" si="557"/>
        <v>1</v>
      </c>
      <c r="Y1741" s="76">
        <f t="shared" si="558"/>
        <v>0.5</v>
      </c>
      <c r="Z1741" s="76">
        <f t="shared" si="540"/>
        <v>0.5</v>
      </c>
      <c r="AA1741" s="76">
        <f t="shared" si="559"/>
        <v>-0.69314718055994529</v>
      </c>
    </row>
    <row r="1742" spans="1:27" x14ac:dyDescent="0.25">
      <c r="A1742">
        <v>0</v>
      </c>
      <c r="B1742">
        <v>0</v>
      </c>
      <c r="C1742">
        <v>0</v>
      </c>
      <c r="E1742" s="87">
        <f t="shared" si="541"/>
        <v>0</v>
      </c>
      <c r="F1742" s="87">
        <f t="shared" si="542"/>
        <v>1</v>
      </c>
      <c r="G1742" s="87">
        <f t="shared" si="543"/>
        <v>0.5</v>
      </c>
      <c r="H1742" s="87">
        <f t="shared" si="544"/>
        <v>0.5</v>
      </c>
      <c r="I1742" s="87">
        <f t="shared" si="545"/>
        <v>-0.69314718055994529</v>
      </c>
      <c r="K1742" s="76">
        <f t="shared" si="546"/>
        <v>0</v>
      </c>
      <c r="L1742" s="76">
        <f t="shared" si="547"/>
        <v>1</v>
      </c>
      <c r="M1742" s="76">
        <f t="shared" si="548"/>
        <v>0.5</v>
      </c>
      <c r="N1742" s="76">
        <f t="shared" si="549"/>
        <v>0.5</v>
      </c>
      <c r="O1742" s="76">
        <f t="shared" si="550"/>
        <v>-0.69314718055994529</v>
      </c>
      <c r="Q1742" s="76">
        <f t="shared" si="551"/>
        <v>0</v>
      </c>
      <c r="R1742" s="76">
        <f t="shared" si="552"/>
        <v>1</v>
      </c>
      <c r="S1742" s="76">
        <f t="shared" si="553"/>
        <v>0.5</v>
      </c>
      <c r="T1742" s="76">
        <f t="shared" si="554"/>
        <v>0.5</v>
      </c>
      <c r="U1742" s="76">
        <f t="shared" si="555"/>
        <v>-0.69314718055994529</v>
      </c>
      <c r="W1742" s="76">
        <f t="shared" si="556"/>
        <v>0</v>
      </c>
      <c r="X1742" s="76">
        <f t="shared" si="557"/>
        <v>1</v>
      </c>
      <c r="Y1742" s="76">
        <f t="shared" si="558"/>
        <v>0.5</v>
      </c>
      <c r="Z1742" s="76">
        <f t="shared" si="540"/>
        <v>0.5</v>
      </c>
      <c r="AA1742" s="76">
        <f t="shared" si="559"/>
        <v>-0.69314718055994529</v>
      </c>
    </row>
    <row r="1743" spans="1:27" x14ac:dyDescent="0.25">
      <c r="A1743">
        <v>0</v>
      </c>
      <c r="B1743">
        <v>1</v>
      </c>
      <c r="C1743">
        <v>0</v>
      </c>
      <c r="E1743" s="87">
        <f t="shared" si="541"/>
        <v>1.462280267582817</v>
      </c>
      <c r="F1743" s="87">
        <f t="shared" si="542"/>
        <v>4.3157894714615983</v>
      </c>
      <c r="G1743" s="87">
        <f t="shared" si="543"/>
        <v>0.81188118804015652</v>
      </c>
      <c r="H1743" s="87">
        <f t="shared" si="544"/>
        <v>0.18811881195984348</v>
      </c>
      <c r="I1743" s="87">
        <f t="shared" si="545"/>
        <v>-1.6706815372567037</v>
      </c>
      <c r="K1743" s="76">
        <f t="shared" si="546"/>
        <v>1.462280267582817</v>
      </c>
      <c r="L1743" s="76">
        <f t="shared" si="547"/>
        <v>4.3157894714615983</v>
      </c>
      <c r="M1743" s="76">
        <f t="shared" si="548"/>
        <v>0.81188118804015652</v>
      </c>
      <c r="N1743" s="76">
        <f t="shared" si="549"/>
        <v>0.18811881195984348</v>
      </c>
      <c r="O1743" s="76">
        <f t="shared" si="550"/>
        <v>-1.6706815372567037</v>
      </c>
      <c r="Q1743" s="76">
        <f t="shared" si="551"/>
        <v>1.462280267582817</v>
      </c>
      <c r="R1743" s="76">
        <f t="shared" si="552"/>
        <v>4.3157894714615983</v>
      </c>
      <c r="S1743" s="76">
        <f t="shared" si="553"/>
        <v>0.81188118804015652</v>
      </c>
      <c r="T1743" s="76">
        <f t="shared" si="554"/>
        <v>0.18811881195984348</v>
      </c>
      <c r="U1743" s="76">
        <f t="shared" si="555"/>
        <v>-1.6706815372567037</v>
      </c>
      <c r="W1743" s="76">
        <f t="shared" si="556"/>
        <v>0</v>
      </c>
      <c r="X1743" s="76">
        <f t="shared" si="557"/>
        <v>1</v>
      </c>
      <c r="Y1743" s="76">
        <f t="shared" si="558"/>
        <v>0.5</v>
      </c>
      <c r="Z1743" s="76">
        <f t="shared" si="540"/>
        <v>0.5</v>
      </c>
      <c r="AA1743" s="76">
        <f t="shared" si="559"/>
        <v>-0.69314718055994529</v>
      </c>
    </row>
    <row r="1744" spans="1:27" x14ac:dyDescent="0.25">
      <c r="A1744">
        <v>0</v>
      </c>
      <c r="B1744">
        <v>0</v>
      </c>
      <c r="C1744">
        <v>1</v>
      </c>
      <c r="E1744" s="87">
        <f t="shared" si="541"/>
        <v>0</v>
      </c>
      <c r="F1744" s="87">
        <f t="shared" si="542"/>
        <v>1</v>
      </c>
      <c r="G1744" s="87">
        <f t="shared" si="543"/>
        <v>0.5</v>
      </c>
      <c r="H1744" s="87">
        <f t="shared" si="544"/>
        <v>0.5</v>
      </c>
      <c r="I1744" s="87">
        <f t="shared" si="545"/>
        <v>-0.69314718055994529</v>
      </c>
      <c r="K1744" s="76">
        <f t="shared" si="546"/>
        <v>0.605195533283861</v>
      </c>
      <c r="L1744" s="76">
        <f t="shared" si="547"/>
        <v>1.8316103146534117</v>
      </c>
      <c r="M1744" s="76">
        <f t="shared" si="548"/>
        <v>0.64684406084231982</v>
      </c>
      <c r="N1744" s="76">
        <f t="shared" si="549"/>
        <v>0.35315593915768018</v>
      </c>
      <c r="O1744" s="76">
        <f t="shared" si="550"/>
        <v>-1.0408455656056446</v>
      </c>
      <c r="Q1744" s="76">
        <f t="shared" si="551"/>
        <v>0.605195533283861</v>
      </c>
      <c r="R1744" s="76">
        <f t="shared" si="552"/>
        <v>1.8316103146534117</v>
      </c>
      <c r="S1744" s="76">
        <f t="shared" si="553"/>
        <v>0.64684406084231982</v>
      </c>
      <c r="T1744" s="76">
        <f t="shared" si="554"/>
        <v>0.35315593915768018</v>
      </c>
      <c r="U1744" s="76">
        <f t="shared" si="555"/>
        <v>-1.0408455656056446</v>
      </c>
      <c r="W1744" s="76">
        <f t="shared" si="556"/>
        <v>0</v>
      </c>
      <c r="X1744" s="76">
        <f t="shared" si="557"/>
        <v>1</v>
      </c>
      <c r="Y1744" s="76">
        <f t="shared" si="558"/>
        <v>0.5</v>
      </c>
      <c r="Z1744" s="76">
        <f t="shared" si="540"/>
        <v>0.5</v>
      </c>
      <c r="AA1744" s="76">
        <f t="shared" si="559"/>
        <v>-0.69314718055994529</v>
      </c>
    </row>
    <row r="1745" spans="1:27" x14ac:dyDescent="0.25">
      <c r="A1745">
        <v>0</v>
      </c>
      <c r="B1745">
        <v>0</v>
      </c>
      <c r="C1745">
        <v>1</v>
      </c>
      <c r="E1745" s="87">
        <f t="shared" si="541"/>
        <v>0</v>
      </c>
      <c r="F1745" s="87">
        <f t="shared" si="542"/>
        <v>1</v>
      </c>
      <c r="G1745" s="87">
        <f t="shared" si="543"/>
        <v>0.5</v>
      </c>
      <c r="H1745" s="87">
        <f t="shared" si="544"/>
        <v>0.5</v>
      </c>
      <c r="I1745" s="87">
        <f t="shared" si="545"/>
        <v>-0.69314718055994529</v>
      </c>
      <c r="K1745" s="76">
        <f t="shared" si="546"/>
        <v>0.605195533283861</v>
      </c>
      <c r="L1745" s="76">
        <f t="shared" si="547"/>
        <v>1.8316103146534117</v>
      </c>
      <c r="M1745" s="76">
        <f t="shared" si="548"/>
        <v>0.64684406084231982</v>
      </c>
      <c r="N1745" s="76">
        <f t="shared" si="549"/>
        <v>0.35315593915768018</v>
      </c>
      <c r="O1745" s="76">
        <f t="shared" si="550"/>
        <v>-1.0408455656056446</v>
      </c>
      <c r="Q1745" s="76">
        <f t="shared" si="551"/>
        <v>0.605195533283861</v>
      </c>
      <c r="R1745" s="76">
        <f t="shared" si="552"/>
        <v>1.8316103146534117</v>
      </c>
      <c r="S1745" s="76">
        <f t="shared" si="553"/>
        <v>0.64684406084231982</v>
      </c>
      <c r="T1745" s="76">
        <f t="shared" si="554"/>
        <v>0.35315593915768018</v>
      </c>
      <c r="U1745" s="76">
        <f t="shared" si="555"/>
        <v>-1.0408455656056446</v>
      </c>
      <c r="W1745" s="76">
        <f t="shared" si="556"/>
        <v>0</v>
      </c>
      <c r="X1745" s="76">
        <f t="shared" si="557"/>
        <v>1</v>
      </c>
      <c r="Y1745" s="76">
        <f t="shared" si="558"/>
        <v>0.5</v>
      </c>
      <c r="Z1745" s="76">
        <f t="shared" si="540"/>
        <v>0.5</v>
      </c>
      <c r="AA1745" s="76">
        <f t="shared" si="559"/>
        <v>-0.69314718055994529</v>
      </c>
    </row>
    <row r="1746" spans="1:27" x14ac:dyDescent="0.25">
      <c r="A1746">
        <v>0</v>
      </c>
      <c r="B1746">
        <v>1</v>
      </c>
      <c r="C1746">
        <v>1</v>
      </c>
      <c r="E1746" s="87">
        <f t="shared" si="541"/>
        <v>1.462280267582817</v>
      </c>
      <c r="F1746" s="87">
        <f t="shared" si="542"/>
        <v>4.3157894714615983</v>
      </c>
      <c r="G1746" s="87">
        <f t="shared" si="543"/>
        <v>0.81188118804015652</v>
      </c>
      <c r="H1746" s="87">
        <f t="shared" si="544"/>
        <v>0.18811881195984348</v>
      </c>
      <c r="I1746" s="87">
        <f t="shared" si="545"/>
        <v>-1.6706815372567037</v>
      </c>
      <c r="K1746" s="76">
        <f t="shared" si="546"/>
        <v>2.0674758008666778</v>
      </c>
      <c r="L1746" s="76">
        <f t="shared" si="547"/>
        <v>7.9048445118016568</v>
      </c>
      <c r="M1746" s="76">
        <f t="shared" si="548"/>
        <v>0.88770157652110693</v>
      </c>
      <c r="N1746" s="76">
        <f t="shared" si="549"/>
        <v>0.11229842347889307</v>
      </c>
      <c r="O1746" s="76">
        <f t="shared" si="550"/>
        <v>-2.1865954558145249</v>
      </c>
      <c r="Q1746" s="76">
        <f t="shared" si="551"/>
        <v>4.0773020688385255</v>
      </c>
      <c r="R1746" s="76">
        <f t="shared" si="552"/>
        <v>58.986114505249297</v>
      </c>
      <c r="S1746" s="76">
        <f t="shared" si="553"/>
        <v>0.98332947535862669</v>
      </c>
      <c r="T1746" s="76">
        <f t="shared" si="554"/>
        <v>1.6670524641373308E-2</v>
      </c>
      <c r="U1746" s="76">
        <f t="shared" si="555"/>
        <v>-4.0941131105267123</v>
      </c>
      <c r="W1746" s="76">
        <f t="shared" si="556"/>
        <v>0</v>
      </c>
      <c r="X1746" s="76">
        <f t="shared" si="557"/>
        <v>1</v>
      </c>
      <c r="Y1746" s="76">
        <f t="shared" si="558"/>
        <v>0.5</v>
      </c>
      <c r="Z1746" s="76">
        <f t="shared" si="540"/>
        <v>0.5</v>
      </c>
      <c r="AA1746" s="76">
        <f t="shared" si="559"/>
        <v>-0.69314718055994529</v>
      </c>
    </row>
    <row r="1747" spans="1:27" x14ac:dyDescent="0.25">
      <c r="A1747">
        <v>0</v>
      </c>
      <c r="B1747">
        <v>0</v>
      </c>
      <c r="C1747">
        <v>0</v>
      </c>
      <c r="E1747" s="87">
        <f t="shared" si="541"/>
        <v>0</v>
      </c>
      <c r="F1747" s="87">
        <f t="shared" si="542"/>
        <v>1</v>
      </c>
      <c r="G1747" s="87">
        <f t="shared" si="543"/>
        <v>0.5</v>
      </c>
      <c r="H1747" s="87">
        <f t="shared" si="544"/>
        <v>0.5</v>
      </c>
      <c r="I1747" s="87">
        <f t="shared" si="545"/>
        <v>-0.69314718055994529</v>
      </c>
      <c r="K1747" s="76">
        <f t="shared" si="546"/>
        <v>0</v>
      </c>
      <c r="L1747" s="76">
        <f t="shared" si="547"/>
        <v>1</v>
      </c>
      <c r="M1747" s="76">
        <f t="shared" si="548"/>
        <v>0.5</v>
      </c>
      <c r="N1747" s="76">
        <f t="shared" si="549"/>
        <v>0.5</v>
      </c>
      <c r="O1747" s="76">
        <f t="shared" si="550"/>
        <v>-0.69314718055994529</v>
      </c>
      <c r="Q1747" s="76">
        <f t="shared" si="551"/>
        <v>0</v>
      </c>
      <c r="R1747" s="76">
        <f t="shared" si="552"/>
        <v>1</v>
      </c>
      <c r="S1747" s="76">
        <f t="shared" si="553"/>
        <v>0.5</v>
      </c>
      <c r="T1747" s="76">
        <f t="shared" si="554"/>
        <v>0.5</v>
      </c>
      <c r="U1747" s="76">
        <f t="shared" si="555"/>
        <v>-0.69314718055994529</v>
      </c>
      <c r="W1747" s="76">
        <f t="shared" si="556"/>
        <v>0</v>
      </c>
      <c r="X1747" s="76">
        <f t="shared" si="557"/>
        <v>1</v>
      </c>
      <c r="Y1747" s="76">
        <f t="shared" si="558"/>
        <v>0.5</v>
      </c>
      <c r="Z1747" s="76">
        <f t="shared" si="540"/>
        <v>0.5</v>
      </c>
      <c r="AA1747" s="76">
        <f t="shared" si="559"/>
        <v>-0.69314718055994529</v>
      </c>
    </row>
    <row r="1748" spans="1:27" x14ac:dyDescent="0.25">
      <c r="A1748">
        <v>0</v>
      </c>
      <c r="B1748">
        <v>0</v>
      </c>
      <c r="C1748">
        <v>0</v>
      </c>
      <c r="E1748" s="87">
        <f t="shared" si="541"/>
        <v>0</v>
      </c>
      <c r="F1748" s="87">
        <f t="shared" si="542"/>
        <v>1</v>
      </c>
      <c r="G1748" s="87">
        <f t="shared" si="543"/>
        <v>0.5</v>
      </c>
      <c r="H1748" s="87">
        <f t="shared" si="544"/>
        <v>0.5</v>
      </c>
      <c r="I1748" s="87">
        <f t="shared" si="545"/>
        <v>-0.69314718055994529</v>
      </c>
      <c r="K1748" s="76">
        <f t="shared" si="546"/>
        <v>0</v>
      </c>
      <c r="L1748" s="76">
        <f t="shared" si="547"/>
        <v>1</v>
      </c>
      <c r="M1748" s="76">
        <f t="shared" si="548"/>
        <v>0.5</v>
      </c>
      <c r="N1748" s="76">
        <f t="shared" si="549"/>
        <v>0.5</v>
      </c>
      <c r="O1748" s="76">
        <f t="shared" si="550"/>
        <v>-0.69314718055994529</v>
      </c>
      <c r="Q1748" s="76">
        <f t="shared" si="551"/>
        <v>0</v>
      </c>
      <c r="R1748" s="76">
        <f t="shared" si="552"/>
        <v>1</v>
      </c>
      <c r="S1748" s="76">
        <f t="shared" si="553"/>
        <v>0.5</v>
      </c>
      <c r="T1748" s="76">
        <f t="shared" si="554"/>
        <v>0.5</v>
      </c>
      <c r="U1748" s="76">
        <f t="shared" si="555"/>
        <v>-0.69314718055994529</v>
      </c>
      <c r="W1748" s="76">
        <f t="shared" si="556"/>
        <v>0</v>
      </c>
      <c r="X1748" s="76">
        <f t="shared" si="557"/>
        <v>1</v>
      </c>
      <c r="Y1748" s="76">
        <f t="shared" si="558"/>
        <v>0.5</v>
      </c>
      <c r="Z1748" s="76">
        <f t="shared" si="540"/>
        <v>0.5</v>
      </c>
      <c r="AA1748" s="76">
        <f t="shared" si="559"/>
        <v>-0.69314718055994529</v>
      </c>
    </row>
    <row r="1749" spans="1:27" x14ac:dyDescent="0.25">
      <c r="A1749">
        <v>0</v>
      </c>
      <c r="B1749">
        <v>0</v>
      </c>
      <c r="C1749">
        <v>0</v>
      </c>
      <c r="E1749" s="87">
        <f t="shared" si="541"/>
        <v>0</v>
      </c>
      <c r="F1749" s="87">
        <f t="shared" si="542"/>
        <v>1</v>
      </c>
      <c r="G1749" s="87">
        <f t="shared" si="543"/>
        <v>0.5</v>
      </c>
      <c r="H1749" s="87">
        <f t="shared" si="544"/>
        <v>0.5</v>
      </c>
      <c r="I1749" s="87">
        <f t="shared" si="545"/>
        <v>-0.69314718055994529</v>
      </c>
      <c r="K1749" s="76">
        <f t="shared" si="546"/>
        <v>0</v>
      </c>
      <c r="L1749" s="76">
        <f t="shared" si="547"/>
        <v>1</v>
      </c>
      <c r="M1749" s="76">
        <f t="shared" si="548"/>
        <v>0.5</v>
      </c>
      <c r="N1749" s="76">
        <f t="shared" si="549"/>
        <v>0.5</v>
      </c>
      <c r="O1749" s="76">
        <f t="shared" si="550"/>
        <v>-0.69314718055994529</v>
      </c>
      <c r="Q1749" s="76">
        <f t="shared" si="551"/>
        <v>0</v>
      </c>
      <c r="R1749" s="76">
        <f t="shared" si="552"/>
        <v>1</v>
      </c>
      <c r="S1749" s="76">
        <f t="shared" si="553"/>
        <v>0.5</v>
      </c>
      <c r="T1749" s="76">
        <f t="shared" si="554"/>
        <v>0.5</v>
      </c>
      <c r="U1749" s="76">
        <f t="shared" si="555"/>
        <v>-0.69314718055994529</v>
      </c>
      <c r="W1749" s="76">
        <f t="shared" si="556"/>
        <v>0</v>
      </c>
      <c r="X1749" s="76">
        <f t="shared" si="557"/>
        <v>1</v>
      </c>
      <c r="Y1749" s="76">
        <f t="shared" si="558"/>
        <v>0.5</v>
      </c>
      <c r="Z1749" s="76">
        <f t="shared" si="540"/>
        <v>0.5</v>
      </c>
      <c r="AA1749" s="76">
        <f t="shared" si="559"/>
        <v>-0.69314718055994529</v>
      </c>
    </row>
    <row r="1750" spans="1:27" x14ac:dyDescent="0.25">
      <c r="A1750">
        <v>0</v>
      </c>
      <c r="B1750">
        <v>0</v>
      </c>
      <c r="C1750">
        <v>0</v>
      </c>
      <c r="E1750" s="87">
        <f t="shared" si="541"/>
        <v>0</v>
      </c>
      <c r="F1750" s="87">
        <f t="shared" si="542"/>
        <v>1</v>
      </c>
      <c r="G1750" s="87">
        <f t="shared" si="543"/>
        <v>0.5</v>
      </c>
      <c r="H1750" s="87">
        <f t="shared" si="544"/>
        <v>0.5</v>
      </c>
      <c r="I1750" s="87">
        <f t="shared" si="545"/>
        <v>-0.69314718055994529</v>
      </c>
      <c r="K1750" s="76">
        <f t="shared" si="546"/>
        <v>0</v>
      </c>
      <c r="L1750" s="76">
        <f t="shared" si="547"/>
        <v>1</v>
      </c>
      <c r="M1750" s="76">
        <f t="shared" si="548"/>
        <v>0.5</v>
      </c>
      <c r="N1750" s="76">
        <f t="shared" si="549"/>
        <v>0.5</v>
      </c>
      <c r="O1750" s="76">
        <f t="shared" si="550"/>
        <v>-0.69314718055994529</v>
      </c>
      <c r="Q1750" s="76">
        <f t="shared" si="551"/>
        <v>0</v>
      </c>
      <c r="R1750" s="76">
        <f t="shared" si="552"/>
        <v>1</v>
      </c>
      <c r="S1750" s="76">
        <f t="shared" si="553"/>
        <v>0.5</v>
      </c>
      <c r="T1750" s="76">
        <f t="shared" si="554"/>
        <v>0.5</v>
      </c>
      <c r="U1750" s="76">
        <f t="shared" si="555"/>
        <v>-0.69314718055994529</v>
      </c>
      <c r="W1750" s="76">
        <f t="shared" si="556"/>
        <v>0</v>
      </c>
      <c r="X1750" s="76">
        <f t="shared" si="557"/>
        <v>1</v>
      </c>
      <c r="Y1750" s="76">
        <f t="shared" si="558"/>
        <v>0.5</v>
      </c>
      <c r="Z1750" s="76">
        <f t="shared" si="540"/>
        <v>0.5</v>
      </c>
      <c r="AA1750" s="76">
        <f t="shared" si="559"/>
        <v>-0.69314718055994529</v>
      </c>
    </row>
    <row r="1751" spans="1:27" x14ac:dyDescent="0.25">
      <c r="A1751">
        <v>0</v>
      </c>
      <c r="B1751">
        <v>0</v>
      </c>
      <c r="C1751">
        <v>1</v>
      </c>
      <c r="E1751" s="87">
        <f t="shared" si="541"/>
        <v>0</v>
      </c>
      <c r="F1751" s="87">
        <f t="shared" si="542"/>
        <v>1</v>
      </c>
      <c r="G1751" s="87">
        <f t="shared" si="543"/>
        <v>0.5</v>
      </c>
      <c r="H1751" s="87">
        <f t="shared" si="544"/>
        <v>0.5</v>
      </c>
      <c r="I1751" s="87">
        <f t="shared" si="545"/>
        <v>-0.69314718055994529</v>
      </c>
      <c r="K1751" s="76">
        <f t="shared" si="546"/>
        <v>0.605195533283861</v>
      </c>
      <c r="L1751" s="76">
        <f t="shared" si="547"/>
        <v>1.8316103146534117</v>
      </c>
      <c r="M1751" s="76">
        <f t="shared" si="548"/>
        <v>0.64684406084231982</v>
      </c>
      <c r="N1751" s="76">
        <f t="shared" si="549"/>
        <v>0.35315593915768018</v>
      </c>
      <c r="O1751" s="76">
        <f t="shared" si="550"/>
        <v>-1.0408455656056446</v>
      </c>
      <c r="Q1751" s="76">
        <f t="shared" si="551"/>
        <v>0.605195533283861</v>
      </c>
      <c r="R1751" s="76">
        <f t="shared" si="552"/>
        <v>1.8316103146534117</v>
      </c>
      <c r="S1751" s="76">
        <f t="shared" si="553"/>
        <v>0.64684406084231982</v>
      </c>
      <c r="T1751" s="76">
        <f t="shared" si="554"/>
        <v>0.35315593915768018</v>
      </c>
      <c r="U1751" s="76">
        <f t="shared" si="555"/>
        <v>-1.0408455656056446</v>
      </c>
      <c r="W1751" s="76">
        <f t="shared" si="556"/>
        <v>0</v>
      </c>
      <c r="X1751" s="76">
        <f t="shared" si="557"/>
        <v>1</v>
      </c>
      <c r="Y1751" s="76">
        <f t="shared" si="558"/>
        <v>0.5</v>
      </c>
      <c r="Z1751" s="76">
        <f t="shared" si="540"/>
        <v>0.5</v>
      </c>
      <c r="AA1751" s="76">
        <f t="shared" si="559"/>
        <v>-0.69314718055994529</v>
      </c>
    </row>
    <row r="1752" spans="1:27" x14ac:dyDescent="0.25">
      <c r="A1752">
        <v>0</v>
      </c>
      <c r="B1752">
        <v>0</v>
      </c>
      <c r="C1752">
        <v>1</v>
      </c>
      <c r="E1752" s="87">
        <f t="shared" si="541"/>
        <v>0</v>
      </c>
      <c r="F1752" s="87">
        <f t="shared" si="542"/>
        <v>1</v>
      </c>
      <c r="G1752" s="87">
        <f t="shared" si="543"/>
        <v>0.5</v>
      </c>
      <c r="H1752" s="87">
        <f t="shared" si="544"/>
        <v>0.5</v>
      </c>
      <c r="I1752" s="87">
        <f t="shared" si="545"/>
        <v>-0.69314718055994529</v>
      </c>
      <c r="K1752" s="76">
        <f t="shared" si="546"/>
        <v>0.605195533283861</v>
      </c>
      <c r="L1752" s="76">
        <f t="shared" si="547"/>
        <v>1.8316103146534117</v>
      </c>
      <c r="M1752" s="76">
        <f t="shared" si="548"/>
        <v>0.64684406084231982</v>
      </c>
      <c r="N1752" s="76">
        <f t="shared" si="549"/>
        <v>0.35315593915768018</v>
      </c>
      <c r="O1752" s="76">
        <f t="shared" si="550"/>
        <v>-1.0408455656056446</v>
      </c>
      <c r="Q1752" s="76">
        <f t="shared" si="551"/>
        <v>0.605195533283861</v>
      </c>
      <c r="R1752" s="76">
        <f t="shared" si="552"/>
        <v>1.8316103146534117</v>
      </c>
      <c r="S1752" s="76">
        <f t="shared" si="553"/>
        <v>0.64684406084231982</v>
      </c>
      <c r="T1752" s="76">
        <f t="shared" si="554"/>
        <v>0.35315593915768018</v>
      </c>
      <c r="U1752" s="76">
        <f t="shared" si="555"/>
        <v>-1.0408455656056446</v>
      </c>
      <c r="W1752" s="76">
        <f t="shared" si="556"/>
        <v>0</v>
      </c>
      <c r="X1752" s="76">
        <f t="shared" si="557"/>
        <v>1</v>
      </c>
      <c r="Y1752" s="76">
        <f t="shared" si="558"/>
        <v>0.5</v>
      </c>
      <c r="Z1752" s="76">
        <f t="shared" si="540"/>
        <v>0.5</v>
      </c>
      <c r="AA1752" s="76">
        <f t="shared" si="559"/>
        <v>-0.69314718055994529</v>
      </c>
    </row>
    <row r="1753" spans="1:27" x14ac:dyDescent="0.25">
      <c r="A1753">
        <v>0</v>
      </c>
      <c r="B1753">
        <v>0</v>
      </c>
      <c r="C1753">
        <v>0</v>
      </c>
      <c r="E1753" s="87">
        <f t="shared" si="541"/>
        <v>0</v>
      </c>
      <c r="F1753" s="87">
        <f t="shared" si="542"/>
        <v>1</v>
      </c>
      <c r="G1753" s="87">
        <f t="shared" si="543"/>
        <v>0.5</v>
      </c>
      <c r="H1753" s="87">
        <f t="shared" si="544"/>
        <v>0.5</v>
      </c>
      <c r="I1753" s="87">
        <f t="shared" si="545"/>
        <v>-0.69314718055994529</v>
      </c>
      <c r="K1753" s="76">
        <f t="shared" si="546"/>
        <v>0</v>
      </c>
      <c r="L1753" s="76">
        <f t="shared" si="547"/>
        <v>1</v>
      </c>
      <c r="M1753" s="76">
        <f t="shared" si="548"/>
        <v>0.5</v>
      </c>
      <c r="N1753" s="76">
        <f t="shared" si="549"/>
        <v>0.5</v>
      </c>
      <c r="O1753" s="76">
        <f t="shared" si="550"/>
        <v>-0.69314718055994529</v>
      </c>
      <c r="Q1753" s="76">
        <f t="shared" si="551"/>
        <v>0</v>
      </c>
      <c r="R1753" s="76">
        <f t="shared" si="552"/>
        <v>1</v>
      </c>
      <c r="S1753" s="76">
        <f t="shared" si="553"/>
        <v>0.5</v>
      </c>
      <c r="T1753" s="76">
        <f t="shared" si="554"/>
        <v>0.5</v>
      </c>
      <c r="U1753" s="76">
        <f t="shared" si="555"/>
        <v>-0.69314718055994529</v>
      </c>
      <c r="W1753" s="76">
        <f t="shared" si="556"/>
        <v>0</v>
      </c>
      <c r="X1753" s="76">
        <f t="shared" si="557"/>
        <v>1</v>
      </c>
      <c r="Y1753" s="76">
        <f t="shared" si="558"/>
        <v>0.5</v>
      </c>
      <c r="Z1753" s="76">
        <f t="shared" si="540"/>
        <v>0.5</v>
      </c>
      <c r="AA1753" s="76">
        <f t="shared" si="559"/>
        <v>-0.69314718055994529</v>
      </c>
    </row>
    <row r="1754" spans="1:27" x14ac:dyDescent="0.25">
      <c r="A1754">
        <v>0</v>
      </c>
      <c r="B1754">
        <v>0</v>
      </c>
      <c r="C1754">
        <v>1</v>
      </c>
      <c r="E1754" s="87">
        <f t="shared" si="541"/>
        <v>0</v>
      </c>
      <c r="F1754" s="87">
        <f t="shared" si="542"/>
        <v>1</v>
      </c>
      <c r="G1754" s="87">
        <f t="shared" si="543"/>
        <v>0.5</v>
      </c>
      <c r="H1754" s="87">
        <f t="shared" si="544"/>
        <v>0.5</v>
      </c>
      <c r="I1754" s="87">
        <f t="shared" si="545"/>
        <v>-0.69314718055994529</v>
      </c>
      <c r="K1754" s="76">
        <f t="shared" si="546"/>
        <v>0.605195533283861</v>
      </c>
      <c r="L1754" s="76">
        <f t="shared" si="547"/>
        <v>1.8316103146534117</v>
      </c>
      <c r="M1754" s="76">
        <f t="shared" si="548"/>
        <v>0.64684406084231982</v>
      </c>
      <c r="N1754" s="76">
        <f t="shared" si="549"/>
        <v>0.35315593915768018</v>
      </c>
      <c r="O1754" s="76">
        <f t="shared" si="550"/>
        <v>-1.0408455656056446</v>
      </c>
      <c r="Q1754" s="76">
        <f t="shared" si="551"/>
        <v>0.605195533283861</v>
      </c>
      <c r="R1754" s="76">
        <f t="shared" si="552"/>
        <v>1.8316103146534117</v>
      </c>
      <c r="S1754" s="76">
        <f t="shared" si="553"/>
        <v>0.64684406084231982</v>
      </c>
      <c r="T1754" s="76">
        <f t="shared" si="554"/>
        <v>0.35315593915768018</v>
      </c>
      <c r="U1754" s="76">
        <f t="shared" si="555"/>
        <v>-1.0408455656056446</v>
      </c>
      <c r="W1754" s="76">
        <f t="shared" si="556"/>
        <v>0</v>
      </c>
      <c r="X1754" s="76">
        <f t="shared" si="557"/>
        <v>1</v>
      </c>
      <c r="Y1754" s="76">
        <f t="shared" si="558"/>
        <v>0.5</v>
      </c>
      <c r="Z1754" s="76">
        <f t="shared" si="540"/>
        <v>0.5</v>
      </c>
      <c r="AA1754" s="76">
        <f t="shared" si="559"/>
        <v>-0.69314718055994529</v>
      </c>
    </row>
    <row r="1755" spans="1:27" x14ac:dyDescent="0.25">
      <c r="A1755">
        <v>0</v>
      </c>
      <c r="B1755">
        <v>0</v>
      </c>
      <c r="C1755">
        <v>0</v>
      </c>
      <c r="E1755" s="87">
        <f t="shared" si="541"/>
        <v>0</v>
      </c>
      <c r="F1755" s="87">
        <f t="shared" si="542"/>
        <v>1</v>
      </c>
      <c r="G1755" s="87">
        <f t="shared" si="543"/>
        <v>0.5</v>
      </c>
      <c r="H1755" s="87">
        <f t="shared" si="544"/>
        <v>0.5</v>
      </c>
      <c r="I1755" s="87">
        <f t="shared" si="545"/>
        <v>-0.69314718055994529</v>
      </c>
      <c r="K1755" s="76">
        <f t="shared" si="546"/>
        <v>0</v>
      </c>
      <c r="L1755" s="76">
        <f t="shared" si="547"/>
        <v>1</v>
      </c>
      <c r="M1755" s="76">
        <f t="shared" si="548"/>
        <v>0.5</v>
      </c>
      <c r="N1755" s="76">
        <f t="shared" si="549"/>
        <v>0.5</v>
      </c>
      <c r="O1755" s="76">
        <f t="shared" si="550"/>
        <v>-0.69314718055994529</v>
      </c>
      <c r="Q1755" s="76">
        <f t="shared" si="551"/>
        <v>0</v>
      </c>
      <c r="R1755" s="76">
        <f t="shared" si="552"/>
        <v>1</v>
      </c>
      <c r="S1755" s="76">
        <f t="shared" si="553"/>
        <v>0.5</v>
      </c>
      <c r="T1755" s="76">
        <f t="shared" si="554"/>
        <v>0.5</v>
      </c>
      <c r="U1755" s="76">
        <f t="shared" si="555"/>
        <v>-0.69314718055994529</v>
      </c>
      <c r="W1755" s="76">
        <f t="shared" si="556"/>
        <v>0</v>
      </c>
      <c r="X1755" s="76">
        <f t="shared" si="557"/>
        <v>1</v>
      </c>
      <c r="Y1755" s="76">
        <f t="shared" si="558"/>
        <v>0.5</v>
      </c>
      <c r="Z1755" s="76">
        <f t="shared" si="540"/>
        <v>0.5</v>
      </c>
      <c r="AA1755" s="76">
        <f t="shared" si="559"/>
        <v>-0.69314718055994529</v>
      </c>
    </row>
    <row r="1756" spans="1:27" x14ac:dyDescent="0.25">
      <c r="A1756">
        <v>0</v>
      </c>
      <c r="B1756">
        <v>1</v>
      </c>
      <c r="C1756">
        <v>1</v>
      </c>
      <c r="E1756" s="87">
        <f t="shared" si="541"/>
        <v>1.462280267582817</v>
      </c>
      <c r="F1756" s="87">
        <f t="shared" si="542"/>
        <v>4.3157894714615983</v>
      </c>
      <c r="G1756" s="87">
        <f t="shared" si="543"/>
        <v>0.81188118804015652</v>
      </c>
      <c r="H1756" s="87">
        <f t="shared" si="544"/>
        <v>0.18811881195984348</v>
      </c>
      <c r="I1756" s="87">
        <f t="shared" si="545"/>
        <v>-1.6706815372567037</v>
      </c>
      <c r="K1756" s="76">
        <f t="shared" si="546"/>
        <v>2.0674758008666778</v>
      </c>
      <c r="L1756" s="76">
        <f t="shared" si="547"/>
        <v>7.9048445118016568</v>
      </c>
      <c r="M1756" s="76">
        <f t="shared" si="548"/>
        <v>0.88770157652110693</v>
      </c>
      <c r="N1756" s="76">
        <f t="shared" si="549"/>
        <v>0.11229842347889307</v>
      </c>
      <c r="O1756" s="76">
        <f t="shared" si="550"/>
        <v>-2.1865954558145249</v>
      </c>
      <c r="Q1756" s="76">
        <f t="shared" si="551"/>
        <v>4.0773020688385255</v>
      </c>
      <c r="R1756" s="76">
        <f t="shared" si="552"/>
        <v>58.986114505249297</v>
      </c>
      <c r="S1756" s="76">
        <f t="shared" si="553"/>
        <v>0.98332947535862669</v>
      </c>
      <c r="T1756" s="76">
        <f t="shared" si="554"/>
        <v>1.6670524641373308E-2</v>
      </c>
      <c r="U1756" s="76">
        <f t="shared" si="555"/>
        <v>-4.0941131105267123</v>
      </c>
      <c r="W1756" s="76">
        <f t="shared" si="556"/>
        <v>0</v>
      </c>
      <c r="X1756" s="76">
        <f t="shared" si="557"/>
        <v>1</v>
      </c>
      <c r="Y1756" s="76">
        <f t="shared" si="558"/>
        <v>0.5</v>
      </c>
      <c r="Z1756" s="76">
        <f t="shared" si="540"/>
        <v>0.5</v>
      </c>
      <c r="AA1756" s="76">
        <f t="shared" si="559"/>
        <v>-0.69314718055994529</v>
      </c>
    </row>
    <row r="1757" spans="1:27" x14ac:dyDescent="0.25">
      <c r="A1757">
        <v>0</v>
      </c>
      <c r="B1757">
        <v>0</v>
      </c>
      <c r="C1757">
        <v>1</v>
      </c>
      <c r="E1757" s="87">
        <f t="shared" si="541"/>
        <v>0</v>
      </c>
      <c r="F1757" s="87">
        <f t="shared" si="542"/>
        <v>1</v>
      </c>
      <c r="G1757" s="87">
        <f t="shared" si="543"/>
        <v>0.5</v>
      </c>
      <c r="H1757" s="87">
        <f t="shared" si="544"/>
        <v>0.5</v>
      </c>
      <c r="I1757" s="87">
        <f t="shared" si="545"/>
        <v>-0.69314718055994529</v>
      </c>
      <c r="K1757" s="76">
        <f t="shared" si="546"/>
        <v>0.605195533283861</v>
      </c>
      <c r="L1757" s="76">
        <f t="shared" si="547"/>
        <v>1.8316103146534117</v>
      </c>
      <c r="M1757" s="76">
        <f t="shared" si="548"/>
        <v>0.64684406084231982</v>
      </c>
      <c r="N1757" s="76">
        <f t="shared" si="549"/>
        <v>0.35315593915768018</v>
      </c>
      <c r="O1757" s="76">
        <f t="shared" si="550"/>
        <v>-1.0408455656056446</v>
      </c>
      <c r="Q1757" s="76">
        <f t="shared" si="551"/>
        <v>0.605195533283861</v>
      </c>
      <c r="R1757" s="76">
        <f t="shared" si="552"/>
        <v>1.8316103146534117</v>
      </c>
      <c r="S1757" s="76">
        <f t="shared" si="553"/>
        <v>0.64684406084231982</v>
      </c>
      <c r="T1757" s="76">
        <f t="shared" si="554"/>
        <v>0.35315593915768018</v>
      </c>
      <c r="U1757" s="76">
        <f t="shared" si="555"/>
        <v>-1.0408455656056446</v>
      </c>
      <c r="W1757" s="76">
        <f t="shared" si="556"/>
        <v>0</v>
      </c>
      <c r="X1757" s="76">
        <f t="shared" si="557"/>
        <v>1</v>
      </c>
      <c r="Y1757" s="76">
        <f t="shared" si="558"/>
        <v>0.5</v>
      </c>
      <c r="Z1757" s="76">
        <f t="shared" si="540"/>
        <v>0.5</v>
      </c>
      <c r="AA1757" s="76">
        <f t="shared" si="559"/>
        <v>-0.69314718055994529</v>
      </c>
    </row>
    <row r="1758" spans="1:27" x14ac:dyDescent="0.25">
      <c r="A1758">
        <v>0</v>
      </c>
      <c r="B1758">
        <v>0</v>
      </c>
      <c r="C1758">
        <v>1</v>
      </c>
      <c r="E1758" s="87">
        <f t="shared" si="541"/>
        <v>0</v>
      </c>
      <c r="F1758" s="87">
        <f t="shared" si="542"/>
        <v>1</v>
      </c>
      <c r="G1758" s="87">
        <f t="shared" si="543"/>
        <v>0.5</v>
      </c>
      <c r="H1758" s="87">
        <f t="shared" si="544"/>
        <v>0.5</v>
      </c>
      <c r="I1758" s="87">
        <f t="shared" si="545"/>
        <v>-0.69314718055994529</v>
      </c>
      <c r="K1758" s="76">
        <f t="shared" si="546"/>
        <v>0.605195533283861</v>
      </c>
      <c r="L1758" s="76">
        <f t="shared" si="547"/>
        <v>1.8316103146534117</v>
      </c>
      <c r="M1758" s="76">
        <f t="shared" si="548"/>
        <v>0.64684406084231982</v>
      </c>
      <c r="N1758" s="76">
        <f t="shared" si="549"/>
        <v>0.35315593915768018</v>
      </c>
      <c r="O1758" s="76">
        <f t="shared" si="550"/>
        <v>-1.0408455656056446</v>
      </c>
      <c r="Q1758" s="76">
        <f t="shared" si="551"/>
        <v>0.605195533283861</v>
      </c>
      <c r="R1758" s="76">
        <f t="shared" si="552"/>
        <v>1.8316103146534117</v>
      </c>
      <c r="S1758" s="76">
        <f t="shared" si="553"/>
        <v>0.64684406084231982</v>
      </c>
      <c r="T1758" s="76">
        <f t="shared" si="554"/>
        <v>0.35315593915768018</v>
      </c>
      <c r="U1758" s="76">
        <f t="shared" si="555"/>
        <v>-1.0408455656056446</v>
      </c>
      <c r="W1758" s="76">
        <f t="shared" si="556"/>
        <v>0</v>
      </c>
      <c r="X1758" s="76">
        <f t="shared" si="557"/>
        <v>1</v>
      </c>
      <c r="Y1758" s="76">
        <f t="shared" si="558"/>
        <v>0.5</v>
      </c>
      <c r="Z1758" s="76">
        <f t="shared" si="540"/>
        <v>0.5</v>
      </c>
      <c r="AA1758" s="76">
        <f t="shared" si="559"/>
        <v>-0.69314718055994529</v>
      </c>
    </row>
    <row r="1759" spans="1:27" x14ac:dyDescent="0.25">
      <c r="A1759">
        <v>0</v>
      </c>
      <c r="B1759">
        <v>1</v>
      </c>
      <c r="C1759">
        <v>1</v>
      </c>
      <c r="E1759" s="87">
        <f t="shared" si="541"/>
        <v>1.462280267582817</v>
      </c>
      <c r="F1759" s="87">
        <f t="shared" si="542"/>
        <v>4.3157894714615983</v>
      </c>
      <c r="G1759" s="87">
        <f t="shared" si="543"/>
        <v>0.81188118804015652</v>
      </c>
      <c r="H1759" s="87">
        <f t="shared" si="544"/>
        <v>0.18811881195984348</v>
      </c>
      <c r="I1759" s="87">
        <f t="shared" si="545"/>
        <v>-1.6706815372567037</v>
      </c>
      <c r="K1759" s="76">
        <f t="shared" si="546"/>
        <v>2.0674758008666778</v>
      </c>
      <c r="L1759" s="76">
        <f t="shared" si="547"/>
        <v>7.9048445118016568</v>
      </c>
      <c r="M1759" s="76">
        <f t="shared" si="548"/>
        <v>0.88770157652110693</v>
      </c>
      <c r="N1759" s="76">
        <f t="shared" si="549"/>
        <v>0.11229842347889307</v>
      </c>
      <c r="O1759" s="76">
        <f t="shared" si="550"/>
        <v>-2.1865954558145249</v>
      </c>
      <c r="Q1759" s="76">
        <f t="shared" si="551"/>
        <v>4.0773020688385255</v>
      </c>
      <c r="R1759" s="76">
        <f t="shared" si="552"/>
        <v>58.986114505249297</v>
      </c>
      <c r="S1759" s="76">
        <f t="shared" si="553"/>
        <v>0.98332947535862669</v>
      </c>
      <c r="T1759" s="76">
        <f t="shared" si="554"/>
        <v>1.6670524641373308E-2</v>
      </c>
      <c r="U1759" s="76">
        <f t="shared" si="555"/>
        <v>-4.0941131105267123</v>
      </c>
      <c r="W1759" s="76">
        <f t="shared" si="556"/>
        <v>0</v>
      </c>
      <c r="X1759" s="76">
        <f t="shared" si="557"/>
        <v>1</v>
      </c>
      <c r="Y1759" s="76">
        <f t="shared" si="558"/>
        <v>0.5</v>
      </c>
      <c r="Z1759" s="76">
        <f t="shared" si="540"/>
        <v>0.5</v>
      </c>
      <c r="AA1759" s="76">
        <f t="shared" si="559"/>
        <v>-0.69314718055994529</v>
      </c>
    </row>
    <row r="1760" spans="1:27" x14ac:dyDescent="0.25">
      <c r="A1760">
        <v>0</v>
      </c>
      <c r="B1760">
        <v>0</v>
      </c>
      <c r="C1760">
        <v>0</v>
      </c>
      <c r="E1760" s="87">
        <f t="shared" si="541"/>
        <v>0</v>
      </c>
      <c r="F1760" s="87">
        <f t="shared" si="542"/>
        <v>1</v>
      </c>
      <c r="G1760" s="87">
        <f t="shared" si="543"/>
        <v>0.5</v>
      </c>
      <c r="H1760" s="87">
        <f t="shared" si="544"/>
        <v>0.5</v>
      </c>
      <c r="I1760" s="87">
        <f t="shared" si="545"/>
        <v>-0.69314718055994529</v>
      </c>
      <c r="K1760" s="76">
        <f t="shared" si="546"/>
        <v>0</v>
      </c>
      <c r="L1760" s="76">
        <f t="shared" si="547"/>
        <v>1</v>
      </c>
      <c r="M1760" s="76">
        <f t="shared" si="548"/>
        <v>0.5</v>
      </c>
      <c r="N1760" s="76">
        <f t="shared" si="549"/>
        <v>0.5</v>
      </c>
      <c r="O1760" s="76">
        <f t="shared" si="550"/>
        <v>-0.69314718055994529</v>
      </c>
      <c r="Q1760" s="76">
        <f t="shared" si="551"/>
        <v>0</v>
      </c>
      <c r="R1760" s="76">
        <f t="shared" si="552"/>
        <v>1</v>
      </c>
      <c r="S1760" s="76">
        <f t="shared" si="553"/>
        <v>0.5</v>
      </c>
      <c r="T1760" s="76">
        <f t="shared" si="554"/>
        <v>0.5</v>
      </c>
      <c r="U1760" s="76">
        <f t="shared" si="555"/>
        <v>-0.69314718055994529</v>
      </c>
      <c r="W1760" s="76">
        <f t="shared" si="556"/>
        <v>0</v>
      </c>
      <c r="X1760" s="76">
        <f t="shared" si="557"/>
        <v>1</v>
      </c>
      <c r="Y1760" s="76">
        <f t="shared" si="558"/>
        <v>0.5</v>
      </c>
      <c r="Z1760" s="76">
        <f t="shared" si="540"/>
        <v>0.5</v>
      </c>
      <c r="AA1760" s="76">
        <f t="shared" si="559"/>
        <v>-0.69314718055994529</v>
      </c>
    </row>
    <row r="1761" spans="1:27" x14ac:dyDescent="0.25">
      <c r="A1761">
        <v>0</v>
      </c>
      <c r="B1761">
        <v>0</v>
      </c>
      <c r="C1761">
        <v>1</v>
      </c>
      <c r="E1761" s="87">
        <f t="shared" si="541"/>
        <v>0</v>
      </c>
      <c r="F1761" s="87">
        <f t="shared" si="542"/>
        <v>1</v>
      </c>
      <c r="G1761" s="87">
        <f t="shared" si="543"/>
        <v>0.5</v>
      </c>
      <c r="H1761" s="87">
        <f t="shared" si="544"/>
        <v>0.5</v>
      </c>
      <c r="I1761" s="87">
        <f t="shared" si="545"/>
        <v>-0.69314718055994529</v>
      </c>
      <c r="K1761" s="76">
        <f t="shared" si="546"/>
        <v>0.605195533283861</v>
      </c>
      <c r="L1761" s="76">
        <f t="shared" si="547"/>
        <v>1.8316103146534117</v>
      </c>
      <c r="M1761" s="76">
        <f t="shared" si="548"/>
        <v>0.64684406084231982</v>
      </c>
      <c r="N1761" s="76">
        <f t="shared" si="549"/>
        <v>0.35315593915768018</v>
      </c>
      <c r="O1761" s="76">
        <f t="shared" si="550"/>
        <v>-1.0408455656056446</v>
      </c>
      <c r="Q1761" s="76">
        <f t="shared" si="551"/>
        <v>0.605195533283861</v>
      </c>
      <c r="R1761" s="76">
        <f t="shared" si="552"/>
        <v>1.8316103146534117</v>
      </c>
      <c r="S1761" s="76">
        <f t="shared" si="553"/>
        <v>0.64684406084231982</v>
      </c>
      <c r="T1761" s="76">
        <f t="shared" si="554"/>
        <v>0.35315593915768018</v>
      </c>
      <c r="U1761" s="76">
        <f t="shared" si="555"/>
        <v>-1.0408455656056446</v>
      </c>
      <c r="W1761" s="76">
        <f t="shared" si="556"/>
        <v>0</v>
      </c>
      <c r="X1761" s="76">
        <f t="shared" si="557"/>
        <v>1</v>
      </c>
      <c r="Y1761" s="76">
        <f t="shared" si="558"/>
        <v>0.5</v>
      </c>
      <c r="Z1761" s="76">
        <f t="shared" si="540"/>
        <v>0.5</v>
      </c>
      <c r="AA1761" s="76">
        <f t="shared" si="559"/>
        <v>-0.69314718055994529</v>
      </c>
    </row>
    <row r="1762" spans="1:27" x14ac:dyDescent="0.25">
      <c r="A1762">
        <v>0</v>
      </c>
      <c r="B1762">
        <v>0</v>
      </c>
      <c r="C1762">
        <v>1</v>
      </c>
      <c r="E1762" s="87">
        <f t="shared" si="541"/>
        <v>0</v>
      </c>
      <c r="F1762" s="87">
        <f t="shared" si="542"/>
        <v>1</v>
      </c>
      <c r="G1762" s="87">
        <f t="shared" si="543"/>
        <v>0.5</v>
      </c>
      <c r="H1762" s="87">
        <f t="shared" si="544"/>
        <v>0.5</v>
      </c>
      <c r="I1762" s="87">
        <f t="shared" si="545"/>
        <v>-0.69314718055994529</v>
      </c>
      <c r="K1762" s="76">
        <f t="shared" si="546"/>
        <v>0.605195533283861</v>
      </c>
      <c r="L1762" s="76">
        <f t="shared" si="547"/>
        <v>1.8316103146534117</v>
      </c>
      <c r="M1762" s="76">
        <f t="shared" si="548"/>
        <v>0.64684406084231982</v>
      </c>
      <c r="N1762" s="76">
        <f t="shared" si="549"/>
        <v>0.35315593915768018</v>
      </c>
      <c r="O1762" s="76">
        <f t="shared" si="550"/>
        <v>-1.0408455656056446</v>
      </c>
      <c r="Q1762" s="76">
        <f t="shared" si="551"/>
        <v>0.605195533283861</v>
      </c>
      <c r="R1762" s="76">
        <f t="shared" si="552"/>
        <v>1.8316103146534117</v>
      </c>
      <c r="S1762" s="76">
        <f t="shared" si="553"/>
        <v>0.64684406084231982</v>
      </c>
      <c r="T1762" s="76">
        <f t="shared" si="554"/>
        <v>0.35315593915768018</v>
      </c>
      <c r="U1762" s="76">
        <f t="shared" si="555"/>
        <v>-1.0408455656056446</v>
      </c>
      <c r="W1762" s="76">
        <f t="shared" si="556"/>
        <v>0</v>
      </c>
      <c r="X1762" s="76">
        <f t="shared" si="557"/>
        <v>1</v>
      </c>
      <c r="Y1762" s="76">
        <f t="shared" si="558"/>
        <v>0.5</v>
      </c>
      <c r="Z1762" s="76">
        <f t="shared" si="540"/>
        <v>0.5</v>
      </c>
      <c r="AA1762" s="76">
        <f t="shared" si="559"/>
        <v>-0.69314718055994529</v>
      </c>
    </row>
    <row r="1763" spans="1:27" x14ac:dyDescent="0.25">
      <c r="A1763">
        <v>0</v>
      </c>
      <c r="B1763">
        <v>0</v>
      </c>
      <c r="C1763">
        <v>0</v>
      </c>
      <c r="E1763" s="87">
        <f t="shared" si="541"/>
        <v>0</v>
      </c>
      <c r="F1763" s="87">
        <f t="shared" si="542"/>
        <v>1</v>
      </c>
      <c r="G1763" s="87">
        <f t="shared" si="543"/>
        <v>0.5</v>
      </c>
      <c r="H1763" s="87">
        <f t="shared" si="544"/>
        <v>0.5</v>
      </c>
      <c r="I1763" s="87">
        <f t="shared" si="545"/>
        <v>-0.69314718055994529</v>
      </c>
      <c r="K1763" s="76">
        <f t="shared" si="546"/>
        <v>0</v>
      </c>
      <c r="L1763" s="76">
        <f t="shared" si="547"/>
        <v>1</v>
      </c>
      <c r="M1763" s="76">
        <f t="shared" si="548"/>
        <v>0.5</v>
      </c>
      <c r="N1763" s="76">
        <f t="shared" si="549"/>
        <v>0.5</v>
      </c>
      <c r="O1763" s="76">
        <f t="shared" si="550"/>
        <v>-0.69314718055994529</v>
      </c>
      <c r="Q1763" s="76">
        <f t="shared" si="551"/>
        <v>0</v>
      </c>
      <c r="R1763" s="76">
        <f t="shared" si="552"/>
        <v>1</v>
      </c>
      <c r="S1763" s="76">
        <f t="shared" si="553"/>
        <v>0.5</v>
      </c>
      <c r="T1763" s="76">
        <f t="shared" si="554"/>
        <v>0.5</v>
      </c>
      <c r="U1763" s="76">
        <f t="shared" si="555"/>
        <v>-0.69314718055994529</v>
      </c>
      <c r="W1763" s="76">
        <f t="shared" si="556"/>
        <v>0</v>
      </c>
      <c r="X1763" s="76">
        <f t="shared" si="557"/>
        <v>1</v>
      </c>
      <c r="Y1763" s="76">
        <f t="shared" si="558"/>
        <v>0.5</v>
      </c>
      <c r="Z1763" s="76">
        <f t="shared" si="540"/>
        <v>0.5</v>
      </c>
      <c r="AA1763" s="76">
        <f t="shared" si="559"/>
        <v>-0.69314718055994529</v>
      </c>
    </row>
    <row r="1764" spans="1:27" x14ac:dyDescent="0.25">
      <c r="A1764">
        <v>0</v>
      </c>
      <c r="B1764">
        <v>0</v>
      </c>
      <c r="C1764">
        <v>0</v>
      </c>
      <c r="E1764" s="87">
        <f t="shared" si="541"/>
        <v>0</v>
      </c>
      <c r="F1764" s="87">
        <f t="shared" si="542"/>
        <v>1</v>
      </c>
      <c r="G1764" s="87">
        <f t="shared" si="543"/>
        <v>0.5</v>
      </c>
      <c r="H1764" s="87">
        <f t="shared" si="544"/>
        <v>0.5</v>
      </c>
      <c r="I1764" s="87">
        <f t="shared" si="545"/>
        <v>-0.69314718055994529</v>
      </c>
      <c r="K1764" s="76">
        <f t="shared" si="546"/>
        <v>0</v>
      </c>
      <c r="L1764" s="76">
        <f t="shared" si="547"/>
        <v>1</v>
      </c>
      <c r="M1764" s="76">
        <f t="shared" si="548"/>
        <v>0.5</v>
      </c>
      <c r="N1764" s="76">
        <f t="shared" si="549"/>
        <v>0.5</v>
      </c>
      <c r="O1764" s="76">
        <f t="shared" si="550"/>
        <v>-0.69314718055994529</v>
      </c>
      <c r="Q1764" s="76">
        <f t="shared" si="551"/>
        <v>0</v>
      </c>
      <c r="R1764" s="76">
        <f t="shared" si="552"/>
        <v>1</v>
      </c>
      <c r="S1764" s="76">
        <f t="shared" si="553"/>
        <v>0.5</v>
      </c>
      <c r="T1764" s="76">
        <f t="shared" si="554"/>
        <v>0.5</v>
      </c>
      <c r="U1764" s="76">
        <f t="shared" si="555"/>
        <v>-0.69314718055994529</v>
      </c>
      <c r="W1764" s="76">
        <f t="shared" si="556"/>
        <v>0</v>
      </c>
      <c r="X1764" s="76">
        <f t="shared" si="557"/>
        <v>1</v>
      </c>
      <c r="Y1764" s="76">
        <f t="shared" si="558"/>
        <v>0.5</v>
      </c>
      <c r="Z1764" s="76">
        <f t="shared" si="540"/>
        <v>0.5</v>
      </c>
      <c r="AA1764" s="76">
        <f t="shared" si="559"/>
        <v>-0.69314718055994529</v>
      </c>
    </row>
    <row r="1765" spans="1:27" x14ac:dyDescent="0.25">
      <c r="A1765">
        <v>0</v>
      </c>
      <c r="B1765">
        <v>1</v>
      </c>
      <c r="C1765">
        <v>1</v>
      </c>
      <c r="E1765" s="87">
        <f t="shared" si="541"/>
        <v>1.462280267582817</v>
      </c>
      <c r="F1765" s="87">
        <f t="shared" si="542"/>
        <v>4.3157894714615983</v>
      </c>
      <c r="G1765" s="87">
        <f t="shared" si="543"/>
        <v>0.81188118804015652</v>
      </c>
      <c r="H1765" s="87">
        <f t="shared" si="544"/>
        <v>0.18811881195984348</v>
      </c>
      <c r="I1765" s="87">
        <f t="shared" si="545"/>
        <v>-1.6706815372567037</v>
      </c>
      <c r="K1765" s="76">
        <f t="shared" si="546"/>
        <v>2.0674758008666778</v>
      </c>
      <c r="L1765" s="76">
        <f t="shared" si="547"/>
        <v>7.9048445118016568</v>
      </c>
      <c r="M1765" s="76">
        <f t="shared" si="548"/>
        <v>0.88770157652110693</v>
      </c>
      <c r="N1765" s="76">
        <f t="shared" si="549"/>
        <v>0.11229842347889307</v>
      </c>
      <c r="O1765" s="76">
        <f t="shared" si="550"/>
        <v>-2.1865954558145249</v>
      </c>
      <c r="Q1765" s="76">
        <f t="shared" si="551"/>
        <v>4.0773020688385255</v>
      </c>
      <c r="R1765" s="76">
        <f t="shared" si="552"/>
        <v>58.986114505249297</v>
      </c>
      <c r="S1765" s="76">
        <f t="shared" si="553"/>
        <v>0.98332947535862669</v>
      </c>
      <c r="T1765" s="76">
        <f t="shared" si="554"/>
        <v>1.6670524641373308E-2</v>
      </c>
      <c r="U1765" s="76">
        <f t="shared" si="555"/>
        <v>-4.0941131105267123</v>
      </c>
      <c r="W1765" s="76">
        <f t="shared" si="556"/>
        <v>0</v>
      </c>
      <c r="X1765" s="76">
        <f t="shared" si="557"/>
        <v>1</v>
      </c>
      <c r="Y1765" s="76">
        <f t="shared" si="558"/>
        <v>0.5</v>
      </c>
      <c r="Z1765" s="76">
        <f t="shared" si="540"/>
        <v>0.5</v>
      </c>
      <c r="AA1765" s="76">
        <f t="shared" si="559"/>
        <v>-0.69314718055994529</v>
      </c>
    </row>
    <row r="1766" spans="1:27" x14ac:dyDescent="0.25">
      <c r="A1766">
        <v>0</v>
      </c>
      <c r="B1766">
        <v>0</v>
      </c>
      <c r="C1766">
        <v>0</v>
      </c>
      <c r="E1766" s="87">
        <f t="shared" si="541"/>
        <v>0</v>
      </c>
      <c r="F1766" s="87">
        <f t="shared" si="542"/>
        <v>1</v>
      </c>
      <c r="G1766" s="87">
        <f t="shared" si="543"/>
        <v>0.5</v>
      </c>
      <c r="H1766" s="87">
        <f t="shared" si="544"/>
        <v>0.5</v>
      </c>
      <c r="I1766" s="87">
        <f t="shared" si="545"/>
        <v>-0.69314718055994529</v>
      </c>
      <c r="K1766" s="76">
        <f t="shared" si="546"/>
        <v>0</v>
      </c>
      <c r="L1766" s="76">
        <f t="shared" si="547"/>
        <v>1</v>
      </c>
      <c r="M1766" s="76">
        <f t="shared" si="548"/>
        <v>0.5</v>
      </c>
      <c r="N1766" s="76">
        <f t="shared" si="549"/>
        <v>0.5</v>
      </c>
      <c r="O1766" s="76">
        <f t="shared" si="550"/>
        <v>-0.69314718055994529</v>
      </c>
      <c r="Q1766" s="76">
        <f t="shared" si="551"/>
        <v>0</v>
      </c>
      <c r="R1766" s="76">
        <f t="shared" si="552"/>
        <v>1</v>
      </c>
      <c r="S1766" s="76">
        <f t="shared" si="553"/>
        <v>0.5</v>
      </c>
      <c r="T1766" s="76">
        <f t="shared" si="554"/>
        <v>0.5</v>
      </c>
      <c r="U1766" s="76">
        <f t="shared" si="555"/>
        <v>-0.69314718055994529</v>
      </c>
      <c r="W1766" s="76">
        <f t="shared" si="556"/>
        <v>0</v>
      </c>
      <c r="X1766" s="76">
        <f t="shared" si="557"/>
        <v>1</v>
      </c>
      <c r="Y1766" s="76">
        <f t="shared" si="558"/>
        <v>0.5</v>
      </c>
      <c r="Z1766" s="76">
        <f t="shared" si="540"/>
        <v>0.5</v>
      </c>
      <c r="AA1766" s="76">
        <f t="shared" si="559"/>
        <v>-0.69314718055994529</v>
      </c>
    </row>
    <row r="1767" spans="1:27" x14ac:dyDescent="0.25">
      <c r="A1767">
        <v>0</v>
      </c>
      <c r="B1767">
        <v>0</v>
      </c>
      <c r="C1767">
        <v>0</v>
      </c>
      <c r="E1767" s="87">
        <f t="shared" si="541"/>
        <v>0</v>
      </c>
      <c r="F1767" s="87">
        <f t="shared" si="542"/>
        <v>1</v>
      </c>
      <c r="G1767" s="87">
        <f t="shared" si="543"/>
        <v>0.5</v>
      </c>
      <c r="H1767" s="87">
        <f t="shared" si="544"/>
        <v>0.5</v>
      </c>
      <c r="I1767" s="87">
        <f t="shared" si="545"/>
        <v>-0.69314718055994529</v>
      </c>
      <c r="K1767" s="76">
        <f t="shared" si="546"/>
        <v>0</v>
      </c>
      <c r="L1767" s="76">
        <f t="shared" si="547"/>
        <v>1</v>
      </c>
      <c r="M1767" s="76">
        <f t="shared" si="548"/>
        <v>0.5</v>
      </c>
      <c r="N1767" s="76">
        <f t="shared" si="549"/>
        <v>0.5</v>
      </c>
      <c r="O1767" s="76">
        <f t="shared" si="550"/>
        <v>-0.69314718055994529</v>
      </c>
      <c r="Q1767" s="76">
        <f t="shared" si="551"/>
        <v>0</v>
      </c>
      <c r="R1767" s="76">
        <f t="shared" si="552"/>
        <v>1</v>
      </c>
      <c r="S1767" s="76">
        <f t="shared" si="553"/>
        <v>0.5</v>
      </c>
      <c r="T1767" s="76">
        <f t="shared" si="554"/>
        <v>0.5</v>
      </c>
      <c r="U1767" s="76">
        <f t="shared" si="555"/>
        <v>-0.69314718055994529</v>
      </c>
      <c r="W1767" s="76">
        <f t="shared" si="556"/>
        <v>0</v>
      </c>
      <c r="X1767" s="76">
        <f t="shared" si="557"/>
        <v>1</v>
      </c>
      <c r="Y1767" s="76">
        <f t="shared" si="558"/>
        <v>0.5</v>
      </c>
      <c r="Z1767" s="76">
        <f t="shared" si="540"/>
        <v>0.5</v>
      </c>
      <c r="AA1767" s="76">
        <f t="shared" si="559"/>
        <v>-0.69314718055994529</v>
      </c>
    </row>
    <row r="1768" spans="1:27" x14ac:dyDescent="0.25">
      <c r="A1768">
        <v>0</v>
      </c>
      <c r="B1768">
        <v>1</v>
      </c>
      <c r="C1768">
        <v>0</v>
      </c>
      <c r="E1768" s="87">
        <f t="shared" si="541"/>
        <v>1.462280267582817</v>
      </c>
      <c r="F1768" s="87">
        <f t="shared" si="542"/>
        <v>4.3157894714615983</v>
      </c>
      <c r="G1768" s="87">
        <f t="shared" si="543"/>
        <v>0.81188118804015652</v>
      </c>
      <c r="H1768" s="87">
        <f t="shared" si="544"/>
        <v>0.18811881195984348</v>
      </c>
      <c r="I1768" s="87">
        <f t="shared" si="545"/>
        <v>-1.6706815372567037</v>
      </c>
      <c r="K1768" s="76">
        <f t="shared" si="546"/>
        <v>1.462280267582817</v>
      </c>
      <c r="L1768" s="76">
        <f t="shared" si="547"/>
        <v>4.3157894714615983</v>
      </c>
      <c r="M1768" s="76">
        <f t="shared" si="548"/>
        <v>0.81188118804015652</v>
      </c>
      <c r="N1768" s="76">
        <f t="shared" si="549"/>
        <v>0.18811881195984348</v>
      </c>
      <c r="O1768" s="76">
        <f t="shared" si="550"/>
        <v>-1.6706815372567037</v>
      </c>
      <c r="Q1768" s="76">
        <f t="shared" si="551"/>
        <v>1.462280267582817</v>
      </c>
      <c r="R1768" s="76">
        <f t="shared" si="552"/>
        <v>4.3157894714615983</v>
      </c>
      <c r="S1768" s="76">
        <f t="shared" si="553"/>
        <v>0.81188118804015652</v>
      </c>
      <c r="T1768" s="76">
        <f t="shared" si="554"/>
        <v>0.18811881195984348</v>
      </c>
      <c r="U1768" s="76">
        <f t="shared" si="555"/>
        <v>-1.6706815372567037</v>
      </c>
      <c r="W1768" s="76">
        <f t="shared" si="556"/>
        <v>0</v>
      </c>
      <c r="X1768" s="76">
        <f t="shared" si="557"/>
        <v>1</v>
      </c>
      <c r="Y1768" s="76">
        <f t="shared" si="558"/>
        <v>0.5</v>
      </c>
      <c r="Z1768" s="76">
        <f t="shared" si="540"/>
        <v>0.5</v>
      </c>
      <c r="AA1768" s="76">
        <f t="shared" si="559"/>
        <v>-0.69314718055994529</v>
      </c>
    </row>
    <row r="1769" spans="1:27" x14ac:dyDescent="0.25">
      <c r="A1769">
        <v>0</v>
      </c>
      <c r="B1769">
        <v>0</v>
      </c>
      <c r="C1769">
        <v>1</v>
      </c>
      <c r="E1769" s="87">
        <f t="shared" si="541"/>
        <v>0</v>
      </c>
      <c r="F1769" s="87">
        <f t="shared" si="542"/>
        <v>1</v>
      </c>
      <c r="G1769" s="87">
        <f t="shared" si="543"/>
        <v>0.5</v>
      </c>
      <c r="H1769" s="87">
        <f t="shared" si="544"/>
        <v>0.5</v>
      </c>
      <c r="I1769" s="87">
        <f t="shared" si="545"/>
        <v>-0.69314718055994529</v>
      </c>
      <c r="K1769" s="76">
        <f t="shared" si="546"/>
        <v>0.605195533283861</v>
      </c>
      <c r="L1769" s="76">
        <f t="shared" si="547"/>
        <v>1.8316103146534117</v>
      </c>
      <c r="M1769" s="76">
        <f t="shared" si="548"/>
        <v>0.64684406084231982</v>
      </c>
      <c r="N1769" s="76">
        <f t="shared" si="549"/>
        <v>0.35315593915768018</v>
      </c>
      <c r="O1769" s="76">
        <f t="shared" si="550"/>
        <v>-1.0408455656056446</v>
      </c>
      <c r="Q1769" s="76">
        <f t="shared" si="551"/>
        <v>0.605195533283861</v>
      </c>
      <c r="R1769" s="76">
        <f t="shared" si="552"/>
        <v>1.8316103146534117</v>
      </c>
      <c r="S1769" s="76">
        <f t="shared" si="553"/>
        <v>0.64684406084231982</v>
      </c>
      <c r="T1769" s="76">
        <f t="shared" si="554"/>
        <v>0.35315593915768018</v>
      </c>
      <c r="U1769" s="76">
        <f t="shared" si="555"/>
        <v>-1.0408455656056446</v>
      </c>
      <c r="W1769" s="76">
        <f t="shared" si="556"/>
        <v>0</v>
      </c>
      <c r="X1769" s="76">
        <f t="shared" si="557"/>
        <v>1</v>
      </c>
      <c r="Y1769" s="76">
        <f t="shared" si="558"/>
        <v>0.5</v>
      </c>
      <c r="Z1769" s="76">
        <f t="shared" si="540"/>
        <v>0.5</v>
      </c>
      <c r="AA1769" s="76">
        <f t="shared" si="559"/>
        <v>-0.69314718055994529</v>
      </c>
    </row>
    <row r="1770" spans="1:27" x14ac:dyDescent="0.25">
      <c r="A1770">
        <v>0</v>
      </c>
      <c r="B1770">
        <v>1</v>
      </c>
      <c r="C1770">
        <v>0</v>
      </c>
      <c r="E1770" s="87">
        <f t="shared" si="541"/>
        <v>1.462280267582817</v>
      </c>
      <c r="F1770" s="87">
        <f t="shared" si="542"/>
        <v>4.3157894714615983</v>
      </c>
      <c r="G1770" s="87">
        <f t="shared" si="543"/>
        <v>0.81188118804015652</v>
      </c>
      <c r="H1770" s="87">
        <f t="shared" si="544"/>
        <v>0.18811881195984348</v>
      </c>
      <c r="I1770" s="87">
        <f t="shared" si="545"/>
        <v>-1.6706815372567037</v>
      </c>
      <c r="K1770" s="76">
        <f t="shared" si="546"/>
        <v>1.462280267582817</v>
      </c>
      <c r="L1770" s="76">
        <f t="shared" si="547"/>
        <v>4.3157894714615983</v>
      </c>
      <c r="M1770" s="76">
        <f t="shared" si="548"/>
        <v>0.81188118804015652</v>
      </c>
      <c r="N1770" s="76">
        <f t="shared" si="549"/>
        <v>0.18811881195984348</v>
      </c>
      <c r="O1770" s="76">
        <f t="shared" si="550"/>
        <v>-1.6706815372567037</v>
      </c>
      <c r="Q1770" s="76">
        <f t="shared" si="551"/>
        <v>1.462280267582817</v>
      </c>
      <c r="R1770" s="76">
        <f t="shared" si="552"/>
        <v>4.3157894714615983</v>
      </c>
      <c r="S1770" s="76">
        <f t="shared" si="553"/>
        <v>0.81188118804015652</v>
      </c>
      <c r="T1770" s="76">
        <f t="shared" si="554"/>
        <v>0.18811881195984348</v>
      </c>
      <c r="U1770" s="76">
        <f t="shared" si="555"/>
        <v>-1.6706815372567037</v>
      </c>
      <c r="W1770" s="76">
        <f t="shared" si="556"/>
        <v>0</v>
      </c>
      <c r="X1770" s="76">
        <f t="shared" si="557"/>
        <v>1</v>
      </c>
      <c r="Y1770" s="76">
        <f t="shared" si="558"/>
        <v>0.5</v>
      </c>
      <c r="Z1770" s="76">
        <f t="shared" si="540"/>
        <v>0.5</v>
      </c>
      <c r="AA1770" s="76">
        <f t="shared" si="559"/>
        <v>-0.69314718055994529</v>
      </c>
    </row>
    <row r="1771" spans="1:27" x14ac:dyDescent="0.25">
      <c r="A1771">
        <v>0</v>
      </c>
      <c r="B1771">
        <v>0</v>
      </c>
      <c r="C1771">
        <v>0</v>
      </c>
      <c r="E1771" s="87">
        <f t="shared" si="541"/>
        <v>0</v>
      </c>
      <c r="F1771" s="87">
        <f t="shared" si="542"/>
        <v>1</v>
      </c>
      <c r="G1771" s="87">
        <f t="shared" si="543"/>
        <v>0.5</v>
      </c>
      <c r="H1771" s="87">
        <f t="shared" si="544"/>
        <v>0.5</v>
      </c>
      <c r="I1771" s="87">
        <f t="shared" si="545"/>
        <v>-0.69314718055994529</v>
      </c>
      <c r="K1771" s="76">
        <f t="shared" si="546"/>
        <v>0</v>
      </c>
      <c r="L1771" s="76">
        <f t="shared" si="547"/>
        <v>1</v>
      </c>
      <c r="M1771" s="76">
        <f t="shared" si="548"/>
        <v>0.5</v>
      </c>
      <c r="N1771" s="76">
        <f t="shared" si="549"/>
        <v>0.5</v>
      </c>
      <c r="O1771" s="76">
        <f t="shared" si="550"/>
        <v>-0.69314718055994529</v>
      </c>
      <c r="Q1771" s="76">
        <f t="shared" si="551"/>
        <v>0</v>
      </c>
      <c r="R1771" s="76">
        <f t="shared" si="552"/>
        <v>1</v>
      </c>
      <c r="S1771" s="76">
        <f t="shared" si="553"/>
        <v>0.5</v>
      </c>
      <c r="T1771" s="76">
        <f t="shared" si="554"/>
        <v>0.5</v>
      </c>
      <c r="U1771" s="76">
        <f t="shared" si="555"/>
        <v>-0.69314718055994529</v>
      </c>
      <c r="W1771" s="76">
        <f t="shared" si="556"/>
        <v>0</v>
      </c>
      <c r="X1771" s="76">
        <f t="shared" si="557"/>
        <v>1</v>
      </c>
      <c r="Y1771" s="76">
        <f t="shared" si="558"/>
        <v>0.5</v>
      </c>
      <c r="Z1771" s="76">
        <f t="shared" si="540"/>
        <v>0.5</v>
      </c>
      <c r="AA1771" s="76">
        <f t="shared" si="559"/>
        <v>-0.69314718055994529</v>
      </c>
    </row>
    <row r="1772" spans="1:27" x14ac:dyDescent="0.25">
      <c r="A1772">
        <v>0</v>
      </c>
      <c r="B1772">
        <v>1</v>
      </c>
      <c r="C1772">
        <v>0</v>
      </c>
      <c r="E1772" s="87">
        <f t="shared" si="541"/>
        <v>1.462280267582817</v>
      </c>
      <c r="F1772" s="87">
        <f t="shared" si="542"/>
        <v>4.3157894714615983</v>
      </c>
      <c r="G1772" s="87">
        <f t="shared" si="543"/>
        <v>0.81188118804015652</v>
      </c>
      <c r="H1772" s="87">
        <f t="shared" si="544"/>
        <v>0.18811881195984348</v>
      </c>
      <c r="I1772" s="87">
        <f t="shared" si="545"/>
        <v>-1.6706815372567037</v>
      </c>
      <c r="K1772" s="76">
        <f t="shared" si="546"/>
        <v>1.462280267582817</v>
      </c>
      <c r="L1772" s="76">
        <f t="shared" si="547"/>
        <v>4.3157894714615983</v>
      </c>
      <c r="M1772" s="76">
        <f t="shared" si="548"/>
        <v>0.81188118804015652</v>
      </c>
      <c r="N1772" s="76">
        <f t="shared" si="549"/>
        <v>0.18811881195984348</v>
      </c>
      <c r="O1772" s="76">
        <f t="shared" si="550"/>
        <v>-1.6706815372567037</v>
      </c>
      <c r="Q1772" s="76">
        <f t="shared" si="551"/>
        <v>1.462280267582817</v>
      </c>
      <c r="R1772" s="76">
        <f t="shared" si="552"/>
        <v>4.3157894714615983</v>
      </c>
      <c r="S1772" s="76">
        <f t="shared" si="553"/>
        <v>0.81188118804015652</v>
      </c>
      <c r="T1772" s="76">
        <f t="shared" si="554"/>
        <v>0.18811881195984348</v>
      </c>
      <c r="U1772" s="76">
        <f t="shared" si="555"/>
        <v>-1.6706815372567037</v>
      </c>
      <c r="W1772" s="76">
        <f t="shared" si="556"/>
        <v>0</v>
      </c>
      <c r="X1772" s="76">
        <f t="shared" si="557"/>
        <v>1</v>
      </c>
      <c r="Y1772" s="76">
        <f t="shared" si="558"/>
        <v>0.5</v>
      </c>
      <c r="Z1772" s="76">
        <f t="shared" si="540"/>
        <v>0.5</v>
      </c>
      <c r="AA1772" s="76">
        <f t="shared" si="559"/>
        <v>-0.69314718055994529</v>
      </c>
    </row>
    <row r="1773" spans="1:27" x14ac:dyDescent="0.25">
      <c r="A1773">
        <v>0</v>
      </c>
      <c r="B1773">
        <v>1</v>
      </c>
      <c r="C1773">
        <v>0</v>
      </c>
      <c r="E1773" s="87">
        <f t="shared" si="541"/>
        <v>1.462280267582817</v>
      </c>
      <c r="F1773" s="87">
        <f t="shared" si="542"/>
        <v>4.3157894714615983</v>
      </c>
      <c r="G1773" s="87">
        <f t="shared" si="543"/>
        <v>0.81188118804015652</v>
      </c>
      <c r="H1773" s="87">
        <f t="shared" si="544"/>
        <v>0.18811881195984348</v>
      </c>
      <c r="I1773" s="87">
        <f t="shared" si="545"/>
        <v>-1.6706815372567037</v>
      </c>
      <c r="K1773" s="76">
        <f t="shared" si="546"/>
        <v>1.462280267582817</v>
      </c>
      <c r="L1773" s="76">
        <f t="shared" si="547"/>
        <v>4.3157894714615983</v>
      </c>
      <c r="M1773" s="76">
        <f t="shared" si="548"/>
        <v>0.81188118804015652</v>
      </c>
      <c r="N1773" s="76">
        <f t="shared" si="549"/>
        <v>0.18811881195984348</v>
      </c>
      <c r="O1773" s="76">
        <f t="shared" si="550"/>
        <v>-1.6706815372567037</v>
      </c>
      <c r="Q1773" s="76">
        <f t="shared" si="551"/>
        <v>1.462280267582817</v>
      </c>
      <c r="R1773" s="76">
        <f t="shared" si="552"/>
        <v>4.3157894714615983</v>
      </c>
      <c r="S1773" s="76">
        <f t="shared" si="553"/>
        <v>0.81188118804015652</v>
      </c>
      <c r="T1773" s="76">
        <f t="shared" si="554"/>
        <v>0.18811881195984348</v>
      </c>
      <c r="U1773" s="76">
        <f t="shared" si="555"/>
        <v>-1.6706815372567037</v>
      </c>
      <c r="W1773" s="76">
        <f t="shared" si="556"/>
        <v>0</v>
      </c>
      <c r="X1773" s="76">
        <f t="shared" si="557"/>
        <v>1</v>
      </c>
      <c r="Y1773" s="76">
        <f t="shared" si="558"/>
        <v>0.5</v>
      </c>
      <c r="Z1773" s="76">
        <f t="shared" si="540"/>
        <v>0.5</v>
      </c>
      <c r="AA1773" s="76">
        <f t="shared" si="559"/>
        <v>-0.69314718055994529</v>
      </c>
    </row>
    <row r="1774" spans="1:27" x14ac:dyDescent="0.25">
      <c r="A1774">
        <v>0</v>
      </c>
      <c r="B1774">
        <v>0</v>
      </c>
      <c r="C1774">
        <v>0</v>
      </c>
      <c r="E1774" s="87">
        <f t="shared" si="541"/>
        <v>0</v>
      </c>
      <c r="F1774" s="87">
        <f t="shared" si="542"/>
        <v>1</v>
      </c>
      <c r="G1774" s="87">
        <f t="shared" si="543"/>
        <v>0.5</v>
      </c>
      <c r="H1774" s="87">
        <f t="shared" si="544"/>
        <v>0.5</v>
      </c>
      <c r="I1774" s="87">
        <f t="shared" si="545"/>
        <v>-0.69314718055994529</v>
      </c>
      <c r="K1774" s="76">
        <f t="shared" si="546"/>
        <v>0</v>
      </c>
      <c r="L1774" s="76">
        <f t="shared" si="547"/>
        <v>1</v>
      </c>
      <c r="M1774" s="76">
        <f t="shared" si="548"/>
        <v>0.5</v>
      </c>
      <c r="N1774" s="76">
        <f t="shared" si="549"/>
        <v>0.5</v>
      </c>
      <c r="O1774" s="76">
        <f t="shared" si="550"/>
        <v>-0.69314718055994529</v>
      </c>
      <c r="Q1774" s="76">
        <f t="shared" si="551"/>
        <v>0</v>
      </c>
      <c r="R1774" s="76">
        <f t="shared" si="552"/>
        <v>1</v>
      </c>
      <c r="S1774" s="76">
        <f t="shared" si="553"/>
        <v>0.5</v>
      </c>
      <c r="T1774" s="76">
        <f t="shared" si="554"/>
        <v>0.5</v>
      </c>
      <c r="U1774" s="76">
        <f t="shared" si="555"/>
        <v>-0.69314718055994529</v>
      </c>
      <c r="W1774" s="76">
        <f t="shared" si="556"/>
        <v>0</v>
      </c>
      <c r="X1774" s="76">
        <f t="shared" si="557"/>
        <v>1</v>
      </c>
      <c r="Y1774" s="76">
        <f t="shared" si="558"/>
        <v>0.5</v>
      </c>
      <c r="Z1774" s="76">
        <f t="shared" si="540"/>
        <v>0.5</v>
      </c>
      <c r="AA1774" s="76">
        <f t="shared" si="559"/>
        <v>-0.69314718055994529</v>
      </c>
    </row>
    <row r="1775" spans="1:27" x14ac:dyDescent="0.25">
      <c r="A1775">
        <v>0</v>
      </c>
      <c r="B1775">
        <v>1</v>
      </c>
      <c r="C1775">
        <v>0</v>
      </c>
      <c r="E1775" s="87">
        <f t="shared" si="541"/>
        <v>1.462280267582817</v>
      </c>
      <c r="F1775" s="87">
        <f t="shared" si="542"/>
        <v>4.3157894714615983</v>
      </c>
      <c r="G1775" s="87">
        <f t="shared" si="543"/>
        <v>0.81188118804015652</v>
      </c>
      <c r="H1775" s="87">
        <f t="shared" si="544"/>
        <v>0.18811881195984348</v>
      </c>
      <c r="I1775" s="87">
        <f t="shared" si="545"/>
        <v>-1.6706815372567037</v>
      </c>
      <c r="K1775" s="76">
        <f t="shared" si="546"/>
        <v>1.462280267582817</v>
      </c>
      <c r="L1775" s="76">
        <f t="shared" si="547"/>
        <v>4.3157894714615983</v>
      </c>
      <c r="M1775" s="76">
        <f t="shared" si="548"/>
        <v>0.81188118804015652</v>
      </c>
      <c r="N1775" s="76">
        <f t="shared" si="549"/>
        <v>0.18811881195984348</v>
      </c>
      <c r="O1775" s="76">
        <f t="shared" si="550"/>
        <v>-1.6706815372567037</v>
      </c>
      <c r="Q1775" s="76">
        <f t="shared" si="551"/>
        <v>1.462280267582817</v>
      </c>
      <c r="R1775" s="76">
        <f t="shared" si="552"/>
        <v>4.3157894714615983</v>
      </c>
      <c r="S1775" s="76">
        <f t="shared" si="553"/>
        <v>0.81188118804015652</v>
      </c>
      <c r="T1775" s="76">
        <f t="shared" si="554"/>
        <v>0.18811881195984348</v>
      </c>
      <c r="U1775" s="76">
        <f t="shared" si="555"/>
        <v>-1.6706815372567037</v>
      </c>
      <c r="W1775" s="76">
        <f t="shared" si="556"/>
        <v>0</v>
      </c>
      <c r="X1775" s="76">
        <f t="shared" si="557"/>
        <v>1</v>
      </c>
      <c r="Y1775" s="76">
        <f t="shared" si="558"/>
        <v>0.5</v>
      </c>
      <c r="Z1775" s="76">
        <f t="shared" si="540"/>
        <v>0.5</v>
      </c>
      <c r="AA1775" s="76">
        <f t="shared" si="559"/>
        <v>-0.69314718055994529</v>
      </c>
    </row>
    <row r="1776" spans="1:27" x14ac:dyDescent="0.25">
      <c r="A1776">
        <v>0</v>
      </c>
      <c r="B1776">
        <v>0</v>
      </c>
      <c r="C1776">
        <v>1</v>
      </c>
      <c r="E1776" s="87">
        <f t="shared" si="541"/>
        <v>0</v>
      </c>
      <c r="F1776" s="87">
        <f t="shared" si="542"/>
        <v>1</v>
      </c>
      <c r="G1776" s="87">
        <f t="shared" si="543"/>
        <v>0.5</v>
      </c>
      <c r="H1776" s="87">
        <f t="shared" si="544"/>
        <v>0.5</v>
      </c>
      <c r="I1776" s="87">
        <f t="shared" si="545"/>
        <v>-0.69314718055994529</v>
      </c>
      <c r="K1776" s="76">
        <f t="shared" si="546"/>
        <v>0.605195533283861</v>
      </c>
      <c r="L1776" s="76">
        <f t="shared" si="547"/>
        <v>1.8316103146534117</v>
      </c>
      <c r="M1776" s="76">
        <f t="shared" si="548"/>
        <v>0.64684406084231982</v>
      </c>
      <c r="N1776" s="76">
        <f t="shared" si="549"/>
        <v>0.35315593915768018</v>
      </c>
      <c r="O1776" s="76">
        <f t="shared" si="550"/>
        <v>-1.0408455656056446</v>
      </c>
      <c r="Q1776" s="76">
        <f t="shared" si="551"/>
        <v>0.605195533283861</v>
      </c>
      <c r="R1776" s="76">
        <f t="shared" si="552"/>
        <v>1.8316103146534117</v>
      </c>
      <c r="S1776" s="76">
        <f t="shared" si="553"/>
        <v>0.64684406084231982</v>
      </c>
      <c r="T1776" s="76">
        <f t="shared" si="554"/>
        <v>0.35315593915768018</v>
      </c>
      <c r="U1776" s="76">
        <f t="shared" si="555"/>
        <v>-1.0408455656056446</v>
      </c>
      <c r="W1776" s="76">
        <f t="shared" si="556"/>
        <v>0</v>
      </c>
      <c r="X1776" s="76">
        <f t="shared" si="557"/>
        <v>1</v>
      </c>
      <c r="Y1776" s="76">
        <f t="shared" si="558"/>
        <v>0.5</v>
      </c>
      <c r="Z1776" s="76">
        <f t="shared" si="540"/>
        <v>0.5</v>
      </c>
      <c r="AA1776" s="76">
        <f t="shared" si="559"/>
        <v>-0.69314718055994529</v>
      </c>
    </row>
    <row r="1777" spans="1:27" x14ac:dyDescent="0.25">
      <c r="A1777">
        <v>0</v>
      </c>
      <c r="B1777">
        <v>0</v>
      </c>
      <c r="C1777">
        <v>1</v>
      </c>
      <c r="E1777" s="87">
        <f t="shared" si="541"/>
        <v>0</v>
      </c>
      <c r="F1777" s="87">
        <f t="shared" si="542"/>
        <v>1</v>
      </c>
      <c r="G1777" s="87">
        <f t="shared" si="543"/>
        <v>0.5</v>
      </c>
      <c r="H1777" s="87">
        <f t="shared" si="544"/>
        <v>0.5</v>
      </c>
      <c r="I1777" s="87">
        <f t="shared" si="545"/>
        <v>-0.69314718055994529</v>
      </c>
      <c r="K1777" s="76">
        <f t="shared" si="546"/>
        <v>0.605195533283861</v>
      </c>
      <c r="L1777" s="76">
        <f t="shared" si="547"/>
        <v>1.8316103146534117</v>
      </c>
      <c r="M1777" s="76">
        <f t="shared" si="548"/>
        <v>0.64684406084231982</v>
      </c>
      <c r="N1777" s="76">
        <f t="shared" si="549"/>
        <v>0.35315593915768018</v>
      </c>
      <c r="O1777" s="76">
        <f t="shared" si="550"/>
        <v>-1.0408455656056446</v>
      </c>
      <c r="Q1777" s="76">
        <f t="shared" si="551"/>
        <v>0.605195533283861</v>
      </c>
      <c r="R1777" s="76">
        <f t="shared" si="552"/>
        <v>1.8316103146534117</v>
      </c>
      <c r="S1777" s="76">
        <f t="shared" si="553"/>
        <v>0.64684406084231982</v>
      </c>
      <c r="T1777" s="76">
        <f t="shared" si="554"/>
        <v>0.35315593915768018</v>
      </c>
      <c r="U1777" s="76">
        <f t="shared" si="555"/>
        <v>-1.0408455656056446</v>
      </c>
      <c r="W1777" s="76">
        <f t="shared" si="556"/>
        <v>0</v>
      </c>
      <c r="X1777" s="76">
        <f t="shared" si="557"/>
        <v>1</v>
      </c>
      <c r="Y1777" s="76">
        <f t="shared" si="558"/>
        <v>0.5</v>
      </c>
      <c r="Z1777" s="76">
        <f t="shared" si="540"/>
        <v>0.5</v>
      </c>
      <c r="AA1777" s="76">
        <f t="shared" si="559"/>
        <v>-0.69314718055994529</v>
      </c>
    </row>
    <row r="1778" spans="1:27" x14ac:dyDescent="0.25">
      <c r="A1778">
        <v>0</v>
      </c>
      <c r="B1778">
        <v>1</v>
      </c>
      <c r="C1778">
        <v>0</v>
      </c>
      <c r="E1778" s="87">
        <f t="shared" si="541"/>
        <v>1.462280267582817</v>
      </c>
      <c r="F1778" s="87">
        <f t="shared" si="542"/>
        <v>4.3157894714615983</v>
      </c>
      <c r="G1778" s="87">
        <f t="shared" si="543"/>
        <v>0.81188118804015652</v>
      </c>
      <c r="H1778" s="87">
        <f t="shared" si="544"/>
        <v>0.18811881195984348</v>
      </c>
      <c r="I1778" s="87">
        <f t="shared" si="545"/>
        <v>-1.6706815372567037</v>
      </c>
      <c r="K1778" s="76">
        <f t="shared" si="546"/>
        <v>1.462280267582817</v>
      </c>
      <c r="L1778" s="76">
        <f t="shared" si="547"/>
        <v>4.3157894714615983</v>
      </c>
      <c r="M1778" s="76">
        <f t="shared" si="548"/>
        <v>0.81188118804015652</v>
      </c>
      <c r="N1778" s="76">
        <f t="shared" si="549"/>
        <v>0.18811881195984348</v>
      </c>
      <c r="O1778" s="76">
        <f t="shared" si="550"/>
        <v>-1.6706815372567037</v>
      </c>
      <c r="Q1778" s="76">
        <f t="shared" si="551"/>
        <v>1.462280267582817</v>
      </c>
      <c r="R1778" s="76">
        <f t="shared" si="552"/>
        <v>4.3157894714615983</v>
      </c>
      <c r="S1778" s="76">
        <f t="shared" si="553"/>
        <v>0.81188118804015652</v>
      </c>
      <c r="T1778" s="76">
        <f t="shared" si="554"/>
        <v>0.18811881195984348</v>
      </c>
      <c r="U1778" s="76">
        <f t="shared" si="555"/>
        <v>-1.6706815372567037</v>
      </c>
      <c r="W1778" s="76">
        <f t="shared" si="556"/>
        <v>0</v>
      </c>
      <c r="X1778" s="76">
        <f t="shared" si="557"/>
        <v>1</v>
      </c>
      <c r="Y1778" s="76">
        <f t="shared" si="558"/>
        <v>0.5</v>
      </c>
      <c r="Z1778" s="76">
        <f t="shared" si="540"/>
        <v>0.5</v>
      </c>
      <c r="AA1778" s="76">
        <f t="shared" si="559"/>
        <v>-0.69314718055994529</v>
      </c>
    </row>
    <row r="1779" spans="1:27" x14ac:dyDescent="0.25">
      <c r="A1779">
        <v>0</v>
      </c>
      <c r="B1779">
        <v>0</v>
      </c>
      <c r="C1779">
        <v>0</v>
      </c>
      <c r="E1779" s="87">
        <f t="shared" si="541"/>
        <v>0</v>
      </c>
      <c r="F1779" s="87">
        <f t="shared" si="542"/>
        <v>1</v>
      </c>
      <c r="G1779" s="87">
        <f t="shared" si="543"/>
        <v>0.5</v>
      </c>
      <c r="H1779" s="87">
        <f t="shared" si="544"/>
        <v>0.5</v>
      </c>
      <c r="I1779" s="87">
        <f t="shared" si="545"/>
        <v>-0.69314718055994529</v>
      </c>
      <c r="K1779" s="76">
        <f t="shared" si="546"/>
        <v>0</v>
      </c>
      <c r="L1779" s="76">
        <f t="shared" si="547"/>
        <v>1</v>
      </c>
      <c r="M1779" s="76">
        <f t="shared" si="548"/>
        <v>0.5</v>
      </c>
      <c r="N1779" s="76">
        <f t="shared" si="549"/>
        <v>0.5</v>
      </c>
      <c r="O1779" s="76">
        <f t="shared" si="550"/>
        <v>-0.69314718055994529</v>
      </c>
      <c r="Q1779" s="76">
        <f t="shared" si="551"/>
        <v>0</v>
      </c>
      <c r="R1779" s="76">
        <f t="shared" si="552"/>
        <v>1</v>
      </c>
      <c r="S1779" s="76">
        <f t="shared" si="553"/>
        <v>0.5</v>
      </c>
      <c r="T1779" s="76">
        <f t="shared" si="554"/>
        <v>0.5</v>
      </c>
      <c r="U1779" s="76">
        <f t="shared" si="555"/>
        <v>-0.69314718055994529</v>
      </c>
      <c r="W1779" s="76">
        <f t="shared" si="556"/>
        <v>0</v>
      </c>
      <c r="X1779" s="76">
        <f t="shared" si="557"/>
        <v>1</v>
      </c>
      <c r="Y1779" s="76">
        <f t="shared" si="558"/>
        <v>0.5</v>
      </c>
      <c r="Z1779" s="76">
        <f t="shared" si="540"/>
        <v>0.5</v>
      </c>
      <c r="AA1779" s="76">
        <f t="shared" si="559"/>
        <v>-0.69314718055994529</v>
      </c>
    </row>
    <row r="1780" spans="1:27" x14ac:dyDescent="0.25">
      <c r="A1780">
        <v>0</v>
      </c>
      <c r="B1780">
        <v>0</v>
      </c>
      <c r="C1780">
        <v>0</v>
      </c>
      <c r="E1780" s="87">
        <f t="shared" si="541"/>
        <v>0</v>
      </c>
      <c r="F1780" s="87">
        <f t="shared" si="542"/>
        <v>1</v>
      </c>
      <c r="G1780" s="87">
        <f t="shared" si="543"/>
        <v>0.5</v>
      </c>
      <c r="H1780" s="87">
        <f t="shared" si="544"/>
        <v>0.5</v>
      </c>
      <c r="I1780" s="87">
        <f t="shared" si="545"/>
        <v>-0.69314718055994529</v>
      </c>
      <c r="K1780" s="76">
        <f t="shared" si="546"/>
        <v>0</v>
      </c>
      <c r="L1780" s="76">
        <f t="shared" si="547"/>
        <v>1</v>
      </c>
      <c r="M1780" s="76">
        <f t="shared" si="548"/>
        <v>0.5</v>
      </c>
      <c r="N1780" s="76">
        <f t="shared" si="549"/>
        <v>0.5</v>
      </c>
      <c r="O1780" s="76">
        <f t="shared" si="550"/>
        <v>-0.69314718055994529</v>
      </c>
      <c r="Q1780" s="76">
        <f t="shared" si="551"/>
        <v>0</v>
      </c>
      <c r="R1780" s="76">
        <f t="shared" si="552"/>
        <v>1</v>
      </c>
      <c r="S1780" s="76">
        <f t="shared" si="553"/>
        <v>0.5</v>
      </c>
      <c r="T1780" s="76">
        <f t="shared" si="554"/>
        <v>0.5</v>
      </c>
      <c r="U1780" s="76">
        <f t="shared" si="555"/>
        <v>-0.69314718055994529</v>
      </c>
      <c r="W1780" s="76">
        <f t="shared" si="556"/>
        <v>0</v>
      </c>
      <c r="X1780" s="76">
        <f t="shared" si="557"/>
        <v>1</v>
      </c>
      <c r="Y1780" s="76">
        <f t="shared" si="558"/>
        <v>0.5</v>
      </c>
      <c r="Z1780" s="76">
        <f t="shared" si="540"/>
        <v>0.5</v>
      </c>
      <c r="AA1780" s="76">
        <f t="shared" si="559"/>
        <v>-0.69314718055994529</v>
      </c>
    </row>
    <row r="1781" spans="1:27" x14ac:dyDescent="0.25">
      <c r="A1781">
        <v>0</v>
      </c>
      <c r="B1781">
        <v>1</v>
      </c>
      <c r="C1781">
        <v>0</v>
      </c>
      <c r="E1781" s="87">
        <f t="shared" si="541"/>
        <v>1.462280267582817</v>
      </c>
      <c r="F1781" s="87">
        <f t="shared" si="542"/>
        <v>4.3157894714615983</v>
      </c>
      <c r="G1781" s="87">
        <f t="shared" si="543"/>
        <v>0.81188118804015652</v>
      </c>
      <c r="H1781" s="87">
        <f t="shared" si="544"/>
        <v>0.18811881195984348</v>
      </c>
      <c r="I1781" s="87">
        <f t="shared" si="545"/>
        <v>-1.6706815372567037</v>
      </c>
      <c r="K1781" s="76">
        <f t="shared" si="546"/>
        <v>1.462280267582817</v>
      </c>
      <c r="L1781" s="76">
        <f t="shared" si="547"/>
        <v>4.3157894714615983</v>
      </c>
      <c r="M1781" s="76">
        <f t="shared" si="548"/>
        <v>0.81188118804015652</v>
      </c>
      <c r="N1781" s="76">
        <f t="shared" si="549"/>
        <v>0.18811881195984348</v>
      </c>
      <c r="O1781" s="76">
        <f t="shared" si="550"/>
        <v>-1.6706815372567037</v>
      </c>
      <c r="Q1781" s="76">
        <f t="shared" si="551"/>
        <v>1.462280267582817</v>
      </c>
      <c r="R1781" s="76">
        <f t="shared" si="552"/>
        <v>4.3157894714615983</v>
      </c>
      <c r="S1781" s="76">
        <f t="shared" si="553"/>
        <v>0.81188118804015652</v>
      </c>
      <c r="T1781" s="76">
        <f t="shared" si="554"/>
        <v>0.18811881195984348</v>
      </c>
      <c r="U1781" s="76">
        <f t="shared" si="555"/>
        <v>-1.6706815372567037</v>
      </c>
      <c r="W1781" s="76">
        <f t="shared" si="556"/>
        <v>0</v>
      </c>
      <c r="X1781" s="76">
        <f t="shared" si="557"/>
        <v>1</v>
      </c>
      <c r="Y1781" s="76">
        <f t="shared" si="558"/>
        <v>0.5</v>
      </c>
      <c r="Z1781" s="76">
        <f t="shared" si="540"/>
        <v>0.5</v>
      </c>
      <c r="AA1781" s="76">
        <f t="shared" si="559"/>
        <v>-0.69314718055994529</v>
      </c>
    </row>
    <row r="1782" spans="1:27" x14ac:dyDescent="0.25">
      <c r="A1782">
        <v>0</v>
      </c>
      <c r="B1782">
        <v>1</v>
      </c>
      <c r="C1782">
        <v>1</v>
      </c>
      <c r="E1782" s="87">
        <f t="shared" si="541"/>
        <v>1.462280267582817</v>
      </c>
      <c r="F1782" s="87">
        <f t="shared" si="542"/>
        <v>4.3157894714615983</v>
      </c>
      <c r="G1782" s="87">
        <f t="shared" si="543"/>
        <v>0.81188118804015652</v>
      </c>
      <c r="H1782" s="87">
        <f t="shared" si="544"/>
        <v>0.18811881195984348</v>
      </c>
      <c r="I1782" s="87">
        <f t="shared" si="545"/>
        <v>-1.6706815372567037</v>
      </c>
      <c r="K1782" s="76">
        <f t="shared" si="546"/>
        <v>2.0674758008666778</v>
      </c>
      <c r="L1782" s="76">
        <f t="shared" si="547"/>
        <v>7.9048445118016568</v>
      </c>
      <c r="M1782" s="76">
        <f t="shared" si="548"/>
        <v>0.88770157652110693</v>
      </c>
      <c r="N1782" s="76">
        <f t="shared" si="549"/>
        <v>0.11229842347889307</v>
      </c>
      <c r="O1782" s="76">
        <f t="shared" si="550"/>
        <v>-2.1865954558145249</v>
      </c>
      <c r="Q1782" s="76">
        <f t="shared" si="551"/>
        <v>4.0773020688385255</v>
      </c>
      <c r="R1782" s="76">
        <f t="shared" si="552"/>
        <v>58.986114505249297</v>
      </c>
      <c r="S1782" s="76">
        <f t="shared" si="553"/>
        <v>0.98332947535862669</v>
      </c>
      <c r="T1782" s="76">
        <f t="shared" si="554"/>
        <v>1.6670524641373308E-2</v>
      </c>
      <c r="U1782" s="76">
        <f t="shared" si="555"/>
        <v>-4.0941131105267123</v>
      </c>
      <c r="W1782" s="76">
        <f t="shared" si="556"/>
        <v>0</v>
      </c>
      <c r="X1782" s="76">
        <f t="shared" si="557"/>
        <v>1</v>
      </c>
      <c r="Y1782" s="76">
        <f t="shared" si="558"/>
        <v>0.5</v>
      </c>
      <c r="Z1782" s="76">
        <f t="shared" si="540"/>
        <v>0.5</v>
      </c>
      <c r="AA1782" s="76">
        <f t="shared" si="559"/>
        <v>-0.69314718055994529</v>
      </c>
    </row>
    <row r="1783" spans="1:27" x14ac:dyDescent="0.25">
      <c r="A1783">
        <v>0</v>
      </c>
      <c r="B1783">
        <v>1</v>
      </c>
      <c r="C1783">
        <v>0</v>
      </c>
      <c r="E1783" s="87">
        <f t="shared" si="541"/>
        <v>1.462280267582817</v>
      </c>
      <c r="F1783" s="87">
        <f t="shared" si="542"/>
        <v>4.3157894714615983</v>
      </c>
      <c r="G1783" s="87">
        <f t="shared" si="543"/>
        <v>0.81188118804015652</v>
      </c>
      <c r="H1783" s="87">
        <f t="shared" si="544"/>
        <v>0.18811881195984348</v>
      </c>
      <c r="I1783" s="87">
        <f t="shared" si="545"/>
        <v>-1.6706815372567037</v>
      </c>
      <c r="K1783" s="76">
        <f t="shared" si="546"/>
        <v>1.462280267582817</v>
      </c>
      <c r="L1783" s="76">
        <f t="shared" si="547"/>
        <v>4.3157894714615983</v>
      </c>
      <c r="M1783" s="76">
        <f t="shared" si="548"/>
        <v>0.81188118804015652</v>
      </c>
      <c r="N1783" s="76">
        <f t="shared" si="549"/>
        <v>0.18811881195984348</v>
      </c>
      <c r="O1783" s="76">
        <f t="shared" si="550"/>
        <v>-1.6706815372567037</v>
      </c>
      <c r="Q1783" s="76">
        <f t="shared" si="551"/>
        <v>1.462280267582817</v>
      </c>
      <c r="R1783" s="76">
        <f t="shared" si="552"/>
        <v>4.3157894714615983</v>
      </c>
      <c r="S1783" s="76">
        <f t="shared" si="553"/>
        <v>0.81188118804015652</v>
      </c>
      <c r="T1783" s="76">
        <f t="shared" si="554"/>
        <v>0.18811881195984348</v>
      </c>
      <c r="U1783" s="76">
        <f t="shared" si="555"/>
        <v>-1.6706815372567037</v>
      </c>
      <c r="W1783" s="76">
        <f t="shared" si="556"/>
        <v>0</v>
      </c>
      <c r="X1783" s="76">
        <f t="shared" si="557"/>
        <v>1</v>
      </c>
      <c r="Y1783" s="76">
        <f t="shared" si="558"/>
        <v>0.5</v>
      </c>
      <c r="Z1783" s="76">
        <f t="shared" si="540"/>
        <v>0.5</v>
      </c>
      <c r="AA1783" s="76">
        <f t="shared" si="559"/>
        <v>-0.69314718055994529</v>
      </c>
    </row>
    <row r="1784" spans="1:27" x14ac:dyDescent="0.25">
      <c r="A1784">
        <v>0</v>
      </c>
      <c r="B1784">
        <v>1</v>
      </c>
      <c r="C1784">
        <v>0</v>
      </c>
      <c r="E1784" s="87">
        <f t="shared" si="541"/>
        <v>1.462280267582817</v>
      </c>
      <c r="F1784" s="87">
        <f t="shared" si="542"/>
        <v>4.3157894714615983</v>
      </c>
      <c r="G1784" s="87">
        <f t="shared" si="543"/>
        <v>0.81188118804015652</v>
      </c>
      <c r="H1784" s="87">
        <f t="shared" si="544"/>
        <v>0.18811881195984348</v>
      </c>
      <c r="I1784" s="87">
        <f t="shared" si="545"/>
        <v>-1.6706815372567037</v>
      </c>
      <c r="K1784" s="76">
        <f t="shared" si="546"/>
        <v>1.462280267582817</v>
      </c>
      <c r="L1784" s="76">
        <f t="shared" si="547"/>
        <v>4.3157894714615983</v>
      </c>
      <c r="M1784" s="76">
        <f t="shared" si="548"/>
        <v>0.81188118804015652</v>
      </c>
      <c r="N1784" s="76">
        <f t="shared" si="549"/>
        <v>0.18811881195984348</v>
      </c>
      <c r="O1784" s="76">
        <f t="shared" si="550"/>
        <v>-1.6706815372567037</v>
      </c>
      <c r="Q1784" s="76">
        <f t="shared" si="551"/>
        <v>1.462280267582817</v>
      </c>
      <c r="R1784" s="76">
        <f t="shared" si="552"/>
        <v>4.3157894714615983</v>
      </c>
      <c r="S1784" s="76">
        <f t="shared" si="553"/>
        <v>0.81188118804015652</v>
      </c>
      <c r="T1784" s="76">
        <f t="shared" si="554"/>
        <v>0.18811881195984348</v>
      </c>
      <c r="U1784" s="76">
        <f t="shared" si="555"/>
        <v>-1.6706815372567037</v>
      </c>
      <c r="W1784" s="76">
        <f t="shared" si="556"/>
        <v>0</v>
      </c>
      <c r="X1784" s="76">
        <f t="shared" si="557"/>
        <v>1</v>
      </c>
      <c r="Y1784" s="76">
        <f t="shared" si="558"/>
        <v>0.5</v>
      </c>
      <c r="Z1784" s="76">
        <f t="shared" si="540"/>
        <v>0.5</v>
      </c>
      <c r="AA1784" s="76">
        <f t="shared" si="559"/>
        <v>-0.69314718055994529</v>
      </c>
    </row>
    <row r="1785" spans="1:27" x14ac:dyDescent="0.25">
      <c r="A1785">
        <v>0</v>
      </c>
      <c r="B1785">
        <v>0</v>
      </c>
      <c r="C1785">
        <v>0</v>
      </c>
      <c r="E1785" s="87">
        <f t="shared" si="541"/>
        <v>0</v>
      </c>
      <c r="F1785" s="87">
        <f t="shared" si="542"/>
        <v>1</v>
      </c>
      <c r="G1785" s="87">
        <f t="shared" si="543"/>
        <v>0.5</v>
      </c>
      <c r="H1785" s="87">
        <f t="shared" si="544"/>
        <v>0.5</v>
      </c>
      <c r="I1785" s="87">
        <f t="shared" si="545"/>
        <v>-0.69314718055994529</v>
      </c>
      <c r="K1785" s="76">
        <f t="shared" si="546"/>
        <v>0</v>
      </c>
      <c r="L1785" s="76">
        <f t="shared" si="547"/>
        <v>1</v>
      </c>
      <c r="M1785" s="76">
        <f t="shared" si="548"/>
        <v>0.5</v>
      </c>
      <c r="N1785" s="76">
        <f t="shared" si="549"/>
        <v>0.5</v>
      </c>
      <c r="O1785" s="76">
        <f t="shared" si="550"/>
        <v>-0.69314718055994529</v>
      </c>
      <c r="Q1785" s="76">
        <f t="shared" si="551"/>
        <v>0</v>
      </c>
      <c r="R1785" s="76">
        <f t="shared" si="552"/>
        <v>1</v>
      </c>
      <c r="S1785" s="76">
        <f t="shared" si="553"/>
        <v>0.5</v>
      </c>
      <c r="T1785" s="76">
        <f t="shared" si="554"/>
        <v>0.5</v>
      </c>
      <c r="U1785" s="76">
        <f t="shared" si="555"/>
        <v>-0.69314718055994529</v>
      </c>
      <c r="W1785" s="76">
        <f t="shared" si="556"/>
        <v>0</v>
      </c>
      <c r="X1785" s="76">
        <f t="shared" si="557"/>
        <v>1</v>
      </c>
      <c r="Y1785" s="76">
        <f t="shared" si="558"/>
        <v>0.5</v>
      </c>
      <c r="Z1785" s="76">
        <f t="shared" si="540"/>
        <v>0.5</v>
      </c>
      <c r="AA1785" s="76">
        <f t="shared" si="559"/>
        <v>-0.69314718055994529</v>
      </c>
    </row>
    <row r="1786" spans="1:27" x14ac:dyDescent="0.25">
      <c r="A1786">
        <v>0</v>
      </c>
      <c r="B1786">
        <v>0</v>
      </c>
      <c r="C1786">
        <v>1</v>
      </c>
      <c r="E1786" s="87">
        <f t="shared" si="541"/>
        <v>0</v>
      </c>
      <c r="F1786" s="87">
        <f t="shared" si="542"/>
        <v>1</v>
      </c>
      <c r="G1786" s="87">
        <f t="shared" si="543"/>
        <v>0.5</v>
      </c>
      <c r="H1786" s="87">
        <f t="shared" si="544"/>
        <v>0.5</v>
      </c>
      <c r="I1786" s="87">
        <f t="shared" si="545"/>
        <v>-0.69314718055994529</v>
      </c>
      <c r="K1786" s="76">
        <f t="shared" si="546"/>
        <v>0.605195533283861</v>
      </c>
      <c r="L1786" s="76">
        <f t="shared" si="547"/>
        <v>1.8316103146534117</v>
      </c>
      <c r="M1786" s="76">
        <f t="shared" si="548"/>
        <v>0.64684406084231982</v>
      </c>
      <c r="N1786" s="76">
        <f t="shared" si="549"/>
        <v>0.35315593915768018</v>
      </c>
      <c r="O1786" s="76">
        <f t="shared" si="550"/>
        <v>-1.0408455656056446</v>
      </c>
      <c r="Q1786" s="76">
        <f t="shared" si="551"/>
        <v>0.605195533283861</v>
      </c>
      <c r="R1786" s="76">
        <f t="shared" si="552"/>
        <v>1.8316103146534117</v>
      </c>
      <c r="S1786" s="76">
        <f t="shared" si="553"/>
        <v>0.64684406084231982</v>
      </c>
      <c r="T1786" s="76">
        <f t="shared" si="554"/>
        <v>0.35315593915768018</v>
      </c>
      <c r="U1786" s="76">
        <f t="shared" si="555"/>
        <v>-1.0408455656056446</v>
      </c>
      <c r="W1786" s="76">
        <f t="shared" si="556"/>
        <v>0</v>
      </c>
      <c r="X1786" s="76">
        <f t="shared" si="557"/>
        <v>1</v>
      </c>
      <c r="Y1786" s="76">
        <f t="shared" si="558"/>
        <v>0.5</v>
      </c>
      <c r="Z1786" s="76">
        <f t="shared" si="540"/>
        <v>0.5</v>
      </c>
      <c r="AA1786" s="76">
        <f t="shared" si="559"/>
        <v>-0.69314718055994529</v>
      </c>
    </row>
    <row r="1787" spans="1:27" x14ac:dyDescent="0.25">
      <c r="A1787">
        <v>0</v>
      </c>
      <c r="B1787">
        <v>0</v>
      </c>
      <c r="C1787">
        <v>0</v>
      </c>
      <c r="E1787" s="87">
        <f t="shared" si="541"/>
        <v>0</v>
      </c>
      <c r="F1787" s="87">
        <f t="shared" si="542"/>
        <v>1</v>
      </c>
      <c r="G1787" s="87">
        <f t="shared" si="543"/>
        <v>0.5</v>
      </c>
      <c r="H1787" s="87">
        <f t="shared" si="544"/>
        <v>0.5</v>
      </c>
      <c r="I1787" s="87">
        <f t="shared" si="545"/>
        <v>-0.69314718055994529</v>
      </c>
      <c r="K1787" s="76">
        <f t="shared" si="546"/>
        <v>0</v>
      </c>
      <c r="L1787" s="76">
        <f t="shared" si="547"/>
        <v>1</v>
      </c>
      <c r="M1787" s="76">
        <f t="shared" si="548"/>
        <v>0.5</v>
      </c>
      <c r="N1787" s="76">
        <f t="shared" si="549"/>
        <v>0.5</v>
      </c>
      <c r="O1787" s="76">
        <f t="shared" si="550"/>
        <v>-0.69314718055994529</v>
      </c>
      <c r="Q1787" s="76">
        <f t="shared" si="551"/>
        <v>0</v>
      </c>
      <c r="R1787" s="76">
        <f t="shared" si="552"/>
        <v>1</v>
      </c>
      <c r="S1787" s="76">
        <f t="shared" si="553"/>
        <v>0.5</v>
      </c>
      <c r="T1787" s="76">
        <f t="shared" si="554"/>
        <v>0.5</v>
      </c>
      <c r="U1787" s="76">
        <f t="shared" si="555"/>
        <v>-0.69314718055994529</v>
      </c>
      <c r="W1787" s="76">
        <f t="shared" si="556"/>
        <v>0</v>
      </c>
      <c r="X1787" s="76">
        <f t="shared" si="557"/>
        <v>1</v>
      </c>
      <c r="Y1787" s="76">
        <f t="shared" si="558"/>
        <v>0.5</v>
      </c>
      <c r="Z1787" s="76">
        <f t="shared" si="540"/>
        <v>0.5</v>
      </c>
      <c r="AA1787" s="76">
        <f t="shared" si="559"/>
        <v>-0.69314718055994529</v>
      </c>
    </row>
    <row r="1788" spans="1:27" x14ac:dyDescent="0.25">
      <c r="A1788">
        <v>0</v>
      </c>
      <c r="B1788">
        <v>0</v>
      </c>
      <c r="C1788">
        <v>0</v>
      </c>
      <c r="E1788" s="87">
        <f t="shared" si="541"/>
        <v>0</v>
      </c>
      <c r="F1788" s="87">
        <f t="shared" si="542"/>
        <v>1</v>
      </c>
      <c r="G1788" s="87">
        <f t="shared" si="543"/>
        <v>0.5</v>
      </c>
      <c r="H1788" s="87">
        <f t="shared" si="544"/>
        <v>0.5</v>
      </c>
      <c r="I1788" s="87">
        <f t="shared" si="545"/>
        <v>-0.69314718055994529</v>
      </c>
      <c r="K1788" s="76">
        <f t="shared" si="546"/>
        <v>0</v>
      </c>
      <c r="L1788" s="76">
        <f t="shared" si="547"/>
        <v>1</v>
      </c>
      <c r="M1788" s="76">
        <f t="shared" si="548"/>
        <v>0.5</v>
      </c>
      <c r="N1788" s="76">
        <f t="shared" si="549"/>
        <v>0.5</v>
      </c>
      <c r="O1788" s="76">
        <f t="shared" si="550"/>
        <v>-0.69314718055994529</v>
      </c>
      <c r="Q1788" s="76">
        <f t="shared" si="551"/>
        <v>0</v>
      </c>
      <c r="R1788" s="76">
        <f t="shared" si="552"/>
        <v>1</v>
      </c>
      <c r="S1788" s="76">
        <f t="shared" si="553"/>
        <v>0.5</v>
      </c>
      <c r="T1788" s="76">
        <f t="shared" si="554"/>
        <v>0.5</v>
      </c>
      <c r="U1788" s="76">
        <f t="shared" si="555"/>
        <v>-0.69314718055994529</v>
      </c>
      <c r="W1788" s="76">
        <f t="shared" si="556"/>
        <v>0</v>
      </c>
      <c r="X1788" s="76">
        <f t="shared" si="557"/>
        <v>1</v>
      </c>
      <c r="Y1788" s="76">
        <f t="shared" si="558"/>
        <v>0.5</v>
      </c>
      <c r="Z1788" s="76">
        <f t="shared" si="540"/>
        <v>0.5</v>
      </c>
      <c r="AA1788" s="76">
        <f t="shared" si="559"/>
        <v>-0.69314718055994529</v>
      </c>
    </row>
    <row r="1789" spans="1:27" x14ac:dyDescent="0.25">
      <c r="A1789">
        <v>0</v>
      </c>
      <c r="B1789">
        <v>0</v>
      </c>
      <c r="C1789">
        <v>0</v>
      </c>
      <c r="E1789" s="87">
        <f t="shared" si="541"/>
        <v>0</v>
      </c>
      <c r="F1789" s="87">
        <f t="shared" si="542"/>
        <v>1</v>
      </c>
      <c r="G1789" s="87">
        <f t="shared" si="543"/>
        <v>0.5</v>
      </c>
      <c r="H1789" s="87">
        <f t="shared" si="544"/>
        <v>0.5</v>
      </c>
      <c r="I1789" s="87">
        <f t="shared" si="545"/>
        <v>-0.69314718055994529</v>
      </c>
      <c r="K1789" s="76">
        <f t="shared" si="546"/>
        <v>0</v>
      </c>
      <c r="L1789" s="76">
        <f t="shared" si="547"/>
        <v>1</v>
      </c>
      <c r="M1789" s="76">
        <f t="shared" si="548"/>
        <v>0.5</v>
      </c>
      <c r="N1789" s="76">
        <f t="shared" si="549"/>
        <v>0.5</v>
      </c>
      <c r="O1789" s="76">
        <f t="shared" si="550"/>
        <v>-0.69314718055994529</v>
      </c>
      <c r="Q1789" s="76">
        <f t="shared" si="551"/>
        <v>0</v>
      </c>
      <c r="R1789" s="76">
        <f t="shared" si="552"/>
        <v>1</v>
      </c>
      <c r="S1789" s="76">
        <f t="shared" si="553"/>
        <v>0.5</v>
      </c>
      <c r="T1789" s="76">
        <f t="shared" si="554"/>
        <v>0.5</v>
      </c>
      <c r="U1789" s="76">
        <f t="shared" si="555"/>
        <v>-0.69314718055994529</v>
      </c>
      <c r="W1789" s="76">
        <f t="shared" si="556"/>
        <v>0</v>
      </c>
      <c r="X1789" s="76">
        <f t="shared" si="557"/>
        <v>1</v>
      </c>
      <c r="Y1789" s="76">
        <f t="shared" si="558"/>
        <v>0.5</v>
      </c>
      <c r="Z1789" s="76">
        <f t="shared" si="540"/>
        <v>0.5</v>
      </c>
      <c r="AA1789" s="76">
        <f t="shared" si="559"/>
        <v>-0.69314718055994529</v>
      </c>
    </row>
    <row r="1790" spans="1:27" x14ac:dyDescent="0.25">
      <c r="A1790">
        <v>0</v>
      </c>
      <c r="B1790">
        <v>0</v>
      </c>
      <c r="C1790">
        <v>1</v>
      </c>
      <c r="E1790" s="87">
        <f t="shared" si="541"/>
        <v>0</v>
      </c>
      <c r="F1790" s="87">
        <f t="shared" si="542"/>
        <v>1</v>
      </c>
      <c r="G1790" s="87">
        <f t="shared" si="543"/>
        <v>0.5</v>
      </c>
      <c r="H1790" s="87">
        <f t="shared" si="544"/>
        <v>0.5</v>
      </c>
      <c r="I1790" s="87">
        <f t="shared" si="545"/>
        <v>-0.69314718055994529</v>
      </c>
      <c r="K1790" s="76">
        <f t="shared" si="546"/>
        <v>0.605195533283861</v>
      </c>
      <c r="L1790" s="76">
        <f t="shared" si="547"/>
        <v>1.8316103146534117</v>
      </c>
      <c r="M1790" s="76">
        <f t="shared" si="548"/>
        <v>0.64684406084231982</v>
      </c>
      <c r="N1790" s="76">
        <f t="shared" si="549"/>
        <v>0.35315593915768018</v>
      </c>
      <c r="O1790" s="76">
        <f t="shared" si="550"/>
        <v>-1.0408455656056446</v>
      </c>
      <c r="Q1790" s="76">
        <f t="shared" si="551"/>
        <v>0.605195533283861</v>
      </c>
      <c r="R1790" s="76">
        <f t="shared" si="552"/>
        <v>1.8316103146534117</v>
      </c>
      <c r="S1790" s="76">
        <f t="shared" si="553"/>
        <v>0.64684406084231982</v>
      </c>
      <c r="T1790" s="76">
        <f t="shared" si="554"/>
        <v>0.35315593915768018</v>
      </c>
      <c r="U1790" s="76">
        <f t="shared" si="555"/>
        <v>-1.0408455656056446</v>
      </c>
      <c r="W1790" s="76">
        <f t="shared" si="556"/>
        <v>0</v>
      </c>
      <c r="X1790" s="76">
        <f t="shared" si="557"/>
        <v>1</v>
      </c>
      <c r="Y1790" s="76">
        <f t="shared" si="558"/>
        <v>0.5</v>
      </c>
      <c r="Z1790" s="76">
        <f t="shared" si="540"/>
        <v>0.5</v>
      </c>
      <c r="AA1790" s="76">
        <f t="shared" si="559"/>
        <v>-0.69314718055994529</v>
      </c>
    </row>
    <row r="1791" spans="1:27" x14ac:dyDescent="0.25">
      <c r="A1791">
        <v>0</v>
      </c>
      <c r="B1791">
        <v>0</v>
      </c>
      <c r="C1791">
        <v>0</v>
      </c>
      <c r="E1791" s="87">
        <f t="shared" si="541"/>
        <v>0</v>
      </c>
      <c r="F1791" s="87">
        <f t="shared" si="542"/>
        <v>1</v>
      </c>
      <c r="G1791" s="87">
        <f t="shared" si="543"/>
        <v>0.5</v>
      </c>
      <c r="H1791" s="87">
        <f t="shared" si="544"/>
        <v>0.5</v>
      </c>
      <c r="I1791" s="87">
        <f t="shared" si="545"/>
        <v>-0.69314718055994529</v>
      </c>
      <c r="K1791" s="76">
        <f t="shared" si="546"/>
        <v>0</v>
      </c>
      <c r="L1791" s="76">
        <f t="shared" si="547"/>
        <v>1</v>
      </c>
      <c r="M1791" s="76">
        <f t="shared" si="548"/>
        <v>0.5</v>
      </c>
      <c r="N1791" s="76">
        <f t="shared" si="549"/>
        <v>0.5</v>
      </c>
      <c r="O1791" s="76">
        <f t="shared" si="550"/>
        <v>-0.69314718055994529</v>
      </c>
      <c r="Q1791" s="76">
        <f t="shared" si="551"/>
        <v>0</v>
      </c>
      <c r="R1791" s="76">
        <f t="shared" si="552"/>
        <v>1</v>
      </c>
      <c r="S1791" s="76">
        <f t="shared" si="553"/>
        <v>0.5</v>
      </c>
      <c r="T1791" s="76">
        <f t="shared" si="554"/>
        <v>0.5</v>
      </c>
      <c r="U1791" s="76">
        <f t="shared" si="555"/>
        <v>-0.69314718055994529</v>
      </c>
      <c r="W1791" s="76">
        <f t="shared" si="556"/>
        <v>0</v>
      </c>
      <c r="X1791" s="76">
        <f t="shared" si="557"/>
        <v>1</v>
      </c>
      <c r="Y1791" s="76">
        <f t="shared" si="558"/>
        <v>0.5</v>
      </c>
      <c r="Z1791" s="76">
        <f t="shared" si="540"/>
        <v>0.5</v>
      </c>
      <c r="AA1791" s="76">
        <f t="shared" si="559"/>
        <v>-0.69314718055994529</v>
      </c>
    </row>
    <row r="1792" spans="1:27" x14ac:dyDescent="0.25">
      <c r="A1792">
        <v>0</v>
      </c>
      <c r="B1792">
        <v>0</v>
      </c>
      <c r="C1792">
        <v>1</v>
      </c>
      <c r="E1792" s="87">
        <f t="shared" si="541"/>
        <v>0</v>
      </c>
      <c r="F1792" s="87">
        <f t="shared" si="542"/>
        <v>1</v>
      </c>
      <c r="G1792" s="87">
        <f t="shared" si="543"/>
        <v>0.5</v>
      </c>
      <c r="H1792" s="87">
        <f t="shared" si="544"/>
        <v>0.5</v>
      </c>
      <c r="I1792" s="87">
        <f t="shared" si="545"/>
        <v>-0.69314718055994529</v>
      </c>
      <c r="K1792" s="76">
        <f t="shared" si="546"/>
        <v>0.605195533283861</v>
      </c>
      <c r="L1792" s="76">
        <f t="shared" si="547"/>
        <v>1.8316103146534117</v>
      </c>
      <c r="M1792" s="76">
        <f t="shared" si="548"/>
        <v>0.64684406084231982</v>
      </c>
      <c r="N1792" s="76">
        <f t="shared" si="549"/>
        <v>0.35315593915768018</v>
      </c>
      <c r="O1792" s="76">
        <f t="shared" si="550"/>
        <v>-1.0408455656056446</v>
      </c>
      <c r="Q1792" s="76">
        <f t="shared" si="551"/>
        <v>0.605195533283861</v>
      </c>
      <c r="R1792" s="76">
        <f t="shared" si="552"/>
        <v>1.8316103146534117</v>
      </c>
      <c r="S1792" s="76">
        <f t="shared" si="553"/>
        <v>0.64684406084231982</v>
      </c>
      <c r="T1792" s="76">
        <f t="shared" si="554"/>
        <v>0.35315593915768018</v>
      </c>
      <c r="U1792" s="76">
        <f t="shared" si="555"/>
        <v>-1.0408455656056446</v>
      </c>
      <c r="W1792" s="76">
        <f t="shared" si="556"/>
        <v>0</v>
      </c>
      <c r="X1792" s="76">
        <f t="shared" si="557"/>
        <v>1</v>
      </c>
      <c r="Y1792" s="76">
        <f t="shared" si="558"/>
        <v>0.5</v>
      </c>
      <c r="Z1792" s="76">
        <f t="shared" si="540"/>
        <v>0.5</v>
      </c>
      <c r="AA1792" s="76">
        <f t="shared" si="559"/>
        <v>-0.69314718055994529</v>
      </c>
    </row>
    <row r="1793" spans="1:27" x14ac:dyDescent="0.25">
      <c r="A1793">
        <v>0</v>
      </c>
      <c r="B1793">
        <v>0</v>
      </c>
      <c r="C1793">
        <v>0</v>
      </c>
      <c r="E1793" s="87">
        <f t="shared" si="541"/>
        <v>0</v>
      </c>
      <c r="F1793" s="87">
        <f t="shared" si="542"/>
        <v>1</v>
      </c>
      <c r="G1793" s="87">
        <f t="shared" si="543"/>
        <v>0.5</v>
      </c>
      <c r="H1793" s="87">
        <f t="shared" si="544"/>
        <v>0.5</v>
      </c>
      <c r="I1793" s="87">
        <f t="shared" si="545"/>
        <v>-0.69314718055994529</v>
      </c>
      <c r="K1793" s="76">
        <f t="shared" si="546"/>
        <v>0</v>
      </c>
      <c r="L1793" s="76">
        <f t="shared" si="547"/>
        <v>1</v>
      </c>
      <c r="M1793" s="76">
        <f t="shared" si="548"/>
        <v>0.5</v>
      </c>
      <c r="N1793" s="76">
        <f t="shared" si="549"/>
        <v>0.5</v>
      </c>
      <c r="O1793" s="76">
        <f t="shared" si="550"/>
        <v>-0.69314718055994529</v>
      </c>
      <c r="Q1793" s="76">
        <f t="shared" si="551"/>
        <v>0</v>
      </c>
      <c r="R1793" s="76">
        <f t="shared" si="552"/>
        <v>1</v>
      </c>
      <c r="S1793" s="76">
        <f t="shared" si="553"/>
        <v>0.5</v>
      </c>
      <c r="T1793" s="76">
        <f t="shared" si="554"/>
        <v>0.5</v>
      </c>
      <c r="U1793" s="76">
        <f t="shared" si="555"/>
        <v>-0.69314718055994529</v>
      </c>
      <c r="W1793" s="76">
        <f t="shared" si="556"/>
        <v>0</v>
      </c>
      <c r="X1793" s="76">
        <f t="shared" si="557"/>
        <v>1</v>
      </c>
      <c r="Y1793" s="76">
        <f t="shared" si="558"/>
        <v>0.5</v>
      </c>
      <c r="Z1793" s="76">
        <f t="shared" si="540"/>
        <v>0.5</v>
      </c>
      <c r="AA1793" s="76">
        <f t="shared" si="559"/>
        <v>-0.69314718055994529</v>
      </c>
    </row>
    <row r="1794" spans="1:27" x14ac:dyDescent="0.25">
      <c r="A1794">
        <v>0</v>
      </c>
      <c r="B1794">
        <v>1</v>
      </c>
      <c r="C1794">
        <v>0</v>
      </c>
      <c r="E1794" s="87">
        <f t="shared" si="541"/>
        <v>1.462280267582817</v>
      </c>
      <c r="F1794" s="87">
        <f t="shared" si="542"/>
        <v>4.3157894714615983</v>
      </c>
      <c r="G1794" s="87">
        <f t="shared" si="543"/>
        <v>0.81188118804015652</v>
      </c>
      <c r="H1794" s="87">
        <f t="shared" si="544"/>
        <v>0.18811881195984348</v>
      </c>
      <c r="I1794" s="87">
        <f t="shared" si="545"/>
        <v>-1.6706815372567037</v>
      </c>
      <c r="K1794" s="76">
        <f t="shared" si="546"/>
        <v>1.462280267582817</v>
      </c>
      <c r="L1794" s="76">
        <f t="shared" si="547"/>
        <v>4.3157894714615983</v>
      </c>
      <c r="M1794" s="76">
        <f t="shared" si="548"/>
        <v>0.81188118804015652</v>
      </c>
      <c r="N1794" s="76">
        <f t="shared" si="549"/>
        <v>0.18811881195984348</v>
      </c>
      <c r="O1794" s="76">
        <f t="shared" si="550"/>
        <v>-1.6706815372567037</v>
      </c>
      <c r="Q1794" s="76">
        <f t="shared" si="551"/>
        <v>1.462280267582817</v>
      </c>
      <c r="R1794" s="76">
        <f t="shared" si="552"/>
        <v>4.3157894714615983</v>
      </c>
      <c r="S1794" s="76">
        <f t="shared" si="553"/>
        <v>0.81188118804015652</v>
      </c>
      <c r="T1794" s="76">
        <f t="shared" si="554"/>
        <v>0.18811881195984348</v>
      </c>
      <c r="U1794" s="76">
        <f t="shared" si="555"/>
        <v>-1.6706815372567037</v>
      </c>
      <c r="W1794" s="76">
        <f t="shared" si="556"/>
        <v>0</v>
      </c>
      <c r="X1794" s="76">
        <f t="shared" si="557"/>
        <v>1</v>
      </c>
      <c r="Y1794" s="76">
        <f t="shared" si="558"/>
        <v>0.5</v>
      </c>
      <c r="Z1794" s="76">
        <f t="shared" si="540"/>
        <v>0.5</v>
      </c>
      <c r="AA1794" s="76">
        <f t="shared" si="559"/>
        <v>-0.69314718055994529</v>
      </c>
    </row>
    <row r="1795" spans="1:27" x14ac:dyDescent="0.25">
      <c r="A1795">
        <v>0</v>
      </c>
      <c r="B1795">
        <v>1</v>
      </c>
      <c r="C1795">
        <v>1</v>
      </c>
      <c r="E1795" s="87">
        <f t="shared" si="541"/>
        <v>1.462280267582817</v>
      </c>
      <c r="F1795" s="87">
        <f t="shared" si="542"/>
        <v>4.3157894714615983</v>
      </c>
      <c r="G1795" s="87">
        <f t="shared" si="543"/>
        <v>0.81188118804015652</v>
      </c>
      <c r="H1795" s="87">
        <f t="shared" si="544"/>
        <v>0.18811881195984348</v>
      </c>
      <c r="I1795" s="87">
        <f t="shared" si="545"/>
        <v>-1.6706815372567037</v>
      </c>
      <c r="K1795" s="76">
        <f t="shared" si="546"/>
        <v>2.0674758008666778</v>
      </c>
      <c r="L1795" s="76">
        <f t="shared" si="547"/>
        <v>7.9048445118016568</v>
      </c>
      <c r="M1795" s="76">
        <f t="shared" si="548"/>
        <v>0.88770157652110693</v>
      </c>
      <c r="N1795" s="76">
        <f t="shared" si="549"/>
        <v>0.11229842347889307</v>
      </c>
      <c r="O1795" s="76">
        <f t="shared" si="550"/>
        <v>-2.1865954558145249</v>
      </c>
      <c r="Q1795" s="76">
        <f t="shared" si="551"/>
        <v>4.0773020688385255</v>
      </c>
      <c r="R1795" s="76">
        <f t="shared" si="552"/>
        <v>58.986114505249297</v>
      </c>
      <c r="S1795" s="76">
        <f t="shared" si="553"/>
        <v>0.98332947535862669</v>
      </c>
      <c r="T1795" s="76">
        <f t="shared" si="554"/>
        <v>1.6670524641373308E-2</v>
      </c>
      <c r="U1795" s="76">
        <f t="shared" si="555"/>
        <v>-4.0941131105267123</v>
      </c>
      <c r="W1795" s="76">
        <f t="shared" si="556"/>
        <v>0</v>
      </c>
      <c r="X1795" s="76">
        <f t="shared" si="557"/>
        <v>1</v>
      </c>
      <c r="Y1795" s="76">
        <f t="shared" si="558"/>
        <v>0.5</v>
      </c>
      <c r="Z1795" s="76">
        <f t="shared" si="540"/>
        <v>0.5</v>
      </c>
      <c r="AA1795" s="76">
        <f t="shared" si="559"/>
        <v>-0.69314718055994529</v>
      </c>
    </row>
    <row r="1796" spans="1:27" x14ac:dyDescent="0.25">
      <c r="A1796">
        <v>0</v>
      </c>
      <c r="B1796">
        <v>0</v>
      </c>
      <c r="C1796">
        <v>0</v>
      </c>
      <c r="E1796" s="87">
        <f t="shared" si="541"/>
        <v>0</v>
      </c>
      <c r="F1796" s="87">
        <f t="shared" si="542"/>
        <v>1</v>
      </c>
      <c r="G1796" s="87">
        <f t="shared" si="543"/>
        <v>0.5</v>
      </c>
      <c r="H1796" s="87">
        <f t="shared" si="544"/>
        <v>0.5</v>
      </c>
      <c r="I1796" s="87">
        <f t="shared" si="545"/>
        <v>-0.69314718055994529</v>
      </c>
      <c r="K1796" s="76">
        <f t="shared" si="546"/>
        <v>0</v>
      </c>
      <c r="L1796" s="76">
        <f t="shared" si="547"/>
        <v>1</v>
      </c>
      <c r="M1796" s="76">
        <f t="shared" si="548"/>
        <v>0.5</v>
      </c>
      <c r="N1796" s="76">
        <f t="shared" si="549"/>
        <v>0.5</v>
      </c>
      <c r="O1796" s="76">
        <f t="shared" si="550"/>
        <v>-0.69314718055994529</v>
      </c>
      <c r="Q1796" s="76">
        <f t="shared" si="551"/>
        <v>0</v>
      </c>
      <c r="R1796" s="76">
        <f t="shared" si="552"/>
        <v>1</v>
      </c>
      <c r="S1796" s="76">
        <f t="shared" si="553"/>
        <v>0.5</v>
      </c>
      <c r="T1796" s="76">
        <f t="shared" si="554"/>
        <v>0.5</v>
      </c>
      <c r="U1796" s="76">
        <f t="shared" si="555"/>
        <v>-0.69314718055994529</v>
      </c>
      <c r="W1796" s="76">
        <f t="shared" si="556"/>
        <v>0</v>
      </c>
      <c r="X1796" s="76">
        <f t="shared" si="557"/>
        <v>1</v>
      </c>
      <c r="Y1796" s="76">
        <f t="shared" si="558"/>
        <v>0.5</v>
      </c>
      <c r="Z1796" s="76">
        <f t="shared" si="540"/>
        <v>0.5</v>
      </c>
      <c r="AA1796" s="76">
        <f t="shared" si="559"/>
        <v>-0.69314718055994529</v>
      </c>
    </row>
    <row r="1797" spans="1:27" x14ac:dyDescent="0.25">
      <c r="A1797">
        <v>0</v>
      </c>
      <c r="B1797">
        <v>1</v>
      </c>
      <c r="C1797">
        <v>0</v>
      </c>
      <c r="E1797" s="87">
        <f t="shared" si="541"/>
        <v>1.462280267582817</v>
      </c>
      <c r="F1797" s="87">
        <f t="shared" si="542"/>
        <v>4.3157894714615983</v>
      </c>
      <c r="G1797" s="87">
        <f t="shared" si="543"/>
        <v>0.81188118804015652</v>
      </c>
      <c r="H1797" s="87">
        <f t="shared" si="544"/>
        <v>0.18811881195984348</v>
      </c>
      <c r="I1797" s="87">
        <f t="shared" si="545"/>
        <v>-1.6706815372567037</v>
      </c>
      <c r="K1797" s="76">
        <f t="shared" si="546"/>
        <v>1.462280267582817</v>
      </c>
      <c r="L1797" s="76">
        <f t="shared" si="547"/>
        <v>4.3157894714615983</v>
      </c>
      <c r="M1797" s="76">
        <f t="shared" si="548"/>
        <v>0.81188118804015652</v>
      </c>
      <c r="N1797" s="76">
        <f t="shared" si="549"/>
        <v>0.18811881195984348</v>
      </c>
      <c r="O1797" s="76">
        <f t="shared" si="550"/>
        <v>-1.6706815372567037</v>
      </c>
      <c r="Q1797" s="76">
        <f t="shared" si="551"/>
        <v>1.462280267582817</v>
      </c>
      <c r="R1797" s="76">
        <f t="shared" si="552"/>
        <v>4.3157894714615983</v>
      </c>
      <c r="S1797" s="76">
        <f t="shared" si="553"/>
        <v>0.81188118804015652</v>
      </c>
      <c r="T1797" s="76">
        <f t="shared" si="554"/>
        <v>0.18811881195984348</v>
      </c>
      <c r="U1797" s="76">
        <f t="shared" si="555"/>
        <v>-1.6706815372567037</v>
      </c>
      <c r="W1797" s="76">
        <f t="shared" si="556"/>
        <v>0</v>
      </c>
      <c r="X1797" s="76">
        <f t="shared" si="557"/>
        <v>1</v>
      </c>
      <c r="Y1797" s="76">
        <f t="shared" si="558"/>
        <v>0.5</v>
      </c>
      <c r="Z1797" s="76">
        <f t="shared" si="540"/>
        <v>0.5</v>
      </c>
      <c r="AA1797" s="76">
        <f t="shared" si="559"/>
        <v>-0.69314718055994529</v>
      </c>
    </row>
    <row r="1798" spans="1:27" x14ac:dyDescent="0.25">
      <c r="A1798">
        <v>0</v>
      </c>
      <c r="B1798">
        <v>0</v>
      </c>
      <c r="C1798">
        <v>0</v>
      </c>
      <c r="E1798" s="87">
        <f t="shared" si="541"/>
        <v>0</v>
      </c>
      <c r="F1798" s="87">
        <f t="shared" si="542"/>
        <v>1</v>
      </c>
      <c r="G1798" s="87">
        <f t="shared" si="543"/>
        <v>0.5</v>
      </c>
      <c r="H1798" s="87">
        <f t="shared" si="544"/>
        <v>0.5</v>
      </c>
      <c r="I1798" s="87">
        <f t="shared" si="545"/>
        <v>-0.69314718055994529</v>
      </c>
      <c r="K1798" s="76">
        <f t="shared" si="546"/>
        <v>0</v>
      </c>
      <c r="L1798" s="76">
        <f t="shared" si="547"/>
        <v>1</v>
      </c>
      <c r="M1798" s="76">
        <f t="shared" si="548"/>
        <v>0.5</v>
      </c>
      <c r="N1798" s="76">
        <f t="shared" si="549"/>
        <v>0.5</v>
      </c>
      <c r="O1798" s="76">
        <f t="shared" si="550"/>
        <v>-0.69314718055994529</v>
      </c>
      <c r="Q1798" s="76">
        <f t="shared" si="551"/>
        <v>0</v>
      </c>
      <c r="R1798" s="76">
        <f t="shared" si="552"/>
        <v>1</v>
      </c>
      <c r="S1798" s="76">
        <f t="shared" si="553"/>
        <v>0.5</v>
      </c>
      <c r="T1798" s="76">
        <f t="shared" si="554"/>
        <v>0.5</v>
      </c>
      <c r="U1798" s="76">
        <f t="shared" si="555"/>
        <v>-0.69314718055994529</v>
      </c>
      <c r="W1798" s="76">
        <f t="shared" si="556"/>
        <v>0</v>
      </c>
      <c r="X1798" s="76">
        <f t="shared" si="557"/>
        <v>1</v>
      </c>
      <c r="Y1798" s="76">
        <f t="shared" si="558"/>
        <v>0.5</v>
      </c>
      <c r="Z1798" s="76">
        <f t="shared" si="540"/>
        <v>0.5</v>
      </c>
      <c r="AA1798" s="76">
        <f t="shared" si="559"/>
        <v>-0.69314718055994529</v>
      </c>
    </row>
    <row r="1799" spans="1:27" x14ac:dyDescent="0.25">
      <c r="A1799">
        <v>0</v>
      </c>
      <c r="B1799">
        <v>0</v>
      </c>
      <c r="C1799">
        <v>1</v>
      </c>
      <c r="E1799" s="87">
        <f t="shared" si="541"/>
        <v>0</v>
      </c>
      <c r="F1799" s="87">
        <f t="shared" si="542"/>
        <v>1</v>
      </c>
      <c r="G1799" s="87">
        <f t="shared" si="543"/>
        <v>0.5</v>
      </c>
      <c r="H1799" s="87">
        <f t="shared" si="544"/>
        <v>0.5</v>
      </c>
      <c r="I1799" s="87">
        <f t="shared" si="545"/>
        <v>-0.69314718055994529</v>
      </c>
      <c r="K1799" s="76">
        <f t="shared" si="546"/>
        <v>0.605195533283861</v>
      </c>
      <c r="L1799" s="76">
        <f t="shared" si="547"/>
        <v>1.8316103146534117</v>
      </c>
      <c r="M1799" s="76">
        <f t="shared" si="548"/>
        <v>0.64684406084231982</v>
      </c>
      <c r="N1799" s="76">
        <f t="shared" si="549"/>
        <v>0.35315593915768018</v>
      </c>
      <c r="O1799" s="76">
        <f t="shared" si="550"/>
        <v>-1.0408455656056446</v>
      </c>
      <c r="Q1799" s="76">
        <f t="shared" si="551"/>
        <v>0.605195533283861</v>
      </c>
      <c r="R1799" s="76">
        <f t="shared" si="552"/>
        <v>1.8316103146534117</v>
      </c>
      <c r="S1799" s="76">
        <f t="shared" si="553"/>
        <v>0.64684406084231982</v>
      </c>
      <c r="T1799" s="76">
        <f t="shared" si="554"/>
        <v>0.35315593915768018</v>
      </c>
      <c r="U1799" s="76">
        <f t="shared" si="555"/>
        <v>-1.0408455656056446</v>
      </c>
      <c r="W1799" s="76">
        <f t="shared" si="556"/>
        <v>0</v>
      </c>
      <c r="X1799" s="76">
        <f t="shared" si="557"/>
        <v>1</v>
      </c>
      <c r="Y1799" s="76">
        <f t="shared" si="558"/>
        <v>0.5</v>
      </c>
      <c r="Z1799" s="76">
        <f t="shared" si="540"/>
        <v>0.5</v>
      </c>
      <c r="AA1799" s="76">
        <f t="shared" si="559"/>
        <v>-0.69314718055994529</v>
      </c>
    </row>
    <row r="1800" spans="1:27" x14ac:dyDescent="0.25">
      <c r="A1800">
        <v>0</v>
      </c>
      <c r="B1800">
        <v>0</v>
      </c>
      <c r="C1800">
        <v>0</v>
      </c>
      <c r="E1800" s="87">
        <f t="shared" si="541"/>
        <v>0</v>
      </c>
      <c r="F1800" s="87">
        <f t="shared" si="542"/>
        <v>1</v>
      </c>
      <c r="G1800" s="87">
        <f t="shared" si="543"/>
        <v>0.5</v>
      </c>
      <c r="H1800" s="87">
        <f t="shared" si="544"/>
        <v>0.5</v>
      </c>
      <c r="I1800" s="87">
        <f t="shared" si="545"/>
        <v>-0.69314718055994529</v>
      </c>
      <c r="K1800" s="76">
        <f t="shared" si="546"/>
        <v>0</v>
      </c>
      <c r="L1800" s="76">
        <f t="shared" si="547"/>
        <v>1</v>
      </c>
      <c r="M1800" s="76">
        <f t="shared" si="548"/>
        <v>0.5</v>
      </c>
      <c r="N1800" s="76">
        <f t="shared" si="549"/>
        <v>0.5</v>
      </c>
      <c r="O1800" s="76">
        <f t="shared" si="550"/>
        <v>-0.69314718055994529</v>
      </c>
      <c r="Q1800" s="76">
        <f t="shared" si="551"/>
        <v>0</v>
      </c>
      <c r="R1800" s="76">
        <f t="shared" si="552"/>
        <v>1</v>
      </c>
      <c r="S1800" s="76">
        <f t="shared" si="553"/>
        <v>0.5</v>
      </c>
      <c r="T1800" s="76">
        <f t="shared" si="554"/>
        <v>0.5</v>
      </c>
      <c r="U1800" s="76">
        <f t="shared" si="555"/>
        <v>-0.69314718055994529</v>
      </c>
      <c r="W1800" s="76">
        <f t="shared" si="556"/>
        <v>0</v>
      </c>
      <c r="X1800" s="76">
        <f t="shared" si="557"/>
        <v>1</v>
      </c>
      <c r="Y1800" s="76">
        <f t="shared" si="558"/>
        <v>0.5</v>
      </c>
      <c r="Z1800" s="76">
        <f t="shared" si="540"/>
        <v>0.5</v>
      </c>
      <c r="AA1800" s="76">
        <f t="shared" si="559"/>
        <v>-0.69314718055994529</v>
      </c>
    </row>
    <row r="1801" spans="1:27" x14ac:dyDescent="0.25">
      <c r="A1801">
        <v>0</v>
      </c>
      <c r="B1801">
        <v>0</v>
      </c>
      <c r="C1801">
        <v>0</v>
      </c>
      <c r="E1801" s="87">
        <f t="shared" si="541"/>
        <v>0</v>
      </c>
      <c r="F1801" s="87">
        <f t="shared" si="542"/>
        <v>1</v>
      </c>
      <c r="G1801" s="87">
        <f t="shared" si="543"/>
        <v>0.5</v>
      </c>
      <c r="H1801" s="87">
        <f t="shared" si="544"/>
        <v>0.5</v>
      </c>
      <c r="I1801" s="87">
        <f t="shared" si="545"/>
        <v>-0.69314718055994529</v>
      </c>
      <c r="K1801" s="76">
        <f t="shared" si="546"/>
        <v>0</v>
      </c>
      <c r="L1801" s="76">
        <f t="shared" si="547"/>
        <v>1</v>
      </c>
      <c r="M1801" s="76">
        <f t="shared" si="548"/>
        <v>0.5</v>
      </c>
      <c r="N1801" s="76">
        <f t="shared" si="549"/>
        <v>0.5</v>
      </c>
      <c r="O1801" s="76">
        <f t="shared" si="550"/>
        <v>-0.69314718055994529</v>
      </c>
      <c r="Q1801" s="76">
        <f t="shared" si="551"/>
        <v>0</v>
      </c>
      <c r="R1801" s="76">
        <f t="shared" si="552"/>
        <v>1</v>
      </c>
      <c r="S1801" s="76">
        <f t="shared" si="553"/>
        <v>0.5</v>
      </c>
      <c r="T1801" s="76">
        <f t="shared" si="554"/>
        <v>0.5</v>
      </c>
      <c r="U1801" s="76">
        <f t="shared" si="555"/>
        <v>-0.69314718055994529</v>
      </c>
      <c r="W1801" s="76">
        <f t="shared" si="556"/>
        <v>0</v>
      </c>
      <c r="X1801" s="76">
        <f t="shared" si="557"/>
        <v>1</v>
      </c>
      <c r="Y1801" s="76">
        <f t="shared" si="558"/>
        <v>0.5</v>
      </c>
      <c r="Z1801" s="76">
        <f t="shared" ref="Z1801:Z1833" si="560">IF(A1801=1,Y1801,1-Y1801)</f>
        <v>0.5</v>
      </c>
      <c r="AA1801" s="76">
        <f t="shared" si="559"/>
        <v>-0.69314718055994529</v>
      </c>
    </row>
    <row r="1802" spans="1:27" x14ac:dyDescent="0.25">
      <c r="A1802">
        <v>0</v>
      </c>
      <c r="B1802">
        <v>1</v>
      </c>
      <c r="C1802">
        <v>1</v>
      </c>
      <c r="E1802" s="87">
        <f t="shared" ref="E1802:E1833" si="561">$A$3+$B$3*$B1802</f>
        <v>1.462280267582817</v>
      </c>
      <c r="F1802" s="87">
        <f t="shared" ref="F1802:F1833" si="562">EXP(E1802)</f>
        <v>4.3157894714615983</v>
      </c>
      <c r="G1802" s="87">
        <f t="shared" ref="G1802:G1833" si="563">F1802/(F1802+1)</f>
        <v>0.81188118804015652</v>
      </c>
      <c r="H1802" s="87">
        <f t="shared" ref="H1802:H1833" si="564">IF($A1802=1,G1802,1-G1802)</f>
        <v>0.18811881195984348</v>
      </c>
      <c r="I1802" s="87">
        <f t="shared" ref="I1802:I1833" si="565">LN(H1802)</f>
        <v>-1.6706815372567037</v>
      </c>
      <c r="K1802" s="76">
        <f t="shared" ref="K1802:K1833" si="566">$A$3+$B$3*$B1802+$C$3*$C1802</f>
        <v>2.0674758008666778</v>
      </c>
      <c r="L1802" s="76">
        <f t="shared" ref="L1802:L1833" si="567">EXP(K1802)</f>
        <v>7.9048445118016568</v>
      </c>
      <c r="M1802" s="76">
        <f t="shared" ref="M1802:M1833" si="568">L1802/(L1802+1)</f>
        <v>0.88770157652110693</v>
      </c>
      <c r="N1802" s="76">
        <f t="shared" ref="N1802:N1833" si="569">IF($A1802=1,M1802,1-M1802)</f>
        <v>0.11229842347889307</v>
      </c>
      <c r="O1802" s="76">
        <f t="shared" ref="O1802:O1833" si="570">LN(N1802)</f>
        <v>-2.1865954558145249</v>
      </c>
      <c r="Q1802" s="76">
        <f t="shared" ref="Q1802:Q1833" si="571">$A$3+$B$3*$B1802+$C$3*$C1802+$D$3*$B1802*$C1802</f>
        <v>4.0773020688385255</v>
      </c>
      <c r="R1802" s="76">
        <f t="shared" ref="R1802:R1833" si="572">EXP(Q1802)</f>
        <v>58.986114505249297</v>
      </c>
      <c r="S1802" s="76">
        <f t="shared" ref="S1802:S1833" si="573">R1802/(R1802+1)</f>
        <v>0.98332947535862669</v>
      </c>
      <c r="T1802" s="76">
        <f t="shared" ref="T1802:T1833" si="574">IF($A1802=1,S1802,1-S1802)</f>
        <v>1.6670524641373308E-2</v>
      </c>
      <c r="U1802" s="76">
        <f t="shared" ref="U1802:U1833" si="575">LN(T1802)</f>
        <v>-4.0941131105267123</v>
      </c>
      <c r="W1802" s="76">
        <f t="shared" ref="W1802:W1833" si="576">$A$3</f>
        <v>0</v>
      </c>
      <c r="X1802" s="76">
        <f t="shared" ref="X1802:X1833" si="577">EXP(W1802)</f>
        <v>1</v>
      </c>
      <c r="Y1802" s="76">
        <f t="shared" ref="Y1802:Y1833" si="578">X1802/(X1802+1)</f>
        <v>0.5</v>
      </c>
      <c r="Z1802" s="76">
        <f t="shared" si="560"/>
        <v>0.5</v>
      </c>
      <c r="AA1802" s="76">
        <f t="shared" ref="AA1802:AA1833" si="579">LN(Z1802)</f>
        <v>-0.69314718055994529</v>
      </c>
    </row>
    <row r="1803" spans="1:27" x14ac:dyDescent="0.25">
      <c r="A1803">
        <v>0</v>
      </c>
      <c r="B1803">
        <v>1</v>
      </c>
      <c r="C1803">
        <v>1</v>
      </c>
      <c r="E1803" s="87">
        <f t="shared" si="561"/>
        <v>1.462280267582817</v>
      </c>
      <c r="F1803" s="87">
        <f t="shared" si="562"/>
        <v>4.3157894714615983</v>
      </c>
      <c r="G1803" s="87">
        <f t="shared" si="563"/>
        <v>0.81188118804015652</v>
      </c>
      <c r="H1803" s="87">
        <f t="shared" si="564"/>
        <v>0.18811881195984348</v>
      </c>
      <c r="I1803" s="87">
        <f t="shared" si="565"/>
        <v>-1.6706815372567037</v>
      </c>
      <c r="K1803" s="76">
        <f t="shared" si="566"/>
        <v>2.0674758008666778</v>
      </c>
      <c r="L1803" s="76">
        <f t="shared" si="567"/>
        <v>7.9048445118016568</v>
      </c>
      <c r="M1803" s="76">
        <f t="shared" si="568"/>
        <v>0.88770157652110693</v>
      </c>
      <c r="N1803" s="76">
        <f t="shared" si="569"/>
        <v>0.11229842347889307</v>
      </c>
      <c r="O1803" s="76">
        <f t="shared" si="570"/>
        <v>-2.1865954558145249</v>
      </c>
      <c r="Q1803" s="76">
        <f t="shared" si="571"/>
        <v>4.0773020688385255</v>
      </c>
      <c r="R1803" s="76">
        <f t="shared" si="572"/>
        <v>58.986114505249297</v>
      </c>
      <c r="S1803" s="76">
        <f t="shared" si="573"/>
        <v>0.98332947535862669</v>
      </c>
      <c r="T1803" s="76">
        <f t="shared" si="574"/>
        <v>1.6670524641373308E-2</v>
      </c>
      <c r="U1803" s="76">
        <f t="shared" si="575"/>
        <v>-4.0941131105267123</v>
      </c>
      <c r="W1803" s="76">
        <f t="shared" si="576"/>
        <v>0</v>
      </c>
      <c r="X1803" s="76">
        <f t="shared" si="577"/>
        <v>1</v>
      </c>
      <c r="Y1803" s="76">
        <f t="shared" si="578"/>
        <v>0.5</v>
      </c>
      <c r="Z1803" s="76">
        <f t="shared" si="560"/>
        <v>0.5</v>
      </c>
      <c r="AA1803" s="76">
        <f t="shared" si="579"/>
        <v>-0.69314718055994529</v>
      </c>
    </row>
    <row r="1804" spans="1:27" x14ac:dyDescent="0.25">
      <c r="A1804">
        <v>0</v>
      </c>
      <c r="B1804">
        <v>0</v>
      </c>
      <c r="C1804">
        <v>0</v>
      </c>
      <c r="E1804" s="87">
        <f t="shared" si="561"/>
        <v>0</v>
      </c>
      <c r="F1804" s="87">
        <f t="shared" si="562"/>
        <v>1</v>
      </c>
      <c r="G1804" s="87">
        <f t="shared" si="563"/>
        <v>0.5</v>
      </c>
      <c r="H1804" s="87">
        <f t="shared" si="564"/>
        <v>0.5</v>
      </c>
      <c r="I1804" s="87">
        <f t="shared" si="565"/>
        <v>-0.69314718055994529</v>
      </c>
      <c r="K1804" s="76">
        <f t="shared" si="566"/>
        <v>0</v>
      </c>
      <c r="L1804" s="76">
        <f t="shared" si="567"/>
        <v>1</v>
      </c>
      <c r="M1804" s="76">
        <f t="shared" si="568"/>
        <v>0.5</v>
      </c>
      <c r="N1804" s="76">
        <f t="shared" si="569"/>
        <v>0.5</v>
      </c>
      <c r="O1804" s="76">
        <f t="shared" si="570"/>
        <v>-0.69314718055994529</v>
      </c>
      <c r="Q1804" s="76">
        <f t="shared" si="571"/>
        <v>0</v>
      </c>
      <c r="R1804" s="76">
        <f t="shared" si="572"/>
        <v>1</v>
      </c>
      <c r="S1804" s="76">
        <f t="shared" si="573"/>
        <v>0.5</v>
      </c>
      <c r="T1804" s="76">
        <f t="shared" si="574"/>
        <v>0.5</v>
      </c>
      <c r="U1804" s="76">
        <f t="shared" si="575"/>
        <v>-0.69314718055994529</v>
      </c>
      <c r="W1804" s="76">
        <f t="shared" si="576"/>
        <v>0</v>
      </c>
      <c r="X1804" s="76">
        <f t="shared" si="577"/>
        <v>1</v>
      </c>
      <c r="Y1804" s="76">
        <f t="shared" si="578"/>
        <v>0.5</v>
      </c>
      <c r="Z1804" s="76">
        <f t="shared" si="560"/>
        <v>0.5</v>
      </c>
      <c r="AA1804" s="76">
        <f t="shared" si="579"/>
        <v>-0.69314718055994529</v>
      </c>
    </row>
    <row r="1805" spans="1:27" x14ac:dyDescent="0.25">
      <c r="A1805">
        <v>0</v>
      </c>
      <c r="B1805">
        <v>1</v>
      </c>
      <c r="C1805">
        <v>1</v>
      </c>
      <c r="E1805" s="87">
        <f t="shared" si="561"/>
        <v>1.462280267582817</v>
      </c>
      <c r="F1805" s="87">
        <f t="shared" si="562"/>
        <v>4.3157894714615983</v>
      </c>
      <c r="G1805" s="87">
        <f t="shared" si="563"/>
        <v>0.81188118804015652</v>
      </c>
      <c r="H1805" s="87">
        <f t="shared" si="564"/>
        <v>0.18811881195984348</v>
      </c>
      <c r="I1805" s="87">
        <f t="shared" si="565"/>
        <v>-1.6706815372567037</v>
      </c>
      <c r="K1805" s="76">
        <f t="shared" si="566"/>
        <v>2.0674758008666778</v>
      </c>
      <c r="L1805" s="76">
        <f t="shared" si="567"/>
        <v>7.9048445118016568</v>
      </c>
      <c r="M1805" s="76">
        <f t="shared" si="568"/>
        <v>0.88770157652110693</v>
      </c>
      <c r="N1805" s="76">
        <f t="shared" si="569"/>
        <v>0.11229842347889307</v>
      </c>
      <c r="O1805" s="76">
        <f t="shared" si="570"/>
        <v>-2.1865954558145249</v>
      </c>
      <c r="Q1805" s="76">
        <f t="shared" si="571"/>
        <v>4.0773020688385255</v>
      </c>
      <c r="R1805" s="76">
        <f t="shared" si="572"/>
        <v>58.986114505249297</v>
      </c>
      <c r="S1805" s="76">
        <f t="shared" si="573"/>
        <v>0.98332947535862669</v>
      </c>
      <c r="T1805" s="76">
        <f t="shared" si="574"/>
        <v>1.6670524641373308E-2</v>
      </c>
      <c r="U1805" s="76">
        <f t="shared" si="575"/>
        <v>-4.0941131105267123</v>
      </c>
      <c r="W1805" s="76">
        <f t="shared" si="576"/>
        <v>0</v>
      </c>
      <c r="X1805" s="76">
        <f t="shared" si="577"/>
        <v>1</v>
      </c>
      <c r="Y1805" s="76">
        <f t="shared" si="578"/>
        <v>0.5</v>
      </c>
      <c r="Z1805" s="76">
        <f t="shared" si="560"/>
        <v>0.5</v>
      </c>
      <c r="AA1805" s="76">
        <f t="shared" si="579"/>
        <v>-0.69314718055994529</v>
      </c>
    </row>
    <row r="1806" spans="1:27" x14ac:dyDescent="0.25">
      <c r="A1806">
        <v>0</v>
      </c>
      <c r="B1806">
        <v>1</v>
      </c>
      <c r="C1806">
        <v>0</v>
      </c>
      <c r="E1806" s="87">
        <f t="shared" si="561"/>
        <v>1.462280267582817</v>
      </c>
      <c r="F1806" s="87">
        <f t="shared" si="562"/>
        <v>4.3157894714615983</v>
      </c>
      <c r="G1806" s="87">
        <f t="shared" si="563"/>
        <v>0.81188118804015652</v>
      </c>
      <c r="H1806" s="87">
        <f t="shared" si="564"/>
        <v>0.18811881195984348</v>
      </c>
      <c r="I1806" s="87">
        <f t="shared" si="565"/>
        <v>-1.6706815372567037</v>
      </c>
      <c r="K1806" s="76">
        <f t="shared" si="566"/>
        <v>1.462280267582817</v>
      </c>
      <c r="L1806" s="76">
        <f t="shared" si="567"/>
        <v>4.3157894714615983</v>
      </c>
      <c r="M1806" s="76">
        <f t="shared" si="568"/>
        <v>0.81188118804015652</v>
      </c>
      <c r="N1806" s="76">
        <f t="shared" si="569"/>
        <v>0.18811881195984348</v>
      </c>
      <c r="O1806" s="76">
        <f t="shared" si="570"/>
        <v>-1.6706815372567037</v>
      </c>
      <c r="Q1806" s="76">
        <f t="shared" si="571"/>
        <v>1.462280267582817</v>
      </c>
      <c r="R1806" s="76">
        <f t="shared" si="572"/>
        <v>4.3157894714615983</v>
      </c>
      <c r="S1806" s="76">
        <f t="shared" si="573"/>
        <v>0.81188118804015652</v>
      </c>
      <c r="T1806" s="76">
        <f t="shared" si="574"/>
        <v>0.18811881195984348</v>
      </c>
      <c r="U1806" s="76">
        <f t="shared" si="575"/>
        <v>-1.6706815372567037</v>
      </c>
      <c r="W1806" s="76">
        <f t="shared" si="576"/>
        <v>0</v>
      </c>
      <c r="X1806" s="76">
        <f t="shared" si="577"/>
        <v>1</v>
      </c>
      <c r="Y1806" s="76">
        <f t="shared" si="578"/>
        <v>0.5</v>
      </c>
      <c r="Z1806" s="76">
        <f t="shared" si="560"/>
        <v>0.5</v>
      </c>
      <c r="AA1806" s="76">
        <f t="shared" si="579"/>
        <v>-0.69314718055994529</v>
      </c>
    </row>
    <row r="1807" spans="1:27" x14ac:dyDescent="0.25">
      <c r="A1807">
        <v>0</v>
      </c>
      <c r="B1807">
        <v>0</v>
      </c>
      <c r="C1807">
        <v>0</v>
      </c>
      <c r="E1807" s="87">
        <f t="shared" si="561"/>
        <v>0</v>
      </c>
      <c r="F1807" s="87">
        <f t="shared" si="562"/>
        <v>1</v>
      </c>
      <c r="G1807" s="87">
        <f t="shared" si="563"/>
        <v>0.5</v>
      </c>
      <c r="H1807" s="87">
        <f t="shared" si="564"/>
        <v>0.5</v>
      </c>
      <c r="I1807" s="87">
        <f t="shared" si="565"/>
        <v>-0.69314718055994529</v>
      </c>
      <c r="K1807" s="76">
        <f t="shared" si="566"/>
        <v>0</v>
      </c>
      <c r="L1807" s="76">
        <f t="shared" si="567"/>
        <v>1</v>
      </c>
      <c r="M1807" s="76">
        <f t="shared" si="568"/>
        <v>0.5</v>
      </c>
      <c r="N1807" s="76">
        <f t="shared" si="569"/>
        <v>0.5</v>
      </c>
      <c r="O1807" s="76">
        <f t="shared" si="570"/>
        <v>-0.69314718055994529</v>
      </c>
      <c r="Q1807" s="76">
        <f t="shared" si="571"/>
        <v>0</v>
      </c>
      <c r="R1807" s="76">
        <f t="shared" si="572"/>
        <v>1</v>
      </c>
      <c r="S1807" s="76">
        <f t="shared" si="573"/>
        <v>0.5</v>
      </c>
      <c r="T1807" s="76">
        <f t="shared" si="574"/>
        <v>0.5</v>
      </c>
      <c r="U1807" s="76">
        <f t="shared" si="575"/>
        <v>-0.69314718055994529</v>
      </c>
      <c r="W1807" s="76">
        <f t="shared" si="576"/>
        <v>0</v>
      </c>
      <c r="X1807" s="76">
        <f t="shared" si="577"/>
        <v>1</v>
      </c>
      <c r="Y1807" s="76">
        <f t="shared" si="578"/>
        <v>0.5</v>
      </c>
      <c r="Z1807" s="76">
        <f t="shared" si="560"/>
        <v>0.5</v>
      </c>
      <c r="AA1807" s="76">
        <f t="shared" si="579"/>
        <v>-0.69314718055994529</v>
      </c>
    </row>
    <row r="1808" spans="1:27" x14ac:dyDescent="0.25">
      <c r="A1808">
        <v>0</v>
      </c>
      <c r="B1808">
        <v>0</v>
      </c>
      <c r="C1808">
        <v>0</v>
      </c>
      <c r="E1808" s="87">
        <f t="shared" si="561"/>
        <v>0</v>
      </c>
      <c r="F1808" s="87">
        <f t="shared" si="562"/>
        <v>1</v>
      </c>
      <c r="G1808" s="87">
        <f t="shared" si="563"/>
        <v>0.5</v>
      </c>
      <c r="H1808" s="87">
        <f t="shared" si="564"/>
        <v>0.5</v>
      </c>
      <c r="I1808" s="87">
        <f t="shared" si="565"/>
        <v>-0.69314718055994529</v>
      </c>
      <c r="K1808" s="76">
        <f t="shared" si="566"/>
        <v>0</v>
      </c>
      <c r="L1808" s="76">
        <f t="shared" si="567"/>
        <v>1</v>
      </c>
      <c r="M1808" s="76">
        <f t="shared" si="568"/>
        <v>0.5</v>
      </c>
      <c r="N1808" s="76">
        <f t="shared" si="569"/>
        <v>0.5</v>
      </c>
      <c r="O1808" s="76">
        <f t="shared" si="570"/>
        <v>-0.69314718055994529</v>
      </c>
      <c r="Q1808" s="76">
        <f t="shared" si="571"/>
        <v>0</v>
      </c>
      <c r="R1808" s="76">
        <f t="shared" si="572"/>
        <v>1</v>
      </c>
      <c r="S1808" s="76">
        <f t="shared" si="573"/>
        <v>0.5</v>
      </c>
      <c r="T1808" s="76">
        <f t="shared" si="574"/>
        <v>0.5</v>
      </c>
      <c r="U1808" s="76">
        <f t="shared" si="575"/>
        <v>-0.69314718055994529</v>
      </c>
      <c r="W1808" s="76">
        <f t="shared" si="576"/>
        <v>0</v>
      </c>
      <c r="X1808" s="76">
        <f t="shared" si="577"/>
        <v>1</v>
      </c>
      <c r="Y1808" s="76">
        <f t="shared" si="578"/>
        <v>0.5</v>
      </c>
      <c r="Z1808" s="76">
        <f t="shared" si="560"/>
        <v>0.5</v>
      </c>
      <c r="AA1808" s="76">
        <f t="shared" si="579"/>
        <v>-0.69314718055994529</v>
      </c>
    </row>
    <row r="1809" spans="1:27" x14ac:dyDescent="0.25">
      <c r="A1809">
        <v>0</v>
      </c>
      <c r="B1809">
        <v>0</v>
      </c>
      <c r="C1809">
        <v>0</v>
      </c>
      <c r="E1809" s="87">
        <f t="shared" si="561"/>
        <v>0</v>
      </c>
      <c r="F1809" s="87">
        <f t="shared" si="562"/>
        <v>1</v>
      </c>
      <c r="G1809" s="87">
        <f t="shared" si="563"/>
        <v>0.5</v>
      </c>
      <c r="H1809" s="87">
        <f t="shared" si="564"/>
        <v>0.5</v>
      </c>
      <c r="I1809" s="87">
        <f t="shared" si="565"/>
        <v>-0.69314718055994529</v>
      </c>
      <c r="K1809" s="76">
        <f t="shared" si="566"/>
        <v>0</v>
      </c>
      <c r="L1809" s="76">
        <f t="shared" si="567"/>
        <v>1</v>
      </c>
      <c r="M1809" s="76">
        <f t="shared" si="568"/>
        <v>0.5</v>
      </c>
      <c r="N1809" s="76">
        <f t="shared" si="569"/>
        <v>0.5</v>
      </c>
      <c r="O1809" s="76">
        <f t="shared" si="570"/>
        <v>-0.69314718055994529</v>
      </c>
      <c r="Q1809" s="76">
        <f t="shared" si="571"/>
        <v>0</v>
      </c>
      <c r="R1809" s="76">
        <f t="shared" si="572"/>
        <v>1</v>
      </c>
      <c r="S1809" s="76">
        <f t="shared" si="573"/>
        <v>0.5</v>
      </c>
      <c r="T1809" s="76">
        <f t="shared" si="574"/>
        <v>0.5</v>
      </c>
      <c r="U1809" s="76">
        <f t="shared" si="575"/>
        <v>-0.69314718055994529</v>
      </c>
      <c r="W1809" s="76">
        <f t="shared" si="576"/>
        <v>0</v>
      </c>
      <c r="X1809" s="76">
        <f t="shared" si="577"/>
        <v>1</v>
      </c>
      <c r="Y1809" s="76">
        <f t="shared" si="578"/>
        <v>0.5</v>
      </c>
      <c r="Z1809" s="76">
        <f t="shared" si="560"/>
        <v>0.5</v>
      </c>
      <c r="AA1809" s="76">
        <f t="shared" si="579"/>
        <v>-0.69314718055994529</v>
      </c>
    </row>
    <row r="1810" spans="1:27" x14ac:dyDescent="0.25">
      <c r="A1810">
        <v>0</v>
      </c>
      <c r="B1810">
        <v>0</v>
      </c>
      <c r="C1810">
        <v>0</v>
      </c>
      <c r="E1810" s="87">
        <f t="shared" si="561"/>
        <v>0</v>
      </c>
      <c r="F1810" s="87">
        <f t="shared" si="562"/>
        <v>1</v>
      </c>
      <c r="G1810" s="87">
        <f t="shared" si="563"/>
        <v>0.5</v>
      </c>
      <c r="H1810" s="87">
        <f t="shared" si="564"/>
        <v>0.5</v>
      </c>
      <c r="I1810" s="87">
        <f t="shared" si="565"/>
        <v>-0.69314718055994529</v>
      </c>
      <c r="K1810" s="76">
        <f t="shared" si="566"/>
        <v>0</v>
      </c>
      <c r="L1810" s="76">
        <f t="shared" si="567"/>
        <v>1</v>
      </c>
      <c r="M1810" s="76">
        <f t="shared" si="568"/>
        <v>0.5</v>
      </c>
      <c r="N1810" s="76">
        <f t="shared" si="569"/>
        <v>0.5</v>
      </c>
      <c r="O1810" s="76">
        <f t="shared" si="570"/>
        <v>-0.69314718055994529</v>
      </c>
      <c r="Q1810" s="76">
        <f t="shared" si="571"/>
        <v>0</v>
      </c>
      <c r="R1810" s="76">
        <f t="shared" si="572"/>
        <v>1</v>
      </c>
      <c r="S1810" s="76">
        <f t="shared" si="573"/>
        <v>0.5</v>
      </c>
      <c r="T1810" s="76">
        <f t="shared" si="574"/>
        <v>0.5</v>
      </c>
      <c r="U1810" s="76">
        <f t="shared" si="575"/>
        <v>-0.69314718055994529</v>
      </c>
      <c r="W1810" s="76">
        <f t="shared" si="576"/>
        <v>0</v>
      </c>
      <c r="X1810" s="76">
        <f t="shared" si="577"/>
        <v>1</v>
      </c>
      <c r="Y1810" s="76">
        <f t="shared" si="578"/>
        <v>0.5</v>
      </c>
      <c r="Z1810" s="76">
        <f t="shared" si="560"/>
        <v>0.5</v>
      </c>
      <c r="AA1810" s="76">
        <f t="shared" si="579"/>
        <v>-0.69314718055994529</v>
      </c>
    </row>
    <row r="1811" spans="1:27" x14ac:dyDescent="0.25">
      <c r="A1811">
        <v>0</v>
      </c>
      <c r="B1811">
        <v>0</v>
      </c>
      <c r="C1811">
        <v>1</v>
      </c>
      <c r="E1811" s="87">
        <f t="shared" si="561"/>
        <v>0</v>
      </c>
      <c r="F1811" s="87">
        <f t="shared" si="562"/>
        <v>1</v>
      </c>
      <c r="G1811" s="87">
        <f t="shared" si="563"/>
        <v>0.5</v>
      </c>
      <c r="H1811" s="87">
        <f t="shared" si="564"/>
        <v>0.5</v>
      </c>
      <c r="I1811" s="87">
        <f t="shared" si="565"/>
        <v>-0.69314718055994529</v>
      </c>
      <c r="K1811" s="76">
        <f t="shared" si="566"/>
        <v>0.605195533283861</v>
      </c>
      <c r="L1811" s="76">
        <f t="shared" si="567"/>
        <v>1.8316103146534117</v>
      </c>
      <c r="M1811" s="76">
        <f t="shared" si="568"/>
        <v>0.64684406084231982</v>
      </c>
      <c r="N1811" s="76">
        <f t="shared" si="569"/>
        <v>0.35315593915768018</v>
      </c>
      <c r="O1811" s="76">
        <f t="shared" si="570"/>
        <v>-1.0408455656056446</v>
      </c>
      <c r="Q1811" s="76">
        <f t="shared" si="571"/>
        <v>0.605195533283861</v>
      </c>
      <c r="R1811" s="76">
        <f t="shared" si="572"/>
        <v>1.8316103146534117</v>
      </c>
      <c r="S1811" s="76">
        <f t="shared" si="573"/>
        <v>0.64684406084231982</v>
      </c>
      <c r="T1811" s="76">
        <f t="shared" si="574"/>
        <v>0.35315593915768018</v>
      </c>
      <c r="U1811" s="76">
        <f t="shared" si="575"/>
        <v>-1.0408455656056446</v>
      </c>
      <c r="W1811" s="76">
        <f t="shared" si="576"/>
        <v>0</v>
      </c>
      <c r="X1811" s="76">
        <f t="shared" si="577"/>
        <v>1</v>
      </c>
      <c r="Y1811" s="76">
        <f t="shared" si="578"/>
        <v>0.5</v>
      </c>
      <c r="Z1811" s="76">
        <f t="shared" si="560"/>
        <v>0.5</v>
      </c>
      <c r="AA1811" s="76">
        <f t="shared" si="579"/>
        <v>-0.69314718055994529</v>
      </c>
    </row>
    <row r="1812" spans="1:27" x14ac:dyDescent="0.25">
      <c r="A1812">
        <v>0</v>
      </c>
      <c r="B1812">
        <v>0</v>
      </c>
      <c r="C1812">
        <v>1</v>
      </c>
      <c r="E1812" s="87">
        <f t="shared" si="561"/>
        <v>0</v>
      </c>
      <c r="F1812" s="87">
        <f t="shared" si="562"/>
        <v>1</v>
      </c>
      <c r="G1812" s="87">
        <f t="shared" si="563"/>
        <v>0.5</v>
      </c>
      <c r="H1812" s="87">
        <f t="shared" si="564"/>
        <v>0.5</v>
      </c>
      <c r="I1812" s="87">
        <f t="shared" si="565"/>
        <v>-0.69314718055994529</v>
      </c>
      <c r="K1812" s="76">
        <f t="shared" si="566"/>
        <v>0.605195533283861</v>
      </c>
      <c r="L1812" s="76">
        <f t="shared" si="567"/>
        <v>1.8316103146534117</v>
      </c>
      <c r="M1812" s="76">
        <f t="shared" si="568"/>
        <v>0.64684406084231982</v>
      </c>
      <c r="N1812" s="76">
        <f t="shared" si="569"/>
        <v>0.35315593915768018</v>
      </c>
      <c r="O1812" s="76">
        <f t="shared" si="570"/>
        <v>-1.0408455656056446</v>
      </c>
      <c r="Q1812" s="76">
        <f t="shared" si="571"/>
        <v>0.605195533283861</v>
      </c>
      <c r="R1812" s="76">
        <f t="shared" si="572"/>
        <v>1.8316103146534117</v>
      </c>
      <c r="S1812" s="76">
        <f t="shared" si="573"/>
        <v>0.64684406084231982</v>
      </c>
      <c r="T1812" s="76">
        <f t="shared" si="574"/>
        <v>0.35315593915768018</v>
      </c>
      <c r="U1812" s="76">
        <f t="shared" si="575"/>
        <v>-1.0408455656056446</v>
      </c>
      <c r="W1812" s="76">
        <f t="shared" si="576"/>
        <v>0</v>
      </c>
      <c r="X1812" s="76">
        <f t="shared" si="577"/>
        <v>1</v>
      </c>
      <c r="Y1812" s="76">
        <f t="shared" si="578"/>
        <v>0.5</v>
      </c>
      <c r="Z1812" s="76">
        <f t="shared" si="560"/>
        <v>0.5</v>
      </c>
      <c r="AA1812" s="76">
        <f t="shared" si="579"/>
        <v>-0.69314718055994529</v>
      </c>
    </row>
    <row r="1813" spans="1:27" x14ac:dyDescent="0.25">
      <c r="A1813">
        <v>0</v>
      </c>
      <c r="B1813">
        <v>1</v>
      </c>
      <c r="C1813">
        <v>0</v>
      </c>
      <c r="E1813" s="87">
        <f t="shared" si="561"/>
        <v>1.462280267582817</v>
      </c>
      <c r="F1813" s="87">
        <f t="shared" si="562"/>
        <v>4.3157894714615983</v>
      </c>
      <c r="G1813" s="87">
        <f t="shared" si="563"/>
        <v>0.81188118804015652</v>
      </c>
      <c r="H1813" s="87">
        <f t="shared" si="564"/>
        <v>0.18811881195984348</v>
      </c>
      <c r="I1813" s="87">
        <f t="shared" si="565"/>
        <v>-1.6706815372567037</v>
      </c>
      <c r="K1813" s="76">
        <f t="shared" si="566"/>
        <v>1.462280267582817</v>
      </c>
      <c r="L1813" s="76">
        <f t="shared" si="567"/>
        <v>4.3157894714615983</v>
      </c>
      <c r="M1813" s="76">
        <f t="shared" si="568"/>
        <v>0.81188118804015652</v>
      </c>
      <c r="N1813" s="76">
        <f t="shared" si="569"/>
        <v>0.18811881195984348</v>
      </c>
      <c r="O1813" s="76">
        <f t="shared" si="570"/>
        <v>-1.6706815372567037</v>
      </c>
      <c r="Q1813" s="76">
        <f t="shared" si="571"/>
        <v>1.462280267582817</v>
      </c>
      <c r="R1813" s="76">
        <f t="shared" si="572"/>
        <v>4.3157894714615983</v>
      </c>
      <c r="S1813" s="76">
        <f t="shared" si="573"/>
        <v>0.81188118804015652</v>
      </c>
      <c r="T1813" s="76">
        <f t="shared" si="574"/>
        <v>0.18811881195984348</v>
      </c>
      <c r="U1813" s="76">
        <f t="shared" si="575"/>
        <v>-1.6706815372567037</v>
      </c>
      <c r="W1813" s="76">
        <f t="shared" si="576"/>
        <v>0</v>
      </c>
      <c r="X1813" s="76">
        <f t="shared" si="577"/>
        <v>1</v>
      </c>
      <c r="Y1813" s="76">
        <f t="shared" si="578"/>
        <v>0.5</v>
      </c>
      <c r="Z1813" s="76">
        <f t="shared" si="560"/>
        <v>0.5</v>
      </c>
      <c r="AA1813" s="76">
        <f t="shared" si="579"/>
        <v>-0.69314718055994529</v>
      </c>
    </row>
    <row r="1814" spans="1:27" x14ac:dyDescent="0.25">
      <c r="A1814">
        <v>0</v>
      </c>
      <c r="B1814">
        <v>0</v>
      </c>
      <c r="C1814">
        <v>0</v>
      </c>
      <c r="E1814" s="87">
        <f t="shared" si="561"/>
        <v>0</v>
      </c>
      <c r="F1814" s="87">
        <f t="shared" si="562"/>
        <v>1</v>
      </c>
      <c r="G1814" s="87">
        <f t="shared" si="563"/>
        <v>0.5</v>
      </c>
      <c r="H1814" s="87">
        <f t="shared" si="564"/>
        <v>0.5</v>
      </c>
      <c r="I1814" s="87">
        <f t="shared" si="565"/>
        <v>-0.69314718055994529</v>
      </c>
      <c r="K1814" s="76">
        <f t="shared" si="566"/>
        <v>0</v>
      </c>
      <c r="L1814" s="76">
        <f t="shared" si="567"/>
        <v>1</v>
      </c>
      <c r="M1814" s="76">
        <f t="shared" si="568"/>
        <v>0.5</v>
      </c>
      <c r="N1814" s="76">
        <f t="shared" si="569"/>
        <v>0.5</v>
      </c>
      <c r="O1814" s="76">
        <f t="shared" si="570"/>
        <v>-0.69314718055994529</v>
      </c>
      <c r="Q1814" s="76">
        <f t="shared" si="571"/>
        <v>0</v>
      </c>
      <c r="R1814" s="76">
        <f t="shared" si="572"/>
        <v>1</v>
      </c>
      <c r="S1814" s="76">
        <f t="shared" si="573"/>
        <v>0.5</v>
      </c>
      <c r="T1814" s="76">
        <f t="shared" si="574"/>
        <v>0.5</v>
      </c>
      <c r="U1814" s="76">
        <f t="shared" si="575"/>
        <v>-0.69314718055994529</v>
      </c>
      <c r="W1814" s="76">
        <f t="shared" si="576"/>
        <v>0</v>
      </c>
      <c r="X1814" s="76">
        <f t="shared" si="577"/>
        <v>1</v>
      </c>
      <c r="Y1814" s="76">
        <f t="shared" si="578"/>
        <v>0.5</v>
      </c>
      <c r="Z1814" s="76">
        <f t="shared" si="560"/>
        <v>0.5</v>
      </c>
      <c r="AA1814" s="76">
        <f t="shared" si="579"/>
        <v>-0.69314718055994529</v>
      </c>
    </row>
    <row r="1815" spans="1:27" x14ac:dyDescent="0.25">
      <c r="A1815">
        <v>0</v>
      </c>
      <c r="B1815">
        <v>1</v>
      </c>
      <c r="C1815">
        <v>0</v>
      </c>
      <c r="E1815" s="87">
        <f t="shared" si="561"/>
        <v>1.462280267582817</v>
      </c>
      <c r="F1815" s="87">
        <f t="shared" si="562"/>
        <v>4.3157894714615983</v>
      </c>
      <c r="G1815" s="87">
        <f t="shared" si="563"/>
        <v>0.81188118804015652</v>
      </c>
      <c r="H1815" s="87">
        <f t="shared" si="564"/>
        <v>0.18811881195984348</v>
      </c>
      <c r="I1815" s="87">
        <f t="shared" si="565"/>
        <v>-1.6706815372567037</v>
      </c>
      <c r="K1815" s="76">
        <f t="shared" si="566"/>
        <v>1.462280267582817</v>
      </c>
      <c r="L1815" s="76">
        <f t="shared" si="567"/>
        <v>4.3157894714615983</v>
      </c>
      <c r="M1815" s="76">
        <f t="shared" si="568"/>
        <v>0.81188118804015652</v>
      </c>
      <c r="N1815" s="76">
        <f t="shared" si="569"/>
        <v>0.18811881195984348</v>
      </c>
      <c r="O1815" s="76">
        <f t="shared" si="570"/>
        <v>-1.6706815372567037</v>
      </c>
      <c r="Q1815" s="76">
        <f t="shared" si="571"/>
        <v>1.462280267582817</v>
      </c>
      <c r="R1815" s="76">
        <f t="shared" si="572"/>
        <v>4.3157894714615983</v>
      </c>
      <c r="S1815" s="76">
        <f t="shared" si="573"/>
        <v>0.81188118804015652</v>
      </c>
      <c r="T1815" s="76">
        <f t="shared" si="574"/>
        <v>0.18811881195984348</v>
      </c>
      <c r="U1815" s="76">
        <f t="shared" si="575"/>
        <v>-1.6706815372567037</v>
      </c>
      <c r="W1815" s="76">
        <f t="shared" si="576"/>
        <v>0</v>
      </c>
      <c r="X1815" s="76">
        <f t="shared" si="577"/>
        <v>1</v>
      </c>
      <c r="Y1815" s="76">
        <f t="shared" si="578"/>
        <v>0.5</v>
      </c>
      <c r="Z1815" s="76">
        <f t="shared" si="560"/>
        <v>0.5</v>
      </c>
      <c r="AA1815" s="76">
        <f t="shared" si="579"/>
        <v>-0.69314718055994529</v>
      </c>
    </row>
    <row r="1816" spans="1:27" x14ac:dyDescent="0.25">
      <c r="A1816">
        <v>0</v>
      </c>
      <c r="B1816">
        <v>1</v>
      </c>
      <c r="C1816">
        <v>1</v>
      </c>
      <c r="E1816" s="87">
        <f t="shared" si="561"/>
        <v>1.462280267582817</v>
      </c>
      <c r="F1816" s="87">
        <f t="shared" si="562"/>
        <v>4.3157894714615983</v>
      </c>
      <c r="G1816" s="87">
        <f t="shared" si="563"/>
        <v>0.81188118804015652</v>
      </c>
      <c r="H1816" s="87">
        <f t="shared" si="564"/>
        <v>0.18811881195984348</v>
      </c>
      <c r="I1816" s="87">
        <f t="shared" si="565"/>
        <v>-1.6706815372567037</v>
      </c>
      <c r="K1816" s="76">
        <f t="shared" si="566"/>
        <v>2.0674758008666778</v>
      </c>
      <c r="L1816" s="76">
        <f t="shared" si="567"/>
        <v>7.9048445118016568</v>
      </c>
      <c r="M1816" s="76">
        <f t="shared" si="568"/>
        <v>0.88770157652110693</v>
      </c>
      <c r="N1816" s="76">
        <f t="shared" si="569"/>
        <v>0.11229842347889307</v>
      </c>
      <c r="O1816" s="76">
        <f t="shared" si="570"/>
        <v>-2.1865954558145249</v>
      </c>
      <c r="Q1816" s="76">
        <f t="shared" si="571"/>
        <v>4.0773020688385255</v>
      </c>
      <c r="R1816" s="76">
        <f t="shared" si="572"/>
        <v>58.986114505249297</v>
      </c>
      <c r="S1816" s="76">
        <f t="shared" si="573"/>
        <v>0.98332947535862669</v>
      </c>
      <c r="T1816" s="76">
        <f t="shared" si="574"/>
        <v>1.6670524641373308E-2</v>
      </c>
      <c r="U1816" s="76">
        <f t="shared" si="575"/>
        <v>-4.0941131105267123</v>
      </c>
      <c r="W1816" s="76">
        <f t="shared" si="576"/>
        <v>0</v>
      </c>
      <c r="X1816" s="76">
        <f t="shared" si="577"/>
        <v>1</v>
      </c>
      <c r="Y1816" s="76">
        <f t="shared" si="578"/>
        <v>0.5</v>
      </c>
      <c r="Z1816" s="76">
        <f t="shared" si="560"/>
        <v>0.5</v>
      </c>
      <c r="AA1816" s="76">
        <f t="shared" si="579"/>
        <v>-0.69314718055994529</v>
      </c>
    </row>
    <row r="1817" spans="1:27" x14ac:dyDescent="0.25">
      <c r="A1817">
        <v>0</v>
      </c>
      <c r="B1817">
        <v>0</v>
      </c>
      <c r="C1817">
        <v>0</v>
      </c>
      <c r="E1817" s="87">
        <f t="shared" si="561"/>
        <v>0</v>
      </c>
      <c r="F1817" s="87">
        <f t="shared" si="562"/>
        <v>1</v>
      </c>
      <c r="G1817" s="87">
        <f t="shared" si="563"/>
        <v>0.5</v>
      </c>
      <c r="H1817" s="87">
        <f t="shared" si="564"/>
        <v>0.5</v>
      </c>
      <c r="I1817" s="87">
        <f t="shared" si="565"/>
        <v>-0.69314718055994529</v>
      </c>
      <c r="K1817" s="76">
        <f t="shared" si="566"/>
        <v>0</v>
      </c>
      <c r="L1817" s="76">
        <f t="shared" si="567"/>
        <v>1</v>
      </c>
      <c r="M1817" s="76">
        <f t="shared" si="568"/>
        <v>0.5</v>
      </c>
      <c r="N1817" s="76">
        <f t="shared" si="569"/>
        <v>0.5</v>
      </c>
      <c r="O1817" s="76">
        <f t="shared" si="570"/>
        <v>-0.69314718055994529</v>
      </c>
      <c r="Q1817" s="76">
        <f t="shared" si="571"/>
        <v>0</v>
      </c>
      <c r="R1817" s="76">
        <f t="shared" si="572"/>
        <v>1</v>
      </c>
      <c r="S1817" s="76">
        <f t="shared" si="573"/>
        <v>0.5</v>
      </c>
      <c r="T1817" s="76">
        <f t="shared" si="574"/>
        <v>0.5</v>
      </c>
      <c r="U1817" s="76">
        <f t="shared" si="575"/>
        <v>-0.69314718055994529</v>
      </c>
      <c r="W1817" s="76">
        <f t="shared" si="576"/>
        <v>0</v>
      </c>
      <c r="X1817" s="76">
        <f t="shared" si="577"/>
        <v>1</v>
      </c>
      <c r="Y1817" s="76">
        <f t="shared" si="578"/>
        <v>0.5</v>
      </c>
      <c r="Z1817" s="76">
        <f t="shared" si="560"/>
        <v>0.5</v>
      </c>
      <c r="AA1817" s="76">
        <f t="shared" si="579"/>
        <v>-0.69314718055994529</v>
      </c>
    </row>
    <row r="1818" spans="1:27" x14ac:dyDescent="0.25">
      <c r="A1818">
        <v>0</v>
      </c>
      <c r="B1818">
        <v>0</v>
      </c>
      <c r="C1818">
        <v>0</v>
      </c>
      <c r="E1818" s="87">
        <f t="shared" si="561"/>
        <v>0</v>
      </c>
      <c r="F1818" s="87">
        <f t="shared" si="562"/>
        <v>1</v>
      </c>
      <c r="G1818" s="87">
        <f t="shared" si="563"/>
        <v>0.5</v>
      </c>
      <c r="H1818" s="87">
        <f t="shared" si="564"/>
        <v>0.5</v>
      </c>
      <c r="I1818" s="87">
        <f t="shared" si="565"/>
        <v>-0.69314718055994529</v>
      </c>
      <c r="K1818" s="76">
        <f t="shared" si="566"/>
        <v>0</v>
      </c>
      <c r="L1818" s="76">
        <f t="shared" si="567"/>
        <v>1</v>
      </c>
      <c r="M1818" s="76">
        <f t="shared" si="568"/>
        <v>0.5</v>
      </c>
      <c r="N1818" s="76">
        <f t="shared" si="569"/>
        <v>0.5</v>
      </c>
      <c r="O1818" s="76">
        <f t="shared" si="570"/>
        <v>-0.69314718055994529</v>
      </c>
      <c r="Q1818" s="76">
        <f t="shared" si="571"/>
        <v>0</v>
      </c>
      <c r="R1818" s="76">
        <f t="shared" si="572"/>
        <v>1</v>
      </c>
      <c r="S1818" s="76">
        <f t="shared" si="573"/>
        <v>0.5</v>
      </c>
      <c r="T1818" s="76">
        <f t="shared" si="574"/>
        <v>0.5</v>
      </c>
      <c r="U1818" s="76">
        <f t="shared" si="575"/>
        <v>-0.69314718055994529</v>
      </c>
      <c r="W1818" s="76">
        <f t="shared" si="576"/>
        <v>0</v>
      </c>
      <c r="X1818" s="76">
        <f t="shared" si="577"/>
        <v>1</v>
      </c>
      <c r="Y1818" s="76">
        <f t="shared" si="578"/>
        <v>0.5</v>
      </c>
      <c r="Z1818" s="76">
        <f t="shared" si="560"/>
        <v>0.5</v>
      </c>
      <c r="AA1818" s="76">
        <f t="shared" si="579"/>
        <v>-0.69314718055994529</v>
      </c>
    </row>
    <row r="1819" spans="1:27" x14ac:dyDescent="0.25">
      <c r="A1819">
        <v>0</v>
      </c>
      <c r="B1819">
        <v>0</v>
      </c>
      <c r="C1819">
        <v>0</v>
      </c>
      <c r="E1819" s="87">
        <f t="shared" si="561"/>
        <v>0</v>
      </c>
      <c r="F1819" s="87">
        <f t="shared" si="562"/>
        <v>1</v>
      </c>
      <c r="G1819" s="87">
        <f t="shared" si="563"/>
        <v>0.5</v>
      </c>
      <c r="H1819" s="87">
        <f t="shared" si="564"/>
        <v>0.5</v>
      </c>
      <c r="I1819" s="87">
        <f t="shared" si="565"/>
        <v>-0.69314718055994529</v>
      </c>
      <c r="K1819" s="76">
        <f t="shared" si="566"/>
        <v>0</v>
      </c>
      <c r="L1819" s="76">
        <f t="shared" si="567"/>
        <v>1</v>
      </c>
      <c r="M1819" s="76">
        <f t="shared" si="568"/>
        <v>0.5</v>
      </c>
      <c r="N1819" s="76">
        <f t="shared" si="569"/>
        <v>0.5</v>
      </c>
      <c r="O1819" s="76">
        <f t="shared" si="570"/>
        <v>-0.69314718055994529</v>
      </c>
      <c r="Q1819" s="76">
        <f t="shared" si="571"/>
        <v>0</v>
      </c>
      <c r="R1819" s="76">
        <f t="shared" si="572"/>
        <v>1</v>
      </c>
      <c r="S1819" s="76">
        <f t="shared" si="573"/>
        <v>0.5</v>
      </c>
      <c r="T1819" s="76">
        <f t="shared" si="574"/>
        <v>0.5</v>
      </c>
      <c r="U1819" s="76">
        <f t="shared" si="575"/>
        <v>-0.69314718055994529</v>
      </c>
      <c r="W1819" s="76">
        <f t="shared" si="576"/>
        <v>0</v>
      </c>
      <c r="X1819" s="76">
        <f t="shared" si="577"/>
        <v>1</v>
      </c>
      <c r="Y1819" s="76">
        <f t="shared" si="578"/>
        <v>0.5</v>
      </c>
      <c r="Z1819" s="76">
        <f t="shared" si="560"/>
        <v>0.5</v>
      </c>
      <c r="AA1819" s="76">
        <f t="shared" si="579"/>
        <v>-0.69314718055994529</v>
      </c>
    </row>
    <row r="1820" spans="1:27" x14ac:dyDescent="0.25">
      <c r="A1820">
        <v>0</v>
      </c>
      <c r="B1820">
        <v>0</v>
      </c>
      <c r="C1820">
        <v>1</v>
      </c>
      <c r="E1820" s="87">
        <f t="shared" si="561"/>
        <v>0</v>
      </c>
      <c r="F1820" s="87">
        <f t="shared" si="562"/>
        <v>1</v>
      </c>
      <c r="G1820" s="87">
        <f t="shared" si="563"/>
        <v>0.5</v>
      </c>
      <c r="H1820" s="87">
        <f t="shared" si="564"/>
        <v>0.5</v>
      </c>
      <c r="I1820" s="87">
        <f t="shared" si="565"/>
        <v>-0.69314718055994529</v>
      </c>
      <c r="K1820" s="76">
        <f t="shared" si="566"/>
        <v>0.605195533283861</v>
      </c>
      <c r="L1820" s="76">
        <f t="shared" si="567"/>
        <v>1.8316103146534117</v>
      </c>
      <c r="M1820" s="76">
        <f t="shared" si="568"/>
        <v>0.64684406084231982</v>
      </c>
      <c r="N1820" s="76">
        <f t="shared" si="569"/>
        <v>0.35315593915768018</v>
      </c>
      <c r="O1820" s="76">
        <f t="shared" si="570"/>
        <v>-1.0408455656056446</v>
      </c>
      <c r="Q1820" s="76">
        <f t="shared" si="571"/>
        <v>0.605195533283861</v>
      </c>
      <c r="R1820" s="76">
        <f t="shared" si="572"/>
        <v>1.8316103146534117</v>
      </c>
      <c r="S1820" s="76">
        <f t="shared" si="573"/>
        <v>0.64684406084231982</v>
      </c>
      <c r="T1820" s="76">
        <f t="shared" si="574"/>
        <v>0.35315593915768018</v>
      </c>
      <c r="U1820" s="76">
        <f t="shared" si="575"/>
        <v>-1.0408455656056446</v>
      </c>
      <c r="W1820" s="76">
        <f t="shared" si="576"/>
        <v>0</v>
      </c>
      <c r="X1820" s="76">
        <f t="shared" si="577"/>
        <v>1</v>
      </c>
      <c r="Y1820" s="76">
        <f t="shared" si="578"/>
        <v>0.5</v>
      </c>
      <c r="Z1820" s="76">
        <f t="shared" si="560"/>
        <v>0.5</v>
      </c>
      <c r="AA1820" s="76">
        <f t="shared" si="579"/>
        <v>-0.69314718055994529</v>
      </c>
    </row>
    <row r="1821" spans="1:27" x14ac:dyDescent="0.25">
      <c r="A1821">
        <v>0</v>
      </c>
      <c r="B1821">
        <v>0</v>
      </c>
      <c r="C1821">
        <v>0</v>
      </c>
      <c r="E1821" s="87">
        <f t="shared" si="561"/>
        <v>0</v>
      </c>
      <c r="F1821" s="87">
        <f t="shared" si="562"/>
        <v>1</v>
      </c>
      <c r="G1821" s="87">
        <f t="shared" si="563"/>
        <v>0.5</v>
      </c>
      <c r="H1821" s="87">
        <f t="shared" si="564"/>
        <v>0.5</v>
      </c>
      <c r="I1821" s="87">
        <f t="shared" si="565"/>
        <v>-0.69314718055994529</v>
      </c>
      <c r="K1821" s="76">
        <f t="shared" si="566"/>
        <v>0</v>
      </c>
      <c r="L1821" s="76">
        <f t="shared" si="567"/>
        <v>1</v>
      </c>
      <c r="M1821" s="76">
        <f t="shared" si="568"/>
        <v>0.5</v>
      </c>
      <c r="N1821" s="76">
        <f t="shared" si="569"/>
        <v>0.5</v>
      </c>
      <c r="O1821" s="76">
        <f t="shared" si="570"/>
        <v>-0.69314718055994529</v>
      </c>
      <c r="Q1821" s="76">
        <f t="shared" si="571"/>
        <v>0</v>
      </c>
      <c r="R1821" s="76">
        <f t="shared" si="572"/>
        <v>1</v>
      </c>
      <c r="S1821" s="76">
        <f t="shared" si="573"/>
        <v>0.5</v>
      </c>
      <c r="T1821" s="76">
        <f t="shared" si="574"/>
        <v>0.5</v>
      </c>
      <c r="U1821" s="76">
        <f t="shared" si="575"/>
        <v>-0.69314718055994529</v>
      </c>
      <c r="W1821" s="76">
        <f t="shared" si="576"/>
        <v>0</v>
      </c>
      <c r="X1821" s="76">
        <f t="shared" si="577"/>
        <v>1</v>
      </c>
      <c r="Y1821" s="76">
        <f t="shared" si="578"/>
        <v>0.5</v>
      </c>
      <c r="Z1821" s="76">
        <f t="shared" si="560"/>
        <v>0.5</v>
      </c>
      <c r="AA1821" s="76">
        <f t="shared" si="579"/>
        <v>-0.69314718055994529</v>
      </c>
    </row>
    <row r="1822" spans="1:27" x14ac:dyDescent="0.25">
      <c r="A1822">
        <v>0</v>
      </c>
      <c r="B1822">
        <v>0</v>
      </c>
      <c r="C1822">
        <v>1</v>
      </c>
      <c r="E1822" s="87">
        <f t="shared" si="561"/>
        <v>0</v>
      </c>
      <c r="F1822" s="87">
        <f t="shared" si="562"/>
        <v>1</v>
      </c>
      <c r="G1822" s="87">
        <f t="shared" si="563"/>
        <v>0.5</v>
      </c>
      <c r="H1822" s="87">
        <f t="shared" si="564"/>
        <v>0.5</v>
      </c>
      <c r="I1822" s="87">
        <f t="shared" si="565"/>
        <v>-0.69314718055994529</v>
      </c>
      <c r="K1822" s="76">
        <f t="shared" si="566"/>
        <v>0.605195533283861</v>
      </c>
      <c r="L1822" s="76">
        <f t="shared" si="567"/>
        <v>1.8316103146534117</v>
      </c>
      <c r="M1822" s="76">
        <f t="shared" si="568"/>
        <v>0.64684406084231982</v>
      </c>
      <c r="N1822" s="76">
        <f t="shared" si="569"/>
        <v>0.35315593915768018</v>
      </c>
      <c r="O1822" s="76">
        <f t="shared" si="570"/>
        <v>-1.0408455656056446</v>
      </c>
      <c r="Q1822" s="76">
        <f t="shared" si="571"/>
        <v>0.605195533283861</v>
      </c>
      <c r="R1822" s="76">
        <f t="shared" si="572"/>
        <v>1.8316103146534117</v>
      </c>
      <c r="S1822" s="76">
        <f t="shared" si="573"/>
        <v>0.64684406084231982</v>
      </c>
      <c r="T1822" s="76">
        <f t="shared" si="574"/>
        <v>0.35315593915768018</v>
      </c>
      <c r="U1822" s="76">
        <f t="shared" si="575"/>
        <v>-1.0408455656056446</v>
      </c>
      <c r="W1822" s="76">
        <f t="shared" si="576"/>
        <v>0</v>
      </c>
      <c r="X1822" s="76">
        <f t="shared" si="577"/>
        <v>1</v>
      </c>
      <c r="Y1822" s="76">
        <f t="shared" si="578"/>
        <v>0.5</v>
      </c>
      <c r="Z1822" s="76">
        <f t="shared" si="560"/>
        <v>0.5</v>
      </c>
      <c r="AA1822" s="76">
        <f t="shared" si="579"/>
        <v>-0.69314718055994529</v>
      </c>
    </row>
    <row r="1823" spans="1:27" x14ac:dyDescent="0.25">
      <c r="A1823">
        <v>0</v>
      </c>
      <c r="B1823">
        <v>1</v>
      </c>
      <c r="C1823">
        <v>0</v>
      </c>
      <c r="E1823" s="87">
        <f t="shared" si="561"/>
        <v>1.462280267582817</v>
      </c>
      <c r="F1823" s="87">
        <f t="shared" si="562"/>
        <v>4.3157894714615983</v>
      </c>
      <c r="G1823" s="87">
        <f t="shared" si="563"/>
        <v>0.81188118804015652</v>
      </c>
      <c r="H1823" s="87">
        <f t="shared" si="564"/>
        <v>0.18811881195984348</v>
      </c>
      <c r="I1823" s="87">
        <f t="shared" si="565"/>
        <v>-1.6706815372567037</v>
      </c>
      <c r="K1823" s="76">
        <f t="shared" si="566"/>
        <v>1.462280267582817</v>
      </c>
      <c r="L1823" s="76">
        <f t="shared" si="567"/>
        <v>4.3157894714615983</v>
      </c>
      <c r="M1823" s="76">
        <f t="shared" si="568"/>
        <v>0.81188118804015652</v>
      </c>
      <c r="N1823" s="76">
        <f t="shared" si="569"/>
        <v>0.18811881195984348</v>
      </c>
      <c r="O1823" s="76">
        <f t="shared" si="570"/>
        <v>-1.6706815372567037</v>
      </c>
      <c r="Q1823" s="76">
        <f t="shared" si="571"/>
        <v>1.462280267582817</v>
      </c>
      <c r="R1823" s="76">
        <f t="shared" si="572"/>
        <v>4.3157894714615983</v>
      </c>
      <c r="S1823" s="76">
        <f t="shared" si="573"/>
        <v>0.81188118804015652</v>
      </c>
      <c r="T1823" s="76">
        <f t="shared" si="574"/>
        <v>0.18811881195984348</v>
      </c>
      <c r="U1823" s="76">
        <f t="shared" si="575"/>
        <v>-1.6706815372567037</v>
      </c>
      <c r="W1823" s="76">
        <f t="shared" si="576"/>
        <v>0</v>
      </c>
      <c r="X1823" s="76">
        <f t="shared" si="577"/>
        <v>1</v>
      </c>
      <c r="Y1823" s="76">
        <f t="shared" si="578"/>
        <v>0.5</v>
      </c>
      <c r="Z1823" s="76">
        <f t="shared" si="560"/>
        <v>0.5</v>
      </c>
      <c r="AA1823" s="76">
        <f t="shared" si="579"/>
        <v>-0.69314718055994529</v>
      </c>
    </row>
    <row r="1824" spans="1:27" x14ac:dyDescent="0.25">
      <c r="A1824">
        <v>0</v>
      </c>
      <c r="B1824">
        <v>1</v>
      </c>
      <c r="C1824">
        <v>1</v>
      </c>
      <c r="E1824" s="87">
        <f t="shared" si="561"/>
        <v>1.462280267582817</v>
      </c>
      <c r="F1824" s="87">
        <f t="shared" si="562"/>
        <v>4.3157894714615983</v>
      </c>
      <c r="G1824" s="87">
        <f t="shared" si="563"/>
        <v>0.81188118804015652</v>
      </c>
      <c r="H1824" s="87">
        <f t="shared" si="564"/>
        <v>0.18811881195984348</v>
      </c>
      <c r="I1824" s="87">
        <f t="shared" si="565"/>
        <v>-1.6706815372567037</v>
      </c>
      <c r="K1824" s="76">
        <f t="shared" si="566"/>
        <v>2.0674758008666778</v>
      </c>
      <c r="L1824" s="76">
        <f t="shared" si="567"/>
        <v>7.9048445118016568</v>
      </c>
      <c r="M1824" s="76">
        <f t="shared" si="568"/>
        <v>0.88770157652110693</v>
      </c>
      <c r="N1824" s="76">
        <f t="shared" si="569"/>
        <v>0.11229842347889307</v>
      </c>
      <c r="O1824" s="76">
        <f t="shared" si="570"/>
        <v>-2.1865954558145249</v>
      </c>
      <c r="Q1824" s="76">
        <f t="shared" si="571"/>
        <v>4.0773020688385255</v>
      </c>
      <c r="R1824" s="76">
        <f t="shared" si="572"/>
        <v>58.986114505249297</v>
      </c>
      <c r="S1824" s="76">
        <f t="shared" si="573"/>
        <v>0.98332947535862669</v>
      </c>
      <c r="T1824" s="76">
        <f t="shared" si="574"/>
        <v>1.6670524641373308E-2</v>
      </c>
      <c r="U1824" s="76">
        <f t="shared" si="575"/>
        <v>-4.0941131105267123</v>
      </c>
      <c r="W1824" s="76">
        <f t="shared" si="576"/>
        <v>0</v>
      </c>
      <c r="X1824" s="76">
        <f t="shared" si="577"/>
        <v>1</v>
      </c>
      <c r="Y1824" s="76">
        <f t="shared" si="578"/>
        <v>0.5</v>
      </c>
      <c r="Z1824" s="76">
        <f t="shared" si="560"/>
        <v>0.5</v>
      </c>
      <c r="AA1824" s="76">
        <f t="shared" si="579"/>
        <v>-0.69314718055994529</v>
      </c>
    </row>
    <row r="1825" spans="1:27" x14ac:dyDescent="0.25">
      <c r="A1825">
        <v>0</v>
      </c>
      <c r="B1825">
        <v>1</v>
      </c>
      <c r="C1825">
        <v>0</v>
      </c>
      <c r="E1825" s="87">
        <f t="shared" si="561"/>
        <v>1.462280267582817</v>
      </c>
      <c r="F1825" s="87">
        <f t="shared" si="562"/>
        <v>4.3157894714615983</v>
      </c>
      <c r="G1825" s="87">
        <f t="shared" si="563"/>
        <v>0.81188118804015652</v>
      </c>
      <c r="H1825" s="87">
        <f t="shared" si="564"/>
        <v>0.18811881195984348</v>
      </c>
      <c r="I1825" s="87">
        <f t="shared" si="565"/>
        <v>-1.6706815372567037</v>
      </c>
      <c r="K1825" s="76">
        <f t="shared" si="566"/>
        <v>1.462280267582817</v>
      </c>
      <c r="L1825" s="76">
        <f t="shared" si="567"/>
        <v>4.3157894714615983</v>
      </c>
      <c r="M1825" s="76">
        <f t="shared" si="568"/>
        <v>0.81188118804015652</v>
      </c>
      <c r="N1825" s="76">
        <f t="shared" si="569"/>
        <v>0.18811881195984348</v>
      </c>
      <c r="O1825" s="76">
        <f t="shared" si="570"/>
        <v>-1.6706815372567037</v>
      </c>
      <c r="Q1825" s="76">
        <f t="shared" si="571"/>
        <v>1.462280267582817</v>
      </c>
      <c r="R1825" s="76">
        <f t="shared" si="572"/>
        <v>4.3157894714615983</v>
      </c>
      <c r="S1825" s="76">
        <f t="shared" si="573"/>
        <v>0.81188118804015652</v>
      </c>
      <c r="T1825" s="76">
        <f t="shared" si="574"/>
        <v>0.18811881195984348</v>
      </c>
      <c r="U1825" s="76">
        <f t="shared" si="575"/>
        <v>-1.6706815372567037</v>
      </c>
      <c r="W1825" s="76">
        <f t="shared" si="576"/>
        <v>0</v>
      </c>
      <c r="X1825" s="76">
        <f t="shared" si="577"/>
        <v>1</v>
      </c>
      <c r="Y1825" s="76">
        <f t="shared" si="578"/>
        <v>0.5</v>
      </c>
      <c r="Z1825" s="76">
        <f t="shared" si="560"/>
        <v>0.5</v>
      </c>
      <c r="AA1825" s="76">
        <f t="shared" si="579"/>
        <v>-0.69314718055994529</v>
      </c>
    </row>
    <row r="1826" spans="1:27" x14ac:dyDescent="0.25">
      <c r="A1826">
        <v>0</v>
      </c>
      <c r="B1826">
        <v>0</v>
      </c>
      <c r="C1826">
        <v>0</v>
      </c>
      <c r="E1826" s="87">
        <f t="shared" si="561"/>
        <v>0</v>
      </c>
      <c r="F1826" s="87">
        <f t="shared" si="562"/>
        <v>1</v>
      </c>
      <c r="G1826" s="87">
        <f t="shared" si="563"/>
        <v>0.5</v>
      </c>
      <c r="H1826" s="87">
        <f t="shared" si="564"/>
        <v>0.5</v>
      </c>
      <c r="I1826" s="87">
        <f t="shared" si="565"/>
        <v>-0.69314718055994529</v>
      </c>
      <c r="K1826" s="76">
        <f t="shared" si="566"/>
        <v>0</v>
      </c>
      <c r="L1826" s="76">
        <f t="shared" si="567"/>
        <v>1</v>
      </c>
      <c r="M1826" s="76">
        <f t="shared" si="568"/>
        <v>0.5</v>
      </c>
      <c r="N1826" s="76">
        <f t="shared" si="569"/>
        <v>0.5</v>
      </c>
      <c r="O1826" s="76">
        <f t="shared" si="570"/>
        <v>-0.69314718055994529</v>
      </c>
      <c r="Q1826" s="76">
        <f t="shared" si="571"/>
        <v>0</v>
      </c>
      <c r="R1826" s="76">
        <f t="shared" si="572"/>
        <v>1</v>
      </c>
      <c r="S1826" s="76">
        <f t="shared" si="573"/>
        <v>0.5</v>
      </c>
      <c r="T1826" s="76">
        <f t="shared" si="574"/>
        <v>0.5</v>
      </c>
      <c r="U1826" s="76">
        <f t="shared" si="575"/>
        <v>-0.69314718055994529</v>
      </c>
      <c r="W1826" s="76">
        <f t="shared" si="576"/>
        <v>0</v>
      </c>
      <c r="X1826" s="76">
        <f t="shared" si="577"/>
        <v>1</v>
      </c>
      <c r="Y1826" s="76">
        <f t="shared" si="578"/>
        <v>0.5</v>
      </c>
      <c r="Z1826" s="76">
        <f t="shared" si="560"/>
        <v>0.5</v>
      </c>
      <c r="AA1826" s="76">
        <f t="shared" si="579"/>
        <v>-0.69314718055994529</v>
      </c>
    </row>
    <row r="1827" spans="1:27" x14ac:dyDescent="0.25">
      <c r="A1827">
        <v>0</v>
      </c>
      <c r="B1827">
        <v>1</v>
      </c>
      <c r="C1827">
        <v>0</v>
      </c>
      <c r="E1827" s="87">
        <f t="shared" si="561"/>
        <v>1.462280267582817</v>
      </c>
      <c r="F1827" s="87">
        <f t="shared" si="562"/>
        <v>4.3157894714615983</v>
      </c>
      <c r="G1827" s="87">
        <f t="shared" si="563"/>
        <v>0.81188118804015652</v>
      </c>
      <c r="H1827" s="87">
        <f t="shared" si="564"/>
        <v>0.18811881195984348</v>
      </c>
      <c r="I1827" s="87">
        <f t="shared" si="565"/>
        <v>-1.6706815372567037</v>
      </c>
      <c r="K1827" s="76">
        <f t="shared" si="566"/>
        <v>1.462280267582817</v>
      </c>
      <c r="L1827" s="76">
        <f t="shared" si="567"/>
        <v>4.3157894714615983</v>
      </c>
      <c r="M1827" s="76">
        <f t="shared" si="568"/>
        <v>0.81188118804015652</v>
      </c>
      <c r="N1827" s="76">
        <f t="shared" si="569"/>
        <v>0.18811881195984348</v>
      </c>
      <c r="O1827" s="76">
        <f t="shared" si="570"/>
        <v>-1.6706815372567037</v>
      </c>
      <c r="Q1827" s="76">
        <f t="shared" si="571"/>
        <v>1.462280267582817</v>
      </c>
      <c r="R1827" s="76">
        <f t="shared" si="572"/>
        <v>4.3157894714615983</v>
      </c>
      <c r="S1827" s="76">
        <f t="shared" si="573"/>
        <v>0.81188118804015652</v>
      </c>
      <c r="T1827" s="76">
        <f t="shared" si="574"/>
        <v>0.18811881195984348</v>
      </c>
      <c r="U1827" s="76">
        <f t="shared" si="575"/>
        <v>-1.6706815372567037</v>
      </c>
      <c r="W1827" s="76">
        <f t="shared" si="576"/>
        <v>0</v>
      </c>
      <c r="X1827" s="76">
        <f t="shared" si="577"/>
        <v>1</v>
      </c>
      <c r="Y1827" s="76">
        <f t="shared" si="578"/>
        <v>0.5</v>
      </c>
      <c r="Z1827" s="76">
        <f t="shared" si="560"/>
        <v>0.5</v>
      </c>
      <c r="AA1827" s="76">
        <f t="shared" si="579"/>
        <v>-0.69314718055994529</v>
      </c>
    </row>
    <row r="1828" spans="1:27" x14ac:dyDescent="0.25">
      <c r="A1828">
        <v>0</v>
      </c>
      <c r="B1828">
        <v>0</v>
      </c>
      <c r="C1828">
        <v>1</v>
      </c>
      <c r="E1828" s="87">
        <f t="shared" si="561"/>
        <v>0</v>
      </c>
      <c r="F1828" s="87">
        <f t="shared" si="562"/>
        <v>1</v>
      </c>
      <c r="G1828" s="87">
        <f t="shared" si="563"/>
        <v>0.5</v>
      </c>
      <c r="H1828" s="87">
        <f t="shared" si="564"/>
        <v>0.5</v>
      </c>
      <c r="I1828" s="87">
        <f t="shared" si="565"/>
        <v>-0.69314718055994529</v>
      </c>
      <c r="K1828" s="76">
        <f t="shared" si="566"/>
        <v>0.605195533283861</v>
      </c>
      <c r="L1828" s="76">
        <f t="shared" si="567"/>
        <v>1.8316103146534117</v>
      </c>
      <c r="M1828" s="76">
        <f t="shared" si="568"/>
        <v>0.64684406084231982</v>
      </c>
      <c r="N1828" s="76">
        <f t="shared" si="569"/>
        <v>0.35315593915768018</v>
      </c>
      <c r="O1828" s="76">
        <f t="shared" si="570"/>
        <v>-1.0408455656056446</v>
      </c>
      <c r="Q1828" s="76">
        <f t="shared" si="571"/>
        <v>0.605195533283861</v>
      </c>
      <c r="R1828" s="76">
        <f t="shared" si="572"/>
        <v>1.8316103146534117</v>
      </c>
      <c r="S1828" s="76">
        <f t="shared" si="573"/>
        <v>0.64684406084231982</v>
      </c>
      <c r="T1828" s="76">
        <f t="shared" si="574"/>
        <v>0.35315593915768018</v>
      </c>
      <c r="U1828" s="76">
        <f t="shared" si="575"/>
        <v>-1.0408455656056446</v>
      </c>
      <c r="W1828" s="76">
        <f t="shared" si="576"/>
        <v>0</v>
      </c>
      <c r="X1828" s="76">
        <f t="shared" si="577"/>
        <v>1</v>
      </c>
      <c r="Y1828" s="76">
        <f t="shared" si="578"/>
        <v>0.5</v>
      </c>
      <c r="Z1828" s="76">
        <f t="shared" si="560"/>
        <v>0.5</v>
      </c>
      <c r="AA1828" s="76">
        <f t="shared" si="579"/>
        <v>-0.69314718055994529</v>
      </c>
    </row>
    <row r="1829" spans="1:27" x14ac:dyDescent="0.25">
      <c r="A1829">
        <v>0</v>
      </c>
      <c r="B1829">
        <v>1</v>
      </c>
      <c r="C1829">
        <v>0</v>
      </c>
      <c r="E1829" s="87">
        <f t="shared" si="561"/>
        <v>1.462280267582817</v>
      </c>
      <c r="F1829" s="87">
        <f t="shared" si="562"/>
        <v>4.3157894714615983</v>
      </c>
      <c r="G1829" s="87">
        <f t="shared" si="563"/>
        <v>0.81188118804015652</v>
      </c>
      <c r="H1829" s="87">
        <f t="shared" si="564"/>
        <v>0.18811881195984348</v>
      </c>
      <c r="I1829" s="87">
        <f t="shared" si="565"/>
        <v>-1.6706815372567037</v>
      </c>
      <c r="K1829" s="76">
        <f t="shared" si="566"/>
        <v>1.462280267582817</v>
      </c>
      <c r="L1829" s="76">
        <f t="shared" si="567"/>
        <v>4.3157894714615983</v>
      </c>
      <c r="M1829" s="76">
        <f t="shared" si="568"/>
        <v>0.81188118804015652</v>
      </c>
      <c r="N1829" s="76">
        <f t="shared" si="569"/>
        <v>0.18811881195984348</v>
      </c>
      <c r="O1829" s="76">
        <f t="shared" si="570"/>
        <v>-1.6706815372567037</v>
      </c>
      <c r="Q1829" s="76">
        <f t="shared" si="571"/>
        <v>1.462280267582817</v>
      </c>
      <c r="R1829" s="76">
        <f t="shared" si="572"/>
        <v>4.3157894714615983</v>
      </c>
      <c r="S1829" s="76">
        <f t="shared" si="573"/>
        <v>0.81188118804015652</v>
      </c>
      <c r="T1829" s="76">
        <f t="shared" si="574"/>
        <v>0.18811881195984348</v>
      </c>
      <c r="U1829" s="76">
        <f t="shared" si="575"/>
        <v>-1.6706815372567037</v>
      </c>
      <c r="W1829" s="76">
        <f t="shared" si="576"/>
        <v>0</v>
      </c>
      <c r="X1829" s="76">
        <f t="shared" si="577"/>
        <v>1</v>
      </c>
      <c r="Y1829" s="76">
        <f t="shared" si="578"/>
        <v>0.5</v>
      </c>
      <c r="Z1829" s="76">
        <f t="shared" si="560"/>
        <v>0.5</v>
      </c>
      <c r="AA1829" s="76">
        <f t="shared" si="579"/>
        <v>-0.69314718055994529</v>
      </c>
    </row>
    <row r="1830" spans="1:27" x14ac:dyDescent="0.25">
      <c r="A1830">
        <v>0</v>
      </c>
      <c r="B1830">
        <v>1</v>
      </c>
      <c r="C1830">
        <v>0</v>
      </c>
      <c r="E1830" s="87">
        <f t="shared" si="561"/>
        <v>1.462280267582817</v>
      </c>
      <c r="F1830" s="87">
        <f t="shared" si="562"/>
        <v>4.3157894714615983</v>
      </c>
      <c r="G1830" s="87">
        <f t="shared" si="563"/>
        <v>0.81188118804015652</v>
      </c>
      <c r="H1830" s="87">
        <f t="shared" si="564"/>
        <v>0.18811881195984348</v>
      </c>
      <c r="I1830" s="87">
        <f t="shared" si="565"/>
        <v>-1.6706815372567037</v>
      </c>
      <c r="K1830" s="76">
        <f t="shared" si="566"/>
        <v>1.462280267582817</v>
      </c>
      <c r="L1830" s="76">
        <f t="shared" si="567"/>
        <v>4.3157894714615983</v>
      </c>
      <c r="M1830" s="76">
        <f t="shared" si="568"/>
        <v>0.81188118804015652</v>
      </c>
      <c r="N1830" s="76">
        <f t="shared" si="569"/>
        <v>0.18811881195984348</v>
      </c>
      <c r="O1830" s="76">
        <f t="shared" si="570"/>
        <v>-1.6706815372567037</v>
      </c>
      <c r="Q1830" s="76">
        <f t="shared" si="571"/>
        <v>1.462280267582817</v>
      </c>
      <c r="R1830" s="76">
        <f t="shared" si="572"/>
        <v>4.3157894714615983</v>
      </c>
      <c r="S1830" s="76">
        <f t="shared" si="573"/>
        <v>0.81188118804015652</v>
      </c>
      <c r="T1830" s="76">
        <f t="shared" si="574"/>
        <v>0.18811881195984348</v>
      </c>
      <c r="U1830" s="76">
        <f t="shared" si="575"/>
        <v>-1.6706815372567037</v>
      </c>
      <c r="W1830" s="76">
        <f t="shared" si="576"/>
        <v>0</v>
      </c>
      <c r="X1830" s="76">
        <f t="shared" si="577"/>
        <v>1</v>
      </c>
      <c r="Y1830" s="76">
        <f t="shared" si="578"/>
        <v>0.5</v>
      </c>
      <c r="Z1830" s="76">
        <f t="shared" si="560"/>
        <v>0.5</v>
      </c>
      <c r="AA1830" s="76">
        <f t="shared" si="579"/>
        <v>-0.69314718055994529</v>
      </c>
    </row>
    <row r="1831" spans="1:27" x14ac:dyDescent="0.25">
      <c r="A1831">
        <v>0</v>
      </c>
      <c r="B1831">
        <v>0</v>
      </c>
      <c r="C1831">
        <v>1</v>
      </c>
      <c r="E1831" s="87">
        <f t="shared" si="561"/>
        <v>0</v>
      </c>
      <c r="F1831" s="87">
        <f t="shared" si="562"/>
        <v>1</v>
      </c>
      <c r="G1831" s="87">
        <f t="shared" si="563"/>
        <v>0.5</v>
      </c>
      <c r="H1831" s="87">
        <f t="shared" si="564"/>
        <v>0.5</v>
      </c>
      <c r="I1831" s="87">
        <f t="shared" si="565"/>
        <v>-0.69314718055994529</v>
      </c>
      <c r="K1831" s="76">
        <f t="shared" si="566"/>
        <v>0.605195533283861</v>
      </c>
      <c r="L1831" s="76">
        <f t="shared" si="567"/>
        <v>1.8316103146534117</v>
      </c>
      <c r="M1831" s="76">
        <f t="shared" si="568"/>
        <v>0.64684406084231982</v>
      </c>
      <c r="N1831" s="76">
        <f t="shared" si="569"/>
        <v>0.35315593915768018</v>
      </c>
      <c r="O1831" s="76">
        <f t="shared" si="570"/>
        <v>-1.0408455656056446</v>
      </c>
      <c r="Q1831" s="76">
        <f t="shared" si="571"/>
        <v>0.605195533283861</v>
      </c>
      <c r="R1831" s="76">
        <f t="shared" si="572"/>
        <v>1.8316103146534117</v>
      </c>
      <c r="S1831" s="76">
        <f t="shared" si="573"/>
        <v>0.64684406084231982</v>
      </c>
      <c r="T1831" s="76">
        <f t="shared" si="574"/>
        <v>0.35315593915768018</v>
      </c>
      <c r="U1831" s="76">
        <f t="shared" si="575"/>
        <v>-1.0408455656056446</v>
      </c>
      <c r="W1831" s="76">
        <f t="shared" si="576"/>
        <v>0</v>
      </c>
      <c r="X1831" s="76">
        <f t="shared" si="577"/>
        <v>1</v>
      </c>
      <c r="Y1831" s="76">
        <f t="shared" si="578"/>
        <v>0.5</v>
      </c>
      <c r="Z1831" s="76">
        <f t="shared" si="560"/>
        <v>0.5</v>
      </c>
      <c r="AA1831" s="76">
        <f t="shared" si="579"/>
        <v>-0.69314718055994529</v>
      </c>
    </row>
    <row r="1832" spans="1:27" x14ac:dyDescent="0.25">
      <c r="A1832">
        <v>0</v>
      </c>
      <c r="B1832">
        <v>1</v>
      </c>
      <c r="C1832">
        <v>0</v>
      </c>
      <c r="E1832" s="87">
        <f t="shared" si="561"/>
        <v>1.462280267582817</v>
      </c>
      <c r="F1832" s="87">
        <f t="shared" si="562"/>
        <v>4.3157894714615983</v>
      </c>
      <c r="G1832" s="87">
        <f t="shared" si="563"/>
        <v>0.81188118804015652</v>
      </c>
      <c r="H1832" s="87">
        <f t="shared" si="564"/>
        <v>0.18811881195984348</v>
      </c>
      <c r="I1832" s="87">
        <f t="shared" si="565"/>
        <v>-1.6706815372567037</v>
      </c>
      <c r="K1832" s="76">
        <f t="shared" si="566"/>
        <v>1.462280267582817</v>
      </c>
      <c r="L1832" s="76">
        <f t="shared" si="567"/>
        <v>4.3157894714615983</v>
      </c>
      <c r="M1832" s="76">
        <f t="shared" si="568"/>
        <v>0.81188118804015652</v>
      </c>
      <c r="N1832" s="76">
        <f t="shared" si="569"/>
        <v>0.18811881195984348</v>
      </c>
      <c r="O1832" s="76">
        <f t="shared" si="570"/>
        <v>-1.6706815372567037</v>
      </c>
      <c r="Q1832" s="76">
        <f t="shared" si="571"/>
        <v>1.462280267582817</v>
      </c>
      <c r="R1832" s="76">
        <f t="shared" si="572"/>
        <v>4.3157894714615983</v>
      </c>
      <c r="S1832" s="76">
        <f t="shared" si="573"/>
        <v>0.81188118804015652</v>
      </c>
      <c r="T1832" s="76">
        <f t="shared" si="574"/>
        <v>0.18811881195984348</v>
      </c>
      <c r="U1832" s="76">
        <f t="shared" si="575"/>
        <v>-1.6706815372567037</v>
      </c>
      <c r="W1832" s="76">
        <f t="shared" si="576"/>
        <v>0</v>
      </c>
      <c r="X1832" s="76">
        <f t="shared" si="577"/>
        <v>1</v>
      </c>
      <c r="Y1832" s="76">
        <f t="shared" si="578"/>
        <v>0.5</v>
      </c>
      <c r="Z1832" s="76">
        <f t="shared" si="560"/>
        <v>0.5</v>
      </c>
      <c r="AA1832" s="76">
        <f t="shared" si="579"/>
        <v>-0.69314718055994529</v>
      </c>
    </row>
    <row r="1833" spans="1:27" x14ac:dyDescent="0.25">
      <c r="A1833">
        <v>0</v>
      </c>
      <c r="B1833">
        <v>0</v>
      </c>
      <c r="C1833">
        <v>0</v>
      </c>
      <c r="E1833" s="87">
        <f t="shared" si="561"/>
        <v>0</v>
      </c>
      <c r="F1833" s="87">
        <f t="shared" si="562"/>
        <v>1</v>
      </c>
      <c r="G1833" s="87">
        <f t="shared" si="563"/>
        <v>0.5</v>
      </c>
      <c r="H1833" s="87">
        <f t="shared" si="564"/>
        <v>0.5</v>
      </c>
      <c r="I1833" s="87">
        <f t="shared" si="565"/>
        <v>-0.69314718055994529</v>
      </c>
      <c r="K1833" s="76">
        <f t="shared" si="566"/>
        <v>0</v>
      </c>
      <c r="L1833" s="76">
        <f t="shared" si="567"/>
        <v>1</v>
      </c>
      <c r="M1833" s="76">
        <f t="shared" si="568"/>
        <v>0.5</v>
      </c>
      <c r="N1833" s="76">
        <f t="shared" si="569"/>
        <v>0.5</v>
      </c>
      <c r="O1833" s="76">
        <f t="shared" si="570"/>
        <v>-0.69314718055994529</v>
      </c>
      <c r="Q1833" s="76">
        <f t="shared" si="571"/>
        <v>0</v>
      </c>
      <c r="R1833" s="76">
        <f t="shared" si="572"/>
        <v>1</v>
      </c>
      <c r="S1833" s="76">
        <f t="shared" si="573"/>
        <v>0.5</v>
      </c>
      <c r="T1833" s="76">
        <f t="shared" si="574"/>
        <v>0.5</v>
      </c>
      <c r="U1833" s="76">
        <f t="shared" si="575"/>
        <v>-0.69314718055994529</v>
      </c>
      <c r="W1833" s="76">
        <f t="shared" si="576"/>
        <v>0</v>
      </c>
      <c r="X1833" s="76">
        <f t="shared" si="577"/>
        <v>1</v>
      </c>
      <c r="Y1833" s="76">
        <f t="shared" si="578"/>
        <v>0.5</v>
      </c>
      <c r="Z1833" s="76">
        <f t="shared" si="560"/>
        <v>0.5</v>
      </c>
      <c r="AA1833" s="76">
        <f t="shared" si="579"/>
        <v>-0.69314718055994529</v>
      </c>
    </row>
  </sheetData>
  <mergeCells count="13">
    <mergeCell ref="A7:C7"/>
    <mergeCell ref="AD9:AE9"/>
    <mergeCell ref="AD11:AE11"/>
    <mergeCell ref="R1:U1"/>
    <mergeCell ref="X1:Y1"/>
    <mergeCell ref="B1:D1"/>
    <mergeCell ref="L2:M2"/>
    <mergeCell ref="X2:Y2"/>
    <mergeCell ref="AD13:AE13"/>
    <mergeCell ref="AD15:AE15"/>
    <mergeCell ref="R2:S2"/>
    <mergeCell ref="AH7:AJ7"/>
    <mergeCell ref="AK7:AM7"/>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1848"/>
  <sheetViews>
    <sheetView topLeftCell="B4" workbookViewId="0">
      <selection activeCell="E9" sqref="E9"/>
    </sheetView>
  </sheetViews>
  <sheetFormatPr defaultRowHeight="15" x14ac:dyDescent="0.25"/>
  <cols>
    <col min="1" max="1" width="15.85546875" customWidth="1"/>
    <col min="2" max="2" width="11.7109375" customWidth="1"/>
    <col min="3" max="3" width="14.5703125" customWidth="1"/>
    <col min="4" max="4" width="15.7109375" customWidth="1"/>
    <col min="6" max="6" width="15.7109375" customWidth="1"/>
    <col min="7" max="7" width="11.28515625" customWidth="1"/>
    <col min="8" max="8" width="12.85546875" customWidth="1"/>
    <col min="9" max="9" width="12" customWidth="1"/>
  </cols>
  <sheetData>
    <row r="1" spans="1:9" x14ac:dyDescent="0.25">
      <c r="A1" t="s">
        <v>69</v>
      </c>
    </row>
    <row r="2" spans="1:9" ht="15.75" thickBot="1" x14ac:dyDescent="0.3"/>
    <row r="3" spans="1:9" x14ac:dyDescent="0.25">
      <c r="A3" s="9" t="s">
        <v>70</v>
      </c>
      <c r="B3" s="9"/>
    </row>
    <row r="4" spans="1:9" x14ac:dyDescent="0.25">
      <c r="A4" s="6" t="s">
        <v>71</v>
      </c>
      <c r="B4" s="6">
        <v>0.13047685533998754</v>
      </c>
    </row>
    <row r="5" spans="1:9" x14ac:dyDescent="0.25">
      <c r="A5" s="6" t="s">
        <v>72</v>
      </c>
      <c r="B5" s="6">
        <v>1.7024209779412037E-2</v>
      </c>
    </row>
    <row r="6" spans="1:9" x14ac:dyDescent="0.25">
      <c r="A6" s="6" t="s">
        <v>73</v>
      </c>
      <c r="B6" s="6">
        <v>1.6484706052616982E-2</v>
      </c>
    </row>
    <row r="7" spans="1:9" x14ac:dyDescent="0.25">
      <c r="A7" s="6" t="s">
        <v>48</v>
      </c>
      <c r="B7" s="6">
        <v>604.57646304670061</v>
      </c>
    </row>
    <row r="8" spans="1:9" ht="15.75" thickBot="1" x14ac:dyDescent="0.3">
      <c r="A8" s="7" t="s">
        <v>74</v>
      </c>
      <c r="B8" s="7">
        <v>1824</v>
      </c>
    </row>
    <row r="10" spans="1:9" ht="15.75" thickBot="1" x14ac:dyDescent="0.3">
      <c r="A10" t="s">
        <v>75</v>
      </c>
    </row>
    <row r="11" spans="1:9" x14ac:dyDescent="0.25">
      <c r="A11" s="8"/>
      <c r="B11" s="8" t="s">
        <v>79</v>
      </c>
      <c r="C11" s="8" t="s">
        <v>80</v>
      </c>
      <c r="D11" s="8" t="s">
        <v>81</v>
      </c>
      <c r="E11" s="8" t="s">
        <v>82</v>
      </c>
      <c r="F11" s="8" t="s">
        <v>83</v>
      </c>
    </row>
    <row r="12" spans="1:9" x14ac:dyDescent="0.25">
      <c r="A12" s="6" t="s">
        <v>76</v>
      </c>
      <c r="B12" s="6">
        <v>1</v>
      </c>
      <c r="C12" s="6">
        <v>11533868.196217537</v>
      </c>
      <c r="D12" s="6">
        <v>11533868.196217537</v>
      </c>
      <c r="E12" s="6">
        <v>31.555314511996279</v>
      </c>
      <c r="F12" s="6">
        <v>2.2376011862748047E-8</v>
      </c>
    </row>
    <row r="13" spans="1:9" x14ac:dyDescent="0.25">
      <c r="A13" s="6" t="s">
        <v>77</v>
      </c>
      <c r="B13" s="6">
        <v>1822</v>
      </c>
      <c r="C13" s="6">
        <v>665964138.79884672</v>
      </c>
      <c r="D13" s="6">
        <v>365512.69967005856</v>
      </c>
      <c r="E13" s="6"/>
      <c r="F13" s="6"/>
    </row>
    <row r="14" spans="1:9" ht="15.75" thickBot="1" x14ac:dyDescent="0.3">
      <c r="A14" s="7" t="s">
        <v>78</v>
      </c>
      <c r="B14" s="7">
        <v>1823</v>
      </c>
      <c r="C14" s="7">
        <v>677498006.99506426</v>
      </c>
      <c r="D14" s="7"/>
      <c r="E14" s="7"/>
      <c r="F14" s="7"/>
    </row>
    <row r="15" spans="1:9" ht="15.75" thickBot="1" x14ac:dyDescent="0.3"/>
    <row r="16" spans="1:9" x14ac:dyDescent="0.25">
      <c r="A16" s="8"/>
      <c r="B16" s="8" t="s">
        <v>84</v>
      </c>
      <c r="C16" s="8" t="s">
        <v>48</v>
      </c>
      <c r="D16" s="8" t="s">
        <v>85</v>
      </c>
      <c r="E16" s="8" t="s">
        <v>86</v>
      </c>
      <c r="F16" s="8" t="s">
        <v>87</v>
      </c>
      <c r="G16" s="8" t="s">
        <v>88</v>
      </c>
      <c r="H16" s="8" t="s">
        <v>89</v>
      </c>
      <c r="I16" s="8" t="s">
        <v>90</v>
      </c>
    </row>
    <row r="17" spans="1:9" x14ac:dyDescent="0.25">
      <c r="A17" s="6" t="s">
        <v>68</v>
      </c>
      <c r="B17" s="6">
        <v>2952.5845723549783</v>
      </c>
      <c r="C17" s="6">
        <v>74.824536038727544</v>
      </c>
      <c r="D17" s="6">
        <v>39.460111998914165</v>
      </c>
      <c r="E17" s="6">
        <v>1.1516885397301291E-246</v>
      </c>
      <c r="F17" s="6">
        <v>2805.8336902451792</v>
      </c>
      <c r="G17" s="6">
        <v>3099.3354544647773</v>
      </c>
      <c r="H17" s="6">
        <v>2805.8336902451792</v>
      </c>
      <c r="I17" s="6">
        <v>3099.3354544647773</v>
      </c>
    </row>
    <row r="18" spans="1:9" ht="15.75" thickBot="1" x14ac:dyDescent="0.3">
      <c r="A18" s="7" t="s">
        <v>8</v>
      </c>
      <c r="B18" s="7">
        <v>15.066855093013931</v>
      </c>
      <c r="C18" s="7">
        <v>2.6821703348303911</v>
      </c>
      <c r="D18" s="7">
        <v>5.6174117271216089</v>
      </c>
      <c r="E18" s="7">
        <v>2.237601186266742E-8</v>
      </c>
      <c r="F18" s="7">
        <v>9.8064033288844392</v>
      </c>
      <c r="G18" s="7">
        <v>20.327306857143423</v>
      </c>
      <c r="H18" s="7">
        <v>9.8064033288844392</v>
      </c>
      <c r="I18" s="7">
        <v>20.327306857143423</v>
      </c>
    </row>
    <row r="22" spans="1:9" x14ac:dyDescent="0.25">
      <c r="A22" t="s">
        <v>92</v>
      </c>
      <c r="F22" t="s">
        <v>97</v>
      </c>
    </row>
    <row r="23" spans="1:9" ht="15.75" thickBot="1" x14ac:dyDescent="0.3"/>
    <row r="24" spans="1:9" x14ac:dyDescent="0.25">
      <c r="A24" s="8" t="s">
        <v>93</v>
      </c>
      <c r="B24" s="8" t="s">
        <v>184</v>
      </c>
      <c r="C24" s="8" t="s">
        <v>95</v>
      </c>
      <c r="D24" s="8" t="s">
        <v>96</v>
      </c>
      <c r="F24" s="8" t="s">
        <v>98</v>
      </c>
      <c r="G24" s="8" t="s">
        <v>5</v>
      </c>
    </row>
    <row r="25" spans="1:9" x14ac:dyDescent="0.25">
      <c r="A25" s="6">
        <v>1</v>
      </c>
      <c r="B25" s="6">
        <v>3446.965755094498</v>
      </c>
      <c r="C25" s="6">
        <v>333.03424490550196</v>
      </c>
      <c r="D25" s="6">
        <v>0.55100660581983307</v>
      </c>
      <c r="F25" s="6">
        <v>2.7412280701754384E-2</v>
      </c>
      <c r="G25" s="6">
        <v>860</v>
      </c>
    </row>
    <row r="26" spans="1:9" x14ac:dyDescent="0.25">
      <c r="A26" s="6">
        <v>2</v>
      </c>
      <c r="B26" s="6">
        <v>3467.3295514311494</v>
      </c>
      <c r="C26" s="6">
        <v>-317.32955143114941</v>
      </c>
      <c r="D26" s="6">
        <v>-0.52502312220180669</v>
      </c>
      <c r="F26" s="6">
        <v>8.223684210526315E-2</v>
      </c>
      <c r="G26" s="6">
        <v>885</v>
      </c>
    </row>
    <row r="27" spans="1:9" x14ac:dyDescent="0.25">
      <c r="A27" s="6">
        <v>3</v>
      </c>
      <c r="B27" s="6">
        <v>3472.8619122856153</v>
      </c>
      <c r="C27" s="6">
        <v>-202.86191228561529</v>
      </c>
      <c r="D27" s="6">
        <v>-0.33563591567087797</v>
      </c>
      <c r="F27" s="6">
        <v>0.13706140350877191</v>
      </c>
      <c r="G27" s="6">
        <v>930</v>
      </c>
    </row>
    <row r="28" spans="1:9" x14ac:dyDescent="0.25">
      <c r="A28" s="6">
        <v>4</v>
      </c>
      <c r="B28" s="6">
        <v>3379.1060522732282</v>
      </c>
      <c r="C28" s="6">
        <v>270.89394772677178</v>
      </c>
      <c r="D28" s="6">
        <v>0.44819521402796692</v>
      </c>
      <c r="F28" s="6">
        <v>0.19188596491228069</v>
      </c>
      <c r="G28" s="6">
        <v>946</v>
      </c>
    </row>
    <row r="29" spans="1:9" x14ac:dyDescent="0.25">
      <c r="A29" s="6">
        <v>5</v>
      </c>
      <c r="B29" s="6">
        <v>3341.7331890542287</v>
      </c>
      <c r="C29" s="6">
        <v>-1041.7331890542287</v>
      </c>
      <c r="D29" s="6">
        <v>-1.7235520894660947</v>
      </c>
      <c r="F29" s="6">
        <v>0.24671052631578946</v>
      </c>
      <c r="G29" s="6">
        <v>970</v>
      </c>
    </row>
    <row r="30" spans="1:9" x14ac:dyDescent="0.25">
      <c r="A30" s="6">
        <v>6</v>
      </c>
      <c r="B30" s="6">
        <v>3161.8726063813747</v>
      </c>
      <c r="C30" s="6">
        <v>38.12739361862532</v>
      </c>
      <c r="D30" s="6">
        <v>6.3081938473073904E-2</v>
      </c>
      <c r="F30" s="6">
        <v>0.30153508771929821</v>
      </c>
      <c r="G30" s="6">
        <v>1045</v>
      </c>
    </row>
    <row r="31" spans="1:9" x14ac:dyDescent="0.25">
      <c r="A31" s="6">
        <v>7</v>
      </c>
      <c r="B31" s="6">
        <v>3323.9590084366887</v>
      </c>
      <c r="C31" s="6">
        <v>-113.95900843668869</v>
      </c>
      <c r="D31" s="6">
        <v>-0.18854567481224266</v>
      </c>
      <c r="F31" s="6">
        <v>0.35635964912280699</v>
      </c>
      <c r="G31" s="6">
        <v>1055</v>
      </c>
    </row>
    <row r="32" spans="1:9" x14ac:dyDescent="0.25">
      <c r="A32" s="6">
        <v>8</v>
      </c>
      <c r="B32" s="6">
        <v>3398.9401544855159</v>
      </c>
      <c r="C32" s="6">
        <v>151.0598455144841</v>
      </c>
      <c r="D32" s="6">
        <v>0.24992917102630702</v>
      </c>
      <c r="F32" s="6">
        <v>0.41118421052631576</v>
      </c>
      <c r="G32" s="6">
        <v>1075</v>
      </c>
    </row>
    <row r="33" spans="1:7" x14ac:dyDescent="0.25">
      <c r="A33" s="6">
        <v>9</v>
      </c>
      <c r="B33" s="6">
        <v>3408.0626644051144</v>
      </c>
      <c r="C33" s="6">
        <v>-633.06266440511445</v>
      </c>
      <c r="D33" s="6">
        <v>-1.0474049300368491</v>
      </c>
      <c r="F33" s="6">
        <v>0.46600877192982454</v>
      </c>
      <c r="G33" s="6">
        <v>1145</v>
      </c>
    </row>
    <row r="34" spans="1:7" x14ac:dyDescent="0.25">
      <c r="A34" s="6">
        <v>10</v>
      </c>
      <c r="B34" s="6">
        <v>3396.4682485718185</v>
      </c>
      <c r="C34" s="6">
        <v>-16.468248571818549</v>
      </c>
      <c r="D34" s="6">
        <v>-2.724678884578317E-2</v>
      </c>
      <c r="F34" s="6">
        <v>0.52083333333333326</v>
      </c>
      <c r="G34" s="6">
        <v>1160</v>
      </c>
    </row>
    <row r="35" spans="1:7" x14ac:dyDescent="0.25">
      <c r="A35" s="6">
        <v>11</v>
      </c>
      <c r="B35" s="6">
        <v>3397.9396211394956</v>
      </c>
      <c r="C35" s="6">
        <v>82.060378860504443</v>
      </c>
      <c r="D35" s="6">
        <v>0.13576925352239996</v>
      </c>
      <c r="F35" s="6">
        <v>0.57565789473684204</v>
      </c>
      <c r="G35" s="6">
        <v>1250</v>
      </c>
    </row>
    <row r="36" spans="1:7" x14ac:dyDescent="0.25">
      <c r="A36" s="6">
        <v>12</v>
      </c>
      <c r="B36" s="6">
        <v>3463.7982572687242</v>
      </c>
      <c r="C36" s="6">
        <v>206.20174273127577</v>
      </c>
      <c r="D36" s="6">
        <v>0.34116167966070216</v>
      </c>
      <c r="F36" s="6">
        <v>0.63048245614035081</v>
      </c>
      <c r="G36" s="6">
        <v>1255</v>
      </c>
    </row>
    <row r="37" spans="1:7" x14ac:dyDescent="0.25">
      <c r="A37" s="6">
        <v>13</v>
      </c>
      <c r="B37" s="6">
        <v>3430.545237239221</v>
      </c>
      <c r="C37" s="6">
        <v>1129.454762760779</v>
      </c>
      <c r="D37" s="6">
        <v>1.8686878144691965</v>
      </c>
      <c r="F37" s="6">
        <v>0.68530701754385959</v>
      </c>
      <c r="G37" s="6">
        <v>1275</v>
      </c>
    </row>
    <row r="38" spans="1:7" x14ac:dyDescent="0.25">
      <c r="A38" s="6">
        <v>14</v>
      </c>
      <c r="B38" s="6">
        <v>3367.3939266345178</v>
      </c>
      <c r="C38" s="6">
        <v>267.60607336548219</v>
      </c>
      <c r="D38" s="6">
        <v>0.44275541160557552</v>
      </c>
      <c r="F38" s="6">
        <v>0.74013157894736836</v>
      </c>
      <c r="G38" s="6">
        <v>1285</v>
      </c>
    </row>
    <row r="39" spans="1:7" x14ac:dyDescent="0.25">
      <c r="A39" s="6">
        <v>15</v>
      </c>
      <c r="B39" s="6">
        <v>3427.2493626876239</v>
      </c>
      <c r="C39" s="6">
        <v>-827.24936268762394</v>
      </c>
      <c r="D39" s="6">
        <v>-1.3686876664304177</v>
      </c>
      <c r="F39" s="6">
        <v>0.79495614035087714</v>
      </c>
      <c r="G39" s="6">
        <v>1290</v>
      </c>
    </row>
    <row r="40" spans="1:7" x14ac:dyDescent="0.25">
      <c r="A40" s="6">
        <v>16</v>
      </c>
      <c r="B40" s="6">
        <v>3240.4439014953341</v>
      </c>
      <c r="C40" s="6">
        <v>249.5560985046659</v>
      </c>
      <c r="D40" s="6">
        <v>0.41289164973924325</v>
      </c>
      <c r="F40" s="6">
        <v>0.84978070175438591</v>
      </c>
      <c r="G40" s="6">
        <v>1290</v>
      </c>
    </row>
    <row r="41" spans="1:7" x14ac:dyDescent="0.25">
      <c r="A41" s="6">
        <v>17</v>
      </c>
      <c r="B41" s="6">
        <v>3406.7678565455585</v>
      </c>
      <c r="C41" s="6">
        <v>-876.76785654555852</v>
      </c>
      <c r="D41" s="6">
        <v>-1.4506162297639358</v>
      </c>
      <c r="F41" s="6">
        <v>0.90460526315789469</v>
      </c>
      <c r="G41" s="6">
        <v>1305</v>
      </c>
    </row>
    <row r="42" spans="1:7" x14ac:dyDescent="0.25">
      <c r="A42" s="6">
        <v>18</v>
      </c>
      <c r="B42" s="6">
        <v>3329.491369291155</v>
      </c>
      <c r="C42" s="6">
        <v>340.50863070884498</v>
      </c>
      <c r="D42" s="6">
        <v>0.56337300962090942</v>
      </c>
      <c r="F42" s="6">
        <v>0.95942982456140347</v>
      </c>
      <c r="G42" s="6">
        <v>1350</v>
      </c>
    </row>
    <row r="43" spans="1:7" x14ac:dyDescent="0.25">
      <c r="A43" s="6">
        <v>19</v>
      </c>
      <c r="B43" s="6">
        <v>3288.6460668124373</v>
      </c>
      <c r="C43" s="6">
        <v>471.35393318756269</v>
      </c>
      <c r="D43" s="6">
        <v>0.77985713132654644</v>
      </c>
      <c r="F43" s="6">
        <v>1.0142543859649122</v>
      </c>
      <c r="G43" s="6">
        <v>1360</v>
      </c>
    </row>
    <row r="44" spans="1:7" x14ac:dyDescent="0.25">
      <c r="A44" s="6">
        <v>20</v>
      </c>
      <c r="B44" s="6">
        <v>3240.3261916899201</v>
      </c>
      <c r="C44" s="6">
        <v>-970.32619168992005</v>
      </c>
      <c r="D44" s="6">
        <v>-1.6054089019369631</v>
      </c>
      <c r="F44" s="6">
        <v>1.0690789473684208</v>
      </c>
      <c r="G44" s="6">
        <v>1395</v>
      </c>
    </row>
    <row r="45" spans="1:7" x14ac:dyDescent="0.25">
      <c r="A45" s="6">
        <v>21</v>
      </c>
      <c r="B45" s="6">
        <v>3350.9145538765342</v>
      </c>
      <c r="C45" s="6">
        <v>-204.91455387653423</v>
      </c>
      <c r="D45" s="6">
        <v>-0.33903202010541678</v>
      </c>
      <c r="F45" s="6">
        <v>1.1239035087719296</v>
      </c>
      <c r="G45" s="6">
        <v>1420</v>
      </c>
    </row>
    <row r="46" spans="1:7" x14ac:dyDescent="0.25">
      <c r="A46" s="6">
        <v>22</v>
      </c>
      <c r="B46" s="6">
        <v>3316.4844357928891</v>
      </c>
      <c r="C46" s="6">
        <v>253.51556420711086</v>
      </c>
      <c r="D46" s="6">
        <v>0.4194426029548301</v>
      </c>
      <c r="F46" s="6">
        <v>1.1787280701754383</v>
      </c>
      <c r="G46" s="6">
        <v>1425</v>
      </c>
    </row>
    <row r="47" spans="1:7" x14ac:dyDescent="0.25">
      <c r="A47" s="6">
        <v>23</v>
      </c>
      <c r="B47" s="6">
        <v>3316.6021455983032</v>
      </c>
      <c r="C47" s="6">
        <v>-1006.6021455983032</v>
      </c>
      <c r="D47" s="6">
        <v>-1.6654276253616564</v>
      </c>
      <c r="F47" s="6">
        <v>1.2335526315789471</v>
      </c>
      <c r="G47" s="6">
        <v>1435</v>
      </c>
    </row>
    <row r="48" spans="1:7" x14ac:dyDescent="0.25">
      <c r="A48" s="6">
        <v>24</v>
      </c>
      <c r="B48" s="6">
        <v>3365.9225540668408</v>
      </c>
      <c r="C48" s="6">
        <v>164.0774459331592</v>
      </c>
      <c r="D48" s="6">
        <v>0.27146684750353617</v>
      </c>
      <c r="F48" s="6">
        <v>1.2883771929824559</v>
      </c>
      <c r="G48" s="6">
        <v>1440</v>
      </c>
    </row>
    <row r="49" spans="1:7" x14ac:dyDescent="0.25">
      <c r="A49" s="6">
        <v>25</v>
      </c>
      <c r="B49" s="6">
        <v>3383.7555895870878</v>
      </c>
      <c r="C49" s="6">
        <v>426.2444104129122</v>
      </c>
      <c r="D49" s="6">
        <v>0.70522322981511065</v>
      </c>
      <c r="F49" s="6">
        <v>1.3432017543859647</v>
      </c>
      <c r="G49" s="6">
        <v>1535</v>
      </c>
    </row>
    <row r="50" spans="1:7" x14ac:dyDescent="0.25">
      <c r="A50" s="6">
        <v>26</v>
      </c>
      <c r="B50" s="6">
        <v>3247.5653447228915</v>
      </c>
      <c r="C50" s="6">
        <v>-1357.5653447228915</v>
      </c>
      <c r="D50" s="6">
        <v>-2.2460977638700306</v>
      </c>
      <c r="F50" s="6">
        <v>1.3980263157894735</v>
      </c>
      <c r="G50" s="6">
        <v>1580</v>
      </c>
    </row>
    <row r="51" spans="1:7" x14ac:dyDescent="0.25">
      <c r="A51" s="6">
        <v>27</v>
      </c>
      <c r="B51" s="6">
        <v>3357.2708833688994</v>
      </c>
      <c r="C51" s="6">
        <v>-557.27088336889938</v>
      </c>
      <c r="D51" s="6">
        <v>-0.92200709886289667</v>
      </c>
      <c r="F51" s="6">
        <v>1.4528508771929822</v>
      </c>
      <c r="G51" s="6">
        <v>1690</v>
      </c>
    </row>
    <row r="52" spans="1:7" x14ac:dyDescent="0.25">
      <c r="A52" s="6">
        <v>28</v>
      </c>
      <c r="B52" s="6">
        <v>3291.0002629207211</v>
      </c>
      <c r="C52" s="6">
        <v>-1.0002629207210703</v>
      </c>
      <c r="D52" s="6">
        <v>-1.6549393502471141E-3</v>
      </c>
      <c r="F52" s="6">
        <v>1.507675438596491</v>
      </c>
      <c r="G52" s="6">
        <v>1692</v>
      </c>
    </row>
    <row r="53" spans="1:7" x14ac:dyDescent="0.25">
      <c r="A53" s="6">
        <v>29</v>
      </c>
      <c r="B53" s="6">
        <v>3285.6444667743763</v>
      </c>
      <c r="C53" s="6">
        <v>424.35553322562373</v>
      </c>
      <c r="D53" s="6">
        <v>0.70209807429822479</v>
      </c>
      <c r="F53" s="6">
        <v>1.5624999999999998</v>
      </c>
      <c r="G53" s="6">
        <v>1710</v>
      </c>
    </row>
    <row r="54" spans="1:7" x14ac:dyDescent="0.25">
      <c r="A54" s="6">
        <v>30</v>
      </c>
      <c r="B54" s="6">
        <v>3209.1919481578716</v>
      </c>
      <c r="C54" s="6">
        <v>-2134.1919481578716</v>
      </c>
      <c r="D54" s="6">
        <v>-3.5310298550713948</v>
      </c>
      <c r="F54" s="6">
        <v>1.6173245614035086</v>
      </c>
      <c r="G54" s="6">
        <v>1719</v>
      </c>
    </row>
    <row r="55" spans="1:7" x14ac:dyDescent="0.25">
      <c r="A55" s="6">
        <v>31</v>
      </c>
      <c r="B55" s="6">
        <v>3348.2072283520083</v>
      </c>
      <c r="C55" s="6">
        <v>46.792771647991685</v>
      </c>
      <c r="D55" s="6">
        <v>7.7418844089076622E-2</v>
      </c>
      <c r="F55" s="6">
        <v>1.6721491228070173</v>
      </c>
      <c r="G55" s="6">
        <v>1735</v>
      </c>
    </row>
    <row r="56" spans="1:7" x14ac:dyDescent="0.25">
      <c r="A56" s="6">
        <v>32</v>
      </c>
      <c r="B56" s="6">
        <v>3266.4577684918663</v>
      </c>
      <c r="C56" s="6">
        <v>-511.45776849186632</v>
      </c>
      <c r="D56" s="6">
        <v>-0.84620910115971504</v>
      </c>
      <c r="F56" s="6">
        <v>1.7269736842105261</v>
      </c>
      <c r="G56" s="6">
        <v>1740</v>
      </c>
    </row>
    <row r="57" spans="1:7" x14ac:dyDescent="0.25">
      <c r="A57" s="6">
        <v>33</v>
      </c>
      <c r="B57" s="6">
        <v>3355.2109617741512</v>
      </c>
      <c r="C57" s="6">
        <v>644.7890382258488</v>
      </c>
      <c r="D57" s="6">
        <v>1.0668062664951186</v>
      </c>
      <c r="F57" s="6">
        <v>1.7817982456140349</v>
      </c>
      <c r="G57" s="6">
        <v>1750</v>
      </c>
    </row>
    <row r="58" spans="1:7" x14ac:dyDescent="0.25">
      <c r="A58" s="6">
        <v>34</v>
      </c>
      <c r="B58" s="6">
        <v>3286.8804197312247</v>
      </c>
      <c r="C58" s="6">
        <v>173.11958026877528</v>
      </c>
      <c r="D58" s="6">
        <v>0.28642709806590255</v>
      </c>
      <c r="F58" s="6">
        <v>1.8366228070175437</v>
      </c>
      <c r="G58" s="6">
        <v>1770</v>
      </c>
    </row>
    <row r="59" spans="1:7" x14ac:dyDescent="0.25">
      <c r="A59" s="6">
        <v>35</v>
      </c>
      <c r="B59" s="6">
        <v>3367.2173619263967</v>
      </c>
      <c r="C59" s="6">
        <v>632.78263807360327</v>
      </c>
      <c r="D59" s="6">
        <v>1.0469416252541535</v>
      </c>
      <c r="F59" s="6">
        <v>1.8914473684210524</v>
      </c>
      <c r="G59" s="6">
        <v>1780</v>
      </c>
    </row>
    <row r="60" spans="1:7" x14ac:dyDescent="0.25">
      <c r="A60" s="6">
        <v>36</v>
      </c>
      <c r="B60" s="6">
        <v>3471.2139750098172</v>
      </c>
      <c r="C60" s="6">
        <v>-1171.2139750098172</v>
      </c>
      <c r="D60" s="6">
        <v>-1.9377786126529735</v>
      </c>
      <c r="F60" s="6">
        <v>1.9462719298245612</v>
      </c>
      <c r="G60" s="6">
        <v>1780</v>
      </c>
    </row>
    <row r="61" spans="1:7" x14ac:dyDescent="0.25">
      <c r="A61" s="6">
        <v>37</v>
      </c>
      <c r="B61" s="6">
        <v>3227.3192581916542</v>
      </c>
      <c r="C61" s="6">
        <v>1512.6807418083458</v>
      </c>
      <c r="D61" s="6">
        <v>2.5027368625990629</v>
      </c>
      <c r="F61" s="6">
        <v>2.0010964912280702</v>
      </c>
      <c r="G61" s="6">
        <v>1810</v>
      </c>
    </row>
    <row r="62" spans="1:7" x14ac:dyDescent="0.25">
      <c r="A62" s="6">
        <v>38</v>
      </c>
      <c r="B62" s="6">
        <v>3264.8098312160678</v>
      </c>
      <c r="C62" s="6">
        <v>-2119.8098312160678</v>
      </c>
      <c r="D62" s="6">
        <v>-3.5072345800754077</v>
      </c>
      <c r="F62" s="6">
        <v>2.0559210526315788</v>
      </c>
      <c r="G62" s="6">
        <v>1820</v>
      </c>
    </row>
    <row r="63" spans="1:7" x14ac:dyDescent="0.25">
      <c r="A63" s="6">
        <v>39</v>
      </c>
      <c r="B63" s="6">
        <v>3308.7744435382606</v>
      </c>
      <c r="C63" s="6">
        <v>-1128.7744435382606</v>
      </c>
      <c r="D63" s="6">
        <v>-1.8675622233583478</v>
      </c>
      <c r="F63" s="6">
        <v>2.1107456140350873</v>
      </c>
      <c r="G63" s="6">
        <v>1830</v>
      </c>
    </row>
    <row r="64" spans="1:7" x14ac:dyDescent="0.25">
      <c r="A64" s="6">
        <v>40</v>
      </c>
      <c r="B64" s="6">
        <v>3294.9435414020954</v>
      </c>
      <c r="C64" s="6">
        <v>-44.943541402095434</v>
      </c>
      <c r="D64" s="6">
        <v>-7.4359284609060411E-2</v>
      </c>
      <c r="F64" s="6">
        <v>2.1655701754385963</v>
      </c>
      <c r="G64" s="6">
        <v>1840</v>
      </c>
    </row>
    <row r="65" spans="1:7" x14ac:dyDescent="0.25">
      <c r="A65" s="6">
        <v>41</v>
      </c>
      <c r="B65" s="6">
        <v>3475.3338181993131</v>
      </c>
      <c r="C65" s="6">
        <v>-195.3338181993131</v>
      </c>
      <c r="D65" s="6">
        <v>-0.32318065128218809</v>
      </c>
      <c r="F65" s="6">
        <v>2.2203947368421049</v>
      </c>
      <c r="G65" s="6">
        <v>1850</v>
      </c>
    </row>
    <row r="66" spans="1:7" x14ac:dyDescent="0.25">
      <c r="A66" s="6">
        <v>42</v>
      </c>
      <c r="B66" s="6">
        <v>3338.8492988215817</v>
      </c>
      <c r="C66" s="6">
        <v>191.15070117841833</v>
      </c>
      <c r="D66" s="6">
        <v>0.31625966598806488</v>
      </c>
      <c r="F66" s="6">
        <v>2.2752192982456139</v>
      </c>
      <c r="G66" s="6">
        <v>1850</v>
      </c>
    </row>
    <row r="67" spans="1:7" x14ac:dyDescent="0.25">
      <c r="A67" s="6">
        <v>43</v>
      </c>
      <c r="B67" s="6">
        <v>3417.8914331571978</v>
      </c>
      <c r="C67" s="6">
        <v>1022.1085668428022</v>
      </c>
      <c r="D67" s="6">
        <v>1.6910830667135461</v>
      </c>
      <c r="F67" s="6">
        <v>2.3300438596491224</v>
      </c>
      <c r="G67" s="6">
        <v>1860</v>
      </c>
    </row>
    <row r="68" spans="1:7" x14ac:dyDescent="0.25">
      <c r="A68" s="6">
        <v>44</v>
      </c>
      <c r="B68" s="6">
        <v>3218.6675874937127</v>
      </c>
      <c r="C68" s="6">
        <v>-888.66758749371274</v>
      </c>
      <c r="D68" s="6">
        <v>-1.4703043863430654</v>
      </c>
      <c r="F68" s="6">
        <v>2.3848684210526314</v>
      </c>
      <c r="G68" s="6">
        <v>1870</v>
      </c>
    </row>
    <row r="69" spans="1:7" x14ac:dyDescent="0.25">
      <c r="A69" s="6">
        <v>45</v>
      </c>
      <c r="B69" s="6">
        <v>3247.6241996255985</v>
      </c>
      <c r="C69" s="6">
        <v>-527.62419962559852</v>
      </c>
      <c r="D69" s="6">
        <v>-0.87295653174225296</v>
      </c>
      <c r="F69" s="6">
        <v>2.43969298245614</v>
      </c>
      <c r="G69" s="6">
        <v>1880</v>
      </c>
    </row>
    <row r="70" spans="1:7" x14ac:dyDescent="0.25">
      <c r="A70" s="6">
        <v>46</v>
      </c>
      <c r="B70" s="6">
        <v>3362.2735500990016</v>
      </c>
      <c r="C70" s="6">
        <v>-1342.2735500990016</v>
      </c>
      <c r="D70" s="6">
        <v>-2.2207974231948713</v>
      </c>
      <c r="F70" s="6">
        <v>2.494517543859649</v>
      </c>
      <c r="G70" s="6">
        <v>1890</v>
      </c>
    </row>
    <row r="71" spans="1:7" x14ac:dyDescent="0.25">
      <c r="A71" s="6">
        <v>47</v>
      </c>
      <c r="B71" s="6">
        <v>3310.8343651330088</v>
      </c>
      <c r="C71" s="6">
        <v>-530.83436513300876</v>
      </c>
      <c r="D71" s="6">
        <v>-0.87826776452811839</v>
      </c>
      <c r="F71" s="6">
        <v>2.5493421052631575</v>
      </c>
      <c r="G71" s="6">
        <v>1900</v>
      </c>
    </row>
    <row r="72" spans="1:7" x14ac:dyDescent="0.25">
      <c r="A72" s="6">
        <v>48</v>
      </c>
      <c r="B72" s="6">
        <v>3316.8964201118388</v>
      </c>
      <c r="C72" s="6">
        <v>-676.89642011183878</v>
      </c>
      <c r="D72" s="6">
        <v>-1.1199280693889335</v>
      </c>
      <c r="F72" s="6">
        <v>2.6041666666666665</v>
      </c>
      <c r="G72" s="6">
        <v>1910</v>
      </c>
    </row>
    <row r="73" spans="1:7" x14ac:dyDescent="0.25">
      <c r="A73" s="6">
        <v>49</v>
      </c>
      <c r="B73" s="6">
        <v>3441.9042334616884</v>
      </c>
      <c r="C73" s="6">
        <v>-1141.9042334616884</v>
      </c>
      <c r="D73" s="6">
        <v>-1.8892855178588523</v>
      </c>
      <c r="F73" s="6">
        <v>2.6589912280701751</v>
      </c>
      <c r="G73" s="6">
        <v>1940</v>
      </c>
    </row>
    <row r="74" spans="1:7" x14ac:dyDescent="0.25">
      <c r="A74" s="6">
        <v>50</v>
      </c>
      <c r="B74" s="6">
        <v>3339.0258635297027</v>
      </c>
      <c r="C74" s="6">
        <v>275.97413647029725</v>
      </c>
      <c r="D74" s="6">
        <v>0.45660040838654814</v>
      </c>
      <c r="F74" s="6">
        <v>2.7138157894736841</v>
      </c>
      <c r="G74" s="6">
        <v>1960</v>
      </c>
    </row>
    <row r="75" spans="1:7" x14ac:dyDescent="0.25">
      <c r="A75" s="6">
        <v>51</v>
      </c>
      <c r="B75" s="6">
        <v>3297.7685767320359</v>
      </c>
      <c r="C75" s="6">
        <v>802.23142326796415</v>
      </c>
      <c r="D75" s="6">
        <v>1.3272953769133309</v>
      </c>
      <c r="F75" s="6">
        <v>2.7686403508771926</v>
      </c>
      <c r="G75" s="6">
        <v>1980</v>
      </c>
    </row>
    <row r="76" spans="1:7" x14ac:dyDescent="0.25">
      <c r="A76" s="6">
        <v>52</v>
      </c>
      <c r="B76" s="6">
        <v>3309.3041376626243</v>
      </c>
      <c r="C76" s="6">
        <v>220.69586233737573</v>
      </c>
      <c r="D76" s="6">
        <v>0.36514226355161689</v>
      </c>
      <c r="F76" s="6">
        <v>2.8234649122807016</v>
      </c>
      <c r="G76" s="6">
        <v>2020</v>
      </c>
    </row>
    <row r="77" spans="1:7" x14ac:dyDescent="0.25">
      <c r="A77" s="6">
        <v>53</v>
      </c>
      <c r="B77" s="6">
        <v>3406.8855663509726</v>
      </c>
      <c r="C77" s="6">
        <v>-456.88556635097257</v>
      </c>
      <c r="D77" s="6">
        <v>-0.7559191555047271</v>
      </c>
      <c r="F77" s="6">
        <v>2.8782894736842102</v>
      </c>
      <c r="G77" s="6">
        <v>2020</v>
      </c>
    </row>
    <row r="78" spans="1:7" x14ac:dyDescent="0.25">
      <c r="A78" s="6">
        <v>54</v>
      </c>
      <c r="B78" s="6">
        <v>3373.5736914187619</v>
      </c>
      <c r="C78" s="6">
        <v>-463.57369141876188</v>
      </c>
      <c r="D78" s="6">
        <v>-0.76698468750113435</v>
      </c>
      <c r="F78" s="6">
        <v>2.9331140350877192</v>
      </c>
      <c r="G78" s="6">
        <v>2030</v>
      </c>
    </row>
    <row r="79" spans="1:7" x14ac:dyDescent="0.25">
      <c r="A79" s="6">
        <v>55</v>
      </c>
      <c r="B79" s="6">
        <v>3305.537423889371</v>
      </c>
      <c r="C79" s="6">
        <v>-1162.537423889371</v>
      </c>
      <c r="D79" s="6">
        <v>-1.9234232211092122</v>
      </c>
      <c r="F79" s="6">
        <v>2.9879385964912277</v>
      </c>
      <c r="G79" s="6">
        <v>2040</v>
      </c>
    </row>
    <row r="80" spans="1:7" x14ac:dyDescent="0.25">
      <c r="A80" s="6">
        <v>56</v>
      </c>
      <c r="B80" s="6">
        <v>3367.8059109534679</v>
      </c>
      <c r="C80" s="6">
        <v>-197.8059109534679</v>
      </c>
      <c r="D80" s="6">
        <v>-0.32727073948955887</v>
      </c>
      <c r="F80" s="6">
        <v>3.0427631578947367</v>
      </c>
      <c r="G80" s="6">
        <v>2040</v>
      </c>
    </row>
    <row r="81" spans="1:7" x14ac:dyDescent="0.25">
      <c r="A81" s="6">
        <v>57</v>
      </c>
      <c r="B81" s="6">
        <v>3228.9083405647452</v>
      </c>
      <c r="C81" s="6">
        <v>-588.90834056474523</v>
      </c>
      <c r="D81" s="6">
        <v>-0.97435140931421294</v>
      </c>
      <c r="F81" s="6">
        <v>3.0975877192982453</v>
      </c>
      <c r="G81" s="6">
        <v>2070</v>
      </c>
    </row>
    <row r="82" spans="1:7" x14ac:dyDescent="0.25">
      <c r="A82" s="6">
        <v>58</v>
      </c>
      <c r="B82" s="6">
        <v>3234.4407014192116</v>
      </c>
      <c r="C82" s="6">
        <v>372.55929858078844</v>
      </c>
      <c r="D82" s="6">
        <v>0.61640097893196144</v>
      </c>
      <c r="F82" s="6">
        <v>3.1524122807017543</v>
      </c>
      <c r="G82" s="6">
        <v>2080</v>
      </c>
    </row>
    <row r="83" spans="1:7" x14ac:dyDescent="0.25">
      <c r="A83" s="6">
        <v>59</v>
      </c>
      <c r="B83" s="6">
        <v>3258.2769370155811</v>
      </c>
      <c r="C83" s="6">
        <v>-548.2769370155811</v>
      </c>
      <c r="D83" s="6">
        <v>-0.90712657552670417</v>
      </c>
      <c r="F83" s="6">
        <v>3.2072368421052628</v>
      </c>
      <c r="G83" s="6">
        <v>2080</v>
      </c>
    </row>
    <row r="84" spans="1:7" x14ac:dyDescent="0.25">
      <c r="A84" s="6">
        <v>60</v>
      </c>
      <c r="B84" s="6">
        <v>3320.0745848580214</v>
      </c>
      <c r="C84" s="6">
        <v>710.92541514197865</v>
      </c>
      <c r="D84" s="6">
        <v>1.176229189582557</v>
      </c>
      <c r="F84" s="6">
        <v>3.2620614035087718</v>
      </c>
      <c r="G84" s="6">
        <v>2080</v>
      </c>
    </row>
    <row r="85" spans="1:7" x14ac:dyDescent="0.25">
      <c r="A85" s="6">
        <v>61</v>
      </c>
      <c r="B85" s="6">
        <v>3488.281896794872</v>
      </c>
      <c r="C85" s="6">
        <v>81.718103205128045</v>
      </c>
      <c r="D85" s="6">
        <v>0.13520295696278573</v>
      </c>
      <c r="F85" s="6">
        <v>3.3168859649122804</v>
      </c>
      <c r="G85" s="6">
        <v>2089</v>
      </c>
    </row>
    <row r="86" spans="1:7" x14ac:dyDescent="0.25">
      <c r="A86" s="6">
        <v>62</v>
      </c>
      <c r="B86" s="6">
        <v>3274.0500509410804</v>
      </c>
      <c r="C86" s="6">
        <v>-894.05005094108037</v>
      </c>
      <c r="D86" s="6">
        <v>-1.4792096955130725</v>
      </c>
      <c r="F86" s="6">
        <v>3.3717105263157894</v>
      </c>
      <c r="G86" s="6">
        <v>2115</v>
      </c>
    </row>
    <row r="87" spans="1:7" x14ac:dyDescent="0.25">
      <c r="A87" s="6">
        <v>63</v>
      </c>
      <c r="B87" s="6">
        <v>3413.0653311352166</v>
      </c>
      <c r="C87" s="6">
        <v>-393.06533113521664</v>
      </c>
      <c r="D87" s="6">
        <v>-0.65032829892829558</v>
      </c>
      <c r="F87" s="6">
        <v>3.4265350877192979</v>
      </c>
      <c r="G87" s="6">
        <v>2120</v>
      </c>
    </row>
    <row r="88" spans="1:7" x14ac:dyDescent="0.25">
      <c r="A88" s="6">
        <v>64</v>
      </c>
      <c r="B88" s="6">
        <v>3405.2964839778811</v>
      </c>
      <c r="C88" s="6">
        <v>-225.29648397788105</v>
      </c>
      <c r="D88" s="6">
        <v>-0.37275401205368286</v>
      </c>
      <c r="F88" s="6">
        <v>3.4813596491228069</v>
      </c>
      <c r="G88" s="6">
        <v>2127</v>
      </c>
    </row>
    <row r="89" spans="1:7" x14ac:dyDescent="0.25">
      <c r="A89" s="6">
        <v>65</v>
      </c>
      <c r="B89" s="6">
        <v>3414.183574286651</v>
      </c>
      <c r="C89" s="6">
        <v>-574.18357428665104</v>
      </c>
      <c r="D89" s="6">
        <v>-0.94998921950191539</v>
      </c>
      <c r="F89" s="6">
        <v>3.5361842105263155</v>
      </c>
      <c r="G89" s="6">
        <v>2130</v>
      </c>
    </row>
    <row r="90" spans="1:7" x14ac:dyDescent="0.25">
      <c r="A90" s="6">
        <v>66</v>
      </c>
      <c r="B90" s="6">
        <v>3403.2954172858404</v>
      </c>
      <c r="C90" s="6">
        <v>-1013.2954172858404</v>
      </c>
      <c r="D90" s="6">
        <v>-1.6765016724628077</v>
      </c>
      <c r="F90" s="6">
        <v>3.591008771929824</v>
      </c>
      <c r="G90" s="6">
        <v>2143</v>
      </c>
    </row>
    <row r="91" spans="1:7" x14ac:dyDescent="0.25">
      <c r="A91" s="6">
        <v>67</v>
      </c>
      <c r="B91" s="6">
        <v>3515.4728618455456</v>
      </c>
      <c r="C91" s="6">
        <v>-375.47286184554559</v>
      </c>
      <c r="D91" s="6">
        <v>-0.62122148201809513</v>
      </c>
      <c r="F91" s="6">
        <v>3.645833333333333</v>
      </c>
      <c r="G91" s="6">
        <v>2160</v>
      </c>
    </row>
    <row r="92" spans="1:7" x14ac:dyDescent="0.25">
      <c r="A92" s="6">
        <v>68</v>
      </c>
      <c r="B92" s="6">
        <v>3428.8972999634225</v>
      </c>
      <c r="C92" s="6">
        <v>201.10270003657752</v>
      </c>
      <c r="D92" s="6">
        <v>0.33272529135795176</v>
      </c>
      <c r="F92" s="6">
        <v>3.7006578947368416</v>
      </c>
      <c r="G92" s="6">
        <v>2170</v>
      </c>
    </row>
    <row r="93" spans="1:7" x14ac:dyDescent="0.25">
      <c r="A93" s="6">
        <v>69</v>
      </c>
      <c r="B93" s="6">
        <v>3482.9849555512342</v>
      </c>
      <c r="C93" s="6">
        <v>187.01504444876582</v>
      </c>
      <c r="D93" s="6">
        <v>0.30941720395210104</v>
      </c>
      <c r="F93" s="6">
        <v>3.7554824561403506</v>
      </c>
      <c r="G93" s="6">
        <v>2170</v>
      </c>
    </row>
    <row r="94" spans="1:7" x14ac:dyDescent="0.25">
      <c r="A94" s="6">
        <v>70</v>
      </c>
      <c r="B94" s="6">
        <v>3437.1958412451218</v>
      </c>
      <c r="C94" s="6">
        <v>302.80415875487824</v>
      </c>
      <c r="D94" s="6">
        <v>0.50099079688035686</v>
      </c>
      <c r="F94" s="6">
        <v>3.8103070175438591</v>
      </c>
      <c r="G94" s="6">
        <v>2175</v>
      </c>
    </row>
    <row r="95" spans="1:7" x14ac:dyDescent="0.25">
      <c r="A95" s="6">
        <v>71</v>
      </c>
      <c r="B95" s="6">
        <v>3378.2820836353289</v>
      </c>
      <c r="C95" s="6">
        <v>-448.28208363532895</v>
      </c>
      <c r="D95" s="6">
        <v>-0.74168465595432354</v>
      </c>
      <c r="F95" s="6">
        <v>3.8651315789473681</v>
      </c>
      <c r="G95" s="6">
        <v>2180</v>
      </c>
    </row>
    <row r="96" spans="1:7" x14ac:dyDescent="0.25">
      <c r="A96" s="6">
        <v>72</v>
      </c>
      <c r="B96" s="6">
        <v>3247.9184741391341</v>
      </c>
      <c r="C96" s="6">
        <v>-347.9184741391341</v>
      </c>
      <c r="D96" s="6">
        <v>-0.57563262778521707</v>
      </c>
      <c r="F96" s="6">
        <v>3.9199561403508767</v>
      </c>
      <c r="G96" s="6">
        <v>2180</v>
      </c>
    </row>
    <row r="97" spans="1:7" x14ac:dyDescent="0.25">
      <c r="A97" s="6">
        <v>73</v>
      </c>
      <c r="B97" s="6">
        <v>3392.9958093121004</v>
      </c>
      <c r="C97" s="6">
        <v>307.00419068789961</v>
      </c>
      <c r="D97" s="6">
        <v>0.50793976797011875</v>
      </c>
      <c r="F97" s="6">
        <v>3.9747807017543857</v>
      </c>
      <c r="G97" s="6">
        <v>2180</v>
      </c>
    </row>
    <row r="98" spans="1:7" x14ac:dyDescent="0.25">
      <c r="A98" s="6">
        <v>74</v>
      </c>
      <c r="B98" s="6">
        <v>3198.7746303787176</v>
      </c>
      <c r="C98" s="6">
        <v>-108.77463037871757</v>
      </c>
      <c r="D98" s="6">
        <v>-0.17996809878002398</v>
      </c>
      <c r="F98" s="6">
        <v>4.0296052631578947</v>
      </c>
      <c r="G98" s="6">
        <v>2185</v>
      </c>
    </row>
    <row r="99" spans="1:7" x14ac:dyDescent="0.25">
      <c r="A99" s="6">
        <v>75</v>
      </c>
      <c r="B99" s="6">
        <v>3505.7029479961693</v>
      </c>
      <c r="C99" s="6">
        <v>164.29705200383069</v>
      </c>
      <c r="D99" s="6">
        <v>0.27183018670203951</v>
      </c>
      <c r="F99" s="6">
        <v>4.0844298245614032</v>
      </c>
      <c r="G99" s="6">
        <v>2190</v>
      </c>
    </row>
    <row r="100" spans="1:7" x14ac:dyDescent="0.25">
      <c r="A100" s="6">
        <v>76</v>
      </c>
      <c r="B100" s="6">
        <v>3466.270163182422</v>
      </c>
      <c r="C100" s="6">
        <v>433.72983681757796</v>
      </c>
      <c r="D100" s="6">
        <v>0.71760790033906641</v>
      </c>
      <c r="F100" s="6">
        <v>4.1392543859649118</v>
      </c>
      <c r="G100" s="6">
        <v>2200</v>
      </c>
    </row>
    <row r="101" spans="1:7" x14ac:dyDescent="0.25">
      <c r="A101" s="6">
        <v>77</v>
      </c>
      <c r="B101" s="6">
        <v>3510.764469628979</v>
      </c>
      <c r="C101" s="6">
        <v>369.23553037102101</v>
      </c>
      <c r="D101" s="6">
        <v>0.61090178998124112</v>
      </c>
      <c r="F101" s="6">
        <v>4.1940789473684204</v>
      </c>
      <c r="G101" s="6">
        <v>2200</v>
      </c>
    </row>
    <row r="102" spans="1:7" x14ac:dyDescent="0.25">
      <c r="A102" s="6">
        <v>78</v>
      </c>
      <c r="B102" s="6">
        <v>3386.0509307926641</v>
      </c>
      <c r="C102" s="6">
        <v>303.94906920733592</v>
      </c>
      <c r="D102" s="6">
        <v>0.50288505620061186</v>
      </c>
      <c r="F102" s="6">
        <v>4.2489035087719298</v>
      </c>
      <c r="G102" s="6">
        <v>2205</v>
      </c>
    </row>
    <row r="103" spans="1:7" x14ac:dyDescent="0.25">
      <c r="A103" s="6">
        <v>79</v>
      </c>
      <c r="B103" s="6">
        <v>3353.7395892064742</v>
      </c>
      <c r="C103" s="6">
        <v>1086.2604107935258</v>
      </c>
      <c r="D103" s="6">
        <v>1.7972225713834089</v>
      </c>
      <c r="F103" s="6">
        <v>4.3037280701754383</v>
      </c>
      <c r="G103" s="6">
        <v>2210</v>
      </c>
    </row>
    <row r="104" spans="1:7" x14ac:dyDescent="0.25">
      <c r="A104" s="6">
        <v>80</v>
      </c>
      <c r="B104" s="6">
        <v>3327.7257222099424</v>
      </c>
      <c r="C104" s="6">
        <v>642.27427779005757</v>
      </c>
      <c r="D104" s="6">
        <v>1.0626455844230136</v>
      </c>
      <c r="F104" s="6">
        <v>4.3585526315789469</v>
      </c>
      <c r="G104" s="6">
        <v>2220</v>
      </c>
    </row>
    <row r="105" spans="1:7" x14ac:dyDescent="0.25">
      <c r="A105" s="6">
        <v>81</v>
      </c>
      <c r="B105" s="6">
        <v>3209.9570618930638</v>
      </c>
      <c r="C105" s="6">
        <v>740.04293810693616</v>
      </c>
      <c r="D105" s="6">
        <v>1.2244042578952909</v>
      </c>
      <c r="F105" s="6">
        <v>4.4133771929824555</v>
      </c>
      <c r="G105" s="6">
        <v>2240</v>
      </c>
    </row>
    <row r="106" spans="1:7" x14ac:dyDescent="0.25">
      <c r="A106" s="6">
        <v>82</v>
      </c>
      <c r="B106" s="6">
        <v>3262.6910547186126</v>
      </c>
      <c r="C106" s="6">
        <v>-652.69105471861258</v>
      </c>
      <c r="D106" s="6">
        <v>-1.0798801871306545</v>
      </c>
      <c r="F106" s="6">
        <v>4.4682017543859649</v>
      </c>
      <c r="G106" s="6">
        <v>2250</v>
      </c>
    </row>
    <row r="107" spans="1:7" x14ac:dyDescent="0.25">
      <c r="A107" s="6">
        <v>83</v>
      </c>
      <c r="B107" s="6">
        <v>3297.7097218293284</v>
      </c>
      <c r="C107" s="6">
        <v>-627.70972182932837</v>
      </c>
      <c r="D107" s="6">
        <v>-1.0385484632771942</v>
      </c>
      <c r="F107" s="6">
        <v>4.5230263157894735</v>
      </c>
      <c r="G107" s="6">
        <v>2250</v>
      </c>
    </row>
    <row r="108" spans="1:7" x14ac:dyDescent="0.25">
      <c r="A108" s="6">
        <v>84</v>
      </c>
      <c r="B108" s="6">
        <v>3340.5560910000868</v>
      </c>
      <c r="C108" s="6">
        <v>-305.55609100008678</v>
      </c>
      <c r="D108" s="6">
        <v>-0.50554388074207435</v>
      </c>
      <c r="F108" s="6">
        <v>4.577850877192982</v>
      </c>
      <c r="G108" s="6">
        <v>2260</v>
      </c>
    </row>
    <row r="109" spans="1:7" x14ac:dyDescent="0.25">
      <c r="A109" s="6">
        <v>85</v>
      </c>
      <c r="B109" s="6">
        <v>3473.9213005343431</v>
      </c>
      <c r="C109" s="6">
        <v>336.07869946565688</v>
      </c>
      <c r="D109" s="6">
        <v>0.55604366912315695</v>
      </c>
      <c r="F109" s="6">
        <v>4.6326754385964906</v>
      </c>
      <c r="G109" s="6">
        <v>2260</v>
      </c>
    </row>
    <row r="110" spans="1:7" x14ac:dyDescent="0.25">
      <c r="A110" s="6">
        <v>86</v>
      </c>
      <c r="B110" s="6">
        <v>3451.0855982839939</v>
      </c>
      <c r="C110" s="6">
        <v>458.91440171600607</v>
      </c>
      <c r="D110" s="6">
        <v>0.75927587243505834</v>
      </c>
      <c r="F110" s="6">
        <v>4.6875</v>
      </c>
      <c r="G110" s="6">
        <v>2270</v>
      </c>
    </row>
    <row r="111" spans="1:7" x14ac:dyDescent="0.25">
      <c r="A111" s="6">
        <v>87</v>
      </c>
      <c r="B111" s="6">
        <v>3414.7132684110147</v>
      </c>
      <c r="C111" s="6">
        <v>150.28673158898528</v>
      </c>
      <c r="D111" s="6">
        <v>0.24865005067601983</v>
      </c>
      <c r="F111" s="6">
        <v>4.7423245614035086</v>
      </c>
      <c r="G111" s="6">
        <v>2280</v>
      </c>
    </row>
    <row r="112" spans="1:7" x14ac:dyDescent="0.25">
      <c r="A112" s="6">
        <v>88</v>
      </c>
      <c r="B112" s="6">
        <v>3378.2820836353289</v>
      </c>
      <c r="C112" s="6">
        <v>-1843.2820836353289</v>
      </c>
      <c r="D112" s="6">
        <v>-3.0497182197002131</v>
      </c>
      <c r="F112" s="6">
        <v>4.7971491228070171</v>
      </c>
      <c r="G112" s="6">
        <v>2290</v>
      </c>
    </row>
    <row r="113" spans="1:7" x14ac:dyDescent="0.25">
      <c r="A113" s="6">
        <v>89</v>
      </c>
      <c r="B113" s="6">
        <v>3220.1389600613898</v>
      </c>
      <c r="C113" s="6">
        <v>-290.13896006138975</v>
      </c>
      <c r="D113" s="6">
        <v>-0.48003617058925863</v>
      </c>
      <c r="F113" s="6">
        <v>4.8519736842105257</v>
      </c>
      <c r="G113" s="6">
        <v>2300</v>
      </c>
    </row>
    <row r="114" spans="1:7" x14ac:dyDescent="0.25">
      <c r="A114" s="6">
        <v>90</v>
      </c>
      <c r="B114" s="6">
        <v>3364.9220207208205</v>
      </c>
      <c r="C114" s="6">
        <v>-324.92202072082046</v>
      </c>
      <c r="D114" s="6">
        <v>-0.53758489564429468</v>
      </c>
      <c r="F114" s="6">
        <v>4.9067982456140351</v>
      </c>
      <c r="G114" s="6">
        <v>2300</v>
      </c>
    </row>
    <row r="115" spans="1:7" x14ac:dyDescent="0.25">
      <c r="A115" s="6">
        <v>91</v>
      </c>
      <c r="B115" s="6">
        <v>3312.6000122142214</v>
      </c>
      <c r="C115" s="6">
        <v>327.39998778577865</v>
      </c>
      <c r="D115" s="6">
        <v>0.54168470292442394</v>
      </c>
      <c r="F115" s="6">
        <v>4.9616228070175437</v>
      </c>
      <c r="G115" s="6">
        <v>2300</v>
      </c>
    </row>
    <row r="116" spans="1:7" x14ac:dyDescent="0.25">
      <c r="A116" s="6">
        <v>92</v>
      </c>
      <c r="B116" s="6">
        <v>3414.2424291893581</v>
      </c>
      <c r="C116" s="6">
        <v>495.75757081064194</v>
      </c>
      <c r="D116" s="6">
        <v>0.8202330558509614</v>
      </c>
      <c r="F116" s="6">
        <v>5.0164473684210522</v>
      </c>
      <c r="G116" s="6">
        <v>2300</v>
      </c>
    </row>
    <row r="117" spans="1:7" x14ac:dyDescent="0.25">
      <c r="A117" s="6">
        <v>93</v>
      </c>
      <c r="B117" s="6">
        <v>3285.0559177473051</v>
      </c>
      <c r="C117" s="6">
        <v>114.9440822526949</v>
      </c>
      <c r="D117" s="6">
        <v>0.19017548372271548</v>
      </c>
      <c r="F117" s="6">
        <v>5.0712719298245608</v>
      </c>
      <c r="G117" s="6">
        <v>2300</v>
      </c>
    </row>
    <row r="118" spans="1:7" x14ac:dyDescent="0.25">
      <c r="A118" s="6">
        <v>94</v>
      </c>
      <c r="B118" s="6">
        <v>3410.7111350269333</v>
      </c>
      <c r="C118" s="6">
        <v>49.288864973066666</v>
      </c>
      <c r="D118" s="6">
        <v>8.1548641345359871E-2</v>
      </c>
      <c r="F118" s="6">
        <v>5.1260964912280702</v>
      </c>
      <c r="G118" s="6">
        <v>2310</v>
      </c>
    </row>
    <row r="119" spans="1:7" x14ac:dyDescent="0.25">
      <c r="A119" s="6">
        <v>95</v>
      </c>
      <c r="B119" s="6">
        <v>3243.9163407550523</v>
      </c>
      <c r="C119" s="6">
        <v>-3.9163407550522606</v>
      </c>
      <c r="D119" s="6">
        <v>-6.4796028026713531E-3</v>
      </c>
      <c r="F119" s="6">
        <v>5.1809210526315788</v>
      </c>
      <c r="G119" s="6">
        <v>2330</v>
      </c>
    </row>
    <row r="120" spans="1:7" x14ac:dyDescent="0.25">
      <c r="A120" s="6">
        <v>96</v>
      </c>
      <c r="B120" s="6">
        <v>3270.9895960003118</v>
      </c>
      <c r="C120" s="6">
        <v>129.01040399968815</v>
      </c>
      <c r="D120" s="6">
        <v>0.21344827419619875</v>
      </c>
      <c r="F120" s="6">
        <v>5.2357456140350873</v>
      </c>
      <c r="G120" s="6">
        <v>2330</v>
      </c>
    </row>
    <row r="121" spans="1:7" x14ac:dyDescent="0.25">
      <c r="A121" s="6">
        <v>97</v>
      </c>
      <c r="B121" s="6">
        <v>3294.1784276669036</v>
      </c>
      <c r="C121" s="6">
        <v>335.82157233309636</v>
      </c>
      <c r="D121" s="6">
        <v>0.55561825116466268</v>
      </c>
      <c r="F121" s="6">
        <v>5.2905701754385959</v>
      </c>
      <c r="G121" s="6">
        <v>2330</v>
      </c>
    </row>
    <row r="122" spans="1:7" x14ac:dyDescent="0.25">
      <c r="A122" s="6">
        <v>98</v>
      </c>
      <c r="B122" s="6">
        <v>3310.0103964951095</v>
      </c>
      <c r="C122" s="6">
        <v>-375.01039649510949</v>
      </c>
      <c r="D122" s="6">
        <v>-0.62045633108556753</v>
      </c>
      <c r="F122" s="6">
        <v>5.3453947368421044</v>
      </c>
      <c r="G122" s="6">
        <v>2330</v>
      </c>
    </row>
    <row r="123" spans="1:7" x14ac:dyDescent="0.25">
      <c r="A123" s="6">
        <v>99</v>
      </c>
      <c r="B123" s="6">
        <v>3363.2152285423149</v>
      </c>
      <c r="C123" s="6">
        <v>796.78477145768511</v>
      </c>
      <c r="D123" s="6">
        <v>1.3182838678178748</v>
      </c>
      <c r="F123" s="6">
        <v>5.4002192982456139</v>
      </c>
      <c r="G123" s="6">
        <v>2330</v>
      </c>
    </row>
    <row r="124" spans="1:7" x14ac:dyDescent="0.25">
      <c r="A124" s="6">
        <v>100</v>
      </c>
      <c r="B124" s="6">
        <v>3217.6081992449849</v>
      </c>
      <c r="C124" s="6">
        <v>102.39180075501508</v>
      </c>
      <c r="D124" s="6">
        <v>0.16940767942290791</v>
      </c>
      <c r="F124" s="6">
        <v>5.4550438596491224</v>
      </c>
      <c r="G124" s="6">
        <v>2335</v>
      </c>
    </row>
    <row r="125" spans="1:7" x14ac:dyDescent="0.25">
      <c r="A125" s="6">
        <v>101</v>
      </c>
      <c r="B125" s="6">
        <v>3365.3928599424771</v>
      </c>
      <c r="C125" s="6">
        <v>-885.39285994247712</v>
      </c>
      <c r="D125" s="6">
        <v>-1.4648863353750543</v>
      </c>
      <c r="F125" s="6">
        <v>5.509868421052631</v>
      </c>
      <c r="G125" s="6">
        <v>2340</v>
      </c>
    </row>
    <row r="126" spans="1:7" x14ac:dyDescent="0.25">
      <c r="A126" s="6">
        <v>102</v>
      </c>
      <c r="B126" s="6">
        <v>3356.270350022879</v>
      </c>
      <c r="C126" s="6">
        <v>-556.27035002287903</v>
      </c>
      <c r="D126" s="6">
        <v>-0.92035171209281641</v>
      </c>
      <c r="F126" s="6">
        <v>5.5646929824561395</v>
      </c>
      <c r="G126" s="6">
        <v>2340</v>
      </c>
    </row>
    <row r="127" spans="1:7" x14ac:dyDescent="0.25">
      <c r="A127" s="6">
        <v>103</v>
      </c>
      <c r="B127" s="6">
        <v>3282.2308824173651</v>
      </c>
      <c r="C127" s="6">
        <v>617.76911758263486</v>
      </c>
      <c r="D127" s="6">
        <v>1.022101690341507</v>
      </c>
      <c r="F127" s="6">
        <v>5.619517543859649</v>
      </c>
      <c r="G127" s="6">
        <v>2345</v>
      </c>
    </row>
    <row r="128" spans="1:7" x14ac:dyDescent="0.25">
      <c r="A128" s="6">
        <v>104</v>
      </c>
      <c r="B128" s="6">
        <v>3442.4927824887595</v>
      </c>
      <c r="C128" s="6">
        <v>507.50721751124047</v>
      </c>
      <c r="D128" s="6">
        <v>0.83967289739012818</v>
      </c>
      <c r="F128" s="6">
        <v>5.6743421052631575</v>
      </c>
      <c r="G128" s="6">
        <v>2350</v>
      </c>
    </row>
    <row r="129" spans="1:7" x14ac:dyDescent="0.25">
      <c r="A129" s="6">
        <v>105</v>
      </c>
      <c r="B129" s="6">
        <v>3374.6919345701967</v>
      </c>
      <c r="C129" s="6">
        <v>565.30806542980326</v>
      </c>
      <c r="D129" s="6">
        <v>0.9353046515184541</v>
      </c>
      <c r="F129" s="6">
        <v>5.7291666666666661</v>
      </c>
      <c r="G129" s="6">
        <v>2365</v>
      </c>
    </row>
    <row r="130" spans="1:7" x14ac:dyDescent="0.25">
      <c r="A130" s="6">
        <v>106</v>
      </c>
      <c r="B130" s="6">
        <v>3231.8510857000997</v>
      </c>
      <c r="C130" s="6">
        <v>-101.8510857000997</v>
      </c>
      <c r="D130" s="6">
        <v>-0.16851306401418575</v>
      </c>
      <c r="F130" s="6">
        <v>5.7839912280701746</v>
      </c>
      <c r="G130" s="6">
        <v>2380</v>
      </c>
    </row>
    <row r="131" spans="1:7" x14ac:dyDescent="0.25">
      <c r="A131" s="6">
        <v>107</v>
      </c>
      <c r="B131" s="6">
        <v>3332.434114426509</v>
      </c>
      <c r="C131" s="6">
        <v>-132.43411442650904</v>
      </c>
      <c r="D131" s="6">
        <v>-0.21911281797945995</v>
      </c>
      <c r="F131" s="6">
        <v>5.8388157894736841</v>
      </c>
      <c r="G131" s="6">
        <v>2380</v>
      </c>
    </row>
    <row r="132" spans="1:7" x14ac:dyDescent="0.25">
      <c r="A132" s="6">
        <v>108</v>
      </c>
      <c r="B132" s="6">
        <v>3399.1167191936374</v>
      </c>
      <c r="C132" s="6">
        <v>220.88328080636256</v>
      </c>
      <c r="D132" s="6">
        <v>0.36545234822322081</v>
      </c>
      <c r="F132" s="6">
        <v>5.8936403508771926</v>
      </c>
      <c r="G132" s="6">
        <v>2380</v>
      </c>
    </row>
    <row r="133" spans="1:7" x14ac:dyDescent="0.25">
      <c r="A133" s="6">
        <v>109</v>
      </c>
      <c r="B133" s="6">
        <v>3478.2765633346676</v>
      </c>
      <c r="C133" s="6">
        <v>71.723436665332429</v>
      </c>
      <c r="D133" s="6">
        <v>0.11866673772816475</v>
      </c>
      <c r="F133" s="6">
        <v>5.9484649122807012</v>
      </c>
      <c r="G133" s="6">
        <v>2385</v>
      </c>
    </row>
    <row r="134" spans="1:7" x14ac:dyDescent="0.25">
      <c r="A134" s="6">
        <v>110</v>
      </c>
      <c r="B134" s="6">
        <v>3378.2820836353289</v>
      </c>
      <c r="C134" s="6">
        <v>1.7179163646710549</v>
      </c>
      <c r="D134" s="6">
        <v>2.8423000927377193E-3</v>
      </c>
      <c r="F134" s="6">
        <v>6.0032894736842097</v>
      </c>
      <c r="G134" s="6">
        <v>2390</v>
      </c>
    </row>
    <row r="135" spans="1:7" x14ac:dyDescent="0.25">
      <c r="A135" s="6">
        <v>111</v>
      </c>
      <c r="B135" s="6">
        <v>3396.8213779880607</v>
      </c>
      <c r="C135" s="6">
        <v>-6.8213779880607035</v>
      </c>
      <c r="D135" s="6">
        <v>-1.1285999532216139E-2</v>
      </c>
      <c r="F135" s="6">
        <v>6.0581140350877192</v>
      </c>
      <c r="G135" s="6">
        <v>2400</v>
      </c>
    </row>
    <row r="136" spans="1:7" x14ac:dyDescent="0.25">
      <c r="A136" s="6">
        <v>112</v>
      </c>
      <c r="B136" s="6">
        <v>3332.6695340373376</v>
      </c>
      <c r="C136" s="6">
        <v>557.3304659626624</v>
      </c>
      <c r="D136" s="6">
        <v>0.92210567852326952</v>
      </c>
      <c r="F136" s="6">
        <v>6.1129385964912277</v>
      </c>
      <c r="G136" s="6">
        <v>2400</v>
      </c>
    </row>
    <row r="137" spans="1:7" x14ac:dyDescent="0.25">
      <c r="A137" s="6">
        <v>113</v>
      </c>
      <c r="B137" s="6">
        <v>3259.8660193886726</v>
      </c>
      <c r="C137" s="6">
        <v>940.13398061132739</v>
      </c>
      <c r="D137" s="6">
        <v>1.5554557574687966</v>
      </c>
      <c r="F137" s="6">
        <v>6.1677631578947363</v>
      </c>
      <c r="G137" s="6">
        <v>2400</v>
      </c>
    </row>
    <row r="138" spans="1:7" x14ac:dyDescent="0.25">
      <c r="A138" s="6">
        <v>114</v>
      </c>
      <c r="B138" s="6">
        <v>3351.3853930981909</v>
      </c>
      <c r="C138" s="6">
        <v>883.61460690180911</v>
      </c>
      <c r="D138" s="6">
        <v>1.4619442079896099</v>
      </c>
      <c r="F138" s="6">
        <v>6.2225877192982448</v>
      </c>
      <c r="G138" s="6">
        <v>2415</v>
      </c>
    </row>
    <row r="139" spans="1:7" x14ac:dyDescent="0.25">
      <c r="A139" s="6">
        <v>115</v>
      </c>
      <c r="B139" s="6">
        <v>3205.3663794819113</v>
      </c>
      <c r="C139" s="6">
        <v>-65.366379481911281</v>
      </c>
      <c r="D139" s="6">
        <v>-0.10814895898552107</v>
      </c>
      <c r="F139" s="6">
        <v>6.2774122807017543</v>
      </c>
      <c r="G139" s="6">
        <v>2420</v>
      </c>
    </row>
    <row r="140" spans="1:7" x14ac:dyDescent="0.25">
      <c r="A140" s="6">
        <v>116</v>
      </c>
      <c r="B140" s="6">
        <v>3269.2239489190993</v>
      </c>
      <c r="C140" s="6">
        <v>-1249.2239489190993</v>
      </c>
      <c r="D140" s="6">
        <v>-2.0668464535773921</v>
      </c>
      <c r="F140" s="6">
        <v>6.3322368421052628</v>
      </c>
      <c r="G140" s="6">
        <v>2420</v>
      </c>
    </row>
    <row r="141" spans="1:7" x14ac:dyDescent="0.25">
      <c r="A141" s="6">
        <v>117</v>
      </c>
      <c r="B141" s="6">
        <v>3395.2322956149696</v>
      </c>
      <c r="C141" s="6">
        <v>704.76770438503036</v>
      </c>
      <c r="D141" s="6">
        <v>1.166041230369026</v>
      </c>
      <c r="F141" s="6">
        <v>6.3870614035087714</v>
      </c>
      <c r="G141" s="6">
        <v>2420</v>
      </c>
    </row>
    <row r="142" spans="1:7" x14ac:dyDescent="0.25">
      <c r="A142" s="6">
        <v>118</v>
      </c>
      <c r="B142" s="6">
        <v>3421.8935665412791</v>
      </c>
      <c r="C142" s="6">
        <v>378.10643345872086</v>
      </c>
      <c r="D142" s="6">
        <v>0.62557873769962702</v>
      </c>
      <c r="F142" s="6">
        <v>6.4418859649122799</v>
      </c>
      <c r="G142" s="6">
        <v>2430</v>
      </c>
    </row>
    <row r="143" spans="1:7" x14ac:dyDescent="0.25">
      <c r="A143" s="6">
        <v>119</v>
      </c>
      <c r="B143" s="6">
        <v>3418.8919665032181</v>
      </c>
      <c r="C143" s="6">
        <v>-1568.8919665032181</v>
      </c>
      <c r="D143" s="6">
        <v>-2.5957385781940641</v>
      </c>
      <c r="F143" s="6">
        <v>6.4967105263157894</v>
      </c>
      <c r="G143" s="6">
        <v>2430</v>
      </c>
    </row>
    <row r="144" spans="1:7" x14ac:dyDescent="0.25">
      <c r="A144" s="6">
        <v>120</v>
      </c>
      <c r="B144" s="6">
        <v>3486.6339595190739</v>
      </c>
      <c r="C144" s="6">
        <v>-206.63395951907387</v>
      </c>
      <c r="D144" s="6">
        <v>-0.34187678421486162</v>
      </c>
      <c r="F144" s="6">
        <v>6.5515350877192979</v>
      </c>
      <c r="G144" s="6">
        <v>2440</v>
      </c>
    </row>
    <row r="145" spans="1:7" x14ac:dyDescent="0.25">
      <c r="A145" s="6">
        <v>121</v>
      </c>
      <c r="B145" s="6">
        <v>3329.1382398749124</v>
      </c>
      <c r="C145" s="6">
        <v>195.86176012508759</v>
      </c>
      <c r="D145" s="6">
        <v>0.32405413349322471</v>
      </c>
      <c r="F145" s="6">
        <v>6.6063596491228065</v>
      </c>
      <c r="G145" s="6">
        <v>2460</v>
      </c>
    </row>
    <row r="146" spans="1:7" x14ac:dyDescent="0.25">
      <c r="A146" s="6">
        <v>122</v>
      </c>
      <c r="B146" s="6">
        <v>3279.8178314063744</v>
      </c>
      <c r="C146" s="6">
        <v>790.18216859362565</v>
      </c>
      <c r="D146" s="6">
        <v>1.3073598326792841</v>
      </c>
      <c r="F146" s="6">
        <v>6.661184210526315</v>
      </c>
      <c r="G146" s="6">
        <v>2460</v>
      </c>
    </row>
    <row r="147" spans="1:7" x14ac:dyDescent="0.25">
      <c r="A147" s="6">
        <v>123</v>
      </c>
      <c r="B147" s="6">
        <v>3321.3105378148698</v>
      </c>
      <c r="C147" s="6">
        <v>3.6894621851301963</v>
      </c>
      <c r="D147" s="6">
        <v>6.1042312225460535E-3</v>
      </c>
      <c r="F147" s="6">
        <v>6.7160087719298245</v>
      </c>
      <c r="G147" s="6">
        <v>2460</v>
      </c>
    </row>
    <row r="148" spans="1:7" x14ac:dyDescent="0.25">
      <c r="A148" s="6">
        <v>124</v>
      </c>
      <c r="B148" s="6">
        <v>3493.8142576493383</v>
      </c>
      <c r="C148" s="6">
        <v>166.18574235066171</v>
      </c>
      <c r="D148" s="6">
        <v>0.27495503309057634</v>
      </c>
      <c r="F148" s="6">
        <v>6.770833333333333</v>
      </c>
      <c r="G148" s="6">
        <v>2470</v>
      </c>
    </row>
    <row r="149" spans="1:7" x14ac:dyDescent="0.25">
      <c r="A149" s="6">
        <v>125</v>
      </c>
      <c r="B149" s="6">
        <v>3291.9419413640344</v>
      </c>
      <c r="C149" s="6">
        <v>-301.94194136403439</v>
      </c>
      <c r="D149" s="6">
        <v>-0.49956425445934394</v>
      </c>
      <c r="F149" s="6">
        <v>6.8256578947368416</v>
      </c>
      <c r="G149" s="6">
        <v>2470</v>
      </c>
    </row>
    <row r="150" spans="1:7" x14ac:dyDescent="0.25">
      <c r="A150" s="6">
        <v>126</v>
      </c>
      <c r="B150" s="6">
        <v>3346.7358557843309</v>
      </c>
      <c r="C150" s="6">
        <v>-526.73585578433085</v>
      </c>
      <c r="D150" s="6">
        <v>-0.87148676299544814</v>
      </c>
      <c r="F150" s="6">
        <v>6.8804824561403501</v>
      </c>
      <c r="G150" s="6">
        <v>2470</v>
      </c>
    </row>
    <row r="151" spans="1:7" x14ac:dyDescent="0.25">
      <c r="A151" s="6">
        <v>127</v>
      </c>
      <c r="B151" s="6">
        <v>3340.3795262919657</v>
      </c>
      <c r="C151" s="6">
        <v>-470.3795262919657</v>
      </c>
      <c r="D151" s="6">
        <v>-0.77824497088225741</v>
      </c>
      <c r="F151" s="6">
        <v>6.9353070175438596</v>
      </c>
      <c r="G151" s="6">
        <v>2480</v>
      </c>
    </row>
    <row r="152" spans="1:7" x14ac:dyDescent="0.25">
      <c r="A152" s="6">
        <v>128</v>
      </c>
      <c r="B152" s="6">
        <v>3301.0055963809255</v>
      </c>
      <c r="C152" s="6">
        <v>138.99440361907455</v>
      </c>
      <c r="D152" s="6">
        <v>0.22996684496463601</v>
      </c>
      <c r="F152" s="6">
        <v>6.9901315789473681</v>
      </c>
      <c r="G152" s="6">
        <v>2480</v>
      </c>
    </row>
    <row r="153" spans="1:7" x14ac:dyDescent="0.25">
      <c r="A153" s="6">
        <v>129</v>
      </c>
      <c r="B153" s="6">
        <v>3319.4860358309502</v>
      </c>
      <c r="C153" s="6">
        <v>120.51396416904981</v>
      </c>
      <c r="D153" s="6">
        <v>0.19939087756432725</v>
      </c>
      <c r="F153" s="6">
        <v>7.0449561403508767</v>
      </c>
      <c r="G153" s="6">
        <v>2486</v>
      </c>
    </row>
    <row r="154" spans="1:7" x14ac:dyDescent="0.25">
      <c r="A154" s="6">
        <v>130</v>
      </c>
      <c r="B154" s="6">
        <v>3426.5431038551392</v>
      </c>
      <c r="C154" s="6">
        <v>673.45689614486082</v>
      </c>
      <c r="D154" s="6">
        <v>1.1142373620347445</v>
      </c>
      <c r="F154" s="6">
        <v>7.0997807017543852</v>
      </c>
      <c r="G154" s="6">
        <v>2490</v>
      </c>
    </row>
    <row r="155" spans="1:7" x14ac:dyDescent="0.25">
      <c r="A155" s="6">
        <v>131</v>
      </c>
      <c r="B155" s="6">
        <v>3383.8144444897948</v>
      </c>
      <c r="C155" s="6">
        <v>-963.81444448979482</v>
      </c>
      <c r="D155" s="6">
        <v>-1.5946351878892804</v>
      </c>
      <c r="F155" s="6">
        <v>7.1546052631578938</v>
      </c>
      <c r="G155" s="6">
        <v>2490</v>
      </c>
    </row>
    <row r="156" spans="1:7" x14ac:dyDescent="0.25">
      <c r="A156" s="6">
        <v>132</v>
      </c>
      <c r="B156" s="6">
        <v>3255.6873212964692</v>
      </c>
      <c r="C156" s="6">
        <v>-585.68732129646924</v>
      </c>
      <c r="D156" s="6">
        <v>-0.96902221893381635</v>
      </c>
      <c r="F156" s="6">
        <v>7.2094298245614032</v>
      </c>
      <c r="G156" s="6">
        <v>2490</v>
      </c>
    </row>
    <row r="157" spans="1:7" x14ac:dyDescent="0.25">
      <c r="A157" s="6">
        <v>133</v>
      </c>
      <c r="B157" s="6">
        <v>3378.9883424678137</v>
      </c>
      <c r="C157" s="6">
        <v>-603.98834246781371</v>
      </c>
      <c r="D157" s="6">
        <v>-0.99930133801215837</v>
      </c>
      <c r="F157" s="6">
        <v>7.2642543859649118</v>
      </c>
      <c r="G157" s="6">
        <v>2500</v>
      </c>
    </row>
    <row r="158" spans="1:7" x14ac:dyDescent="0.25">
      <c r="A158" s="6">
        <v>134</v>
      </c>
      <c r="B158" s="6">
        <v>3297.2977375103792</v>
      </c>
      <c r="C158" s="6">
        <v>-717.29773751037919</v>
      </c>
      <c r="D158" s="6">
        <v>-1.1867722246401033</v>
      </c>
      <c r="F158" s="6">
        <v>7.3190789473684204</v>
      </c>
      <c r="G158" s="6">
        <v>2500</v>
      </c>
    </row>
    <row r="159" spans="1:7" x14ac:dyDescent="0.25">
      <c r="A159" s="6">
        <v>135</v>
      </c>
      <c r="B159" s="6">
        <v>3361.7438559746379</v>
      </c>
      <c r="C159" s="6">
        <v>-141.74385597463788</v>
      </c>
      <c r="D159" s="6">
        <v>-0.23451582583815597</v>
      </c>
      <c r="F159" s="6">
        <v>7.3739035087719289</v>
      </c>
      <c r="G159" s="6">
        <v>2505</v>
      </c>
    </row>
    <row r="160" spans="1:7" x14ac:dyDescent="0.25">
      <c r="A160" s="6">
        <v>136</v>
      </c>
      <c r="B160" s="6">
        <v>3352.8567656658679</v>
      </c>
      <c r="C160" s="6">
        <v>-312.8567656658679</v>
      </c>
      <c r="D160" s="6">
        <v>-0.5176228787109719</v>
      </c>
      <c r="F160" s="6">
        <v>7.4287280701754383</v>
      </c>
      <c r="G160" s="6">
        <v>2505</v>
      </c>
    </row>
    <row r="161" spans="1:7" x14ac:dyDescent="0.25">
      <c r="A161" s="6">
        <v>137</v>
      </c>
      <c r="B161" s="6">
        <v>3418.1268527680259</v>
      </c>
      <c r="C161" s="6">
        <v>-378.12685276802586</v>
      </c>
      <c r="D161" s="6">
        <v>-0.62561252153563018</v>
      </c>
      <c r="F161" s="6">
        <v>7.4835526315789469</v>
      </c>
      <c r="G161" s="6">
        <v>2510</v>
      </c>
    </row>
    <row r="162" spans="1:7" x14ac:dyDescent="0.25">
      <c r="A162" s="6">
        <v>138</v>
      </c>
      <c r="B162" s="6">
        <v>3216.4899560935505</v>
      </c>
      <c r="C162" s="6">
        <v>-136.48995609355052</v>
      </c>
      <c r="D162" s="6">
        <v>-0.22582322564739601</v>
      </c>
      <c r="F162" s="6">
        <v>7.5383771929824555</v>
      </c>
      <c r="G162" s="6">
        <v>2510</v>
      </c>
    </row>
    <row r="163" spans="1:7" x14ac:dyDescent="0.25">
      <c r="A163" s="6">
        <v>139</v>
      </c>
      <c r="B163" s="6">
        <v>3363.9214873748001</v>
      </c>
      <c r="C163" s="6">
        <v>-163.92148737480011</v>
      </c>
      <c r="D163" s="6">
        <v>-0.27120881339081487</v>
      </c>
      <c r="F163" s="6">
        <v>7.593201754385964</v>
      </c>
      <c r="G163" s="6">
        <v>2520</v>
      </c>
    </row>
    <row r="164" spans="1:7" x14ac:dyDescent="0.25">
      <c r="A164" s="6">
        <v>140</v>
      </c>
      <c r="B164" s="6">
        <v>3404.5902251453963</v>
      </c>
      <c r="C164" s="6">
        <v>-524.59022514539629</v>
      </c>
      <c r="D164" s="6">
        <v>-0.8679368077767653</v>
      </c>
      <c r="F164" s="6">
        <v>7.6480263157894735</v>
      </c>
      <c r="G164" s="6">
        <v>2520</v>
      </c>
    </row>
    <row r="165" spans="1:7" x14ac:dyDescent="0.25">
      <c r="A165" s="6">
        <v>141</v>
      </c>
      <c r="B165" s="6">
        <v>3373.3971267106408</v>
      </c>
      <c r="C165" s="6">
        <v>516.6028732893592</v>
      </c>
      <c r="D165" s="6">
        <v>0.85472169941176057</v>
      </c>
      <c r="F165" s="6">
        <v>7.702850877192982</v>
      </c>
      <c r="G165" s="6">
        <v>2530</v>
      </c>
    </row>
    <row r="166" spans="1:7" x14ac:dyDescent="0.25">
      <c r="A166" s="6">
        <v>142</v>
      </c>
      <c r="B166" s="6">
        <v>3283.4079804715066</v>
      </c>
      <c r="C166" s="6">
        <v>666.59201952849344</v>
      </c>
      <c r="D166" s="6">
        <v>1.1028793938329164</v>
      </c>
      <c r="F166" s="6">
        <v>7.7576754385964906</v>
      </c>
      <c r="G166" s="6">
        <v>2530</v>
      </c>
    </row>
    <row r="167" spans="1:7" x14ac:dyDescent="0.25">
      <c r="A167" s="6">
        <v>143</v>
      </c>
      <c r="B167" s="6">
        <v>3323.5470241177391</v>
      </c>
      <c r="C167" s="6">
        <v>-1383.5470241177391</v>
      </c>
      <c r="D167" s="6">
        <v>-2.2890845653652225</v>
      </c>
      <c r="F167" s="6">
        <v>7.8124999999999991</v>
      </c>
      <c r="G167" s="6">
        <v>2540</v>
      </c>
    </row>
    <row r="168" spans="1:7" x14ac:dyDescent="0.25">
      <c r="A168" s="6">
        <v>144</v>
      </c>
      <c r="B168" s="6">
        <v>3468.2712298744627</v>
      </c>
      <c r="C168" s="6">
        <v>31.728770125537267</v>
      </c>
      <c r="D168" s="6">
        <v>5.2495388090407095E-2</v>
      </c>
      <c r="F168" s="6">
        <v>7.8673245614035086</v>
      </c>
      <c r="G168" s="6">
        <v>2540</v>
      </c>
    </row>
    <row r="169" spans="1:7" x14ac:dyDescent="0.25">
      <c r="A169" s="6">
        <v>145</v>
      </c>
      <c r="B169" s="6">
        <v>3384.6972680304011</v>
      </c>
      <c r="C169" s="6">
        <v>605.30273196959888</v>
      </c>
      <c r="D169" s="6">
        <v>1.0014760011562125</v>
      </c>
      <c r="F169" s="6">
        <v>7.9221491228070171</v>
      </c>
      <c r="G169" s="6">
        <v>2550</v>
      </c>
    </row>
    <row r="170" spans="1:7" x14ac:dyDescent="0.25">
      <c r="A170" s="6">
        <v>146</v>
      </c>
      <c r="B170" s="6">
        <v>3229.6734542999375</v>
      </c>
      <c r="C170" s="6">
        <v>-159.67345429993748</v>
      </c>
      <c r="D170" s="6">
        <v>-0.26418042420322663</v>
      </c>
      <c r="F170" s="6">
        <v>7.9769736842105257</v>
      </c>
      <c r="G170" s="6">
        <v>2550</v>
      </c>
    </row>
    <row r="171" spans="1:7" x14ac:dyDescent="0.25">
      <c r="A171" s="6">
        <v>147</v>
      </c>
      <c r="B171" s="6">
        <v>3373.2205620025197</v>
      </c>
      <c r="C171" s="6">
        <v>-33.220562002519728</v>
      </c>
      <c r="D171" s="6">
        <v>-5.4963564235352612E-2</v>
      </c>
      <c r="F171" s="6">
        <v>8.031798245614036</v>
      </c>
      <c r="G171" s="6">
        <v>2550</v>
      </c>
    </row>
    <row r="172" spans="1:7" x14ac:dyDescent="0.25">
      <c r="A172" s="6">
        <v>148</v>
      </c>
      <c r="B172" s="6">
        <v>3341.262349832572</v>
      </c>
      <c r="C172" s="6">
        <v>558.737650167428</v>
      </c>
      <c r="D172" s="6">
        <v>0.9244338709067621</v>
      </c>
      <c r="F172" s="6">
        <v>8.0866228070175445</v>
      </c>
      <c r="G172" s="6">
        <v>2550</v>
      </c>
    </row>
    <row r="173" spans="1:7" x14ac:dyDescent="0.25">
      <c r="A173" s="6">
        <v>149</v>
      </c>
      <c r="B173" s="6">
        <v>3365.157440331649</v>
      </c>
      <c r="C173" s="6">
        <v>-535.15744033164901</v>
      </c>
      <c r="D173" s="6">
        <v>-0.88542031123568765</v>
      </c>
      <c r="F173" s="6">
        <v>8.1414473684210531</v>
      </c>
      <c r="G173" s="6">
        <v>2555</v>
      </c>
    </row>
    <row r="174" spans="1:7" x14ac:dyDescent="0.25">
      <c r="A174" s="6">
        <v>150</v>
      </c>
      <c r="B174" s="6">
        <v>3348.678067573665</v>
      </c>
      <c r="C174" s="6">
        <v>181.32193242633502</v>
      </c>
      <c r="D174" s="6">
        <v>0.29999792536433362</v>
      </c>
      <c r="F174" s="6">
        <v>8.1962719298245617</v>
      </c>
      <c r="G174" s="6">
        <v>2560</v>
      </c>
    </row>
    <row r="175" spans="1:7" x14ac:dyDescent="0.25">
      <c r="A175" s="6">
        <v>151</v>
      </c>
      <c r="B175" s="6">
        <v>3301.0644512836325</v>
      </c>
      <c r="C175" s="6">
        <v>-2141.0644512836325</v>
      </c>
      <c r="D175" s="6">
        <v>-3.5424004413661652</v>
      </c>
      <c r="F175" s="6">
        <v>8.2510964912280702</v>
      </c>
      <c r="G175" s="6">
        <v>2570</v>
      </c>
    </row>
    <row r="176" spans="1:7" x14ac:dyDescent="0.25">
      <c r="A176" s="6">
        <v>152</v>
      </c>
      <c r="B176" s="6">
        <v>3208.7799638389224</v>
      </c>
      <c r="C176" s="6">
        <v>-1388.7799638389224</v>
      </c>
      <c r="D176" s="6">
        <v>-2.2977424868803125</v>
      </c>
      <c r="F176" s="6">
        <v>8.3059210526315788</v>
      </c>
      <c r="G176" s="6">
        <v>2570</v>
      </c>
    </row>
    <row r="177" spans="1:7" x14ac:dyDescent="0.25">
      <c r="A177" s="6">
        <v>153</v>
      </c>
      <c r="B177" s="6">
        <v>3410.8288448323474</v>
      </c>
      <c r="C177" s="6">
        <v>814.17115516765261</v>
      </c>
      <c r="D177" s="6">
        <v>1.3470497152406489</v>
      </c>
      <c r="F177" s="6">
        <v>8.3607456140350873</v>
      </c>
      <c r="G177" s="6">
        <v>2570</v>
      </c>
    </row>
    <row r="178" spans="1:7" x14ac:dyDescent="0.25">
      <c r="A178" s="6">
        <v>154</v>
      </c>
      <c r="B178" s="6">
        <v>3239.2668034411927</v>
      </c>
      <c r="C178" s="6">
        <v>-29.266803441192678</v>
      </c>
      <c r="D178" s="6">
        <v>-4.8422053509552983E-2</v>
      </c>
      <c r="F178" s="6">
        <v>8.4155701754385976</v>
      </c>
      <c r="G178" s="6">
        <v>2580</v>
      </c>
    </row>
    <row r="179" spans="1:7" x14ac:dyDescent="0.25">
      <c r="A179" s="6">
        <v>155</v>
      </c>
      <c r="B179" s="6">
        <v>3405.0610643670529</v>
      </c>
      <c r="C179" s="6">
        <v>-1155.0610643670529</v>
      </c>
      <c r="D179" s="6">
        <v>-1.9110535517815124</v>
      </c>
      <c r="F179" s="6">
        <v>8.4703947368421062</v>
      </c>
      <c r="G179" s="6">
        <v>2580</v>
      </c>
    </row>
    <row r="180" spans="1:7" x14ac:dyDescent="0.25">
      <c r="A180" s="6">
        <v>156</v>
      </c>
      <c r="B180" s="6">
        <v>3355.4463813849798</v>
      </c>
      <c r="C180" s="6">
        <v>-395.44638138497976</v>
      </c>
      <c r="D180" s="6">
        <v>-0.65426775691640937</v>
      </c>
      <c r="F180" s="6">
        <v>8.5252192982456148</v>
      </c>
      <c r="G180" s="6">
        <v>2580</v>
      </c>
    </row>
    <row r="181" spans="1:7" x14ac:dyDescent="0.25">
      <c r="A181" s="6">
        <v>157</v>
      </c>
      <c r="B181" s="6">
        <v>3356.9766088553638</v>
      </c>
      <c r="C181" s="6">
        <v>-256.97660885536379</v>
      </c>
      <c r="D181" s="6">
        <v>-0.42516891636973397</v>
      </c>
      <c r="F181" s="6">
        <v>8.5800438596491233</v>
      </c>
      <c r="G181" s="6">
        <v>2580</v>
      </c>
    </row>
    <row r="182" spans="1:7" x14ac:dyDescent="0.25">
      <c r="A182" s="6">
        <v>158</v>
      </c>
      <c r="B182" s="6">
        <v>3349.8551656278064</v>
      </c>
      <c r="C182" s="6">
        <v>-269.8551656278064</v>
      </c>
      <c r="D182" s="6">
        <v>-0.4464765445298805</v>
      </c>
      <c r="F182" s="6">
        <v>8.6348684210526319</v>
      </c>
      <c r="G182" s="6">
        <v>2580</v>
      </c>
    </row>
    <row r="183" spans="1:7" x14ac:dyDescent="0.25">
      <c r="A183" s="6">
        <v>159</v>
      </c>
      <c r="B183" s="6">
        <v>3411.6528134702467</v>
      </c>
      <c r="C183" s="6">
        <v>298.34718652975334</v>
      </c>
      <c r="D183" s="6">
        <v>0.49361671696044895</v>
      </c>
      <c r="F183" s="6">
        <v>8.6896929824561404</v>
      </c>
      <c r="G183" s="6">
        <v>2590</v>
      </c>
    </row>
    <row r="184" spans="1:7" x14ac:dyDescent="0.25">
      <c r="A184" s="6">
        <v>160</v>
      </c>
      <c r="B184" s="6">
        <v>3554.1993878268081</v>
      </c>
      <c r="C184" s="6">
        <v>-1204.1993878268081</v>
      </c>
      <c r="D184" s="6">
        <v>-1.9923531215387289</v>
      </c>
      <c r="F184" s="6">
        <v>8.744517543859649</v>
      </c>
      <c r="G184" s="6">
        <v>2600</v>
      </c>
    </row>
    <row r="185" spans="1:7" x14ac:dyDescent="0.25">
      <c r="A185" s="6">
        <v>161</v>
      </c>
      <c r="B185" s="6">
        <v>3273.9323411356659</v>
      </c>
      <c r="C185" s="6">
        <v>251.06765886433413</v>
      </c>
      <c r="D185" s="6">
        <v>0.41539253292472145</v>
      </c>
      <c r="F185" s="6">
        <v>8.7993421052631575</v>
      </c>
      <c r="G185" s="6">
        <v>2600</v>
      </c>
    </row>
    <row r="186" spans="1:7" x14ac:dyDescent="0.25">
      <c r="A186" s="6">
        <v>162</v>
      </c>
      <c r="B186" s="6">
        <v>3348.5015028655434</v>
      </c>
      <c r="C186" s="6">
        <v>151.49849713445656</v>
      </c>
      <c r="D186" s="6">
        <v>0.25065492203826972</v>
      </c>
      <c r="F186" s="6">
        <v>8.8541666666666661</v>
      </c>
      <c r="G186" s="6">
        <v>2600</v>
      </c>
    </row>
    <row r="187" spans="1:7" x14ac:dyDescent="0.25">
      <c r="A187" s="6">
        <v>163</v>
      </c>
      <c r="B187" s="6">
        <v>3383.8144444897948</v>
      </c>
      <c r="C187" s="6">
        <v>136.18555551020518</v>
      </c>
      <c r="D187" s="6">
        <v>0.22531959355909142</v>
      </c>
      <c r="F187" s="6">
        <v>8.9089912280701764</v>
      </c>
      <c r="G187" s="6">
        <v>2600</v>
      </c>
    </row>
    <row r="188" spans="1:7" x14ac:dyDescent="0.25">
      <c r="A188" s="6">
        <v>164</v>
      </c>
      <c r="B188" s="6">
        <v>3278.1698941305763</v>
      </c>
      <c r="C188" s="6">
        <v>-128.16989413057627</v>
      </c>
      <c r="D188" s="6">
        <v>-0.21205764696424897</v>
      </c>
      <c r="F188" s="6">
        <v>8.963815789473685</v>
      </c>
      <c r="G188" s="6">
        <v>2600</v>
      </c>
    </row>
    <row r="189" spans="1:7" x14ac:dyDescent="0.25">
      <c r="A189" s="6">
        <v>165</v>
      </c>
      <c r="B189" s="6">
        <v>3327.0783182801642</v>
      </c>
      <c r="C189" s="6">
        <v>-2357.0783182801642</v>
      </c>
      <c r="D189" s="6">
        <v>-3.899796323274793</v>
      </c>
      <c r="F189" s="6">
        <v>9.0186403508771935</v>
      </c>
      <c r="G189" s="6">
        <v>2600</v>
      </c>
    </row>
    <row r="190" spans="1:7" x14ac:dyDescent="0.25">
      <c r="A190" s="6">
        <v>166</v>
      </c>
      <c r="B190" s="6">
        <v>3282.4663020281932</v>
      </c>
      <c r="C190" s="6">
        <v>607.53369797180676</v>
      </c>
      <c r="D190" s="6">
        <v>1.0051671441043644</v>
      </c>
      <c r="F190" s="6">
        <v>9.0734649122807021</v>
      </c>
      <c r="G190" s="6">
        <v>2600</v>
      </c>
    </row>
    <row r="191" spans="1:7" x14ac:dyDescent="0.25">
      <c r="A191" s="6">
        <v>167</v>
      </c>
      <c r="B191" s="6">
        <v>3382.3430719221178</v>
      </c>
      <c r="C191" s="6">
        <v>-442.34307192211782</v>
      </c>
      <c r="D191" s="6">
        <v>-0.73185853525929034</v>
      </c>
      <c r="F191" s="6">
        <v>9.1282894736842106</v>
      </c>
      <c r="G191" s="6">
        <v>2610</v>
      </c>
    </row>
    <row r="192" spans="1:7" x14ac:dyDescent="0.25">
      <c r="A192" s="6">
        <v>168</v>
      </c>
      <c r="B192" s="6">
        <v>3406.4147271293159</v>
      </c>
      <c r="C192" s="6">
        <v>413.58527287068409</v>
      </c>
      <c r="D192" s="6">
        <v>0.68427863172511916</v>
      </c>
      <c r="F192" s="6">
        <v>9.1831140350877192</v>
      </c>
      <c r="G192" s="6">
        <v>2610</v>
      </c>
    </row>
    <row r="193" spans="1:7" x14ac:dyDescent="0.25">
      <c r="A193" s="6">
        <v>169</v>
      </c>
      <c r="B193" s="6">
        <v>3256.8055644479041</v>
      </c>
      <c r="C193" s="6">
        <v>-2001.8055644479041</v>
      </c>
      <c r="D193" s="6">
        <v>-3.3119960077699271</v>
      </c>
      <c r="F193" s="6">
        <v>9.2379385964912277</v>
      </c>
      <c r="G193" s="6">
        <v>2620</v>
      </c>
    </row>
    <row r="194" spans="1:7" x14ac:dyDescent="0.25">
      <c r="A194" s="6">
        <v>170</v>
      </c>
      <c r="B194" s="6">
        <v>3432.0754647096051</v>
      </c>
      <c r="C194" s="6">
        <v>-702.07546470960506</v>
      </c>
      <c r="D194" s="6">
        <v>-1.1615869081234849</v>
      </c>
      <c r="F194" s="6">
        <v>9.2927631578947363</v>
      </c>
      <c r="G194" s="6">
        <v>2620</v>
      </c>
    </row>
    <row r="195" spans="1:7" x14ac:dyDescent="0.25">
      <c r="A195" s="6">
        <v>171</v>
      </c>
      <c r="B195" s="6">
        <v>3388.9936759280185</v>
      </c>
      <c r="C195" s="6">
        <v>-2028.9936759280185</v>
      </c>
      <c r="D195" s="6">
        <v>-3.356978856394278</v>
      </c>
      <c r="F195" s="6">
        <v>9.3475877192982466</v>
      </c>
      <c r="G195" s="6">
        <v>2620</v>
      </c>
    </row>
    <row r="196" spans="1:7" x14ac:dyDescent="0.25">
      <c r="A196" s="6">
        <v>172</v>
      </c>
      <c r="B196" s="6">
        <v>3235.1469602516963</v>
      </c>
      <c r="C196" s="6">
        <v>324.85303974830367</v>
      </c>
      <c r="D196" s="6">
        <v>0.53747076632542112</v>
      </c>
      <c r="F196" s="6">
        <v>9.4024122807017552</v>
      </c>
      <c r="G196" s="6">
        <v>2620</v>
      </c>
    </row>
    <row r="197" spans="1:7" x14ac:dyDescent="0.25">
      <c r="A197" s="6">
        <v>173</v>
      </c>
      <c r="B197" s="6">
        <v>3435.5479039693232</v>
      </c>
      <c r="C197" s="6">
        <v>-2185.5479039693232</v>
      </c>
      <c r="D197" s="6">
        <v>-3.6159985071940333</v>
      </c>
      <c r="F197" s="6">
        <v>9.4572368421052637</v>
      </c>
      <c r="G197" s="6">
        <v>2630</v>
      </c>
    </row>
    <row r="198" spans="1:7" x14ac:dyDescent="0.25">
      <c r="A198" s="6">
        <v>174</v>
      </c>
      <c r="B198" s="6">
        <v>3492.5194497897819</v>
      </c>
      <c r="C198" s="6">
        <v>-1712.5194497897819</v>
      </c>
      <c r="D198" s="6">
        <v>-2.8333708736074987</v>
      </c>
      <c r="F198" s="6">
        <v>9.5120614035087723</v>
      </c>
      <c r="G198" s="6">
        <v>2630</v>
      </c>
    </row>
    <row r="199" spans="1:7" x14ac:dyDescent="0.25">
      <c r="A199" s="6">
        <v>175</v>
      </c>
      <c r="B199" s="6">
        <v>3261.9847958861278</v>
      </c>
      <c r="C199" s="6">
        <v>-531.98479588612781</v>
      </c>
      <c r="D199" s="6">
        <v>-0.88017115720981309</v>
      </c>
      <c r="F199" s="6">
        <v>9.5668859649122808</v>
      </c>
      <c r="G199" s="6">
        <v>2640</v>
      </c>
    </row>
    <row r="200" spans="1:7" x14ac:dyDescent="0.25">
      <c r="A200" s="6">
        <v>176</v>
      </c>
      <c r="B200" s="6">
        <v>3398.4693152638592</v>
      </c>
      <c r="C200" s="6">
        <v>-658.46931526385924</v>
      </c>
      <c r="D200" s="6">
        <v>-1.0894403443195417</v>
      </c>
      <c r="F200" s="6">
        <v>9.6217105263157894</v>
      </c>
      <c r="G200" s="6">
        <v>2640</v>
      </c>
    </row>
    <row r="201" spans="1:7" x14ac:dyDescent="0.25">
      <c r="A201" s="6">
        <v>177</v>
      </c>
      <c r="B201" s="6">
        <v>3319.8391652471928</v>
      </c>
      <c r="C201" s="6">
        <v>-1629.8391652471928</v>
      </c>
      <c r="D201" s="6">
        <v>-2.6965759834395016</v>
      </c>
      <c r="F201" s="6">
        <v>9.6765350877192979</v>
      </c>
      <c r="G201" s="6">
        <v>2640</v>
      </c>
    </row>
    <row r="202" spans="1:7" x14ac:dyDescent="0.25">
      <c r="A202" s="6">
        <v>178</v>
      </c>
      <c r="B202" s="6">
        <v>3433.0171431529184</v>
      </c>
      <c r="C202" s="6">
        <v>396.98285684708162</v>
      </c>
      <c r="D202" s="6">
        <v>0.65680986224716431</v>
      </c>
      <c r="F202" s="6">
        <v>9.7313596491228065</v>
      </c>
      <c r="G202" s="6">
        <v>2640</v>
      </c>
    </row>
    <row r="203" spans="1:7" x14ac:dyDescent="0.25">
      <c r="A203" s="6">
        <v>179</v>
      </c>
      <c r="B203" s="6">
        <v>3254.4513683396208</v>
      </c>
      <c r="C203" s="6">
        <v>665.54863166037921</v>
      </c>
      <c r="D203" s="6">
        <v>1.1011531040697531</v>
      </c>
      <c r="F203" s="6">
        <v>9.7861842105263168</v>
      </c>
      <c r="G203" s="6">
        <v>2640</v>
      </c>
    </row>
    <row r="204" spans="1:7" x14ac:dyDescent="0.25">
      <c r="A204" s="6">
        <v>180</v>
      </c>
      <c r="B204" s="6">
        <v>3359.3896598663546</v>
      </c>
      <c r="C204" s="6">
        <v>290.61034013364542</v>
      </c>
      <c r="D204" s="6">
        <v>0.48081607096778695</v>
      </c>
      <c r="F204" s="6">
        <v>9.8410087719298254</v>
      </c>
      <c r="G204" s="6">
        <v>2640</v>
      </c>
    </row>
    <row r="205" spans="1:7" x14ac:dyDescent="0.25">
      <c r="A205" s="6">
        <v>181</v>
      </c>
      <c r="B205" s="6">
        <v>3302.8300983648451</v>
      </c>
      <c r="C205" s="6">
        <v>317.16990163515493</v>
      </c>
      <c r="D205" s="6">
        <v>0.52475898092037276</v>
      </c>
      <c r="F205" s="6">
        <v>9.8958333333333339</v>
      </c>
      <c r="G205" s="6">
        <v>2640</v>
      </c>
    </row>
    <row r="206" spans="1:7" x14ac:dyDescent="0.25">
      <c r="A206" s="6">
        <v>182</v>
      </c>
      <c r="B206" s="6">
        <v>3198.3626460597679</v>
      </c>
      <c r="C206" s="6">
        <v>-458.36264605976794</v>
      </c>
      <c r="D206" s="6">
        <v>-0.75836299030345666</v>
      </c>
      <c r="F206" s="6">
        <v>9.9506578947368425</v>
      </c>
      <c r="G206" s="6">
        <v>2640</v>
      </c>
    </row>
    <row r="207" spans="1:7" x14ac:dyDescent="0.25">
      <c r="A207" s="6">
        <v>183</v>
      </c>
      <c r="B207" s="6">
        <v>3276.9339411737274</v>
      </c>
      <c r="C207" s="6">
        <v>-271.93394117372736</v>
      </c>
      <c r="D207" s="6">
        <v>-0.44991588770656854</v>
      </c>
      <c r="F207" s="6">
        <v>10.005482456140351</v>
      </c>
      <c r="G207" s="6">
        <v>2640</v>
      </c>
    </row>
    <row r="208" spans="1:7" x14ac:dyDescent="0.25">
      <c r="A208" s="6">
        <v>184</v>
      </c>
      <c r="B208" s="6">
        <v>3315.6604671549899</v>
      </c>
      <c r="C208" s="6">
        <v>-255.66046715498987</v>
      </c>
      <c r="D208" s="6">
        <v>-0.42299135420549838</v>
      </c>
      <c r="F208" s="6">
        <v>10.06030701754386</v>
      </c>
      <c r="G208" s="6">
        <v>2640</v>
      </c>
    </row>
    <row r="209" spans="1:7" x14ac:dyDescent="0.25">
      <c r="A209" s="6">
        <v>185</v>
      </c>
      <c r="B209" s="6">
        <v>3344.3816596760475</v>
      </c>
      <c r="C209" s="6">
        <v>-624.38165967604755</v>
      </c>
      <c r="D209" s="6">
        <v>-1.0330421699782661</v>
      </c>
      <c r="F209" s="6">
        <v>10.115131578947368</v>
      </c>
      <c r="G209" s="6">
        <v>2650</v>
      </c>
    </row>
    <row r="210" spans="1:7" x14ac:dyDescent="0.25">
      <c r="A210" s="6">
        <v>186</v>
      </c>
      <c r="B210" s="6">
        <v>3348.5015028655434</v>
      </c>
      <c r="C210" s="6">
        <v>501.49849713445656</v>
      </c>
      <c r="D210" s="6">
        <v>0.82973144340820615</v>
      </c>
      <c r="F210" s="6">
        <v>10.169956140350877</v>
      </c>
      <c r="G210" s="6">
        <v>2650</v>
      </c>
    </row>
    <row r="211" spans="1:7" x14ac:dyDescent="0.25">
      <c r="A211" s="6">
        <v>187</v>
      </c>
      <c r="B211" s="6">
        <v>3313.6005455602417</v>
      </c>
      <c r="C211" s="6">
        <v>-503.6005455602417</v>
      </c>
      <c r="D211" s="6">
        <v>-0.83320929166579139</v>
      </c>
      <c r="F211" s="6">
        <v>10.224780701754387</v>
      </c>
      <c r="G211" s="6">
        <v>2650</v>
      </c>
    </row>
    <row r="212" spans="1:7" x14ac:dyDescent="0.25">
      <c r="A212" s="6">
        <v>188</v>
      </c>
      <c r="B212" s="6">
        <v>3316.6610005010102</v>
      </c>
      <c r="C212" s="6">
        <v>-656.66100050101022</v>
      </c>
      <c r="D212" s="6">
        <v>-1.0864484796840774</v>
      </c>
      <c r="F212" s="6">
        <v>10.279605263157896</v>
      </c>
      <c r="G212" s="6">
        <v>2650</v>
      </c>
    </row>
    <row r="213" spans="1:7" x14ac:dyDescent="0.25">
      <c r="A213" s="6">
        <v>189</v>
      </c>
      <c r="B213" s="6">
        <v>3320.6631338850921</v>
      </c>
      <c r="C213" s="6">
        <v>-460.66313388509207</v>
      </c>
      <c r="D213" s="6">
        <v>-0.76216915741014979</v>
      </c>
      <c r="F213" s="6">
        <v>10.334429824561404</v>
      </c>
      <c r="G213" s="6">
        <v>2660</v>
      </c>
    </row>
    <row r="214" spans="1:7" x14ac:dyDescent="0.25">
      <c r="A214" s="6">
        <v>190</v>
      </c>
      <c r="B214" s="6">
        <v>3413.6538801622874</v>
      </c>
      <c r="C214" s="6">
        <v>-113.65388016228735</v>
      </c>
      <c r="D214" s="6">
        <v>-0.18804083875592284</v>
      </c>
      <c r="F214" s="6">
        <v>10.389254385964913</v>
      </c>
      <c r="G214" s="6">
        <v>2660</v>
      </c>
    </row>
    <row r="215" spans="1:7" x14ac:dyDescent="0.25">
      <c r="A215" s="6">
        <v>191</v>
      </c>
      <c r="B215" s="6">
        <v>3360.507903017789</v>
      </c>
      <c r="C215" s="6">
        <v>-660.50790301778898</v>
      </c>
      <c r="D215" s="6">
        <v>-1.0928131966196932</v>
      </c>
      <c r="F215" s="6">
        <v>10.444078947368421</v>
      </c>
      <c r="G215" s="6">
        <v>2670</v>
      </c>
    </row>
    <row r="216" spans="1:7" x14ac:dyDescent="0.25">
      <c r="A216" s="6">
        <v>192</v>
      </c>
      <c r="B216" s="6">
        <v>3264.6332665079462</v>
      </c>
      <c r="C216" s="6">
        <v>-184.63326650794625</v>
      </c>
      <c r="D216" s="6">
        <v>-0.30547654199597118</v>
      </c>
      <c r="F216" s="6">
        <v>10.49890350877193</v>
      </c>
      <c r="G216" s="6">
        <v>2670</v>
      </c>
    </row>
    <row r="217" spans="1:7" x14ac:dyDescent="0.25">
      <c r="A217" s="6">
        <v>193</v>
      </c>
      <c r="B217" s="6">
        <v>3233.7344425867263</v>
      </c>
      <c r="C217" s="6">
        <v>-1028.7344425867263</v>
      </c>
      <c r="D217" s="6">
        <v>-1.7020456069330347</v>
      </c>
      <c r="F217" s="6">
        <v>10.553728070175438</v>
      </c>
      <c r="G217" s="6">
        <v>2670</v>
      </c>
    </row>
    <row r="218" spans="1:7" x14ac:dyDescent="0.25">
      <c r="A218" s="6">
        <v>194</v>
      </c>
      <c r="B218" s="6">
        <v>3283.7611098877492</v>
      </c>
      <c r="C218" s="6">
        <v>-643.76110988774917</v>
      </c>
      <c r="D218" s="6">
        <v>-1.0651055545915635</v>
      </c>
      <c r="F218" s="6">
        <v>10.608552631578947</v>
      </c>
      <c r="G218" s="6">
        <v>2670</v>
      </c>
    </row>
    <row r="219" spans="1:7" x14ac:dyDescent="0.25">
      <c r="A219" s="6">
        <v>195</v>
      </c>
      <c r="B219" s="6">
        <v>3314.0125298791913</v>
      </c>
      <c r="C219" s="6">
        <v>185.98747012080867</v>
      </c>
      <c r="D219" s="6">
        <v>0.3077170777598654</v>
      </c>
      <c r="F219" s="6">
        <v>10.663377192982455</v>
      </c>
      <c r="G219" s="6">
        <v>2670</v>
      </c>
    </row>
    <row r="220" spans="1:7" x14ac:dyDescent="0.25">
      <c r="A220" s="6">
        <v>196</v>
      </c>
      <c r="B220" s="6">
        <v>3405.5319035887096</v>
      </c>
      <c r="C220" s="6">
        <v>-805.53190358870961</v>
      </c>
      <c r="D220" s="6">
        <v>-1.3327560359504371</v>
      </c>
      <c r="F220" s="6">
        <v>10.718201754385966</v>
      </c>
      <c r="G220" s="6">
        <v>2670</v>
      </c>
    </row>
    <row r="221" spans="1:7" x14ac:dyDescent="0.25">
      <c r="A221" s="6">
        <v>197</v>
      </c>
      <c r="B221" s="6">
        <v>3269.6947881407559</v>
      </c>
      <c r="C221" s="6">
        <v>-329.69478814075592</v>
      </c>
      <c r="D221" s="6">
        <v>-0.54548146008670606</v>
      </c>
      <c r="F221" s="6">
        <v>10.773026315789474</v>
      </c>
      <c r="G221" s="6">
        <v>2680</v>
      </c>
    </row>
    <row r="222" spans="1:7" x14ac:dyDescent="0.25">
      <c r="A222" s="6">
        <v>198</v>
      </c>
      <c r="B222" s="6">
        <v>3400.4115270531929</v>
      </c>
      <c r="C222" s="6">
        <v>-1160.4115270531929</v>
      </c>
      <c r="D222" s="6">
        <v>-1.9199059155529683</v>
      </c>
      <c r="F222" s="6">
        <v>10.827850877192983</v>
      </c>
      <c r="G222" s="6">
        <v>2680</v>
      </c>
    </row>
    <row r="223" spans="1:7" x14ac:dyDescent="0.25">
      <c r="A223" s="6">
        <v>199</v>
      </c>
      <c r="B223" s="6">
        <v>3400.6469466640215</v>
      </c>
      <c r="C223" s="6">
        <v>-490.64694666402147</v>
      </c>
      <c r="D223" s="6">
        <v>-0.81177750598566378</v>
      </c>
      <c r="F223" s="6">
        <v>10.882675438596491</v>
      </c>
      <c r="G223" s="6">
        <v>2680</v>
      </c>
    </row>
    <row r="224" spans="1:7" x14ac:dyDescent="0.25">
      <c r="A224" s="6">
        <v>200</v>
      </c>
      <c r="B224" s="6">
        <v>3298.003996342864</v>
      </c>
      <c r="C224" s="6">
        <v>-808.00399634286396</v>
      </c>
      <c r="D224" s="6">
        <v>-1.3368461241578073</v>
      </c>
      <c r="F224" s="6">
        <v>10.9375</v>
      </c>
      <c r="G224" s="6">
        <v>2680</v>
      </c>
    </row>
    <row r="225" spans="1:7" x14ac:dyDescent="0.25">
      <c r="A225" s="6">
        <v>201</v>
      </c>
      <c r="B225" s="6">
        <v>3291.6476668504988</v>
      </c>
      <c r="C225" s="6">
        <v>-561.64766685049881</v>
      </c>
      <c r="D225" s="6">
        <v>-0.92924850615807952</v>
      </c>
      <c r="F225" s="6">
        <v>10.992324561403509</v>
      </c>
      <c r="G225" s="6">
        <v>2680</v>
      </c>
    </row>
    <row r="226" spans="1:7" x14ac:dyDescent="0.25">
      <c r="A226" s="6">
        <v>202</v>
      </c>
      <c r="B226" s="6">
        <v>3243.2689368252745</v>
      </c>
      <c r="C226" s="6">
        <v>166.73106317472548</v>
      </c>
      <c r="D226" s="6">
        <v>0.27585726876437472</v>
      </c>
      <c r="F226" s="6">
        <v>11.047149122807017</v>
      </c>
      <c r="G226" s="6">
        <v>2680</v>
      </c>
    </row>
    <row r="227" spans="1:7" x14ac:dyDescent="0.25">
      <c r="A227" s="6">
        <v>203</v>
      </c>
      <c r="B227" s="6">
        <v>3322.3110711608906</v>
      </c>
      <c r="C227" s="6">
        <v>-392.31107116089061</v>
      </c>
      <c r="D227" s="6">
        <v>-0.64908037252217754</v>
      </c>
      <c r="F227" s="6">
        <v>11.101973684210526</v>
      </c>
      <c r="G227" s="6">
        <v>2690</v>
      </c>
    </row>
    <row r="228" spans="1:7" x14ac:dyDescent="0.25">
      <c r="A228" s="6">
        <v>204</v>
      </c>
      <c r="B228" s="6">
        <v>3228.6140660512101</v>
      </c>
      <c r="C228" s="6">
        <v>-1518.6140660512101</v>
      </c>
      <c r="D228" s="6">
        <v>-2.5125535733496851</v>
      </c>
      <c r="F228" s="6">
        <v>11.156798245614036</v>
      </c>
      <c r="G228" s="6">
        <v>2690</v>
      </c>
    </row>
    <row r="229" spans="1:7" x14ac:dyDescent="0.25">
      <c r="A229" s="6">
        <v>205</v>
      </c>
      <c r="B229" s="6">
        <v>3263.2207488429763</v>
      </c>
      <c r="C229" s="6">
        <v>-713.22074884297626</v>
      </c>
      <c r="D229" s="6">
        <v>-1.1800268291681482</v>
      </c>
      <c r="F229" s="6">
        <v>11.211622807017545</v>
      </c>
      <c r="G229" s="6">
        <v>2700</v>
      </c>
    </row>
    <row r="230" spans="1:7" x14ac:dyDescent="0.25">
      <c r="A230" s="6">
        <v>206</v>
      </c>
      <c r="B230" s="6">
        <v>3501.3476851958449</v>
      </c>
      <c r="C230" s="6">
        <v>-851.34768519584486</v>
      </c>
      <c r="D230" s="6">
        <v>-1.4085584457701645</v>
      </c>
      <c r="F230" s="6">
        <v>11.266447368421053</v>
      </c>
      <c r="G230" s="6">
        <v>2700</v>
      </c>
    </row>
    <row r="231" spans="1:7" x14ac:dyDescent="0.25">
      <c r="A231" s="6">
        <v>207</v>
      </c>
      <c r="B231" s="6">
        <v>3339.790977264895</v>
      </c>
      <c r="C231" s="6">
        <v>280.20902273510501</v>
      </c>
      <c r="D231" s="6">
        <v>0.46360704611975445</v>
      </c>
      <c r="F231" s="6">
        <v>11.321271929824562</v>
      </c>
      <c r="G231" s="6">
        <v>2700</v>
      </c>
    </row>
    <row r="232" spans="1:7" x14ac:dyDescent="0.25">
      <c r="A232" s="6">
        <v>208</v>
      </c>
      <c r="B232" s="6">
        <v>3372.2200286564989</v>
      </c>
      <c r="C232" s="6">
        <v>317.77997134350107</v>
      </c>
      <c r="D232" s="6">
        <v>0.52576834390466487</v>
      </c>
      <c r="F232" s="6">
        <v>11.37609649122807</v>
      </c>
      <c r="G232" s="6">
        <v>2710</v>
      </c>
    </row>
    <row r="233" spans="1:7" x14ac:dyDescent="0.25">
      <c r="A233" s="6">
        <v>209</v>
      </c>
      <c r="B233" s="6">
        <v>3237.0891720410305</v>
      </c>
      <c r="C233" s="6">
        <v>-77.089172041030452</v>
      </c>
      <c r="D233" s="6">
        <v>-0.12754437023088139</v>
      </c>
      <c r="F233" s="6">
        <v>11.430921052631579</v>
      </c>
      <c r="G233" s="6">
        <v>2710</v>
      </c>
    </row>
    <row r="234" spans="1:7" x14ac:dyDescent="0.25">
      <c r="A234" s="6">
        <v>210</v>
      </c>
      <c r="B234" s="6">
        <v>3282.5840118336077</v>
      </c>
      <c r="C234" s="6">
        <v>237.41598816639225</v>
      </c>
      <c r="D234" s="6">
        <v>0.39280578441428693</v>
      </c>
      <c r="F234" s="6">
        <v>11.485745614035087</v>
      </c>
      <c r="G234" s="6">
        <v>2710</v>
      </c>
    </row>
    <row r="235" spans="1:7" x14ac:dyDescent="0.25">
      <c r="A235" s="6">
        <v>211</v>
      </c>
      <c r="B235" s="6">
        <v>3248.8012976797404</v>
      </c>
      <c r="C235" s="6">
        <v>-1408.8012976797404</v>
      </c>
      <c r="D235" s="6">
        <v>-2.3308678707481043</v>
      </c>
      <c r="F235" s="6">
        <v>11.540570175438596</v>
      </c>
      <c r="G235" s="6">
        <v>2710</v>
      </c>
    </row>
    <row r="236" spans="1:7" x14ac:dyDescent="0.25">
      <c r="A236" s="6">
        <v>212</v>
      </c>
      <c r="B236" s="6">
        <v>3308.8332984409681</v>
      </c>
      <c r="C236" s="6">
        <v>-528.83329844096806</v>
      </c>
      <c r="D236" s="6">
        <v>-0.87495699098795787</v>
      </c>
      <c r="F236" s="6">
        <v>11.595394736842106</v>
      </c>
      <c r="G236" s="6">
        <v>2710</v>
      </c>
    </row>
    <row r="237" spans="1:7" x14ac:dyDescent="0.25">
      <c r="A237" s="6">
        <v>213</v>
      </c>
      <c r="B237" s="6">
        <v>3250.4492349555389</v>
      </c>
      <c r="C237" s="6">
        <v>-1065.4492349555389</v>
      </c>
      <c r="D237" s="6">
        <v>-1.7627903904980389</v>
      </c>
      <c r="F237" s="6">
        <v>11.650219298245615</v>
      </c>
      <c r="G237" s="6">
        <v>2720</v>
      </c>
    </row>
    <row r="238" spans="1:7" x14ac:dyDescent="0.25">
      <c r="A238" s="6">
        <v>214</v>
      </c>
      <c r="B238" s="6">
        <v>3441.6688138508603</v>
      </c>
      <c r="C238" s="6">
        <v>-2166.6688138508603</v>
      </c>
      <c r="D238" s="6">
        <v>-3.5847629705299502</v>
      </c>
      <c r="F238" s="6">
        <v>11.705043859649123</v>
      </c>
      <c r="G238" s="6">
        <v>2720</v>
      </c>
    </row>
    <row r="239" spans="1:7" x14ac:dyDescent="0.25">
      <c r="A239" s="6">
        <v>215</v>
      </c>
      <c r="B239" s="6">
        <v>3224.0822385427646</v>
      </c>
      <c r="C239" s="6">
        <v>-1154.0822385427646</v>
      </c>
      <c r="D239" s="6">
        <v>-1.9094340802004952</v>
      </c>
      <c r="F239" s="6">
        <v>11.759868421052632</v>
      </c>
      <c r="G239" s="6">
        <v>2720</v>
      </c>
    </row>
    <row r="240" spans="1:7" x14ac:dyDescent="0.25">
      <c r="A240" s="6">
        <v>216</v>
      </c>
      <c r="B240" s="6">
        <v>3393.9374877554137</v>
      </c>
      <c r="C240" s="6">
        <v>-973.93748775541371</v>
      </c>
      <c r="D240" s="6">
        <v>-1.6113838069748003</v>
      </c>
      <c r="F240" s="6">
        <v>11.81469298245614</v>
      </c>
      <c r="G240" s="6">
        <v>2720</v>
      </c>
    </row>
    <row r="241" spans="1:7" x14ac:dyDescent="0.25">
      <c r="A241" s="6">
        <v>217</v>
      </c>
      <c r="B241" s="6">
        <v>3400.2938172477789</v>
      </c>
      <c r="C241" s="6">
        <v>-2515.2938172477789</v>
      </c>
      <c r="D241" s="6">
        <v>-4.1615645540432933</v>
      </c>
      <c r="F241" s="6">
        <v>11.869517543859649</v>
      </c>
      <c r="G241" s="6">
        <v>2720</v>
      </c>
    </row>
    <row r="242" spans="1:7" x14ac:dyDescent="0.25">
      <c r="A242" s="6">
        <v>218</v>
      </c>
      <c r="B242" s="6">
        <v>3364.9808756235275</v>
      </c>
      <c r="C242" s="6">
        <v>-364.98087562352748</v>
      </c>
      <c r="D242" s="6">
        <v>-0.6038624452075021</v>
      </c>
      <c r="F242" s="6">
        <v>11.924342105263158</v>
      </c>
      <c r="G242" s="6">
        <v>2720</v>
      </c>
    </row>
    <row r="243" spans="1:7" x14ac:dyDescent="0.25">
      <c r="A243" s="6">
        <v>219</v>
      </c>
      <c r="B243" s="6">
        <v>3298.4159806618136</v>
      </c>
      <c r="C243" s="6">
        <v>-458.41598066181359</v>
      </c>
      <c r="D243" s="6">
        <v>-0.75845123263437453</v>
      </c>
      <c r="F243" s="6">
        <v>11.979166666666666</v>
      </c>
      <c r="G243" s="6">
        <v>2720</v>
      </c>
    </row>
    <row r="244" spans="1:7" x14ac:dyDescent="0.25">
      <c r="A244" s="6">
        <v>220</v>
      </c>
      <c r="B244" s="6">
        <v>3468.8597789015339</v>
      </c>
      <c r="C244" s="6">
        <v>86.1402210984661</v>
      </c>
      <c r="D244" s="6">
        <v>0.14251937023924846</v>
      </c>
      <c r="F244" s="6">
        <v>12.033991228070176</v>
      </c>
      <c r="G244" s="6">
        <v>2722</v>
      </c>
    </row>
    <row r="245" spans="1:7" x14ac:dyDescent="0.25">
      <c r="A245" s="6">
        <v>221</v>
      </c>
      <c r="B245" s="6">
        <v>3266.2223488810378</v>
      </c>
      <c r="C245" s="6">
        <v>373.77765111896224</v>
      </c>
      <c r="D245" s="6">
        <v>0.61841674850226969</v>
      </c>
      <c r="F245" s="6">
        <v>12.088815789473685</v>
      </c>
      <c r="G245" s="6">
        <v>2730</v>
      </c>
    </row>
    <row r="246" spans="1:7" x14ac:dyDescent="0.25">
      <c r="A246" s="6">
        <v>222</v>
      </c>
      <c r="B246" s="6">
        <v>3218.7852972991268</v>
      </c>
      <c r="C246" s="6">
        <v>301.2147027008732</v>
      </c>
      <c r="D246" s="6">
        <v>0.49836103493000361</v>
      </c>
      <c r="F246" s="6">
        <v>12.143640350877194</v>
      </c>
      <c r="G246" s="6">
        <v>2730</v>
      </c>
    </row>
    <row r="247" spans="1:7" x14ac:dyDescent="0.25">
      <c r="A247" s="6">
        <v>223</v>
      </c>
      <c r="B247" s="6">
        <v>3386.5806249170282</v>
      </c>
      <c r="C247" s="6">
        <v>-506.58062491702822</v>
      </c>
      <c r="D247" s="6">
        <v>-0.83813984591531787</v>
      </c>
      <c r="F247" s="6">
        <v>12.198464912280702</v>
      </c>
      <c r="G247" s="6">
        <v>2730</v>
      </c>
    </row>
    <row r="248" spans="1:7" x14ac:dyDescent="0.25">
      <c r="A248" s="6">
        <v>224</v>
      </c>
      <c r="B248" s="6">
        <v>3344.3228047733405</v>
      </c>
      <c r="C248" s="6">
        <v>575.67719522665948</v>
      </c>
      <c r="D248" s="6">
        <v>0.9524604218395879</v>
      </c>
      <c r="F248" s="6">
        <v>12.253289473684211</v>
      </c>
      <c r="G248" s="6">
        <v>2735</v>
      </c>
    </row>
    <row r="249" spans="1:7" x14ac:dyDescent="0.25">
      <c r="A249" s="6">
        <v>225</v>
      </c>
      <c r="B249" s="6">
        <v>3277.6402000062126</v>
      </c>
      <c r="C249" s="6">
        <v>-687.64020000621258</v>
      </c>
      <c r="D249" s="6">
        <v>-1.1377036999249284</v>
      </c>
      <c r="F249" s="6">
        <v>12.308114035087719</v>
      </c>
      <c r="G249" s="6">
        <v>2740</v>
      </c>
    </row>
    <row r="250" spans="1:7" x14ac:dyDescent="0.25">
      <c r="A250" s="6">
        <v>226</v>
      </c>
      <c r="B250" s="6">
        <v>3410.0048761944481</v>
      </c>
      <c r="C250" s="6">
        <v>-210.00487619444812</v>
      </c>
      <c r="D250" s="6">
        <v>-0.34745398050687198</v>
      </c>
      <c r="F250" s="6">
        <v>12.362938596491228</v>
      </c>
      <c r="G250" s="6">
        <v>2740</v>
      </c>
    </row>
    <row r="251" spans="1:7" x14ac:dyDescent="0.25">
      <c r="A251" s="6">
        <v>227</v>
      </c>
      <c r="B251" s="6">
        <v>3318.3677926795158</v>
      </c>
      <c r="C251" s="6">
        <v>411.63220732048421</v>
      </c>
      <c r="D251" s="6">
        <v>0.68104727628278428</v>
      </c>
      <c r="F251" s="6">
        <v>12.417763157894736</v>
      </c>
      <c r="G251" s="6">
        <v>2740</v>
      </c>
    </row>
    <row r="252" spans="1:7" x14ac:dyDescent="0.25">
      <c r="A252" s="6">
        <v>228</v>
      </c>
      <c r="B252" s="6">
        <v>3325.0183966854165</v>
      </c>
      <c r="C252" s="6">
        <v>-705.01839668541652</v>
      </c>
      <c r="D252" s="6">
        <v>-1.166456001869717</v>
      </c>
      <c r="F252" s="6">
        <v>12.472587719298245</v>
      </c>
      <c r="G252" s="6">
        <v>2740</v>
      </c>
    </row>
    <row r="253" spans="1:7" x14ac:dyDescent="0.25">
      <c r="A253" s="6">
        <v>229</v>
      </c>
      <c r="B253" s="6">
        <v>3243.6809211442242</v>
      </c>
      <c r="C253" s="6">
        <v>-243.68092114422416</v>
      </c>
      <c r="D253" s="6">
        <v>-0.40317114325834036</v>
      </c>
      <c r="F253" s="6">
        <v>12.527412280701755</v>
      </c>
      <c r="G253" s="6">
        <v>2740</v>
      </c>
    </row>
    <row r="254" spans="1:7" x14ac:dyDescent="0.25">
      <c r="A254" s="6">
        <v>230</v>
      </c>
      <c r="B254" s="6">
        <v>3316.7787103064243</v>
      </c>
      <c r="C254" s="6">
        <v>283.22128969357573</v>
      </c>
      <c r="D254" s="6">
        <v>0.46859085489617963</v>
      </c>
      <c r="F254" s="6">
        <v>12.582236842105264</v>
      </c>
      <c r="G254" s="6">
        <v>2740</v>
      </c>
    </row>
    <row r="255" spans="1:7" x14ac:dyDescent="0.25">
      <c r="A255" s="6">
        <v>231</v>
      </c>
      <c r="B255" s="6">
        <v>3302.3004042404814</v>
      </c>
      <c r="C255" s="6">
        <v>-2442.3004042404814</v>
      </c>
      <c r="D255" s="6">
        <v>-4.0407966349370508</v>
      </c>
      <c r="F255" s="6">
        <v>12.637061403508772</v>
      </c>
      <c r="G255" s="6">
        <v>2740</v>
      </c>
    </row>
    <row r="256" spans="1:7" x14ac:dyDescent="0.25">
      <c r="A256" s="6">
        <v>232</v>
      </c>
      <c r="B256" s="6">
        <v>3342.8514322056635</v>
      </c>
      <c r="C256" s="6">
        <v>377.14856779433649</v>
      </c>
      <c r="D256" s="6">
        <v>0.62399394479428005</v>
      </c>
      <c r="F256" s="6">
        <v>12.691885964912281</v>
      </c>
      <c r="G256" s="6">
        <v>2745</v>
      </c>
    </row>
    <row r="257" spans="1:7" x14ac:dyDescent="0.25">
      <c r="A257" s="6">
        <v>233</v>
      </c>
      <c r="B257" s="6">
        <v>3409.5340369727915</v>
      </c>
      <c r="C257" s="6">
        <v>-674.53403697279145</v>
      </c>
      <c r="D257" s="6">
        <v>-1.1160194962166405</v>
      </c>
      <c r="F257" s="6">
        <v>12.746710526315789</v>
      </c>
      <c r="G257" s="6">
        <v>2745</v>
      </c>
    </row>
    <row r="258" spans="1:7" x14ac:dyDescent="0.25">
      <c r="A258" s="6">
        <v>234</v>
      </c>
      <c r="B258" s="6">
        <v>3252.6268663557012</v>
      </c>
      <c r="C258" s="6">
        <v>-132.62686635570117</v>
      </c>
      <c r="D258" s="6">
        <v>-0.21943172688415685</v>
      </c>
      <c r="F258" s="6">
        <v>12.801535087719298</v>
      </c>
      <c r="G258" s="6">
        <v>2750</v>
      </c>
    </row>
    <row r="259" spans="1:7" x14ac:dyDescent="0.25">
      <c r="A259" s="6">
        <v>235</v>
      </c>
      <c r="B259" s="6">
        <v>3291.4122472396703</v>
      </c>
      <c r="C259" s="6">
        <v>8.5877527603297494</v>
      </c>
      <c r="D259" s="6">
        <v>1.4208474270962347E-2</v>
      </c>
      <c r="F259" s="6">
        <v>12.856359649122806</v>
      </c>
      <c r="G259" s="6">
        <v>2750</v>
      </c>
    </row>
    <row r="260" spans="1:7" x14ac:dyDescent="0.25">
      <c r="A260" s="6">
        <v>236</v>
      </c>
      <c r="B260" s="6">
        <v>3251.9206075232159</v>
      </c>
      <c r="C260" s="6">
        <v>-1559.9206075232159</v>
      </c>
      <c r="D260" s="6">
        <v>-2.5808954257652053</v>
      </c>
      <c r="F260" s="6">
        <v>12.911184210526315</v>
      </c>
      <c r="G260" s="6">
        <v>2750</v>
      </c>
    </row>
    <row r="261" spans="1:7" x14ac:dyDescent="0.25">
      <c r="A261" s="6">
        <v>237</v>
      </c>
      <c r="B261" s="6">
        <v>3368.9241541049023</v>
      </c>
      <c r="C261" s="6">
        <v>-138.9241541049023</v>
      </c>
      <c r="D261" s="6">
        <v>-0.22985061683807945</v>
      </c>
      <c r="F261" s="6">
        <v>12.966008771929825</v>
      </c>
      <c r="G261" s="6">
        <v>2750</v>
      </c>
    </row>
    <row r="262" spans="1:7" x14ac:dyDescent="0.25">
      <c r="A262" s="6">
        <v>238</v>
      </c>
      <c r="B262" s="6">
        <v>3415.9492213678636</v>
      </c>
      <c r="C262" s="6">
        <v>144.05077863213637</v>
      </c>
      <c r="D262" s="6">
        <v>0.23833263940265231</v>
      </c>
      <c r="F262" s="6">
        <v>13.020833333333334</v>
      </c>
      <c r="G262" s="6">
        <v>2750</v>
      </c>
    </row>
    <row r="263" spans="1:7" x14ac:dyDescent="0.25">
      <c r="A263" s="6">
        <v>239</v>
      </c>
      <c r="B263" s="6">
        <v>3239.6787877601423</v>
      </c>
      <c r="C263" s="6">
        <v>-19.678787760142313</v>
      </c>
      <c r="D263" s="6">
        <v>-3.2558639888344273E-2</v>
      </c>
      <c r="F263" s="6">
        <v>13.075657894736842</v>
      </c>
      <c r="G263" s="6">
        <v>2750</v>
      </c>
    </row>
    <row r="264" spans="1:7" x14ac:dyDescent="0.25">
      <c r="A264" s="6">
        <v>240</v>
      </c>
      <c r="B264" s="6">
        <v>3301.8295650188247</v>
      </c>
      <c r="C264" s="6">
        <v>-261.82956501882472</v>
      </c>
      <c r="D264" s="6">
        <v>-0.4331981534368704</v>
      </c>
      <c r="F264" s="6">
        <v>13.130482456140351</v>
      </c>
      <c r="G264" s="6">
        <v>2750</v>
      </c>
    </row>
    <row r="265" spans="1:7" x14ac:dyDescent="0.25">
      <c r="A265" s="6">
        <v>241</v>
      </c>
      <c r="B265" s="6">
        <v>3337.7899105728538</v>
      </c>
      <c r="C265" s="6">
        <v>282.21008942714616</v>
      </c>
      <c r="D265" s="6">
        <v>0.46691781965991569</v>
      </c>
      <c r="F265" s="6">
        <v>13.18530701754386</v>
      </c>
      <c r="G265" s="6">
        <v>2750</v>
      </c>
    </row>
    <row r="266" spans="1:7" x14ac:dyDescent="0.25">
      <c r="A266" s="6">
        <v>242</v>
      </c>
      <c r="B266" s="6">
        <v>3358.0359971040916</v>
      </c>
      <c r="C266" s="6">
        <v>-68.035997104091621</v>
      </c>
      <c r="D266" s="6">
        <v>-0.11256585294563556</v>
      </c>
      <c r="F266" s="6">
        <v>13.240131578947368</v>
      </c>
      <c r="G266" s="6">
        <v>2755</v>
      </c>
    </row>
    <row r="267" spans="1:7" x14ac:dyDescent="0.25">
      <c r="A267" s="6">
        <v>243</v>
      </c>
      <c r="B267" s="6">
        <v>3312.8942867277565</v>
      </c>
      <c r="C267" s="6">
        <v>-692.89428672775648</v>
      </c>
      <c r="D267" s="6">
        <v>-1.1463966092440359</v>
      </c>
      <c r="F267" s="6">
        <v>13.294956140350877</v>
      </c>
      <c r="G267" s="6">
        <v>2760</v>
      </c>
    </row>
    <row r="268" spans="1:7" x14ac:dyDescent="0.25">
      <c r="A268" s="6">
        <v>244</v>
      </c>
      <c r="B268" s="6">
        <v>3230.0854386188871</v>
      </c>
      <c r="C268" s="6">
        <v>449.91456138111289</v>
      </c>
      <c r="D268" s="6">
        <v>0.7443855974807303</v>
      </c>
      <c r="F268" s="6">
        <v>13.349780701754385</v>
      </c>
      <c r="G268" s="6">
        <v>2760</v>
      </c>
    </row>
    <row r="269" spans="1:7" x14ac:dyDescent="0.25">
      <c r="A269" s="6">
        <v>245</v>
      </c>
      <c r="B269" s="6">
        <v>3365.7459893587197</v>
      </c>
      <c r="C269" s="6">
        <v>-545.74598935871973</v>
      </c>
      <c r="D269" s="6">
        <v>-0.9029391116269766</v>
      </c>
      <c r="F269" s="6">
        <v>13.404605263157896</v>
      </c>
      <c r="G269" s="6">
        <v>2760</v>
      </c>
    </row>
    <row r="270" spans="1:7" x14ac:dyDescent="0.25">
      <c r="A270" s="6">
        <v>246</v>
      </c>
      <c r="B270" s="6">
        <v>3202.5413441519713</v>
      </c>
      <c r="C270" s="6">
        <v>-332.54134415197132</v>
      </c>
      <c r="D270" s="6">
        <v>-0.55019109938058974</v>
      </c>
      <c r="F270" s="6">
        <v>13.459429824561404</v>
      </c>
      <c r="G270" s="6">
        <v>2760</v>
      </c>
    </row>
    <row r="271" spans="1:7" x14ac:dyDescent="0.25">
      <c r="A271" s="6">
        <v>247</v>
      </c>
      <c r="B271" s="6">
        <v>3496.7570027846923</v>
      </c>
      <c r="C271" s="6">
        <v>-356.7570027846923</v>
      </c>
      <c r="D271" s="6">
        <v>-0.5902560118483553</v>
      </c>
      <c r="F271" s="6">
        <v>13.514254385964913</v>
      </c>
      <c r="G271" s="6">
        <v>2770</v>
      </c>
    </row>
    <row r="272" spans="1:7" x14ac:dyDescent="0.25">
      <c r="A272" s="6">
        <v>248</v>
      </c>
      <c r="B272" s="6">
        <v>3346.9712753951594</v>
      </c>
      <c r="C272" s="6">
        <v>-461.97127539515941</v>
      </c>
      <c r="D272" s="6">
        <v>-0.76433348322474814</v>
      </c>
      <c r="F272" s="6">
        <v>13.569078947368421</v>
      </c>
      <c r="G272" s="6">
        <v>2770</v>
      </c>
    </row>
    <row r="273" spans="1:7" x14ac:dyDescent="0.25">
      <c r="A273" s="6">
        <v>249</v>
      </c>
      <c r="B273" s="6">
        <v>3245.7996976416789</v>
      </c>
      <c r="C273" s="6">
        <v>54.200302358321096</v>
      </c>
      <c r="D273" s="6">
        <v>8.967463584815813E-2</v>
      </c>
      <c r="F273" s="6">
        <v>13.62390350877193</v>
      </c>
      <c r="G273" s="6">
        <v>2770</v>
      </c>
    </row>
    <row r="274" spans="1:7" x14ac:dyDescent="0.25">
      <c r="A274" s="6">
        <v>250</v>
      </c>
      <c r="B274" s="6">
        <v>3440.7271354075469</v>
      </c>
      <c r="C274" s="6">
        <v>699.27286459245306</v>
      </c>
      <c r="D274" s="6">
        <v>1.1569499940473953</v>
      </c>
      <c r="F274" s="6">
        <v>13.678728070175438</v>
      </c>
      <c r="G274" s="6">
        <v>2770</v>
      </c>
    </row>
    <row r="275" spans="1:7" x14ac:dyDescent="0.25">
      <c r="A275" s="6">
        <v>251</v>
      </c>
      <c r="B275" s="6">
        <v>3504.87897935827</v>
      </c>
      <c r="C275" s="6">
        <v>-1785.87897935827</v>
      </c>
      <c r="D275" s="6">
        <v>-2.954744534155656</v>
      </c>
      <c r="F275" s="6">
        <v>13.733552631578947</v>
      </c>
      <c r="G275" s="6">
        <v>2775</v>
      </c>
    </row>
    <row r="276" spans="1:7" x14ac:dyDescent="0.25">
      <c r="A276" s="6">
        <v>252</v>
      </c>
      <c r="B276" s="6">
        <v>3286.7038550231036</v>
      </c>
      <c r="C276" s="6">
        <v>-1246.7038550231036</v>
      </c>
      <c r="D276" s="6">
        <v>-2.0626769472721955</v>
      </c>
      <c r="F276" s="6">
        <v>13.788377192982455</v>
      </c>
      <c r="G276" s="6">
        <v>2775</v>
      </c>
    </row>
    <row r="277" spans="1:7" x14ac:dyDescent="0.25">
      <c r="A277" s="6">
        <v>253</v>
      </c>
      <c r="B277" s="6">
        <v>3249.8606859284682</v>
      </c>
      <c r="C277" s="6">
        <v>190.13931407153177</v>
      </c>
      <c r="D277" s="6">
        <v>0.31458632162345268</v>
      </c>
      <c r="F277" s="6">
        <v>13.843201754385966</v>
      </c>
      <c r="G277" s="6">
        <v>2780</v>
      </c>
    </row>
    <row r="278" spans="1:7" x14ac:dyDescent="0.25">
      <c r="A278" s="6">
        <v>254</v>
      </c>
      <c r="B278" s="6">
        <v>3344.6170792868761</v>
      </c>
      <c r="C278" s="6">
        <v>-544.61707928687611</v>
      </c>
      <c r="D278" s="6">
        <v>-0.9010713250059974</v>
      </c>
      <c r="F278" s="6">
        <v>13.898026315789474</v>
      </c>
      <c r="G278" s="6">
        <v>2780</v>
      </c>
    </row>
    <row r="279" spans="1:7" x14ac:dyDescent="0.25">
      <c r="A279" s="6">
        <v>255</v>
      </c>
      <c r="B279" s="6">
        <v>3399.4698486098796</v>
      </c>
      <c r="C279" s="6">
        <v>-749.46984860987959</v>
      </c>
      <c r="D279" s="6">
        <v>-1.2400011222990344</v>
      </c>
      <c r="F279" s="6">
        <v>13.952850877192983</v>
      </c>
      <c r="G279" s="6">
        <v>2780</v>
      </c>
    </row>
    <row r="280" spans="1:7" x14ac:dyDescent="0.25">
      <c r="A280" s="6">
        <v>256</v>
      </c>
      <c r="B280" s="6">
        <v>3274.6974548708581</v>
      </c>
      <c r="C280" s="6">
        <v>-744.69745487085811</v>
      </c>
      <c r="D280" s="6">
        <v>-1.2321051761133195</v>
      </c>
      <c r="F280" s="6">
        <v>14.007675438596491</v>
      </c>
      <c r="G280" s="6">
        <v>2780</v>
      </c>
    </row>
    <row r="281" spans="1:7" x14ac:dyDescent="0.25">
      <c r="A281" s="6">
        <v>257</v>
      </c>
      <c r="B281" s="6">
        <v>3212.3701129040546</v>
      </c>
      <c r="C281" s="6">
        <v>662.62988709594538</v>
      </c>
      <c r="D281" s="6">
        <v>1.0963240285007823</v>
      </c>
      <c r="F281" s="6">
        <v>14.0625</v>
      </c>
      <c r="G281" s="6">
        <v>2780</v>
      </c>
    </row>
    <row r="282" spans="1:7" x14ac:dyDescent="0.25">
      <c r="A282" s="6">
        <v>258</v>
      </c>
      <c r="B282" s="6">
        <v>3280.7006549469806</v>
      </c>
      <c r="C282" s="6">
        <v>-950.70065494698065</v>
      </c>
      <c r="D282" s="6">
        <v>-1.5729383660880509</v>
      </c>
      <c r="F282" s="6">
        <v>14.117324561403509</v>
      </c>
      <c r="G282" s="6">
        <v>2780</v>
      </c>
    </row>
    <row r="283" spans="1:7" x14ac:dyDescent="0.25">
      <c r="A283" s="6">
        <v>259</v>
      </c>
      <c r="B283" s="6">
        <v>3456.2648297222177</v>
      </c>
      <c r="C283" s="6">
        <v>-266.26482972221766</v>
      </c>
      <c r="D283" s="6">
        <v>-0.44053631816771505</v>
      </c>
      <c r="F283" s="6">
        <v>14.172149122807017</v>
      </c>
      <c r="G283" s="6">
        <v>2780</v>
      </c>
    </row>
    <row r="284" spans="1:7" x14ac:dyDescent="0.25">
      <c r="A284" s="6">
        <v>260</v>
      </c>
      <c r="B284" s="6">
        <v>3345.2644832166538</v>
      </c>
      <c r="C284" s="6">
        <v>354.73551678334616</v>
      </c>
      <c r="D284" s="6">
        <v>0.58691145447219095</v>
      </c>
      <c r="F284" s="6">
        <v>14.226973684210526</v>
      </c>
      <c r="G284" s="6">
        <v>2780</v>
      </c>
    </row>
    <row r="285" spans="1:7" x14ac:dyDescent="0.25">
      <c r="A285" s="6">
        <v>261</v>
      </c>
      <c r="B285" s="6">
        <v>3249.9783957338823</v>
      </c>
      <c r="C285" s="6">
        <v>90.02160426611772</v>
      </c>
      <c r="D285" s="6">
        <v>0.14894113556161281</v>
      </c>
      <c r="F285" s="6">
        <v>14.281798245614034</v>
      </c>
      <c r="G285" s="6">
        <v>2780</v>
      </c>
    </row>
    <row r="286" spans="1:7" x14ac:dyDescent="0.25">
      <c r="A286" s="6">
        <v>262</v>
      </c>
      <c r="B286" s="6">
        <v>3224.1999483481786</v>
      </c>
      <c r="C286" s="6">
        <v>-704.19994834817862</v>
      </c>
      <c r="D286" s="6">
        <v>-1.1651018755381493</v>
      </c>
      <c r="F286" s="6">
        <v>14.336622807017545</v>
      </c>
      <c r="G286" s="6">
        <v>2790</v>
      </c>
    </row>
    <row r="287" spans="1:7" x14ac:dyDescent="0.25">
      <c r="A287" s="6">
        <v>263</v>
      </c>
      <c r="B287" s="6">
        <v>3510.4113402127364</v>
      </c>
      <c r="C287" s="6">
        <v>129.58865978726362</v>
      </c>
      <c r="D287" s="6">
        <v>0.21440500091028797</v>
      </c>
      <c r="F287" s="6">
        <v>14.391447368421053</v>
      </c>
      <c r="G287" s="6">
        <v>2790</v>
      </c>
    </row>
    <row r="288" spans="1:7" x14ac:dyDescent="0.25">
      <c r="A288" s="6">
        <v>264</v>
      </c>
      <c r="B288" s="6">
        <v>3321.899086841941</v>
      </c>
      <c r="C288" s="6">
        <v>-941.89908684194097</v>
      </c>
      <c r="D288" s="6">
        <v>-1.5583761333998598</v>
      </c>
      <c r="F288" s="6">
        <v>14.446271929824562</v>
      </c>
      <c r="G288" s="6">
        <v>2800</v>
      </c>
    </row>
    <row r="289" spans="1:7" x14ac:dyDescent="0.25">
      <c r="A289" s="6">
        <v>265</v>
      </c>
      <c r="B289" s="6">
        <v>3232.2630700190493</v>
      </c>
      <c r="C289" s="6">
        <v>-412.26307001904934</v>
      </c>
      <c r="D289" s="6">
        <v>-0.68209104135977616</v>
      </c>
      <c r="F289" s="6">
        <v>14.50109649122807</v>
      </c>
      <c r="G289" s="6">
        <v>2800</v>
      </c>
    </row>
    <row r="290" spans="1:7" x14ac:dyDescent="0.25">
      <c r="A290" s="6">
        <v>266</v>
      </c>
      <c r="B290" s="6">
        <v>3404.0605310210326</v>
      </c>
      <c r="C290" s="6">
        <v>215.9394689789674</v>
      </c>
      <c r="D290" s="6">
        <v>0.35727279006517643</v>
      </c>
      <c r="F290" s="6">
        <v>14.555921052631579</v>
      </c>
      <c r="G290" s="6">
        <v>2800</v>
      </c>
    </row>
    <row r="291" spans="1:7" x14ac:dyDescent="0.25">
      <c r="A291" s="6">
        <v>267</v>
      </c>
      <c r="B291" s="6">
        <v>3373.8091110295904</v>
      </c>
      <c r="C291" s="6">
        <v>46.19088897040956</v>
      </c>
      <c r="D291" s="6">
        <v>7.642302658277067E-2</v>
      </c>
      <c r="F291" s="6">
        <v>14.610745614035087</v>
      </c>
      <c r="G291" s="6">
        <v>2800</v>
      </c>
    </row>
    <row r="292" spans="1:7" x14ac:dyDescent="0.25">
      <c r="A292" s="6">
        <v>268</v>
      </c>
      <c r="B292" s="6">
        <v>3304.3603258352291</v>
      </c>
      <c r="C292" s="6">
        <v>-544.3603258352291</v>
      </c>
      <c r="D292" s="6">
        <v>-0.90064652530419897</v>
      </c>
      <c r="F292" s="6">
        <v>14.665570175438596</v>
      </c>
      <c r="G292" s="6">
        <v>2800</v>
      </c>
    </row>
    <row r="293" spans="1:7" x14ac:dyDescent="0.25">
      <c r="A293" s="6">
        <v>269</v>
      </c>
      <c r="B293" s="6">
        <v>3253.2154153827719</v>
      </c>
      <c r="C293" s="6">
        <v>-223.21541538277188</v>
      </c>
      <c r="D293" s="6">
        <v>-0.3693108750171456</v>
      </c>
      <c r="F293" s="6">
        <v>14.720394736842104</v>
      </c>
      <c r="G293" s="6">
        <v>2800</v>
      </c>
    </row>
    <row r="294" spans="1:7" x14ac:dyDescent="0.25">
      <c r="A294" s="6">
        <v>270</v>
      </c>
      <c r="B294" s="6">
        <v>3271.5192901246755</v>
      </c>
      <c r="C294" s="6">
        <v>448.48070987532446</v>
      </c>
      <c r="D294" s="6">
        <v>0.7420132839317789</v>
      </c>
      <c r="F294" s="6">
        <v>14.775219298245615</v>
      </c>
      <c r="G294" s="6">
        <v>2800</v>
      </c>
    </row>
    <row r="295" spans="1:7" x14ac:dyDescent="0.25">
      <c r="A295" s="6">
        <v>271</v>
      </c>
      <c r="B295" s="6">
        <v>3280.5240902388596</v>
      </c>
      <c r="C295" s="6">
        <v>399.47590976114043</v>
      </c>
      <c r="D295" s="6">
        <v>0.66093462913020529</v>
      </c>
      <c r="F295" s="6">
        <v>14.830043859649123</v>
      </c>
      <c r="G295" s="6">
        <v>2800</v>
      </c>
    </row>
    <row r="296" spans="1:7" x14ac:dyDescent="0.25">
      <c r="A296" s="6">
        <v>272</v>
      </c>
      <c r="B296" s="6">
        <v>3292.2362158775695</v>
      </c>
      <c r="C296" s="6">
        <v>-192.23621587756952</v>
      </c>
      <c r="D296" s="6">
        <v>-0.31805565477629461</v>
      </c>
      <c r="F296" s="6">
        <v>14.884868421052632</v>
      </c>
      <c r="G296" s="6">
        <v>2800</v>
      </c>
    </row>
    <row r="297" spans="1:7" x14ac:dyDescent="0.25">
      <c r="A297" s="6">
        <v>273</v>
      </c>
      <c r="B297" s="6">
        <v>3266.2223488810378</v>
      </c>
      <c r="C297" s="6">
        <v>3.7776511189622397</v>
      </c>
      <c r="D297" s="6">
        <v>6.2501401969082913E-3</v>
      </c>
      <c r="F297" s="6">
        <v>14.93969298245614</v>
      </c>
      <c r="G297" s="6">
        <v>2800</v>
      </c>
    </row>
    <row r="298" spans="1:7" x14ac:dyDescent="0.25">
      <c r="A298" s="6">
        <v>274</v>
      </c>
      <c r="B298" s="6">
        <v>3273.6969215248378</v>
      </c>
      <c r="C298" s="6">
        <v>61.303078475162238</v>
      </c>
      <c r="D298" s="6">
        <v>0.1014262098076148</v>
      </c>
      <c r="F298" s="6">
        <v>14.994517543859649</v>
      </c>
      <c r="G298" s="6">
        <v>2800</v>
      </c>
    </row>
    <row r="299" spans="1:7" x14ac:dyDescent="0.25">
      <c r="A299" s="6">
        <v>275</v>
      </c>
      <c r="B299" s="6">
        <v>3246.1528270579215</v>
      </c>
      <c r="C299" s="6">
        <v>353.84717294207849</v>
      </c>
      <c r="D299" s="6">
        <v>0.58544168572538613</v>
      </c>
      <c r="F299" s="6">
        <v>15.049342105263158</v>
      </c>
      <c r="G299" s="6">
        <v>2800</v>
      </c>
    </row>
    <row r="300" spans="1:7" x14ac:dyDescent="0.25">
      <c r="A300" s="6">
        <v>276</v>
      </c>
      <c r="B300" s="6">
        <v>3361.2730167529812</v>
      </c>
      <c r="C300" s="6">
        <v>158.72698324701878</v>
      </c>
      <c r="D300" s="6">
        <v>0.26261448373207952</v>
      </c>
      <c r="F300" s="6">
        <v>15.104166666666666</v>
      </c>
      <c r="G300" s="6">
        <v>2810</v>
      </c>
    </row>
    <row r="301" spans="1:7" x14ac:dyDescent="0.25">
      <c r="A301" s="6">
        <v>277</v>
      </c>
      <c r="B301" s="6">
        <v>3414.8309782164292</v>
      </c>
      <c r="C301" s="6">
        <v>-604.83097821642923</v>
      </c>
      <c r="D301" s="6">
        <v>-1.0006954825209877</v>
      </c>
      <c r="F301" s="6">
        <v>15.158991228070175</v>
      </c>
      <c r="G301" s="6">
        <v>2810</v>
      </c>
    </row>
    <row r="302" spans="1:7" x14ac:dyDescent="0.25">
      <c r="A302" s="6">
        <v>278</v>
      </c>
      <c r="B302" s="6">
        <v>3424.9540214820477</v>
      </c>
      <c r="C302" s="6">
        <v>715.04597851795234</v>
      </c>
      <c r="D302" s="6">
        <v>1.183046679599252</v>
      </c>
      <c r="F302" s="6">
        <v>15.213815789473685</v>
      </c>
      <c r="G302" s="6">
        <v>2810</v>
      </c>
    </row>
    <row r="303" spans="1:7" x14ac:dyDescent="0.25">
      <c r="A303" s="6">
        <v>279</v>
      </c>
      <c r="B303" s="6">
        <v>3267.7525763514222</v>
      </c>
      <c r="C303" s="6">
        <v>-1687.7525763514222</v>
      </c>
      <c r="D303" s="6">
        <v>-2.7923939738477994</v>
      </c>
      <c r="F303" s="6">
        <v>15.268640350877194</v>
      </c>
      <c r="G303" s="6">
        <v>2810</v>
      </c>
    </row>
    <row r="304" spans="1:7" x14ac:dyDescent="0.25">
      <c r="A304" s="6">
        <v>280</v>
      </c>
      <c r="B304" s="6">
        <v>3277.9933294224547</v>
      </c>
      <c r="C304" s="6">
        <v>-537.99332942245474</v>
      </c>
      <c r="D304" s="6">
        <v>-0.89011230206338687</v>
      </c>
      <c r="F304" s="6">
        <v>15.323464912280702</v>
      </c>
      <c r="G304" s="6">
        <v>2810</v>
      </c>
    </row>
    <row r="305" spans="1:7" x14ac:dyDescent="0.25">
      <c r="A305" s="6">
        <v>281</v>
      </c>
      <c r="B305" s="6">
        <v>3318.9563417065865</v>
      </c>
      <c r="C305" s="6">
        <v>146.0436582934135</v>
      </c>
      <c r="D305" s="6">
        <v>0.24162986746482734</v>
      </c>
      <c r="F305" s="6">
        <v>15.378289473684211</v>
      </c>
      <c r="G305" s="6">
        <v>2810</v>
      </c>
    </row>
    <row r="306" spans="1:7" x14ac:dyDescent="0.25">
      <c r="A306" s="6">
        <v>282</v>
      </c>
      <c r="B306" s="6">
        <v>3464.1513866849668</v>
      </c>
      <c r="C306" s="6">
        <v>285.84861331503316</v>
      </c>
      <c r="D306" s="6">
        <v>0.47293777324825576</v>
      </c>
      <c r="F306" s="6">
        <v>15.433114035087719</v>
      </c>
      <c r="G306" s="6">
        <v>2810</v>
      </c>
    </row>
    <row r="307" spans="1:7" x14ac:dyDescent="0.25">
      <c r="A307" s="6">
        <v>283</v>
      </c>
      <c r="B307" s="6">
        <v>3425.4837156064118</v>
      </c>
      <c r="C307" s="6">
        <v>-525.48371560641181</v>
      </c>
      <c r="D307" s="6">
        <v>-0.86941509162831421</v>
      </c>
      <c r="F307" s="6">
        <v>15.487938596491228</v>
      </c>
      <c r="G307" s="6">
        <v>2810</v>
      </c>
    </row>
    <row r="308" spans="1:7" x14ac:dyDescent="0.25">
      <c r="A308" s="6">
        <v>284</v>
      </c>
      <c r="B308" s="6">
        <v>3333.4935026752369</v>
      </c>
      <c r="C308" s="6">
        <v>-3.4935026752368685</v>
      </c>
      <c r="D308" s="6">
        <v>-5.7800153616363792E-3</v>
      </c>
      <c r="F308" s="6">
        <v>15.542763157894736</v>
      </c>
      <c r="G308" s="6">
        <v>2810</v>
      </c>
    </row>
    <row r="309" spans="1:7" x14ac:dyDescent="0.25">
      <c r="A309" s="6">
        <v>285</v>
      </c>
      <c r="B309" s="6">
        <v>3318.3089377768088</v>
      </c>
      <c r="C309" s="6">
        <v>-98.308937776808762</v>
      </c>
      <c r="D309" s="6">
        <v>-0.16265256487819416</v>
      </c>
      <c r="F309" s="6">
        <v>15.597587719298245</v>
      </c>
      <c r="G309" s="6">
        <v>2820</v>
      </c>
    </row>
    <row r="310" spans="1:7" x14ac:dyDescent="0.25">
      <c r="A310" s="6">
        <v>286</v>
      </c>
      <c r="B310" s="6">
        <v>3215.5482776502372</v>
      </c>
      <c r="C310" s="6">
        <v>-350.5482776502372</v>
      </c>
      <c r="D310" s="6">
        <v>-0.5799836491254915</v>
      </c>
      <c r="F310" s="6">
        <v>15.652412280701755</v>
      </c>
      <c r="G310" s="6">
        <v>2820</v>
      </c>
    </row>
    <row r="311" spans="1:7" x14ac:dyDescent="0.25">
      <c r="A311" s="6">
        <v>287</v>
      </c>
      <c r="B311" s="6">
        <v>3416.3612056868133</v>
      </c>
      <c r="C311" s="6">
        <v>-676.36120568681326</v>
      </c>
      <c r="D311" s="6">
        <v>-1.1190425547962741</v>
      </c>
      <c r="F311" s="6">
        <v>15.707236842105264</v>
      </c>
      <c r="G311" s="6">
        <v>2820</v>
      </c>
    </row>
    <row r="312" spans="1:7" x14ac:dyDescent="0.25">
      <c r="A312" s="6">
        <v>288</v>
      </c>
      <c r="B312" s="6">
        <v>3222.257736558845</v>
      </c>
      <c r="C312" s="6">
        <v>297.74226344115505</v>
      </c>
      <c r="D312" s="6">
        <v>0.49261586908090083</v>
      </c>
      <c r="F312" s="6">
        <v>15.762061403508772</v>
      </c>
      <c r="G312" s="6">
        <v>2820</v>
      </c>
    </row>
    <row r="313" spans="1:7" x14ac:dyDescent="0.25">
      <c r="A313" s="6">
        <v>289</v>
      </c>
      <c r="B313" s="6">
        <v>3377.5758248028437</v>
      </c>
      <c r="C313" s="6">
        <v>-17.575824802843727</v>
      </c>
      <c r="D313" s="6">
        <v>-2.9079278534394844E-2</v>
      </c>
      <c r="F313" s="6">
        <v>15.816885964912281</v>
      </c>
      <c r="G313" s="6">
        <v>2820</v>
      </c>
    </row>
    <row r="314" spans="1:7" x14ac:dyDescent="0.25">
      <c r="A314" s="6">
        <v>290</v>
      </c>
      <c r="B314" s="6">
        <v>3307.9504749003618</v>
      </c>
      <c r="C314" s="6">
        <v>112.04952509963823</v>
      </c>
      <c r="D314" s="6">
        <v>0.18538642633100541</v>
      </c>
      <c r="F314" s="6">
        <v>15.871710526315789</v>
      </c>
      <c r="G314" s="6">
        <v>2830</v>
      </c>
    </row>
    <row r="315" spans="1:7" x14ac:dyDescent="0.25">
      <c r="A315" s="6">
        <v>291</v>
      </c>
      <c r="B315" s="6">
        <v>3278.69958825494</v>
      </c>
      <c r="C315" s="6">
        <v>351.30041174506005</v>
      </c>
      <c r="D315" s="6">
        <v>0.58122805825473067</v>
      </c>
      <c r="F315" s="6">
        <v>15.926535087719298</v>
      </c>
      <c r="G315" s="6">
        <v>2830</v>
      </c>
    </row>
    <row r="316" spans="1:7" x14ac:dyDescent="0.25">
      <c r="A316" s="6">
        <v>292</v>
      </c>
      <c r="B316" s="6">
        <v>3341.0857851244509</v>
      </c>
      <c r="C316" s="6">
        <v>-1081.0857851244509</v>
      </c>
      <c r="D316" s="6">
        <v>-1.7886611307210105</v>
      </c>
      <c r="F316" s="6">
        <v>15.981359649122806</v>
      </c>
      <c r="G316" s="6">
        <v>2830</v>
      </c>
    </row>
    <row r="317" spans="1:7" x14ac:dyDescent="0.25">
      <c r="A317" s="6">
        <v>293</v>
      </c>
      <c r="B317" s="6">
        <v>3358.5656912284553</v>
      </c>
      <c r="C317" s="6">
        <v>111.43430877154469</v>
      </c>
      <c r="D317" s="6">
        <v>0.18436854824196999</v>
      </c>
      <c r="F317" s="6">
        <v>16.036184210526315</v>
      </c>
      <c r="G317" s="6">
        <v>2830</v>
      </c>
    </row>
    <row r="318" spans="1:7" x14ac:dyDescent="0.25">
      <c r="A318" s="6">
        <v>294</v>
      </c>
      <c r="B318" s="6">
        <v>3327.6668673072354</v>
      </c>
      <c r="C318" s="6">
        <v>-567.66686730723541</v>
      </c>
      <c r="D318" s="6">
        <v>-0.93920729947783776</v>
      </c>
      <c r="F318" s="6">
        <v>16.091008771929822</v>
      </c>
      <c r="G318" s="6">
        <v>2830</v>
      </c>
    </row>
    <row r="319" spans="1:7" x14ac:dyDescent="0.25">
      <c r="A319" s="6">
        <v>295</v>
      </c>
      <c r="B319" s="6">
        <v>3348.2072283520083</v>
      </c>
      <c r="C319" s="6">
        <v>-568.20722835200831</v>
      </c>
      <c r="D319" s="6">
        <v>-0.94010132917524036</v>
      </c>
      <c r="F319" s="6">
        <v>16.145833333333332</v>
      </c>
      <c r="G319" s="6">
        <v>2830</v>
      </c>
    </row>
    <row r="320" spans="1:7" x14ac:dyDescent="0.25">
      <c r="A320" s="6">
        <v>296</v>
      </c>
      <c r="B320" s="6">
        <v>3290.2940040882359</v>
      </c>
      <c r="C320" s="6">
        <v>-435.29400408823585</v>
      </c>
      <c r="D320" s="6">
        <v>-0.72019582188744724</v>
      </c>
      <c r="F320" s="6">
        <v>16.200657894736839</v>
      </c>
      <c r="G320" s="6">
        <v>2830</v>
      </c>
    </row>
    <row r="321" spans="1:7" x14ac:dyDescent="0.25">
      <c r="A321" s="6">
        <v>297</v>
      </c>
      <c r="B321" s="6">
        <v>3204.542410844012</v>
      </c>
      <c r="C321" s="6">
        <v>195.45758915598799</v>
      </c>
      <c r="D321" s="6">
        <v>0.32338543086801069</v>
      </c>
      <c r="F321" s="6">
        <v>16.255482456140349</v>
      </c>
      <c r="G321" s="6">
        <v>2830</v>
      </c>
    </row>
    <row r="322" spans="1:7" x14ac:dyDescent="0.25">
      <c r="A322" s="6">
        <v>298</v>
      </c>
      <c r="B322" s="6">
        <v>3334.9648752429139</v>
      </c>
      <c r="C322" s="6">
        <v>-154.96487524291388</v>
      </c>
      <c r="D322" s="6">
        <v>-0.25639005968626505</v>
      </c>
      <c r="F322" s="6">
        <v>16.310307017543856</v>
      </c>
      <c r="G322" s="6">
        <v>2840</v>
      </c>
    </row>
    <row r="323" spans="1:7" x14ac:dyDescent="0.25">
      <c r="A323" s="6">
        <v>299</v>
      </c>
      <c r="B323" s="6">
        <v>3391.2890171335948</v>
      </c>
      <c r="C323" s="6">
        <v>128.71098286640517</v>
      </c>
      <c r="D323" s="6">
        <v>0.21295288062966689</v>
      </c>
      <c r="F323" s="6">
        <v>16.365131578947366</v>
      </c>
      <c r="G323" s="6">
        <v>2840</v>
      </c>
    </row>
    <row r="324" spans="1:7" x14ac:dyDescent="0.25">
      <c r="A324" s="6">
        <v>300</v>
      </c>
      <c r="B324" s="6">
        <v>3324.2532829502243</v>
      </c>
      <c r="C324" s="6">
        <v>-939.25328295022427</v>
      </c>
      <c r="D324" s="6">
        <v>-1.5539986393603102</v>
      </c>
      <c r="F324" s="6">
        <v>16.419956140350877</v>
      </c>
      <c r="G324" s="6">
        <v>2840</v>
      </c>
    </row>
    <row r="325" spans="1:7" x14ac:dyDescent="0.25">
      <c r="A325" s="6">
        <v>301</v>
      </c>
      <c r="B325" s="6">
        <v>3344.9113538004112</v>
      </c>
      <c r="C325" s="6">
        <v>-1214.9113538004112</v>
      </c>
      <c r="D325" s="6">
        <v>-2.0100761158045208</v>
      </c>
      <c r="F325" s="6">
        <v>16.474780701754383</v>
      </c>
      <c r="G325" s="6">
        <v>2840</v>
      </c>
    </row>
    <row r="326" spans="1:7" x14ac:dyDescent="0.25">
      <c r="A326" s="6">
        <v>302</v>
      </c>
      <c r="B326" s="6">
        <v>3239.3256583438997</v>
      </c>
      <c r="C326" s="6">
        <v>-399.3256583438997</v>
      </c>
      <c r="D326" s="6">
        <v>-0.66068603750727195</v>
      </c>
      <c r="F326" s="6">
        <v>16.529605263157894</v>
      </c>
      <c r="G326" s="6">
        <v>2840</v>
      </c>
    </row>
    <row r="327" spans="1:7" x14ac:dyDescent="0.25">
      <c r="A327" s="6">
        <v>303</v>
      </c>
      <c r="B327" s="6">
        <v>3306.5379572353913</v>
      </c>
      <c r="C327" s="6">
        <v>-26.537957235391332</v>
      </c>
      <c r="D327" s="6">
        <v>-4.3907165600384428E-2</v>
      </c>
      <c r="F327" s="6">
        <v>16.584429824561401</v>
      </c>
      <c r="G327" s="6">
        <v>2840</v>
      </c>
    </row>
    <row r="328" spans="1:7" x14ac:dyDescent="0.25">
      <c r="A328" s="6">
        <v>304</v>
      </c>
      <c r="B328" s="6">
        <v>3226.4364346510479</v>
      </c>
      <c r="C328" s="6">
        <v>-1491.4364346510479</v>
      </c>
      <c r="D328" s="6">
        <v>-2.4675880640631696</v>
      </c>
      <c r="F328" s="6">
        <v>16.639254385964911</v>
      </c>
      <c r="G328" s="6">
        <v>2840</v>
      </c>
    </row>
    <row r="329" spans="1:7" x14ac:dyDescent="0.25">
      <c r="A329" s="6">
        <v>305</v>
      </c>
      <c r="B329" s="6">
        <v>3269.2239489190993</v>
      </c>
      <c r="C329" s="6">
        <v>-199.22394891909926</v>
      </c>
      <c r="D329" s="6">
        <v>-0.32961688946758261</v>
      </c>
      <c r="F329" s="6">
        <v>16.694078947368418</v>
      </c>
      <c r="G329" s="6">
        <v>2840</v>
      </c>
    </row>
    <row r="330" spans="1:7" x14ac:dyDescent="0.25">
      <c r="A330" s="6">
        <v>306</v>
      </c>
      <c r="B330" s="6">
        <v>3313.7771102683628</v>
      </c>
      <c r="C330" s="6">
        <v>416.22288973163722</v>
      </c>
      <c r="D330" s="6">
        <v>0.68864258028668324</v>
      </c>
      <c r="F330" s="6">
        <v>16.748903508771928</v>
      </c>
      <c r="G330" s="6">
        <v>2840</v>
      </c>
    </row>
    <row r="331" spans="1:7" x14ac:dyDescent="0.25">
      <c r="A331" s="6">
        <v>307</v>
      </c>
      <c r="B331" s="6">
        <v>3333.1992281617013</v>
      </c>
      <c r="C331" s="6">
        <v>-1003.1992281617013</v>
      </c>
      <c r="D331" s="6">
        <v>-1.6597974836710949</v>
      </c>
      <c r="F331" s="6">
        <v>16.803728070175438</v>
      </c>
      <c r="G331" s="6">
        <v>2845</v>
      </c>
    </row>
    <row r="332" spans="1:7" x14ac:dyDescent="0.25">
      <c r="A332" s="6">
        <v>308</v>
      </c>
      <c r="B332" s="6">
        <v>3272.8729528869385</v>
      </c>
      <c r="C332" s="6">
        <v>-772.87295288693849</v>
      </c>
      <c r="D332" s="6">
        <v>-1.2787216600533691</v>
      </c>
      <c r="F332" s="6">
        <v>16.858552631578945</v>
      </c>
      <c r="G332" s="6">
        <v>2850</v>
      </c>
    </row>
    <row r="333" spans="1:7" x14ac:dyDescent="0.25">
      <c r="A333" s="6">
        <v>309</v>
      </c>
      <c r="B333" s="6">
        <v>3307.9504749003618</v>
      </c>
      <c r="C333" s="6">
        <v>-697.95047490036177</v>
      </c>
      <c r="D333" s="6">
        <v>-1.1547620945537047</v>
      </c>
      <c r="F333" s="6">
        <v>16.913377192982455</v>
      </c>
      <c r="G333" s="6">
        <v>2850</v>
      </c>
    </row>
    <row r="334" spans="1:7" x14ac:dyDescent="0.25">
      <c r="A334" s="6">
        <v>310</v>
      </c>
      <c r="B334" s="6">
        <v>3381.8133777977541</v>
      </c>
      <c r="C334" s="6">
        <v>-2336.8133777977541</v>
      </c>
      <c r="D334" s="6">
        <v>-3.8662678911595849</v>
      </c>
      <c r="F334" s="6">
        <v>16.968201754385962</v>
      </c>
      <c r="G334" s="6">
        <v>2850</v>
      </c>
    </row>
    <row r="335" spans="1:7" x14ac:dyDescent="0.25">
      <c r="A335" s="6">
        <v>311</v>
      </c>
      <c r="B335" s="6">
        <v>3317.9558083605662</v>
      </c>
      <c r="C335" s="6">
        <v>67.044191639433848</v>
      </c>
      <c r="D335" s="6">
        <v>0.11092490649320781</v>
      </c>
      <c r="F335" s="6">
        <v>17.023026315789473</v>
      </c>
      <c r="G335" s="6">
        <v>2850</v>
      </c>
    </row>
    <row r="336" spans="1:7" x14ac:dyDescent="0.25">
      <c r="A336" s="6">
        <v>312</v>
      </c>
      <c r="B336" s="6">
        <v>3299.1222394942988</v>
      </c>
      <c r="C336" s="6">
        <v>-899.12223949429881</v>
      </c>
      <c r="D336" s="6">
        <v>-1.4876016535220156</v>
      </c>
      <c r="F336" s="6">
        <v>17.077850877192979</v>
      </c>
      <c r="G336" s="6">
        <v>2850</v>
      </c>
    </row>
    <row r="337" spans="1:7" x14ac:dyDescent="0.25">
      <c r="A337" s="6">
        <v>313</v>
      </c>
      <c r="B337" s="6">
        <v>3304.4191807379366</v>
      </c>
      <c r="C337" s="6">
        <v>-244.41918073793659</v>
      </c>
      <c r="D337" s="6">
        <v>-0.40439259696518315</v>
      </c>
      <c r="F337" s="6">
        <v>17.13267543859649</v>
      </c>
      <c r="G337" s="6">
        <v>2855</v>
      </c>
    </row>
    <row r="338" spans="1:7" x14ac:dyDescent="0.25">
      <c r="A338" s="6">
        <v>314</v>
      </c>
      <c r="B338" s="6">
        <v>3317.0729848199599</v>
      </c>
      <c r="C338" s="6">
        <v>-517.07298481995986</v>
      </c>
      <c r="D338" s="6">
        <v>-0.85549950098260663</v>
      </c>
      <c r="F338" s="6">
        <v>17.187499999999996</v>
      </c>
      <c r="G338" s="6">
        <v>2860</v>
      </c>
    </row>
    <row r="339" spans="1:7" x14ac:dyDescent="0.25">
      <c r="A339" s="6">
        <v>315</v>
      </c>
      <c r="B339" s="6">
        <v>3278.69958825494</v>
      </c>
      <c r="C339" s="6">
        <v>351.30041174506005</v>
      </c>
      <c r="D339" s="6">
        <v>0.58122805825473067</v>
      </c>
      <c r="F339" s="6">
        <v>17.242324561403507</v>
      </c>
      <c r="G339" s="6">
        <v>2860</v>
      </c>
    </row>
    <row r="340" spans="1:7" x14ac:dyDescent="0.25">
      <c r="A340" s="6">
        <v>316</v>
      </c>
      <c r="B340" s="6">
        <v>3246.4471015714571</v>
      </c>
      <c r="C340" s="6">
        <v>-881.4471015714571</v>
      </c>
      <c r="D340" s="6">
        <v>-1.4583580609988926</v>
      </c>
      <c r="F340" s="6">
        <v>17.297149122807017</v>
      </c>
      <c r="G340" s="6">
        <v>2860</v>
      </c>
    </row>
    <row r="341" spans="1:7" x14ac:dyDescent="0.25">
      <c r="A341" s="6">
        <v>317</v>
      </c>
      <c r="B341" s="6">
        <v>3261.3962468590566</v>
      </c>
      <c r="C341" s="6">
        <v>-1391.3962468590566</v>
      </c>
      <c r="D341" s="6">
        <v>-2.3020711385095085</v>
      </c>
      <c r="F341" s="6">
        <v>17.351973684210524</v>
      </c>
      <c r="G341" s="6">
        <v>2860</v>
      </c>
    </row>
    <row r="342" spans="1:7" x14ac:dyDescent="0.25">
      <c r="A342" s="6">
        <v>318</v>
      </c>
      <c r="B342" s="6">
        <v>3360.2724834069609</v>
      </c>
      <c r="C342" s="6">
        <v>-780.27248340696087</v>
      </c>
      <c r="D342" s="6">
        <v>-1.2909642154628125</v>
      </c>
      <c r="F342" s="6">
        <v>17.406798245614034</v>
      </c>
      <c r="G342" s="6">
        <v>2860</v>
      </c>
    </row>
    <row r="343" spans="1:7" x14ac:dyDescent="0.25">
      <c r="A343" s="6">
        <v>319</v>
      </c>
      <c r="B343" s="6">
        <v>3201.2465362924154</v>
      </c>
      <c r="C343" s="6">
        <v>398.75346370758461</v>
      </c>
      <c r="D343" s="6">
        <v>0.65973933899428949</v>
      </c>
      <c r="F343" s="6">
        <v>17.461622807017541</v>
      </c>
      <c r="G343" s="6">
        <v>2865</v>
      </c>
    </row>
    <row r="344" spans="1:7" x14ac:dyDescent="0.25">
      <c r="A344" s="6">
        <v>320</v>
      </c>
      <c r="B344" s="6">
        <v>3329.432514388448</v>
      </c>
      <c r="C344" s="6">
        <v>-529.432514388448</v>
      </c>
      <c r="D344" s="6">
        <v>-0.87594839637771804</v>
      </c>
      <c r="F344" s="6">
        <v>17.516447368421051</v>
      </c>
      <c r="G344" s="6">
        <v>2870</v>
      </c>
    </row>
    <row r="345" spans="1:7" x14ac:dyDescent="0.25">
      <c r="A345" s="6">
        <v>321</v>
      </c>
      <c r="B345" s="6">
        <v>3208.9565285470435</v>
      </c>
      <c r="C345" s="6">
        <v>-1398.9565285470435</v>
      </c>
      <c r="D345" s="6">
        <v>-2.3145796574250976</v>
      </c>
      <c r="F345" s="6">
        <v>17.571271929824558</v>
      </c>
      <c r="G345" s="6">
        <v>2870</v>
      </c>
    </row>
    <row r="346" spans="1:7" x14ac:dyDescent="0.25">
      <c r="A346" s="6">
        <v>322</v>
      </c>
      <c r="B346" s="6">
        <v>3380.9305542571478</v>
      </c>
      <c r="C346" s="6">
        <v>-710.93055425714783</v>
      </c>
      <c r="D346" s="6">
        <v>-1.176237692270943</v>
      </c>
      <c r="F346" s="6">
        <v>17.626096491228068</v>
      </c>
      <c r="G346" s="6">
        <v>2870</v>
      </c>
    </row>
    <row r="347" spans="1:7" x14ac:dyDescent="0.25">
      <c r="A347" s="6">
        <v>323</v>
      </c>
      <c r="B347" s="6">
        <v>3327.5491575018209</v>
      </c>
      <c r="C347" s="6">
        <v>-2397.5491575018209</v>
      </c>
      <c r="D347" s="6">
        <v>-3.9667555026845043</v>
      </c>
      <c r="F347" s="6">
        <v>17.680921052631575</v>
      </c>
      <c r="G347" s="6">
        <v>2875</v>
      </c>
    </row>
    <row r="348" spans="1:7" x14ac:dyDescent="0.25">
      <c r="A348" s="6">
        <v>324</v>
      </c>
      <c r="B348" s="6">
        <v>3328.1377065288921</v>
      </c>
      <c r="C348" s="6">
        <v>-688.13770652889207</v>
      </c>
      <c r="D348" s="6">
        <v>-1.1385268266292488</v>
      </c>
      <c r="F348" s="6">
        <v>17.735745614035086</v>
      </c>
      <c r="G348" s="6">
        <v>2880</v>
      </c>
    </row>
    <row r="349" spans="1:7" x14ac:dyDescent="0.25">
      <c r="A349" s="6">
        <v>325</v>
      </c>
      <c r="B349" s="6">
        <v>3456.0294101113891</v>
      </c>
      <c r="C349" s="6">
        <v>-456.0294101113891</v>
      </c>
      <c r="D349" s="6">
        <v>-0.75450264128482103</v>
      </c>
      <c r="F349" s="6">
        <v>17.790570175438596</v>
      </c>
      <c r="G349" s="6">
        <v>2880</v>
      </c>
    </row>
    <row r="350" spans="1:7" x14ac:dyDescent="0.25">
      <c r="A350" s="6">
        <v>326</v>
      </c>
      <c r="B350" s="6">
        <v>3362.7443893206582</v>
      </c>
      <c r="C350" s="6">
        <v>-412.74438932065823</v>
      </c>
      <c r="D350" s="6">
        <v>-0.68288738623647294</v>
      </c>
      <c r="F350" s="6">
        <v>17.845394736842103</v>
      </c>
      <c r="G350" s="6">
        <v>2880</v>
      </c>
    </row>
    <row r="351" spans="1:7" x14ac:dyDescent="0.25">
      <c r="A351" s="6">
        <v>327</v>
      </c>
      <c r="B351" s="6">
        <v>3262.33792530237</v>
      </c>
      <c r="C351" s="6">
        <v>37.662074697630032</v>
      </c>
      <c r="D351" s="6">
        <v>6.2312066295652294E-2</v>
      </c>
      <c r="F351" s="6">
        <v>17.900219298245613</v>
      </c>
      <c r="G351" s="6">
        <v>2880</v>
      </c>
    </row>
    <row r="352" spans="1:7" x14ac:dyDescent="0.25">
      <c r="A352" s="6">
        <v>328</v>
      </c>
      <c r="B352" s="6">
        <v>3309.3629925653318</v>
      </c>
      <c r="C352" s="6">
        <v>160.63700743466825</v>
      </c>
      <c r="D352" s="6">
        <v>0.26577462705298377</v>
      </c>
      <c r="F352" s="6">
        <v>17.95504385964912</v>
      </c>
      <c r="G352" s="6">
        <v>2880</v>
      </c>
    </row>
    <row r="353" spans="1:7" x14ac:dyDescent="0.25">
      <c r="A353" s="6">
        <v>329</v>
      </c>
      <c r="B353" s="6">
        <v>3298.2394159536925</v>
      </c>
      <c r="C353" s="6">
        <v>-698.23941595369251</v>
      </c>
      <c r="D353" s="6">
        <v>-1.1552401487824011</v>
      </c>
      <c r="F353" s="6">
        <v>18.00986842105263</v>
      </c>
      <c r="G353" s="6">
        <v>2880</v>
      </c>
    </row>
    <row r="354" spans="1:7" x14ac:dyDescent="0.25">
      <c r="A354" s="6">
        <v>330</v>
      </c>
      <c r="B354" s="6">
        <v>3394.5848916851915</v>
      </c>
      <c r="C354" s="6">
        <v>-274.58489168519145</v>
      </c>
      <c r="D354" s="6">
        <v>-0.45430189685086131</v>
      </c>
      <c r="F354" s="6">
        <v>18.064692982456137</v>
      </c>
      <c r="G354" s="6">
        <v>2880</v>
      </c>
    </row>
    <row r="355" spans="1:7" x14ac:dyDescent="0.25">
      <c r="A355" s="6">
        <v>331</v>
      </c>
      <c r="B355" s="6">
        <v>3307.1853611651695</v>
      </c>
      <c r="C355" s="6">
        <v>-1397.1853611651695</v>
      </c>
      <c r="D355" s="6">
        <v>-2.3116492532929276</v>
      </c>
      <c r="F355" s="6">
        <v>18.119517543859647</v>
      </c>
      <c r="G355" s="6">
        <v>2880</v>
      </c>
    </row>
    <row r="356" spans="1:7" x14ac:dyDescent="0.25">
      <c r="A356" s="6">
        <v>332</v>
      </c>
      <c r="B356" s="6">
        <v>3231.8510857000997</v>
      </c>
      <c r="C356" s="6">
        <v>-391.8510857000997</v>
      </c>
      <c r="D356" s="6">
        <v>-0.64831932457784747</v>
      </c>
      <c r="F356" s="6">
        <v>18.174342105263158</v>
      </c>
      <c r="G356" s="6">
        <v>2885</v>
      </c>
    </row>
    <row r="357" spans="1:7" x14ac:dyDescent="0.25">
      <c r="A357" s="6">
        <v>333</v>
      </c>
      <c r="B357" s="6">
        <v>3419.3628057248748</v>
      </c>
      <c r="C357" s="6">
        <v>-899.36280572487476</v>
      </c>
      <c r="D357" s="6">
        <v>-1.48799967139619</v>
      </c>
      <c r="F357" s="6">
        <v>18.229166666666664</v>
      </c>
      <c r="G357" s="6">
        <v>2890</v>
      </c>
    </row>
    <row r="358" spans="1:7" x14ac:dyDescent="0.25">
      <c r="A358" s="6">
        <v>334</v>
      </c>
      <c r="B358" s="6">
        <v>3270.5187567786552</v>
      </c>
      <c r="C358" s="6">
        <v>-260.51875677865519</v>
      </c>
      <c r="D358" s="6">
        <v>-0.43102941550572632</v>
      </c>
      <c r="F358" s="6">
        <v>18.283991228070175</v>
      </c>
      <c r="G358" s="6">
        <v>2890</v>
      </c>
    </row>
    <row r="359" spans="1:7" x14ac:dyDescent="0.25">
      <c r="A359" s="6">
        <v>335</v>
      </c>
      <c r="B359" s="6">
        <v>3221.4926228236527</v>
      </c>
      <c r="C359" s="6">
        <v>328.50737717634729</v>
      </c>
      <c r="D359" s="6">
        <v>0.54351688348468818</v>
      </c>
      <c r="F359" s="6">
        <v>18.338815789473681</v>
      </c>
      <c r="G359" s="6">
        <v>2900</v>
      </c>
    </row>
    <row r="360" spans="1:7" x14ac:dyDescent="0.25">
      <c r="A360" s="6">
        <v>336</v>
      </c>
      <c r="B360" s="6">
        <v>3451.6741473110646</v>
      </c>
      <c r="C360" s="6">
        <v>-251.67414731106464</v>
      </c>
      <c r="D360" s="6">
        <v>-0.41639597069610362</v>
      </c>
      <c r="F360" s="6">
        <v>18.393640350877192</v>
      </c>
      <c r="G360" s="6">
        <v>2900</v>
      </c>
    </row>
    <row r="361" spans="1:7" x14ac:dyDescent="0.25">
      <c r="A361" s="6">
        <v>337</v>
      </c>
      <c r="B361" s="6">
        <v>3311.1286396465443</v>
      </c>
      <c r="C361" s="6">
        <v>-981.12863964654434</v>
      </c>
      <c r="D361" s="6">
        <v>-1.6232815990369682</v>
      </c>
      <c r="F361" s="6">
        <v>18.448464912280699</v>
      </c>
      <c r="G361" s="6">
        <v>2900</v>
      </c>
    </row>
    <row r="362" spans="1:7" x14ac:dyDescent="0.25">
      <c r="A362" s="6">
        <v>338</v>
      </c>
      <c r="B362" s="6">
        <v>3315.5427573495754</v>
      </c>
      <c r="C362" s="6">
        <v>194.45724265042463</v>
      </c>
      <c r="D362" s="6">
        <v>0.32173035322627869</v>
      </c>
      <c r="F362" s="6">
        <v>18.503289473684209</v>
      </c>
      <c r="G362" s="6">
        <v>2900</v>
      </c>
    </row>
    <row r="363" spans="1:7" x14ac:dyDescent="0.25">
      <c r="A363" s="6">
        <v>339</v>
      </c>
      <c r="B363" s="6">
        <v>3344.9113538004112</v>
      </c>
      <c r="C363" s="6">
        <v>75.088646199588766</v>
      </c>
      <c r="D363" s="6">
        <v>0.1242344915303879</v>
      </c>
      <c r="F363" s="6">
        <v>18.558114035087716</v>
      </c>
      <c r="G363" s="6">
        <v>2900</v>
      </c>
    </row>
    <row r="364" spans="1:7" x14ac:dyDescent="0.25">
      <c r="A364" s="6">
        <v>340</v>
      </c>
      <c r="B364" s="6">
        <v>3294.5315570831458</v>
      </c>
      <c r="C364" s="6">
        <v>155.4684429168542</v>
      </c>
      <c r="D364" s="6">
        <v>0.25722321459169278</v>
      </c>
      <c r="F364" s="6">
        <v>18.612938596491226</v>
      </c>
      <c r="G364" s="6">
        <v>2900</v>
      </c>
    </row>
    <row r="365" spans="1:7" x14ac:dyDescent="0.25">
      <c r="A365" s="6">
        <v>341</v>
      </c>
      <c r="B365" s="6">
        <v>3275.992262730414</v>
      </c>
      <c r="C365" s="6">
        <v>-275.99226273041404</v>
      </c>
      <c r="D365" s="6">
        <v>-0.45663039836270208</v>
      </c>
      <c r="F365" s="6">
        <v>18.667763157894736</v>
      </c>
      <c r="G365" s="6">
        <v>2900</v>
      </c>
    </row>
    <row r="366" spans="1:7" x14ac:dyDescent="0.25">
      <c r="A366" s="6">
        <v>342</v>
      </c>
      <c r="B366" s="6">
        <v>3205.1309598710827</v>
      </c>
      <c r="C366" s="6">
        <v>-5.1309598710827231</v>
      </c>
      <c r="D366" s="6">
        <v>-8.4891954098152023E-3</v>
      </c>
      <c r="F366" s="6">
        <v>18.722587719298243</v>
      </c>
      <c r="G366" s="6">
        <v>2910</v>
      </c>
    </row>
    <row r="367" spans="1:7" x14ac:dyDescent="0.25">
      <c r="A367" s="6">
        <v>343</v>
      </c>
      <c r="B367" s="6">
        <v>3432.8994333475043</v>
      </c>
      <c r="C367" s="6">
        <v>-352.89943334750433</v>
      </c>
      <c r="D367" s="6">
        <v>-0.58387364644655593</v>
      </c>
      <c r="F367" s="6">
        <v>18.777412280701753</v>
      </c>
      <c r="G367" s="6">
        <v>2910</v>
      </c>
    </row>
    <row r="368" spans="1:7" x14ac:dyDescent="0.25">
      <c r="A368" s="6">
        <v>344</v>
      </c>
      <c r="B368" s="6">
        <v>3284.0553844012848</v>
      </c>
      <c r="C368" s="6">
        <v>-904.05538440128475</v>
      </c>
      <c r="D368" s="6">
        <v>-1.4957635632138764</v>
      </c>
      <c r="F368" s="6">
        <v>18.83223684210526</v>
      </c>
      <c r="G368" s="6">
        <v>2910</v>
      </c>
    </row>
    <row r="369" spans="1:7" x14ac:dyDescent="0.25">
      <c r="A369" s="6">
        <v>345</v>
      </c>
      <c r="B369" s="6">
        <v>3367.5116364399323</v>
      </c>
      <c r="C369" s="6">
        <v>-1627.5116364399323</v>
      </c>
      <c r="D369" s="6">
        <v>-2.6927250769106537</v>
      </c>
      <c r="F369" s="6">
        <v>18.88706140350877</v>
      </c>
      <c r="G369" s="6">
        <v>2910</v>
      </c>
    </row>
    <row r="370" spans="1:7" x14ac:dyDescent="0.25">
      <c r="A370" s="6">
        <v>346</v>
      </c>
      <c r="B370" s="6">
        <v>3244.3283250740019</v>
      </c>
      <c r="C370" s="6">
        <v>725.6716749259981</v>
      </c>
      <c r="D370" s="6">
        <v>1.2006269404938352</v>
      </c>
      <c r="F370" s="6">
        <v>18.941885964912277</v>
      </c>
      <c r="G370" s="6">
        <v>2910</v>
      </c>
    </row>
    <row r="371" spans="1:7" x14ac:dyDescent="0.25">
      <c r="A371" s="6">
        <v>347</v>
      </c>
      <c r="B371" s="6">
        <v>3301.7118552134107</v>
      </c>
      <c r="C371" s="6">
        <v>-471.71185521341067</v>
      </c>
      <c r="D371" s="6">
        <v>-0.78044931487411717</v>
      </c>
      <c r="F371" s="6">
        <v>18.996710526315788</v>
      </c>
      <c r="G371" s="6">
        <v>2920</v>
      </c>
    </row>
    <row r="372" spans="1:7" x14ac:dyDescent="0.25">
      <c r="A372" s="6">
        <v>348</v>
      </c>
      <c r="B372" s="6">
        <v>3363.6272128612645</v>
      </c>
      <c r="C372" s="6">
        <v>-113.62721286126452</v>
      </c>
      <c r="D372" s="6">
        <v>-0.18799671759046391</v>
      </c>
      <c r="F372" s="6">
        <v>19.051535087719298</v>
      </c>
      <c r="G372" s="6">
        <v>2920</v>
      </c>
    </row>
    <row r="373" spans="1:7" x14ac:dyDescent="0.25">
      <c r="A373" s="6">
        <v>349</v>
      </c>
      <c r="B373" s="6">
        <v>3439.1969079371625</v>
      </c>
      <c r="C373" s="6">
        <v>210.80309206283755</v>
      </c>
      <c r="D373" s="6">
        <v>0.34877463213078413</v>
      </c>
      <c r="F373" s="6">
        <v>19.106359649122805</v>
      </c>
      <c r="G373" s="6">
        <v>2920</v>
      </c>
    </row>
    <row r="374" spans="1:7" x14ac:dyDescent="0.25">
      <c r="A374" s="6">
        <v>350</v>
      </c>
      <c r="B374" s="6">
        <v>3360.566757920496</v>
      </c>
      <c r="C374" s="6">
        <v>69.433242079503998</v>
      </c>
      <c r="D374" s="6">
        <v>0.11487760083095963</v>
      </c>
      <c r="F374" s="6">
        <v>19.161184210526315</v>
      </c>
      <c r="G374" s="6">
        <v>2930</v>
      </c>
    </row>
    <row r="375" spans="1:7" x14ac:dyDescent="0.25">
      <c r="A375" s="6">
        <v>351</v>
      </c>
      <c r="B375" s="6">
        <v>3282.5840118336077</v>
      </c>
      <c r="C375" s="6">
        <v>-62.584011833607747</v>
      </c>
      <c r="D375" s="6">
        <v>-0.10354551961708719</v>
      </c>
      <c r="F375" s="6">
        <v>19.216008771929822</v>
      </c>
      <c r="G375" s="6">
        <v>2930</v>
      </c>
    </row>
    <row r="376" spans="1:7" x14ac:dyDescent="0.25">
      <c r="A376" s="6">
        <v>352</v>
      </c>
      <c r="B376" s="6">
        <v>3401.8240447181633</v>
      </c>
      <c r="C376" s="6">
        <v>-101.82404471816335</v>
      </c>
      <c r="D376" s="6">
        <v>-0.16846832459203112</v>
      </c>
      <c r="F376" s="6">
        <v>19.270833333333332</v>
      </c>
      <c r="G376" s="6">
        <v>2930</v>
      </c>
    </row>
    <row r="377" spans="1:7" x14ac:dyDescent="0.25">
      <c r="A377" s="6">
        <v>353</v>
      </c>
      <c r="B377" s="6">
        <v>3301.3587257971681</v>
      </c>
      <c r="C377" s="6">
        <v>398.64127420283194</v>
      </c>
      <c r="D377" s="6">
        <v>0.65955372097101406</v>
      </c>
      <c r="F377" s="6">
        <v>19.325657894736839</v>
      </c>
      <c r="G377" s="6">
        <v>2930</v>
      </c>
    </row>
    <row r="378" spans="1:7" x14ac:dyDescent="0.25">
      <c r="A378" s="6">
        <v>354</v>
      </c>
      <c r="B378" s="6">
        <v>3350.149440141342</v>
      </c>
      <c r="C378" s="6">
        <v>-210.14944014134198</v>
      </c>
      <c r="D378" s="6">
        <v>-0.34769316218539431</v>
      </c>
      <c r="F378" s="6">
        <v>19.380482456140349</v>
      </c>
      <c r="G378" s="6">
        <v>2930</v>
      </c>
    </row>
    <row r="379" spans="1:7" x14ac:dyDescent="0.25">
      <c r="A379" s="6">
        <v>355</v>
      </c>
      <c r="B379" s="6">
        <v>3331.4924359831957</v>
      </c>
      <c r="C379" s="6">
        <v>718.50756401680428</v>
      </c>
      <c r="D379" s="6">
        <v>1.1887738878538228</v>
      </c>
      <c r="F379" s="6">
        <v>19.435307017543856</v>
      </c>
      <c r="G379" s="6">
        <v>2930</v>
      </c>
    </row>
    <row r="380" spans="1:7" x14ac:dyDescent="0.25">
      <c r="A380" s="6">
        <v>356</v>
      </c>
      <c r="B380" s="6">
        <v>3410.7111350269333</v>
      </c>
      <c r="C380" s="6">
        <v>-1985.7111350269333</v>
      </c>
      <c r="D380" s="6">
        <v>-3.2853677043341278</v>
      </c>
      <c r="F380" s="6">
        <v>19.490131578947366</v>
      </c>
      <c r="G380" s="6">
        <v>2930</v>
      </c>
    </row>
    <row r="381" spans="1:7" x14ac:dyDescent="0.25">
      <c r="A381" s="6">
        <v>357</v>
      </c>
      <c r="B381" s="6">
        <v>3231.9099406028067</v>
      </c>
      <c r="C381" s="6">
        <v>-1796.9099406028067</v>
      </c>
      <c r="D381" s="6">
        <v>-2.9729953074838074</v>
      </c>
      <c r="F381" s="6">
        <v>19.544956140350877</v>
      </c>
      <c r="G381" s="6">
        <v>2930</v>
      </c>
    </row>
    <row r="382" spans="1:7" x14ac:dyDescent="0.25">
      <c r="A382" s="6">
        <v>358</v>
      </c>
      <c r="B382" s="6">
        <v>3350.9145538765342</v>
      </c>
      <c r="C382" s="6">
        <v>509.08544612346577</v>
      </c>
      <c r="D382" s="6">
        <v>0.84228408348925365</v>
      </c>
      <c r="F382" s="6">
        <v>19.599780701754383</v>
      </c>
      <c r="G382" s="6">
        <v>2930</v>
      </c>
    </row>
    <row r="383" spans="1:7" x14ac:dyDescent="0.25">
      <c r="A383" s="6">
        <v>359</v>
      </c>
      <c r="B383" s="6">
        <v>3406.1204526157803</v>
      </c>
      <c r="C383" s="6">
        <v>-146.12045261578032</v>
      </c>
      <c r="D383" s="6">
        <v>-0.2417569240049906</v>
      </c>
      <c r="F383" s="6">
        <v>19.654605263157894</v>
      </c>
      <c r="G383" s="6">
        <v>2930</v>
      </c>
    </row>
    <row r="384" spans="1:7" x14ac:dyDescent="0.25">
      <c r="A384" s="6">
        <v>360</v>
      </c>
      <c r="B384" s="6">
        <v>3415.8903664651566</v>
      </c>
      <c r="C384" s="6">
        <v>14.109633534843397</v>
      </c>
      <c r="D384" s="6">
        <v>2.3344450014747758E-2</v>
      </c>
      <c r="F384" s="6">
        <v>19.709429824561401</v>
      </c>
      <c r="G384" s="6">
        <v>2930</v>
      </c>
    </row>
    <row r="385" spans="1:7" x14ac:dyDescent="0.25">
      <c r="A385" s="6">
        <v>361</v>
      </c>
      <c r="B385" s="6">
        <v>3381.5779581869256</v>
      </c>
      <c r="C385" s="6">
        <v>738.42204181307443</v>
      </c>
      <c r="D385" s="6">
        <v>1.2217224779314313</v>
      </c>
      <c r="F385" s="6">
        <v>19.764254385964911</v>
      </c>
      <c r="G385" s="6">
        <v>2935</v>
      </c>
    </row>
    <row r="386" spans="1:7" x14ac:dyDescent="0.25">
      <c r="A386" s="6">
        <v>362</v>
      </c>
      <c r="B386" s="6">
        <v>3327.5491575018209</v>
      </c>
      <c r="C386" s="6">
        <v>692.4508424981791</v>
      </c>
      <c r="D386" s="6">
        <v>1.1456629288386495</v>
      </c>
      <c r="F386" s="6">
        <v>19.819078947368418</v>
      </c>
      <c r="G386" s="6">
        <v>2935</v>
      </c>
    </row>
    <row r="387" spans="1:7" x14ac:dyDescent="0.25">
      <c r="A387" s="6">
        <v>363</v>
      </c>
      <c r="B387" s="6">
        <v>3233.9698621975549</v>
      </c>
      <c r="C387" s="6">
        <v>-653.9698621975549</v>
      </c>
      <c r="D387" s="6">
        <v>-1.0819959796632481</v>
      </c>
      <c r="F387" s="6">
        <v>19.873903508771928</v>
      </c>
      <c r="G387" s="6">
        <v>2940</v>
      </c>
    </row>
    <row r="388" spans="1:7" x14ac:dyDescent="0.25">
      <c r="A388" s="6">
        <v>364</v>
      </c>
      <c r="B388" s="6">
        <v>3340.4383811946727</v>
      </c>
      <c r="C388" s="6">
        <v>-460.43838119467273</v>
      </c>
      <c r="D388" s="6">
        <v>-0.76179730310690252</v>
      </c>
      <c r="F388" s="6">
        <v>19.928728070175435</v>
      </c>
      <c r="G388" s="6">
        <v>2940</v>
      </c>
    </row>
    <row r="389" spans="1:7" x14ac:dyDescent="0.25">
      <c r="A389" s="6">
        <v>365</v>
      </c>
      <c r="B389" s="6">
        <v>3319.9568750526068</v>
      </c>
      <c r="C389" s="6">
        <v>-309.95687505260685</v>
      </c>
      <c r="D389" s="6">
        <v>-0.51282499708617035</v>
      </c>
      <c r="F389" s="6">
        <v>19.983552631578945</v>
      </c>
      <c r="G389" s="6">
        <v>2940</v>
      </c>
    </row>
    <row r="390" spans="1:7" x14ac:dyDescent="0.25">
      <c r="A390" s="6">
        <v>366</v>
      </c>
      <c r="B390" s="6">
        <v>3371.8080443375493</v>
      </c>
      <c r="C390" s="6">
        <v>258.19195566245071</v>
      </c>
      <c r="D390" s="6">
        <v>0.42717971294489382</v>
      </c>
      <c r="F390" s="6">
        <v>20.038377192982455</v>
      </c>
      <c r="G390" s="6">
        <v>2940</v>
      </c>
    </row>
    <row r="391" spans="1:7" x14ac:dyDescent="0.25">
      <c r="A391" s="6">
        <v>367</v>
      </c>
      <c r="B391" s="6">
        <v>3366.687667802033</v>
      </c>
      <c r="C391" s="6">
        <v>393.31233219796695</v>
      </c>
      <c r="D391" s="6">
        <v>0.65073696326027308</v>
      </c>
      <c r="F391" s="6">
        <v>20.093201754385962</v>
      </c>
      <c r="G391" s="6">
        <v>2940</v>
      </c>
    </row>
    <row r="392" spans="1:7" x14ac:dyDescent="0.25">
      <c r="A392" s="6">
        <v>368</v>
      </c>
      <c r="B392" s="6">
        <v>3442.257362877931</v>
      </c>
      <c r="C392" s="6">
        <v>367.74263712206903</v>
      </c>
      <c r="D392" s="6">
        <v>0.60843179161158456</v>
      </c>
      <c r="F392" s="6">
        <v>20.148026315789473</v>
      </c>
      <c r="G392" s="6">
        <v>2940</v>
      </c>
    </row>
    <row r="393" spans="1:7" x14ac:dyDescent="0.25">
      <c r="A393" s="6">
        <v>369</v>
      </c>
      <c r="B393" s="6">
        <v>3384.2264288087445</v>
      </c>
      <c r="C393" s="6">
        <v>-554.22642880874446</v>
      </c>
      <c r="D393" s="6">
        <v>-0.91697003555957279</v>
      </c>
      <c r="F393" s="6">
        <v>20.202850877192979</v>
      </c>
      <c r="G393" s="6">
        <v>2940</v>
      </c>
    </row>
    <row r="394" spans="1:7" x14ac:dyDescent="0.25">
      <c r="A394" s="6">
        <v>370</v>
      </c>
      <c r="B394" s="6">
        <v>3317.8380985551521</v>
      </c>
      <c r="C394" s="6">
        <v>-372.8380985551521</v>
      </c>
      <c r="D394" s="6">
        <v>-0.61686225470142575</v>
      </c>
      <c r="F394" s="6">
        <v>20.25767543859649</v>
      </c>
      <c r="G394" s="6">
        <v>2945</v>
      </c>
    </row>
    <row r="395" spans="1:7" x14ac:dyDescent="0.25">
      <c r="A395" s="6">
        <v>371</v>
      </c>
      <c r="B395" s="6">
        <v>3442.257362877931</v>
      </c>
      <c r="C395" s="6">
        <v>-462.25736287793097</v>
      </c>
      <c r="D395" s="6">
        <v>-0.76480681620855051</v>
      </c>
      <c r="F395" s="6">
        <v>20.312499999999996</v>
      </c>
      <c r="G395" s="6">
        <v>2950</v>
      </c>
    </row>
    <row r="396" spans="1:7" x14ac:dyDescent="0.25">
      <c r="A396" s="6">
        <v>372</v>
      </c>
      <c r="B396" s="6">
        <v>3410.9465546377614</v>
      </c>
      <c r="C396" s="6">
        <v>-350.94655463776144</v>
      </c>
      <c r="D396" s="6">
        <v>-0.5806426001325693</v>
      </c>
      <c r="F396" s="6">
        <v>20.367324561403507</v>
      </c>
      <c r="G396" s="6">
        <v>2950</v>
      </c>
    </row>
    <row r="397" spans="1:7" x14ac:dyDescent="0.25">
      <c r="A397" s="6">
        <v>373</v>
      </c>
      <c r="B397" s="6">
        <v>3347.265549908695</v>
      </c>
      <c r="C397" s="6">
        <v>-152.26554990869499</v>
      </c>
      <c r="D397" s="6">
        <v>-0.25192401418745014</v>
      </c>
      <c r="F397" s="6">
        <v>20.422149122807017</v>
      </c>
      <c r="G397" s="6">
        <v>2950</v>
      </c>
    </row>
    <row r="398" spans="1:7" x14ac:dyDescent="0.25">
      <c r="A398" s="6">
        <v>374</v>
      </c>
      <c r="B398" s="6">
        <v>3288.1163726880736</v>
      </c>
      <c r="C398" s="6">
        <v>191.88362731192638</v>
      </c>
      <c r="D398" s="6">
        <v>0.31747229546181616</v>
      </c>
      <c r="F398" s="6">
        <v>20.476973684210524</v>
      </c>
      <c r="G398" s="6">
        <v>2950</v>
      </c>
    </row>
    <row r="399" spans="1:7" x14ac:dyDescent="0.25">
      <c r="A399" s="6">
        <v>375</v>
      </c>
      <c r="B399" s="6">
        <v>3456.6179591384598</v>
      </c>
      <c r="C399" s="6">
        <v>113.38204086154019</v>
      </c>
      <c r="D399" s="6">
        <v>0.18759107945121339</v>
      </c>
      <c r="F399" s="6">
        <v>20.531798245614034</v>
      </c>
      <c r="G399" s="6">
        <v>2950</v>
      </c>
    </row>
    <row r="400" spans="1:7" x14ac:dyDescent="0.25">
      <c r="A400" s="6">
        <v>376</v>
      </c>
      <c r="B400" s="6">
        <v>3440.2562961858903</v>
      </c>
      <c r="C400" s="6">
        <v>329.74370381410972</v>
      </c>
      <c r="D400" s="6">
        <v>0.54556239128089523</v>
      </c>
      <c r="F400" s="6">
        <v>20.586622807017541</v>
      </c>
      <c r="G400" s="6">
        <v>2950</v>
      </c>
    </row>
    <row r="401" spans="1:7" x14ac:dyDescent="0.25">
      <c r="A401" s="6">
        <v>377</v>
      </c>
      <c r="B401" s="6">
        <v>3455.2054414734898</v>
      </c>
      <c r="C401" s="6">
        <v>574.79455852651017</v>
      </c>
      <c r="D401" s="6">
        <v>0.95100009558257104</v>
      </c>
      <c r="F401" s="6">
        <v>20.641447368421051</v>
      </c>
      <c r="G401" s="6">
        <v>2950</v>
      </c>
    </row>
    <row r="402" spans="1:7" x14ac:dyDescent="0.25">
      <c r="A402" s="6">
        <v>378</v>
      </c>
      <c r="B402" s="6">
        <v>3285.8798863852044</v>
      </c>
      <c r="C402" s="6">
        <v>-535.87988638520437</v>
      </c>
      <c r="D402" s="6">
        <v>-0.88661560137160267</v>
      </c>
      <c r="F402" s="6">
        <v>20.696271929824558</v>
      </c>
      <c r="G402" s="6">
        <v>2950</v>
      </c>
    </row>
    <row r="403" spans="1:7" x14ac:dyDescent="0.25">
      <c r="A403" s="6">
        <v>379</v>
      </c>
      <c r="B403" s="6">
        <v>3483.5735045783049</v>
      </c>
      <c r="C403" s="6">
        <v>-263.57350457830489</v>
      </c>
      <c r="D403" s="6">
        <v>-0.43608350901853665</v>
      </c>
      <c r="F403" s="6">
        <v>20.751096491228068</v>
      </c>
      <c r="G403" s="6">
        <v>2950</v>
      </c>
    </row>
    <row r="404" spans="1:7" x14ac:dyDescent="0.25">
      <c r="A404" s="6">
        <v>380</v>
      </c>
      <c r="B404" s="6">
        <v>3401.7063349127488</v>
      </c>
      <c r="C404" s="6">
        <v>-1.7063349127488436</v>
      </c>
      <c r="D404" s="6">
        <v>-2.8231385301904985E-3</v>
      </c>
      <c r="F404" s="6">
        <v>20.805921052631575</v>
      </c>
      <c r="G404" s="6">
        <v>2950</v>
      </c>
    </row>
    <row r="405" spans="1:7" x14ac:dyDescent="0.25">
      <c r="A405" s="6">
        <v>381</v>
      </c>
      <c r="B405" s="6">
        <v>3404.5313702426893</v>
      </c>
      <c r="C405" s="6">
        <v>115.46862975731074</v>
      </c>
      <c r="D405" s="6">
        <v>0.19104334984919039</v>
      </c>
      <c r="F405" s="6">
        <v>20.860745614035086</v>
      </c>
      <c r="G405" s="6">
        <v>2956</v>
      </c>
    </row>
    <row r="406" spans="1:7" x14ac:dyDescent="0.25">
      <c r="A406" s="6">
        <v>382</v>
      </c>
      <c r="B406" s="6">
        <v>3536.7783366255107</v>
      </c>
      <c r="C406" s="6">
        <v>273.22166337448925</v>
      </c>
      <c r="D406" s="6">
        <v>0.4520464296851629</v>
      </c>
      <c r="F406" s="6">
        <v>20.915570175438596</v>
      </c>
      <c r="G406" s="6">
        <v>2960</v>
      </c>
    </row>
    <row r="407" spans="1:7" x14ac:dyDescent="0.25">
      <c r="A407" s="6">
        <v>383</v>
      </c>
      <c r="B407" s="6">
        <v>3340.9092204163294</v>
      </c>
      <c r="C407" s="6">
        <v>-510.90922041632939</v>
      </c>
      <c r="D407" s="6">
        <v>-0.84530152598432617</v>
      </c>
      <c r="F407" s="6">
        <v>20.970394736842103</v>
      </c>
      <c r="G407" s="6">
        <v>2960</v>
      </c>
    </row>
    <row r="408" spans="1:7" x14ac:dyDescent="0.25">
      <c r="A408" s="6">
        <v>384</v>
      </c>
      <c r="B408" s="6">
        <v>3321.7225221338194</v>
      </c>
      <c r="C408" s="6">
        <v>-171.72252213381944</v>
      </c>
      <c r="D408" s="6">
        <v>-0.28411565930892596</v>
      </c>
      <c r="F408" s="6">
        <v>21.025219298245613</v>
      </c>
      <c r="G408" s="6">
        <v>2960</v>
      </c>
    </row>
    <row r="409" spans="1:7" x14ac:dyDescent="0.25">
      <c r="A409" s="6">
        <v>385</v>
      </c>
      <c r="B409" s="6">
        <v>3339.9675419730161</v>
      </c>
      <c r="C409" s="6">
        <v>560.03245802698393</v>
      </c>
      <c r="D409" s="6">
        <v>0.92657613613863088</v>
      </c>
      <c r="F409" s="6">
        <v>21.08004385964912</v>
      </c>
      <c r="G409" s="6">
        <v>2960</v>
      </c>
    </row>
    <row r="410" spans="1:7" x14ac:dyDescent="0.25">
      <c r="A410" s="6">
        <v>386</v>
      </c>
      <c r="B410" s="6">
        <v>3432.8994333475043</v>
      </c>
      <c r="C410" s="6">
        <v>327.10056665249567</v>
      </c>
      <c r="D410" s="6">
        <v>0.54118930935789211</v>
      </c>
      <c r="F410" s="6">
        <v>21.13486842105263</v>
      </c>
      <c r="G410" s="6">
        <v>2960</v>
      </c>
    </row>
    <row r="411" spans="1:7" x14ac:dyDescent="0.25">
      <c r="A411" s="6">
        <v>387</v>
      </c>
      <c r="B411" s="6">
        <v>3399.05786429093</v>
      </c>
      <c r="C411" s="6">
        <v>-599.05786429092996</v>
      </c>
      <c r="D411" s="6">
        <v>-0.99114384043684345</v>
      </c>
      <c r="F411" s="6">
        <v>21.189692982456137</v>
      </c>
      <c r="G411" s="6">
        <v>2960</v>
      </c>
    </row>
    <row r="412" spans="1:7" x14ac:dyDescent="0.25">
      <c r="A412" s="6">
        <v>388</v>
      </c>
      <c r="B412" s="6">
        <v>3351.2676832927764</v>
      </c>
      <c r="C412" s="6">
        <v>-541.26768329277638</v>
      </c>
      <c r="D412" s="6">
        <v>-0.89552973477470121</v>
      </c>
      <c r="F412" s="6">
        <v>21.244517543859647</v>
      </c>
      <c r="G412" s="6">
        <v>2960</v>
      </c>
    </row>
    <row r="413" spans="1:7" x14ac:dyDescent="0.25">
      <c r="A413" s="6">
        <v>389</v>
      </c>
      <c r="B413" s="6">
        <v>3303.3597924892088</v>
      </c>
      <c r="C413" s="6">
        <v>296.64020751079124</v>
      </c>
      <c r="D413" s="6">
        <v>0.49079251275372887</v>
      </c>
      <c r="F413" s="6">
        <v>21.299342105263154</v>
      </c>
      <c r="G413" s="6">
        <v>2960</v>
      </c>
    </row>
    <row r="414" spans="1:7" x14ac:dyDescent="0.25">
      <c r="A414" s="6">
        <v>390</v>
      </c>
      <c r="B414" s="6">
        <v>3335.0237301456209</v>
      </c>
      <c r="C414" s="6">
        <v>314.9762698543791</v>
      </c>
      <c r="D414" s="6">
        <v>0.52112960760386351</v>
      </c>
      <c r="F414" s="6">
        <v>21.354166666666664</v>
      </c>
      <c r="G414" s="6">
        <v>2960</v>
      </c>
    </row>
    <row r="415" spans="1:7" x14ac:dyDescent="0.25">
      <c r="A415" s="6">
        <v>391</v>
      </c>
      <c r="B415" s="6">
        <v>3429.8389784067358</v>
      </c>
      <c r="C415" s="6">
        <v>440.16102159326419</v>
      </c>
      <c r="D415" s="6">
        <v>0.72824832350532842</v>
      </c>
      <c r="F415" s="6">
        <v>21.408991228070175</v>
      </c>
      <c r="G415" s="6">
        <v>2970</v>
      </c>
    </row>
    <row r="416" spans="1:7" x14ac:dyDescent="0.25">
      <c r="A416" s="6">
        <v>392</v>
      </c>
      <c r="B416" s="6">
        <v>3469.8014573448472</v>
      </c>
      <c r="C416" s="6">
        <v>750.19854265515278</v>
      </c>
      <c r="D416" s="6">
        <v>1.241206749764405</v>
      </c>
      <c r="F416" s="6">
        <v>21.463815789473681</v>
      </c>
      <c r="G416" s="6">
        <v>2970</v>
      </c>
    </row>
    <row r="417" spans="1:7" x14ac:dyDescent="0.25">
      <c r="A417" s="6">
        <v>393</v>
      </c>
      <c r="B417" s="6">
        <v>3388.699401414483</v>
      </c>
      <c r="C417" s="6">
        <v>-108.69940141448296</v>
      </c>
      <c r="D417" s="6">
        <v>-0.17984363213169471</v>
      </c>
      <c r="F417" s="6">
        <v>21.518640350877192</v>
      </c>
      <c r="G417" s="6">
        <v>2970</v>
      </c>
    </row>
    <row r="418" spans="1:7" x14ac:dyDescent="0.25">
      <c r="A418" s="6">
        <v>394</v>
      </c>
      <c r="B418" s="6">
        <v>3521.5937717270826</v>
      </c>
      <c r="C418" s="6">
        <v>428.40622827291736</v>
      </c>
      <c r="D418" s="6">
        <v>0.70879996686141689</v>
      </c>
      <c r="F418" s="6">
        <v>21.573464912280699</v>
      </c>
      <c r="G418" s="6">
        <v>2970</v>
      </c>
    </row>
    <row r="419" spans="1:7" x14ac:dyDescent="0.25">
      <c r="A419" s="6">
        <v>395</v>
      </c>
      <c r="B419" s="6">
        <v>3207.7205755901946</v>
      </c>
      <c r="C419" s="6">
        <v>-127.72057559019458</v>
      </c>
      <c r="D419" s="6">
        <v>-0.21131424748610259</v>
      </c>
      <c r="F419" s="6">
        <v>21.628289473684209</v>
      </c>
      <c r="G419" s="6">
        <v>2970</v>
      </c>
    </row>
    <row r="420" spans="1:7" x14ac:dyDescent="0.25">
      <c r="A420" s="6">
        <v>396</v>
      </c>
      <c r="B420" s="6">
        <v>3426.7196685632603</v>
      </c>
      <c r="C420" s="6">
        <v>-266.71966856326026</v>
      </c>
      <c r="D420" s="6">
        <v>-0.44128885100730048</v>
      </c>
      <c r="F420" s="6">
        <v>21.683114035087716</v>
      </c>
      <c r="G420" s="6">
        <v>2970</v>
      </c>
    </row>
    <row r="421" spans="1:7" x14ac:dyDescent="0.25">
      <c r="A421" s="6">
        <v>397</v>
      </c>
      <c r="B421" s="6">
        <v>3445.6709472349421</v>
      </c>
      <c r="C421" s="6">
        <v>-465.6709472349421</v>
      </c>
      <c r="D421" s="6">
        <v>-0.77045460636529572</v>
      </c>
      <c r="F421" s="6">
        <v>21.737938596491226</v>
      </c>
      <c r="G421" s="6">
        <v>2975</v>
      </c>
    </row>
    <row r="422" spans="1:7" x14ac:dyDescent="0.25">
      <c r="A422" s="6">
        <v>398</v>
      </c>
      <c r="B422" s="6">
        <v>3458.3836062196724</v>
      </c>
      <c r="C422" s="6">
        <v>-448.3836062196724</v>
      </c>
      <c r="D422" s="6">
        <v>-0.74185262551141518</v>
      </c>
      <c r="F422" s="6">
        <v>21.792763157894736</v>
      </c>
      <c r="G422" s="6">
        <v>2980</v>
      </c>
    </row>
    <row r="423" spans="1:7" x14ac:dyDescent="0.25">
      <c r="A423" s="6">
        <v>399</v>
      </c>
      <c r="B423" s="6">
        <v>3380.9305542571478</v>
      </c>
      <c r="C423" s="6">
        <v>-60.930554257147833</v>
      </c>
      <c r="D423" s="6">
        <v>-0.10080986686963241</v>
      </c>
      <c r="F423" s="6">
        <v>21.847587719298243</v>
      </c>
      <c r="G423" s="6">
        <v>2980</v>
      </c>
    </row>
    <row r="424" spans="1:7" x14ac:dyDescent="0.25">
      <c r="A424" s="6">
        <v>400</v>
      </c>
      <c r="B424" s="6">
        <v>3299.475368910541</v>
      </c>
      <c r="C424" s="6">
        <v>320.52463108945904</v>
      </c>
      <c r="D424" s="6">
        <v>0.53030939538476041</v>
      </c>
      <c r="F424" s="6">
        <v>21.902412280701753</v>
      </c>
      <c r="G424" s="6">
        <v>2980</v>
      </c>
    </row>
    <row r="425" spans="1:7" x14ac:dyDescent="0.25">
      <c r="A425" s="6">
        <v>401</v>
      </c>
      <c r="B425" s="6">
        <v>3368.6298795913667</v>
      </c>
      <c r="C425" s="6">
        <v>261.37012040863328</v>
      </c>
      <c r="D425" s="6">
        <v>0.43243800033220803</v>
      </c>
      <c r="F425" s="6">
        <v>21.95723684210526</v>
      </c>
      <c r="G425" s="6">
        <v>2980</v>
      </c>
    </row>
    <row r="426" spans="1:7" x14ac:dyDescent="0.25">
      <c r="A426" s="6">
        <v>402</v>
      </c>
      <c r="B426" s="6">
        <v>3376.7518561649449</v>
      </c>
      <c r="C426" s="6">
        <v>493.24814383505509</v>
      </c>
      <c r="D426" s="6">
        <v>0.81608119801194801</v>
      </c>
      <c r="F426" s="6">
        <v>22.01206140350877</v>
      </c>
      <c r="G426" s="6">
        <v>2980</v>
      </c>
    </row>
    <row r="427" spans="1:7" x14ac:dyDescent="0.25">
      <c r="A427" s="6">
        <v>403</v>
      </c>
      <c r="B427" s="6">
        <v>3352.3270715415042</v>
      </c>
      <c r="C427" s="6">
        <v>1427.6729284584958</v>
      </c>
      <c r="D427" s="6">
        <v>2.362091065902217</v>
      </c>
      <c r="F427" s="6">
        <v>22.066885964912277</v>
      </c>
      <c r="G427" s="6">
        <v>2980</v>
      </c>
    </row>
    <row r="428" spans="1:7" x14ac:dyDescent="0.25">
      <c r="A428" s="6">
        <v>404</v>
      </c>
      <c r="B428" s="6">
        <v>3441.6688138508603</v>
      </c>
      <c r="C428" s="6">
        <v>-891.66881385086026</v>
      </c>
      <c r="D428" s="6">
        <v>-1.4752699283966102</v>
      </c>
      <c r="F428" s="6">
        <v>22.121710526315788</v>
      </c>
      <c r="G428" s="6">
        <v>2980</v>
      </c>
    </row>
    <row r="429" spans="1:7" x14ac:dyDescent="0.25">
      <c r="A429" s="6">
        <v>405</v>
      </c>
      <c r="B429" s="6">
        <v>3210.5456109201345</v>
      </c>
      <c r="C429" s="6">
        <v>-30.54561092013455</v>
      </c>
      <c r="D429" s="6">
        <v>-5.0537846042145888E-2</v>
      </c>
      <c r="F429" s="6">
        <v>22.176535087719294</v>
      </c>
      <c r="G429" s="6">
        <v>2985</v>
      </c>
    </row>
    <row r="430" spans="1:7" x14ac:dyDescent="0.25">
      <c r="A430" s="6">
        <v>406</v>
      </c>
      <c r="B430" s="6">
        <v>3359.6839343798897</v>
      </c>
      <c r="C430" s="6">
        <v>440.31606562011029</v>
      </c>
      <c r="D430" s="6">
        <v>0.72850484452168618</v>
      </c>
      <c r="F430" s="6">
        <v>22.231359649122805</v>
      </c>
      <c r="G430" s="6">
        <v>2990</v>
      </c>
    </row>
    <row r="431" spans="1:7" x14ac:dyDescent="0.25">
      <c r="A431" s="6">
        <v>407</v>
      </c>
      <c r="B431" s="6">
        <v>3341.321204735279</v>
      </c>
      <c r="C431" s="6">
        <v>-491.32120473527903</v>
      </c>
      <c r="D431" s="6">
        <v>-0.81289306889540502</v>
      </c>
      <c r="F431" s="6">
        <v>22.286184210526315</v>
      </c>
      <c r="G431" s="6">
        <v>2990</v>
      </c>
    </row>
    <row r="432" spans="1:7" x14ac:dyDescent="0.25">
      <c r="A432" s="6">
        <v>408</v>
      </c>
      <c r="B432" s="6">
        <v>3330.962741858832</v>
      </c>
      <c r="C432" s="6">
        <v>-310.96274185883203</v>
      </c>
      <c r="D432" s="6">
        <v>-0.51448920808934284</v>
      </c>
      <c r="F432" s="6">
        <v>22.341008771929822</v>
      </c>
      <c r="G432" s="6">
        <v>2990</v>
      </c>
    </row>
    <row r="433" spans="1:7" x14ac:dyDescent="0.25">
      <c r="A433" s="6">
        <v>409</v>
      </c>
      <c r="B433" s="6">
        <v>3503.9373009149567</v>
      </c>
      <c r="C433" s="6">
        <v>236.06269908504328</v>
      </c>
      <c r="D433" s="6">
        <v>0.39056676174675703</v>
      </c>
      <c r="F433" s="6">
        <v>22.395833333333332</v>
      </c>
      <c r="G433" s="6">
        <v>2990</v>
      </c>
    </row>
    <row r="434" spans="1:7" x14ac:dyDescent="0.25">
      <c r="A434" s="6">
        <v>410</v>
      </c>
      <c r="B434" s="6">
        <v>3307.8916199976543</v>
      </c>
      <c r="C434" s="6">
        <v>522.10838000234571</v>
      </c>
      <c r="D434" s="6">
        <v>0.86383058419957504</v>
      </c>
      <c r="F434" s="6">
        <v>22.450657894736839</v>
      </c>
      <c r="G434" s="6">
        <v>2990</v>
      </c>
    </row>
    <row r="435" spans="1:7" x14ac:dyDescent="0.25">
      <c r="A435" s="6">
        <v>411</v>
      </c>
      <c r="B435" s="6">
        <v>3367.923620758882</v>
      </c>
      <c r="C435" s="6">
        <v>-767.92362075888195</v>
      </c>
      <c r="D435" s="6">
        <v>-1.2705329685338849</v>
      </c>
      <c r="F435" s="6">
        <v>22.505482456140349</v>
      </c>
      <c r="G435" s="6">
        <v>2990</v>
      </c>
    </row>
    <row r="436" spans="1:7" x14ac:dyDescent="0.25">
      <c r="A436" s="6">
        <v>412</v>
      </c>
      <c r="B436" s="6">
        <v>3329.9033536101047</v>
      </c>
      <c r="C436" s="6">
        <v>-9.9033536101046593</v>
      </c>
      <c r="D436" s="6">
        <v>-1.638514159553088E-2</v>
      </c>
      <c r="F436" s="6">
        <v>22.560307017543856</v>
      </c>
      <c r="G436" s="6">
        <v>3000</v>
      </c>
    </row>
    <row r="437" spans="1:7" x14ac:dyDescent="0.25">
      <c r="A437" s="6">
        <v>413</v>
      </c>
      <c r="B437" s="6">
        <v>3445.4355276241135</v>
      </c>
      <c r="C437" s="6">
        <v>-125.43552762411355</v>
      </c>
      <c r="D437" s="6">
        <v>-0.2075336256936407</v>
      </c>
      <c r="F437" s="6">
        <v>22.615131578947366</v>
      </c>
      <c r="G437" s="6">
        <v>3000</v>
      </c>
    </row>
    <row r="438" spans="1:7" x14ac:dyDescent="0.25">
      <c r="A438" s="6">
        <v>414</v>
      </c>
      <c r="B438" s="6">
        <v>3402.4714486479411</v>
      </c>
      <c r="C438" s="6">
        <v>47.528551352058912</v>
      </c>
      <c r="D438" s="6">
        <v>7.863619480772191E-2</v>
      </c>
      <c r="F438" s="6">
        <v>22.669956140350877</v>
      </c>
      <c r="G438" s="6">
        <v>3000</v>
      </c>
    </row>
    <row r="439" spans="1:7" x14ac:dyDescent="0.25">
      <c r="A439" s="6">
        <v>415</v>
      </c>
      <c r="B439" s="6">
        <v>3414.4189938974796</v>
      </c>
      <c r="C439" s="6">
        <v>-634.4189938974796</v>
      </c>
      <c r="D439" s="6">
        <v>-1.0496489830776212</v>
      </c>
      <c r="F439" s="6">
        <v>22.724780701754383</v>
      </c>
      <c r="G439" s="6">
        <v>3000</v>
      </c>
    </row>
    <row r="440" spans="1:7" x14ac:dyDescent="0.25">
      <c r="A440" s="6">
        <v>416</v>
      </c>
      <c r="B440" s="6">
        <v>3509.9405009910797</v>
      </c>
      <c r="C440" s="6">
        <v>-309.94050099107972</v>
      </c>
      <c r="D440" s="6">
        <v>-0.51279790613019938</v>
      </c>
      <c r="F440" s="6">
        <v>22.779605263157894</v>
      </c>
      <c r="G440" s="6">
        <v>3000</v>
      </c>
    </row>
    <row r="441" spans="1:7" x14ac:dyDescent="0.25">
      <c r="A441" s="6">
        <v>417</v>
      </c>
      <c r="B441" s="6">
        <v>3387.1103190413919</v>
      </c>
      <c r="C441" s="6">
        <v>-7.1103190413919037</v>
      </c>
      <c r="D441" s="6">
        <v>-1.1764053760913272E-2</v>
      </c>
      <c r="F441" s="6">
        <v>22.834429824561401</v>
      </c>
      <c r="G441" s="6">
        <v>3000</v>
      </c>
    </row>
    <row r="442" spans="1:7" x14ac:dyDescent="0.25">
      <c r="A442" s="6">
        <v>418</v>
      </c>
      <c r="B442" s="6">
        <v>3401.7063349127488</v>
      </c>
      <c r="C442" s="6">
        <v>328.29366508725116</v>
      </c>
      <c r="D442" s="6">
        <v>0.543163295904321</v>
      </c>
      <c r="F442" s="6">
        <v>22.889254385964911</v>
      </c>
      <c r="G442" s="6">
        <v>3000</v>
      </c>
    </row>
    <row r="443" spans="1:7" x14ac:dyDescent="0.25">
      <c r="A443" s="6">
        <v>419</v>
      </c>
      <c r="B443" s="6">
        <v>3323.8412986312746</v>
      </c>
      <c r="C443" s="6">
        <v>466.15870136872536</v>
      </c>
      <c r="D443" s="6">
        <v>0.77126159769979585</v>
      </c>
      <c r="F443" s="6">
        <v>22.944078947368418</v>
      </c>
      <c r="G443" s="6">
        <v>3000</v>
      </c>
    </row>
    <row r="444" spans="1:7" x14ac:dyDescent="0.25">
      <c r="A444" s="6">
        <v>420</v>
      </c>
      <c r="B444" s="6">
        <v>3429.9566882121503</v>
      </c>
      <c r="C444" s="6">
        <v>-749.95668821215031</v>
      </c>
      <c r="D444" s="6">
        <v>-1.2408066005371716</v>
      </c>
      <c r="F444" s="6">
        <v>22.998903508771928</v>
      </c>
      <c r="G444" s="6">
        <v>3000</v>
      </c>
    </row>
    <row r="445" spans="1:7" x14ac:dyDescent="0.25">
      <c r="A445" s="6">
        <v>421</v>
      </c>
      <c r="B445" s="6">
        <v>3475.098398588485</v>
      </c>
      <c r="C445" s="6">
        <v>-635.098398588485</v>
      </c>
      <c r="D445" s="6">
        <v>-1.0507730610921064</v>
      </c>
      <c r="F445" s="6">
        <v>23.053728070175435</v>
      </c>
      <c r="G445" s="6">
        <v>3000</v>
      </c>
    </row>
    <row r="446" spans="1:7" x14ac:dyDescent="0.25">
      <c r="A446" s="6">
        <v>422</v>
      </c>
      <c r="B446" s="6">
        <v>3350.6791342657057</v>
      </c>
      <c r="C446" s="6">
        <v>-350.67913426570567</v>
      </c>
      <c r="D446" s="6">
        <v>-0.58020015196458785</v>
      </c>
      <c r="F446" s="6">
        <v>23.108552631578945</v>
      </c>
      <c r="G446" s="6">
        <v>3000</v>
      </c>
    </row>
    <row r="447" spans="1:7" x14ac:dyDescent="0.25">
      <c r="A447" s="6">
        <v>423</v>
      </c>
      <c r="B447" s="6">
        <v>3399.3521388044655</v>
      </c>
      <c r="C447" s="6">
        <v>20.64786119553446</v>
      </c>
      <c r="D447" s="6">
        <v>3.4161976099541122E-2</v>
      </c>
      <c r="F447" s="6">
        <v>23.163377192982455</v>
      </c>
      <c r="G447" s="6">
        <v>3000</v>
      </c>
    </row>
    <row r="448" spans="1:7" x14ac:dyDescent="0.25">
      <c r="A448" s="6">
        <v>424</v>
      </c>
      <c r="B448" s="6">
        <v>3346.7947106870379</v>
      </c>
      <c r="C448" s="6">
        <v>153.20528931296212</v>
      </c>
      <c r="D448" s="6">
        <v>0.25347881711664233</v>
      </c>
      <c r="F448" s="6">
        <v>23.218201754385962</v>
      </c>
      <c r="G448" s="6">
        <v>3000</v>
      </c>
    </row>
    <row r="449" spans="1:7" x14ac:dyDescent="0.25">
      <c r="A449" s="6">
        <v>425</v>
      </c>
      <c r="B449" s="6">
        <v>3323.0173299933754</v>
      </c>
      <c r="C449" s="6">
        <v>606.98267000662463</v>
      </c>
      <c r="D449" s="6">
        <v>1.0042554659407779</v>
      </c>
      <c r="F449" s="6">
        <v>23.273026315789473</v>
      </c>
      <c r="G449" s="6">
        <v>3000</v>
      </c>
    </row>
    <row r="450" spans="1:7" x14ac:dyDescent="0.25">
      <c r="A450" s="6">
        <v>426</v>
      </c>
      <c r="B450" s="6">
        <v>3368.041330564296</v>
      </c>
      <c r="C450" s="6">
        <v>-428.041330564296</v>
      </c>
      <c r="D450" s="6">
        <v>-0.70819624201637599</v>
      </c>
      <c r="F450" s="6">
        <v>23.327850877192979</v>
      </c>
      <c r="G450" s="6">
        <v>3000</v>
      </c>
    </row>
    <row r="451" spans="1:7" x14ac:dyDescent="0.25">
      <c r="A451" s="6">
        <v>427</v>
      </c>
      <c r="B451" s="6">
        <v>3415.8315115624496</v>
      </c>
      <c r="C451" s="6">
        <v>-415.83151156244958</v>
      </c>
      <c r="D451" s="6">
        <v>-0.68799504340453088</v>
      </c>
      <c r="F451" s="6">
        <v>23.38267543859649</v>
      </c>
      <c r="G451" s="6">
        <v>3000</v>
      </c>
    </row>
    <row r="452" spans="1:7" x14ac:dyDescent="0.25">
      <c r="A452" s="6">
        <v>428</v>
      </c>
      <c r="B452" s="6">
        <v>3354.1515735254238</v>
      </c>
      <c r="C452" s="6">
        <v>-334.15157352542383</v>
      </c>
      <c r="D452" s="6">
        <v>-0.55285523087826571</v>
      </c>
      <c r="F452" s="6">
        <v>23.437499999999996</v>
      </c>
      <c r="G452" s="6">
        <v>3000</v>
      </c>
    </row>
    <row r="453" spans="1:7" x14ac:dyDescent="0.25">
      <c r="A453" s="6">
        <v>429</v>
      </c>
      <c r="B453" s="6">
        <v>3317.1906946253739</v>
      </c>
      <c r="C453" s="6">
        <v>-257.19069462537391</v>
      </c>
      <c r="D453" s="6">
        <v>-0.42552312220679755</v>
      </c>
      <c r="F453" s="6">
        <v>23.492324561403507</v>
      </c>
      <c r="G453" s="6">
        <v>3000</v>
      </c>
    </row>
    <row r="454" spans="1:7" x14ac:dyDescent="0.25">
      <c r="A454" s="6">
        <v>430</v>
      </c>
      <c r="B454" s="6">
        <v>3551.4920623022822</v>
      </c>
      <c r="C454" s="6">
        <v>-413.49206230228219</v>
      </c>
      <c r="D454" s="6">
        <v>-0.6841244144345332</v>
      </c>
      <c r="F454" s="6">
        <v>23.547149122807014</v>
      </c>
      <c r="G454" s="6">
        <v>3000</v>
      </c>
    </row>
    <row r="455" spans="1:7" x14ac:dyDescent="0.25">
      <c r="A455" s="6">
        <v>431</v>
      </c>
      <c r="B455" s="6">
        <v>3225.5536111104416</v>
      </c>
      <c r="C455" s="6">
        <v>224.44638888955842</v>
      </c>
      <c r="D455" s="6">
        <v>0.37134752603488413</v>
      </c>
      <c r="F455" s="6">
        <v>23.601973684210524</v>
      </c>
      <c r="G455" s="6">
        <v>3000</v>
      </c>
    </row>
    <row r="456" spans="1:7" x14ac:dyDescent="0.25">
      <c r="A456" s="6">
        <v>432</v>
      </c>
      <c r="B456" s="6">
        <v>3436.7250020234651</v>
      </c>
      <c r="C456" s="6">
        <v>-276.72500202346509</v>
      </c>
      <c r="D456" s="6">
        <v>-0.45784271870810517</v>
      </c>
      <c r="F456" s="6">
        <v>23.656798245614034</v>
      </c>
      <c r="G456" s="6">
        <v>3000</v>
      </c>
    </row>
    <row r="457" spans="1:7" x14ac:dyDescent="0.25">
      <c r="A457" s="6">
        <v>433</v>
      </c>
      <c r="B457" s="6">
        <v>3335.200294853742</v>
      </c>
      <c r="C457" s="6">
        <v>299.79970514625802</v>
      </c>
      <c r="D457" s="6">
        <v>0.4960199153252221</v>
      </c>
      <c r="F457" s="6">
        <v>23.711622807017541</v>
      </c>
      <c r="G457" s="6">
        <v>3000</v>
      </c>
    </row>
    <row r="458" spans="1:7" x14ac:dyDescent="0.25">
      <c r="A458" s="6">
        <v>434</v>
      </c>
      <c r="B458" s="6">
        <v>3502.7602028608153</v>
      </c>
      <c r="C458" s="6">
        <v>-532.7602028608153</v>
      </c>
      <c r="D458" s="6">
        <v>-0.88145407141995036</v>
      </c>
      <c r="F458" s="6">
        <v>23.766447368421051</v>
      </c>
      <c r="G458" s="6">
        <v>3000</v>
      </c>
    </row>
    <row r="459" spans="1:7" x14ac:dyDescent="0.25">
      <c r="A459" s="6">
        <v>435</v>
      </c>
      <c r="B459" s="6">
        <v>3367.8059109534679</v>
      </c>
      <c r="C459" s="6">
        <v>102.1940890465321</v>
      </c>
      <c r="D459" s="6">
        <v>0.16908056454181525</v>
      </c>
      <c r="F459" s="6">
        <v>23.821271929824558</v>
      </c>
      <c r="G459" s="6">
        <v>3005</v>
      </c>
    </row>
    <row r="460" spans="1:7" x14ac:dyDescent="0.25">
      <c r="A460" s="6">
        <v>436</v>
      </c>
      <c r="B460" s="6">
        <v>3315.0130632252117</v>
      </c>
      <c r="C460" s="6">
        <v>-265.01306322521168</v>
      </c>
      <c r="D460" s="6">
        <v>-0.43846526505727607</v>
      </c>
      <c r="F460" s="6">
        <v>23.876096491228068</v>
      </c>
      <c r="G460" s="6">
        <v>3010</v>
      </c>
    </row>
    <row r="461" spans="1:7" x14ac:dyDescent="0.25">
      <c r="A461" s="6">
        <v>437</v>
      </c>
      <c r="B461" s="6">
        <v>3439.6677471588191</v>
      </c>
      <c r="C461" s="6">
        <v>-69.667747158819111</v>
      </c>
      <c r="D461" s="6">
        <v>-0.11526559050402642</v>
      </c>
      <c r="F461" s="6">
        <v>23.930921052631575</v>
      </c>
      <c r="G461" s="6">
        <v>3010</v>
      </c>
    </row>
    <row r="462" spans="1:7" x14ac:dyDescent="0.25">
      <c r="A462" s="6">
        <v>438</v>
      </c>
      <c r="B462" s="6">
        <v>3424.1300528441488</v>
      </c>
      <c r="C462" s="6">
        <v>105.86994715585115</v>
      </c>
      <c r="D462" s="6">
        <v>0.17516228776179796</v>
      </c>
      <c r="F462" s="6">
        <v>23.985745614035086</v>
      </c>
      <c r="G462" s="6">
        <v>3010</v>
      </c>
    </row>
    <row r="463" spans="1:7" x14ac:dyDescent="0.25">
      <c r="A463" s="6">
        <v>439</v>
      </c>
      <c r="B463" s="6">
        <v>3385.1092523493508</v>
      </c>
      <c r="C463" s="6">
        <v>-50.109252349350754</v>
      </c>
      <c r="D463" s="6">
        <v>-8.2905975825458153E-2</v>
      </c>
      <c r="F463" s="6">
        <v>24.040570175438596</v>
      </c>
      <c r="G463" s="6">
        <v>3010</v>
      </c>
    </row>
    <row r="464" spans="1:7" x14ac:dyDescent="0.25">
      <c r="A464" s="6">
        <v>440</v>
      </c>
      <c r="B464" s="6">
        <v>3231.5568111865641</v>
      </c>
      <c r="C464" s="6">
        <v>1088.4431888134359</v>
      </c>
      <c r="D464" s="6">
        <v>1.8008339871053869</v>
      </c>
      <c r="F464" s="6">
        <v>24.095394736842103</v>
      </c>
      <c r="G464" s="6">
        <v>3010</v>
      </c>
    </row>
    <row r="465" spans="1:7" x14ac:dyDescent="0.25">
      <c r="A465" s="6">
        <v>441</v>
      </c>
      <c r="B465" s="6">
        <v>3271.5781450273826</v>
      </c>
      <c r="C465" s="6">
        <v>8.4218549726174388</v>
      </c>
      <c r="D465" s="6">
        <v>1.3933995660072595E-2</v>
      </c>
      <c r="F465" s="6">
        <v>24.150219298245613</v>
      </c>
      <c r="G465" s="6">
        <v>3010</v>
      </c>
    </row>
    <row r="466" spans="1:7" x14ac:dyDescent="0.25">
      <c r="A466" s="6">
        <v>442</v>
      </c>
      <c r="B466" s="6">
        <v>3431.5457705852414</v>
      </c>
      <c r="C466" s="6">
        <v>-1011.5457705852414</v>
      </c>
      <c r="D466" s="6">
        <v>-1.6736068743913526</v>
      </c>
      <c r="F466" s="6">
        <v>24.20504385964912</v>
      </c>
      <c r="G466" s="6">
        <v>3010</v>
      </c>
    </row>
    <row r="467" spans="1:7" x14ac:dyDescent="0.25">
      <c r="A467" s="6">
        <v>443</v>
      </c>
      <c r="B467" s="6">
        <v>3414.3012840920655</v>
      </c>
      <c r="C467" s="6">
        <v>-454.30128409206554</v>
      </c>
      <c r="D467" s="6">
        <v>-0.75164344927408167</v>
      </c>
      <c r="F467" s="6">
        <v>24.25986842105263</v>
      </c>
      <c r="G467" s="6">
        <v>3020</v>
      </c>
    </row>
    <row r="468" spans="1:7" x14ac:dyDescent="0.25">
      <c r="A468" s="6">
        <v>444</v>
      </c>
      <c r="B468" s="6">
        <v>3450.9678884785799</v>
      </c>
      <c r="C468" s="6">
        <v>389.03211152142012</v>
      </c>
      <c r="D468" s="6">
        <v>0.64365531954578614</v>
      </c>
      <c r="F468" s="6">
        <v>24.314692982456137</v>
      </c>
      <c r="G468" s="6">
        <v>3020</v>
      </c>
    </row>
    <row r="469" spans="1:7" x14ac:dyDescent="0.25">
      <c r="A469" s="6">
        <v>445</v>
      </c>
      <c r="B469" s="6">
        <v>3342.674867497542</v>
      </c>
      <c r="C469" s="6">
        <v>-122.67486749754198</v>
      </c>
      <c r="D469" s="6">
        <v>-0.20296610151427</v>
      </c>
      <c r="F469" s="6">
        <v>24.369517543859647</v>
      </c>
      <c r="G469" s="6">
        <v>3020</v>
      </c>
    </row>
    <row r="470" spans="1:7" x14ac:dyDescent="0.25">
      <c r="A470" s="6">
        <v>446</v>
      </c>
      <c r="B470" s="6">
        <v>3360.3313383096679</v>
      </c>
      <c r="C470" s="6">
        <v>-120.3313383096679</v>
      </c>
      <c r="D470" s="6">
        <v>-0.19908872228614702</v>
      </c>
      <c r="F470" s="6">
        <v>24.424342105263154</v>
      </c>
      <c r="G470" s="6">
        <v>3020</v>
      </c>
    </row>
    <row r="471" spans="1:7" x14ac:dyDescent="0.25">
      <c r="A471" s="6">
        <v>447</v>
      </c>
      <c r="B471" s="6">
        <v>3437.4312608559499</v>
      </c>
      <c r="C471" s="6">
        <v>532.56873914405014</v>
      </c>
      <c r="D471" s="6">
        <v>0.88113729386831341</v>
      </c>
      <c r="F471" s="6">
        <v>24.479166666666664</v>
      </c>
      <c r="G471" s="6">
        <v>3020</v>
      </c>
    </row>
    <row r="472" spans="1:7" x14ac:dyDescent="0.25">
      <c r="A472" s="6">
        <v>448</v>
      </c>
      <c r="B472" s="6">
        <v>3458.1481866088443</v>
      </c>
      <c r="C472" s="6">
        <v>-138.1481866088443</v>
      </c>
      <c r="D472" s="6">
        <v>-0.22856677524289828</v>
      </c>
      <c r="F472" s="6">
        <v>24.533991228070175</v>
      </c>
      <c r="G472" s="6">
        <v>3020</v>
      </c>
    </row>
    <row r="473" spans="1:7" x14ac:dyDescent="0.25">
      <c r="A473" s="6">
        <v>449</v>
      </c>
      <c r="B473" s="6">
        <v>3416.4789154922273</v>
      </c>
      <c r="C473" s="6">
        <v>803.52108450777268</v>
      </c>
      <c r="D473" s="6">
        <v>1.3294291270404566</v>
      </c>
      <c r="F473" s="6">
        <v>24.588815789473681</v>
      </c>
      <c r="G473" s="6">
        <v>3020</v>
      </c>
    </row>
    <row r="474" spans="1:7" x14ac:dyDescent="0.25">
      <c r="A474" s="6">
        <v>450</v>
      </c>
      <c r="B474" s="6">
        <v>3353.8572990118882</v>
      </c>
      <c r="C474" s="6">
        <v>-543.85729901188824</v>
      </c>
      <c r="D474" s="6">
        <v>-0.89981426523843899</v>
      </c>
      <c r="F474" s="6">
        <v>24.643640350877192</v>
      </c>
      <c r="G474" s="6">
        <v>3020</v>
      </c>
    </row>
    <row r="475" spans="1:7" x14ac:dyDescent="0.25">
      <c r="A475" s="6">
        <v>451</v>
      </c>
      <c r="B475" s="6">
        <v>3421.8935665412791</v>
      </c>
      <c r="C475" s="6">
        <v>-371.89356654127914</v>
      </c>
      <c r="D475" s="6">
        <v>-0.61529952237880836</v>
      </c>
      <c r="F475" s="6">
        <v>24.698464912280699</v>
      </c>
      <c r="G475" s="6">
        <v>3020</v>
      </c>
    </row>
    <row r="476" spans="1:7" x14ac:dyDescent="0.25">
      <c r="A476" s="6">
        <v>452</v>
      </c>
      <c r="B476" s="6">
        <v>3213.7826305690246</v>
      </c>
      <c r="C476" s="6">
        <v>-53.782630569024604</v>
      </c>
      <c r="D476" s="6">
        <v>-8.8983596057243361E-2</v>
      </c>
      <c r="F476" s="6">
        <v>24.753289473684209</v>
      </c>
      <c r="G476" s="6">
        <v>3020</v>
      </c>
    </row>
    <row r="477" spans="1:7" x14ac:dyDescent="0.25">
      <c r="A477" s="6">
        <v>453</v>
      </c>
      <c r="B477" s="6">
        <v>3434.6650804287169</v>
      </c>
      <c r="C477" s="6">
        <v>-264.66508042871692</v>
      </c>
      <c r="D477" s="6">
        <v>-0.43788952600787384</v>
      </c>
      <c r="F477" s="6">
        <v>24.808114035087716</v>
      </c>
      <c r="G477" s="6">
        <v>3020</v>
      </c>
    </row>
    <row r="478" spans="1:7" x14ac:dyDescent="0.25">
      <c r="A478" s="6">
        <v>454</v>
      </c>
      <c r="B478" s="6">
        <v>3257.0998389614397</v>
      </c>
      <c r="C478" s="6">
        <v>-77.099838961439673</v>
      </c>
      <c r="D478" s="6">
        <v>-0.1275620186970651</v>
      </c>
      <c r="F478" s="6">
        <v>24.862938596491226</v>
      </c>
      <c r="G478" s="6">
        <v>3030</v>
      </c>
    </row>
    <row r="479" spans="1:7" x14ac:dyDescent="0.25">
      <c r="A479" s="6">
        <v>455</v>
      </c>
      <c r="B479" s="6">
        <v>3456.6179591384598</v>
      </c>
      <c r="C479" s="6">
        <v>683.38204086154019</v>
      </c>
      <c r="D479" s="6">
        <v>1.1306585571108243</v>
      </c>
      <c r="F479" s="6">
        <v>24.917763157894733</v>
      </c>
      <c r="G479" s="6">
        <v>3030</v>
      </c>
    </row>
    <row r="480" spans="1:7" x14ac:dyDescent="0.25">
      <c r="A480" s="6">
        <v>456</v>
      </c>
      <c r="B480" s="6">
        <v>3422.7175351791784</v>
      </c>
      <c r="C480" s="6">
        <v>377.28246482082159</v>
      </c>
      <c r="D480" s="6">
        <v>0.62421547800661947</v>
      </c>
      <c r="F480" s="6">
        <v>24.972587719298243</v>
      </c>
      <c r="G480" s="6">
        <v>3030</v>
      </c>
    </row>
    <row r="481" spans="1:7" x14ac:dyDescent="0.25">
      <c r="A481" s="6">
        <v>457</v>
      </c>
      <c r="B481" s="6">
        <v>3238.4428348032934</v>
      </c>
      <c r="C481" s="6">
        <v>601.55716519670659</v>
      </c>
      <c r="D481" s="6">
        <v>0.99527894464934019</v>
      </c>
      <c r="F481" s="6">
        <v>25.027412280701753</v>
      </c>
      <c r="G481" s="6">
        <v>3030</v>
      </c>
    </row>
    <row r="482" spans="1:7" x14ac:dyDescent="0.25">
      <c r="A482" s="6">
        <v>458</v>
      </c>
      <c r="B482" s="6">
        <v>3415.7726566597426</v>
      </c>
      <c r="C482" s="6">
        <v>584.22734334025745</v>
      </c>
      <c r="D482" s="6">
        <v>0.96660667905907371</v>
      </c>
      <c r="F482" s="6">
        <v>25.08223684210526</v>
      </c>
      <c r="G482" s="6">
        <v>3030</v>
      </c>
    </row>
    <row r="483" spans="1:7" x14ac:dyDescent="0.25">
      <c r="A483" s="6">
        <v>459</v>
      </c>
      <c r="B483" s="6">
        <v>3433.5468372772825</v>
      </c>
      <c r="C483" s="6">
        <v>636.45316272271748</v>
      </c>
      <c r="D483" s="6">
        <v>1.053014524241044</v>
      </c>
      <c r="F483" s="6">
        <v>25.13706140350877</v>
      </c>
      <c r="G483" s="6">
        <v>3030</v>
      </c>
    </row>
    <row r="484" spans="1:7" x14ac:dyDescent="0.25">
      <c r="A484" s="6">
        <v>460</v>
      </c>
      <c r="B484" s="6">
        <v>3288.5872119097303</v>
      </c>
      <c r="C484" s="6">
        <v>806.41278809026971</v>
      </c>
      <c r="D484" s="6">
        <v>1.3342134631872717</v>
      </c>
      <c r="F484" s="6">
        <v>25.191885964912277</v>
      </c>
      <c r="G484" s="6">
        <v>3035</v>
      </c>
    </row>
    <row r="485" spans="1:7" x14ac:dyDescent="0.25">
      <c r="A485" s="6">
        <v>461</v>
      </c>
      <c r="B485" s="6">
        <v>3268.2234155730785</v>
      </c>
      <c r="C485" s="6">
        <v>41.776584426921545</v>
      </c>
      <c r="D485" s="6">
        <v>6.9119540527597681E-2</v>
      </c>
      <c r="F485" s="6">
        <v>25.246710526315788</v>
      </c>
      <c r="G485" s="6">
        <v>3035</v>
      </c>
    </row>
    <row r="486" spans="1:7" x14ac:dyDescent="0.25">
      <c r="A486" s="6">
        <v>462</v>
      </c>
      <c r="B486" s="6">
        <v>3477.4525946967683</v>
      </c>
      <c r="C486" s="6">
        <v>462.5474053032317</v>
      </c>
      <c r="D486" s="6">
        <v>0.7652866926619587</v>
      </c>
      <c r="F486" s="6">
        <v>25.301535087719294</v>
      </c>
      <c r="G486" s="6">
        <v>3040</v>
      </c>
    </row>
    <row r="487" spans="1:7" x14ac:dyDescent="0.25">
      <c r="A487" s="6">
        <v>463</v>
      </c>
      <c r="B487" s="6">
        <v>3331.5512908859027</v>
      </c>
      <c r="C487" s="6">
        <v>38.448709114097255</v>
      </c>
      <c r="D487" s="6">
        <v>6.3613556357017181E-2</v>
      </c>
      <c r="F487" s="6">
        <v>25.356359649122805</v>
      </c>
      <c r="G487" s="6">
        <v>3040</v>
      </c>
    </row>
    <row r="488" spans="1:7" x14ac:dyDescent="0.25">
      <c r="A488" s="6">
        <v>464</v>
      </c>
      <c r="B488" s="6">
        <v>3369.3361384238519</v>
      </c>
      <c r="C488" s="6">
        <v>10.663861576148065</v>
      </c>
      <c r="D488" s="6">
        <v>1.7643405331103857E-2</v>
      </c>
      <c r="F488" s="6">
        <v>25.411184210526315</v>
      </c>
      <c r="G488" s="6">
        <v>3040</v>
      </c>
    </row>
    <row r="489" spans="1:7" x14ac:dyDescent="0.25">
      <c r="A489" s="6">
        <v>465</v>
      </c>
      <c r="B489" s="6">
        <v>3457.4419277763591</v>
      </c>
      <c r="C489" s="6">
        <v>-17.44192777635908</v>
      </c>
      <c r="D489" s="6">
        <v>-2.885774532205625E-2</v>
      </c>
      <c r="F489" s="6">
        <v>25.466008771929822</v>
      </c>
      <c r="G489" s="6">
        <v>3040</v>
      </c>
    </row>
    <row r="490" spans="1:7" x14ac:dyDescent="0.25">
      <c r="A490" s="6">
        <v>466</v>
      </c>
      <c r="B490" s="6">
        <v>3397.4099270151319</v>
      </c>
      <c r="C490" s="6">
        <v>622.59007298486813</v>
      </c>
      <c r="D490" s="6">
        <v>1.0300779820100923</v>
      </c>
      <c r="F490" s="6">
        <v>25.520833333333332</v>
      </c>
      <c r="G490" s="6">
        <v>3040</v>
      </c>
    </row>
    <row r="491" spans="1:7" x14ac:dyDescent="0.25">
      <c r="A491" s="6">
        <v>467</v>
      </c>
      <c r="B491" s="6">
        <v>3389.4645151496752</v>
      </c>
      <c r="C491" s="6">
        <v>-919.46451514967521</v>
      </c>
      <c r="D491" s="6">
        <v>-1.5212580370170548</v>
      </c>
      <c r="F491" s="6">
        <v>25.575657894736839</v>
      </c>
      <c r="G491" s="6">
        <v>3040</v>
      </c>
    </row>
    <row r="492" spans="1:7" x14ac:dyDescent="0.25">
      <c r="A492" s="6">
        <v>468</v>
      </c>
      <c r="B492" s="6">
        <v>3333.1403732589943</v>
      </c>
      <c r="C492" s="6">
        <v>-363.14037325899426</v>
      </c>
      <c r="D492" s="6">
        <v>-0.60081732604513916</v>
      </c>
      <c r="F492" s="6">
        <v>25.630482456140349</v>
      </c>
      <c r="G492" s="6">
        <v>3040</v>
      </c>
    </row>
    <row r="493" spans="1:7" x14ac:dyDescent="0.25">
      <c r="A493" s="6">
        <v>469</v>
      </c>
      <c r="B493" s="6">
        <v>3367.2173619263967</v>
      </c>
      <c r="C493" s="6">
        <v>-147.21736192639673</v>
      </c>
      <c r="D493" s="6">
        <v>-0.2435717652274193</v>
      </c>
      <c r="F493" s="6">
        <v>25.685307017543856</v>
      </c>
      <c r="G493" s="6">
        <v>3040</v>
      </c>
    </row>
    <row r="494" spans="1:7" x14ac:dyDescent="0.25">
      <c r="A494" s="6">
        <v>470</v>
      </c>
      <c r="B494" s="6">
        <v>3201.9527951249001</v>
      </c>
      <c r="C494" s="6">
        <v>178.04720487509985</v>
      </c>
      <c r="D494" s="6">
        <v>0.29457987439632349</v>
      </c>
      <c r="F494" s="6">
        <v>25.740131578947366</v>
      </c>
      <c r="G494" s="6">
        <v>3040</v>
      </c>
    </row>
    <row r="495" spans="1:7" x14ac:dyDescent="0.25">
      <c r="A495" s="6">
        <v>471</v>
      </c>
      <c r="B495" s="6">
        <v>3507.1154656611393</v>
      </c>
      <c r="C495" s="6">
        <v>232.8845343388607</v>
      </c>
      <c r="D495" s="6">
        <v>0.38530847435944282</v>
      </c>
      <c r="F495" s="6">
        <v>25.794956140350873</v>
      </c>
      <c r="G495" s="6">
        <v>3040</v>
      </c>
    </row>
    <row r="496" spans="1:7" x14ac:dyDescent="0.25">
      <c r="A496" s="6">
        <v>472</v>
      </c>
      <c r="B496" s="6">
        <v>3524.5365168624367</v>
      </c>
      <c r="C496" s="6">
        <v>1035.4634831375633</v>
      </c>
      <c r="D496" s="6">
        <v>1.7131788337739946</v>
      </c>
      <c r="F496" s="6">
        <v>25.849780701754383</v>
      </c>
      <c r="G496" s="6">
        <v>3045</v>
      </c>
    </row>
    <row r="497" spans="1:7" x14ac:dyDescent="0.25">
      <c r="A497" s="6">
        <v>473</v>
      </c>
      <c r="B497" s="6">
        <v>3332.7872438427516</v>
      </c>
      <c r="C497" s="6">
        <v>1317.2127561572484</v>
      </c>
      <c r="D497" s="6">
        <v>2.1793342306847023</v>
      </c>
      <c r="F497" s="6">
        <v>25.904605263157894</v>
      </c>
      <c r="G497" s="6">
        <v>3050</v>
      </c>
    </row>
    <row r="498" spans="1:7" x14ac:dyDescent="0.25">
      <c r="A498" s="6">
        <v>474</v>
      </c>
      <c r="B498" s="6">
        <v>3394.9968760041411</v>
      </c>
      <c r="C498" s="6">
        <v>-854.99687600414109</v>
      </c>
      <c r="D498" s="6">
        <v>-1.4145960478246884</v>
      </c>
      <c r="F498" s="6">
        <v>25.959429824561401</v>
      </c>
      <c r="G498" s="6">
        <v>3050</v>
      </c>
    </row>
    <row r="499" spans="1:7" x14ac:dyDescent="0.25">
      <c r="A499" s="6">
        <v>475</v>
      </c>
      <c r="B499" s="6">
        <v>3326.9017535720432</v>
      </c>
      <c r="C499" s="6">
        <v>703.09824642795684</v>
      </c>
      <c r="D499" s="6">
        <v>1.1632791049222961</v>
      </c>
      <c r="F499" s="6">
        <v>26.014254385964911</v>
      </c>
      <c r="G499" s="6">
        <v>3050</v>
      </c>
    </row>
    <row r="500" spans="1:7" x14ac:dyDescent="0.25">
      <c r="A500" s="6">
        <v>476</v>
      </c>
      <c r="B500" s="6">
        <v>3431.5457705852414</v>
      </c>
      <c r="C500" s="6">
        <v>648.45422941475863</v>
      </c>
      <c r="D500" s="6">
        <v>1.0728703412489176</v>
      </c>
      <c r="F500" s="6">
        <v>26.069078947368418</v>
      </c>
      <c r="G500" s="6">
        <v>3050</v>
      </c>
    </row>
    <row r="501" spans="1:7" x14ac:dyDescent="0.25">
      <c r="A501" s="6">
        <v>477</v>
      </c>
      <c r="B501" s="6">
        <v>3455.5585708897324</v>
      </c>
      <c r="C501" s="6">
        <v>-815.55857088973244</v>
      </c>
      <c r="D501" s="6">
        <v>-1.3493452005836086</v>
      </c>
      <c r="F501" s="6">
        <v>26.123903508771928</v>
      </c>
      <c r="G501" s="6">
        <v>3050</v>
      </c>
    </row>
    <row r="502" spans="1:7" x14ac:dyDescent="0.25">
      <c r="A502" s="6">
        <v>478</v>
      </c>
      <c r="B502" s="6">
        <v>3250.62579966366</v>
      </c>
      <c r="C502" s="6">
        <v>-480.62579966366002</v>
      </c>
      <c r="D502" s="6">
        <v>-0.7951974747139321</v>
      </c>
      <c r="F502" s="6">
        <v>26.178728070175435</v>
      </c>
      <c r="G502" s="6">
        <v>3050</v>
      </c>
    </row>
    <row r="503" spans="1:7" x14ac:dyDescent="0.25">
      <c r="A503" s="6">
        <v>479</v>
      </c>
      <c r="B503" s="6">
        <v>3464.7399357120375</v>
      </c>
      <c r="C503" s="6">
        <v>-504.73993571203755</v>
      </c>
      <c r="D503" s="6">
        <v>-0.8350944176246059</v>
      </c>
      <c r="F503" s="6">
        <v>26.233552631578945</v>
      </c>
      <c r="G503" s="6">
        <v>3050</v>
      </c>
    </row>
    <row r="504" spans="1:7" x14ac:dyDescent="0.25">
      <c r="A504" s="6">
        <v>480</v>
      </c>
      <c r="B504" s="6">
        <v>3310.9520749384228</v>
      </c>
      <c r="C504" s="6">
        <v>539.04792506157719</v>
      </c>
      <c r="D504" s="6">
        <v>0.89185713513240095</v>
      </c>
      <c r="F504" s="6">
        <v>26.288377192982455</v>
      </c>
      <c r="G504" s="6">
        <v>3050</v>
      </c>
    </row>
    <row r="505" spans="1:7" x14ac:dyDescent="0.25">
      <c r="A505" s="6">
        <v>481</v>
      </c>
      <c r="B505" s="6">
        <v>3437.4312608559499</v>
      </c>
      <c r="C505" s="6">
        <v>-667.43126085594986</v>
      </c>
      <c r="D505" s="6">
        <v>-1.1042679222571832</v>
      </c>
      <c r="F505" s="6">
        <v>26.343201754385962</v>
      </c>
      <c r="G505" s="6">
        <v>3050</v>
      </c>
    </row>
    <row r="506" spans="1:7" x14ac:dyDescent="0.25">
      <c r="A506" s="6">
        <v>482</v>
      </c>
      <c r="B506" s="6">
        <v>3336.2008281997628</v>
      </c>
      <c r="C506" s="6">
        <v>-266.20082819976278</v>
      </c>
      <c r="D506" s="6">
        <v>-0.4404304273706135</v>
      </c>
      <c r="F506" s="6">
        <v>26.398026315789473</v>
      </c>
      <c r="G506" s="6">
        <v>3050</v>
      </c>
    </row>
    <row r="507" spans="1:7" x14ac:dyDescent="0.25">
      <c r="A507" s="6">
        <v>483</v>
      </c>
      <c r="B507" s="6">
        <v>3306.5379572353913</v>
      </c>
      <c r="C507" s="6">
        <v>13.462042764608668</v>
      </c>
      <c r="D507" s="6">
        <v>2.2273008270465459E-2</v>
      </c>
      <c r="F507" s="6">
        <v>26.452850877192979</v>
      </c>
      <c r="G507" s="6">
        <v>3050</v>
      </c>
    </row>
    <row r="508" spans="1:7" x14ac:dyDescent="0.25">
      <c r="A508" s="6">
        <v>484</v>
      </c>
      <c r="B508" s="6">
        <v>3287.1158393420533</v>
      </c>
      <c r="C508" s="6">
        <v>942.88416065794672</v>
      </c>
      <c r="D508" s="6">
        <v>1.5600059423103319</v>
      </c>
      <c r="F508" s="6">
        <v>26.50767543859649</v>
      </c>
      <c r="G508" s="6">
        <v>3060</v>
      </c>
    </row>
    <row r="509" spans="1:7" x14ac:dyDescent="0.25">
      <c r="A509" s="6">
        <v>485</v>
      </c>
      <c r="B509" s="6">
        <v>3385.4623817655934</v>
      </c>
      <c r="C509" s="6">
        <v>-1305.4623817655934</v>
      </c>
      <c r="D509" s="6">
        <v>-2.1598931851775194</v>
      </c>
      <c r="F509" s="6">
        <v>26.562499999999996</v>
      </c>
      <c r="G509" s="6">
        <v>3060</v>
      </c>
    </row>
    <row r="510" spans="1:7" x14ac:dyDescent="0.25">
      <c r="A510" s="6">
        <v>486</v>
      </c>
      <c r="B510" s="6">
        <v>3402.0006094262844</v>
      </c>
      <c r="C510" s="6">
        <v>-552.00060942628443</v>
      </c>
      <c r="D510" s="6">
        <v>-0.91328740771616501</v>
      </c>
      <c r="F510" s="6">
        <v>26.617324561403507</v>
      </c>
      <c r="G510" s="6">
        <v>3060</v>
      </c>
    </row>
    <row r="511" spans="1:7" x14ac:dyDescent="0.25">
      <c r="A511" s="6">
        <v>487</v>
      </c>
      <c r="B511" s="6">
        <v>3348.5015028655434</v>
      </c>
      <c r="C511" s="6">
        <v>-28.501502865543443</v>
      </c>
      <c r="D511" s="6">
        <v>-4.7155860380554783E-2</v>
      </c>
      <c r="F511" s="6">
        <v>26.672149122807014</v>
      </c>
      <c r="G511" s="6">
        <v>3060</v>
      </c>
    </row>
    <row r="512" spans="1:7" x14ac:dyDescent="0.25">
      <c r="A512" s="6">
        <v>488</v>
      </c>
      <c r="B512" s="6">
        <v>3418.3622723788544</v>
      </c>
      <c r="C512" s="6">
        <v>31.637727621145586</v>
      </c>
      <c r="D512" s="6">
        <v>5.2344757871150123E-2</v>
      </c>
      <c r="F512" s="6">
        <v>26.726973684210524</v>
      </c>
      <c r="G512" s="6">
        <v>3060</v>
      </c>
    </row>
    <row r="513" spans="1:7" x14ac:dyDescent="0.25">
      <c r="A513" s="6">
        <v>489</v>
      </c>
      <c r="B513" s="6">
        <v>3429.7212686013218</v>
      </c>
      <c r="C513" s="6">
        <v>90.278731398678246</v>
      </c>
      <c r="D513" s="6">
        <v>0.14936655352010703</v>
      </c>
      <c r="F513" s="6">
        <v>26.781798245614034</v>
      </c>
      <c r="G513" s="6">
        <v>3060</v>
      </c>
    </row>
    <row r="514" spans="1:7" x14ac:dyDescent="0.25">
      <c r="A514" s="6">
        <v>490</v>
      </c>
      <c r="B514" s="6">
        <v>3354.0927186227168</v>
      </c>
      <c r="C514" s="6">
        <v>235.9072813772832</v>
      </c>
      <c r="D514" s="6">
        <v>0.39030962247370271</v>
      </c>
      <c r="F514" s="6">
        <v>26.836622807017541</v>
      </c>
      <c r="G514" s="6">
        <v>3060</v>
      </c>
    </row>
    <row r="515" spans="1:7" x14ac:dyDescent="0.25">
      <c r="A515" s="6">
        <v>491</v>
      </c>
      <c r="B515" s="6">
        <v>3568.5599840873369</v>
      </c>
      <c r="C515" s="6">
        <v>-578.55998408733694</v>
      </c>
      <c r="D515" s="6">
        <v>-0.95723000854040252</v>
      </c>
      <c r="F515" s="6">
        <v>26.891447368421051</v>
      </c>
      <c r="G515" s="6">
        <v>3060</v>
      </c>
    </row>
    <row r="516" spans="1:7" x14ac:dyDescent="0.25">
      <c r="A516" s="6">
        <v>492</v>
      </c>
      <c r="B516" s="6">
        <v>3502.2893636391582</v>
      </c>
      <c r="C516" s="6">
        <v>-502.28936363915818</v>
      </c>
      <c r="D516" s="6">
        <v>-0.83103993547795085</v>
      </c>
      <c r="F516" s="6">
        <v>26.946271929824558</v>
      </c>
      <c r="G516" s="6">
        <v>3060</v>
      </c>
    </row>
    <row r="517" spans="1:7" x14ac:dyDescent="0.25">
      <c r="A517" s="6">
        <v>493</v>
      </c>
      <c r="B517" s="6">
        <v>3329.2559496803265</v>
      </c>
      <c r="C517" s="6">
        <v>-149.25594968032647</v>
      </c>
      <c r="D517" s="6">
        <v>-0.24694461752757066</v>
      </c>
      <c r="F517" s="6">
        <v>27.001096491228068</v>
      </c>
      <c r="G517" s="6">
        <v>3060</v>
      </c>
    </row>
    <row r="518" spans="1:7" x14ac:dyDescent="0.25">
      <c r="A518" s="6">
        <v>494</v>
      </c>
      <c r="B518" s="6">
        <v>3475.216108393899</v>
      </c>
      <c r="C518" s="6">
        <v>-115.21610839389905</v>
      </c>
      <c r="D518" s="6">
        <v>-0.19062555215577315</v>
      </c>
      <c r="F518" s="6">
        <v>27.055921052631575</v>
      </c>
      <c r="G518" s="6">
        <v>3060</v>
      </c>
    </row>
    <row r="519" spans="1:7" x14ac:dyDescent="0.25">
      <c r="A519" s="6">
        <v>495</v>
      </c>
      <c r="B519" s="6">
        <v>3419.5982253357029</v>
      </c>
      <c r="C519" s="6">
        <v>-39.598225335702864</v>
      </c>
      <c r="D519" s="6">
        <v>-6.5515435942347711E-2</v>
      </c>
      <c r="F519" s="6">
        <v>27.110745614035086</v>
      </c>
      <c r="G519" s="6">
        <v>3060</v>
      </c>
    </row>
    <row r="520" spans="1:7" x14ac:dyDescent="0.25">
      <c r="A520" s="6">
        <v>496</v>
      </c>
      <c r="B520" s="6">
        <v>3391.5832916471304</v>
      </c>
      <c r="C520" s="6">
        <v>28.416708352869591</v>
      </c>
      <c r="D520" s="6">
        <v>4.7015567490753543E-2</v>
      </c>
      <c r="F520" s="6">
        <v>27.165570175438592</v>
      </c>
      <c r="G520" s="6">
        <v>3070</v>
      </c>
    </row>
    <row r="521" spans="1:7" x14ac:dyDescent="0.25">
      <c r="A521" s="6">
        <v>497</v>
      </c>
      <c r="B521" s="6">
        <v>3375.9278875270456</v>
      </c>
      <c r="C521" s="6">
        <v>1094.0721124729544</v>
      </c>
      <c r="D521" s="6">
        <v>1.8101470657677037</v>
      </c>
      <c r="F521" s="6">
        <v>27.220394736842103</v>
      </c>
      <c r="G521" s="6">
        <v>3070</v>
      </c>
    </row>
    <row r="522" spans="1:7" x14ac:dyDescent="0.25">
      <c r="A522" s="6">
        <v>498</v>
      </c>
      <c r="B522" s="6">
        <v>3430.1332529202714</v>
      </c>
      <c r="C522" s="6">
        <v>-480.13325292027139</v>
      </c>
      <c r="D522" s="6">
        <v>-0.79438255398600754</v>
      </c>
      <c r="F522" s="6">
        <v>27.275219298245613</v>
      </c>
      <c r="G522" s="6">
        <v>3070</v>
      </c>
    </row>
    <row r="523" spans="1:7" x14ac:dyDescent="0.25">
      <c r="A523" s="6">
        <v>499</v>
      </c>
      <c r="B523" s="6">
        <v>3385.4035268628863</v>
      </c>
      <c r="C523" s="6">
        <v>-385.40352686288634</v>
      </c>
      <c r="D523" s="6">
        <v>-0.63765181045561459</v>
      </c>
      <c r="F523" s="6">
        <v>27.33004385964912</v>
      </c>
      <c r="G523" s="6">
        <v>3070</v>
      </c>
    </row>
    <row r="524" spans="1:7" x14ac:dyDescent="0.25">
      <c r="A524" s="6">
        <v>500</v>
      </c>
      <c r="B524" s="6">
        <v>3408.2980840159425</v>
      </c>
      <c r="C524" s="6">
        <v>-58.29808401594255</v>
      </c>
      <c r="D524" s="6">
        <v>-9.6454433412812318E-2</v>
      </c>
      <c r="F524" s="6">
        <v>27.38486842105263</v>
      </c>
      <c r="G524" s="6">
        <v>3070</v>
      </c>
    </row>
    <row r="525" spans="1:7" x14ac:dyDescent="0.25">
      <c r="A525" s="6">
        <v>501</v>
      </c>
      <c r="B525" s="6">
        <v>3513.2363755426763</v>
      </c>
      <c r="C525" s="6">
        <v>186.76362445732366</v>
      </c>
      <c r="D525" s="6">
        <v>0.30900122848339479</v>
      </c>
      <c r="F525" s="6">
        <v>27.439692982456137</v>
      </c>
      <c r="G525" s="6">
        <v>3070</v>
      </c>
    </row>
    <row r="526" spans="1:7" x14ac:dyDescent="0.25">
      <c r="A526" s="6">
        <v>502</v>
      </c>
      <c r="B526" s="6">
        <v>3384.1675739060374</v>
      </c>
      <c r="C526" s="6">
        <v>-534.16757390603743</v>
      </c>
      <c r="D526" s="6">
        <v>-0.8837825729317903</v>
      </c>
      <c r="F526" s="6">
        <v>27.494517543859647</v>
      </c>
      <c r="G526" s="6">
        <v>3070</v>
      </c>
    </row>
    <row r="527" spans="1:7" x14ac:dyDescent="0.25">
      <c r="A527" s="6">
        <v>503</v>
      </c>
      <c r="B527" s="6">
        <v>3480.6307594429509</v>
      </c>
      <c r="C527" s="6">
        <v>-495.63075944295088</v>
      </c>
      <c r="D527" s="6">
        <v>-0.82002324589189657</v>
      </c>
      <c r="F527" s="6">
        <v>27.549342105263154</v>
      </c>
      <c r="G527" s="6">
        <v>3070</v>
      </c>
    </row>
    <row r="528" spans="1:7" x14ac:dyDescent="0.25">
      <c r="A528" s="6">
        <v>504</v>
      </c>
      <c r="B528" s="6">
        <v>3476.0400770317983</v>
      </c>
      <c r="C528" s="6">
        <v>-256.04007703179832</v>
      </c>
      <c r="D528" s="6">
        <v>-0.42361942039675526</v>
      </c>
      <c r="F528" s="6">
        <v>27.604166666666664</v>
      </c>
      <c r="G528" s="6">
        <v>3070</v>
      </c>
    </row>
    <row r="529" spans="1:7" x14ac:dyDescent="0.25">
      <c r="A529" s="6">
        <v>505</v>
      </c>
      <c r="B529" s="6">
        <v>3476.1577868372124</v>
      </c>
      <c r="C529" s="6">
        <v>148.84221316278763</v>
      </c>
      <c r="D529" s="6">
        <v>0.24626008866088467</v>
      </c>
      <c r="F529" s="6">
        <v>27.658991228070175</v>
      </c>
      <c r="G529" s="6">
        <v>3070</v>
      </c>
    </row>
    <row r="530" spans="1:7" x14ac:dyDescent="0.25">
      <c r="A530" s="6">
        <v>506</v>
      </c>
      <c r="B530" s="6">
        <v>3325.3715261016587</v>
      </c>
      <c r="C530" s="6">
        <v>354.62847389834133</v>
      </c>
      <c r="D530" s="6">
        <v>0.58673435155365949</v>
      </c>
      <c r="F530" s="6">
        <v>27.713815789473681</v>
      </c>
      <c r="G530" s="6">
        <v>3070</v>
      </c>
    </row>
    <row r="531" spans="1:7" x14ac:dyDescent="0.25">
      <c r="A531" s="6">
        <v>507</v>
      </c>
      <c r="B531" s="6">
        <v>3361.3907265583953</v>
      </c>
      <c r="C531" s="6">
        <v>508.60927344160473</v>
      </c>
      <c r="D531" s="6">
        <v>0.84149625371730086</v>
      </c>
      <c r="F531" s="6">
        <v>27.768640350877192</v>
      </c>
      <c r="G531" s="6">
        <v>3080</v>
      </c>
    </row>
    <row r="532" spans="1:7" x14ac:dyDescent="0.25">
      <c r="A532" s="6">
        <v>508</v>
      </c>
      <c r="B532" s="6">
        <v>3373.3382718079338</v>
      </c>
      <c r="C532" s="6">
        <v>-533.33827180793378</v>
      </c>
      <c r="D532" s="6">
        <v>-0.8824104890056913</v>
      </c>
      <c r="F532" s="6">
        <v>27.823464912280699</v>
      </c>
      <c r="G532" s="6">
        <v>3080</v>
      </c>
    </row>
    <row r="533" spans="1:7" x14ac:dyDescent="0.25">
      <c r="A533" s="6">
        <v>509</v>
      </c>
      <c r="B533" s="6">
        <v>3384.3441386141585</v>
      </c>
      <c r="C533" s="6">
        <v>-744.34413861415851</v>
      </c>
      <c r="D533" s="6">
        <v>-1.2315206128308249</v>
      </c>
      <c r="F533" s="6">
        <v>27.878289473684209</v>
      </c>
      <c r="G533" s="6">
        <v>3080</v>
      </c>
    </row>
    <row r="534" spans="1:7" x14ac:dyDescent="0.25">
      <c r="A534" s="6">
        <v>510</v>
      </c>
      <c r="B534" s="6">
        <v>3366.569957996619</v>
      </c>
      <c r="C534" s="6">
        <v>-206.569957996619</v>
      </c>
      <c r="D534" s="6">
        <v>-0.34177089341776007</v>
      </c>
      <c r="F534" s="6">
        <v>27.933114035087716</v>
      </c>
      <c r="G534" s="6">
        <v>3080</v>
      </c>
    </row>
    <row r="535" spans="1:7" x14ac:dyDescent="0.25">
      <c r="A535" s="6">
        <v>511</v>
      </c>
      <c r="B535" s="6">
        <v>3455.7939905005605</v>
      </c>
      <c r="C535" s="6">
        <v>224.20600949943946</v>
      </c>
      <c r="D535" s="6">
        <v>0.37094981728905813</v>
      </c>
      <c r="F535" s="6">
        <v>27.987938596491226</v>
      </c>
      <c r="G535" s="6">
        <v>3080</v>
      </c>
    </row>
    <row r="536" spans="1:7" x14ac:dyDescent="0.25">
      <c r="A536" s="6">
        <v>512</v>
      </c>
      <c r="B536" s="6">
        <v>3332.0809850102669</v>
      </c>
      <c r="C536" s="6">
        <v>817.91901498973311</v>
      </c>
      <c r="D536" s="6">
        <v>1.3532505656073703</v>
      </c>
      <c r="F536" s="6">
        <v>28.042763157894733</v>
      </c>
      <c r="G536" s="6">
        <v>3080</v>
      </c>
    </row>
    <row r="537" spans="1:7" x14ac:dyDescent="0.25">
      <c r="A537" s="6">
        <v>513</v>
      </c>
      <c r="B537" s="6">
        <v>3520.7698030891834</v>
      </c>
      <c r="C537" s="6">
        <v>639.23019691081663</v>
      </c>
      <c r="D537" s="6">
        <v>1.0576091393763862</v>
      </c>
      <c r="F537" s="6">
        <v>28.097587719298243</v>
      </c>
      <c r="G537" s="6">
        <v>3080</v>
      </c>
    </row>
    <row r="538" spans="1:7" x14ac:dyDescent="0.25">
      <c r="A538" s="6">
        <v>514</v>
      </c>
      <c r="B538" s="6">
        <v>3282.5840118336077</v>
      </c>
      <c r="C538" s="6">
        <v>-1107.5840118336077</v>
      </c>
      <c r="D538" s="6">
        <v>-1.8325025619930404</v>
      </c>
      <c r="F538" s="6">
        <v>28.152412280701753</v>
      </c>
      <c r="G538" s="6">
        <v>3080</v>
      </c>
    </row>
    <row r="539" spans="1:7" x14ac:dyDescent="0.25">
      <c r="A539" s="6">
        <v>515</v>
      </c>
      <c r="B539" s="6">
        <v>3385.1681072520578</v>
      </c>
      <c r="C539" s="6">
        <v>-375.16810725205778</v>
      </c>
      <c r="D539" s="6">
        <v>-0.62071726421847107</v>
      </c>
      <c r="F539" s="6">
        <v>28.20723684210526</v>
      </c>
      <c r="G539" s="6">
        <v>3080</v>
      </c>
    </row>
    <row r="540" spans="1:7" x14ac:dyDescent="0.25">
      <c r="A540" s="6">
        <v>516</v>
      </c>
      <c r="B540" s="6">
        <v>3317.8380985551521</v>
      </c>
      <c r="C540" s="6">
        <v>-197.8380985551521</v>
      </c>
      <c r="D540" s="6">
        <v>-0.32732399401645751</v>
      </c>
      <c r="F540" s="6">
        <v>28.26206140350877</v>
      </c>
      <c r="G540" s="6">
        <v>3085</v>
      </c>
    </row>
    <row r="541" spans="1:7" x14ac:dyDescent="0.25">
      <c r="A541" s="6">
        <v>517</v>
      </c>
      <c r="B541" s="6">
        <v>3370.4543815752863</v>
      </c>
      <c r="C541" s="6">
        <v>569.54561842471367</v>
      </c>
      <c r="D541" s="6">
        <v>0.94231570136820686</v>
      </c>
      <c r="F541" s="6">
        <v>28.316885964912277</v>
      </c>
      <c r="G541" s="6">
        <v>3090</v>
      </c>
    </row>
    <row r="542" spans="1:7" x14ac:dyDescent="0.25">
      <c r="A542" s="6">
        <v>518</v>
      </c>
      <c r="B542" s="6">
        <v>3418.8331116005111</v>
      </c>
      <c r="C542" s="6">
        <v>641.16688839948893</v>
      </c>
      <c r="D542" s="6">
        <v>1.0608134038627495</v>
      </c>
      <c r="F542" s="6">
        <v>28.371710526315788</v>
      </c>
      <c r="G542" s="6">
        <v>3090</v>
      </c>
    </row>
    <row r="543" spans="1:7" x14ac:dyDescent="0.25">
      <c r="A543" s="6">
        <v>519</v>
      </c>
      <c r="B543" s="6">
        <v>3354.3869931362519</v>
      </c>
      <c r="C543" s="6">
        <v>-1959.3869931362519</v>
      </c>
      <c r="D543" s="6">
        <v>-3.2418142971509725</v>
      </c>
      <c r="F543" s="6">
        <v>28.426535087719294</v>
      </c>
      <c r="G543" s="6">
        <v>3090</v>
      </c>
    </row>
    <row r="544" spans="1:7" x14ac:dyDescent="0.25">
      <c r="A544" s="6">
        <v>520</v>
      </c>
      <c r="B544" s="6">
        <v>3536.1897875984396</v>
      </c>
      <c r="C544" s="6">
        <v>-286.18978759843958</v>
      </c>
      <c r="D544" s="6">
        <v>-0.47350224758315823</v>
      </c>
      <c r="F544" s="6">
        <v>28.481359649122805</v>
      </c>
      <c r="G544" s="6">
        <v>3090</v>
      </c>
    </row>
    <row r="545" spans="1:7" x14ac:dyDescent="0.25">
      <c r="A545" s="6">
        <v>521</v>
      </c>
      <c r="B545" s="6">
        <v>3316.6021455983032</v>
      </c>
      <c r="C545" s="6">
        <v>753.3978544016968</v>
      </c>
      <c r="D545" s="6">
        <v>1.2465000249557385</v>
      </c>
      <c r="F545" s="6">
        <v>28.536184210526311</v>
      </c>
      <c r="G545" s="6">
        <v>3090</v>
      </c>
    </row>
    <row r="546" spans="1:7" x14ac:dyDescent="0.25">
      <c r="A546" s="6">
        <v>522</v>
      </c>
      <c r="B546" s="6">
        <v>3303.2420826837947</v>
      </c>
      <c r="C546" s="6">
        <v>-343.24208268379471</v>
      </c>
      <c r="D546" s="6">
        <v>-0.56789551779515413</v>
      </c>
      <c r="F546" s="6">
        <v>28.591008771929822</v>
      </c>
      <c r="G546" s="6">
        <v>3090</v>
      </c>
    </row>
    <row r="547" spans="1:7" x14ac:dyDescent="0.25">
      <c r="A547" s="6">
        <v>523</v>
      </c>
      <c r="B547" s="6">
        <v>3391.4655818417159</v>
      </c>
      <c r="C547" s="6">
        <v>-421.4655818417159</v>
      </c>
      <c r="D547" s="6">
        <v>-0.69731663717159176</v>
      </c>
      <c r="F547" s="6">
        <v>28.645833333333332</v>
      </c>
      <c r="G547" s="6">
        <v>3090</v>
      </c>
    </row>
    <row r="548" spans="1:7" x14ac:dyDescent="0.25">
      <c r="A548" s="6">
        <v>524</v>
      </c>
      <c r="B548" s="6">
        <v>3444.8469785970428</v>
      </c>
      <c r="C548" s="6">
        <v>-14.846978597042835</v>
      </c>
      <c r="D548" s="6">
        <v>-2.4564390625227042E-2</v>
      </c>
      <c r="F548" s="6">
        <v>28.700657894736839</v>
      </c>
      <c r="G548" s="6">
        <v>3090</v>
      </c>
    </row>
    <row r="549" spans="1:7" x14ac:dyDescent="0.25">
      <c r="A549" s="6">
        <v>525</v>
      </c>
      <c r="B549" s="6">
        <v>3451.5564375056506</v>
      </c>
      <c r="C549" s="6">
        <v>78.443562494349408</v>
      </c>
      <c r="D549" s="6">
        <v>0.12978521512312308</v>
      </c>
      <c r="F549" s="6">
        <v>28.755482456140349</v>
      </c>
      <c r="G549" s="6">
        <v>3090</v>
      </c>
    </row>
    <row r="550" spans="1:7" x14ac:dyDescent="0.25">
      <c r="A550" s="6">
        <v>526</v>
      </c>
      <c r="B550" s="6">
        <v>3314.7776436143836</v>
      </c>
      <c r="C550" s="6">
        <v>-464.77764361438358</v>
      </c>
      <c r="D550" s="6">
        <v>-0.76897663164209518</v>
      </c>
      <c r="F550" s="6">
        <v>28.810307017543856</v>
      </c>
      <c r="G550" s="6">
        <v>3090</v>
      </c>
    </row>
    <row r="551" spans="1:7" x14ac:dyDescent="0.25">
      <c r="A551" s="6">
        <v>527</v>
      </c>
      <c r="B551" s="6">
        <v>3416.890899811177</v>
      </c>
      <c r="C551" s="6">
        <v>33.109100188823049</v>
      </c>
      <c r="D551" s="6">
        <v>5.4779150180092454E-2</v>
      </c>
      <c r="F551" s="6">
        <v>28.865131578947366</v>
      </c>
      <c r="G551" s="6">
        <v>3100</v>
      </c>
    </row>
    <row r="552" spans="1:7" x14ac:dyDescent="0.25">
      <c r="A552" s="6">
        <v>528</v>
      </c>
      <c r="B552" s="6">
        <v>3391.8187112579585</v>
      </c>
      <c r="C552" s="6">
        <v>158.18128874204149</v>
      </c>
      <c r="D552" s="6">
        <v>0.26171162980158535</v>
      </c>
      <c r="F552" s="6">
        <v>28.919956140350873</v>
      </c>
      <c r="G552" s="6">
        <v>3100</v>
      </c>
    </row>
    <row r="553" spans="1:7" x14ac:dyDescent="0.25">
      <c r="A553" s="6">
        <v>529</v>
      </c>
      <c r="B553" s="6">
        <v>3347.6775342276442</v>
      </c>
      <c r="C553" s="6">
        <v>-537.67753422764417</v>
      </c>
      <c r="D553" s="6">
        <v>-0.88958981754088329</v>
      </c>
      <c r="F553" s="6">
        <v>28.974780701754383</v>
      </c>
      <c r="G553" s="6">
        <v>3100</v>
      </c>
    </row>
    <row r="554" spans="1:7" x14ac:dyDescent="0.25">
      <c r="A554" s="6">
        <v>530</v>
      </c>
      <c r="B554" s="6">
        <v>3404.0016761183251</v>
      </c>
      <c r="C554" s="6">
        <v>95.998323881674878</v>
      </c>
      <c r="D554" s="6">
        <v>0.1588296441449851</v>
      </c>
      <c r="F554" s="6">
        <v>29.029605263157894</v>
      </c>
      <c r="G554" s="6">
        <v>3100</v>
      </c>
    </row>
    <row r="555" spans="1:7" x14ac:dyDescent="0.25">
      <c r="A555" s="6">
        <v>531</v>
      </c>
      <c r="B555" s="6">
        <v>3244.0929054631733</v>
      </c>
      <c r="C555" s="6">
        <v>335.90709453682666</v>
      </c>
      <c r="D555" s="6">
        <v>0.55575974802247996</v>
      </c>
      <c r="F555" s="6">
        <v>29.084429824561401</v>
      </c>
      <c r="G555" s="6">
        <v>3100</v>
      </c>
    </row>
    <row r="556" spans="1:7" x14ac:dyDescent="0.25">
      <c r="A556" s="6">
        <v>532</v>
      </c>
      <c r="B556" s="6">
        <v>3222.4931561696731</v>
      </c>
      <c r="C556" s="6">
        <v>427.50684383032694</v>
      </c>
      <c r="D556" s="6">
        <v>0.70731193139173265</v>
      </c>
      <c r="F556" s="6">
        <v>29.139254385964911</v>
      </c>
      <c r="G556" s="6">
        <v>3100</v>
      </c>
    </row>
    <row r="557" spans="1:7" x14ac:dyDescent="0.25">
      <c r="A557" s="6">
        <v>533</v>
      </c>
      <c r="B557" s="6">
        <v>3348.9134871844931</v>
      </c>
      <c r="C557" s="6">
        <v>696.08651281550692</v>
      </c>
      <c r="D557" s="6">
        <v>1.1516781611820956</v>
      </c>
      <c r="F557" s="6">
        <v>29.194078947368418</v>
      </c>
      <c r="G557" s="6">
        <v>3100</v>
      </c>
    </row>
    <row r="558" spans="1:7" x14ac:dyDescent="0.25">
      <c r="A558" s="6">
        <v>534</v>
      </c>
      <c r="B558" s="6">
        <v>3366.0991187749623</v>
      </c>
      <c r="C558" s="6">
        <v>-236.09911877496234</v>
      </c>
      <c r="D558" s="6">
        <v>-0.39062701828203616</v>
      </c>
      <c r="F558" s="6">
        <v>29.248903508771928</v>
      </c>
      <c r="G558" s="6">
        <v>3100</v>
      </c>
    </row>
    <row r="559" spans="1:7" x14ac:dyDescent="0.25">
      <c r="A559" s="6">
        <v>535</v>
      </c>
      <c r="B559" s="6">
        <v>3432.7817235420903</v>
      </c>
      <c r="C559" s="6">
        <v>17.218276457909724</v>
      </c>
      <c r="D559" s="6">
        <v>2.848771324352067E-2</v>
      </c>
      <c r="F559" s="6">
        <v>29.303728070175435</v>
      </c>
      <c r="G559" s="6">
        <v>3100</v>
      </c>
    </row>
    <row r="560" spans="1:7" x14ac:dyDescent="0.25">
      <c r="A560" s="6">
        <v>536</v>
      </c>
      <c r="B560" s="6">
        <v>3482.3964065241635</v>
      </c>
      <c r="C560" s="6">
        <v>87.603593475836533</v>
      </c>
      <c r="D560" s="6">
        <v>0.1449405261985528</v>
      </c>
      <c r="F560" s="6">
        <v>29.358552631578945</v>
      </c>
      <c r="G560" s="6">
        <v>3100</v>
      </c>
    </row>
    <row r="561" spans="1:7" x14ac:dyDescent="0.25">
      <c r="A561" s="6">
        <v>537</v>
      </c>
      <c r="B561" s="6">
        <v>3482.3964065241635</v>
      </c>
      <c r="C561" s="6">
        <v>177.60359347583653</v>
      </c>
      <c r="D561" s="6">
        <v>0.29384591740796506</v>
      </c>
      <c r="F561" s="6">
        <v>29.413377192982452</v>
      </c>
      <c r="G561" s="6">
        <v>3100</v>
      </c>
    </row>
    <row r="562" spans="1:7" x14ac:dyDescent="0.25">
      <c r="A562" s="6">
        <v>538</v>
      </c>
      <c r="B562" s="6">
        <v>3302.3004042404814</v>
      </c>
      <c r="C562" s="6">
        <v>-442.30040424048138</v>
      </c>
      <c r="D562" s="6">
        <v>-0.73178794139455616</v>
      </c>
      <c r="F562" s="6">
        <v>29.468201754385962</v>
      </c>
      <c r="G562" s="6">
        <v>3110</v>
      </c>
    </row>
    <row r="563" spans="1:7" x14ac:dyDescent="0.25">
      <c r="A563" s="6">
        <v>539</v>
      </c>
      <c r="B563" s="6">
        <v>3405.5907584914166</v>
      </c>
      <c r="C563" s="6">
        <v>324.40924150858336</v>
      </c>
      <c r="D563" s="6">
        <v>0.53673650020871444</v>
      </c>
      <c r="F563" s="6">
        <v>29.523026315789473</v>
      </c>
      <c r="G563" s="6">
        <v>3110</v>
      </c>
    </row>
    <row r="564" spans="1:7" x14ac:dyDescent="0.25">
      <c r="A564" s="6">
        <v>540</v>
      </c>
      <c r="B564" s="6">
        <v>3314.8364985170906</v>
      </c>
      <c r="C564" s="6">
        <v>-764.8364985170906</v>
      </c>
      <c r="D564" s="6">
        <v>-1.2654253113658269</v>
      </c>
      <c r="F564" s="6">
        <v>29.577850877192979</v>
      </c>
      <c r="G564" s="6">
        <v>3115</v>
      </c>
    </row>
    <row r="565" spans="1:7" x14ac:dyDescent="0.25">
      <c r="A565" s="6">
        <v>541</v>
      </c>
      <c r="B565" s="6">
        <v>3395.5265701285052</v>
      </c>
      <c r="C565" s="6">
        <v>229.47342987149477</v>
      </c>
      <c r="D565" s="6">
        <v>0.37966478719089503</v>
      </c>
      <c r="F565" s="6">
        <v>29.63267543859649</v>
      </c>
      <c r="G565" s="6">
        <v>3120</v>
      </c>
    </row>
    <row r="566" spans="1:7" x14ac:dyDescent="0.25">
      <c r="A566" s="6">
        <v>542</v>
      </c>
      <c r="B566" s="6">
        <v>3320.8985534959202</v>
      </c>
      <c r="C566" s="6">
        <v>499.10144650407983</v>
      </c>
      <c r="D566" s="6">
        <v>0.82576551272081711</v>
      </c>
      <c r="F566" s="6">
        <v>29.687499999999996</v>
      </c>
      <c r="G566" s="6">
        <v>3120</v>
      </c>
    </row>
    <row r="567" spans="1:7" x14ac:dyDescent="0.25">
      <c r="A567" s="6">
        <v>543</v>
      </c>
      <c r="B567" s="6">
        <v>3392.3484053823222</v>
      </c>
      <c r="C567" s="6">
        <v>527.6515946176778</v>
      </c>
      <c r="D567" s="6">
        <v>0.87300185687572796</v>
      </c>
      <c r="F567" s="6">
        <v>29.742324561403507</v>
      </c>
      <c r="G567" s="6">
        <v>3120</v>
      </c>
    </row>
    <row r="568" spans="1:7" x14ac:dyDescent="0.25">
      <c r="A568" s="6">
        <v>544</v>
      </c>
      <c r="B568" s="6">
        <v>3406.2381624211948</v>
      </c>
      <c r="C568" s="6">
        <v>833.76183757880517</v>
      </c>
      <c r="D568" s="6">
        <v>1.3794625844461157</v>
      </c>
      <c r="F568" s="6">
        <v>29.797149122807014</v>
      </c>
      <c r="G568" s="6">
        <v>3120</v>
      </c>
    </row>
    <row r="569" spans="1:7" x14ac:dyDescent="0.25">
      <c r="A569" s="6">
        <v>545</v>
      </c>
      <c r="B569" s="6">
        <v>3283.8199647904567</v>
      </c>
      <c r="C569" s="6">
        <v>-303.81996479045665</v>
      </c>
      <c r="D569" s="6">
        <v>-0.50267145238169775</v>
      </c>
      <c r="F569" s="6">
        <v>29.851973684210524</v>
      </c>
      <c r="G569" s="6">
        <v>3120</v>
      </c>
    </row>
    <row r="570" spans="1:7" x14ac:dyDescent="0.25">
      <c r="A570" s="6">
        <v>546</v>
      </c>
      <c r="B570" s="6">
        <v>3414.2424291893581</v>
      </c>
      <c r="C570" s="6">
        <v>-364.24242918935806</v>
      </c>
      <c r="D570" s="6">
        <v>-0.60264068237231105</v>
      </c>
      <c r="F570" s="6">
        <v>29.906798245614031</v>
      </c>
      <c r="G570" s="6">
        <v>3120</v>
      </c>
    </row>
    <row r="571" spans="1:7" x14ac:dyDescent="0.25">
      <c r="A571" s="6">
        <v>547</v>
      </c>
      <c r="B571" s="6">
        <v>3361.0964520448597</v>
      </c>
      <c r="C571" s="6">
        <v>23.903547955140311</v>
      </c>
      <c r="D571" s="6">
        <v>3.9548523995034598E-2</v>
      </c>
      <c r="F571" s="6">
        <v>29.961622807017541</v>
      </c>
      <c r="G571" s="6">
        <v>3120</v>
      </c>
    </row>
    <row r="572" spans="1:7" x14ac:dyDescent="0.25">
      <c r="A572" s="6">
        <v>548</v>
      </c>
      <c r="B572" s="6">
        <v>3516.8853795105156</v>
      </c>
      <c r="C572" s="6">
        <v>513.11462048948442</v>
      </c>
      <c r="D572" s="6">
        <v>0.84895036999173079</v>
      </c>
      <c r="F572" s="6">
        <v>30.016447368421051</v>
      </c>
      <c r="G572" s="6">
        <v>3120</v>
      </c>
    </row>
    <row r="573" spans="1:7" x14ac:dyDescent="0.25">
      <c r="A573" s="6">
        <v>549</v>
      </c>
      <c r="B573" s="6">
        <v>3407.2386957672152</v>
      </c>
      <c r="C573" s="6">
        <v>-507.23869576721518</v>
      </c>
      <c r="D573" s="6">
        <v>-0.83922862699743572</v>
      </c>
      <c r="F573" s="6">
        <v>30.071271929824558</v>
      </c>
      <c r="G573" s="6">
        <v>3120</v>
      </c>
    </row>
    <row r="574" spans="1:7" x14ac:dyDescent="0.25">
      <c r="A574" s="6">
        <v>550</v>
      </c>
      <c r="B574" s="6">
        <v>3420.6576135844307</v>
      </c>
      <c r="C574" s="6">
        <v>-380.65761358443069</v>
      </c>
      <c r="D574" s="6">
        <v>-0.62979967630701028</v>
      </c>
      <c r="F574" s="6">
        <v>30.126096491228068</v>
      </c>
      <c r="G574" s="6">
        <v>3120</v>
      </c>
    </row>
    <row r="575" spans="1:7" x14ac:dyDescent="0.25">
      <c r="A575" s="6">
        <v>551</v>
      </c>
      <c r="B575" s="6">
        <v>3416.0669311732781</v>
      </c>
      <c r="C575" s="6">
        <v>-1586.0669311732781</v>
      </c>
      <c r="D575" s="6">
        <v>-2.6241546318963209</v>
      </c>
      <c r="F575" s="6">
        <v>30.180921052631575</v>
      </c>
      <c r="G575" s="6">
        <v>3120</v>
      </c>
    </row>
    <row r="576" spans="1:7" x14ac:dyDescent="0.25">
      <c r="A576" s="6">
        <v>552</v>
      </c>
      <c r="B576" s="6">
        <v>3570.7964703902062</v>
      </c>
      <c r="C576" s="6">
        <v>-380.7964703902062</v>
      </c>
      <c r="D576" s="6">
        <v>-0.63002941549574465</v>
      </c>
      <c r="F576" s="6">
        <v>30.235745614035086</v>
      </c>
      <c r="G576" s="6">
        <v>3120</v>
      </c>
    </row>
    <row r="577" spans="1:7" x14ac:dyDescent="0.25">
      <c r="A577" s="6">
        <v>553</v>
      </c>
      <c r="B577" s="6">
        <v>3551.0212230806255</v>
      </c>
      <c r="C577" s="6">
        <v>-351.02122308062553</v>
      </c>
      <c r="D577" s="6">
        <v>-0.58076613939585453</v>
      </c>
      <c r="F577" s="6">
        <v>30.290570175438592</v>
      </c>
      <c r="G577" s="6">
        <v>3120</v>
      </c>
    </row>
    <row r="578" spans="1:7" x14ac:dyDescent="0.25">
      <c r="A578" s="6">
        <v>554</v>
      </c>
      <c r="B578" s="6">
        <v>3431.1337862662917</v>
      </c>
      <c r="C578" s="6">
        <v>-71.133786266291736</v>
      </c>
      <c r="D578" s="6">
        <v>-0.11769115857987651</v>
      </c>
      <c r="F578" s="6">
        <v>30.345394736842103</v>
      </c>
      <c r="G578" s="6">
        <v>3120</v>
      </c>
    </row>
    <row r="579" spans="1:7" x14ac:dyDescent="0.25">
      <c r="A579" s="6">
        <v>555</v>
      </c>
      <c r="B579" s="6">
        <v>3522.535450170396</v>
      </c>
      <c r="C579" s="6">
        <v>-2.5354501703959613</v>
      </c>
      <c r="D579" s="6">
        <v>-4.1949133279420171E-3</v>
      </c>
      <c r="F579" s="6">
        <v>30.400219298245613</v>
      </c>
      <c r="G579" s="6">
        <v>3130</v>
      </c>
    </row>
    <row r="580" spans="1:7" x14ac:dyDescent="0.25">
      <c r="A580" s="6">
        <v>556</v>
      </c>
      <c r="B580" s="6">
        <v>3490.6360929031553</v>
      </c>
      <c r="C580" s="6">
        <v>184.36390709684474</v>
      </c>
      <c r="D580" s="6">
        <v>0.30503088567946002</v>
      </c>
      <c r="F580" s="6">
        <v>30.45504385964912</v>
      </c>
      <c r="G580" s="6">
        <v>3130</v>
      </c>
    </row>
    <row r="581" spans="1:7" x14ac:dyDescent="0.25">
      <c r="A581" s="6">
        <v>557</v>
      </c>
      <c r="B581" s="6">
        <v>3472.5087828693731</v>
      </c>
      <c r="C581" s="6">
        <v>-832.50878286937314</v>
      </c>
      <c r="D581" s="6">
        <v>-1.3773893999826181</v>
      </c>
      <c r="F581" s="6">
        <v>30.50986842105263</v>
      </c>
      <c r="G581" s="6">
        <v>3130</v>
      </c>
    </row>
    <row r="582" spans="1:7" x14ac:dyDescent="0.25">
      <c r="A582" s="6">
        <v>558</v>
      </c>
      <c r="B582" s="6">
        <v>3270.1656273624126</v>
      </c>
      <c r="C582" s="6">
        <v>129.83437263758742</v>
      </c>
      <c r="D582" s="6">
        <v>0.21481153388920626</v>
      </c>
      <c r="F582" s="6">
        <v>30.564692982456137</v>
      </c>
      <c r="G582" s="6">
        <v>3130</v>
      </c>
    </row>
    <row r="583" spans="1:7" x14ac:dyDescent="0.25">
      <c r="A583" s="6">
        <v>559</v>
      </c>
      <c r="B583" s="6">
        <v>3223.4348346129864</v>
      </c>
      <c r="C583" s="6">
        <v>446.56516538701362</v>
      </c>
      <c r="D583" s="6">
        <v>0.73884400724943489</v>
      </c>
      <c r="F583" s="6">
        <v>30.619517543859647</v>
      </c>
      <c r="G583" s="6">
        <v>3130</v>
      </c>
    </row>
    <row r="584" spans="1:7" x14ac:dyDescent="0.25">
      <c r="A584" s="6">
        <v>560</v>
      </c>
      <c r="B584" s="6">
        <v>3258.4535017237026</v>
      </c>
      <c r="C584" s="6">
        <v>441.54649827629737</v>
      </c>
      <c r="D584" s="6">
        <v>0.73054060069975701</v>
      </c>
      <c r="F584" s="6">
        <v>30.674342105263154</v>
      </c>
      <c r="G584" s="6">
        <v>3130</v>
      </c>
    </row>
    <row r="585" spans="1:7" x14ac:dyDescent="0.25">
      <c r="A585" s="6">
        <v>561</v>
      </c>
      <c r="B585" s="6">
        <v>3464.3868062957954</v>
      </c>
      <c r="C585" s="6">
        <v>405.6131937042046</v>
      </c>
      <c r="D585" s="6">
        <v>0.6710887920913744</v>
      </c>
      <c r="F585" s="6">
        <v>30.729166666666664</v>
      </c>
      <c r="G585" s="6">
        <v>3138</v>
      </c>
    </row>
    <row r="586" spans="1:7" x14ac:dyDescent="0.25">
      <c r="A586" s="6">
        <v>562</v>
      </c>
      <c r="B586" s="6">
        <v>3571.6204390281055</v>
      </c>
      <c r="C586" s="6">
        <v>668.37956097189453</v>
      </c>
      <c r="D586" s="6">
        <v>1.1058368889210572</v>
      </c>
      <c r="F586" s="6">
        <v>30.783991228070171</v>
      </c>
      <c r="G586" s="6">
        <v>3140</v>
      </c>
    </row>
    <row r="587" spans="1:7" x14ac:dyDescent="0.25">
      <c r="A587" s="6">
        <v>563</v>
      </c>
      <c r="B587" s="6">
        <v>3227.6723876078968</v>
      </c>
      <c r="C587" s="6">
        <v>-657.67238760789678</v>
      </c>
      <c r="D587" s="6">
        <v>-1.0881218240486896</v>
      </c>
      <c r="F587" s="6">
        <v>30.838815789473681</v>
      </c>
      <c r="G587" s="6">
        <v>3140</v>
      </c>
    </row>
    <row r="588" spans="1:7" x14ac:dyDescent="0.25">
      <c r="A588" s="6">
        <v>564</v>
      </c>
      <c r="B588" s="6">
        <v>3249.3309918041041</v>
      </c>
      <c r="C588" s="6">
        <v>-279.33099180410409</v>
      </c>
      <c r="D588" s="6">
        <v>-0.46215434012781381</v>
      </c>
      <c r="F588" s="6">
        <v>30.893640350877192</v>
      </c>
      <c r="G588" s="6">
        <v>3140</v>
      </c>
    </row>
    <row r="589" spans="1:7" x14ac:dyDescent="0.25">
      <c r="A589" s="6">
        <v>565</v>
      </c>
      <c r="B589" s="6">
        <v>3338.2607497945105</v>
      </c>
      <c r="C589" s="6">
        <v>-338.2607497945105</v>
      </c>
      <c r="D589" s="6">
        <v>-0.55965388087711887</v>
      </c>
      <c r="F589" s="6">
        <v>30.948464912280699</v>
      </c>
      <c r="G589" s="6">
        <v>3140</v>
      </c>
    </row>
    <row r="590" spans="1:7" x14ac:dyDescent="0.25">
      <c r="A590" s="6">
        <v>566</v>
      </c>
      <c r="B590" s="6">
        <v>3356.4469147310001</v>
      </c>
      <c r="C590" s="6">
        <v>-356.44691473100011</v>
      </c>
      <c r="D590" s="6">
        <v>-0.58974296981563978</v>
      </c>
      <c r="F590" s="6">
        <v>31.003289473684209</v>
      </c>
      <c r="G590" s="6">
        <v>3140</v>
      </c>
    </row>
    <row r="591" spans="1:7" x14ac:dyDescent="0.25">
      <c r="A591" s="6">
        <v>567</v>
      </c>
      <c r="B591" s="6">
        <v>3453.6752140031058</v>
      </c>
      <c r="C591" s="6">
        <v>-193.67521400310579</v>
      </c>
      <c r="D591" s="6">
        <v>-0.32043648342999004</v>
      </c>
      <c r="F591" s="6">
        <v>31.058114035087716</v>
      </c>
      <c r="G591" s="6">
        <v>3140</v>
      </c>
    </row>
    <row r="592" spans="1:7" x14ac:dyDescent="0.25">
      <c r="A592" s="6">
        <v>568</v>
      </c>
      <c r="B592" s="6">
        <v>3416.5966252976418</v>
      </c>
      <c r="C592" s="6">
        <v>-86.596625297641822</v>
      </c>
      <c r="D592" s="6">
        <v>-0.14327449297066933</v>
      </c>
      <c r="F592" s="6">
        <v>31.112938596491226</v>
      </c>
      <c r="G592" s="6">
        <v>3140</v>
      </c>
    </row>
    <row r="593" spans="1:7" x14ac:dyDescent="0.25">
      <c r="A593" s="6">
        <v>569</v>
      </c>
      <c r="B593" s="6">
        <v>3420.2456292654811</v>
      </c>
      <c r="C593" s="6">
        <v>79.754370734518943</v>
      </c>
      <c r="D593" s="6">
        <v>0.13195395305426713</v>
      </c>
      <c r="F593" s="6">
        <v>31.167763157894733</v>
      </c>
      <c r="G593" s="6">
        <v>3140</v>
      </c>
    </row>
    <row r="594" spans="1:7" x14ac:dyDescent="0.25">
      <c r="A594" s="6">
        <v>570</v>
      </c>
      <c r="B594" s="6">
        <v>3571.0318900010343</v>
      </c>
      <c r="C594" s="6">
        <v>-696.0318900010343</v>
      </c>
      <c r="D594" s="6">
        <v>-1.1515877874981177</v>
      </c>
      <c r="F594" s="6">
        <v>31.222587719298243</v>
      </c>
      <c r="G594" s="6">
        <v>3146</v>
      </c>
    </row>
    <row r="595" spans="1:7" x14ac:dyDescent="0.25">
      <c r="A595" s="6">
        <v>571</v>
      </c>
      <c r="B595" s="6">
        <v>3244.3871799767089</v>
      </c>
      <c r="C595" s="6">
        <v>315.61282002329108</v>
      </c>
      <c r="D595" s="6">
        <v>0.52218278262526641</v>
      </c>
      <c r="F595" s="6">
        <v>31.277412280701753</v>
      </c>
      <c r="G595" s="6">
        <v>3150</v>
      </c>
    </row>
    <row r="596" spans="1:7" x14ac:dyDescent="0.25">
      <c r="A596" s="6">
        <v>572</v>
      </c>
      <c r="B596" s="6">
        <v>3250.9789290799026</v>
      </c>
      <c r="C596" s="6">
        <v>529.02107092009737</v>
      </c>
      <c r="D596" s="6">
        <v>0.8752676613708813</v>
      </c>
      <c r="F596" s="6">
        <v>31.33223684210526</v>
      </c>
      <c r="G596" s="6">
        <v>3150</v>
      </c>
    </row>
    <row r="597" spans="1:7" x14ac:dyDescent="0.25">
      <c r="A597" s="6">
        <v>573</v>
      </c>
      <c r="B597" s="6">
        <v>3378.8117777596926</v>
      </c>
      <c r="C597" s="6">
        <v>1171.1882222403074</v>
      </c>
      <c r="D597" s="6">
        <v>1.9377360045838778</v>
      </c>
      <c r="F597" s="6">
        <v>31.38706140350877</v>
      </c>
      <c r="G597" s="6">
        <v>3150</v>
      </c>
    </row>
    <row r="598" spans="1:7" x14ac:dyDescent="0.25">
      <c r="A598" s="6">
        <v>574</v>
      </c>
      <c r="B598" s="6">
        <v>3395.8208446420404</v>
      </c>
      <c r="C598" s="6">
        <v>-535.82084464204036</v>
      </c>
      <c r="D598" s="6">
        <v>-0.88651791655089685</v>
      </c>
      <c r="F598" s="6">
        <v>31.441885964912277</v>
      </c>
      <c r="G598" s="6">
        <v>3150</v>
      </c>
    </row>
    <row r="599" spans="1:7" x14ac:dyDescent="0.25">
      <c r="A599" s="6">
        <v>575</v>
      </c>
      <c r="B599" s="6">
        <v>3272.2255489571608</v>
      </c>
      <c r="C599" s="6">
        <v>287.77445104283925</v>
      </c>
      <c r="D599" s="6">
        <v>0.476124080140087</v>
      </c>
      <c r="F599" s="6">
        <v>31.496710526315788</v>
      </c>
      <c r="G599" s="6">
        <v>3150</v>
      </c>
    </row>
    <row r="600" spans="1:7" x14ac:dyDescent="0.25">
      <c r="A600" s="6">
        <v>576</v>
      </c>
      <c r="B600" s="6">
        <v>3358.1537069095057</v>
      </c>
      <c r="C600" s="6">
        <v>276.84629309049433</v>
      </c>
      <c r="D600" s="6">
        <v>0.45804339530572952</v>
      </c>
      <c r="F600" s="6">
        <v>31.551535087719294</v>
      </c>
      <c r="G600" s="6">
        <v>3150</v>
      </c>
    </row>
    <row r="601" spans="1:7" x14ac:dyDescent="0.25">
      <c r="A601" s="6">
        <v>577</v>
      </c>
      <c r="B601" s="6">
        <v>3551.6097721076962</v>
      </c>
      <c r="C601" s="6">
        <v>-581.60977210769624</v>
      </c>
      <c r="D601" s="6">
        <v>-0.96227589607681785</v>
      </c>
      <c r="F601" s="6">
        <v>31.606359649122805</v>
      </c>
      <c r="G601" s="6">
        <v>3150</v>
      </c>
    </row>
    <row r="602" spans="1:7" x14ac:dyDescent="0.25">
      <c r="A602" s="6">
        <v>578</v>
      </c>
      <c r="B602" s="6">
        <v>3428.6030254498874</v>
      </c>
      <c r="C602" s="6">
        <v>-308.60302544988735</v>
      </c>
      <c r="D602" s="6">
        <v>-0.51058504703359642</v>
      </c>
      <c r="F602" s="6">
        <v>31.661184210526311</v>
      </c>
      <c r="G602" s="6">
        <v>3160</v>
      </c>
    </row>
    <row r="603" spans="1:7" x14ac:dyDescent="0.25">
      <c r="A603" s="6">
        <v>579</v>
      </c>
      <c r="B603" s="6">
        <v>3344.2050949679265</v>
      </c>
      <c r="C603" s="6">
        <v>-224.20509496792647</v>
      </c>
      <c r="D603" s="6">
        <v>-0.37094830419269459</v>
      </c>
      <c r="F603" s="6">
        <v>31.716008771929822</v>
      </c>
      <c r="G603" s="6">
        <v>3160</v>
      </c>
    </row>
    <row r="604" spans="1:7" x14ac:dyDescent="0.25">
      <c r="A604" s="6">
        <v>580</v>
      </c>
      <c r="B604" s="6">
        <v>3410.7111350269333</v>
      </c>
      <c r="C604" s="6">
        <v>154.28886497306667</v>
      </c>
      <c r="D604" s="6">
        <v>0.25527159775634084</v>
      </c>
      <c r="F604" s="6">
        <v>31.770833333333332</v>
      </c>
      <c r="G604" s="6">
        <v>3160</v>
      </c>
    </row>
    <row r="605" spans="1:7" x14ac:dyDescent="0.25">
      <c r="A605" s="6">
        <v>581</v>
      </c>
      <c r="B605" s="6">
        <v>3376.6930012622374</v>
      </c>
      <c r="C605" s="6">
        <v>363.30699873776257</v>
      </c>
      <c r="D605" s="6">
        <v>0.60109300862404413</v>
      </c>
      <c r="F605" s="6">
        <v>31.825657894736839</v>
      </c>
      <c r="G605" s="6">
        <v>3160</v>
      </c>
    </row>
    <row r="606" spans="1:7" x14ac:dyDescent="0.25">
      <c r="A606" s="6">
        <v>582</v>
      </c>
      <c r="B606" s="6">
        <v>3240.6204662034556</v>
      </c>
      <c r="C606" s="6">
        <v>579.37953379654437</v>
      </c>
      <c r="D606" s="6">
        <v>0.95858595709668137</v>
      </c>
      <c r="F606" s="6">
        <v>31.880482456140349</v>
      </c>
      <c r="G606" s="6">
        <v>3160</v>
      </c>
    </row>
    <row r="607" spans="1:7" x14ac:dyDescent="0.25">
      <c r="A607" s="6">
        <v>583</v>
      </c>
      <c r="B607" s="6">
        <v>3214.0180501798527</v>
      </c>
      <c r="C607" s="6">
        <v>-814.01805017985271</v>
      </c>
      <c r="D607" s="6">
        <v>-1.3467964023728214</v>
      </c>
      <c r="F607" s="6">
        <v>31.935307017543856</v>
      </c>
      <c r="G607" s="6">
        <v>3160</v>
      </c>
    </row>
    <row r="608" spans="1:7" x14ac:dyDescent="0.25">
      <c r="A608" s="6">
        <v>584</v>
      </c>
      <c r="B608" s="6">
        <v>3321.3693927175773</v>
      </c>
      <c r="C608" s="6">
        <v>-281.36939271757728</v>
      </c>
      <c r="D608" s="6">
        <v>-0.46552688329961772</v>
      </c>
      <c r="F608" s="6">
        <v>31.990131578947366</v>
      </c>
      <c r="G608" s="6">
        <v>3160</v>
      </c>
    </row>
    <row r="609" spans="1:7" x14ac:dyDescent="0.25">
      <c r="A609" s="6">
        <v>585</v>
      </c>
      <c r="B609" s="6">
        <v>3292.2950707802765</v>
      </c>
      <c r="C609" s="6">
        <v>227.70492921972345</v>
      </c>
      <c r="D609" s="6">
        <v>0.37673879517527159</v>
      </c>
      <c r="F609" s="6">
        <v>32.044956140350877</v>
      </c>
      <c r="G609" s="6">
        <v>3160</v>
      </c>
    </row>
    <row r="610" spans="1:7" x14ac:dyDescent="0.25">
      <c r="A610" s="6">
        <v>586</v>
      </c>
      <c r="B610" s="6">
        <v>3308.4801690247255</v>
      </c>
      <c r="C610" s="6">
        <v>321.51983097527454</v>
      </c>
      <c r="D610" s="6">
        <v>0.53195595792174843</v>
      </c>
      <c r="F610" s="6">
        <v>32.099780701754383</v>
      </c>
      <c r="G610" s="6">
        <v>3160</v>
      </c>
    </row>
    <row r="611" spans="1:7" x14ac:dyDescent="0.25">
      <c r="A611" s="6">
        <v>587</v>
      </c>
      <c r="B611" s="6">
        <v>3454.9700218626617</v>
      </c>
      <c r="C611" s="6">
        <v>-214.97002186266172</v>
      </c>
      <c r="D611" s="6">
        <v>-0.35566883559728385</v>
      </c>
      <c r="F611" s="6">
        <v>32.15460526315789</v>
      </c>
      <c r="G611" s="6">
        <v>3160</v>
      </c>
    </row>
    <row r="612" spans="1:7" x14ac:dyDescent="0.25">
      <c r="A612" s="6">
        <v>588</v>
      </c>
      <c r="B612" s="6">
        <v>3436.3718726072225</v>
      </c>
      <c r="C612" s="6">
        <v>413.62812739277751</v>
      </c>
      <c r="D612" s="6">
        <v>0.68434953471820159</v>
      </c>
      <c r="F612" s="6">
        <v>32.209429824561404</v>
      </c>
      <c r="G612" s="6">
        <v>3160</v>
      </c>
    </row>
    <row r="613" spans="1:7" x14ac:dyDescent="0.25">
      <c r="A613" s="6">
        <v>589</v>
      </c>
      <c r="B613" s="6">
        <v>3417.0674645192985</v>
      </c>
      <c r="C613" s="6">
        <v>722.93253548070152</v>
      </c>
      <c r="D613" s="6">
        <v>1.1960950223751794</v>
      </c>
      <c r="F613" s="6">
        <v>32.264254385964911</v>
      </c>
      <c r="G613" s="6">
        <v>3160</v>
      </c>
    </row>
    <row r="614" spans="1:7" x14ac:dyDescent="0.25">
      <c r="A614" s="6">
        <v>590</v>
      </c>
      <c r="B614" s="6">
        <v>3287.5866785637099</v>
      </c>
      <c r="C614" s="6">
        <v>-2232.5866785637099</v>
      </c>
      <c r="D614" s="6">
        <v>-3.6938243642272393</v>
      </c>
      <c r="F614" s="6">
        <v>32.319078947368418</v>
      </c>
      <c r="G614" s="6">
        <v>3160</v>
      </c>
    </row>
    <row r="615" spans="1:7" x14ac:dyDescent="0.25">
      <c r="A615" s="6">
        <v>591</v>
      </c>
      <c r="B615" s="6">
        <v>3357.2708833688994</v>
      </c>
      <c r="C615" s="6">
        <v>-647.27088336889938</v>
      </c>
      <c r="D615" s="6">
        <v>-1.070912490072309</v>
      </c>
      <c r="F615" s="6">
        <v>32.373903508771924</v>
      </c>
      <c r="G615" s="6">
        <v>3170</v>
      </c>
    </row>
    <row r="616" spans="1:7" x14ac:dyDescent="0.25">
      <c r="A616" s="6">
        <v>592</v>
      </c>
      <c r="B616" s="6">
        <v>3418.1268527680259</v>
      </c>
      <c r="C616" s="6">
        <v>-438.12685276802586</v>
      </c>
      <c r="D616" s="6">
        <v>-0.72488278234190495</v>
      </c>
      <c r="F616" s="6">
        <v>32.428728070175438</v>
      </c>
      <c r="G616" s="6">
        <v>3170</v>
      </c>
    </row>
    <row r="617" spans="1:7" x14ac:dyDescent="0.25">
      <c r="A617" s="6">
        <v>593</v>
      </c>
      <c r="B617" s="6">
        <v>3240.5027563980411</v>
      </c>
      <c r="C617" s="6">
        <v>-160.50275639804113</v>
      </c>
      <c r="D617" s="6">
        <v>-0.26555250812932563</v>
      </c>
      <c r="F617" s="6">
        <v>32.483552631578945</v>
      </c>
      <c r="G617" s="6">
        <v>3170</v>
      </c>
    </row>
    <row r="618" spans="1:7" x14ac:dyDescent="0.25">
      <c r="A618" s="6">
        <v>594</v>
      </c>
      <c r="B618" s="6">
        <v>3401.0000760802641</v>
      </c>
      <c r="C618" s="6">
        <v>-181.00007608026408</v>
      </c>
      <c r="D618" s="6">
        <v>-0.29946541264072335</v>
      </c>
      <c r="F618" s="6">
        <v>32.538377192982452</v>
      </c>
      <c r="G618" s="6">
        <v>3170</v>
      </c>
    </row>
    <row r="619" spans="1:7" x14ac:dyDescent="0.25">
      <c r="A619" s="6">
        <v>595</v>
      </c>
      <c r="B619" s="6">
        <v>3414.3601389947726</v>
      </c>
      <c r="C619" s="6">
        <v>-64.360138994772569</v>
      </c>
      <c r="D619" s="6">
        <v>-0.10648412972565285</v>
      </c>
      <c r="F619" s="6">
        <v>32.593201754385959</v>
      </c>
      <c r="G619" s="6">
        <v>3170</v>
      </c>
    </row>
    <row r="620" spans="1:7" x14ac:dyDescent="0.25">
      <c r="A620" s="6">
        <v>596</v>
      </c>
      <c r="B620" s="6">
        <v>3405.3553388805885</v>
      </c>
      <c r="C620" s="6">
        <v>-25.355338880588533</v>
      </c>
      <c r="D620" s="6">
        <v>-4.1950518391791737E-2</v>
      </c>
      <c r="F620" s="6">
        <v>32.648026315789473</v>
      </c>
      <c r="G620" s="6">
        <v>3170</v>
      </c>
    </row>
    <row r="621" spans="1:7" x14ac:dyDescent="0.25">
      <c r="A621" s="6">
        <v>597</v>
      </c>
      <c r="B621" s="6">
        <v>3321.6048123284054</v>
      </c>
      <c r="C621" s="6">
        <v>168.39518767159461</v>
      </c>
      <c r="D621" s="6">
        <v>0.2786105699780132</v>
      </c>
      <c r="F621" s="6">
        <v>32.702850877192979</v>
      </c>
      <c r="G621" s="6">
        <v>3170</v>
      </c>
    </row>
    <row r="622" spans="1:7" x14ac:dyDescent="0.25">
      <c r="A622" s="6">
        <v>598</v>
      </c>
      <c r="B622" s="6">
        <v>3441.3156844346177</v>
      </c>
      <c r="C622" s="6">
        <v>478.68431556538235</v>
      </c>
      <c r="D622" s="6">
        <v>0.79198528083414443</v>
      </c>
      <c r="F622" s="6">
        <v>32.757675438596486</v>
      </c>
      <c r="G622" s="6">
        <v>3170</v>
      </c>
    </row>
    <row r="623" spans="1:7" x14ac:dyDescent="0.25">
      <c r="A623" s="6">
        <v>599</v>
      </c>
      <c r="B623" s="6">
        <v>3398.4693152638592</v>
      </c>
      <c r="C623" s="6">
        <v>-58.469315263859244</v>
      </c>
      <c r="D623" s="6">
        <v>-9.6737736256793549E-2</v>
      </c>
      <c r="F623" s="6">
        <v>32.8125</v>
      </c>
      <c r="G623" s="6">
        <v>3170</v>
      </c>
    </row>
    <row r="624" spans="1:7" x14ac:dyDescent="0.25">
      <c r="A624" s="6">
        <v>600</v>
      </c>
      <c r="B624" s="6">
        <v>3289.9997295747003</v>
      </c>
      <c r="C624" s="6">
        <v>1190.0002704252997</v>
      </c>
      <c r="D624" s="6">
        <v>1.968860620077618</v>
      </c>
      <c r="F624" s="6">
        <v>32.867324561403507</v>
      </c>
      <c r="G624" s="6">
        <v>3170</v>
      </c>
    </row>
    <row r="625" spans="1:7" x14ac:dyDescent="0.25">
      <c r="A625" s="6">
        <v>601</v>
      </c>
      <c r="B625" s="6">
        <v>3293.2367492235899</v>
      </c>
      <c r="C625" s="6">
        <v>-253.23674922358987</v>
      </c>
      <c r="D625" s="6">
        <v>-0.41898130235264969</v>
      </c>
      <c r="F625" s="6">
        <v>32.922149122807014</v>
      </c>
      <c r="G625" s="6">
        <v>3180</v>
      </c>
    </row>
    <row r="626" spans="1:7" x14ac:dyDescent="0.25">
      <c r="A626" s="6">
        <v>602</v>
      </c>
      <c r="B626" s="6">
        <v>3381.9310876031682</v>
      </c>
      <c r="C626" s="6">
        <v>-181.93108760316818</v>
      </c>
      <c r="D626" s="6">
        <v>-0.3010057752522623</v>
      </c>
      <c r="F626" s="6">
        <v>32.97697368421052</v>
      </c>
      <c r="G626" s="6">
        <v>3180</v>
      </c>
    </row>
    <row r="627" spans="1:7" x14ac:dyDescent="0.25">
      <c r="A627" s="6">
        <v>603</v>
      </c>
      <c r="B627" s="6">
        <v>3521.0052227000115</v>
      </c>
      <c r="C627" s="6">
        <v>78.994777299988527</v>
      </c>
      <c r="D627" s="6">
        <v>0.13069720241505767</v>
      </c>
      <c r="F627" s="6">
        <v>33.031798245614034</v>
      </c>
      <c r="G627" s="6">
        <v>3180</v>
      </c>
    </row>
    <row r="628" spans="1:7" x14ac:dyDescent="0.25">
      <c r="A628" s="6">
        <v>604</v>
      </c>
      <c r="B628" s="6">
        <v>3458.8544454413291</v>
      </c>
      <c r="C628" s="6">
        <v>41.145554558670938</v>
      </c>
      <c r="D628" s="6">
        <v>6.8075498867634573E-2</v>
      </c>
      <c r="F628" s="6">
        <v>33.086622807017541</v>
      </c>
      <c r="G628" s="6">
        <v>3180</v>
      </c>
    </row>
    <row r="629" spans="1:7" x14ac:dyDescent="0.25">
      <c r="A629" s="6">
        <v>605</v>
      </c>
      <c r="B629" s="6">
        <v>3261.2196821509356</v>
      </c>
      <c r="C629" s="6">
        <v>438.78031784906443</v>
      </c>
      <c r="D629" s="6">
        <v>0.72596394315894652</v>
      </c>
      <c r="F629" s="6">
        <v>33.141447368421048</v>
      </c>
      <c r="G629" s="6">
        <v>3180</v>
      </c>
    </row>
    <row r="630" spans="1:7" x14ac:dyDescent="0.25">
      <c r="A630" s="6">
        <v>606</v>
      </c>
      <c r="B630" s="6">
        <v>3473.4504613126865</v>
      </c>
      <c r="C630" s="6">
        <v>286.54953868731354</v>
      </c>
      <c r="D630" s="6">
        <v>0.47409745732345587</v>
      </c>
      <c r="F630" s="6">
        <v>33.196271929824562</v>
      </c>
      <c r="G630" s="6">
        <v>3180</v>
      </c>
    </row>
    <row r="631" spans="1:7" x14ac:dyDescent="0.25">
      <c r="A631" s="6">
        <v>607</v>
      </c>
      <c r="B631" s="6">
        <v>3429.132719574251</v>
      </c>
      <c r="C631" s="6">
        <v>550.86728042574896</v>
      </c>
      <c r="D631" s="6">
        <v>0.91141230995845723</v>
      </c>
      <c r="F631" s="6">
        <v>33.251096491228068</v>
      </c>
      <c r="G631" s="6">
        <v>3180</v>
      </c>
    </row>
    <row r="632" spans="1:7" x14ac:dyDescent="0.25">
      <c r="A632" s="6">
        <v>608</v>
      </c>
      <c r="B632" s="6">
        <v>3451.6741473110646</v>
      </c>
      <c r="C632" s="6">
        <v>178.32585268893536</v>
      </c>
      <c r="D632" s="6">
        <v>0.29504089841553266</v>
      </c>
      <c r="F632" s="6">
        <v>33.305921052631575</v>
      </c>
      <c r="G632" s="6">
        <v>3180</v>
      </c>
    </row>
    <row r="633" spans="1:7" x14ac:dyDescent="0.25">
      <c r="A633" s="6">
        <v>609</v>
      </c>
      <c r="B633" s="6">
        <v>3368.100185467003</v>
      </c>
      <c r="C633" s="6">
        <v>851.89981453299697</v>
      </c>
      <c r="D633" s="6">
        <v>1.4094719461584628</v>
      </c>
      <c r="F633" s="6">
        <v>33.360745614035082</v>
      </c>
      <c r="G633" s="6">
        <v>3180</v>
      </c>
    </row>
    <row r="634" spans="1:7" x14ac:dyDescent="0.25">
      <c r="A634" s="6">
        <v>610</v>
      </c>
      <c r="B634" s="6">
        <v>3356.6234794391212</v>
      </c>
      <c r="C634" s="6">
        <v>-396.62347943912118</v>
      </c>
      <c r="D634" s="6">
        <v>-0.65621527076356234</v>
      </c>
      <c r="F634" s="6">
        <v>33.415570175438596</v>
      </c>
      <c r="G634" s="6">
        <v>3180</v>
      </c>
    </row>
    <row r="635" spans="1:7" x14ac:dyDescent="0.25">
      <c r="A635" s="6">
        <v>611</v>
      </c>
      <c r="B635" s="6">
        <v>3327.0194633774572</v>
      </c>
      <c r="C635" s="6">
        <v>-337.01946337745721</v>
      </c>
      <c r="D635" s="6">
        <v>-0.5576001671045161</v>
      </c>
      <c r="F635" s="6">
        <v>33.470394736842103</v>
      </c>
      <c r="G635" s="6">
        <v>3180</v>
      </c>
    </row>
    <row r="636" spans="1:7" x14ac:dyDescent="0.25">
      <c r="A636" s="6">
        <v>612</v>
      </c>
      <c r="B636" s="6">
        <v>3314.6599338089691</v>
      </c>
      <c r="C636" s="6">
        <v>-294.65993380896907</v>
      </c>
      <c r="D636" s="6">
        <v>-0.4875161413062673</v>
      </c>
      <c r="F636" s="6">
        <v>33.525219298245609</v>
      </c>
      <c r="G636" s="6">
        <v>3180</v>
      </c>
    </row>
    <row r="637" spans="1:7" x14ac:dyDescent="0.25">
      <c r="A637" s="6">
        <v>613</v>
      </c>
      <c r="B637" s="6">
        <v>3442.7282020995876</v>
      </c>
      <c r="C637" s="6">
        <v>-92.728202099587634</v>
      </c>
      <c r="D637" s="6">
        <v>-0.15341921344205042</v>
      </c>
      <c r="F637" s="6">
        <v>33.580043859649123</v>
      </c>
      <c r="G637" s="6">
        <v>3180</v>
      </c>
    </row>
    <row r="638" spans="1:7" x14ac:dyDescent="0.25">
      <c r="A638" s="6">
        <v>614</v>
      </c>
      <c r="B638" s="6">
        <v>3238.2074151924649</v>
      </c>
      <c r="C638" s="6">
        <v>271.79258480753515</v>
      </c>
      <c r="D638" s="6">
        <v>0.44968201298425975</v>
      </c>
      <c r="F638" s="6">
        <v>33.63486842105263</v>
      </c>
      <c r="G638" s="6">
        <v>3180</v>
      </c>
    </row>
    <row r="639" spans="1:7" x14ac:dyDescent="0.25">
      <c r="A639" s="6">
        <v>615</v>
      </c>
      <c r="B639" s="6">
        <v>3386.9926092359774</v>
      </c>
      <c r="C639" s="6">
        <v>673.0073907640226</v>
      </c>
      <c r="D639" s="6">
        <v>1.1134936534282507</v>
      </c>
      <c r="F639" s="6">
        <v>33.689692982456137</v>
      </c>
      <c r="G639" s="6">
        <v>3190</v>
      </c>
    </row>
    <row r="640" spans="1:7" x14ac:dyDescent="0.25">
      <c r="A640" s="6">
        <v>616</v>
      </c>
      <c r="B640" s="6">
        <v>3441.0802648237895</v>
      </c>
      <c r="C640" s="6">
        <v>668.91973517621045</v>
      </c>
      <c r="D640" s="6">
        <v>1.1067306094901117</v>
      </c>
      <c r="F640" s="6">
        <v>33.744517543859644</v>
      </c>
      <c r="G640" s="6">
        <v>3190</v>
      </c>
    </row>
    <row r="641" spans="1:7" x14ac:dyDescent="0.25">
      <c r="A641" s="6">
        <v>617</v>
      </c>
      <c r="B641" s="6">
        <v>3336.2008281997628</v>
      </c>
      <c r="C641" s="6">
        <v>963.79917180023722</v>
      </c>
      <c r="D641" s="6">
        <v>1.5946099191580205</v>
      </c>
      <c r="F641" s="6">
        <v>33.799342105263158</v>
      </c>
      <c r="G641" s="6">
        <v>3190</v>
      </c>
    </row>
    <row r="642" spans="1:7" x14ac:dyDescent="0.25">
      <c r="A642" s="6">
        <v>618</v>
      </c>
      <c r="B642" s="6">
        <v>3363.2740834450219</v>
      </c>
      <c r="C642" s="6">
        <v>-1143.2740834450219</v>
      </c>
      <c r="D642" s="6">
        <v>-1.8915519406107022</v>
      </c>
      <c r="F642" s="6">
        <v>33.854166666666664</v>
      </c>
      <c r="G642" s="6">
        <v>3190</v>
      </c>
    </row>
    <row r="643" spans="1:7" x14ac:dyDescent="0.25">
      <c r="A643" s="6">
        <v>619</v>
      </c>
      <c r="B643" s="6">
        <v>3462.5034494091683</v>
      </c>
      <c r="C643" s="6">
        <v>-622.5034494091683</v>
      </c>
      <c r="D643" s="6">
        <v>-1.0299346629275641</v>
      </c>
      <c r="F643" s="6">
        <v>33.908991228070171</v>
      </c>
      <c r="G643" s="6">
        <v>3190</v>
      </c>
    </row>
    <row r="644" spans="1:7" x14ac:dyDescent="0.25">
      <c r="A644" s="6">
        <v>620</v>
      </c>
      <c r="B644" s="6">
        <v>3273.4615019140092</v>
      </c>
      <c r="C644" s="6">
        <v>56.538498085990796</v>
      </c>
      <c r="D644" s="6">
        <v>9.3543190843189614E-2</v>
      </c>
      <c r="F644" s="6">
        <v>33.963815789473678</v>
      </c>
      <c r="G644" s="6">
        <v>3190</v>
      </c>
    </row>
    <row r="645" spans="1:7" x14ac:dyDescent="0.25">
      <c r="A645" s="6">
        <v>621</v>
      </c>
      <c r="B645" s="6">
        <v>3342.8514322056635</v>
      </c>
      <c r="C645" s="6">
        <v>-2.8514322056635137</v>
      </c>
      <c r="D645" s="6">
        <v>-4.7177069787938085E-3</v>
      </c>
      <c r="F645" s="6">
        <v>34.018640350877192</v>
      </c>
      <c r="G645" s="6">
        <v>3190</v>
      </c>
    </row>
    <row r="646" spans="1:7" x14ac:dyDescent="0.25">
      <c r="A646" s="6">
        <v>622</v>
      </c>
      <c r="B646" s="6">
        <v>3396.173974058283</v>
      </c>
      <c r="C646" s="6">
        <v>443.82602594171703</v>
      </c>
      <c r="D646" s="6">
        <v>0.73431208913077917</v>
      </c>
      <c r="F646" s="6">
        <v>34.073464912280699</v>
      </c>
      <c r="G646" s="6">
        <v>3190</v>
      </c>
    </row>
    <row r="647" spans="1:7" x14ac:dyDescent="0.25">
      <c r="A647" s="6">
        <v>623</v>
      </c>
      <c r="B647" s="6">
        <v>3360.8610324340316</v>
      </c>
      <c r="C647" s="6">
        <v>-20.861032434031586</v>
      </c>
      <c r="D647" s="6">
        <v>-3.4514668840241229E-2</v>
      </c>
      <c r="F647" s="6">
        <v>34.128289473684205</v>
      </c>
      <c r="G647" s="6">
        <v>3190</v>
      </c>
    </row>
    <row r="648" spans="1:7" x14ac:dyDescent="0.25">
      <c r="A648" s="6">
        <v>624</v>
      </c>
      <c r="B648" s="6">
        <v>3365.9225540668408</v>
      </c>
      <c r="C648" s="6">
        <v>-15.922554066840803</v>
      </c>
      <c r="D648" s="6">
        <v>-2.6343934915288306E-2</v>
      </c>
      <c r="F648" s="6">
        <v>34.183114035087719</v>
      </c>
      <c r="G648" s="6">
        <v>3190</v>
      </c>
    </row>
    <row r="649" spans="1:7" x14ac:dyDescent="0.25">
      <c r="A649" s="6">
        <v>625</v>
      </c>
      <c r="B649" s="6">
        <v>3501.7008146120875</v>
      </c>
      <c r="C649" s="6">
        <v>268.29918538791253</v>
      </c>
      <c r="D649" s="6">
        <v>0.44390216845948594</v>
      </c>
      <c r="F649" s="6">
        <v>34.237938596491226</v>
      </c>
      <c r="G649" s="6">
        <v>3190</v>
      </c>
    </row>
    <row r="650" spans="1:7" x14ac:dyDescent="0.25">
      <c r="A650" s="6">
        <v>626</v>
      </c>
      <c r="B650" s="6">
        <v>3413.8892997731159</v>
      </c>
      <c r="C650" s="6">
        <v>646.11070022688409</v>
      </c>
      <c r="D650" s="6">
        <v>1.0689929620207939</v>
      </c>
      <c r="F650" s="6">
        <v>34.292763157894733</v>
      </c>
      <c r="G650" s="6">
        <v>3195</v>
      </c>
    </row>
    <row r="651" spans="1:7" x14ac:dyDescent="0.25">
      <c r="A651" s="6">
        <v>627</v>
      </c>
      <c r="B651" s="6">
        <v>3420.8930331952588</v>
      </c>
      <c r="C651" s="6">
        <v>1119.1069668047412</v>
      </c>
      <c r="D651" s="6">
        <v>1.8515673410804301</v>
      </c>
      <c r="F651" s="6">
        <v>34.34758771929824</v>
      </c>
      <c r="G651" s="6">
        <v>3200</v>
      </c>
    </row>
    <row r="652" spans="1:7" x14ac:dyDescent="0.25">
      <c r="A652" s="6">
        <v>628</v>
      </c>
      <c r="B652" s="6">
        <v>3419.2450959194607</v>
      </c>
      <c r="C652" s="6">
        <v>-179.24509591946071</v>
      </c>
      <c r="D652" s="6">
        <v>-0.29656179033617686</v>
      </c>
      <c r="F652" s="6">
        <v>34.402412280701753</v>
      </c>
      <c r="G652" s="6">
        <v>3200</v>
      </c>
    </row>
    <row r="653" spans="1:7" x14ac:dyDescent="0.25">
      <c r="A653" s="6">
        <v>629</v>
      </c>
      <c r="B653" s="6">
        <v>3355.9760755093434</v>
      </c>
      <c r="C653" s="6">
        <v>-25.976075509343445</v>
      </c>
      <c r="D653" s="6">
        <v>-4.2977529842266868E-2</v>
      </c>
      <c r="F653" s="6">
        <v>34.45723684210526</v>
      </c>
      <c r="G653" s="6">
        <v>3200</v>
      </c>
    </row>
    <row r="654" spans="1:7" x14ac:dyDescent="0.25">
      <c r="A654" s="6">
        <v>630</v>
      </c>
      <c r="B654" s="6">
        <v>3323.9001535339817</v>
      </c>
      <c r="C654" s="6">
        <v>-273.90015353398167</v>
      </c>
      <c r="D654" s="6">
        <v>-0.45316899460328464</v>
      </c>
      <c r="F654" s="6">
        <v>34.512061403508767</v>
      </c>
      <c r="G654" s="6">
        <v>3200</v>
      </c>
    </row>
    <row r="655" spans="1:7" x14ac:dyDescent="0.25">
      <c r="A655" s="6">
        <v>631</v>
      </c>
      <c r="B655" s="6">
        <v>3287.5866785637099</v>
      </c>
      <c r="C655" s="6">
        <v>202.41332143629006</v>
      </c>
      <c r="D655" s="6">
        <v>0.33489372016074759</v>
      </c>
      <c r="F655" s="6">
        <v>34.566885964912281</v>
      </c>
      <c r="G655" s="6">
        <v>3200</v>
      </c>
    </row>
    <row r="656" spans="1:7" x14ac:dyDescent="0.25">
      <c r="A656" s="6">
        <v>632</v>
      </c>
      <c r="B656" s="6">
        <v>3258.7477762372378</v>
      </c>
      <c r="C656" s="6">
        <v>861.25222376276224</v>
      </c>
      <c r="D656" s="6">
        <v>1.4249455478818929</v>
      </c>
      <c r="F656" s="6">
        <v>34.621710526315788</v>
      </c>
      <c r="G656" s="6">
        <v>3200</v>
      </c>
    </row>
    <row r="657" spans="1:7" x14ac:dyDescent="0.25">
      <c r="A657" s="6">
        <v>633</v>
      </c>
      <c r="B657" s="6">
        <v>3407.8272447942859</v>
      </c>
      <c r="C657" s="6">
        <v>1542.1727552057141</v>
      </c>
      <c r="D657" s="6">
        <v>2.5515315269600443</v>
      </c>
      <c r="F657" s="6">
        <v>34.676535087719294</v>
      </c>
      <c r="G657" s="6">
        <v>3200</v>
      </c>
    </row>
    <row r="658" spans="1:7" x14ac:dyDescent="0.25">
      <c r="A658" s="6">
        <v>634</v>
      </c>
      <c r="B658" s="6">
        <v>3463.9159670741387</v>
      </c>
      <c r="C658" s="6">
        <v>-113.91596707413873</v>
      </c>
      <c r="D658" s="6">
        <v>-0.18847446269081281</v>
      </c>
      <c r="F658" s="6">
        <v>34.731359649122801</v>
      </c>
      <c r="G658" s="6">
        <v>3200</v>
      </c>
    </row>
    <row r="659" spans="1:7" x14ac:dyDescent="0.25">
      <c r="A659" s="6">
        <v>635</v>
      </c>
      <c r="B659" s="6">
        <v>3419.7747900438244</v>
      </c>
      <c r="C659" s="6">
        <v>280.2252099561756</v>
      </c>
      <c r="D659" s="6">
        <v>0.4636338279473779</v>
      </c>
      <c r="F659" s="6">
        <v>34.786184210526315</v>
      </c>
      <c r="G659" s="6">
        <v>3200</v>
      </c>
    </row>
    <row r="660" spans="1:7" x14ac:dyDescent="0.25">
      <c r="A660" s="6">
        <v>636</v>
      </c>
      <c r="B660" s="6">
        <v>3390.9947426200592</v>
      </c>
      <c r="C660" s="6">
        <v>-190.99474262005924</v>
      </c>
      <c r="D660" s="6">
        <v>-0.31600163187534358</v>
      </c>
      <c r="F660" s="6">
        <v>34.841008771929822</v>
      </c>
      <c r="G660" s="6">
        <v>3200</v>
      </c>
    </row>
    <row r="661" spans="1:7" x14ac:dyDescent="0.25">
      <c r="A661" s="6">
        <v>637</v>
      </c>
      <c r="B661" s="6">
        <v>3485.9277006865887</v>
      </c>
      <c r="C661" s="6">
        <v>-195.92770068658865</v>
      </c>
      <c r="D661" s="6">
        <v>-0.32416323243885681</v>
      </c>
      <c r="F661" s="6">
        <v>34.895833333333329</v>
      </c>
      <c r="G661" s="6">
        <v>3200</v>
      </c>
    </row>
    <row r="662" spans="1:7" x14ac:dyDescent="0.25">
      <c r="A662" s="6">
        <v>638</v>
      </c>
      <c r="B662" s="6">
        <v>3367.2173619263967</v>
      </c>
      <c r="C662" s="6">
        <v>32.782638073603266</v>
      </c>
      <c r="D662" s="6">
        <v>5.4239017191405184E-2</v>
      </c>
      <c r="F662" s="6">
        <v>34.950657894736842</v>
      </c>
      <c r="G662" s="6">
        <v>3200</v>
      </c>
    </row>
    <row r="663" spans="1:7" x14ac:dyDescent="0.25">
      <c r="A663" s="6">
        <v>639</v>
      </c>
      <c r="B663" s="6">
        <v>3367.982475661589</v>
      </c>
      <c r="C663" s="6">
        <v>-647.98247566158898</v>
      </c>
      <c r="D663" s="6">
        <v>-1.0720898226136928</v>
      </c>
      <c r="F663" s="6">
        <v>35.005482456140349</v>
      </c>
      <c r="G663" s="6">
        <v>3200</v>
      </c>
    </row>
    <row r="664" spans="1:7" x14ac:dyDescent="0.25">
      <c r="A664" s="6">
        <v>640</v>
      </c>
      <c r="B664" s="6">
        <v>3389.9942092740389</v>
      </c>
      <c r="C664" s="6">
        <v>-1.9942092740388944</v>
      </c>
      <c r="D664" s="6">
        <v>-3.2994279122688839E-3</v>
      </c>
      <c r="F664" s="6">
        <v>35.060307017543856</v>
      </c>
      <c r="G664" s="6">
        <v>3200</v>
      </c>
    </row>
    <row r="665" spans="1:7" x14ac:dyDescent="0.25">
      <c r="A665" s="6">
        <v>641</v>
      </c>
      <c r="B665" s="6">
        <v>3330.5507575398824</v>
      </c>
      <c r="C665" s="6">
        <v>109.4492424601176</v>
      </c>
      <c r="D665" s="6">
        <v>0.18108424740108472</v>
      </c>
      <c r="F665" s="6">
        <v>35.115131578947363</v>
      </c>
      <c r="G665" s="6">
        <v>3200</v>
      </c>
    </row>
    <row r="666" spans="1:7" x14ac:dyDescent="0.25">
      <c r="A666" s="6">
        <v>642</v>
      </c>
      <c r="B666" s="6">
        <v>3512.0592774885345</v>
      </c>
      <c r="C666" s="6">
        <v>87.940722511465538</v>
      </c>
      <c r="D666" s="6">
        <v>0.14549830765342381</v>
      </c>
      <c r="F666" s="6">
        <v>35.169956140350877</v>
      </c>
      <c r="G666" s="6">
        <v>3200</v>
      </c>
    </row>
    <row r="667" spans="1:7" x14ac:dyDescent="0.25">
      <c r="A667" s="6">
        <v>643</v>
      </c>
      <c r="B667" s="6">
        <v>3309.6572670788669</v>
      </c>
      <c r="C667" s="6">
        <v>-639.65726707886688</v>
      </c>
      <c r="D667" s="6">
        <v>-1.0583157288258018</v>
      </c>
      <c r="F667" s="6">
        <v>35.224780701754383</v>
      </c>
      <c r="G667" s="6">
        <v>3200</v>
      </c>
    </row>
    <row r="668" spans="1:7" x14ac:dyDescent="0.25">
      <c r="A668" s="6">
        <v>644</v>
      </c>
      <c r="B668" s="6">
        <v>3381.4602483815115</v>
      </c>
      <c r="C668" s="6">
        <v>318.53975161848848</v>
      </c>
      <c r="D668" s="6">
        <v>0.52702540367222261</v>
      </c>
      <c r="F668" s="6">
        <v>35.27960526315789</v>
      </c>
      <c r="G668" s="6">
        <v>3200</v>
      </c>
    </row>
    <row r="669" spans="1:7" x14ac:dyDescent="0.25">
      <c r="A669" s="6">
        <v>645</v>
      </c>
      <c r="B669" s="6">
        <v>3368.1590403697101</v>
      </c>
      <c r="C669" s="6">
        <v>-1188.1590403697101</v>
      </c>
      <c r="D669" s="6">
        <v>-1.965814296947239</v>
      </c>
      <c r="F669" s="6">
        <v>35.334429824561397</v>
      </c>
      <c r="G669" s="6">
        <v>3200</v>
      </c>
    </row>
    <row r="670" spans="1:7" x14ac:dyDescent="0.25">
      <c r="A670" s="6">
        <v>646</v>
      </c>
      <c r="B670" s="6">
        <v>3339.732122362188</v>
      </c>
      <c r="C670" s="6">
        <v>-539.73212236218797</v>
      </c>
      <c r="D670" s="6">
        <v>-0.89298914254031059</v>
      </c>
      <c r="F670" s="6">
        <v>35.389254385964911</v>
      </c>
      <c r="G670" s="6">
        <v>3200</v>
      </c>
    </row>
    <row r="671" spans="1:7" x14ac:dyDescent="0.25">
      <c r="A671" s="6">
        <v>647</v>
      </c>
      <c r="B671" s="6">
        <v>3379.5180365921779</v>
      </c>
      <c r="C671" s="6">
        <v>-109.51803659217785</v>
      </c>
      <c r="D671" s="6">
        <v>-0.18119806759161075</v>
      </c>
      <c r="F671" s="6">
        <v>35.444078947368418</v>
      </c>
      <c r="G671" s="6">
        <v>3200</v>
      </c>
    </row>
    <row r="672" spans="1:7" x14ac:dyDescent="0.25">
      <c r="A672" s="6">
        <v>648</v>
      </c>
      <c r="B672" s="6">
        <v>3330.3153379290543</v>
      </c>
      <c r="C672" s="6">
        <v>49.684662070945706</v>
      </c>
      <c r="D672" s="6">
        <v>8.2203489364240184E-2</v>
      </c>
      <c r="F672" s="6">
        <v>35.498903508771924</v>
      </c>
      <c r="G672" s="6">
        <v>3200</v>
      </c>
    </row>
    <row r="673" spans="1:7" x14ac:dyDescent="0.25">
      <c r="A673" s="6">
        <v>649</v>
      </c>
      <c r="B673" s="6">
        <v>3278.817298060354</v>
      </c>
      <c r="C673" s="6">
        <v>201.18270193964599</v>
      </c>
      <c r="D673" s="6">
        <v>0.3328576548543285</v>
      </c>
      <c r="F673" s="6">
        <v>35.553728070175438</v>
      </c>
      <c r="G673" s="6">
        <v>3200</v>
      </c>
    </row>
    <row r="674" spans="1:7" x14ac:dyDescent="0.25">
      <c r="A674" s="6">
        <v>650</v>
      </c>
      <c r="B674" s="6">
        <v>3437.5489706613644</v>
      </c>
      <c r="C674" s="6">
        <v>302.45102933863564</v>
      </c>
      <c r="D674" s="6">
        <v>0.50040654272621066</v>
      </c>
      <c r="F674" s="6">
        <v>35.608552631578945</v>
      </c>
      <c r="G674" s="6">
        <v>3200</v>
      </c>
    </row>
    <row r="675" spans="1:7" x14ac:dyDescent="0.25">
      <c r="A675" s="6">
        <v>651</v>
      </c>
      <c r="B675" s="6">
        <v>3395.2322956149696</v>
      </c>
      <c r="C675" s="6">
        <v>-355.23229561496964</v>
      </c>
      <c r="D675" s="6">
        <v>-0.58773337720849594</v>
      </c>
      <c r="F675" s="6">
        <v>35.663377192982452</v>
      </c>
      <c r="G675" s="6">
        <v>3200</v>
      </c>
    </row>
    <row r="676" spans="1:7" x14ac:dyDescent="0.25">
      <c r="A676" s="6">
        <v>652</v>
      </c>
      <c r="B676" s="6">
        <v>3414.3012840920655</v>
      </c>
      <c r="C676" s="6">
        <v>-244.30128409206554</v>
      </c>
      <c r="D676" s="6">
        <v>-0.40419753645211975</v>
      </c>
      <c r="F676" s="6">
        <v>35.718201754385959</v>
      </c>
      <c r="G676" s="6">
        <v>3205</v>
      </c>
    </row>
    <row r="677" spans="1:7" x14ac:dyDescent="0.25">
      <c r="A677" s="6">
        <v>653</v>
      </c>
      <c r="B677" s="6">
        <v>3306.8910866516339</v>
      </c>
      <c r="C677" s="6">
        <v>-86.891086651633941</v>
      </c>
      <c r="D677" s="6">
        <v>-0.14376168056080543</v>
      </c>
      <c r="F677" s="6">
        <v>35.773026315789473</v>
      </c>
      <c r="G677" s="6">
        <v>3210</v>
      </c>
    </row>
    <row r="678" spans="1:7" x14ac:dyDescent="0.25">
      <c r="A678" s="6">
        <v>654</v>
      </c>
      <c r="B678" s="6">
        <v>3396.8213779880607</v>
      </c>
      <c r="C678" s="6">
        <v>-116.8213779880607</v>
      </c>
      <c r="D678" s="6">
        <v>-0.19328147767705331</v>
      </c>
      <c r="F678" s="6">
        <v>35.827850877192979</v>
      </c>
      <c r="G678" s="6">
        <v>3210</v>
      </c>
    </row>
    <row r="679" spans="1:7" x14ac:dyDescent="0.25">
      <c r="A679" s="6">
        <v>655</v>
      </c>
      <c r="B679" s="6">
        <v>3300.4170473538547</v>
      </c>
      <c r="C679" s="6">
        <v>-20.417047353854741</v>
      </c>
      <c r="D679" s="6">
        <v>-3.3780093595187057E-2</v>
      </c>
      <c r="F679" s="6">
        <v>35.882675438596486</v>
      </c>
      <c r="G679" s="6">
        <v>3210</v>
      </c>
    </row>
    <row r="680" spans="1:7" x14ac:dyDescent="0.25">
      <c r="A680" s="6">
        <v>656</v>
      </c>
      <c r="B680" s="6">
        <v>3408.8277781403062</v>
      </c>
      <c r="C680" s="6">
        <v>-268.82777814030624</v>
      </c>
      <c r="D680" s="6">
        <v>-0.44477672746599312</v>
      </c>
      <c r="F680" s="6">
        <v>35.9375</v>
      </c>
      <c r="G680" s="6">
        <v>3210</v>
      </c>
    </row>
    <row r="681" spans="1:7" x14ac:dyDescent="0.25">
      <c r="A681" s="6">
        <v>657</v>
      </c>
      <c r="B681" s="6">
        <v>3250.1549604420034</v>
      </c>
      <c r="C681" s="6">
        <v>-120.15496044200336</v>
      </c>
      <c r="D681" s="6">
        <v>-0.19879690433742181</v>
      </c>
      <c r="F681" s="6">
        <v>35.992324561403507</v>
      </c>
      <c r="G681" s="6">
        <v>3210</v>
      </c>
    </row>
    <row r="682" spans="1:7" x14ac:dyDescent="0.25">
      <c r="A682" s="6">
        <v>658</v>
      </c>
      <c r="B682" s="6">
        <v>3460.7378023279562</v>
      </c>
      <c r="C682" s="6">
        <v>139.26219767204384</v>
      </c>
      <c r="D682" s="6">
        <v>0.23040991138931319</v>
      </c>
      <c r="F682" s="6">
        <v>36.047149122807014</v>
      </c>
      <c r="G682" s="6">
        <v>3210</v>
      </c>
    </row>
    <row r="683" spans="1:7" x14ac:dyDescent="0.25">
      <c r="A683" s="6">
        <v>659</v>
      </c>
      <c r="B683" s="6">
        <v>3238.7371093168285</v>
      </c>
      <c r="C683" s="6">
        <v>301.26289068317146</v>
      </c>
      <c r="D683" s="6">
        <v>0.49844076215617822</v>
      </c>
      <c r="F683" s="6">
        <v>36.10197368421052</v>
      </c>
      <c r="G683" s="6">
        <v>3210</v>
      </c>
    </row>
    <row r="684" spans="1:7" x14ac:dyDescent="0.25">
      <c r="A684" s="6">
        <v>660</v>
      </c>
      <c r="B684" s="6">
        <v>3428.0144764228162</v>
      </c>
      <c r="C684" s="6">
        <v>411.98552357718381</v>
      </c>
      <c r="D684" s="6">
        <v>0.68163183956527873</v>
      </c>
      <c r="F684" s="6">
        <v>36.156798245614034</v>
      </c>
      <c r="G684" s="6">
        <v>3220</v>
      </c>
    </row>
    <row r="685" spans="1:7" x14ac:dyDescent="0.25">
      <c r="A685" s="6">
        <v>661</v>
      </c>
      <c r="B685" s="6">
        <v>3276.5219568547777</v>
      </c>
      <c r="C685" s="6">
        <v>-1076.5219568547777</v>
      </c>
      <c r="D685" s="6">
        <v>-1.7811102570109187</v>
      </c>
      <c r="F685" s="6">
        <v>36.211622807017541</v>
      </c>
      <c r="G685" s="6">
        <v>3220</v>
      </c>
    </row>
    <row r="686" spans="1:7" x14ac:dyDescent="0.25">
      <c r="A686" s="6">
        <v>662</v>
      </c>
      <c r="B686" s="6">
        <v>3346.2650165626742</v>
      </c>
      <c r="C686" s="6">
        <v>-516.26501656267419</v>
      </c>
      <c r="D686" s="6">
        <v>-0.85416271398887433</v>
      </c>
      <c r="F686" s="6">
        <v>36.266447368421048</v>
      </c>
      <c r="G686" s="6">
        <v>3220</v>
      </c>
    </row>
    <row r="687" spans="1:7" x14ac:dyDescent="0.25">
      <c r="A687" s="6">
        <v>663</v>
      </c>
      <c r="B687" s="6">
        <v>3419.7747900438244</v>
      </c>
      <c r="C687" s="6">
        <v>820.2252099561756</v>
      </c>
      <c r="D687" s="6">
        <v>1.3570661752038513</v>
      </c>
      <c r="F687" s="6">
        <v>36.321271929824562</v>
      </c>
      <c r="G687" s="6">
        <v>3220</v>
      </c>
    </row>
    <row r="688" spans="1:7" x14ac:dyDescent="0.25">
      <c r="A688" s="6">
        <v>664</v>
      </c>
      <c r="B688" s="6">
        <v>3385.9920758899571</v>
      </c>
      <c r="C688" s="6">
        <v>44.00792411004295</v>
      </c>
      <c r="D688" s="6">
        <v>7.2811301732445224E-2</v>
      </c>
      <c r="F688" s="6">
        <v>36.376096491228068</v>
      </c>
      <c r="G688" s="6">
        <v>3220</v>
      </c>
    </row>
    <row r="689" spans="1:7" x14ac:dyDescent="0.25">
      <c r="A689" s="6">
        <v>665</v>
      </c>
      <c r="B689" s="6">
        <v>3189.6815479858074</v>
      </c>
      <c r="C689" s="6">
        <v>-379.68154798580736</v>
      </c>
      <c r="D689" s="6">
        <v>-0.6281847715313541</v>
      </c>
      <c r="F689" s="6">
        <v>36.430921052631575</v>
      </c>
      <c r="G689" s="6">
        <v>3220</v>
      </c>
    </row>
    <row r="690" spans="1:7" x14ac:dyDescent="0.25">
      <c r="A690" s="6">
        <v>666</v>
      </c>
      <c r="B690" s="6">
        <v>3393.7609230472926</v>
      </c>
      <c r="C690" s="6">
        <v>-293.76092304729264</v>
      </c>
      <c r="D690" s="6">
        <v>-0.48602872409327952</v>
      </c>
      <c r="F690" s="6">
        <v>36.485745614035082</v>
      </c>
      <c r="G690" s="6">
        <v>3220</v>
      </c>
    </row>
    <row r="691" spans="1:7" x14ac:dyDescent="0.25">
      <c r="A691" s="6">
        <v>667</v>
      </c>
      <c r="B691" s="6">
        <v>3382.7550562410675</v>
      </c>
      <c r="C691" s="6">
        <v>-182.75505624106745</v>
      </c>
      <c r="D691" s="6">
        <v>-0.30236903494526984</v>
      </c>
      <c r="F691" s="6">
        <v>36.540570175438596</v>
      </c>
      <c r="G691" s="6">
        <v>3220</v>
      </c>
    </row>
    <row r="692" spans="1:7" x14ac:dyDescent="0.25">
      <c r="A692" s="6">
        <v>668</v>
      </c>
      <c r="B692" s="6">
        <v>3227.5546778024827</v>
      </c>
      <c r="C692" s="6">
        <v>22.445322197517271</v>
      </c>
      <c r="D692" s="6">
        <v>3.7135883140473488E-2</v>
      </c>
      <c r="F692" s="6">
        <v>36.595394736842103</v>
      </c>
      <c r="G692" s="6">
        <v>3220</v>
      </c>
    </row>
    <row r="693" spans="1:7" x14ac:dyDescent="0.25">
      <c r="A693" s="6">
        <v>669</v>
      </c>
      <c r="B693" s="6">
        <v>3381.3425385760975</v>
      </c>
      <c r="C693" s="6">
        <v>218.65746142390253</v>
      </c>
      <c r="D693" s="6">
        <v>0.36176972037981303</v>
      </c>
      <c r="F693" s="6">
        <v>36.650219298245609</v>
      </c>
      <c r="G693" s="6">
        <v>3220</v>
      </c>
    </row>
    <row r="694" spans="1:7" x14ac:dyDescent="0.25">
      <c r="A694" s="6">
        <v>670</v>
      </c>
      <c r="B694" s="6">
        <v>3418.3034174761469</v>
      </c>
      <c r="C694" s="6">
        <v>-728.30341747614693</v>
      </c>
      <c r="D694" s="6">
        <v>-1.2049811699826394</v>
      </c>
      <c r="F694" s="6">
        <v>36.705043859649123</v>
      </c>
      <c r="G694" s="6">
        <v>3220</v>
      </c>
    </row>
    <row r="695" spans="1:7" x14ac:dyDescent="0.25">
      <c r="A695" s="6">
        <v>671</v>
      </c>
      <c r="B695" s="6">
        <v>3475.9223672263843</v>
      </c>
      <c r="C695" s="6">
        <v>-635.92236722638427</v>
      </c>
      <c r="D695" s="6">
        <v>-1.052136320785114</v>
      </c>
      <c r="F695" s="6">
        <v>36.75986842105263</v>
      </c>
      <c r="G695" s="6">
        <v>3220</v>
      </c>
    </row>
    <row r="696" spans="1:7" x14ac:dyDescent="0.25">
      <c r="A696" s="6">
        <v>672</v>
      </c>
      <c r="B696" s="6">
        <v>3442.0219432671029</v>
      </c>
      <c r="C696" s="6">
        <v>867.97805673289713</v>
      </c>
      <c r="D696" s="6">
        <v>1.4360734677666385</v>
      </c>
      <c r="F696" s="6">
        <v>36.814692982456137</v>
      </c>
      <c r="G696" s="6">
        <v>3230</v>
      </c>
    </row>
    <row r="697" spans="1:7" x14ac:dyDescent="0.25">
      <c r="A697" s="6">
        <v>673</v>
      </c>
      <c r="B697" s="6">
        <v>3438.6083589100917</v>
      </c>
      <c r="C697" s="6">
        <v>1131.3916410899083</v>
      </c>
      <c r="D697" s="6">
        <v>1.871892388083908</v>
      </c>
      <c r="F697" s="6">
        <v>36.869517543859644</v>
      </c>
      <c r="G697" s="6">
        <v>3230</v>
      </c>
    </row>
    <row r="698" spans="1:7" x14ac:dyDescent="0.25">
      <c r="A698" s="6">
        <v>674</v>
      </c>
      <c r="B698" s="6">
        <v>3409.0631977511348</v>
      </c>
      <c r="C698" s="6">
        <v>-179.06319775113479</v>
      </c>
      <c r="D698" s="6">
        <v>-0.29626083902601191</v>
      </c>
      <c r="F698" s="6">
        <v>36.924342105263158</v>
      </c>
      <c r="G698" s="6">
        <v>3230</v>
      </c>
    </row>
    <row r="699" spans="1:7" x14ac:dyDescent="0.25">
      <c r="A699" s="6">
        <v>675</v>
      </c>
      <c r="B699" s="6">
        <v>3429.2504293796651</v>
      </c>
      <c r="C699" s="6">
        <v>260.74957062033491</v>
      </c>
      <c r="D699" s="6">
        <v>0.43141129801008038</v>
      </c>
      <c r="F699" s="6">
        <v>36.979166666666664</v>
      </c>
      <c r="G699" s="6">
        <v>3230</v>
      </c>
    </row>
    <row r="700" spans="1:7" x14ac:dyDescent="0.25">
      <c r="A700" s="6">
        <v>676</v>
      </c>
      <c r="B700" s="6">
        <v>3444.3761393753862</v>
      </c>
      <c r="C700" s="6">
        <v>635.62386062461383</v>
      </c>
      <c r="D700" s="6">
        <v>1.0516424403149449</v>
      </c>
      <c r="F700" s="6">
        <v>37.033991228070171</v>
      </c>
      <c r="G700" s="6">
        <v>3230</v>
      </c>
    </row>
    <row r="701" spans="1:7" x14ac:dyDescent="0.25">
      <c r="A701" s="6">
        <v>677</v>
      </c>
      <c r="B701" s="6">
        <v>3553.8462584105655</v>
      </c>
      <c r="C701" s="6">
        <v>-713.8462584105655</v>
      </c>
      <c r="D701" s="6">
        <v>-1.1810617374666716</v>
      </c>
      <c r="F701" s="6">
        <v>37.088815789473678</v>
      </c>
      <c r="G701" s="6">
        <v>3230</v>
      </c>
    </row>
    <row r="702" spans="1:7" x14ac:dyDescent="0.25">
      <c r="A702" s="6">
        <v>678</v>
      </c>
      <c r="B702" s="6">
        <v>3400.0583976369508</v>
      </c>
      <c r="C702" s="6">
        <v>-440.05839763695076</v>
      </c>
      <c r="D702" s="6">
        <v>-0.72807853172352488</v>
      </c>
      <c r="F702" s="6">
        <v>37.143640350877192</v>
      </c>
      <c r="G702" s="6">
        <v>3240</v>
      </c>
    </row>
    <row r="703" spans="1:7" x14ac:dyDescent="0.25">
      <c r="A703" s="6">
        <v>679</v>
      </c>
      <c r="B703" s="6">
        <v>3339.6732674594805</v>
      </c>
      <c r="C703" s="6">
        <v>-739.67326745948048</v>
      </c>
      <c r="D703" s="6">
        <v>-1.2237926362022018</v>
      </c>
      <c r="F703" s="6">
        <v>37.198464912280699</v>
      </c>
      <c r="G703" s="6">
        <v>3240</v>
      </c>
    </row>
    <row r="704" spans="1:7" x14ac:dyDescent="0.25">
      <c r="A704" s="6">
        <v>680</v>
      </c>
      <c r="B704" s="6">
        <v>3408.2392291132355</v>
      </c>
      <c r="C704" s="6">
        <v>-388.23922911323552</v>
      </c>
      <c r="D704" s="6">
        <v>-0.64234349215496633</v>
      </c>
      <c r="F704" s="6">
        <v>37.253289473684205</v>
      </c>
      <c r="G704" s="6">
        <v>3240</v>
      </c>
    </row>
    <row r="705" spans="1:7" x14ac:dyDescent="0.25">
      <c r="A705" s="6">
        <v>681</v>
      </c>
      <c r="B705" s="6">
        <v>3351.3853930981909</v>
      </c>
      <c r="C705" s="6">
        <v>18.614606901809111</v>
      </c>
      <c r="D705" s="6">
        <v>3.0797948032481232E-2</v>
      </c>
      <c r="F705" s="6">
        <v>37.308114035087719</v>
      </c>
      <c r="G705" s="6">
        <v>3240</v>
      </c>
    </row>
    <row r="706" spans="1:7" x14ac:dyDescent="0.25">
      <c r="A706" s="6">
        <v>682</v>
      </c>
      <c r="B706" s="6">
        <v>3388.817111219897</v>
      </c>
      <c r="C706" s="6">
        <v>301.18288878010299</v>
      </c>
      <c r="D706" s="6">
        <v>0.49830839865980148</v>
      </c>
      <c r="F706" s="6">
        <v>37.362938596491226</v>
      </c>
      <c r="G706" s="6">
        <v>3240</v>
      </c>
    </row>
    <row r="707" spans="1:7" x14ac:dyDescent="0.25">
      <c r="A707" s="6">
        <v>683</v>
      </c>
      <c r="B707" s="6">
        <v>3323.370459409618</v>
      </c>
      <c r="C707" s="6">
        <v>-683.37045940961798</v>
      </c>
      <c r="D707" s="6">
        <v>-1.130639395548277</v>
      </c>
      <c r="F707" s="6">
        <v>37.417763157894733</v>
      </c>
      <c r="G707" s="6">
        <v>3240</v>
      </c>
    </row>
    <row r="708" spans="1:7" x14ac:dyDescent="0.25">
      <c r="A708" s="6">
        <v>684</v>
      </c>
      <c r="B708" s="6">
        <v>3361.5084363638093</v>
      </c>
      <c r="C708" s="6">
        <v>-211.50843636380932</v>
      </c>
      <c r="D708" s="6">
        <v>-0.34994162734271222</v>
      </c>
      <c r="F708" s="6">
        <v>37.47258771929824</v>
      </c>
      <c r="G708" s="6">
        <v>3240</v>
      </c>
    </row>
    <row r="709" spans="1:7" x14ac:dyDescent="0.25">
      <c r="A709" s="6">
        <v>685</v>
      </c>
      <c r="B709" s="6">
        <v>3548.0784779452711</v>
      </c>
      <c r="C709" s="6">
        <v>-108.07847794527106</v>
      </c>
      <c r="D709" s="6">
        <v>-0.17881631155287134</v>
      </c>
      <c r="F709" s="6">
        <v>37.527412280701753</v>
      </c>
      <c r="G709" s="6">
        <v>3240</v>
      </c>
    </row>
    <row r="710" spans="1:7" x14ac:dyDescent="0.25">
      <c r="A710" s="6">
        <v>686</v>
      </c>
      <c r="B710" s="6">
        <v>3370.866365894236</v>
      </c>
      <c r="C710" s="6">
        <v>269.13363410576403</v>
      </c>
      <c r="D710" s="6">
        <v>0.44528276749032897</v>
      </c>
      <c r="F710" s="6">
        <v>37.58223684210526</v>
      </c>
      <c r="G710" s="6">
        <v>3240</v>
      </c>
    </row>
    <row r="711" spans="1:7" x14ac:dyDescent="0.25">
      <c r="A711" s="6">
        <v>687</v>
      </c>
      <c r="B711" s="6">
        <v>3426.5431038551392</v>
      </c>
      <c r="C711" s="6">
        <v>333.45689614486082</v>
      </c>
      <c r="D711" s="6">
        <v>0.55170588413252053</v>
      </c>
      <c r="F711" s="6">
        <v>37.637061403508767</v>
      </c>
      <c r="G711" s="6">
        <v>3240</v>
      </c>
    </row>
    <row r="712" spans="1:7" x14ac:dyDescent="0.25">
      <c r="A712" s="6">
        <v>688</v>
      </c>
      <c r="B712" s="6">
        <v>3460.149253300885</v>
      </c>
      <c r="C712" s="6">
        <v>399.85074669911501</v>
      </c>
      <c r="D712" s="6">
        <v>0.6615547984734147</v>
      </c>
      <c r="F712" s="6">
        <v>37.691885964912281</v>
      </c>
      <c r="G712" s="6">
        <v>3240</v>
      </c>
    </row>
    <row r="713" spans="1:7" x14ac:dyDescent="0.25">
      <c r="A713" s="6">
        <v>689</v>
      </c>
      <c r="B713" s="6">
        <v>3404.1193859237396</v>
      </c>
      <c r="C713" s="6">
        <v>-784.11938592373963</v>
      </c>
      <c r="D713" s="6">
        <v>-1.2973289323984283</v>
      </c>
      <c r="F713" s="6">
        <v>37.746710526315788</v>
      </c>
      <c r="G713" s="6">
        <v>3250</v>
      </c>
    </row>
    <row r="714" spans="1:7" x14ac:dyDescent="0.25">
      <c r="A714" s="6">
        <v>690</v>
      </c>
      <c r="B714" s="6">
        <v>3356.6234794391212</v>
      </c>
      <c r="C714" s="6">
        <v>63.376520560878816</v>
      </c>
      <c r="D714" s="6">
        <v>0.10485672875121133</v>
      </c>
      <c r="F714" s="6">
        <v>37.801535087719294</v>
      </c>
      <c r="G714" s="6">
        <v>3250</v>
      </c>
    </row>
    <row r="715" spans="1:7" x14ac:dyDescent="0.25">
      <c r="A715" s="6">
        <v>691</v>
      </c>
      <c r="B715" s="6">
        <v>3365.7459893587197</v>
      </c>
      <c r="C715" s="6">
        <v>404.25401064128027</v>
      </c>
      <c r="D715" s="6">
        <v>0.66884001780570823</v>
      </c>
      <c r="F715" s="6">
        <v>37.856359649122801</v>
      </c>
      <c r="G715" s="6">
        <v>3250</v>
      </c>
    </row>
    <row r="716" spans="1:7" x14ac:dyDescent="0.25">
      <c r="A716" s="6">
        <v>692</v>
      </c>
      <c r="B716" s="6">
        <v>3399.8818329288292</v>
      </c>
      <c r="C716" s="6">
        <v>700.11816707117077</v>
      </c>
      <c r="D716" s="6">
        <v>1.1583485506727702</v>
      </c>
      <c r="F716" s="6">
        <v>37.911184210526315</v>
      </c>
      <c r="G716" s="6">
        <v>3250</v>
      </c>
    </row>
    <row r="717" spans="1:7" x14ac:dyDescent="0.25">
      <c r="A717" s="6">
        <v>693</v>
      </c>
      <c r="B717" s="6">
        <v>3241.0913054251123</v>
      </c>
      <c r="C717" s="6">
        <v>238.9086945748877</v>
      </c>
      <c r="D717" s="6">
        <v>0.39527547365559595</v>
      </c>
      <c r="F717" s="6">
        <v>37.966008771929822</v>
      </c>
      <c r="G717" s="6">
        <v>3250</v>
      </c>
    </row>
    <row r="718" spans="1:7" x14ac:dyDescent="0.25">
      <c r="A718" s="6">
        <v>694</v>
      </c>
      <c r="B718" s="6">
        <v>3465.7993239607654</v>
      </c>
      <c r="C718" s="6">
        <v>354.20067603923462</v>
      </c>
      <c r="D718" s="6">
        <v>0.58602655813622795</v>
      </c>
      <c r="F718" s="6">
        <v>38.020833333333329</v>
      </c>
      <c r="G718" s="6">
        <v>3250</v>
      </c>
    </row>
    <row r="719" spans="1:7" x14ac:dyDescent="0.25">
      <c r="A719" s="6">
        <v>695</v>
      </c>
      <c r="B719" s="6">
        <v>3469.4483279286046</v>
      </c>
      <c r="C719" s="6">
        <v>-409.44832792860461</v>
      </c>
      <c r="D719" s="6">
        <v>-0.67743403833609539</v>
      </c>
      <c r="F719" s="6">
        <v>38.075657894736842</v>
      </c>
      <c r="G719" s="6">
        <v>3250</v>
      </c>
    </row>
    <row r="720" spans="1:7" x14ac:dyDescent="0.25">
      <c r="A720" s="6">
        <v>696</v>
      </c>
      <c r="B720" s="6">
        <v>3397.3510721124248</v>
      </c>
      <c r="C720" s="6">
        <v>-97.351072112424845</v>
      </c>
      <c r="D720" s="6">
        <v>-0.16106777197284805</v>
      </c>
      <c r="F720" s="6">
        <v>38.130482456140349</v>
      </c>
      <c r="G720" s="6">
        <v>3250</v>
      </c>
    </row>
    <row r="721" spans="1:7" x14ac:dyDescent="0.25">
      <c r="A721" s="6">
        <v>697</v>
      </c>
      <c r="B721" s="6">
        <v>3414.7132684110147</v>
      </c>
      <c r="C721" s="6">
        <v>175.28673158898528</v>
      </c>
      <c r="D721" s="6">
        <v>0.29001265934530102</v>
      </c>
      <c r="F721" s="6">
        <v>38.185307017543856</v>
      </c>
      <c r="G721" s="6">
        <v>3250</v>
      </c>
    </row>
    <row r="722" spans="1:7" x14ac:dyDescent="0.25">
      <c r="A722" s="6">
        <v>698</v>
      </c>
      <c r="B722" s="6">
        <v>3350.9734087792413</v>
      </c>
      <c r="C722" s="6">
        <v>-1270.9734087792413</v>
      </c>
      <c r="D722" s="6">
        <v>-2.1028310294559236</v>
      </c>
      <c r="F722" s="6">
        <v>38.240131578947363</v>
      </c>
      <c r="G722" s="6">
        <v>3250</v>
      </c>
    </row>
    <row r="723" spans="1:7" x14ac:dyDescent="0.25">
      <c r="A723" s="6">
        <v>699</v>
      </c>
      <c r="B723" s="6">
        <v>3303.0066630729661</v>
      </c>
      <c r="C723" s="6">
        <v>-323.00666307296615</v>
      </c>
      <c r="D723" s="6">
        <v>-0.53441592809029814</v>
      </c>
      <c r="F723" s="6">
        <v>38.294956140350877</v>
      </c>
      <c r="G723" s="6">
        <v>3250</v>
      </c>
    </row>
    <row r="724" spans="1:7" x14ac:dyDescent="0.25">
      <c r="A724" s="6">
        <v>700</v>
      </c>
      <c r="B724" s="6">
        <v>3370.1601070617512</v>
      </c>
      <c r="C724" s="6">
        <v>9.839892938248795</v>
      </c>
      <c r="D724" s="6">
        <v>1.6280145638096329E-2</v>
      </c>
      <c r="F724" s="6">
        <v>38.349780701754383</v>
      </c>
      <c r="G724" s="6">
        <v>3255</v>
      </c>
    </row>
    <row r="725" spans="1:7" x14ac:dyDescent="0.25">
      <c r="A725" s="6">
        <v>701</v>
      </c>
      <c r="B725" s="6">
        <v>3516.0614108726163</v>
      </c>
      <c r="C725" s="6">
        <v>783.93858912738369</v>
      </c>
      <c r="D725" s="6">
        <v>1.297029803312975</v>
      </c>
      <c r="F725" s="6">
        <v>38.40460526315789</v>
      </c>
      <c r="G725" s="6">
        <v>3255</v>
      </c>
    </row>
    <row r="726" spans="1:7" x14ac:dyDescent="0.25">
      <c r="A726" s="6">
        <v>702</v>
      </c>
      <c r="B726" s="6">
        <v>3330.1387732209328</v>
      </c>
      <c r="C726" s="6">
        <v>-840.13877322093276</v>
      </c>
      <c r="D726" s="6">
        <v>-1.3900132521850963</v>
      </c>
      <c r="F726" s="6">
        <v>38.459429824561397</v>
      </c>
      <c r="G726" s="6">
        <v>3260</v>
      </c>
    </row>
    <row r="727" spans="1:7" x14ac:dyDescent="0.25">
      <c r="A727" s="6">
        <v>703</v>
      </c>
      <c r="B727" s="6">
        <v>3409.4751820700844</v>
      </c>
      <c r="C727" s="6">
        <v>-319.47518207008443</v>
      </c>
      <c r="D727" s="6">
        <v>-0.52857307742049031</v>
      </c>
      <c r="F727" s="6">
        <v>38.514254385964911</v>
      </c>
      <c r="G727" s="6">
        <v>3260</v>
      </c>
    </row>
    <row r="728" spans="1:7" x14ac:dyDescent="0.25">
      <c r="A728" s="6">
        <v>704</v>
      </c>
      <c r="B728" s="6">
        <v>3245.1522937119012</v>
      </c>
      <c r="C728" s="6">
        <v>-1365.1522937119012</v>
      </c>
      <c r="D728" s="6">
        <v>-2.2586504039510786</v>
      </c>
      <c r="F728" s="6">
        <v>38.569078947368418</v>
      </c>
      <c r="G728" s="6">
        <v>3260</v>
      </c>
    </row>
    <row r="729" spans="1:7" x14ac:dyDescent="0.25">
      <c r="A729" s="6">
        <v>705</v>
      </c>
      <c r="B729" s="6">
        <v>3380.4008601327841</v>
      </c>
      <c r="C729" s="6">
        <v>-920.40086013278415</v>
      </c>
      <c r="D729" s="6">
        <v>-1.5228072238616861</v>
      </c>
      <c r="F729" s="6">
        <v>38.623903508771924</v>
      </c>
      <c r="G729" s="6">
        <v>3260</v>
      </c>
    </row>
    <row r="730" spans="1:7" x14ac:dyDescent="0.25">
      <c r="A730" s="6">
        <v>706</v>
      </c>
      <c r="B730" s="6">
        <v>3397.5864917232529</v>
      </c>
      <c r="C730" s="6">
        <v>-827.58649172325295</v>
      </c>
      <c r="D730" s="6">
        <v>-1.3692454478852887</v>
      </c>
      <c r="F730" s="6">
        <v>38.678728070175438</v>
      </c>
      <c r="G730" s="6">
        <v>3260</v>
      </c>
    </row>
    <row r="731" spans="1:7" x14ac:dyDescent="0.25">
      <c r="A731" s="6">
        <v>707</v>
      </c>
      <c r="B731" s="6">
        <v>3414.3601389947726</v>
      </c>
      <c r="C731" s="6">
        <v>-734.36013899477257</v>
      </c>
      <c r="D731" s="6">
        <v>-1.2150020420623884</v>
      </c>
      <c r="F731" s="6">
        <v>38.733552631578945</v>
      </c>
      <c r="G731" s="6">
        <v>3260</v>
      </c>
    </row>
    <row r="732" spans="1:7" x14ac:dyDescent="0.25">
      <c r="A732" s="6">
        <v>708</v>
      </c>
      <c r="B732" s="6">
        <v>3350.6791342657057</v>
      </c>
      <c r="C732" s="6">
        <v>-280.67913426570567</v>
      </c>
      <c r="D732" s="6">
        <v>-0.46438484769060051</v>
      </c>
      <c r="F732" s="6">
        <v>38.788377192982452</v>
      </c>
      <c r="G732" s="6">
        <v>3260</v>
      </c>
    </row>
    <row r="733" spans="1:7" x14ac:dyDescent="0.25">
      <c r="A733" s="6">
        <v>709</v>
      </c>
      <c r="B733" s="6">
        <v>3320.545424079678</v>
      </c>
      <c r="C733" s="6">
        <v>599.45457592032199</v>
      </c>
      <c r="D733" s="6">
        <v>0.99180020155208726</v>
      </c>
      <c r="F733" s="6">
        <v>38.843201754385959</v>
      </c>
      <c r="G733" s="6">
        <v>3260</v>
      </c>
    </row>
    <row r="734" spans="1:7" x14ac:dyDescent="0.25">
      <c r="A734" s="6">
        <v>710</v>
      </c>
      <c r="B734" s="6">
        <v>3301.8884199215317</v>
      </c>
      <c r="C734" s="6">
        <v>-231.88841992153175</v>
      </c>
      <c r="D734" s="6">
        <v>-0.38366039872609053</v>
      </c>
      <c r="F734" s="6">
        <v>38.898026315789473</v>
      </c>
      <c r="G734" s="6">
        <v>3260</v>
      </c>
    </row>
    <row r="735" spans="1:7" x14ac:dyDescent="0.25">
      <c r="A735" s="6">
        <v>711</v>
      </c>
      <c r="B735" s="6">
        <v>3386.8160445278563</v>
      </c>
      <c r="C735" s="6">
        <v>-186.81604452785632</v>
      </c>
      <c r="D735" s="6">
        <v>-0.30908795771794911</v>
      </c>
      <c r="F735" s="6">
        <v>38.952850877192979</v>
      </c>
      <c r="G735" s="6">
        <v>3265</v>
      </c>
    </row>
    <row r="736" spans="1:7" x14ac:dyDescent="0.25">
      <c r="A736" s="6">
        <v>712</v>
      </c>
      <c r="B736" s="6">
        <v>3341.7331890542287</v>
      </c>
      <c r="C736" s="6">
        <v>-91.73318905422866</v>
      </c>
      <c r="D736" s="6">
        <v>-0.1517729600334099</v>
      </c>
      <c r="F736" s="6">
        <v>39.007675438596486</v>
      </c>
      <c r="G736" s="6">
        <v>3270</v>
      </c>
    </row>
    <row r="737" spans="1:7" x14ac:dyDescent="0.25">
      <c r="A737" s="6">
        <v>713</v>
      </c>
      <c r="B737" s="6">
        <v>3327.2548829882858</v>
      </c>
      <c r="C737" s="6">
        <v>2.7451170117142283</v>
      </c>
      <c r="D737" s="6">
        <v>4.5418080282768874E-3</v>
      </c>
      <c r="F737" s="6">
        <v>39.0625</v>
      </c>
      <c r="G737" s="6">
        <v>3270</v>
      </c>
    </row>
    <row r="738" spans="1:7" x14ac:dyDescent="0.25">
      <c r="A738" s="6">
        <v>714</v>
      </c>
      <c r="B738" s="6">
        <v>3365.7459893587197</v>
      </c>
      <c r="C738" s="6">
        <v>-15.745989358719726</v>
      </c>
      <c r="D738" s="6">
        <v>-2.6051807838215587E-2</v>
      </c>
      <c r="F738" s="6">
        <v>39.117324561403507</v>
      </c>
      <c r="G738" s="6">
        <v>3270</v>
      </c>
    </row>
    <row r="739" spans="1:7" x14ac:dyDescent="0.25">
      <c r="A739" s="6">
        <v>715</v>
      </c>
      <c r="B739" s="6">
        <v>3405.178774172467</v>
      </c>
      <c r="C739" s="6">
        <v>-475.178774172467</v>
      </c>
      <c r="D739" s="6">
        <v>-0.78618534736177947</v>
      </c>
      <c r="F739" s="6">
        <v>39.172149122807014</v>
      </c>
      <c r="G739" s="6">
        <v>3270</v>
      </c>
    </row>
    <row r="740" spans="1:7" x14ac:dyDescent="0.25">
      <c r="A740" s="6">
        <v>716</v>
      </c>
      <c r="B740" s="6">
        <v>3337.0836517403691</v>
      </c>
      <c r="C740" s="6">
        <v>407.91634825963092</v>
      </c>
      <c r="D740" s="6">
        <v>0.67489937131461319</v>
      </c>
      <c r="F740" s="6">
        <v>39.22697368421052</v>
      </c>
      <c r="G740" s="6">
        <v>3270</v>
      </c>
    </row>
    <row r="741" spans="1:7" x14ac:dyDescent="0.25">
      <c r="A741" s="6">
        <v>717</v>
      </c>
      <c r="B741" s="6">
        <v>3421.3050175142084</v>
      </c>
      <c r="C741" s="6">
        <v>528.69498248579157</v>
      </c>
      <c r="D741" s="6">
        <v>0.87472814663889054</v>
      </c>
      <c r="F741" s="6">
        <v>39.281798245614034</v>
      </c>
      <c r="G741" s="6">
        <v>3270</v>
      </c>
    </row>
    <row r="742" spans="1:7" x14ac:dyDescent="0.25">
      <c r="A742" s="6">
        <v>718</v>
      </c>
      <c r="B742" s="6">
        <v>3437.3135510505358</v>
      </c>
      <c r="C742" s="6">
        <v>302.68644894946419</v>
      </c>
      <c r="D742" s="6">
        <v>0.50079604549564172</v>
      </c>
      <c r="F742" s="6">
        <v>39.336622807017541</v>
      </c>
      <c r="G742" s="6">
        <v>3270</v>
      </c>
    </row>
    <row r="743" spans="1:7" x14ac:dyDescent="0.25">
      <c r="A743" s="6">
        <v>719</v>
      </c>
      <c r="B743" s="6">
        <v>3374.4565149593682</v>
      </c>
      <c r="C743" s="6">
        <v>-354.45651495936818</v>
      </c>
      <c r="D743" s="6">
        <v>-0.58644984474166229</v>
      </c>
      <c r="F743" s="6">
        <v>39.391447368421048</v>
      </c>
      <c r="G743" s="6">
        <v>3270</v>
      </c>
    </row>
    <row r="744" spans="1:7" x14ac:dyDescent="0.25">
      <c r="A744" s="6">
        <v>720</v>
      </c>
      <c r="B744" s="6">
        <v>3301.5941454079962</v>
      </c>
      <c r="C744" s="6">
        <v>-181.59414540799617</v>
      </c>
      <c r="D744" s="6">
        <v>-0.30044830292573954</v>
      </c>
      <c r="F744" s="6">
        <v>39.446271929824562</v>
      </c>
      <c r="G744" s="6">
        <v>3270</v>
      </c>
    </row>
    <row r="745" spans="1:7" x14ac:dyDescent="0.25">
      <c r="A745" s="6">
        <v>721</v>
      </c>
      <c r="B745" s="6">
        <v>3376.2221620405808</v>
      </c>
      <c r="C745" s="6">
        <v>-26.22216204058077</v>
      </c>
      <c r="D745" s="6">
        <v>-4.3384681077880877E-2</v>
      </c>
      <c r="F745" s="6">
        <v>39.501096491228068</v>
      </c>
      <c r="G745" s="6">
        <v>3280</v>
      </c>
    </row>
    <row r="746" spans="1:7" x14ac:dyDescent="0.25">
      <c r="A746" s="6">
        <v>722</v>
      </c>
      <c r="B746" s="6">
        <v>3434.8416451368385</v>
      </c>
      <c r="C746" s="6">
        <v>570.15835486316155</v>
      </c>
      <c r="D746" s="6">
        <v>0.94332947646904397</v>
      </c>
      <c r="F746" s="6">
        <v>39.555921052631575</v>
      </c>
      <c r="G746" s="6">
        <v>3280</v>
      </c>
    </row>
    <row r="747" spans="1:7" x14ac:dyDescent="0.25">
      <c r="A747" s="6">
        <v>723</v>
      </c>
      <c r="B747" s="6">
        <v>3293.9430080560751</v>
      </c>
      <c r="C747" s="6">
        <v>-533.94300805607509</v>
      </c>
      <c r="D747" s="6">
        <v>-0.88341102775689129</v>
      </c>
      <c r="F747" s="6">
        <v>39.610745614035082</v>
      </c>
      <c r="G747" s="6">
        <v>3280</v>
      </c>
    </row>
    <row r="748" spans="1:7" x14ac:dyDescent="0.25">
      <c r="A748" s="6">
        <v>724</v>
      </c>
      <c r="B748" s="6">
        <v>3365.7459893587197</v>
      </c>
      <c r="C748" s="6">
        <v>134.25401064128027</v>
      </c>
      <c r="D748" s="6">
        <v>0.22212384417747147</v>
      </c>
      <c r="F748" s="6">
        <v>39.665570175438596</v>
      </c>
      <c r="G748" s="6">
        <v>3280</v>
      </c>
    </row>
    <row r="749" spans="1:7" x14ac:dyDescent="0.25">
      <c r="A749" s="6">
        <v>725</v>
      </c>
      <c r="B749" s="6">
        <v>3309.5395572734528</v>
      </c>
      <c r="C749" s="6">
        <v>970.46044272654717</v>
      </c>
      <c r="D749" s="6">
        <v>1.6056310208606213</v>
      </c>
      <c r="F749" s="6">
        <v>39.720394736842103</v>
      </c>
      <c r="G749" s="6">
        <v>3280</v>
      </c>
    </row>
    <row r="750" spans="1:7" x14ac:dyDescent="0.25">
      <c r="A750" s="6">
        <v>726</v>
      </c>
      <c r="B750" s="6">
        <v>3408.2980840159425</v>
      </c>
      <c r="C750" s="6">
        <v>91.70191598405745</v>
      </c>
      <c r="D750" s="6">
        <v>0.15172121860287477</v>
      </c>
      <c r="F750" s="6">
        <v>39.775219298245609</v>
      </c>
      <c r="G750" s="6">
        <v>3280</v>
      </c>
    </row>
    <row r="751" spans="1:7" x14ac:dyDescent="0.25">
      <c r="A751" s="6">
        <v>727</v>
      </c>
      <c r="B751" s="6">
        <v>3210.4279011147205</v>
      </c>
      <c r="C751" s="6">
        <v>119.5720988852795</v>
      </c>
      <c r="D751" s="6">
        <v>0.19783255735825633</v>
      </c>
      <c r="F751" s="6">
        <v>39.830043859649116</v>
      </c>
      <c r="G751" s="6">
        <v>3280</v>
      </c>
    </row>
    <row r="752" spans="1:7" x14ac:dyDescent="0.25">
      <c r="A752" s="6">
        <v>728</v>
      </c>
      <c r="B752" s="6">
        <v>3485.9277006865887</v>
      </c>
      <c r="C752" s="6">
        <v>134.07229931341135</v>
      </c>
      <c r="D752" s="6">
        <v>0.22182320199565478</v>
      </c>
      <c r="F752" s="6">
        <v>39.88486842105263</v>
      </c>
      <c r="G752" s="6">
        <v>3280</v>
      </c>
    </row>
    <row r="753" spans="1:7" x14ac:dyDescent="0.25">
      <c r="A753" s="6">
        <v>729</v>
      </c>
      <c r="B753" s="6">
        <v>3528.3032306356904</v>
      </c>
      <c r="C753" s="6">
        <v>-988.3032306356904</v>
      </c>
      <c r="D753" s="6">
        <v>-1.6351519910148162</v>
      </c>
      <c r="F753" s="6">
        <v>39.939692982456137</v>
      </c>
      <c r="G753" s="6">
        <v>3280</v>
      </c>
    </row>
    <row r="754" spans="1:7" x14ac:dyDescent="0.25">
      <c r="A754" s="6">
        <v>730</v>
      </c>
      <c r="B754" s="6">
        <v>3503.2310420824715</v>
      </c>
      <c r="C754" s="6">
        <v>446.7689579175285</v>
      </c>
      <c r="D754" s="6">
        <v>0.73918118287701129</v>
      </c>
      <c r="F754" s="6">
        <v>39.994517543859644</v>
      </c>
      <c r="G754" s="6">
        <v>3280</v>
      </c>
    </row>
    <row r="755" spans="1:7" x14ac:dyDescent="0.25">
      <c r="A755" s="6">
        <v>731</v>
      </c>
      <c r="B755" s="6">
        <v>3314.7187887116766</v>
      </c>
      <c r="C755" s="6">
        <v>-1194.7187887116766</v>
      </c>
      <c r="D755" s="6">
        <v>-1.976667429092748</v>
      </c>
      <c r="F755" s="6">
        <v>40.049342105263158</v>
      </c>
      <c r="G755" s="6">
        <v>3280</v>
      </c>
    </row>
    <row r="756" spans="1:7" x14ac:dyDescent="0.25">
      <c r="A756" s="6">
        <v>732</v>
      </c>
      <c r="B756" s="6">
        <v>3384.2264288087445</v>
      </c>
      <c r="C756" s="6">
        <v>-94.226428808744458</v>
      </c>
      <c r="D756" s="6">
        <v>-0.15589803604479918</v>
      </c>
      <c r="F756" s="6">
        <v>40.104166666666664</v>
      </c>
      <c r="G756" s="6">
        <v>3280</v>
      </c>
    </row>
    <row r="757" spans="1:7" x14ac:dyDescent="0.25">
      <c r="A757" s="6">
        <v>733</v>
      </c>
      <c r="B757" s="6">
        <v>3300.0050630349051</v>
      </c>
      <c r="C757" s="6">
        <v>9.9949369650948938</v>
      </c>
      <c r="D757" s="6">
        <v>1.6536666654454118E-2</v>
      </c>
      <c r="F757" s="6">
        <v>40.158991228070171</v>
      </c>
      <c r="G757" s="6">
        <v>3280</v>
      </c>
    </row>
    <row r="758" spans="1:7" x14ac:dyDescent="0.25">
      <c r="A758" s="6">
        <v>734</v>
      </c>
      <c r="B758" s="6">
        <v>3465.5639043499368</v>
      </c>
      <c r="C758" s="6">
        <v>-35.56390434993682</v>
      </c>
      <c r="D758" s="6">
        <v>-5.8840634335127331E-2</v>
      </c>
      <c r="F758" s="6">
        <v>40.213815789473678</v>
      </c>
      <c r="G758" s="6">
        <v>3285</v>
      </c>
    </row>
    <row r="759" spans="1:7" x14ac:dyDescent="0.25">
      <c r="A759" s="6">
        <v>735</v>
      </c>
      <c r="B759" s="6">
        <v>3367.8059109534679</v>
      </c>
      <c r="C759" s="6">
        <v>-367.8059109534679</v>
      </c>
      <c r="D759" s="6">
        <v>-0.60853647844067094</v>
      </c>
      <c r="F759" s="6">
        <v>40.268640350877192</v>
      </c>
      <c r="G759" s="6">
        <v>3290</v>
      </c>
    </row>
    <row r="760" spans="1:7" x14ac:dyDescent="0.25">
      <c r="A760" s="6">
        <v>736</v>
      </c>
      <c r="B760" s="6">
        <v>3336.2008281997628</v>
      </c>
      <c r="C760" s="6">
        <v>663.79917180023722</v>
      </c>
      <c r="D760" s="6">
        <v>1.0982586151266462</v>
      </c>
      <c r="F760" s="6">
        <v>40.323464912280699</v>
      </c>
      <c r="G760" s="6">
        <v>3290</v>
      </c>
    </row>
    <row r="761" spans="1:7" x14ac:dyDescent="0.25">
      <c r="A761" s="6">
        <v>737</v>
      </c>
      <c r="B761" s="6">
        <v>3428.4853156444728</v>
      </c>
      <c r="C761" s="6">
        <v>-1248.4853156444728</v>
      </c>
      <c r="D761" s="6">
        <v>-2.0656243816138526</v>
      </c>
      <c r="F761" s="6">
        <v>40.378289473684205</v>
      </c>
      <c r="G761" s="6">
        <v>3290</v>
      </c>
    </row>
    <row r="762" spans="1:7" x14ac:dyDescent="0.25">
      <c r="A762" s="6">
        <v>738</v>
      </c>
      <c r="B762" s="6">
        <v>3278.5230235468189</v>
      </c>
      <c r="C762" s="6">
        <v>-398.52302354681888</v>
      </c>
      <c r="D762" s="6">
        <v>-0.65935807474663188</v>
      </c>
      <c r="F762" s="6">
        <v>40.433114035087719</v>
      </c>
      <c r="G762" s="6">
        <v>3290</v>
      </c>
    </row>
    <row r="763" spans="1:7" x14ac:dyDescent="0.25">
      <c r="A763" s="6">
        <v>739</v>
      </c>
      <c r="B763" s="6">
        <v>3406.53243693473</v>
      </c>
      <c r="C763" s="6">
        <v>-456.53243693472996</v>
      </c>
      <c r="D763" s="6">
        <v>-0.75533490135058101</v>
      </c>
      <c r="F763" s="6">
        <v>40.487938596491226</v>
      </c>
      <c r="G763" s="6">
        <v>3290</v>
      </c>
    </row>
    <row r="764" spans="1:7" x14ac:dyDescent="0.25">
      <c r="A764" s="6">
        <v>740</v>
      </c>
      <c r="B764" s="6">
        <v>3375.3981934026815</v>
      </c>
      <c r="C764" s="6">
        <v>184.6018065973185</v>
      </c>
      <c r="D764" s="6">
        <v>0.30542449143708855</v>
      </c>
      <c r="F764" s="6">
        <v>40.542763157894733</v>
      </c>
      <c r="G764" s="6">
        <v>3290</v>
      </c>
    </row>
    <row r="765" spans="1:7" x14ac:dyDescent="0.25">
      <c r="A765" s="6">
        <v>741</v>
      </c>
      <c r="B765" s="6">
        <v>3409.1809075565488</v>
      </c>
      <c r="C765" s="6">
        <v>-579.18090755654885</v>
      </c>
      <c r="D765" s="6">
        <v>-0.9582573291192259</v>
      </c>
      <c r="F765" s="6">
        <v>40.59758771929824</v>
      </c>
      <c r="G765" s="6">
        <v>3290</v>
      </c>
    </row>
    <row r="766" spans="1:7" x14ac:dyDescent="0.25">
      <c r="A766" s="6">
        <v>742</v>
      </c>
      <c r="B766" s="6">
        <v>3492.4017399843679</v>
      </c>
      <c r="C766" s="6">
        <v>-172.40173998436785</v>
      </c>
      <c r="D766" s="6">
        <v>-0.28523942819506293</v>
      </c>
      <c r="F766" s="6">
        <v>40.652412280701753</v>
      </c>
      <c r="G766" s="6">
        <v>3290</v>
      </c>
    </row>
    <row r="767" spans="1:7" x14ac:dyDescent="0.25">
      <c r="A767" s="6">
        <v>743</v>
      </c>
      <c r="B767" s="6">
        <v>3381.8133777977541</v>
      </c>
      <c r="C767" s="6">
        <v>-51.813377797754129</v>
      </c>
      <c r="D767" s="6">
        <v>-8.5725458787285033E-2</v>
      </c>
      <c r="F767" s="6">
        <v>40.70723684210526</v>
      </c>
      <c r="G767" s="6">
        <v>3290</v>
      </c>
    </row>
    <row r="768" spans="1:7" x14ac:dyDescent="0.25">
      <c r="A768" s="6">
        <v>744</v>
      </c>
      <c r="B768" s="6">
        <v>3377.4581149974297</v>
      </c>
      <c r="C768" s="6">
        <v>242.54188500257033</v>
      </c>
      <c r="D768" s="6">
        <v>0.40128660301084457</v>
      </c>
      <c r="F768" s="6">
        <v>40.762061403508767</v>
      </c>
      <c r="G768" s="6">
        <v>3290</v>
      </c>
    </row>
    <row r="769" spans="1:7" x14ac:dyDescent="0.25">
      <c r="A769" s="6">
        <v>745</v>
      </c>
      <c r="B769" s="6">
        <v>3404.8844996589314</v>
      </c>
      <c r="C769" s="6">
        <v>-354.88449965893142</v>
      </c>
      <c r="D769" s="6">
        <v>-0.5871579472874412</v>
      </c>
      <c r="F769" s="6">
        <v>40.816885964912281</v>
      </c>
      <c r="G769" s="6">
        <v>3290</v>
      </c>
    </row>
    <row r="770" spans="1:7" x14ac:dyDescent="0.25">
      <c r="A770" s="6">
        <v>746</v>
      </c>
      <c r="B770" s="6">
        <v>3526.1844541382352</v>
      </c>
      <c r="C770" s="6">
        <v>-366.1844541382352</v>
      </c>
      <c r="D770" s="6">
        <v>-0.60585377109176652</v>
      </c>
      <c r="F770" s="6">
        <v>40.871710526315788</v>
      </c>
      <c r="G770" s="6">
        <v>3295</v>
      </c>
    </row>
    <row r="771" spans="1:7" x14ac:dyDescent="0.25">
      <c r="A771" s="6">
        <v>747</v>
      </c>
      <c r="B771" s="6">
        <v>3357.3885931743134</v>
      </c>
      <c r="C771" s="6">
        <v>2.6114068256865721</v>
      </c>
      <c r="D771" s="6">
        <v>4.3205839442865381E-3</v>
      </c>
      <c r="F771" s="6">
        <v>40.926535087719294</v>
      </c>
      <c r="G771" s="6">
        <v>3295</v>
      </c>
    </row>
    <row r="772" spans="1:7" x14ac:dyDescent="0.25">
      <c r="A772" s="6">
        <v>748</v>
      </c>
      <c r="B772" s="6">
        <v>3314.8364985170906</v>
      </c>
      <c r="C772" s="6">
        <v>285.1635014829094</v>
      </c>
      <c r="D772" s="6">
        <v>0.47180425274398258</v>
      </c>
      <c r="F772" s="6">
        <v>40.981359649122801</v>
      </c>
      <c r="G772" s="6">
        <v>3300</v>
      </c>
    </row>
    <row r="773" spans="1:7" x14ac:dyDescent="0.25">
      <c r="A773" s="6">
        <v>749</v>
      </c>
      <c r="B773" s="6">
        <v>3316.4844357928891</v>
      </c>
      <c r="C773" s="6">
        <v>13.515564207110856</v>
      </c>
      <c r="D773" s="6">
        <v>2.2361559729730796E-2</v>
      </c>
      <c r="F773" s="6">
        <v>41.036184210526315</v>
      </c>
      <c r="G773" s="6">
        <v>3300</v>
      </c>
    </row>
    <row r="774" spans="1:7" x14ac:dyDescent="0.25">
      <c r="A774" s="6">
        <v>750</v>
      </c>
      <c r="B774" s="6">
        <v>3358.8599657419904</v>
      </c>
      <c r="C774" s="6">
        <v>1.1400342580095639</v>
      </c>
      <c r="D774" s="6">
        <v>1.8861916353449569E-3</v>
      </c>
      <c r="F774" s="6">
        <v>41.091008771929822</v>
      </c>
      <c r="G774" s="6">
        <v>3300</v>
      </c>
    </row>
    <row r="775" spans="1:7" x14ac:dyDescent="0.25">
      <c r="A775" s="6">
        <v>751</v>
      </c>
      <c r="B775" s="6">
        <v>3404.3548055345677</v>
      </c>
      <c r="C775" s="6">
        <v>205.64519446543227</v>
      </c>
      <c r="D775" s="6">
        <v>0.34024086813567611</v>
      </c>
      <c r="F775" s="6">
        <v>41.145833333333329</v>
      </c>
      <c r="G775" s="6">
        <v>3300</v>
      </c>
    </row>
    <row r="776" spans="1:7" x14ac:dyDescent="0.25">
      <c r="A776" s="6">
        <v>752</v>
      </c>
      <c r="B776" s="6">
        <v>3323.2527496042039</v>
      </c>
      <c r="C776" s="6">
        <v>536.74725039579607</v>
      </c>
      <c r="D776" s="6">
        <v>0.88805065889735957</v>
      </c>
      <c r="F776" s="6">
        <v>41.200657894736835</v>
      </c>
      <c r="G776" s="6">
        <v>3300</v>
      </c>
    </row>
    <row r="777" spans="1:7" x14ac:dyDescent="0.25">
      <c r="A777" s="6">
        <v>753</v>
      </c>
      <c r="B777" s="6">
        <v>3397.3510721124248</v>
      </c>
      <c r="C777" s="6">
        <v>-307.35107211242484</v>
      </c>
      <c r="D777" s="6">
        <v>-0.50851368479480996</v>
      </c>
      <c r="F777" s="6">
        <v>41.255482456140349</v>
      </c>
      <c r="G777" s="6">
        <v>3300</v>
      </c>
    </row>
    <row r="778" spans="1:7" x14ac:dyDescent="0.25">
      <c r="A778" s="6">
        <v>754</v>
      </c>
      <c r="B778" s="6">
        <v>3306.3025376245632</v>
      </c>
      <c r="C778" s="6">
        <v>68.697462375436771</v>
      </c>
      <c r="D778" s="6">
        <v>0.11366025011231434</v>
      </c>
      <c r="F778" s="6">
        <v>41.310307017543856</v>
      </c>
      <c r="G778" s="6">
        <v>3300</v>
      </c>
    </row>
    <row r="779" spans="1:7" x14ac:dyDescent="0.25">
      <c r="A779" s="6">
        <v>755</v>
      </c>
      <c r="B779" s="6">
        <v>3403.1777074804263</v>
      </c>
      <c r="C779" s="6">
        <v>96.822292519573693</v>
      </c>
      <c r="D779" s="6">
        <v>0.16019290383799187</v>
      </c>
      <c r="F779" s="6">
        <v>41.365131578947363</v>
      </c>
      <c r="G779" s="6">
        <v>3300</v>
      </c>
    </row>
    <row r="780" spans="1:7" x14ac:dyDescent="0.25">
      <c r="A780" s="6">
        <v>756</v>
      </c>
      <c r="B780" s="6">
        <v>3266.4577684918663</v>
      </c>
      <c r="C780" s="6">
        <v>253.54223150813368</v>
      </c>
      <c r="D780" s="6">
        <v>0.41948672412028903</v>
      </c>
      <c r="F780" s="6">
        <v>41.419956140350877</v>
      </c>
      <c r="G780" s="6">
        <v>3300</v>
      </c>
    </row>
    <row r="781" spans="1:7" x14ac:dyDescent="0.25">
      <c r="A781" s="6">
        <v>757</v>
      </c>
      <c r="B781" s="6">
        <v>3414.8309782164292</v>
      </c>
      <c r="C781" s="6">
        <v>-414.83097821642923</v>
      </c>
      <c r="D781" s="6">
        <v>-0.68633965663445073</v>
      </c>
      <c r="F781" s="6">
        <v>41.474780701754383</v>
      </c>
      <c r="G781" s="6">
        <v>3300</v>
      </c>
    </row>
    <row r="782" spans="1:7" x14ac:dyDescent="0.25">
      <c r="A782" s="6">
        <v>758</v>
      </c>
      <c r="B782" s="6">
        <v>3394.9380211014341</v>
      </c>
      <c r="C782" s="6">
        <v>-94.93802110143406</v>
      </c>
      <c r="D782" s="6">
        <v>-0.15707536858618304</v>
      </c>
      <c r="F782" s="6">
        <v>41.52960526315789</v>
      </c>
      <c r="G782" s="6">
        <v>3300</v>
      </c>
    </row>
    <row r="783" spans="1:7" x14ac:dyDescent="0.25">
      <c r="A783" s="6">
        <v>759</v>
      </c>
      <c r="B783" s="6">
        <v>3454.6168924464191</v>
      </c>
      <c r="C783" s="6">
        <v>-1294.6168924464191</v>
      </c>
      <c r="D783" s="6">
        <v>-2.1419492759560845</v>
      </c>
      <c r="F783" s="6">
        <v>41.584429824561397</v>
      </c>
      <c r="G783" s="6">
        <v>3300</v>
      </c>
    </row>
    <row r="784" spans="1:7" x14ac:dyDescent="0.25">
      <c r="A784" s="6">
        <v>760</v>
      </c>
      <c r="B784" s="6">
        <v>3224.3176581535927</v>
      </c>
      <c r="C784" s="6">
        <v>-394.31765815359267</v>
      </c>
      <c r="D784" s="6">
        <v>-0.65240027942377776</v>
      </c>
      <c r="F784" s="6">
        <v>41.639254385964911</v>
      </c>
      <c r="G784" s="6">
        <v>3300</v>
      </c>
    </row>
    <row r="785" spans="1:7" x14ac:dyDescent="0.25">
      <c r="A785" s="6">
        <v>761</v>
      </c>
      <c r="B785" s="6">
        <v>3397.9396211394956</v>
      </c>
      <c r="C785" s="6">
        <v>452.06037886050444</v>
      </c>
      <c r="D785" s="6">
        <v>0.74793586182776139</v>
      </c>
      <c r="F785" s="6">
        <v>41.694078947368418</v>
      </c>
      <c r="G785" s="6">
        <v>3300</v>
      </c>
    </row>
    <row r="786" spans="1:7" x14ac:dyDescent="0.25">
      <c r="A786" s="6">
        <v>762</v>
      </c>
      <c r="B786" s="6">
        <v>3272.1666940544533</v>
      </c>
      <c r="C786" s="6">
        <v>-32.166694054453274</v>
      </c>
      <c r="D786" s="6">
        <v>-5.3219935134353774E-2</v>
      </c>
      <c r="F786" s="6">
        <v>41.748903508771924</v>
      </c>
      <c r="G786" s="6">
        <v>3300</v>
      </c>
    </row>
    <row r="787" spans="1:7" x14ac:dyDescent="0.25">
      <c r="A787" s="6">
        <v>763</v>
      </c>
      <c r="B787" s="6">
        <v>3385.0503974466437</v>
      </c>
      <c r="C787" s="6">
        <v>24.949602553356272</v>
      </c>
      <c r="D787" s="6">
        <v>4.1279225874742954E-2</v>
      </c>
      <c r="F787" s="6">
        <v>41.803728070175438</v>
      </c>
      <c r="G787" s="6">
        <v>3305</v>
      </c>
    </row>
    <row r="788" spans="1:7" x14ac:dyDescent="0.25">
      <c r="A788" s="6">
        <v>764</v>
      </c>
      <c r="B788" s="6">
        <v>3361.2730167529812</v>
      </c>
      <c r="C788" s="6">
        <v>148.72698324701878</v>
      </c>
      <c r="D788" s="6">
        <v>0.24606944026436703</v>
      </c>
      <c r="F788" s="6">
        <v>41.858552631578945</v>
      </c>
      <c r="G788" s="6">
        <v>3310</v>
      </c>
    </row>
    <row r="789" spans="1:7" x14ac:dyDescent="0.25">
      <c r="A789" s="6">
        <v>765</v>
      </c>
      <c r="B789" s="6">
        <v>3370.4543815752863</v>
      </c>
      <c r="C789" s="6">
        <v>329.54561842471367</v>
      </c>
      <c r="D789" s="6">
        <v>0.54523465814310756</v>
      </c>
      <c r="F789" s="6">
        <v>41.913377192982452</v>
      </c>
      <c r="G789" s="6">
        <v>3310</v>
      </c>
    </row>
    <row r="790" spans="1:7" x14ac:dyDescent="0.25">
      <c r="A790" s="6">
        <v>766</v>
      </c>
      <c r="B790" s="6">
        <v>3350.6202793629986</v>
      </c>
      <c r="C790" s="6">
        <v>369.37972063700136</v>
      </c>
      <c r="D790" s="6">
        <v>0.61114035340306772</v>
      </c>
      <c r="F790" s="6">
        <v>41.968201754385959</v>
      </c>
      <c r="G790" s="6">
        <v>3310</v>
      </c>
    </row>
    <row r="791" spans="1:7" x14ac:dyDescent="0.25">
      <c r="A791" s="6">
        <v>767</v>
      </c>
      <c r="B791" s="6">
        <v>3605.9917022090435</v>
      </c>
      <c r="C791" s="6">
        <v>-1855.9917022090435</v>
      </c>
      <c r="D791" s="6">
        <v>-3.0707463388762286</v>
      </c>
      <c r="F791" s="6">
        <v>42.023026315789473</v>
      </c>
      <c r="G791" s="6">
        <v>3310</v>
      </c>
    </row>
    <row r="792" spans="1:7" x14ac:dyDescent="0.25">
      <c r="A792" s="6">
        <v>768</v>
      </c>
      <c r="B792" s="6">
        <v>3400.1761074423648</v>
      </c>
      <c r="C792" s="6">
        <v>-465.17610744236481</v>
      </c>
      <c r="D792" s="6">
        <v>-0.76963589177752123</v>
      </c>
      <c r="F792" s="6">
        <v>42.077850877192979</v>
      </c>
      <c r="G792" s="6">
        <v>3310</v>
      </c>
    </row>
    <row r="793" spans="1:7" x14ac:dyDescent="0.25">
      <c r="A793" s="6">
        <v>769</v>
      </c>
      <c r="B793" s="6">
        <v>3348.5015028655434</v>
      </c>
      <c r="C793" s="6">
        <v>351.49849713445656</v>
      </c>
      <c r="D793" s="6">
        <v>0.58155579139251912</v>
      </c>
      <c r="F793" s="6">
        <v>42.132675438596486</v>
      </c>
      <c r="G793" s="6">
        <v>3320</v>
      </c>
    </row>
    <row r="794" spans="1:7" x14ac:dyDescent="0.25">
      <c r="A794" s="6">
        <v>770</v>
      </c>
      <c r="B794" s="6">
        <v>3373.8679659322975</v>
      </c>
      <c r="C794" s="6">
        <v>-63.867965932297466</v>
      </c>
      <c r="D794" s="6">
        <v>-0.10566982725442409</v>
      </c>
      <c r="F794" s="6">
        <v>42.1875</v>
      </c>
      <c r="G794" s="6">
        <v>3320</v>
      </c>
    </row>
    <row r="795" spans="1:7" x14ac:dyDescent="0.25">
      <c r="A795" s="6">
        <v>771</v>
      </c>
      <c r="B795" s="6">
        <v>3279.4058470874252</v>
      </c>
      <c r="C795" s="6">
        <v>335.59415291257483</v>
      </c>
      <c r="D795" s="6">
        <v>0.55524198474486963</v>
      </c>
      <c r="F795" s="6">
        <v>42.242324561403507</v>
      </c>
      <c r="G795" s="6">
        <v>3320</v>
      </c>
    </row>
    <row r="796" spans="1:7" x14ac:dyDescent="0.25">
      <c r="A796" s="6">
        <v>772</v>
      </c>
      <c r="B796" s="6">
        <v>3231.5568111865641</v>
      </c>
      <c r="C796" s="6">
        <v>598.44318881343588</v>
      </c>
      <c r="D796" s="6">
        <v>0.99012685718747584</v>
      </c>
      <c r="F796" s="6">
        <v>42.297149122807014</v>
      </c>
      <c r="G796" s="6">
        <v>3320</v>
      </c>
    </row>
    <row r="797" spans="1:7" x14ac:dyDescent="0.25">
      <c r="A797" s="6">
        <v>773</v>
      </c>
      <c r="B797" s="6">
        <v>3388.9936759280185</v>
      </c>
      <c r="C797" s="6">
        <v>1361.0063240719815</v>
      </c>
      <c r="D797" s="6">
        <v>2.2517908791602501</v>
      </c>
      <c r="F797" s="6">
        <v>42.35197368421052</v>
      </c>
      <c r="G797" s="6">
        <v>3320</v>
      </c>
    </row>
    <row r="798" spans="1:7" x14ac:dyDescent="0.25">
      <c r="A798" s="6">
        <v>774</v>
      </c>
      <c r="B798" s="6">
        <v>3262.4556351077845</v>
      </c>
      <c r="C798" s="6">
        <v>-172.45563510778447</v>
      </c>
      <c r="D798" s="6">
        <v>-0.28532859791102549</v>
      </c>
      <c r="F798" s="6">
        <v>42.406798245614034</v>
      </c>
      <c r="G798" s="6">
        <v>3320</v>
      </c>
    </row>
    <row r="799" spans="1:7" x14ac:dyDescent="0.25">
      <c r="A799" s="6">
        <v>775</v>
      </c>
      <c r="B799" s="6">
        <v>3353.3864597902316</v>
      </c>
      <c r="C799" s="6">
        <v>-253.38645979023158</v>
      </c>
      <c r="D799" s="6">
        <v>-0.41922899913591599</v>
      </c>
      <c r="F799" s="6">
        <v>42.461622807017541</v>
      </c>
      <c r="G799" s="6">
        <v>3320</v>
      </c>
    </row>
    <row r="800" spans="1:7" x14ac:dyDescent="0.25">
      <c r="A800" s="6">
        <v>776</v>
      </c>
      <c r="B800" s="6">
        <v>3331.2570163723676</v>
      </c>
      <c r="C800" s="6">
        <v>208.74298362763238</v>
      </c>
      <c r="D800" s="6">
        <v>0.34536617376991707</v>
      </c>
      <c r="F800" s="6">
        <v>42.516447368421048</v>
      </c>
      <c r="G800" s="6">
        <v>3320</v>
      </c>
    </row>
    <row r="801" spans="1:7" x14ac:dyDescent="0.25">
      <c r="A801" s="6">
        <v>777</v>
      </c>
      <c r="B801" s="6">
        <v>3300.0639179376121</v>
      </c>
      <c r="C801" s="6">
        <v>-130.06391793761213</v>
      </c>
      <c r="D801" s="6">
        <v>-0.21519131758587806</v>
      </c>
      <c r="F801" s="6">
        <v>42.571271929824555</v>
      </c>
      <c r="G801" s="6">
        <v>3320</v>
      </c>
    </row>
    <row r="802" spans="1:7" x14ac:dyDescent="0.25">
      <c r="A802" s="6">
        <v>778</v>
      </c>
      <c r="B802" s="6">
        <v>3388.6405465117759</v>
      </c>
      <c r="C802" s="6">
        <v>491.35945348822406</v>
      </c>
      <c r="D802" s="6">
        <v>0.81295635162341118</v>
      </c>
      <c r="F802" s="6">
        <v>42.626096491228068</v>
      </c>
      <c r="G802" s="6">
        <v>3320</v>
      </c>
    </row>
    <row r="803" spans="1:7" x14ac:dyDescent="0.25">
      <c r="A803" s="6">
        <v>779</v>
      </c>
      <c r="B803" s="6">
        <v>3475.3338181993131</v>
      </c>
      <c r="C803" s="6">
        <v>-575.3338181993131</v>
      </c>
      <c r="D803" s="6">
        <v>-0.95189230305526196</v>
      </c>
      <c r="F803" s="6">
        <v>42.680921052631575</v>
      </c>
      <c r="G803" s="6">
        <v>3320</v>
      </c>
    </row>
    <row r="804" spans="1:7" x14ac:dyDescent="0.25">
      <c r="A804" s="6">
        <v>780</v>
      </c>
      <c r="B804" s="6">
        <v>3343.6165459408553</v>
      </c>
      <c r="C804" s="6">
        <v>366.3834540591447</v>
      </c>
      <c r="D804" s="6">
        <v>0.60618301732591839</v>
      </c>
      <c r="F804" s="6">
        <v>42.735745614035082</v>
      </c>
      <c r="G804" s="6">
        <v>3320</v>
      </c>
    </row>
    <row r="805" spans="1:7" x14ac:dyDescent="0.25">
      <c r="A805" s="6">
        <v>781</v>
      </c>
      <c r="B805" s="6">
        <v>3408.3569389186496</v>
      </c>
      <c r="C805" s="6">
        <v>861.64306108135042</v>
      </c>
      <c r="D805" s="6">
        <v>1.4255921899243775</v>
      </c>
      <c r="F805" s="6">
        <v>42.790570175438596</v>
      </c>
      <c r="G805" s="6">
        <v>3320</v>
      </c>
    </row>
    <row r="806" spans="1:7" x14ac:dyDescent="0.25">
      <c r="A806" s="6">
        <v>782</v>
      </c>
      <c r="B806" s="6">
        <v>3354.6812676497875</v>
      </c>
      <c r="C806" s="6">
        <v>-234.68126764978751</v>
      </c>
      <c r="D806" s="6">
        <v>-0.3882811774323599</v>
      </c>
      <c r="F806" s="6">
        <v>42.845394736842103</v>
      </c>
      <c r="G806" s="6">
        <v>3320</v>
      </c>
    </row>
    <row r="807" spans="1:7" x14ac:dyDescent="0.25">
      <c r="A807" s="6">
        <v>783</v>
      </c>
      <c r="B807" s="6">
        <v>3390.8181779119382</v>
      </c>
      <c r="C807" s="6">
        <v>-60.818177911938164</v>
      </c>
      <c r="D807" s="6">
        <v>-0.10062393971800875</v>
      </c>
      <c r="F807" s="6">
        <v>42.900219298245609</v>
      </c>
      <c r="G807" s="6">
        <v>3320</v>
      </c>
    </row>
    <row r="808" spans="1:7" x14ac:dyDescent="0.25">
      <c r="A808" s="6">
        <v>784</v>
      </c>
      <c r="B808" s="6">
        <v>3318.5443573876369</v>
      </c>
      <c r="C808" s="6">
        <v>61.455642612363135</v>
      </c>
      <c r="D808" s="6">
        <v>0.10167862783577508</v>
      </c>
      <c r="F808" s="6">
        <v>42.955043859649116</v>
      </c>
      <c r="G808" s="6">
        <v>3320</v>
      </c>
    </row>
    <row r="809" spans="1:7" x14ac:dyDescent="0.25">
      <c r="A809" s="6">
        <v>785</v>
      </c>
      <c r="B809" s="6">
        <v>3393.348938728343</v>
      </c>
      <c r="C809" s="6">
        <v>46.651061271656999</v>
      </c>
      <c r="D809" s="6">
        <v>7.7184383655448288E-2</v>
      </c>
      <c r="F809" s="6">
        <v>43.00986842105263</v>
      </c>
      <c r="G809" s="6">
        <v>3320</v>
      </c>
    </row>
    <row r="810" spans="1:7" x14ac:dyDescent="0.25">
      <c r="A810" s="6">
        <v>786</v>
      </c>
      <c r="B810" s="6">
        <v>3364.8631658181134</v>
      </c>
      <c r="C810" s="6">
        <v>-294.86316581811343</v>
      </c>
      <c r="D810" s="6">
        <v>-0.48785238954879967</v>
      </c>
      <c r="F810" s="6">
        <v>43.064692982456137</v>
      </c>
      <c r="G810" s="6">
        <v>3320</v>
      </c>
    </row>
    <row r="811" spans="1:7" x14ac:dyDescent="0.25">
      <c r="A811" s="6">
        <v>787</v>
      </c>
      <c r="B811" s="6">
        <v>3479.4536613888095</v>
      </c>
      <c r="C811" s="6">
        <v>-229.45366138880945</v>
      </c>
      <c r="D811" s="6">
        <v>-0.37963208015036309</v>
      </c>
      <c r="F811" s="6">
        <v>43.119517543859644</v>
      </c>
      <c r="G811" s="6">
        <v>3325</v>
      </c>
    </row>
    <row r="812" spans="1:7" x14ac:dyDescent="0.25">
      <c r="A812" s="6">
        <v>788</v>
      </c>
      <c r="B812" s="6">
        <v>3481.4547280808501</v>
      </c>
      <c r="C812" s="6">
        <v>-281.45472808085015</v>
      </c>
      <c r="D812" s="6">
        <v>-0.46566807102908597</v>
      </c>
      <c r="F812" s="6">
        <v>43.174342105263158</v>
      </c>
      <c r="G812" s="6">
        <v>3330</v>
      </c>
    </row>
    <row r="813" spans="1:7" x14ac:dyDescent="0.25">
      <c r="A813" s="6">
        <v>789</v>
      </c>
      <c r="B813" s="6">
        <v>3389.1113857334326</v>
      </c>
      <c r="C813" s="6">
        <v>-124.1113857334326</v>
      </c>
      <c r="D813" s="6">
        <v>-0.20534282717976718</v>
      </c>
      <c r="F813" s="6">
        <v>43.229166666666664</v>
      </c>
      <c r="G813" s="6">
        <v>3330</v>
      </c>
    </row>
    <row r="814" spans="1:7" x14ac:dyDescent="0.25">
      <c r="A814" s="6">
        <v>790</v>
      </c>
      <c r="B814" s="6">
        <v>3305.7139885974921</v>
      </c>
      <c r="C814" s="6">
        <v>354.28601140250794</v>
      </c>
      <c r="D814" s="6">
        <v>0.58616774586569698</v>
      </c>
      <c r="F814" s="6">
        <v>43.283991228070171</v>
      </c>
      <c r="G814" s="6">
        <v>3330</v>
      </c>
    </row>
    <row r="815" spans="1:7" x14ac:dyDescent="0.25">
      <c r="A815" s="6">
        <v>791</v>
      </c>
      <c r="B815" s="6">
        <v>3476.9817554751116</v>
      </c>
      <c r="C815" s="6">
        <v>-546.98175547511164</v>
      </c>
      <c r="D815" s="6">
        <v>-0.90498369203813966</v>
      </c>
      <c r="F815" s="6">
        <v>43.338815789473678</v>
      </c>
      <c r="G815" s="6">
        <v>3330</v>
      </c>
    </row>
    <row r="816" spans="1:7" x14ac:dyDescent="0.25">
      <c r="A816" s="6">
        <v>792</v>
      </c>
      <c r="B816" s="6">
        <v>3294.8258315966814</v>
      </c>
      <c r="C816" s="6">
        <v>-94.825831596681383</v>
      </c>
      <c r="D816" s="6">
        <v>-0.1568897505629076</v>
      </c>
      <c r="F816" s="6">
        <v>43.393640350877192</v>
      </c>
      <c r="G816" s="6">
        <v>3330</v>
      </c>
    </row>
    <row r="817" spans="1:7" x14ac:dyDescent="0.25">
      <c r="A817" s="6">
        <v>793</v>
      </c>
      <c r="B817" s="6">
        <v>3414.8309782164292</v>
      </c>
      <c r="C817" s="6">
        <v>-9.8309782164292301</v>
      </c>
      <c r="D817" s="6">
        <v>-1.6265396192095605E-2</v>
      </c>
      <c r="F817" s="6">
        <v>43.448464912280699</v>
      </c>
      <c r="G817" s="6">
        <v>3330</v>
      </c>
    </row>
    <row r="818" spans="1:7" x14ac:dyDescent="0.25">
      <c r="A818" s="6">
        <v>794</v>
      </c>
      <c r="B818" s="6">
        <v>3310.4223808140591</v>
      </c>
      <c r="C818" s="6">
        <v>529.57761918594088</v>
      </c>
      <c r="D818" s="6">
        <v>0.8761884728959074</v>
      </c>
      <c r="F818" s="6">
        <v>43.503289473684205</v>
      </c>
      <c r="G818" s="6">
        <v>3330</v>
      </c>
    </row>
    <row r="819" spans="1:7" x14ac:dyDescent="0.25">
      <c r="A819" s="6">
        <v>795</v>
      </c>
      <c r="B819" s="6">
        <v>3513.707214764333</v>
      </c>
      <c r="C819" s="6">
        <v>-583.707214764333</v>
      </c>
      <c r="D819" s="6">
        <v>-0.96574612406932681</v>
      </c>
      <c r="F819" s="6">
        <v>43.558114035087719</v>
      </c>
      <c r="G819" s="6">
        <v>3330</v>
      </c>
    </row>
    <row r="820" spans="1:7" x14ac:dyDescent="0.25">
      <c r="A820" s="6">
        <v>796</v>
      </c>
      <c r="B820" s="6">
        <v>3473.8035907289291</v>
      </c>
      <c r="C820" s="6">
        <v>391.19640927107093</v>
      </c>
      <c r="D820" s="6">
        <v>0.64723615958029068</v>
      </c>
      <c r="F820" s="6">
        <v>43.612938596491226</v>
      </c>
      <c r="G820" s="6">
        <v>3330</v>
      </c>
    </row>
    <row r="821" spans="1:7" x14ac:dyDescent="0.25">
      <c r="A821" s="6">
        <v>797</v>
      </c>
      <c r="B821" s="6">
        <v>3431.7811901960699</v>
      </c>
      <c r="C821" s="6">
        <v>528.21880980393007</v>
      </c>
      <c r="D821" s="6">
        <v>0.87394031686693696</v>
      </c>
      <c r="F821" s="6">
        <v>43.667763157894733</v>
      </c>
      <c r="G821" s="6">
        <v>3330</v>
      </c>
    </row>
    <row r="822" spans="1:7" x14ac:dyDescent="0.25">
      <c r="A822" s="6">
        <v>798</v>
      </c>
      <c r="B822" s="6">
        <v>3572.6798272768328</v>
      </c>
      <c r="C822" s="6">
        <v>507.32017272316716</v>
      </c>
      <c r="D822" s="6">
        <v>0.83936343097521993</v>
      </c>
      <c r="F822" s="6">
        <v>43.72258771929824</v>
      </c>
      <c r="G822" s="6">
        <v>3330</v>
      </c>
    </row>
    <row r="823" spans="1:7" x14ac:dyDescent="0.25">
      <c r="A823" s="6">
        <v>799</v>
      </c>
      <c r="B823" s="6">
        <v>3376.928420873066</v>
      </c>
      <c r="C823" s="6">
        <v>1803.071579126934</v>
      </c>
      <c r="D823" s="6">
        <v>2.9831897652052088</v>
      </c>
      <c r="F823" s="6">
        <v>43.777412280701753</v>
      </c>
      <c r="G823" s="6">
        <v>3330</v>
      </c>
    </row>
    <row r="824" spans="1:7" x14ac:dyDescent="0.25">
      <c r="A824" s="6">
        <v>800</v>
      </c>
      <c r="B824" s="6">
        <v>3290.4117138936499</v>
      </c>
      <c r="C824" s="6">
        <v>-320.4117138936499</v>
      </c>
      <c r="D824" s="6">
        <v>-0.53012257339346891</v>
      </c>
      <c r="F824" s="6">
        <v>43.83223684210526</v>
      </c>
      <c r="G824" s="6">
        <v>3330</v>
      </c>
    </row>
    <row r="825" spans="1:7" x14ac:dyDescent="0.25">
      <c r="A825" s="6">
        <v>801</v>
      </c>
      <c r="B825" s="6">
        <v>3467.8003906528061</v>
      </c>
      <c r="C825" s="6">
        <v>222.19960934719393</v>
      </c>
      <c r="D825" s="6">
        <v>0.36763021951580538</v>
      </c>
      <c r="F825" s="6">
        <v>43.887061403508767</v>
      </c>
      <c r="G825" s="6">
        <v>3330</v>
      </c>
    </row>
    <row r="826" spans="1:7" x14ac:dyDescent="0.25">
      <c r="A826" s="6">
        <v>802</v>
      </c>
      <c r="B826" s="6">
        <v>3239.9142073709704</v>
      </c>
      <c r="C826" s="6">
        <v>680.08579262902958</v>
      </c>
      <c r="D826" s="6">
        <v>1.1252049000820985</v>
      </c>
      <c r="F826" s="6">
        <v>43.941885964912274</v>
      </c>
      <c r="G826" s="6">
        <v>3330</v>
      </c>
    </row>
    <row r="827" spans="1:7" x14ac:dyDescent="0.25">
      <c r="A827" s="6">
        <v>803</v>
      </c>
      <c r="B827" s="6">
        <v>3385.7566562791289</v>
      </c>
      <c r="C827" s="6">
        <v>14.243343720871053</v>
      </c>
      <c r="D827" s="6">
        <v>2.3565674098738106E-2</v>
      </c>
      <c r="F827" s="6">
        <v>43.996710526315788</v>
      </c>
      <c r="G827" s="6">
        <v>3330</v>
      </c>
    </row>
    <row r="828" spans="1:7" x14ac:dyDescent="0.25">
      <c r="A828" s="6">
        <v>804</v>
      </c>
      <c r="B828" s="6">
        <v>3495.6976145359649</v>
      </c>
      <c r="C828" s="6">
        <v>-535.69761453596493</v>
      </c>
      <c r="D828" s="6">
        <v>-0.886314031804742</v>
      </c>
      <c r="F828" s="6">
        <v>44.051535087719294</v>
      </c>
      <c r="G828" s="6">
        <v>3330</v>
      </c>
    </row>
    <row r="829" spans="1:7" x14ac:dyDescent="0.25">
      <c r="A829" s="6">
        <v>805</v>
      </c>
      <c r="B829" s="6">
        <v>3384.8738327385227</v>
      </c>
      <c r="C829" s="6">
        <v>655.12616726147735</v>
      </c>
      <c r="D829" s="6">
        <v>1.0839090914177014</v>
      </c>
      <c r="F829" s="6">
        <v>44.106359649122801</v>
      </c>
      <c r="G829" s="6">
        <v>3335</v>
      </c>
    </row>
    <row r="830" spans="1:7" x14ac:dyDescent="0.25">
      <c r="A830" s="6">
        <v>806</v>
      </c>
      <c r="B830" s="6">
        <v>3368.8064442994882</v>
      </c>
      <c r="C830" s="6">
        <v>-48.806444299488248</v>
      </c>
      <c r="D830" s="6">
        <v>-8.0750474243952056E-2</v>
      </c>
      <c r="F830" s="6">
        <v>44.161184210526315</v>
      </c>
      <c r="G830" s="6">
        <v>3335</v>
      </c>
    </row>
    <row r="831" spans="1:7" x14ac:dyDescent="0.25">
      <c r="A831" s="6">
        <v>807</v>
      </c>
      <c r="B831" s="6">
        <v>3395.8208446420404</v>
      </c>
      <c r="C831" s="6">
        <v>84.179155357959644</v>
      </c>
      <c r="D831" s="6">
        <v>0.13927477844727634</v>
      </c>
      <c r="F831" s="6">
        <v>44.216008771929822</v>
      </c>
      <c r="G831" s="6">
        <v>3339</v>
      </c>
    </row>
    <row r="832" spans="1:7" x14ac:dyDescent="0.25">
      <c r="A832" s="6">
        <v>808</v>
      </c>
      <c r="B832" s="6">
        <v>3580.5663842395825</v>
      </c>
      <c r="C832" s="6">
        <v>-1070.5663842395825</v>
      </c>
      <c r="D832" s="6">
        <v>-1.7712567362315663</v>
      </c>
      <c r="F832" s="6">
        <v>44.270833333333329</v>
      </c>
      <c r="G832" s="6">
        <v>3340</v>
      </c>
    </row>
    <row r="833" spans="1:7" x14ac:dyDescent="0.25">
      <c r="A833" s="6">
        <v>809</v>
      </c>
      <c r="B833" s="6">
        <v>3389.7587896632108</v>
      </c>
      <c r="C833" s="6">
        <v>-589.75878966321079</v>
      </c>
      <c r="D833" s="6">
        <v>-0.97575848104433194</v>
      </c>
      <c r="F833" s="6">
        <v>44.325657894736835</v>
      </c>
      <c r="G833" s="6">
        <v>3340</v>
      </c>
    </row>
    <row r="834" spans="1:7" x14ac:dyDescent="0.25">
      <c r="A834" s="6">
        <v>810</v>
      </c>
      <c r="B834" s="6">
        <v>3413.5950252595803</v>
      </c>
      <c r="C834" s="6">
        <v>586.40497474041968</v>
      </c>
      <c r="D834" s="6">
        <v>0.97020957967630772</v>
      </c>
      <c r="F834" s="6">
        <v>44.380482456140349</v>
      </c>
      <c r="G834" s="6">
        <v>3340</v>
      </c>
    </row>
    <row r="835" spans="1:7" x14ac:dyDescent="0.25">
      <c r="A835" s="6">
        <v>811</v>
      </c>
      <c r="B835" s="6">
        <v>3309.0098631490891</v>
      </c>
      <c r="C835" s="6">
        <v>-219.00986314908914</v>
      </c>
      <c r="D835" s="6">
        <v>-0.36235277056594395</v>
      </c>
      <c r="F835" s="6">
        <v>44.435307017543856</v>
      </c>
      <c r="G835" s="6">
        <v>3340</v>
      </c>
    </row>
    <row r="836" spans="1:7" x14ac:dyDescent="0.25">
      <c r="A836" s="6">
        <v>812</v>
      </c>
      <c r="B836" s="6">
        <v>3338.6727341134601</v>
      </c>
      <c r="C836" s="6">
        <v>-98.672734113460137</v>
      </c>
      <c r="D836" s="6">
        <v>-0.16325446749852332</v>
      </c>
      <c r="F836" s="6">
        <v>44.490131578947363</v>
      </c>
      <c r="G836" s="6">
        <v>3340</v>
      </c>
    </row>
    <row r="837" spans="1:7" x14ac:dyDescent="0.25">
      <c r="A837" s="6">
        <v>813</v>
      </c>
      <c r="B837" s="6">
        <v>3416.3612056868133</v>
      </c>
      <c r="C837" s="6">
        <v>-66.361205686813264</v>
      </c>
      <c r="D837" s="6">
        <v>-0.10979490326581334</v>
      </c>
      <c r="F837" s="6">
        <v>44.544956140350877</v>
      </c>
      <c r="G837" s="6">
        <v>3340</v>
      </c>
    </row>
    <row r="838" spans="1:7" x14ac:dyDescent="0.25">
      <c r="A838" s="6">
        <v>814</v>
      </c>
      <c r="B838" s="6">
        <v>3490.2829634869131</v>
      </c>
      <c r="C838" s="6">
        <v>29.717036513086896</v>
      </c>
      <c r="D838" s="6">
        <v>4.9166966084062132E-2</v>
      </c>
      <c r="F838" s="6">
        <v>44.599780701754383</v>
      </c>
      <c r="G838" s="6">
        <v>3340</v>
      </c>
    </row>
    <row r="839" spans="1:7" x14ac:dyDescent="0.25">
      <c r="A839" s="6">
        <v>815</v>
      </c>
      <c r="B839" s="6">
        <v>3314.6599338089691</v>
      </c>
      <c r="C839" s="6">
        <v>-44.659933808969072</v>
      </c>
      <c r="D839" s="6">
        <v>-7.3890054613455505E-2</v>
      </c>
      <c r="F839" s="6">
        <v>44.65460526315789</v>
      </c>
      <c r="G839" s="6">
        <v>3340</v>
      </c>
    </row>
    <row r="840" spans="1:7" x14ac:dyDescent="0.25">
      <c r="A840" s="6">
        <v>816</v>
      </c>
      <c r="B840" s="6">
        <v>3490.2829634869131</v>
      </c>
      <c r="C840" s="6">
        <v>-185.2829634869131</v>
      </c>
      <c r="D840" s="6">
        <v>-0.30655146847175602</v>
      </c>
      <c r="F840" s="6">
        <v>44.709429824561397</v>
      </c>
      <c r="G840" s="6">
        <v>3340</v>
      </c>
    </row>
    <row r="841" spans="1:7" x14ac:dyDescent="0.25">
      <c r="A841" s="6">
        <v>817</v>
      </c>
      <c r="B841" s="6">
        <v>3283.7022549850421</v>
      </c>
      <c r="C841" s="6">
        <v>436.29774501495785</v>
      </c>
      <c r="D841" s="6">
        <v>0.72185651561374098</v>
      </c>
      <c r="F841" s="6">
        <v>44.764254385964911</v>
      </c>
      <c r="G841" s="6">
        <v>3340</v>
      </c>
    </row>
    <row r="842" spans="1:7" x14ac:dyDescent="0.25">
      <c r="A842" s="6">
        <v>818</v>
      </c>
      <c r="B842" s="6">
        <v>3374.9862090837323</v>
      </c>
      <c r="C842" s="6">
        <v>-1034.9862090837323</v>
      </c>
      <c r="D842" s="6">
        <v>-1.71238918177733</v>
      </c>
      <c r="F842" s="6">
        <v>44.819078947368418</v>
      </c>
      <c r="G842" s="6">
        <v>3340</v>
      </c>
    </row>
    <row r="843" spans="1:7" x14ac:dyDescent="0.25">
      <c r="A843" s="6">
        <v>819</v>
      </c>
      <c r="B843" s="6">
        <v>3413.3596056487518</v>
      </c>
      <c r="C843" s="6">
        <v>286.64039435124823</v>
      </c>
      <c r="D843" s="6">
        <v>0.47424777841436461</v>
      </c>
      <c r="F843" s="6">
        <v>44.873903508771924</v>
      </c>
      <c r="G843" s="6">
        <v>3340</v>
      </c>
    </row>
    <row r="844" spans="1:7" x14ac:dyDescent="0.25">
      <c r="A844" s="6">
        <v>820</v>
      </c>
      <c r="B844" s="6">
        <v>3537.2491758471674</v>
      </c>
      <c r="C844" s="6">
        <v>662.75082415283259</v>
      </c>
      <c r="D844" s="6">
        <v>1.096524119387088</v>
      </c>
      <c r="F844" s="6">
        <v>44.928728070175438</v>
      </c>
      <c r="G844" s="6">
        <v>3340</v>
      </c>
    </row>
    <row r="845" spans="1:7" x14ac:dyDescent="0.25">
      <c r="A845" s="6">
        <v>821</v>
      </c>
      <c r="B845" s="6">
        <v>3285.3501922608407</v>
      </c>
      <c r="C845" s="6">
        <v>-15.350192260840686</v>
      </c>
      <c r="D845" s="6">
        <v>-2.5396959819335273E-2</v>
      </c>
      <c r="F845" s="6">
        <v>44.983552631578945</v>
      </c>
      <c r="G845" s="6">
        <v>3340</v>
      </c>
    </row>
    <row r="846" spans="1:7" x14ac:dyDescent="0.25">
      <c r="A846" s="6">
        <v>822</v>
      </c>
      <c r="B846" s="6">
        <v>3489.1058654327712</v>
      </c>
      <c r="C846" s="6">
        <v>20.894134567228775</v>
      </c>
      <c r="D846" s="6">
        <v>3.4569436463503377E-2</v>
      </c>
      <c r="F846" s="6">
        <v>45.038377192982452</v>
      </c>
      <c r="G846" s="6">
        <v>3340</v>
      </c>
    </row>
    <row r="847" spans="1:7" x14ac:dyDescent="0.25">
      <c r="A847" s="6">
        <v>823</v>
      </c>
      <c r="B847" s="6">
        <v>3374.9862090837323</v>
      </c>
      <c r="C847" s="6">
        <v>-374.98620908373232</v>
      </c>
      <c r="D847" s="6">
        <v>-0.62041631290830679</v>
      </c>
      <c r="F847" s="6">
        <v>45.093201754385959</v>
      </c>
      <c r="G847" s="6">
        <v>3340</v>
      </c>
    </row>
    <row r="848" spans="1:7" x14ac:dyDescent="0.25">
      <c r="A848" s="6">
        <v>824</v>
      </c>
      <c r="B848" s="6">
        <v>3511.3530186560497</v>
      </c>
      <c r="C848" s="6">
        <v>-141.3530186560497</v>
      </c>
      <c r="D848" s="6">
        <v>-0.23386918379567143</v>
      </c>
      <c r="F848" s="6">
        <v>45.148026315789473</v>
      </c>
      <c r="G848" s="6">
        <v>3345</v>
      </c>
    </row>
    <row r="849" spans="1:7" x14ac:dyDescent="0.25">
      <c r="A849" s="6">
        <v>825</v>
      </c>
      <c r="B849" s="6">
        <v>3232.2630700190493</v>
      </c>
      <c r="C849" s="6">
        <v>147.73692998095066</v>
      </c>
      <c r="D849" s="6">
        <v>0.24443139283212226</v>
      </c>
      <c r="F849" s="6">
        <v>45.202850877192979</v>
      </c>
      <c r="G849" s="6">
        <v>3345</v>
      </c>
    </row>
    <row r="850" spans="1:7" x14ac:dyDescent="0.25">
      <c r="A850" s="6">
        <v>826</v>
      </c>
      <c r="B850" s="6">
        <v>3495.3444851197223</v>
      </c>
      <c r="C850" s="6">
        <v>114.65551488027768</v>
      </c>
      <c r="D850" s="6">
        <v>0.18969804775071483</v>
      </c>
      <c r="F850" s="6">
        <v>45.257675438596486</v>
      </c>
      <c r="G850" s="6">
        <v>3350</v>
      </c>
    </row>
    <row r="851" spans="1:7" x14ac:dyDescent="0.25">
      <c r="A851" s="6">
        <v>827</v>
      </c>
      <c r="B851" s="6">
        <v>3319.9568750526068</v>
      </c>
      <c r="C851" s="6">
        <v>420.04312494739315</v>
      </c>
      <c r="D851" s="6">
        <v>0.69496317605683999</v>
      </c>
      <c r="F851" s="6">
        <v>45.3125</v>
      </c>
      <c r="G851" s="6">
        <v>3350</v>
      </c>
    </row>
    <row r="852" spans="1:7" x14ac:dyDescent="0.25">
      <c r="A852" s="6">
        <v>828</v>
      </c>
      <c r="B852" s="6">
        <v>3453.2043747814491</v>
      </c>
      <c r="C852" s="6">
        <v>-473.20437478144913</v>
      </c>
      <c r="D852" s="6">
        <v>-0.78291869498707789</v>
      </c>
      <c r="F852" s="6">
        <v>45.367324561403507</v>
      </c>
      <c r="G852" s="6">
        <v>3350</v>
      </c>
    </row>
    <row r="853" spans="1:7" x14ac:dyDescent="0.25">
      <c r="A853" s="6">
        <v>829</v>
      </c>
      <c r="B853" s="6">
        <v>3370.1601070617512</v>
      </c>
      <c r="C853" s="6">
        <v>99.839892938248795</v>
      </c>
      <c r="D853" s="6">
        <v>0.16518553684750859</v>
      </c>
      <c r="F853" s="6">
        <v>45.422149122807014</v>
      </c>
      <c r="G853" s="6">
        <v>3350</v>
      </c>
    </row>
    <row r="854" spans="1:7" x14ac:dyDescent="0.25">
      <c r="A854" s="6">
        <v>830</v>
      </c>
      <c r="B854" s="6">
        <v>3354.9166872606161</v>
      </c>
      <c r="C854" s="6">
        <v>25.083312739383928</v>
      </c>
      <c r="D854" s="6">
        <v>4.150044995873331E-2</v>
      </c>
      <c r="F854" s="6">
        <v>45.47697368421052</v>
      </c>
      <c r="G854" s="6">
        <v>3350</v>
      </c>
    </row>
    <row r="855" spans="1:7" x14ac:dyDescent="0.25">
      <c r="A855" s="6">
        <v>831</v>
      </c>
      <c r="B855" s="6">
        <v>3425.4837156064118</v>
      </c>
      <c r="C855" s="6">
        <v>474.51628439358819</v>
      </c>
      <c r="D855" s="6">
        <v>0.78508925514293293</v>
      </c>
      <c r="F855" s="6">
        <v>45.531798245614034</v>
      </c>
      <c r="G855" s="6">
        <v>3350</v>
      </c>
    </row>
    <row r="856" spans="1:7" x14ac:dyDescent="0.25">
      <c r="A856" s="6">
        <v>832</v>
      </c>
      <c r="B856" s="6">
        <v>3338.7315890161672</v>
      </c>
      <c r="C856" s="6">
        <v>581.26841098383284</v>
      </c>
      <c r="D856" s="6">
        <v>0.96171111261356712</v>
      </c>
      <c r="F856" s="6">
        <v>45.586622807017541</v>
      </c>
      <c r="G856" s="6">
        <v>3350</v>
      </c>
    </row>
    <row r="857" spans="1:7" x14ac:dyDescent="0.25">
      <c r="A857" s="6">
        <v>833</v>
      </c>
      <c r="B857" s="6">
        <v>3368.9241541049023</v>
      </c>
      <c r="C857" s="6">
        <v>-28.9241541049023</v>
      </c>
      <c r="D857" s="6">
        <v>-4.7855138693242268E-2</v>
      </c>
      <c r="F857" s="6">
        <v>45.641447368421048</v>
      </c>
      <c r="G857" s="6">
        <v>3350</v>
      </c>
    </row>
    <row r="858" spans="1:7" x14ac:dyDescent="0.25">
      <c r="A858" s="6">
        <v>834</v>
      </c>
      <c r="B858" s="6">
        <v>3385.1681072520578</v>
      </c>
      <c r="C858" s="6">
        <v>4.83189274794222</v>
      </c>
      <c r="D858" s="6">
        <v>7.9943875546028692E-3</v>
      </c>
      <c r="F858" s="6">
        <v>45.696271929824555</v>
      </c>
      <c r="G858" s="6">
        <v>3350</v>
      </c>
    </row>
    <row r="859" spans="1:7" x14ac:dyDescent="0.25">
      <c r="A859" s="6">
        <v>835</v>
      </c>
      <c r="B859" s="6">
        <v>3434.8416451368385</v>
      </c>
      <c r="C859" s="6">
        <v>-34.841645136838451</v>
      </c>
      <c r="D859" s="6">
        <v>-5.7645653327560505E-2</v>
      </c>
      <c r="F859" s="6">
        <v>45.751096491228068</v>
      </c>
      <c r="G859" s="6">
        <v>3350</v>
      </c>
    </row>
    <row r="860" spans="1:7" x14ac:dyDescent="0.25">
      <c r="A860" s="6">
        <v>836</v>
      </c>
      <c r="B860" s="6">
        <v>3328.0788516261846</v>
      </c>
      <c r="C860" s="6">
        <v>401.92114837381541</v>
      </c>
      <c r="D860" s="6">
        <v>0.66498028704376899</v>
      </c>
      <c r="F860" s="6">
        <v>45.805921052631575</v>
      </c>
      <c r="G860" s="6">
        <v>3350</v>
      </c>
    </row>
    <row r="861" spans="1:7" x14ac:dyDescent="0.25">
      <c r="A861" s="6">
        <v>837</v>
      </c>
      <c r="B861" s="6">
        <v>3326.4309143503865</v>
      </c>
      <c r="C861" s="6">
        <v>-36.430914350386502</v>
      </c>
      <c r="D861" s="6">
        <v>-6.0275106149565473E-2</v>
      </c>
      <c r="F861" s="6">
        <v>45.860745614035082</v>
      </c>
      <c r="G861" s="6">
        <v>3350</v>
      </c>
    </row>
    <row r="862" spans="1:7" x14ac:dyDescent="0.25">
      <c r="A862" s="6">
        <v>838</v>
      </c>
      <c r="B862" s="6">
        <v>3427.9556215201092</v>
      </c>
      <c r="C862" s="6">
        <v>442.04437847989084</v>
      </c>
      <c r="D862" s="6">
        <v>0.73136434566077368</v>
      </c>
      <c r="F862" s="6">
        <v>45.915570175438596</v>
      </c>
      <c r="G862" s="6">
        <v>3350</v>
      </c>
    </row>
    <row r="863" spans="1:7" x14ac:dyDescent="0.25">
      <c r="A863" s="6">
        <v>839</v>
      </c>
      <c r="B863" s="6">
        <v>3323.5470241177391</v>
      </c>
      <c r="C863" s="6">
        <v>946.45297588226094</v>
      </c>
      <c r="D863" s="6">
        <v>1.5659105626117831</v>
      </c>
      <c r="F863" s="6">
        <v>45.970394736842103</v>
      </c>
      <c r="G863" s="6">
        <v>3350</v>
      </c>
    </row>
    <row r="864" spans="1:7" x14ac:dyDescent="0.25">
      <c r="A864" s="6">
        <v>840</v>
      </c>
      <c r="B864" s="6">
        <v>3596.4572079704953</v>
      </c>
      <c r="C864" s="6">
        <v>-496.45720797049535</v>
      </c>
      <c r="D864" s="6">
        <v>-0.82139060857310153</v>
      </c>
      <c r="F864" s="6">
        <v>46.025219298245609</v>
      </c>
      <c r="G864" s="6">
        <v>3350</v>
      </c>
    </row>
    <row r="865" spans="1:7" x14ac:dyDescent="0.25">
      <c r="A865" s="6">
        <v>841</v>
      </c>
      <c r="B865" s="6">
        <v>3337.2013615457831</v>
      </c>
      <c r="C865" s="6">
        <v>2.7986384542168707</v>
      </c>
      <c r="D865" s="6">
        <v>4.6303594875429762E-3</v>
      </c>
      <c r="F865" s="6">
        <v>46.080043859649116</v>
      </c>
      <c r="G865" s="6">
        <v>3350</v>
      </c>
    </row>
    <row r="866" spans="1:7" x14ac:dyDescent="0.25">
      <c r="A866" s="6">
        <v>842</v>
      </c>
      <c r="B866" s="6">
        <v>3409.7106016809125</v>
      </c>
      <c r="C866" s="6">
        <v>210.28939831908747</v>
      </c>
      <c r="D866" s="6">
        <v>0.34792472359884041</v>
      </c>
      <c r="F866" s="6">
        <v>46.13486842105263</v>
      </c>
      <c r="G866" s="6">
        <v>3350</v>
      </c>
    </row>
    <row r="867" spans="1:7" x14ac:dyDescent="0.25">
      <c r="A867" s="6">
        <v>843</v>
      </c>
      <c r="B867" s="6">
        <v>3389.6999347605033</v>
      </c>
      <c r="C867" s="6">
        <v>-89.699934760503311</v>
      </c>
      <c r="D867" s="6">
        <v>-0.14840893196635002</v>
      </c>
      <c r="F867" s="6">
        <v>46.189692982456137</v>
      </c>
      <c r="G867" s="6">
        <v>3356</v>
      </c>
    </row>
    <row r="868" spans="1:7" x14ac:dyDescent="0.25">
      <c r="A868" s="6">
        <v>844</v>
      </c>
      <c r="B868" s="6">
        <v>3398.5870250692733</v>
      </c>
      <c r="C868" s="6">
        <v>446.4129749307267</v>
      </c>
      <c r="D868" s="6">
        <v>0.73859220747797105</v>
      </c>
      <c r="F868" s="6">
        <v>46.244517543859644</v>
      </c>
      <c r="G868" s="6">
        <v>3360</v>
      </c>
    </row>
    <row r="869" spans="1:7" x14ac:dyDescent="0.25">
      <c r="A869" s="6">
        <v>845</v>
      </c>
      <c r="B869" s="6">
        <v>3495.1090655088938</v>
      </c>
      <c r="C869" s="6">
        <v>824.89093449110624</v>
      </c>
      <c r="D869" s="6">
        <v>1.3647856367277313</v>
      </c>
      <c r="F869" s="6">
        <v>46.299342105263158</v>
      </c>
      <c r="G869" s="6">
        <v>3360</v>
      </c>
    </row>
    <row r="870" spans="1:7" x14ac:dyDescent="0.25">
      <c r="A870" s="6">
        <v>846</v>
      </c>
      <c r="B870" s="6">
        <v>3406.8267114482655</v>
      </c>
      <c r="C870" s="6">
        <v>-1626.8267114482655</v>
      </c>
      <c r="D870" s="6">
        <v>-2.6915918655347286</v>
      </c>
      <c r="F870" s="6">
        <v>46.354166666666664</v>
      </c>
      <c r="G870" s="6">
        <v>3360</v>
      </c>
    </row>
    <row r="871" spans="1:7" x14ac:dyDescent="0.25">
      <c r="A871" s="6">
        <v>847</v>
      </c>
      <c r="B871" s="6">
        <v>3294.4138472777317</v>
      </c>
      <c r="C871" s="6">
        <v>-514.41384727773175</v>
      </c>
      <c r="D871" s="6">
        <v>-0.8510999463603276</v>
      </c>
      <c r="F871" s="6">
        <v>46.408991228070171</v>
      </c>
      <c r="G871" s="6">
        <v>3360</v>
      </c>
    </row>
    <row r="872" spans="1:7" x14ac:dyDescent="0.25">
      <c r="A872" s="6">
        <v>848</v>
      </c>
      <c r="B872" s="6">
        <v>3334.0231967996006</v>
      </c>
      <c r="C872" s="6">
        <v>-24.023196799600555</v>
      </c>
      <c r="D872" s="6">
        <v>-3.9746483528280231E-2</v>
      </c>
      <c r="F872" s="6">
        <v>46.463815789473678</v>
      </c>
      <c r="G872" s="6">
        <v>3360</v>
      </c>
    </row>
    <row r="873" spans="1:7" x14ac:dyDescent="0.25">
      <c r="A873" s="6">
        <v>849</v>
      </c>
      <c r="B873" s="6">
        <v>3358.4479814230408</v>
      </c>
      <c r="C873" s="6">
        <v>31.552018576959199</v>
      </c>
      <c r="D873" s="6">
        <v>5.220295188498613E-2</v>
      </c>
      <c r="F873" s="6">
        <v>46.518640350877192</v>
      </c>
      <c r="G873" s="6">
        <v>3360</v>
      </c>
    </row>
    <row r="874" spans="1:7" x14ac:dyDescent="0.25">
      <c r="A874" s="6">
        <v>850</v>
      </c>
      <c r="B874" s="6">
        <v>3361.5084363638093</v>
      </c>
      <c r="C874" s="6">
        <v>198.49156363619068</v>
      </c>
      <c r="D874" s="6">
        <v>0.32840515483349908</v>
      </c>
      <c r="F874" s="6">
        <v>46.573464912280699</v>
      </c>
      <c r="G874" s="6">
        <v>3360</v>
      </c>
    </row>
    <row r="875" spans="1:7" x14ac:dyDescent="0.25">
      <c r="A875" s="6">
        <v>851</v>
      </c>
      <c r="B875" s="6">
        <v>3406.4147271293159</v>
      </c>
      <c r="C875" s="6">
        <v>-6.4147271293159065</v>
      </c>
      <c r="D875" s="6">
        <v>-1.061319391880461E-2</v>
      </c>
      <c r="F875" s="6">
        <v>46.628289473684205</v>
      </c>
      <c r="G875" s="6">
        <v>3360</v>
      </c>
    </row>
    <row r="876" spans="1:7" x14ac:dyDescent="0.25">
      <c r="A876" s="6">
        <v>852</v>
      </c>
      <c r="B876" s="6">
        <v>3281.0537843632233</v>
      </c>
      <c r="C876" s="6">
        <v>958.94621563677674</v>
      </c>
      <c r="D876" s="6">
        <v>1.5865806820908848</v>
      </c>
      <c r="F876" s="6">
        <v>46.683114035087719</v>
      </c>
      <c r="G876" s="6">
        <v>3360</v>
      </c>
    </row>
    <row r="877" spans="1:7" x14ac:dyDescent="0.25">
      <c r="A877" s="6">
        <v>853</v>
      </c>
      <c r="B877" s="6">
        <v>3341.8508988596427</v>
      </c>
      <c r="C877" s="6">
        <v>-151.85089885964271</v>
      </c>
      <c r="D877" s="6">
        <v>-0.25123797222439986</v>
      </c>
      <c r="F877" s="6">
        <v>46.737938596491226</v>
      </c>
      <c r="G877" s="6">
        <v>3360</v>
      </c>
    </row>
    <row r="878" spans="1:7" x14ac:dyDescent="0.25">
      <c r="A878" s="6">
        <v>854</v>
      </c>
      <c r="B878" s="6">
        <v>3364.8043109154064</v>
      </c>
      <c r="C878" s="6">
        <v>815.1956890845936</v>
      </c>
      <c r="D878" s="6">
        <v>1.3487448110596423</v>
      </c>
      <c r="F878" s="6">
        <v>46.792763157894733</v>
      </c>
      <c r="G878" s="6">
        <v>3360</v>
      </c>
    </row>
    <row r="879" spans="1:7" x14ac:dyDescent="0.25">
      <c r="A879" s="6">
        <v>855</v>
      </c>
      <c r="B879" s="6">
        <v>3277.404780395384</v>
      </c>
      <c r="C879" s="6">
        <v>1062.595219604616</v>
      </c>
      <c r="D879" s="6">
        <v>1.758068409694185</v>
      </c>
      <c r="F879" s="6">
        <v>46.84758771929824</v>
      </c>
      <c r="G879" s="6">
        <v>3370</v>
      </c>
    </row>
    <row r="880" spans="1:7" x14ac:dyDescent="0.25">
      <c r="A880" s="6">
        <v>856</v>
      </c>
      <c r="B880" s="6">
        <v>3471.4493946206458</v>
      </c>
      <c r="C880" s="6">
        <v>-131.44939462064576</v>
      </c>
      <c r="D880" s="6">
        <v>-0.2174835947803074</v>
      </c>
      <c r="F880" s="6">
        <v>46.902412280701753</v>
      </c>
      <c r="G880" s="6">
        <v>3370</v>
      </c>
    </row>
    <row r="881" spans="1:7" x14ac:dyDescent="0.25">
      <c r="A881" s="6">
        <v>857</v>
      </c>
      <c r="B881" s="6">
        <v>3357.624012785142</v>
      </c>
      <c r="C881" s="6">
        <v>-727.62401278514199</v>
      </c>
      <c r="D881" s="6">
        <v>-1.2038570919681548</v>
      </c>
      <c r="F881" s="6">
        <v>46.95723684210526</v>
      </c>
      <c r="G881" s="6">
        <v>3370</v>
      </c>
    </row>
    <row r="882" spans="1:7" x14ac:dyDescent="0.25">
      <c r="A882" s="6">
        <v>858</v>
      </c>
      <c r="B882" s="6">
        <v>3513.8249245697471</v>
      </c>
      <c r="C882" s="6">
        <v>-313.82492456974705</v>
      </c>
      <c r="D882" s="6">
        <v>-0.51922470182580527</v>
      </c>
      <c r="F882" s="6">
        <v>47.012061403508767</v>
      </c>
      <c r="G882" s="6">
        <v>3370</v>
      </c>
    </row>
    <row r="883" spans="1:7" x14ac:dyDescent="0.25">
      <c r="A883" s="6">
        <v>859</v>
      </c>
      <c r="B883" s="6">
        <v>3330.5507575398824</v>
      </c>
      <c r="C883" s="6">
        <v>-585.5507575398824</v>
      </c>
      <c r="D883" s="6">
        <v>-0.96879627360493203</v>
      </c>
      <c r="F883" s="6">
        <v>47.066885964912274</v>
      </c>
      <c r="G883" s="6">
        <v>3370</v>
      </c>
    </row>
    <row r="884" spans="1:7" x14ac:dyDescent="0.25">
      <c r="A884" s="6">
        <v>860</v>
      </c>
      <c r="B884" s="6">
        <v>3444.7292687916288</v>
      </c>
      <c r="C884" s="6">
        <v>155.27073120837122</v>
      </c>
      <c r="D884" s="6">
        <v>0.25689609971060012</v>
      </c>
      <c r="F884" s="6">
        <v>47.121710526315788</v>
      </c>
      <c r="G884" s="6">
        <v>3370</v>
      </c>
    </row>
    <row r="885" spans="1:7" x14ac:dyDescent="0.25">
      <c r="A885" s="6">
        <v>861</v>
      </c>
      <c r="B885" s="6">
        <v>3336.1419732970558</v>
      </c>
      <c r="C885" s="6">
        <v>323.85802670294424</v>
      </c>
      <c r="D885" s="6">
        <v>0.5358245129167799</v>
      </c>
      <c r="F885" s="6">
        <v>47.176535087719294</v>
      </c>
      <c r="G885" s="6">
        <v>3370</v>
      </c>
    </row>
    <row r="886" spans="1:7" x14ac:dyDescent="0.25">
      <c r="A886" s="6">
        <v>862</v>
      </c>
      <c r="B886" s="6">
        <v>3371.8668992402563</v>
      </c>
      <c r="C886" s="6">
        <v>-491.86689924025632</v>
      </c>
      <c r="D886" s="6">
        <v>-0.81379592282589908</v>
      </c>
      <c r="F886" s="6">
        <v>47.231359649122801</v>
      </c>
      <c r="G886" s="6">
        <v>3370</v>
      </c>
    </row>
    <row r="887" spans="1:7" x14ac:dyDescent="0.25">
      <c r="A887" s="6">
        <v>863</v>
      </c>
      <c r="B887" s="6">
        <v>3311.658333770908</v>
      </c>
      <c r="C887" s="6">
        <v>78.34166622909197</v>
      </c>
      <c r="D887" s="6">
        <v>0.12961662730933488</v>
      </c>
      <c r="F887" s="6">
        <v>47.286184210526315</v>
      </c>
      <c r="G887" s="6">
        <v>3370</v>
      </c>
    </row>
    <row r="888" spans="1:7" x14ac:dyDescent="0.25">
      <c r="A888" s="6">
        <v>864</v>
      </c>
      <c r="B888" s="6">
        <v>3407.1209859618011</v>
      </c>
      <c r="C888" s="6">
        <v>-107.12098596180113</v>
      </c>
      <c r="D888" s="6">
        <v>-0.17723213690422171</v>
      </c>
      <c r="F888" s="6">
        <v>47.341008771929822</v>
      </c>
      <c r="G888" s="6">
        <v>3370</v>
      </c>
    </row>
    <row r="889" spans="1:7" x14ac:dyDescent="0.25">
      <c r="A889" s="6">
        <v>865</v>
      </c>
      <c r="B889" s="6">
        <v>3394.5848916851915</v>
      </c>
      <c r="C889" s="6">
        <v>45.415108314808549</v>
      </c>
      <c r="D889" s="6">
        <v>7.5139494115937747E-2</v>
      </c>
      <c r="F889" s="6">
        <v>47.395833333333329</v>
      </c>
      <c r="G889" s="6">
        <v>3375</v>
      </c>
    </row>
    <row r="890" spans="1:7" x14ac:dyDescent="0.25">
      <c r="A890" s="6">
        <v>866</v>
      </c>
      <c r="B890" s="6">
        <v>3397.5864917232529</v>
      </c>
      <c r="C890" s="6">
        <v>2.4135082767470522</v>
      </c>
      <c r="D890" s="6">
        <v>3.9931599348463796E-3</v>
      </c>
      <c r="F890" s="6">
        <v>47.450657894736835</v>
      </c>
      <c r="G890" s="6">
        <v>3380</v>
      </c>
    </row>
    <row r="891" spans="1:7" x14ac:dyDescent="0.25">
      <c r="A891" s="6">
        <v>867</v>
      </c>
      <c r="B891" s="6">
        <v>3311.4229141600795</v>
      </c>
      <c r="C891" s="6">
        <v>-111.42291416007947</v>
      </c>
      <c r="D891" s="6">
        <v>-0.18434969580777102</v>
      </c>
      <c r="F891" s="6">
        <v>47.505482456140349</v>
      </c>
      <c r="G891" s="6">
        <v>3380</v>
      </c>
    </row>
    <row r="892" spans="1:7" x14ac:dyDescent="0.25">
      <c r="A892" s="6">
        <v>868</v>
      </c>
      <c r="B892" s="6">
        <v>3370.2189619644582</v>
      </c>
      <c r="C892" s="6">
        <v>749.78103803554177</v>
      </c>
      <c r="D892" s="6">
        <v>1.2405159865564617</v>
      </c>
      <c r="F892" s="6">
        <v>47.560307017543856</v>
      </c>
      <c r="G892" s="6">
        <v>3380</v>
      </c>
    </row>
    <row r="893" spans="1:7" x14ac:dyDescent="0.25">
      <c r="A893" s="6">
        <v>869</v>
      </c>
      <c r="B893" s="6">
        <v>3245.3288584200222</v>
      </c>
      <c r="C893" s="6">
        <v>-495.32885842002224</v>
      </c>
      <c r="D893" s="6">
        <v>-0.81952374933716643</v>
      </c>
      <c r="F893" s="6">
        <v>47.615131578947363</v>
      </c>
      <c r="G893" s="6">
        <v>3380</v>
      </c>
    </row>
    <row r="894" spans="1:7" x14ac:dyDescent="0.25">
      <c r="A894" s="6">
        <v>870</v>
      </c>
      <c r="B894" s="6">
        <v>3425.4837156064118</v>
      </c>
      <c r="C894" s="6">
        <v>-405.48371560641181</v>
      </c>
      <c r="D894" s="6">
        <v>-0.67087457001576456</v>
      </c>
      <c r="F894" s="6">
        <v>47.669956140350877</v>
      </c>
      <c r="G894" s="6">
        <v>3380</v>
      </c>
    </row>
    <row r="895" spans="1:7" x14ac:dyDescent="0.25">
      <c r="A895" s="6">
        <v>871</v>
      </c>
      <c r="B895" s="6">
        <v>3345.3233381193609</v>
      </c>
      <c r="C895" s="6">
        <v>874.67666188063913</v>
      </c>
      <c r="D895" s="6">
        <v>1.4471563391008819</v>
      </c>
      <c r="F895" s="6">
        <v>47.724780701754383</v>
      </c>
      <c r="G895" s="6">
        <v>3380</v>
      </c>
    </row>
    <row r="896" spans="1:7" x14ac:dyDescent="0.25">
      <c r="A896" s="6">
        <v>872</v>
      </c>
      <c r="B896" s="6">
        <v>3440.2562961858903</v>
      </c>
      <c r="C896" s="6">
        <v>-440.25629618589028</v>
      </c>
      <c r="D896" s="6">
        <v>-0.72840595573296507</v>
      </c>
      <c r="F896" s="6">
        <v>47.77960526315789</v>
      </c>
      <c r="G896" s="6">
        <v>3380</v>
      </c>
    </row>
    <row r="897" spans="1:7" x14ac:dyDescent="0.25">
      <c r="A897" s="6">
        <v>873</v>
      </c>
      <c r="B897" s="6">
        <v>3405.7673231995377</v>
      </c>
      <c r="C897" s="6">
        <v>444.23267680046229</v>
      </c>
      <c r="D897" s="6">
        <v>0.73498489474419137</v>
      </c>
      <c r="F897" s="6">
        <v>47.834429824561397</v>
      </c>
      <c r="G897" s="6">
        <v>3380</v>
      </c>
    </row>
    <row r="898" spans="1:7" x14ac:dyDescent="0.25">
      <c r="A898" s="6">
        <v>874</v>
      </c>
      <c r="B898" s="6">
        <v>3343.2634165246127</v>
      </c>
      <c r="C898" s="6">
        <v>-413.26341652461269</v>
      </c>
      <c r="D898" s="6">
        <v>-0.68374611900150817</v>
      </c>
      <c r="F898" s="6">
        <v>47.889254385964911</v>
      </c>
      <c r="G898" s="6">
        <v>3380</v>
      </c>
    </row>
    <row r="899" spans="1:7" x14ac:dyDescent="0.25">
      <c r="A899" s="6">
        <v>875</v>
      </c>
      <c r="B899" s="6">
        <v>3570.090211557721</v>
      </c>
      <c r="C899" s="6">
        <v>479.90978844227902</v>
      </c>
      <c r="D899" s="6">
        <v>0.79401283103582021</v>
      </c>
      <c r="F899" s="6">
        <v>47.944078947368418</v>
      </c>
      <c r="G899" s="6">
        <v>3380</v>
      </c>
    </row>
    <row r="900" spans="1:7" x14ac:dyDescent="0.25">
      <c r="A900" s="6">
        <v>876</v>
      </c>
      <c r="B900" s="6">
        <v>3315.1896279333332</v>
      </c>
      <c r="C900" s="6">
        <v>54.810372066666787</v>
      </c>
      <c r="D900" s="6">
        <v>9.0683998832449542E-2</v>
      </c>
      <c r="F900" s="6">
        <v>47.998903508771924</v>
      </c>
      <c r="G900" s="6">
        <v>3380</v>
      </c>
    </row>
    <row r="901" spans="1:7" x14ac:dyDescent="0.25">
      <c r="A901" s="6">
        <v>877</v>
      </c>
      <c r="B901" s="6">
        <v>3435.6656137747373</v>
      </c>
      <c r="C901" s="6">
        <v>-525.66561377473727</v>
      </c>
      <c r="D901" s="6">
        <v>-0.86971604293847837</v>
      </c>
      <c r="F901" s="6">
        <v>48.053728070175438</v>
      </c>
      <c r="G901" s="6">
        <v>3380</v>
      </c>
    </row>
    <row r="902" spans="1:7" x14ac:dyDescent="0.25">
      <c r="A902" s="6">
        <v>878</v>
      </c>
      <c r="B902" s="6">
        <v>3359.5073696717686</v>
      </c>
      <c r="C902" s="6">
        <v>-329.50736967176863</v>
      </c>
      <c r="D902" s="6">
        <v>-0.54517137541510141</v>
      </c>
      <c r="F902" s="6">
        <v>48.108552631578945</v>
      </c>
      <c r="G902" s="6">
        <v>3380</v>
      </c>
    </row>
    <row r="903" spans="1:7" x14ac:dyDescent="0.25">
      <c r="A903" s="6">
        <v>879</v>
      </c>
      <c r="B903" s="6">
        <v>3377.9878091217934</v>
      </c>
      <c r="C903" s="6">
        <v>-47.987809121793362</v>
      </c>
      <c r="D903" s="6">
        <v>-7.9396038784036019E-2</v>
      </c>
      <c r="F903" s="6">
        <v>48.163377192982452</v>
      </c>
      <c r="G903" s="6">
        <v>3380</v>
      </c>
    </row>
    <row r="904" spans="1:7" x14ac:dyDescent="0.25">
      <c r="A904" s="6">
        <v>880</v>
      </c>
      <c r="B904" s="6">
        <v>3542.4284072853907</v>
      </c>
      <c r="C904" s="6">
        <v>19.571592714609324</v>
      </c>
      <c r="D904" s="6">
        <v>3.2381285219557597E-2</v>
      </c>
      <c r="F904" s="6">
        <v>48.218201754385959</v>
      </c>
      <c r="G904" s="6">
        <v>3380</v>
      </c>
    </row>
    <row r="905" spans="1:7" x14ac:dyDescent="0.25">
      <c r="A905" s="6">
        <v>881</v>
      </c>
      <c r="B905" s="6">
        <v>3297.1800277049647</v>
      </c>
      <c r="C905" s="6">
        <v>362.81997229503531</v>
      </c>
      <c r="D905" s="6">
        <v>0.6002872212575594</v>
      </c>
      <c r="F905" s="6">
        <v>48.273026315789473</v>
      </c>
      <c r="G905" s="6">
        <v>3380</v>
      </c>
    </row>
    <row r="906" spans="1:7" x14ac:dyDescent="0.25">
      <c r="A906" s="6">
        <v>882</v>
      </c>
      <c r="B906" s="6">
        <v>3356.9177539526568</v>
      </c>
      <c r="C906" s="6">
        <v>-76.917753952656767</v>
      </c>
      <c r="D906" s="6">
        <v>-0.1272607582585519</v>
      </c>
      <c r="F906" s="6">
        <v>48.327850877192979</v>
      </c>
      <c r="G906" s="6">
        <v>3380</v>
      </c>
    </row>
    <row r="907" spans="1:7" x14ac:dyDescent="0.25">
      <c r="A907" s="6">
        <v>883</v>
      </c>
      <c r="B907" s="6">
        <v>3368.7475893967812</v>
      </c>
      <c r="C907" s="6">
        <v>1321.2524106032188</v>
      </c>
      <c r="D907" s="6">
        <v>2.1860178565250141</v>
      </c>
      <c r="F907" s="6">
        <v>48.382675438596486</v>
      </c>
      <c r="G907" s="6">
        <v>3380</v>
      </c>
    </row>
    <row r="908" spans="1:7" x14ac:dyDescent="0.25">
      <c r="A908" s="6">
        <v>884</v>
      </c>
      <c r="B908" s="6">
        <v>3408.3569389186496</v>
      </c>
      <c r="C908" s="6">
        <v>-288.35693891864958</v>
      </c>
      <c r="D908" s="6">
        <v>-0.47708780886255675</v>
      </c>
      <c r="F908" s="6">
        <v>48.437499999999993</v>
      </c>
      <c r="G908" s="6">
        <v>3380</v>
      </c>
    </row>
    <row r="909" spans="1:7" x14ac:dyDescent="0.25">
      <c r="A909" s="6">
        <v>885</v>
      </c>
      <c r="B909" s="6">
        <v>3429.4269940877862</v>
      </c>
      <c r="C909" s="6">
        <v>130.57300591221383</v>
      </c>
      <c r="D909" s="6">
        <v>0.21603360585274553</v>
      </c>
      <c r="F909" s="6">
        <v>48.492324561403507</v>
      </c>
      <c r="G909" s="6">
        <v>3380</v>
      </c>
    </row>
    <row r="910" spans="1:7" x14ac:dyDescent="0.25">
      <c r="A910" s="6">
        <v>886</v>
      </c>
      <c r="B910" s="6">
        <v>3473.8035907289291</v>
      </c>
      <c r="C910" s="6">
        <v>516.19640927107093</v>
      </c>
      <c r="D910" s="6">
        <v>0.8540492029266965</v>
      </c>
      <c r="F910" s="6">
        <v>48.547149122807014</v>
      </c>
      <c r="G910" s="6">
        <v>3380</v>
      </c>
    </row>
    <row r="911" spans="1:7" x14ac:dyDescent="0.25">
      <c r="A911" s="6">
        <v>887</v>
      </c>
      <c r="B911" s="6">
        <v>3369.1007188130234</v>
      </c>
      <c r="C911" s="6">
        <v>690.89928118697662</v>
      </c>
      <c r="D911" s="6">
        <v>1.1430958639049829</v>
      </c>
      <c r="F911" s="6">
        <v>48.60197368421052</v>
      </c>
      <c r="G911" s="6">
        <v>3380</v>
      </c>
    </row>
    <row r="912" spans="1:7" x14ac:dyDescent="0.25">
      <c r="A912" s="6">
        <v>888</v>
      </c>
      <c r="B912" s="6">
        <v>3339.2612831405313</v>
      </c>
      <c r="C912" s="6">
        <v>640.7387168594687</v>
      </c>
      <c r="D912" s="6">
        <v>1.0601049921886223</v>
      </c>
      <c r="F912" s="6">
        <v>48.656798245614034</v>
      </c>
      <c r="G912" s="6">
        <v>3380</v>
      </c>
    </row>
    <row r="913" spans="1:7" x14ac:dyDescent="0.25">
      <c r="A913" s="6">
        <v>889</v>
      </c>
      <c r="B913" s="6">
        <v>3364.6866011099919</v>
      </c>
      <c r="C913" s="6">
        <v>395.3133988900081</v>
      </c>
      <c r="D913" s="6">
        <v>0.65404773680043427</v>
      </c>
      <c r="F913" s="6">
        <v>48.711622807017541</v>
      </c>
      <c r="G913" s="6">
        <v>3380</v>
      </c>
    </row>
    <row r="914" spans="1:7" x14ac:dyDescent="0.25">
      <c r="A914" s="6">
        <v>890</v>
      </c>
      <c r="B914" s="6">
        <v>3412.59449191356</v>
      </c>
      <c r="C914" s="6">
        <v>787.40550808644002</v>
      </c>
      <c r="D914" s="6">
        <v>1.3027658358006373</v>
      </c>
      <c r="F914" s="6">
        <v>48.766447368421048</v>
      </c>
      <c r="G914" s="6">
        <v>3385</v>
      </c>
    </row>
    <row r="915" spans="1:7" x14ac:dyDescent="0.25">
      <c r="A915" s="6">
        <v>891</v>
      </c>
      <c r="B915" s="6">
        <v>3387.286883749513</v>
      </c>
      <c r="C915" s="6">
        <v>-687.28688374951298</v>
      </c>
      <c r="D915" s="6">
        <v>-1.137119136642434</v>
      </c>
      <c r="F915" s="6">
        <v>48.821271929824555</v>
      </c>
      <c r="G915" s="6">
        <v>3385</v>
      </c>
    </row>
    <row r="916" spans="1:7" x14ac:dyDescent="0.25">
      <c r="A916" s="6">
        <v>892</v>
      </c>
      <c r="B916" s="6">
        <v>3436.1364529963939</v>
      </c>
      <c r="C916" s="6">
        <v>463.86354700360607</v>
      </c>
      <c r="D916" s="6">
        <v>0.76746425482619496</v>
      </c>
      <c r="F916" s="6">
        <v>48.876096491228068</v>
      </c>
      <c r="G916" s="6">
        <v>3388</v>
      </c>
    </row>
    <row r="917" spans="1:7" x14ac:dyDescent="0.25">
      <c r="A917" s="6">
        <v>893</v>
      </c>
      <c r="B917" s="6">
        <v>3297.9451414401569</v>
      </c>
      <c r="C917" s="6">
        <v>942.05485855984307</v>
      </c>
      <c r="D917" s="6">
        <v>1.5586338583842327</v>
      </c>
      <c r="F917" s="6">
        <v>48.930921052631575</v>
      </c>
      <c r="G917" s="6">
        <v>3390</v>
      </c>
    </row>
    <row r="918" spans="1:7" x14ac:dyDescent="0.25">
      <c r="A918" s="6">
        <v>894</v>
      </c>
      <c r="B918" s="6">
        <v>3356.0937853147575</v>
      </c>
      <c r="C918" s="6">
        <v>-66.093785314757497</v>
      </c>
      <c r="D918" s="6">
        <v>-0.1093524550978319</v>
      </c>
      <c r="F918" s="6">
        <v>48.985745614035082</v>
      </c>
      <c r="G918" s="6">
        <v>3390</v>
      </c>
    </row>
    <row r="919" spans="1:7" x14ac:dyDescent="0.25">
      <c r="A919" s="6">
        <v>895</v>
      </c>
      <c r="B919" s="6">
        <v>3349.7963107250994</v>
      </c>
      <c r="C919" s="6">
        <v>490.20368927490063</v>
      </c>
      <c r="D919" s="6">
        <v>0.81104413470862491</v>
      </c>
      <c r="F919" s="6">
        <v>49.040570175438596</v>
      </c>
      <c r="G919" s="6">
        <v>3390</v>
      </c>
    </row>
    <row r="920" spans="1:7" x14ac:dyDescent="0.25">
      <c r="A920" s="6">
        <v>896</v>
      </c>
      <c r="B920" s="6">
        <v>3395.1145858095556</v>
      </c>
      <c r="C920" s="6">
        <v>-980.11458580955559</v>
      </c>
      <c r="D920" s="6">
        <v>-1.6216038425558101</v>
      </c>
      <c r="F920" s="6">
        <v>49.095394736842103</v>
      </c>
      <c r="G920" s="6">
        <v>3390</v>
      </c>
    </row>
    <row r="921" spans="1:7" x14ac:dyDescent="0.25">
      <c r="A921" s="6">
        <v>897</v>
      </c>
      <c r="B921" s="6">
        <v>3348.3249381574224</v>
      </c>
      <c r="C921" s="6">
        <v>201.67506184257763</v>
      </c>
      <c r="D921" s="6">
        <v>0.3336722664539048</v>
      </c>
      <c r="F921" s="6">
        <v>49.150219298245609</v>
      </c>
      <c r="G921" s="6">
        <v>3390</v>
      </c>
    </row>
    <row r="922" spans="1:7" x14ac:dyDescent="0.25">
      <c r="A922" s="6">
        <v>898</v>
      </c>
      <c r="B922" s="6">
        <v>3292.5304903911051</v>
      </c>
      <c r="C922" s="6">
        <v>307.4695096088949</v>
      </c>
      <c r="D922" s="6">
        <v>0.50870964014754039</v>
      </c>
      <c r="F922" s="6">
        <v>49.205043859649116</v>
      </c>
      <c r="G922" s="6">
        <v>3390</v>
      </c>
    </row>
    <row r="923" spans="1:7" x14ac:dyDescent="0.25">
      <c r="A923" s="6">
        <v>899</v>
      </c>
      <c r="B923" s="6">
        <v>3305.0665846677143</v>
      </c>
      <c r="C923" s="6">
        <v>394.93341533228568</v>
      </c>
      <c r="D923" s="6">
        <v>0.65341905235248099</v>
      </c>
      <c r="F923" s="6">
        <v>49.25986842105263</v>
      </c>
      <c r="G923" s="6">
        <v>3390</v>
      </c>
    </row>
    <row r="924" spans="1:7" x14ac:dyDescent="0.25">
      <c r="A924" s="6">
        <v>900</v>
      </c>
      <c r="B924" s="6">
        <v>3500.0528773362894</v>
      </c>
      <c r="C924" s="6">
        <v>219.94712266371062</v>
      </c>
      <c r="D924" s="6">
        <v>0.36390347050693789</v>
      </c>
      <c r="F924" s="6">
        <v>49.314692982456137</v>
      </c>
      <c r="G924" s="6">
        <v>3390</v>
      </c>
    </row>
    <row r="925" spans="1:7" x14ac:dyDescent="0.25">
      <c r="A925" s="6">
        <v>901</v>
      </c>
      <c r="B925" s="6">
        <v>3427.1905077849169</v>
      </c>
      <c r="C925" s="6">
        <v>452.80949221508308</v>
      </c>
      <c r="D925" s="6">
        <v>0.74917527312913612</v>
      </c>
      <c r="F925" s="6">
        <v>49.369517543859644</v>
      </c>
      <c r="G925" s="6">
        <v>3390</v>
      </c>
    </row>
    <row r="926" spans="1:7" x14ac:dyDescent="0.25">
      <c r="A926" s="6">
        <v>902</v>
      </c>
      <c r="B926" s="6">
        <v>3394.9380211014341</v>
      </c>
      <c r="C926" s="6">
        <v>655.06197889856594</v>
      </c>
      <c r="D926" s="6">
        <v>1.0838028914922524</v>
      </c>
      <c r="F926" s="6">
        <v>49.424342105263158</v>
      </c>
      <c r="G926" s="6">
        <v>3395</v>
      </c>
    </row>
    <row r="927" spans="1:7" x14ac:dyDescent="0.25">
      <c r="A927" s="6">
        <v>903</v>
      </c>
      <c r="B927" s="6">
        <v>3204.9543951629616</v>
      </c>
      <c r="C927" s="6">
        <v>-1224.9543951629616</v>
      </c>
      <c r="D927" s="6">
        <v>-2.026692371393664</v>
      </c>
      <c r="F927" s="6">
        <v>49.479166666666664</v>
      </c>
      <c r="G927" s="6">
        <v>3395</v>
      </c>
    </row>
    <row r="928" spans="1:7" x14ac:dyDescent="0.25">
      <c r="A928" s="6">
        <v>904</v>
      </c>
      <c r="B928" s="6">
        <v>3455.911700305975</v>
      </c>
      <c r="C928" s="6">
        <v>-1155.911700305975</v>
      </c>
      <c r="D928" s="6">
        <v>-1.9124609326399789</v>
      </c>
      <c r="F928" s="6">
        <v>49.533991228070171</v>
      </c>
      <c r="G928" s="6">
        <v>3395</v>
      </c>
    </row>
    <row r="929" spans="1:7" x14ac:dyDescent="0.25">
      <c r="A929" s="6">
        <v>905</v>
      </c>
      <c r="B929" s="6">
        <v>3351.7385225144335</v>
      </c>
      <c r="C929" s="6">
        <v>-361.7385225144335</v>
      </c>
      <c r="D929" s="6">
        <v>-0.59849795789473892</v>
      </c>
      <c r="F929" s="6">
        <v>49.588815789473678</v>
      </c>
      <c r="G929" s="6">
        <v>3400</v>
      </c>
    </row>
    <row r="930" spans="1:7" x14ac:dyDescent="0.25">
      <c r="A930" s="6">
        <v>906</v>
      </c>
      <c r="B930" s="6">
        <v>3291.4711021423777</v>
      </c>
      <c r="C930" s="6">
        <v>-31.471102142377731</v>
      </c>
      <c r="D930" s="6">
        <v>-5.2069075292245866E-2</v>
      </c>
      <c r="F930" s="6">
        <v>49.643640350877192</v>
      </c>
      <c r="G930" s="6">
        <v>3400</v>
      </c>
    </row>
    <row r="931" spans="1:7" x14ac:dyDescent="0.25">
      <c r="A931" s="6">
        <v>907</v>
      </c>
      <c r="B931" s="6">
        <v>3381.5779581869256</v>
      </c>
      <c r="C931" s="6">
        <v>108.42204181307443</v>
      </c>
      <c r="D931" s="6">
        <v>0.17938473946554556</v>
      </c>
      <c r="F931" s="6">
        <v>49.698464912280699</v>
      </c>
      <c r="G931" s="6">
        <v>3400</v>
      </c>
    </row>
    <row r="932" spans="1:7" x14ac:dyDescent="0.25">
      <c r="A932" s="6">
        <v>908</v>
      </c>
      <c r="B932" s="6">
        <v>3392.7015347985648</v>
      </c>
      <c r="C932" s="6">
        <v>-142.70153479856481</v>
      </c>
      <c r="D932" s="6">
        <v>-0.23610030961515385</v>
      </c>
      <c r="F932" s="6">
        <v>49.753289473684205</v>
      </c>
      <c r="G932" s="6">
        <v>3400</v>
      </c>
    </row>
    <row r="933" spans="1:7" x14ac:dyDescent="0.25">
      <c r="A933" s="6">
        <v>909</v>
      </c>
      <c r="B933" s="6">
        <v>3326.0189300314369</v>
      </c>
      <c r="C933" s="6">
        <v>173.98106996856313</v>
      </c>
      <c r="D933" s="6">
        <v>0.28785243651890019</v>
      </c>
      <c r="F933" s="6">
        <v>49.808114035087712</v>
      </c>
      <c r="G933" s="6">
        <v>3400</v>
      </c>
    </row>
    <row r="934" spans="1:7" x14ac:dyDescent="0.25">
      <c r="A934" s="6">
        <v>910</v>
      </c>
      <c r="B934" s="6">
        <v>3367.2762168291038</v>
      </c>
      <c r="C934" s="6">
        <v>132.72378317089624</v>
      </c>
      <c r="D934" s="6">
        <v>0.21959207617617232</v>
      </c>
      <c r="F934" s="6">
        <v>49.862938596491226</v>
      </c>
      <c r="G934" s="6">
        <v>3400</v>
      </c>
    </row>
    <row r="935" spans="1:7" x14ac:dyDescent="0.25">
      <c r="A935" s="6">
        <v>911</v>
      </c>
      <c r="B935" s="6">
        <v>3436.2541628018084</v>
      </c>
      <c r="C935" s="6">
        <v>173.74583719819157</v>
      </c>
      <c r="D935" s="6">
        <v>0.28746324287781738</v>
      </c>
      <c r="F935" s="6">
        <v>49.917763157894733</v>
      </c>
      <c r="G935" s="6">
        <v>3400</v>
      </c>
    </row>
    <row r="936" spans="1:7" x14ac:dyDescent="0.25">
      <c r="A936" s="6">
        <v>912</v>
      </c>
      <c r="B936" s="6">
        <v>3372.6320129754486</v>
      </c>
      <c r="C936" s="6">
        <v>267.36798702455144</v>
      </c>
      <c r="D936" s="6">
        <v>0.44236149671959873</v>
      </c>
      <c r="F936" s="6">
        <v>49.97258771929824</v>
      </c>
      <c r="G936" s="6">
        <v>3400</v>
      </c>
    </row>
    <row r="937" spans="1:7" x14ac:dyDescent="0.25">
      <c r="A937" s="6">
        <v>913</v>
      </c>
      <c r="B937" s="6">
        <v>3267.2817371297651</v>
      </c>
      <c r="C937" s="6">
        <v>652.71826287023487</v>
      </c>
      <c r="D937" s="6">
        <v>1.0799252031357811</v>
      </c>
      <c r="F937" s="6">
        <v>50.027412280701753</v>
      </c>
      <c r="G937" s="6">
        <v>3400</v>
      </c>
    </row>
    <row r="938" spans="1:7" x14ac:dyDescent="0.25">
      <c r="A938" s="6">
        <v>914</v>
      </c>
      <c r="B938" s="6">
        <v>3385.9920758899571</v>
      </c>
      <c r="C938" s="6">
        <v>-5.9920758899570501</v>
      </c>
      <c r="D938" s="6">
        <v>-9.9139156061171293E-3</v>
      </c>
      <c r="F938" s="6">
        <v>50.08223684210526</v>
      </c>
      <c r="G938" s="6">
        <v>3400</v>
      </c>
    </row>
    <row r="939" spans="1:7" x14ac:dyDescent="0.25">
      <c r="A939" s="6">
        <v>915</v>
      </c>
      <c r="B939" s="6">
        <v>3440.844845212961</v>
      </c>
      <c r="C939" s="6">
        <v>69.15515478703901</v>
      </c>
      <c r="D939" s="6">
        <v>0.11441750419679446</v>
      </c>
      <c r="F939" s="6">
        <v>50.137061403508767</v>
      </c>
      <c r="G939" s="6">
        <v>3400</v>
      </c>
    </row>
    <row r="940" spans="1:7" x14ac:dyDescent="0.25">
      <c r="A940" s="6">
        <v>916</v>
      </c>
      <c r="B940" s="6">
        <v>3345.2644832166538</v>
      </c>
      <c r="C940" s="6">
        <v>174.73551678334616</v>
      </c>
      <c r="D940" s="6">
        <v>0.28910067205336643</v>
      </c>
      <c r="F940" s="6">
        <v>50.191885964912274</v>
      </c>
      <c r="G940" s="6">
        <v>3400</v>
      </c>
    </row>
    <row r="941" spans="1:7" x14ac:dyDescent="0.25">
      <c r="A941" s="6">
        <v>917</v>
      </c>
      <c r="B941" s="6">
        <v>3356.0937853147575</v>
      </c>
      <c r="C941" s="6">
        <v>473.9062146852425</v>
      </c>
      <c r="D941" s="6">
        <v>0.7840798921586416</v>
      </c>
      <c r="F941" s="6">
        <v>50.246710526315788</v>
      </c>
      <c r="G941" s="6">
        <v>3400</v>
      </c>
    </row>
    <row r="942" spans="1:7" x14ac:dyDescent="0.25">
      <c r="A942" s="6">
        <v>918</v>
      </c>
      <c r="B942" s="6">
        <v>3428.4853156444728</v>
      </c>
      <c r="C942" s="6">
        <v>506.51468435552715</v>
      </c>
      <c r="D942" s="6">
        <v>0.83803074696968582</v>
      </c>
      <c r="F942" s="6">
        <v>50.301535087719294</v>
      </c>
      <c r="G942" s="6">
        <v>3400</v>
      </c>
    </row>
    <row r="943" spans="1:7" x14ac:dyDescent="0.25">
      <c r="A943" s="6">
        <v>919</v>
      </c>
      <c r="B943" s="6">
        <v>3213.7826305690246</v>
      </c>
      <c r="C943" s="6">
        <v>966.2173694309754</v>
      </c>
      <c r="D943" s="6">
        <v>1.5986108376494288</v>
      </c>
      <c r="F943" s="6">
        <v>50.356359649122801</v>
      </c>
      <c r="G943" s="6">
        <v>3400</v>
      </c>
    </row>
    <row r="944" spans="1:7" x14ac:dyDescent="0.25">
      <c r="A944" s="6">
        <v>920</v>
      </c>
      <c r="B944" s="6">
        <v>3434.9593549422525</v>
      </c>
      <c r="C944" s="6">
        <v>305.0406450577475</v>
      </c>
      <c r="D944" s="6">
        <v>0.50469107318994832</v>
      </c>
      <c r="F944" s="6">
        <v>50.411184210526315</v>
      </c>
      <c r="G944" s="6">
        <v>3400</v>
      </c>
    </row>
    <row r="945" spans="1:7" x14ac:dyDescent="0.25">
      <c r="A945" s="6">
        <v>921</v>
      </c>
      <c r="B945" s="6">
        <v>3342.7925773029565</v>
      </c>
      <c r="C945" s="6">
        <v>497.20742269704351</v>
      </c>
      <c r="D945" s="6">
        <v>0.82263184209918727</v>
      </c>
      <c r="F945" s="6">
        <v>50.466008771929822</v>
      </c>
      <c r="G945" s="6">
        <v>3400</v>
      </c>
    </row>
    <row r="946" spans="1:7" x14ac:dyDescent="0.25">
      <c r="A946" s="6">
        <v>922</v>
      </c>
      <c r="B946" s="6">
        <v>3376.987275775773</v>
      </c>
      <c r="C946" s="6">
        <v>483.01272422422699</v>
      </c>
      <c r="D946" s="6">
        <v>0.79914665177480515</v>
      </c>
      <c r="F946" s="6">
        <v>50.520833333333329</v>
      </c>
      <c r="G946" s="6">
        <v>3400</v>
      </c>
    </row>
    <row r="947" spans="1:7" x14ac:dyDescent="0.25">
      <c r="A947" s="6">
        <v>923</v>
      </c>
      <c r="B947" s="6">
        <v>3327.3725927936998</v>
      </c>
      <c r="C947" s="6">
        <v>42.627407206300177</v>
      </c>
      <c r="D947" s="6">
        <v>7.0527230514411621E-2</v>
      </c>
      <c r="F947" s="6">
        <v>50.575657894736835</v>
      </c>
      <c r="G947" s="6">
        <v>3400</v>
      </c>
    </row>
    <row r="948" spans="1:7" x14ac:dyDescent="0.25">
      <c r="A948" s="6">
        <v>924</v>
      </c>
      <c r="B948" s="6">
        <v>3391.6421465498374</v>
      </c>
      <c r="C948" s="6">
        <v>128.35785345016257</v>
      </c>
      <c r="D948" s="6">
        <v>0.21236862647552068</v>
      </c>
      <c r="F948" s="6">
        <v>50.630482456140349</v>
      </c>
      <c r="G948" s="6">
        <v>3405</v>
      </c>
    </row>
    <row r="949" spans="1:7" x14ac:dyDescent="0.25">
      <c r="A949" s="6">
        <v>925</v>
      </c>
      <c r="B949" s="6">
        <v>3437.5489706613644</v>
      </c>
      <c r="C949" s="6">
        <v>182.45102933863564</v>
      </c>
      <c r="D949" s="6">
        <v>0.30186602111366101</v>
      </c>
      <c r="F949" s="6">
        <v>50.685307017543856</v>
      </c>
      <c r="G949" s="6">
        <v>3410</v>
      </c>
    </row>
    <row r="950" spans="1:7" x14ac:dyDescent="0.25">
      <c r="A950" s="6">
        <v>926</v>
      </c>
      <c r="B950" s="6">
        <v>3397.2333623070103</v>
      </c>
      <c r="C950" s="6">
        <v>882.76663769298966</v>
      </c>
      <c r="D950" s="6">
        <v>1.46054123924769</v>
      </c>
      <c r="F950" s="6">
        <v>50.740131578947363</v>
      </c>
      <c r="G950" s="6">
        <v>3410</v>
      </c>
    </row>
    <row r="951" spans="1:7" x14ac:dyDescent="0.25">
      <c r="A951" s="6">
        <v>927</v>
      </c>
      <c r="B951" s="6">
        <v>3389.6999347605033</v>
      </c>
      <c r="C951" s="6">
        <v>145.30006523949669</v>
      </c>
      <c r="D951" s="6">
        <v>0.24039958952489307</v>
      </c>
      <c r="F951" s="6">
        <v>50.794956140350877</v>
      </c>
      <c r="G951" s="6">
        <v>3410</v>
      </c>
    </row>
    <row r="952" spans="1:7" x14ac:dyDescent="0.25">
      <c r="A952" s="6">
        <v>928</v>
      </c>
      <c r="B952" s="6">
        <v>3406.4147271293159</v>
      </c>
      <c r="C952" s="6">
        <v>1363.5852728706841</v>
      </c>
      <c r="D952" s="6">
        <v>2.2560577611578041</v>
      </c>
      <c r="F952" s="6">
        <v>50.849780701754383</v>
      </c>
      <c r="G952" s="6">
        <v>3410</v>
      </c>
    </row>
    <row r="953" spans="1:7" x14ac:dyDescent="0.25">
      <c r="A953" s="6">
        <v>929</v>
      </c>
      <c r="B953" s="6">
        <v>3235.4412347652319</v>
      </c>
      <c r="C953" s="6">
        <v>204.55876523476809</v>
      </c>
      <c r="D953" s="6">
        <v>0.3384433662510829</v>
      </c>
      <c r="F953" s="6">
        <v>50.90460526315789</v>
      </c>
      <c r="G953" s="6">
        <v>3410</v>
      </c>
    </row>
    <row r="954" spans="1:7" x14ac:dyDescent="0.25">
      <c r="A954" s="6">
        <v>930</v>
      </c>
      <c r="B954" s="6">
        <v>3536.7783366255107</v>
      </c>
      <c r="C954" s="6">
        <v>-1031.7783366255107</v>
      </c>
      <c r="D954" s="6">
        <v>-1.7070817428513145</v>
      </c>
      <c r="F954" s="6">
        <v>50.959429824561397</v>
      </c>
      <c r="G954" s="6">
        <v>3410</v>
      </c>
    </row>
    <row r="955" spans="1:7" x14ac:dyDescent="0.25">
      <c r="A955" s="6">
        <v>931</v>
      </c>
      <c r="B955" s="6">
        <v>3414.4778488001866</v>
      </c>
      <c r="C955" s="6">
        <v>-774.47784880018662</v>
      </c>
      <c r="D955" s="6">
        <v>-1.2813769673179534</v>
      </c>
      <c r="F955" s="6">
        <v>51.014254385964911</v>
      </c>
      <c r="G955" s="6">
        <v>3410</v>
      </c>
    </row>
    <row r="956" spans="1:7" x14ac:dyDescent="0.25">
      <c r="A956" s="6">
        <v>932</v>
      </c>
      <c r="B956" s="6">
        <v>3503.348751887886</v>
      </c>
      <c r="C956" s="6">
        <v>-783.34875188788601</v>
      </c>
      <c r="D956" s="6">
        <v>-1.2960539150363386</v>
      </c>
      <c r="F956" s="6">
        <v>51.069078947368418</v>
      </c>
      <c r="G956" s="6">
        <v>3410</v>
      </c>
    </row>
    <row r="957" spans="1:7" x14ac:dyDescent="0.25">
      <c r="A957" s="6">
        <v>933</v>
      </c>
      <c r="B957" s="6">
        <v>3364.9808756235275</v>
      </c>
      <c r="C957" s="6">
        <v>-194.98087562352748</v>
      </c>
      <c r="D957" s="6">
        <v>-0.32259670625639014</v>
      </c>
      <c r="F957" s="6">
        <v>51.123903508771924</v>
      </c>
      <c r="G957" s="6">
        <v>3410</v>
      </c>
    </row>
    <row r="958" spans="1:7" x14ac:dyDescent="0.25">
      <c r="A958" s="6">
        <v>934</v>
      </c>
      <c r="B958" s="6">
        <v>3374.4565149593682</v>
      </c>
      <c r="C958" s="6">
        <v>145.54348504063182</v>
      </c>
      <c r="D958" s="6">
        <v>0.24080232864396134</v>
      </c>
      <c r="F958" s="6">
        <v>51.178728070175431</v>
      </c>
      <c r="G958" s="6">
        <v>3410</v>
      </c>
    </row>
    <row r="959" spans="1:7" x14ac:dyDescent="0.25">
      <c r="A959" s="6">
        <v>935</v>
      </c>
      <c r="B959" s="6">
        <v>3289.9997295747003</v>
      </c>
      <c r="C959" s="6">
        <v>690.00027042529973</v>
      </c>
      <c r="D959" s="6">
        <v>1.1416084466919945</v>
      </c>
      <c r="F959" s="6">
        <v>51.233552631578945</v>
      </c>
      <c r="G959" s="6">
        <v>3415</v>
      </c>
    </row>
    <row r="960" spans="1:7" x14ac:dyDescent="0.25">
      <c r="A960" s="6">
        <v>936</v>
      </c>
      <c r="B960" s="6">
        <v>3318.7797769984654</v>
      </c>
      <c r="C960" s="6">
        <v>761.22022300153458</v>
      </c>
      <c r="D960" s="6">
        <v>1.2594421678062171</v>
      </c>
      <c r="F960" s="6">
        <v>51.288377192982452</v>
      </c>
      <c r="G960" s="6">
        <v>3415</v>
      </c>
    </row>
    <row r="961" spans="1:7" x14ac:dyDescent="0.25">
      <c r="A961" s="6">
        <v>937</v>
      </c>
      <c r="B961" s="6">
        <v>3378.399793440743</v>
      </c>
      <c r="C961" s="6">
        <v>-228.399793440743</v>
      </c>
      <c r="D961" s="6">
        <v>-0.37788845104936425</v>
      </c>
      <c r="F961" s="6">
        <v>51.343201754385959</v>
      </c>
      <c r="G961" s="6">
        <v>3420</v>
      </c>
    </row>
    <row r="962" spans="1:7" x14ac:dyDescent="0.25">
      <c r="A962" s="6">
        <v>938</v>
      </c>
      <c r="B962" s="6">
        <v>3365.3928599424771</v>
      </c>
      <c r="C962" s="6">
        <v>534.60714005752288</v>
      </c>
      <c r="D962" s="6">
        <v>0.88450983704011654</v>
      </c>
      <c r="F962" s="6">
        <v>51.398026315789473</v>
      </c>
      <c r="G962" s="6">
        <v>3420</v>
      </c>
    </row>
    <row r="963" spans="1:7" x14ac:dyDescent="0.25">
      <c r="A963" s="6">
        <v>939</v>
      </c>
      <c r="B963" s="6">
        <v>3532.0699444089437</v>
      </c>
      <c r="C963" s="6">
        <v>427.93005559105632</v>
      </c>
      <c r="D963" s="6">
        <v>0.70801213708946409</v>
      </c>
      <c r="F963" s="6">
        <v>51.452850877192979</v>
      </c>
      <c r="G963" s="6">
        <v>3420</v>
      </c>
    </row>
    <row r="964" spans="1:7" x14ac:dyDescent="0.25">
      <c r="A964" s="6">
        <v>940</v>
      </c>
      <c r="B964" s="6">
        <v>3263.5738782592189</v>
      </c>
      <c r="C964" s="6">
        <v>1371.4261217407811</v>
      </c>
      <c r="D964" s="6">
        <v>2.2690304796957559</v>
      </c>
      <c r="F964" s="6">
        <v>51.507675438596486</v>
      </c>
      <c r="G964" s="6">
        <v>3420</v>
      </c>
    </row>
    <row r="965" spans="1:7" x14ac:dyDescent="0.25">
      <c r="A965" s="6">
        <v>941</v>
      </c>
      <c r="B965" s="6">
        <v>3355.7995108012224</v>
      </c>
      <c r="C965" s="6">
        <v>-785.79951080122237</v>
      </c>
      <c r="D965" s="6">
        <v>-1.3001087063113419</v>
      </c>
      <c r="F965" s="6">
        <v>51.562499999999993</v>
      </c>
      <c r="G965" s="6">
        <v>3420</v>
      </c>
    </row>
    <row r="966" spans="1:7" x14ac:dyDescent="0.25">
      <c r="A966" s="6">
        <v>942</v>
      </c>
      <c r="B966" s="6">
        <v>3391.1713073281808</v>
      </c>
      <c r="C966" s="6">
        <v>188.82869267181923</v>
      </c>
      <c r="D966" s="6">
        <v>0.31241789282065685</v>
      </c>
      <c r="F966" s="6">
        <v>51.617324561403507</v>
      </c>
      <c r="G966" s="6">
        <v>3420</v>
      </c>
    </row>
    <row r="967" spans="1:7" x14ac:dyDescent="0.25">
      <c r="A967" s="6">
        <v>943</v>
      </c>
      <c r="B967" s="6">
        <v>3550.1972544427263</v>
      </c>
      <c r="C967" s="6">
        <v>299.80274555727374</v>
      </c>
      <c r="D967" s="6">
        <v>0.49602494569846362</v>
      </c>
      <c r="F967" s="6">
        <v>51.672149122807014</v>
      </c>
      <c r="G967" s="6">
        <v>3420</v>
      </c>
    </row>
    <row r="968" spans="1:7" x14ac:dyDescent="0.25">
      <c r="A968" s="6">
        <v>944</v>
      </c>
      <c r="B968" s="6">
        <v>3347.6775342276442</v>
      </c>
      <c r="C968" s="6">
        <v>902.32246577235583</v>
      </c>
      <c r="D968" s="6">
        <v>1.4928964418097126</v>
      </c>
      <c r="F968" s="6">
        <v>51.72697368421052</v>
      </c>
      <c r="G968" s="6">
        <v>3420</v>
      </c>
    </row>
    <row r="969" spans="1:7" x14ac:dyDescent="0.25">
      <c r="A969" s="6">
        <v>945</v>
      </c>
      <c r="B969" s="6">
        <v>3343.3811263300272</v>
      </c>
      <c r="C969" s="6">
        <v>1096.6188736699728</v>
      </c>
      <c r="D969" s="6">
        <v>1.8143606932383591</v>
      </c>
      <c r="F969" s="6">
        <v>51.781798245614034</v>
      </c>
      <c r="G969" s="6">
        <v>3420</v>
      </c>
    </row>
    <row r="970" spans="1:7" x14ac:dyDescent="0.25">
      <c r="A970" s="6">
        <v>946</v>
      </c>
      <c r="B970" s="6">
        <v>3259.6305997778441</v>
      </c>
      <c r="C970" s="6">
        <v>-399.63059977784405</v>
      </c>
      <c r="D970" s="6">
        <v>-0.6611905644352436</v>
      </c>
      <c r="F970" s="6">
        <v>51.836622807017541</v>
      </c>
      <c r="G970" s="6">
        <v>3420</v>
      </c>
    </row>
    <row r="971" spans="1:7" x14ac:dyDescent="0.25">
      <c r="A971" s="6">
        <v>947</v>
      </c>
      <c r="B971" s="6">
        <v>3275.7568431195855</v>
      </c>
      <c r="C971" s="6">
        <v>-115.75684311958548</v>
      </c>
      <c r="D971" s="6">
        <v>-0.1915202001098715</v>
      </c>
      <c r="F971" s="6">
        <v>51.891447368421048</v>
      </c>
      <c r="G971" s="6">
        <v>3420</v>
      </c>
    </row>
    <row r="972" spans="1:7" x14ac:dyDescent="0.25">
      <c r="A972" s="6">
        <v>948</v>
      </c>
      <c r="B972" s="6">
        <v>3393.5843583391711</v>
      </c>
      <c r="C972" s="6">
        <v>546.4156416608289</v>
      </c>
      <c r="D972" s="6">
        <v>0.90404705427164156</v>
      </c>
      <c r="F972" s="6">
        <v>51.946271929824555</v>
      </c>
      <c r="G972" s="6">
        <v>3420</v>
      </c>
    </row>
    <row r="973" spans="1:7" x14ac:dyDescent="0.25">
      <c r="A973" s="6">
        <v>949</v>
      </c>
      <c r="B973" s="6">
        <v>3592.3373647809995</v>
      </c>
      <c r="C973" s="6">
        <v>347.66263521900055</v>
      </c>
      <c r="D973" s="6">
        <v>0.57520934117978284</v>
      </c>
      <c r="F973" s="6">
        <v>52.001096491228068</v>
      </c>
      <c r="G973" s="6">
        <v>3420</v>
      </c>
    </row>
    <row r="974" spans="1:7" x14ac:dyDescent="0.25">
      <c r="A974" s="6">
        <v>950</v>
      </c>
      <c r="B974" s="6">
        <v>3476.3932064480405</v>
      </c>
      <c r="C974" s="6">
        <v>-246.39320644804047</v>
      </c>
      <c r="D974" s="6">
        <v>-0.40765863108318823</v>
      </c>
      <c r="F974" s="6">
        <v>52.055921052631575</v>
      </c>
      <c r="G974" s="6">
        <v>3430</v>
      </c>
    </row>
    <row r="975" spans="1:7" x14ac:dyDescent="0.25">
      <c r="A975" s="6">
        <v>951</v>
      </c>
      <c r="B975" s="6">
        <v>3438.2552294938491</v>
      </c>
      <c r="C975" s="6">
        <v>341.74477050615087</v>
      </c>
      <c r="D975" s="6">
        <v>0.56541820828876888</v>
      </c>
      <c r="F975" s="6">
        <v>52.110745614035082</v>
      </c>
      <c r="G975" s="6">
        <v>3430</v>
      </c>
    </row>
    <row r="976" spans="1:7" x14ac:dyDescent="0.25">
      <c r="A976" s="6">
        <v>952</v>
      </c>
      <c r="B976" s="6">
        <v>3518.4156069808996</v>
      </c>
      <c r="C976" s="6">
        <v>291.58439301910039</v>
      </c>
      <c r="D976" s="6">
        <v>0.4824276457007573</v>
      </c>
      <c r="F976" s="6">
        <v>52.165570175438596</v>
      </c>
      <c r="G976" s="6">
        <v>3430</v>
      </c>
    </row>
    <row r="977" spans="1:7" x14ac:dyDescent="0.25">
      <c r="A977" s="6">
        <v>953</v>
      </c>
      <c r="B977" s="6">
        <v>3383.4024601708452</v>
      </c>
      <c r="C977" s="6">
        <v>456.59753982915481</v>
      </c>
      <c r="D977" s="6">
        <v>0.75544261437239424</v>
      </c>
      <c r="F977" s="6">
        <v>52.220394736842103</v>
      </c>
      <c r="G977" s="6">
        <v>3430</v>
      </c>
    </row>
    <row r="978" spans="1:7" x14ac:dyDescent="0.25">
      <c r="A978" s="6">
        <v>954</v>
      </c>
      <c r="B978" s="6">
        <v>3434.0176764989392</v>
      </c>
      <c r="C978" s="6">
        <v>-794.01767649893918</v>
      </c>
      <c r="D978" s="6">
        <v>-1.3137056971807008</v>
      </c>
      <c r="F978" s="6">
        <v>52.275219298245609</v>
      </c>
      <c r="G978" s="6">
        <v>3430</v>
      </c>
    </row>
    <row r="979" spans="1:7" x14ac:dyDescent="0.25">
      <c r="A979" s="6">
        <v>955</v>
      </c>
      <c r="B979" s="6">
        <v>3375.574758110803</v>
      </c>
      <c r="C979" s="6">
        <v>304.42524188919697</v>
      </c>
      <c r="D979" s="6">
        <v>0.50367288597256477</v>
      </c>
      <c r="F979" s="6">
        <v>52.330043859649116</v>
      </c>
      <c r="G979" s="6">
        <v>3430</v>
      </c>
    </row>
    <row r="980" spans="1:7" x14ac:dyDescent="0.25">
      <c r="A980" s="6">
        <v>956</v>
      </c>
      <c r="B980" s="6">
        <v>3281.1126392659303</v>
      </c>
      <c r="C980" s="6">
        <v>1858.8873607340697</v>
      </c>
      <c r="D980" s="6">
        <v>3.0755372184926495</v>
      </c>
      <c r="F980" s="6">
        <v>52.38486842105263</v>
      </c>
      <c r="G980" s="6">
        <v>3440</v>
      </c>
    </row>
    <row r="981" spans="1:7" x14ac:dyDescent="0.25">
      <c r="A981" s="6">
        <v>957</v>
      </c>
      <c r="B981" s="6">
        <v>3486.869379129902</v>
      </c>
      <c r="C981" s="6">
        <v>-191.86937912990197</v>
      </c>
      <c r="D981" s="6">
        <v>-0.31744872178272321</v>
      </c>
      <c r="F981" s="6">
        <v>52.439692982456137</v>
      </c>
      <c r="G981" s="6">
        <v>3440</v>
      </c>
    </row>
    <row r="982" spans="1:7" x14ac:dyDescent="0.25">
      <c r="A982" s="6">
        <v>958</v>
      </c>
      <c r="B982" s="6">
        <v>3440.7271354075469</v>
      </c>
      <c r="C982" s="6">
        <v>-90.727135407546939</v>
      </c>
      <c r="D982" s="6">
        <v>-0.15010843990188993</v>
      </c>
      <c r="F982" s="6">
        <v>52.494517543859644</v>
      </c>
      <c r="G982" s="6">
        <v>3440</v>
      </c>
    </row>
    <row r="983" spans="1:7" x14ac:dyDescent="0.25">
      <c r="A983" s="6">
        <v>959</v>
      </c>
      <c r="B983" s="6">
        <v>3376.1044522351667</v>
      </c>
      <c r="C983" s="6">
        <v>-26.104452235166718</v>
      </c>
      <c r="D983" s="6">
        <v>-4.3189929693165735E-2</v>
      </c>
      <c r="F983" s="6">
        <v>52.549342105263158</v>
      </c>
      <c r="G983" s="6">
        <v>3440</v>
      </c>
    </row>
    <row r="984" spans="1:7" x14ac:dyDescent="0.25">
      <c r="A984" s="6">
        <v>960</v>
      </c>
      <c r="B984" s="6">
        <v>3372.8085776835701</v>
      </c>
      <c r="C984" s="6">
        <v>527.19142231642991</v>
      </c>
      <c r="D984" s="6">
        <v>0.87224049980304952</v>
      </c>
      <c r="F984" s="6">
        <v>52.604166666666664</v>
      </c>
      <c r="G984" s="6">
        <v>3440</v>
      </c>
    </row>
    <row r="985" spans="1:7" x14ac:dyDescent="0.25">
      <c r="A985" s="6">
        <v>961</v>
      </c>
      <c r="B985" s="6">
        <v>3404.8844996589314</v>
      </c>
      <c r="C985" s="6">
        <v>-84.884499658931418</v>
      </c>
      <c r="D985" s="6">
        <v>-0.14044177365920449</v>
      </c>
      <c r="F985" s="6">
        <v>52.658991228070171</v>
      </c>
      <c r="G985" s="6">
        <v>3440</v>
      </c>
    </row>
    <row r="986" spans="1:7" x14ac:dyDescent="0.25">
      <c r="A986" s="6">
        <v>962</v>
      </c>
      <c r="B986" s="6">
        <v>3465.0930651282802</v>
      </c>
      <c r="C986" s="6">
        <v>154.90693487171984</v>
      </c>
      <c r="D986" s="6">
        <v>0.25629419709027096</v>
      </c>
      <c r="F986" s="6">
        <v>52.713815789473678</v>
      </c>
      <c r="G986" s="6">
        <v>3440</v>
      </c>
    </row>
    <row r="987" spans="1:7" x14ac:dyDescent="0.25">
      <c r="A987" s="6">
        <v>963</v>
      </c>
      <c r="B987" s="6">
        <v>3275.933407827707</v>
      </c>
      <c r="C987" s="6">
        <v>424.06659217229299</v>
      </c>
      <c r="D987" s="6">
        <v>0.7016200200695285</v>
      </c>
      <c r="F987" s="6">
        <v>52.768640350877192</v>
      </c>
      <c r="G987" s="6">
        <v>3440</v>
      </c>
    </row>
    <row r="988" spans="1:7" x14ac:dyDescent="0.25">
      <c r="A988" s="6">
        <v>964</v>
      </c>
      <c r="B988" s="6">
        <v>3388.9348210253115</v>
      </c>
      <c r="C988" s="6">
        <v>521.06517897468848</v>
      </c>
      <c r="D988" s="6">
        <v>0.86210460356475993</v>
      </c>
      <c r="F988" s="6">
        <v>52.823464912280699</v>
      </c>
      <c r="G988" s="6">
        <v>3440</v>
      </c>
    </row>
    <row r="989" spans="1:7" x14ac:dyDescent="0.25">
      <c r="A989" s="6">
        <v>965</v>
      </c>
      <c r="B989" s="6">
        <v>3479.8067908050516</v>
      </c>
      <c r="C989" s="6">
        <v>530.19320919494839</v>
      </c>
      <c r="D989" s="6">
        <v>0.87720696924163932</v>
      </c>
      <c r="F989" s="6">
        <v>52.878289473684205</v>
      </c>
      <c r="G989" s="6">
        <v>3440</v>
      </c>
    </row>
    <row r="990" spans="1:7" x14ac:dyDescent="0.25">
      <c r="A990" s="6">
        <v>966</v>
      </c>
      <c r="B990" s="6">
        <v>3364.3923265964568</v>
      </c>
      <c r="C990" s="6">
        <v>465.60767340354323</v>
      </c>
      <c r="D990" s="6">
        <v>0.77034991953620946</v>
      </c>
      <c r="F990" s="6">
        <v>52.933114035087712</v>
      </c>
      <c r="G990" s="6">
        <v>3440</v>
      </c>
    </row>
    <row r="991" spans="1:7" x14ac:dyDescent="0.25">
      <c r="A991" s="6">
        <v>967</v>
      </c>
      <c r="B991" s="6">
        <v>3431.957754904191</v>
      </c>
      <c r="C991" s="6">
        <v>638.04224509580899</v>
      </c>
      <c r="D991" s="6">
        <v>1.0556436679347014</v>
      </c>
      <c r="F991" s="6">
        <v>52.987938596491226</v>
      </c>
      <c r="G991" s="6">
        <v>3440</v>
      </c>
    </row>
    <row r="992" spans="1:7" x14ac:dyDescent="0.25">
      <c r="A992" s="6">
        <v>968</v>
      </c>
      <c r="B992" s="6">
        <v>3259.9837291940867</v>
      </c>
      <c r="C992" s="6">
        <v>-319.98372919408666</v>
      </c>
      <c r="D992" s="6">
        <v>-0.52941447084769</v>
      </c>
      <c r="F992" s="6">
        <v>53.042763157894733</v>
      </c>
      <c r="G992" s="6">
        <v>3440</v>
      </c>
    </row>
    <row r="993" spans="1:7" x14ac:dyDescent="0.25">
      <c r="A993" s="6">
        <v>969</v>
      </c>
      <c r="B993" s="6">
        <v>3387.8165778738767</v>
      </c>
      <c r="C993" s="6">
        <v>-2097.8165778738767</v>
      </c>
      <c r="D993" s="6">
        <v>-3.4708466468211112</v>
      </c>
      <c r="F993" s="6">
        <v>53.09758771929824</v>
      </c>
      <c r="G993" s="6">
        <v>3445</v>
      </c>
    </row>
    <row r="994" spans="1:7" x14ac:dyDescent="0.25">
      <c r="A994" s="6">
        <v>970</v>
      </c>
      <c r="B994" s="6">
        <v>3424.483182260391</v>
      </c>
      <c r="C994" s="6">
        <v>-394.483182260391</v>
      </c>
      <c r="D994" s="6">
        <v>-0.65267413977797106</v>
      </c>
      <c r="F994" s="6">
        <v>53.152412280701753</v>
      </c>
      <c r="G994" s="6">
        <v>3450</v>
      </c>
    </row>
    <row r="995" spans="1:7" x14ac:dyDescent="0.25">
      <c r="A995" s="6">
        <v>971</v>
      </c>
      <c r="B995" s="6">
        <v>3457.0887983601165</v>
      </c>
      <c r="C995" s="6">
        <v>262.91120163988353</v>
      </c>
      <c r="D995" s="6">
        <v>0.43498772592803914</v>
      </c>
      <c r="F995" s="6">
        <v>53.20723684210526</v>
      </c>
      <c r="G995" s="6">
        <v>3450</v>
      </c>
    </row>
    <row r="996" spans="1:7" x14ac:dyDescent="0.25">
      <c r="A996" s="6">
        <v>972</v>
      </c>
      <c r="B996" s="6">
        <v>3396.6448132799396</v>
      </c>
      <c r="C996" s="6">
        <v>-396.64481327993963</v>
      </c>
      <c r="D996" s="6">
        <v>-0.65625056769592982</v>
      </c>
      <c r="F996" s="6">
        <v>53.262061403508767</v>
      </c>
      <c r="G996" s="6">
        <v>3450</v>
      </c>
    </row>
    <row r="997" spans="1:7" x14ac:dyDescent="0.25">
      <c r="A997" s="6">
        <v>973</v>
      </c>
      <c r="B997" s="6">
        <v>3385.0503974466437</v>
      </c>
      <c r="C997" s="6">
        <v>324.94960255335627</v>
      </c>
      <c r="D997" s="6">
        <v>0.53763052990611715</v>
      </c>
      <c r="F997" s="6">
        <v>53.316885964912274</v>
      </c>
      <c r="G997" s="6">
        <v>3450</v>
      </c>
    </row>
    <row r="998" spans="1:7" x14ac:dyDescent="0.25">
      <c r="A998" s="6">
        <v>974</v>
      </c>
      <c r="B998" s="6">
        <v>3423.129519498128</v>
      </c>
      <c r="C998" s="6">
        <v>-423.12951949812805</v>
      </c>
      <c r="D998" s="6">
        <v>-0.70006962925688199</v>
      </c>
      <c r="F998" s="6">
        <v>53.371710526315788</v>
      </c>
      <c r="G998" s="6">
        <v>3450</v>
      </c>
    </row>
    <row r="999" spans="1:7" x14ac:dyDescent="0.25">
      <c r="A999" s="6">
        <v>975</v>
      </c>
      <c r="B999" s="6">
        <v>3297.4154473157932</v>
      </c>
      <c r="C999" s="6">
        <v>32.584552684206756</v>
      </c>
      <c r="D999" s="6">
        <v>5.3911284053616788E-2</v>
      </c>
      <c r="F999" s="6">
        <v>53.426535087719294</v>
      </c>
      <c r="G999" s="6">
        <v>3450</v>
      </c>
    </row>
    <row r="1000" spans="1:7" x14ac:dyDescent="0.25">
      <c r="A1000" s="6">
        <v>976</v>
      </c>
      <c r="B1000" s="6">
        <v>3401.7063349127488</v>
      </c>
      <c r="C1000" s="6">
        <v>428.29366508725116</v>
      </c>
      <c r="D1000" s="6">
        <v>0.70861373058144572</v>
      </c>
      <c r="F1000" s="6">
        <v>53.481359649122801</v>
      </c>
      <c r="G1000" s="6">
        <v>3450</v>
      </c>
    </row>
    <row r="1001" spans="1:7" x14ac:dyDescent="0.25">
      <c r="A1001" s="6">
        <v>977</v>
      </c>
      <c r="B1001" s="6">
        <v>3360.6844677259105</v>
      </c>
      <c r="C1001" s="6">
        <v>689.31553227408949</v>
      </c>
      <c r="D1001" s="6">
        <v>1.140475544444417</v>
      </c>
      <c r="F1001" s="6">
        <v>53.536184210526315</v>
      </c>
      <c r="G1001" s="6">
        <v>3450</v>
      </c>
    </row>
    <row r="1002" spans="1:7" x14ac:dyDescent="0.25">
      <c r="A1002" s="6">
        <v>978</v>
      </c>
      <c r="B1002" s="6">
        <v>3307.8916199976543</v>
      </c>
      <c r="C1002" s="6">
        <v>837.10838000234571</v>
      </c>
      <c r="D1002" s="6">
        <v>1.3849994534325178</v>
      </c>
      <c r="F1002" s="6">
        <v>53.591008771929822</v>
      </c>
      <c r="G1002" s="6">
        <v>3450</v>
      </c>
    </row>
    <row r="1003" spans="1:7" x14ac:dyDescent="0.25">
      <c r="A1003" s="6">
        <v>979</v>
      </c>
      <c r="B1003" s="6">
        <v>3497.5809714225916</v>
      </c>
      <c r="C1003" s="6">
        <v>32.419028577408426</v>
      </c>
      <c r="D1003" s="6">
        <v>5.3637423699423523E-2</v>
      </c>
      <c r="F1003" s="6">
        <v>53.645833333333329</v>
      </c>
      <c r="G1003" s="6">
        <v>3450</v>
      </c>
    </row>
    <row r="1004" spans="1:7" x14ac:dyDescent="0.25">
      <c r="A1004" s="6">
        <v>980</v>
      </c>
      <c r="B1004" s="6">
        <v>3496.6392929792783</v>
      </c>
      <c r="C1004" s="6">
        <v>-796.63929297927825</v>
      </c>
      <c r="D1004" s="6">
        <v>-1.3180431730429889</v>
      </c>
      <c r="F1004" s="6">
        <v>53.700657894736835</v>
      </c>
      <c r="G1004" s="6">
        <v>3450</v>
      </c>
    </row>
    <row r="1005" spans="1:7" x14ac:dyDescent="0.25">
      <c r="A1005" s="6">
        <v>981</v>
      </c>
      <c r="B1005" s="6">
        <v>3332.6695340373376</v>
      </c>
      <c r="C1005" s="6">
        <v>6.3304659626624016</v>
      </c>
      <c r="D1005" s="6">
        <v>1.047378345231237E-2</v>
      </c>
      <c r="F1005" s="6">
        <v>53.755482456140349</v>
      </c>
      <c r="G1005" s="6">
        <v>3450</v>
      </c>
    </row>
    <row r="1006" spans="1:7" x14ac:dyDescent="0.25">
      <c r="A1006" s="6">
        <v>982</v>
      </c>
      <c r="B1006" s="6">
        <v>3496.7570027846923</v>
      </c>
      <c r="C1006" s="6">
        <v>-106.7570027846923</v>
      </c>
      <c r="D1006" s="6">
        <v>-0.17662992515554354</v>
      </c>
      <c r="F1006" s="6">
        <v>53.810307017543856</v>
      </c>
      <c r="G1006" s="6">
        <v>3460</v>
      </c>
    </row>
    <row r="1007" spans="1:7" x14ac:dyDescent="0.25">
      <c r="A1007" s="6">
        <v>983</v>
      </c>
      <c r="B1007" s="6">
        <v>3560.4380075137592</v>
      </c>
      <c r="C1007" s="6">
        <v>-120.4380075137592</v>
      </c>
      <c r="D1007" s="6">
        <v>-0.19926520694798272</v>
      </c>
      <c r="F1007" s="6">
        <v>53.865131578947363</v>
      </c>
      <c r="G1007" s="6">
        <v>3460</v>
      </c>
    </row>
    <row r="1008" spans="1:7" x14ac:dyDescent="0.25">
      <c r="A1008" s="6">
        <v>984</v>
      </c>
      <c r="B1008" s="6">
        <v>3293.9430080560751</v>
      </c>
      <c r="C1008" s="6">
        <v>326.05699194392491</v>
      </c>
      <c r="D1008" s="6">
        <v>0.53946271046638128</v>
      </c>
      <c r="F1008" s="6">
        <v>53.919956140350877</v>
      </c>
      <c r="G1008" s="6">
        <v>3460</v>
      </c>
    </row>
    <row r="1009" spans="1:7" x14ac:dyDescent="0.25">
      <c r="A1009" s="6">
        <v>985</v>
      </c>
      <c r="B1009" s="6">
        <v>3384.5795582249871</v>
      </c>
      <c r="C1009" s="6">
        <v>315.42044177501293</v>
      </c>
      <c r="D1009" s="6">
        <v>0.52186449197726592</v>
      </c>
      <c r="F1009" s="6">
        <v>53.974780701754383</v>
      </c>
      <c r="G1009" s="6">
        <v>3460</v>
      </c>
    </row>
    <row r="1010" spans="1:7" x14ac:dyDescent="0.25">
      <c r="A1010" s="6">
        <v>986</v>
      </c>
      <c r="B1010" s="6">
        <v>3317.0141299172528</v>
      </c>
      <c r="C1010" s="6">
        <v>407.98587008274717</v>
      </c>
      <c r="D1010" s="6">
        <v>0.67501439547315445</v>
      </c>
      <c r="F1010" s="6">
        <v>54.02960526315789</v>
      </c>
      <c r="G1010" s="6">
        <v>3460</v>
      </c>
    </row>
    <row r="1011" spans="1:7" x14ac:dyDescent="0.25">
      <c r="A1011" s="6">
        <v>987</v>
      </c>
      <c r="B1011" s="6">
        <v>3275.4037137033433</v>
      </c>
      <c r="C1011" s="6">
        <v>684.59628629665667</v>
      </c>
      <c r="D1011" s="6">
        <v>1.1326675314612715</v>
      </c>
      <c r="F1011" s="6">
        <v>54.084429824561397</v>
      </c>
      <c r="G1011" s="6">
        <v>3460</v>
      </c>
    </row>
    <row r="1012" spans="1:7" x14ac:dyDescent="0.25">
      <c r="A1012" s="6">
        <v>988</v>
      </c>
      <c r="B1012" s="6">
        <v>3334.9648752429139</v>
      </c>
      <c r="C1012" s="6">
        <v>725.03512475708612</v>
      </c>
      <c r="D1012" s="6">
        <v>1.1995737654724323</v>
      </c>
      <c r="F1012" s="6">
        <v>54.139254385964911</v>
      </c>
      <c r="G1012" s="6">
        <v>3460</v>
      </c>
    </row>
    <row r="1013" spans="1:7" x14ac:dyDescent="0.25">
      <c r="A1013" s="6">
        <v>989</v>
      </c>
      <c r="B1013" s="6">
        <v>3325.4892359070732</v>
      </c>
      <c r="C1013" s="6">
        <v>-1155.4892359070732</v>
      </c>
      <c r="D1013" s="6">
        <v>-1.9117619634556395</v>
      </c>
      <c r="F1013" s="6">
        <v>54.194078947368418</v>
      </c>
      <c r="G1013" s="6">
        <v>3465</v>
      </c>
    </row>
    <row r="1014" spans="1:7" x14ac:dyDescent="0.25">
      <c r="A1014" s="6">
        <v>990</v>
      </c>
      <c r="B1014" s="6">
        <v>3304.7723101541787</v>
      </c>
      <c r="C1014" s="6">
        <v>-4.77231015417874</v>
      </c>
      <c r="D1014" s="6">
        <v>-7.8958078942292856E-3</v>
      </c>
      <c r="F1014" s="6">
        <v>54.248903508771924</v>
      </c>
      <c r="G1014" s="6">
        <v>3470</v>
      </c>
    </row>
    <row r="1015" spans="1:7" x14ac:dyDescent="0.25">
      <c r="A1015" s="6">
        <v>991</v>
      </c>
      <c r="B1015" s="6">
        <v>3507.4685950773819</v>
      </c>
      <c r="C1015" s="6">
        <v>12.531404922618094</v>
      </c>
      <c r="D1015" s="6">
        <v>2.073326391562224E-2</v>
      </c>
      <c r="F1015" s="6">
        <v>54.303728070175431</v>
      </c>
      <c r="G1015" s="6">
        <v>3470</v>
      </c>
    </row>
    <row r="1016" spans="1:7" x14ac:dyDescent="0.25">
      <c r="A1016" s="6">
        <v>992</v>
      </c>
      <c r="B1016" s="6">
        <v>3309.0098631490891</v>
      </c>
      <c r="C1016" s="6">
        <v>750.99013685091086</v>
      </c>
      <c r="D1016" s="6">
        <v>1.2425164458021658</v>
      </c>
      <c r="F1016" s="6">
        <v>54.358552631578945</v>
      </c>
      <c r="G1016" s="6">
        <v>3470</v>
      </c>
    </row>
    <row r="1017" spans="1:7" x14ac:dyDescent="0.25">
      <c r="A1017" s="6">
        <v>993</v>
      </c>
      <c r="B1017" s="6">
        <v>3475.3338181993131</v>
      </c>
      <c r="C1017" s="6">
        <v>904.6661818006869</v>
      </c>
      <c r="D1017" s="6">
        <v>1.4967741301661839</v>
      </c>
      <c r="F1017" s="6">
        <v>54.413377192982452</v>
      </c>
      <c r="G1017" s="6">
        <v>3470</v>
      </c>
    </row>
    <row r="1018" spans="1:7" x14ac:dyDescent="0.25">
      <c r="A1018" s="6">
        <v>994</v>
      </c>
      <c r="B1018" s="6">
        <v>3421.48158222233</v>
      </c>
      <c r="C1018" s="6">
        <v>-1651.48158222233</v>
      </c>
      <c r="D1018" s="6">
        <v>-2.7323834563995018</v>
      </c>
      <c r="F1018" s="6">
        <v>54.468201754385959</v>
      </c>
      <c r="G1018" s="6">
        <v>3470</v>
      </c>
    </row>
    <row r="1019" spans="1:7" x14ac:dyDescent="0.25">
      <c r="A1019" s="6">
        <v>995</v>
      </c>
      <c r="B1019" s="6">
        <v>3392.8780995066863</v>
      </c>
      <c r="C1019" s="6">
        <v>-882.87809950668634</v>
      </c>
      <c r="D1019" s="6">
        <v>-1.4607256533029502</v>
      </c>
      <c r="F1019" s="6">
        <v>54.523026315789473</v>
      </c>
      <c r="G1019" s="6">
        <v>3470</v>
      </c>
    </row>
    <row r="1020" spans="1:7" x14ac:dyDescent="0.25">
      <c r="A1020" s="6">
        <v>996</v>
      </c>
      <c r="B1020" s="6">
        <v>3348.6192126709575</v>
      </c>
      <c r="C1020" s="6">
        <v>171.38078732904251</v>
      </c>
      <c r="D1020" s="6">
        <v>0.2835502575889795</v>
      </c>
      <c r="F1020" s="6">
        <v>54.577850877192979</v>
      </c>
      <c r="G1020" s="6">
        <v>3470</v>
      </c>
    </row>
    <row r="1021" spans="1:7" x14ac:dyDescent="0.25">
      <c r="A1021" s="6">
        <v>997</v>
      </c>
      <c r="B1021" s="6">
        <v>3415.9492213678636</v>
      </c>
      <c r="C1021" s="6">
        <v>-570.94922136786363</v>
      </c>
      <c r="D1021" s="6">
        <v>-0.94463796853878934</v>
      </c>
      <c r="F1021" s="6">
        <v>54.632675438596486</v>
      </c>
      <c r="G1021" s="6">
        <v>3470</v>
      </c>
    </row>
    <row r="1022" spans="1:7" x14ac:dyDescent="0.25">
      <c r="A1022" s="6">
        <v>998</v>
      </c>
      <c r="B1022" s="6">
        <v>3318.1912279713943</v>
      </c>
      <c r="C1022" s="6">
        <v>-288.19122797139426</v>
      </c>
      <c r="D1022" s="6">
        <v>-0.4768136393800152</v>
      </c>
      <c r="F1022" s="6">
        <v>54.687499999999993</v>
      </c>
      <c r="G1022" s="6">
        <v>3470</v>
      </c>
    </row>
    <row r="1023" spans="1:7" x14ac:dyDescent="0.25">
      <c r="A1023" s="6">
        <v>999</v>
      </c>
      <c r="B1023" s="6">
        <v>3422.4232606656433</v>
      </c>
      <c r="C1023" s="6">
        <v>-92.423260665643284</v>
      </c>
      <c r="D1023" s="6">
        <v>-0.15291468651407883</v>
      </c>
      <c r="F1023" s="6">
        <v>54.742324561403507</v>
      </c>
      <c r="G1023" s="6">
        <v>3470</v>
      </c>
    </row>
    <row r="1024" spans="1:7" x14ac:dyDescent="0.25">
      <c r="A1024" s="6">
        <v>1000</v>
      </c>
      <c r="B1024" s="6">
        <v>3457.6773473871876</v>
      </c>
      <c r="C1024" s="6">
        <v>272.32265261281236</v>
      </c>
      <c r="D1024" s="6">
        <v>0.45055901247217439</v>
      </c>
      <c r="F1024" s="6">
        <v>54.797149122807014</v>
      </c>
      <c r="G1024" s="6">
        <v>3470</v>
      </c>
    </row>
    <row r="1025" spans="1:7" x14ac:dyDescent="0.25">
      <c r="A1025" s="6">
        <v>1001</v>
      </c>
      <c r="B1025" s="6">
        <v>3393.348938728343</v>
      </c>
      <c r="C1025" s="6">
        <v>346.651061271657</v>
      </c>
      <c r="D1025" s="6">
        <v>0.57353568768682239</v>
      </c>
      <c r="F1025" s="6">
        <v>54.85197368421052</v>
      </c>
      <c r="G1025" s="6">
        <v>3480</v>
      </c>
    </row>
    <row r="1026" spans="1:7" x14ac:dyDescent="0.25">
      <c r="A1026" s="6">
        <v>1002</v>
      </c>
      <c r="B1026" s="6">
        <v>3448.7314021757106</v>
      </c>
      <c r="C1026" s="6">
        <v>1091.2685978242894</v>
      </c>
      <c r="D1026" s="6">
        <v>1.8055086385952506</v>
      </c>
      <c r="F1026" s="6">
        <v>54.906798245614034</v>
      </c>
      <c r="G1026" s="6">
        <v>3480</v>
      </c>
    </row>
    <row r="1027" spans="1:7" x14ac:dyDescent="0.25">
      <c r="A1027" s="6">
        <v>1003</v>
      </c>
      <c r="B1027" s="6">
        <v>3279.8178314063744</v>
      </c>
      <c r="C1027" s="6">
        <v>-229.81783140637435</v>
      </c>
      <c r="D1027" s="6">
        <v>-0.38023460102738799</v>
      </c>
      <c r="F1027" s="6">
        <v>54.961622807017541</v>
      </c>
      <c r="G1027" s="6">
        <v>3480</v>
      </c>
    </row>
    <row r="1028" spans="1:7" x14ac:dyDescent="0.25">
      <c r="A1028" s="6">
        <v>1004</v>
      </c>
      <c r="B1028" s="6">
        <v>3228.0843719268464</v>
      </c>
      <c r="C1028" s="6">
        <v>-128.08437192684642</v>
      </c>
      <c r="D1028" s="6">
        <v>-0.2119161501064325</v>
      </c>
      <c r="F1028" s="6">
        <v>55.016447368421048</v>
      </c>
      <c r="G1028" s="6">
        <v>3480</v>
      </c>
    </row>
    <row r="1029" spans="1:7" x14ac:dyDescent="0.25">
      <c r="A1029" s="6">
        <v>1005</v>
      </c>
      <c r="B1029" s="6">
        <v>3416.5966252976418</v>
      </c>
      <c r="C1029" s="6">
        <v>83.403374702358178</v>
      </c>
      <c r="D1029" s="6">
        <v>0.13799124598044268</v>
      </c>
      <c r="F1029" s="6">
        <v>55.071271929824555</v>
      </c>
      <c r="G1029" s="6">
        <v>3480</v>
      </c>
    </row>
    <row r="1030" spans="1:7" x14ac:dyDescent="0.25">
      <c r="A1030" s="6">
        <v>1006</v>
      </c>
      <c r="B1030" s="6">
        <v>3305.2431493758354</v>
      </c>
      <c r="C1030" s="6">
        <v>204.7568506241646</v>
      </c>
      <c r="D1030" s="6">
        <v>0.33877109938887129</v>
      </c>
      <c r="F1030" s="6">
        <v>55.126096491228068</v>
      </c>
      <c r="G1030" s="6">
        <v>3480</v>
      </c>
    </row>
    <row r="1031" spans="1:7" x14ac:dyDescent="0.25">
      <c r="A1031" s="6">
        <v>1007</v>
      </c>
      <c r="B1031" s="6">
        <v>3480.6307594429509</v>
      </c>
      <c r="C1031" s="6">
        <v>54.369240557049125</v>
      </c>
      <c r="D1031" s="6">
        <v>8.9954144832289362E-2</v>
      </c>
      <c r="F1031" s="6">
        <v>55.180921052631575</v>
      </c>
      <c r="G1031" s="6">
        <v>3480</v>
      </c>
    </row>
    <row r="1032" spans="1:7" x14ac:dyDescent="0.25">
      <c r="A1032" s="6">
        <v>1008</v>
      </c>
      <c r="B1032" s="6">
        <v>3396.0562642528689</v>
      </c>
      <c r="C1032" s="6">
        <v>353.94373574713109</v>
      </c>
      <c r="D1032" s="6">
        <v>0.58560144930608204</v>
      </c>
      <c r="F1032" s="6">
        <v>55.235745614035082</v>
      </c>
      <c r="G1032" s="6">
        <v>3480</v>
      </c>
    </row>
    <row r="1033" spans="1:7" x14ac:dyDescent="0.25">
      <c r="A1033" s="6">
        <v>1009</v>
      </c>
      <c r="B1033" s="6">
        <v>3443.4344609320729</v>
      </c>
      <c r="C1033" s="6">
        <v>426.56553906792715</v>
      </c>
      <c r="D1033" s="6">
        <v>0.70575453857070569</v>
      </c>
      <c r="F1033" s="6">
        <v>55.290570175438596</v>
      </c>
      <c r="G1033" s="6">
        <v>3480</v>
      </c>
    </row>
    <row r="1034" spans="1:7" x14ac:dyDescent="0.25">
      <c r="A1034" s="6">
        <v>1010</v>
      </c>
      <c r="B1034" s="6">
        <v>3402.353738842527</v>
      </c>
      <c r="C1034" s="6">
        <v>617.64626115747296</v>
      </c>
      <c r="D1034" s="6">
        <v>1.0218984238520479</v>
      </c>
      <c r="F1034" s="6">
        <v>55.345394736842103</v>
      </c>
      <c r="G1034" s="6">
        <v>3480</v>
      </c>
    </row>
    <row r="1035" spans="1:7" x14ac:dyDescent="0.25">
      <c r="A1035" s="6">
        <v>1011</v>
      </c>
      <c r="B1035" s="6">
        <v>3472.1556534531305</v>
      </c>
      <c r="C1035" s="6">
        <v>627.84434654686947</v>
      </c>
      <c r="D1035" s="6">
        <v>1.0387712004575489</v>
      </c>
      <c r="F1035" s="6">
        <v>55.400219298245609</v>
      </c>
      <c r="G1035" s="6">
        <v>3485</v>
      </c>
    </row>
    <row r="1036" spans="1:7" x14ac:dyDescent="0.25">
      <c r="A1036" s="6">
        <v>1012</v>
      </c>
      <c r="B1036" s="6">
        <v>3478.9828221671523</v>
      </c>
      <c r="C1036" s="6">
        <v>781.01717783284766</v>
      </c>
      <c r="D1036" s="6">
        <v>1.2921963156274585</v>
      </c>
      <c r="F1036" s="6">
        <v>55.455043859649116</v>
      </c>
      <c r="G1036" s="6">
        <v>3490</v>
      </c>
    </row>
    <row r="1037" spans="1:7" x14ac:dyDescent="0.25">
      <c r="A1037" s="6">
        <v>1013</v>
      </c>
      <c r="B1037" s="6">
        <v>3419.5393704329958</v>
      </c>
      <c r="C1037" s="6">
        <v>-1979.5393704329958</v>
      </c>
      <c r="D1037" s="6">
        <v>-3.2751564929862096</v>
      </c>
      <c r="F1037" s="6">
        <v>55.50986842105263</v>
      </c>
      <c r="G1037" s="6">
        <v>3490</v>
      </c>
    </row>
    <row r="1038" spans="1:7" x14ac:dyDescent="0.25">
      <c r="A1038" s="6">
        <v>1014</v>
      </c>
      <c r="B1038" s="6">
        <v>3342.5571576921279</v>
      </c>
      <c r="C1038" s="6">
        <v>-242.55715769212793</v>
      </c>
      <c r="D1038" s="6">
        <v>-0.40131187174210448</v>
      </c>
      <c r="F1038" s="6">
        <v>55.564692982456137</v>
      </c>
      <c r="G1038" s="6">
        <v>3490</v>
      </c>
    </row>
    <row r="1039" spans="1:7" x14ac:dyDescent="0.25">
      <c r="A1039" s="6">
        <v>1015</v>
      </c>
      <c r="B1039" s="6">
        <v>3346.9124204924524</v>
      </c>
      <c r="C1039" s="6">
        <v>443.08757950754762</v>
      </c>
      <c r="D1039" s="6">
        <v>0.73309032629558812</v>
      </c>
      <c r="F1039" s="6">
        <v>55.619517543859644</v>
      </c>
      <c r="G1039" s="6">
        <v>3490</v>
      </c>
    </row>
    <row r="1040" spans="1:7" x14ac:dyDescent="0.25">
      <c r="A1040" s="6">
        <v>1016</v>
      </c>
      <c r="B1040" s="6">
        <v>3410.7111350269333</v>
      </c>
      <c r="C1040" s="6">
        <v>-530.71113502693333</v>
      </c>
      <c r="D1040" s="6">
        <v>-0.87806387978196343</v>
      </c>
      <c r="F1040" s="6">
        <v>55.67434210526315</v>
      </c>
      <c r="G1040" s="6">
        <v>3490</v>
      </c>
    </row>
    <row r="1041" spans="1:7" x14ac:dyDescent="0.25">
      <c r="A1041" s="6">
        <v>1017</v>
      </c>
      <c r="B1041" s="6">
        <v>3344.7936439949972</v>
      </c>
      <c r="C1041" s="6">
        <v>45.206356005002817</v>
      </c>
      <c r="D1041" s="6">
        <v>7.4794112511965632E-2</v>
      </c>
      <c r="F1041" s="6">
        <v>55.729166666666664</v>
      </c>
      <c r="G1041" s="6">
        <v>3490</v>
      </c>
    </row>
    <row r="1042" spans="1:7" x14ac:dyDescent="0.25">
      <c r="A1042" s="6">
        <v>1018</v>
      </c>
      <c r="B1042" s="6">
        <v>3440.4917157967184</v>
      </c>
      <c r="C1042" s="6">
        <v>39.508284203281619</v>
      </c>
      <c r="D1042" s="6">
        <v>6.5366627947803235E-2</v>
      </c>
      <c r="F1042" s="6">
        <v>55.783991228070171</v>
      </c>
      <c r="G1042" s="6">
        <v>3490</v>
      </c>
    </row>
    <row r="1043" spans="1:7" x14ac:dyDescent="0.25">
      <c r="A1043" s="6">
        <v>1019</v>
      </c>
      <c r="B1043" s="6">
        <v>3443.0813315158302</v>
      </c>
      <c r="C1043" s="6">
        <v>56.918668484169757</v>
      </c>
      <c r="D1043" s="6">
        <v>9.4172184419490448E-2</v>
      </c>
      <c r="F1043" s="6">
        <v>55.838815789473678</v>
      </c>
      <c r="G1043" s="6">
        <v>3490</v>
      </c>
    </row>
    <row r="1044" spans="1:7" x14ac:dyDescent="0.25">
      <c r="A1044" s="6">
        <v>1020</v>
      </c>
      <c r="B1044" s="6">
        <v>3391.2890171335948</v>
      </c>
      <c r="C1044" s="6">
        <v>218.71098286640517</v>
      </c>
      <c r="D1044" s="6">
        <v>0.36185827183907909</v>
      </c>
      <c r="F1044" s="6">
        <v>55.893640350877192</v>
      </c>
      <c r="G1044" s="6">
        <v>3500</v>
      </c>
    </row>
    <row r="1045" spans="1:7" x14ac:dyDescent="0.25">
      <c r="A1045" s="6">
        <v>1021</v>
      </c>
      <c r="B1045" s="6">
        <v>3325.5480908097802</v>
      </c>
      <c r="C1045" s="6">
        <v>514.45190919021979</v>
      </c>
      <c r="D1045" s="6">
        <v>0.8511629199599855</v>
      </c>
      <c r="F1045" s="6">
        <v>55.948464912280699</v>
      </c>
      <c r="G1045" s="6">
        <v>3500</v>
      </c>
    </row>
    <row r="1046" spans="1:7" x14ac:dyDescent="0.25">
      <c r="A1046" s="6">
        <v>1022</v>
      </c>
      <c r="B1046" s="6">
        <v>3445.2001080132854</v>
      </c>
      <c r="C1046" s="6">
        <v>974.79989198671456</v>
      </c>
      <c r="D1046" s="6">
        <v>1.6128106585241615</v>
      </c>
      <c r="F1046" s="6">
        <v>56.003289473684205</v>
      </c>
      <c r="G1046" s="6">
        <v>3500</v>
      </c>
    </row>
    <row r="1047" spans="1:7" x14ac:dyDescent="0.25">
      <c r="A1047" s="6">
        <v>1023</v>
      </c>
      <c r="B1047" s="6">
        <v>3329.9033536101047</v>
      </c>
      <c r="C1047" s="6">
        <v>220.09664638989534</v>
      </c>
      <c r="D1047" s="6">
        <v>0.36415085816185594</v>
      </c>
      <c r="F1047" s="6">
        <v>56.058114035087712</v>
      </c>
      <c r="G1047" s="6">
        <v>3500</v>
      </c>
    </row>
    <row r="1048" spans="1:7" x14ac:dyDescent="0.25">
      <c r="A1048" s="6">
        <v>1024</v>
      </c>
      <c r="B1048" s="6">
        <v>3375.515903208096</v>
      </c>
      <c r="C1048" s="6">
        <v>-295.51590320809601</v>
      </c>
      <c r="D1048" s="6">
        <v>-0.48893234639782596</v>
      </c>
      <c r="F1048" s="6">
        <v>56.112938596491226</v>
      </c>
      <c r="G1048" s="6">
        <v>3500</v>
      </c>
    </row>
    <row r="1049" spans="1:7" x14ac:dyDescent="0.25">
      <c r="A1049" s="6">
        <v>1025</v>
      </c>
      <c r="B1049" s="6">
        <v>3476.3932064480405</v>
      </c>
      <c r="C1049" s="6">
        <v>8.6067935519595267</v>
      </c>
      <c r="D1049" s="6">
        <v>1.4239977343479778E-2</v>
      </c>
      <c r="F1049" s="6">
        <v>56.167763157894733</v>
      </c>
      <c r="G1049" s="6">
        <v>3500</v>
      </c>
    </row>
    <row r="1050" spans="1:7" x14ac:dyDescent="0.25">
      <c r="A1050" s="6">
        <v>1026</v>
      </c>
      <c r="B1050" s="6">
        <v>3342.3805929840064</v>
      </c>
      <c r="C1050" s="6">
        <v>597.6194070159936</v>
      </c>
      <c r="D1050" s="6">
        <v>0.98876390662281655</v>
      </c>
      <c r="F1050" s="6">
        <v>56.22258771929824</v>
      </c>
      <c r="G1050" s="6">
        <v>3500</v>
      </c>
    </row>
    <row r="1051" spans="1:7" x14ac:dyDescent="0.25">
      <c r="A1051" s="6">
        <v>1027</v>
      </c>
      <c r="B1051" s="6">
        <v>3378.5763581488645</v>
      </c>
      <c r="C1051" s="6">
        <v>-158.57635814886453</v>
      </c>
      <c r="D1051" s="6">
        <v>-0.26236527385245045</v>
      </c>
      <c r="F1051" s="6">
        <v>56.277412280701753</v>
      </c>
      <c r="G1051" s="6">
        <v>3500</v>
      </c>
    </row>
    <row r="1052" spans="1:7" x14ac:dyDescent="0.25">
      <c r="A1052" s="6">
        <v>1028</v>
      </c>
      <c r="B1052" s="6">
        <v>3505.2321087745127</v>
      </c>
      <c r="C1052" s="6">
        <v>34.767891225487347</v>
      </c>
      <c r="D1052" s="6">
        <v>5.7523627160638718E-2</v>
      </c>
      <c r="F1052" s="6">
        <v>56.33223684210526</v>
      </c>
      <c r="G1052" s="6">
        <v>3500</v>
      </c>
    </row>
    <row r="1053" spans="1:7" x14ac:dyDescent="0.25">
      <c r="A1053" s="6">
        <v>1029</v>
      </c>
      <c r="B1053" s="6">
        <v>3317.6026789443235</v>
      </c>
      <c r="C1053" s="6">
        <v>242.39732105567646</v>
      </c>
      <c r="D1053" s="6">
        <v>0.40104742133232224</v>
      </c>
      <c r="F1053" s="6">
        <v>56.387061403508767</v>
      </c>
      <c r="G1053" s="6">
        <v>3500</v>
      </c>
    </row>
    <row r="1054" spans="1:7" x14ac:dyDescent="0.25">
      <c r="A1054" s="6">
        <v>1030</v>
      </c>
      <c r="B1054" s="6">
        <v>3416.0080762705707</v>
      </c>
      <c r="C1054" s="6">
        <v>493.99192372942935</v>
      </c>
      <c r="D1054" s="6">
        <v>0.81731178508023128</v>
      </c>
      <c r="F1054" s="6">
        <v>56.441885964912274</v>
      </c>
      <c r="G1054" s="6">
        <v>3500</v>
      </c>
    </row>
    <row r="1055" spans="1:7" x14ac:dyDescent="0.25">
      <c r="A1055" s="6">
        <v>1031</v>
      </c>
      <c r="B1055" s="6">
        <v>3354.0338637200098</v>
      </c>
      <c r="C1055" s="6">
        <v>1.9661362799902236</v>
      </c>
      <c r="D1055" s="6">
        <v>3.2529810215884748E-3</v>
      </c>
      <c r="F1055" s="6">
        <v>56.496710526315788</v>
      </c>
      <c r="G1055" s="6">
        <v>3500</v>
      </c>
    </row>
    <row r="1056" spans="1:7" x14ac:dyDescent="0.25">
      <c r="A1056" s="6">
        <v>1032</v>
      </c>
      <c r="B1056" s="6">
        <v>3460.6200925225417</v>
      </c>
      <c r="C1056" s="6">
        <v>59.379907477458346</v>
      </c>
      <c r="D1056" s="6">
        <v>9.8244315032329319E-2</v>
      </c>
      <c r="F1056" s="6">
        <v>56.551535087719294</v>
      </c>
      <c r="G1056" s="6">
        <v>3500</v>
      </c>
    </row>
    <row r="1057" spans="1:7" x14ac:dyDescent="0.25">
      <c r="A1057" s="6">
        <v>1033</v>
      </c>
      <c r="B1057" s="6">
        <v>3480.9838888591935</v>
      </c>
      <c r="C1057" s="6">
        <v>169.01611114080652</v>
      </c>
      <c r="D1057" s="6">
        <v>0.27963789055683658</v>
      </c>
      <c r="F1057" s="6">
        <v>56.606359649122801</v>
      </c>
      <c r="G1057" s="6">
        <v>3500</v>
      </c>
    </row>
    <row r="1058" spans="1:7" x14ac:dyDescent="0.25">
      <c r="A1058" s="6">
        <v>1034</v>
      </c>
      <c r="B1058" s="6">
        <v>3220.2566698668038</v>
      </c>
      <c r="C1058" s="6">
        <v>439.7433301331962</v>
      </c>
      <c r="D1058" s="6">
        <v>0.72755725116903669</v>
      </c>
      <c r="F1058" s="6">
        <v>56.661184210526315</v>
      </c>
      <c r="G1058" s="6">
        <v>3500</v>
      </c>
    </row>
    <row r="1059" spans="1:7" x14ac:dyDescent="0.25">
      <c r="A1059" s="6">
        <v>1035</v>
      </c>
      <c r="B1059" s="6">
        <v>3423.7769234279062</v>
      </c>
      <c r="C1059" s="6">
        <v>366.22307657209376</v>
      </c>
      <c r="D1059" s="6">
        <v>0.60591767207646841</v>
      </c>
      <c r="F1059" s="6">
        <v>56.716008771929822</v>
      </c>
      <c r="G1059" s="6">
        <v>3500</v>
      </c>
    </row>
    <row r="1060" spans="1:7" x14ac:dyDescent="0.25">
      <c r="A1060" s="6">
        <v>1036</v>
      </c>
      <c r="B1060" s="6">
        <v>3310.7166553275947</v>
      </c>
      <c r="C1060" s="6">
        <v>1634.2833446724053</v>
      </c>
      <c r="D1060" s="6">
        <v>2.7039288976163469</v>
      </c>
      <c r="F1060" s="6">
        <v>56.770833333333329</v>
      </c>
      <c r="G1060" s="6">
        <v>3500</v>
      </c>
    </row>
    <row r="1061" spans="1:7" x14ac:dyDescent="0.25">
      <c r="A1061" s="6">
        <v>1037</v>
      </c>
      <c r="B1061" s="6">
        <v>3388.6405465117759</v>
      </c>
      <c r="C1061" s="6">
        <v>-368.64054651177594</v>
      </c>
      <c r="D1061" s="6">
        <v>-0.60991738659986139</v>
      </c>
      <c r="F1061" s="6">
        <v>56.825657894736835</v>
      </c>
      <c r="G1061" s="6">
        <v>3500</v>
      </c>
    </row>
    <row r="1062" spans="1:7" x14ac:dyDescent="0.25">
      <c r="A1062" s="6">
        <v>1038</v>
      </c>
      <c r="B1062" s="6">
        <v>3429.7212686013218</v>
      </c>
      <c r="C1062" s="6">
        <v>-384.72126860132175</v>
      </c>
      <c r="D1062" s="6">
        <v>-0.63652301119623533</v>
      </c>
      <c r="F1062" s="6">
        <v>56.880482456140349</v>
      </c>
      <c r="G1062" s="6">
        <v>3500</v>
      </c>
    </row>
    <row r="1063" spans="1:7" x14ac:dyDescent="0.25">
      <c r="A1063" s="6">
        <v>1039</v>
      </c>
      <c r="B1063" s="6">
        <v>3357.682867687849</v>
      </c>
      <c r="C1063" s="6">
        <v>-167.68286768784901</v>
      </c>
      <c r="D1063" s="6">
        <v>-0.27743203346861411</v>
      </c>
      <c r="F1063" s="6">
        <v>56.935307017543856</v>
      </c>
      <c r="G1063" s="6">
        <v>3500</v>
      </c>
    </row>
    <row r="1064" spans="1:7" x14ac:dyDescent="0.25">
      <c r="A1064" s="6">
        <v>1040</v>
      </c>
      <c r="B1064" s="6">
        <v>3350.7968440711197</v>
      </c>
      <c r="C1064" s="6">
        <v>129.20315592888028</v>
      </c>
      <c r="D1064" s="6">
        <v>0.21376718310089565</v>
      </c>
      <c r="F1064" s="6">
        <v>56.990131578947363</v>
      </c>
      <c r="G1064" s="6">
        <v>3500</v>
      </c>
    </row>
    <row r="1065" spans="1:7" x14ac:dyDescent="0.25">
      <c r="A1065" s="6">
        <v>1041</v>
      </c>
      <c r="B1065" s="6">
        <v>3371.4549149213071</v>
      </c>
      <c r="C1065" s="6">
        <v>218.54508507869286</v>
      </c>
      <c r="D1065" s="6">
        <v>0.36158379322818934</v>
      </c>
      <c r="F1065" s="6">
        <v>57.04495614035087</v>
      </c>
      <c r="G1065" s="6">
        <v>3500</v>
      </c>
    </row>
    <row r="1066" spans="1:7" x14ac:dyDescent="0.25">
      <c r="A1066" s="6">
        <v>1042</v>
      </c>
      <c r="B1066" s="6">
        <v>3576.3288312446721</v>
      </c>
      <c r="C1066" s="6">
        <v>43.671168755327926</v>
      </c>
      <c r="D1066" s="6">
        <v>7.2254138534270734E-2</v>
      </c>
      <c r="F1066" s="6">
        <v>57.099780701754383</v>
      </c>
      <c r="G1066" s="6">
        <v>3500</v>
      </c>
    </row>
    <row r="1067" spans="1:7" x14ac:dyDescent="0.25">
      <c r="A1067" s="6">
        <v>1043</v>
      </c>
      <c r="B1067" s="6">
        <v>3370.4543815752863</v>
      </c>
      <c r="C1067" s="6">
        <v>299.54561842471367</v>
      </c>
      <c r="D1067" s="6">
        <v>0.49559952773997012</v>
      </c>
      <c r="F1067" s="6">
        <v>57.15460526315789</v>
      </c>
      <c r="G1067" s="6">
        <v>3500</v>
      </c>
    </row>
    <row r="1068" spans="1:7" x14ac:dyDescent="0.25">
      <c r="A1068" s="6">
        <v>1044</v>
      </c>
      <c r="B1068" s="6">
        <v>3375.8690326243386</v>
      </c>
      <c r="C1068" s="6">
        <v>554.13096737566138</v>
      </c>
      <c r="D1068" s="6">
        <v>0.91681209420358789</v>
      </c>
      <c r="F1068" s="6">
        <v>57.209429824561397</v>
      </c>
      <c r="G1068" s="6">
        <v>3500</v>
      </c>
    </row>
    <row r="1069" spans="1:7" x14ac:dyDescent="0.25">
      <c r="A1069" s="6">
        <v>1045</v>
      </c>
      <c r="B1069" s="6">
        <v>3401.7063349127488</v>
      </c>
      <c r="C1069" s="6">
        <v>-651.70633491274884</v>
      </c>
      <c r="D1069" s="6">
        <v>-1.0782509639315012</v>
      </c>
      <c r="F1069" s="6">
        <v>57.264254385964911</v>
      </c>
      <c r="G1069" s="6">
        <v>3510</v>
      </c>
    </row>
    <row r="1070" spans="1:7" x14ac:dyDescent="0.25">
      <c r="A1070" s="6">
        <v>1046</v>
      </c>
      <c r="B1070" s="6">
        <v>3434.9593549422525</v>
      </c>
      <c r="C1070" s="6">
        <v>-234.9593549422525</v>
      </c>
      <c r="D1070" s="6">
        <v>-0.38874127406652509</v>
      </c>
      <c r="F1070" s="6">
        <v>57.319078947368418</v>
      </c>
      <c r="G1070" s="6">
        <v>3510</v>
      </c>
    </row>
    <row r="1071" spans="1:7" x14ac:dyDescent="0.25">
      <c r="A1071" s="6">
        <v>1047</v>
      </c>
      <c r="B1071" s="6">
        <v>3294.2372825696107</v>
      </c>
      <c r="C1071" s="6">
        <v>235.76271743038933</v>
      </c>
      <c r="D1071" s="6">
        <v>0.39007044079518044</v>
      </c>
      <c r="F1071" s="6">
        <v>57.373903508771924</v>
      </c>
      <c r="G1071" s="6">
        <v>3510</v>
      </c>
    </row>
    <row r="1072" spans="1:7" x14ac:dyDescent="0.25">
      <c r="A1072" s="6">
        <v>1048</v>
      </c>
      <c r="B1072" s="6">
        <v>3282.1131726119511</v>
      </c>
      <c r="C1072" s="6">
        <v>337.88682738804891</v>
      </c>
      <c r="D1072" s="6">
        <v>0.559035224630273</v>
      </c>
      <c r="F1072" s="6">
        <v>57.428728070175431</v>
      </c>
      <c r="G1072" s="6">
        <v>3510</v>
      </c>
    </row>
    <row r="1073" spans="1:7" x14ac:dyDescent="0.25">
      <c r="A1073" s="6">
        <v>1049</v>
      </c>
      <c r="B1073" s="6">
        <v>3365.5694246505982</v>
      </c>
      <c r="C1073" s="6">
        <v>264.43057534940181</v>
      </c>
      <c r="D1073" s="6">
        <v>0.4375015363348071</v>
      </c>
      <c r="F1073" s="6">
        <v>57.483552631578945</v>
      </c>
      <c r="G1073" s="6">
        <v>3510</v>
      </c>
    </row>
    <row r="1074" spans="1:7" x14ac:dyDescent="0.25">
      <c r="A1074" s="6">
        <v>1050</v>
      </c>
      <c r="B1074" s="6">
        <v>3272.6375332761099</v>
      </c>
      <c r="C1074" s="6">
        <v>487.36246672389007</v>
      </c>
      <c r="D1074" s="6">
        <v>0.80634331964783335</v>
      </c>
      <c r="F1074" s="6">
        <v>57.538377192982452</v>
      </c>
      <c r="G1074" s="6">
        <v>3510</v>
      </c>
    </row>
    <row r="1075" spans="1:7" x14ac:dyDescent="0.25">
      <c r="A1075" s="6">
        <v>1051</v>
      </c>
      <c r="B1075" s="6">
        <v>3425.4248607037043</v>
      </c>
      <c r="C1075" s="6">
        <v>394.57513929629567</v>
      </c>
      <c r="D1075" s="6">
        <v>0.65282628309359148</v>
      </c>
      <c r="F1075" s="6">
        <v>57.593201754385959</v>
      </c>
      <c r="G1075" s="6">
        <v>3510</v>
      </c>
    </row>
    <row r="1076" spans="1:7" x14ac:dyDescent="0.25">
      <c r="A1076" s="6">
        <v>1052</v>
      </c>
      <c r="B1076" s="6">
        <v>3385.5800915710074</v>
      </c>
      <c r="C1076" s="6">
        <v>474.41990842899258</v>
      </c>
      <c r="D1076" s="6">
        <v>0.78492980069058527</v>
      </c>
      <c r="F1076" s="6">
        <v>57.648026315789473</v>
      </c>
      <c r="G1076" s="6">
        <v>3510</v>
      </c>
    </row>
    <row r="1077" spans="1:7" x14ac:dyDescent="0.25">
      <c r="A1077" s="6">
        <v>1053</v>
      </c>
      <c r="B1077" s="6">
        <v>3209.0742383524575</v>
      </c>
      <c r="C1077" s="6">
        <v>720.92576164754246</v>
      </c>
      <c r="D1077" s="6">
        <v>1.192774806345231</v>
      </c>
      <c r="F1077" s="6">
        <v>57.702850877192979</v>
      </c>
      <c r="G1077" s="6">
        <v>3510</v>
      </c>
    </row>
    <row r="1078" spans="1:7" x14ac:dyDescent="0.25">
      <c r="A1078" s="6">
        <v>1054</v>
      </c>
      <c r="B1078" s="6">
        <v>3355.2109617741512</v>
      </c>
      <c r="C1078" s="6">
        <v>934.7890382258488</v>
      </c>
      <c r="D1078" s="6">
        <v>1.5466125270587803</v>
      </c>
      <c r="F1078" s="6">
        <v>57.757675438596486</v>
      </c>
      <c r="G1078" s="6">
        <v>3510</v>
      </c>
    </row>
    <row r="1079" spans="1:7" x14ac:dyDescent="0.25">
      <c r="A1079" s="6">
        <v>1055</v>
      </c>
      <c r="B1079" s="6">
        <v>3424.1889077468559</v>
      </c>
      <c r="C1079" s="6">
        <v>915.81109225314412</v>
      </c>
      <c r="D1079" s="6">
        <v>1.5152134329541505</v>
      </c>
      <c r="F1079" s="6">
        <v>57.812499999999993</v>
      </c>
      <c r="G1079" s="6">
        <v>3510</v>
      </c>
    </row>
    <row r="1080" spans="1:7" x14ac:dyDescent="0.25">
      <c r="A1080" s="6">
        <v>1056</v>
      </c>
      <c r="B1080" s="6">
        <v>3341.0857851244509</v>
      </c>
      <c r="C1080" s="6">
        <v>-871.08578512445092</v>
      </c>
      <c r="D1080" s="6">
        <v>-1.4412152178990487</v>
      </c>
      <c r="F1080" s="6">
        <v>57.867324561403507</v>
      </c>
      <c r="G1080" s="6">
        <v>3510</v>
      </c>
    </row>
    <row r="1081" spans="1:7" x14ac:dyDescent="0.25">
      <c r="A1081" s="6">
        <v>1057</v>
      </c>
      <c r="B1081" s="6">
        <v>3495.1090655088938</v>
      </c>
      <c r="C1081" s="6">
        <v>-155.10906550889376</v>
      </c>
      <c r="D1081" s="6">
        <v>-0.25662862310809087</v>
      </c>
      <c r="F1081" s="6">
        <v>57.922149122807014</v>
      </c>
      <c r="G1081" s="6">
        <v>3510</v>
      </c>
    </row>
    <row r="1082" spans="1:7" x14ac:dyDescent="0.25">
      <c r="A1082" s="6">
        <v>1058</v>
      </c>
      <c r="B1082" s="6">
        <v>3421.7170018331581</v>
      </c>
      <c r="C1082" s="6">
        <v>-21.717001833158065</v>
      </c>
      <c r="D1082" s="6">
        <v>-3.5930873931799161E-2</v>
      </c>
      <c r="F1082" s="6">
        <v>57.97697368421052</v>
      </c>
      <c r="G1082" s="6">
        <v>3510</v>
      </c>
    </row>
    <row r="1083" spans="1:7" x14ac:dyDescent="0.25">
      <c r="A1083" s="6">
        <v>1059</v>
      </c>
      <c r="B1083" s="6">
        <v>3438.9614883263343</v>
      </c>
      <c r="C1083" s="6">
        <v>91.038511673665653</v>
      </c>
      <c r="D1083" s="6">
        <v>0.15062361328766474</v>
      </c>
      <c r="F1083" s="6">
        <v>58.031798245614034</v>
      </c>
      <c r="G1083" s="6">
        <v>3510</v>
      </c>
    </row>
    <row r="1084" spans="1:7" x14ac:dyDescent="0.25">
      <c r="A1084" s="6">
        <v>1060</v>
      </c>
      <c r="B1084" s="6">
        <v>3368.7475893967812</v>
      </c>
      <c r="C1084" s="6">
        <v>521.25241060321878</v>
      </c>
      <c r="D1084" s="6">
        <v>0.86241437910801633</v>
      </c>
      <c r="F1084" s="6">
        <v>58.086622807017541</v>
      </c>
      <c r="G1084" s="6">
        <v>3520</v>
      </c>
    </row>
    <row r="1085" spans="1:7" x14ac:dyDescent="0.25">
      <c r="A1085" s="6">
        <v>1061</v>
      </c>
      <c r="B1085" s="6">
        <v>3507.2331754665538</v>
      </c>
      <c r="C1085" s="6">
        <v>732.7668245334462</v>
      </c>
      <c r="D1085" s="6">
        <v>1.2123658963603505</v>
      </c>
      <c r="F1085" s="6">
        <v>58.141447368421048</v>
      </c>
      <c r="G1085" s="6">
        <v>3520</v>
      </c>
    </row>
    <row r="1086" spans="1:7" x14ac:dyDescent="0.25">
      <c r="A1086" s="6">
        <v>1062</v>
      </c>
      <c r="B1086" s="6">
        <v>3262.1613605942489</v>
      </c>
      <c r="C1086" s="6">
        <v>-1362.1613605942489</v>
      </c>
      <c r="D1086" s="6">
        <v>-2.2537018921070211</v>
      </c>
      <c r="F1086" s="6">
        <v>58.196271929824555</v>
      </c>
      <c r="G1086" s="6">
        <v>3520</v>
      </c>
    </row>
    <row r="1087" spans="1:7" x14ac:dyDescent="0.25">
      <c r="A1087" s="6">
        <v>1063</v>
      </c>
      <c r="B1087" s="6">
        <v>3299.2399492997129</v>
      </c>
      <c r="C1087" s="6">
        <v>-744.23994929971286</v>
      </c>
      <c r="D1087" s="6">
        <v>-1.2313482311571875</v>
      </c>
      <c r="F1087" s="6">
        <v>58.251096491228068</v>
      </c>
      <c r="G1087" s="6">
        <v>3520</v>
      </c>
    </row>
    <row r="1088" spans="1:7" x14ac:dyDescent="0.25">
      <c r="A1088" s="6">
        <v>1064</v>
      </c>
      <c r="B1088" s="6">
        <v>3390.7593230092311</v>
      </c>
      <c r="C1088" s="6">
        <v>-30.759323009231139</v>
      </c>
      <c r="D1088" s="6">
        <v>-5.0891433622513756E-2</v>
      </c>
      <c r="F1088" s="6">
        <v>58.305921052631575</v>
      </c>
      <c r="G1088" s="6">
        <v>3520</v>
      </c>
    </row>
    <row r="1089" spans="1:7" x14ac:dyDescent="0.25">
      <c r="A1089" s="6">
        <v>1065</v>
      </c>
      <c r="B1089" s="6">
        <v>3441.5511040454458</v>
      </c>
      <c r="C1089" s="6">
        <v>258.44889595455425</v>
      </c>
      <c r="D1089" s="6">
        <v>0.42760482177503978</v>
      </c>
      <c r="F1089" s="6">
        <v>58.360745614035082</v>
      </c>
      <c r="G1089" s="6">
        <v>3520</v>
      </c>
    </row>
    <row r="1090" spans="1:7" x14ac:dyDescent="0.25">
      <c r="A1090" s="6">
        <v>1066</v>
      </c>
      <c r="B1090" s="6">
        <v>3399.5287035125866</v>
      </c>
      <c r="C1090" s="6">
        <v>330.47129648741338</v>
      </c>
      <c r="D1090" s="6">
        <v>0.546766196521555</v>
      </c>
      <c r="F1090" s="6">
        <v>58.415570175438589</v>
      </c>
      <c r="G1090" s="6">
        <v>3520</v>
      </c>
    </row>
    <row r="1091" spans="1:7" x14ac:dyDescent="0.25">
      <c r="A1091" s="6">
        <v>1067</v>
      </c>
      <c r="B1091" s="6">
        <v>3384.6384131276941</v>
      </c>
      <c r="C1091" s="6">
        <v>365.36158687230591</v>
      </c>
      <c r="D1091" s="6">
        <v>0.60449233362347077</v>
      </c>
      <c r="F1091" s="6">
        <v>58.470394736842103</v>
      </c>
      <c r="G1091" s="6">
        <v>3520</v>
      </c>
    </row>
    <row r="1092" spans="1:7" x14ac:dyDescent="0.25">
      <c r="A1092" s="6">
        <v>1068</v>
      </c>
      <c r="B1092" s="6">
        <v>3321.8402319392339</v>
      </c>
      <c r="C1092" s="6">
        <v>348.15976806076605</v>
      </c>
      <c r="D1092" s="6">
        <v>0.57603184962740661</v>
      </c>
      <c r="F1092" s="6">
        <v>58.525219298245609</v>
      </c>
      <c r="G1092" s="6">
        <v>3520</v>
      </c>
    </row>
    <row r="1093" spans="1:7" x14ac:dyDescent="0.25">
      <c r="A1093" s="6">
        <v>1069</v>
      </c>
      <c r="B1093" s="6">
        <v>3494.6382262872371</v>
      </c>
      <c r="C1093" s="6">
        <v>-994.6382262872371</v>
      </c>
      <c r="D1093" s="6">
        <v>-1.6456332688570772</v>
      </c>
      <c r="F1093" s="6">
        <v>58.580043859649116</v>
      </c>
      <c r="G1093" s="6">
        <v>3520</v>
      </c>
    </row>
    <row r="1094" spans="1:7" x14ac:dyDescent="0.25">
      <c r="A1094" s="6">
        <v>1070</v>
      </c>
      <c r="B1094" s="6">
        <v>3404.5313702426893</v>
      </c>
      <c r="C1094" s="6">
        <v>-484.53137024268926</v>
      </c>
      <c r="D1094" s="6">
        <v>-0.80165925821355788</v>
      </c>
      <c r="F1094" s="6">
        <v>58.63486842105263</v>
      </c>
      <c r="G1094" s="6">
        <v>3520</v>
      </c>
    </row>
    <row r="1095" spans="1:7" x14ac:dyDescent="0.25">
      <c r="A1095" s="6">
        <v>1071</v>
      </c>
      <c r="B1095" s="6">
        <v>3360.3313383096679</v>
      </c>
      <c r="C1095" s="6">
        <v>-360.3313383096679</v>
      </c>
      <c r="D1095" s="6">
        <v>-0.59616976551124634</v>
      </c>
      <c r="F1095" s="6">
        <v>58.689692982456137</v>
      </c>
      <c r="G1095" s="6">
        <v>3520</v>
      </c>
    </row>
    <row r="1096" spans="1:7" x14ac:dyDescent="0.25">
      <c r="A1096" s="6">
        <v>1072</v>
      </c>
      <c r="B1096" s="6">
        <v>3389.0525308307256</v>
      </c>
      <c r="C1096" s="6">
        <v>-199.05253083072557</v>
      </c>
      <c r="D1096" s="6">
        <v>-0.32933327749525315</v>
      </c>
      <c r="F1096" s="6">
        <v>58.744517543859644</v>
      </c>
      <c r="G1096" s="6">
        <v>3520</v>
      </c>
    </row>
    <row r="1097" spans="1:7" x14ac:dyDescent="0.25">
      <c r="A1097" s="6">
        <v>1073</v>
      </c>
      <c r="B1097" s="6">
        <v>3386.1686405980781</v>
      </c>
      <c r="C1097" s="6">
        <v>-6.1686405980781274</v>
      </c>
      <c r="D1097" s="6">
        <v>-1.0206042683189847E-2</v>
      </c>
      <c r="F1097" s="6">
        <v>58.79934210526315</v>
      </c>
      <c r="G1097" s="6">
        <v>3520</v>
      </c>
    </row>
    <row r="1098" spans="1:7" x14ac:dyDescent="0.25">
      <c r="A1098" s="6">
        <v>1074</v>
      </c>
      <c r="B1098" s="6">
        <v>3244.2106152685878</v>
      </c>
      <c r="C1098" s="6">
        <v>-104.21061526858784</v>
      </c>
      <c r="D1098" s="6">
        <v>-0.17241691594158468</v>
      </c>
      <c r="F1098" s="6">
        <v>58.854166666666664</v>
      </c>
      <c r="G1098" s="6">
        <v>3520</v>
      </c>
    </row>
    <row r="1099" spans="1:7" x14ac:dyDescent="0.25">
      <c r="A1099" s="6">
        <v>1075</v>
      </c>
      <c r="B1099" s="6">
        <v>3325.9012202260228</v>
      </c>
      <c r="C1099" s="6">
        <v>-35.901220226022815</v>
      </c>
      <c r="D1099" s="6">
        <v>-5.9398724918346565E-2</v>
      </c>
      <c r="F1099" s="6">
        <v>58.908991228070171</v>
      </c>
      <c r="G1099" s="6">
        <v>3520</v>
      </c>
    </row>
    <row r="1100" spans="1:7" x14ac:dyDescent="0.25">
      <c r="A1100" s="6">
        <v>1076</v>
      </c>
      <c r="B1100" s="6">
        <v>3405.178774172467</v>
      </c>
      <c r="C1100" s="6">
        <v>-455.178774172467</v>
      </c>
      <c r="D1100" s="6">
        <v>-0.75309526042635455</v>
      </c>
      <c r="F1100" s="6">
        <v>58.963815789473678</v>
      </c>
      <c r="G1100" s="6">
        <v>3520</v>
      </c>
    </row>
    <row r="1101" spans="1:7" x14ac:dyDescent="0.25">
      <c r="A1101" s="6">
        <v>1077</v>
      </c>
      <c r="B1101" s="6">
        <v>3306.8322317489269</v>
      </c>
      <c r="C1101" s="6">
        <v>323.16776825107308</v>
      </c>
      <c r="D1101" s="6">
        <v>0.53468247730776342</v>
      </c>
      <c r="F1101" s="6">
        <v>59.018640350877192</v>
      </c>
      <c r="G1101" s="6">
        <v>3520</v>
      </c>
    </row>
    <row r="1102" spans="1:7" x14ac:dyDescent="0.25">
      <c r="A1102" s="6">
        <v>1078</v>
      </c>
      <c r="B1102" s="6">
        <v>3427.7202019092811</v>
      </c>
      <c r="C1102" s="6">
        <v>372.27979809071894</v>
      </c>
      <c r="D1102" s="6">
        <v>0.61593854415621674</v>
      </c>
      <c r="F1102" s="6">
        <v>59.073464912280699</v>
      </c>
      <c r="G1102" s="6">
        <v>3520</v>
      </c>
    </row>
    <row r="1103" spans="1:7" x14ac:dyDescent="0.25">
      <c r="A1103" s="6">
        <v>1079</v>
      </c>
      <c r="B1103" s="6">
        <v>3401.8828996208704</v>
      </c>
      <c r="C1103" s="6">
        <v>-11.882899620870376</v>
      </c>
      <c r="D1103" s="6">
        <v>-1.9660309074976443E-2</v>
      </c>
      <c r="F1103" s="6">
        <v>59.128289473684205</v>
      </c>
      <c r="G1103" s="6">
        <v>3520</v>
      </c>
    </row>
    <row r="1104" spans="1:7" x14ac:dyDescent="0.25">
      <c r="A1104" s="6">
        <v>1080</v>
      </c>
      <c r="B1104" s="6">
        <v>3279.7001216009603</v>
      </c>
      <c r="C1104" s="6">
        <v>440.2998783990397</v>
      </c>
      <c r="D1104" s="6">
        <v>0.72847806269406268</v>
      </c>
      <c r="F1104" s="6">
        <v>59.183114035087712</v>
      </c>
      <c r="G1104" s="6">
        <v>3520</v>
      </c>
    </row>
    <row r="1105" spans="1:7" x14ac:dyDescent="0.25">
      <c r="A1105" s="6">
        <v>1081</v>
      </c>
      <c r="B1105" s="6">
        <v>3464.9753553228661</v>
      </c>
      <c r="C1105" s="6">
        <v>305.02464467713389</v>
      </c>
      <c r="D1105" s="6">
        <v>0.50466460049067319</v>
      </c>
      <c r="F1105" s="6">
        <v>59.237938596491226</v>
      </c>
      <c r="G1105" s="6">
        <v>3520</v>
      </c>
    </row>
    <row r="1106" spans="1:7" x14ac:dyDescent="0.25">
      <c r="A1106" s="6">
        <v>1082</v>
      </c>
      <c r="B1106" s="6">
        <v>3388.699401414483</v>
      </c>
      <c r="C1106" s="6">
        <v>611.30059858551704</v>
      </c>
      <c r="D1106" s="6">
        <v>1.0113994975436031</v>
      </c>
      <c r="F1106" s="6">
        <v>59.292763157894733</v>
      </c>
      <c r="G1106" s="6">
        <v>3525</v>
      </c>
    </row>
    <row r="1107" spans="1:7" x14ac:dyDescent="0.25">
      <c r="A1107" s="6">
        <v>1083</v>
      </c>
      <c r="B1107" s="6">
        <v>3504.0550107203708</v>
      </c>
      <c r="C1107" s="6">
        <v>535.94498927962923</v>
      </c>
      <c r="D1107" s="6">
        <v>0.88672331439341601</v>
      </c>
      <c r="F1107" s="6">
        <v>59.34758771929824</v>
      </c>
      <c r="G1107" s="6">
        <v>3525</v>
      </c>
    </row>
    <row r="1108" spans="1:7" x14ac:dyDescent="0.25">
      <c r="A1108" s="6">
        <v>1084</v>
      </c>
      <c r="B1108" s="6">
        <v>3408.7689232375992</v>
      </c>
      <c r="C1108" s="6">
        <v>-628.76892323759921</v>
      </c>
      <c r="D1108" s="6">
        <v>-1.0403009166112844</v>
      </c>
      <c r="F1108" s="6">
        <v>59.402412280701753</v>
      </c>
      <c r="G1108" s="6">
        <v>3530</v>
      </c>
    </row>
    <row r="1109" spans="1:7" x14ac:dyDescent="0.25">
      <c r="A1109" s="6">
        <v>1085</v>
      </c>
      <c r="B1109" s="6">
        <v>3389.1113857334326</v>
      </c>
      <c r="C1109" s="6">
        <v>-229.1113857334326</v>
      </c>
      <c r="D1109" s="6">
        <v>-0.37906578359074811</v>
      </c>
      <c r="F1109" s="6">
        <v>59.45723684210526</v>
      </c>
      <c r="G1109" s="6">
        <v>3530</v>
      </c>
    </row>
    <row r="1110" spans="1:7" x14ac:dyDescent="0.25">
      <c r="A1110" s="6">
        <v>1086</v>
      </c>
      <c r="B1110" s="6">
        <v>3455.4408610843184</v>
      </c>
      <c r="C1110" s="6">
        <v>-135.44086108431839</v>
      </c>
      <c r="D1110" s="6">
        <v>-0.22408749339444542</v>
      </c>
      <c r="F1110" s="6">
        <v>59.512061403508767</v>
      </c>
      <c r="G1110" s="6">
        <v>3530</v>
      </c>
    </row>
    <row r="1111" spans="1:7" x14ac:dyDescent="0.25">
      <c r="A1111" s="6">
        <v>1087</v>
      </c>
      <c r="B1111" s="6">
        <v>3437.1958412451218</v>
      </c>
      <c r="C1111" s="6">
        <v>312.80415875487824</v>
      </c>
      <c r="D1111" s="6">
        <v>0.51753584034806932</v>
      </c>
      <c r="F1111" s="6">
        <v>59.566885964912274</v>
      </c>
      <c r="G1111" s="6">
        <v>3530</v>
      </c>
    </row>
    <row r="1112" spans="1:7" x14ac:dyDescent="0.25">
      <c r="A1112" s="6">
        <v>1088</v>
      </c>
      <c r="B1112" s="6">
        <v>3636.1254123950712</v>
      </c>
      <c r="C1112" s="6">
        <v>243.87458760492882</v>
      </c>
      <c r="D1112" s="6">
        <v>0.40349156525940005</v>
      </c>
      <c r="F1112" s="6">
        <v>59.621710526315788</v>
      </c>
      <c r="G1112" s="6">
        <v>3530</v>
      </c>
    </row>
    <row r="1113" spans="1:7" x14ac:dyDescent="0.25">
      <c r="A1113" s="6">
        <v>1089</v>
      </c>
      <c r="B1113" s="6">
        <v>3388.3462719982404</v>
      </c>
      <c r="C1113" s="6">
        <v>981.65372800175965</v>
      </c>
      <c r="D1113" s="6">
        <v>1.6241503600031109</v>
      </c>
      <c r="F1113" s="6">
        <v>59.676535087719294</v>
      </c>
      <c r="G1113" s="6">
        <v>3530</v>
      </c>
    </row>
    <row r="1114" spans="1:7" x14ac:dyDescent="0.25">
      <c r="A1114" s="6">
        <v>1090</v>
      </c>
      <c r="B1114" s="6">
        <v>3287.645533466417</v>
      </c>
      <c r="C1114" s="6">
        <v>-1027.645533466417</v>
      </c>
      <c r="D1114" s="6">
        <v>-1.7002440020602441</v>
      </c>
      <c r="F1114" s="6">
        <v>59.731359649122801</v>
      </c>
      <c r="G1114" s="6">
        <v>3530</v>
      </c>
    </row>
    <row r="1115" spans="1:7" x14ac:dyDescent="0.25">
      <c r="A1115" s="6">
        <v>1091</v>
      </c>
      <c r="B1115" s="6">
        <v>3497.6986812280056</v>
      </c>
      <c r="C1115" s="6">
        <v>-87.698681228005626</v>
      </c>
      <c r="D1115" s="6">
        <v>-0.14509784929784128</v>
      </c>
      <c r="F1115" s="6">
        <v>59.786184210526308</v>
      </c>
      <c r="G1115" s="6">
        <v>3530</v>
      </c>
    </row>
    <row r="1116" spans="1:7" x14ac:dyDescent="0.25">
      <c r="A1116" s="6">
        <v>1092</v>
      </c>
      <c r="B1116" s="6">
        <v>3404.0605310210326</v>
      </c>
      <c r="C1116" s="6">
        <v>105.9394689789674</v>
      </c>
      <c r="D1116" s="6">
        <v>0.17527731192033924</v>
      </c>
      <c r="F1116" s="6">
        <v>59.841008771929822</v>
      </c>
      <c r="G1116" s="6">
        <v>3530</v>
      </c>
    </row>
    <row r="1117" spans="1:7" x14ac:dyDescent="0.25">
      <c r="A1117" s="6">
        <v>1093</v>
      </c>
      <c r="B1117" s="6">
        <v>3300.0639179376121</v>
      </c>
      <c r="C1117" s="6">
        <v>439.93608206238787</v>
      </c>
      <c r="D1117" s="6">
        <v>0.72787616007373279</v>
      </c>
      <c r="F1117" s="6">
        <v>59.895833333333329</v>
      </c>
      <c r="G1117" s="6">
        <v>3530</v>
      </c>
    </row>
    <row r="1118" spans="1:7" x14ac:dyDescent="0.25">
      <c r="A1118" s="6">
        <v>1094</v>
      </c>
      <c r="B1118" s="6">
        <v>3474.6275593668279</v>
      </c>
      <c r="C1118" s="6">
        <v>475.37244063317212</v>
      </c>
      <c r="D1118" s="6">
        <v>0.78650576936283989</v>
      </c>
      <c r="F1118" s="6">
        <v>59.950657894736835</v>
      </c>
      <c r="G1118" s="6">
        <v>3530</v>
      </c>
    </row>
    <row r="1119" spans="1:7" x14ac:dyDescent="0.25">
      <c r="A1119" s="6">
        <v>1095</v>
      </c>
      <c r="B1119" s="6">
        <v>3354.5635578443735</v>
      </c>
      <c r="C1119" s="6">
        <v>745.43644215562654</v>
      </c>
      <c r="D1119" s="6">
        <v>1.2333278337881775</v>
      </c>
      <c r="F1119" s="6">
        <v>60.005482456140349</v>
      </c>
      <c r="G1119" s="6">
        <v>3530</v>
      </c>
    </row>
    <row r="1120" spans="1:7" x14ac:dyDescent="0.25">
      <c r="A1120" s="6">
        <v>1096</v>
      </c>
      <c r="B1120" s="6">
        <v>3421.2461626115014</v>
      </c>
      <c r="C1120" s="6">
        <v>-41.246162611501404</v>
      </c>
      <c r="D1120" s="6">
        <v>-6.8241955328362761E-2</v>
      </c>
      <c r="F1120" s="6">
        <v>60.060307017543856</v>
      </c>
      <c r="G1120" s="6">
        <v>3530</v>
      </c>
    </row>
    <row r="1121" spans="1:7" x14ac:dyDescent="0.25">
      <c r="A1121" s="6">
        <v>1097</v>
      </c>
      <c r="B1121" s="6">
        <v>3530.5397169385596</v>
      </c>
      <c r="C1121" s="6">
        <v>-130.53971693855965</v>
      </c>
      <c r="D1121" s="6">
        <v>-0.21597852910113513</v>
      </c>
      <c r="F1121" s="6">
        <v>60.115131578947363</v>
      </c>
      <c r="G1121" s="6">
        <v>3535</v>
      </c>
    </row>
    <row r="1122" spans="1:7" x14ac:dyDescent="0.25">
      <c r="A1122" s="6">
        <v>1098</v>
      </c>
      <c r="B1122" s="6">
        <v>3372.1023188510849</v>
      </c>
      <c r="C1122" s="6">
        <v>1577.8976811489151</v>
      </c>
      <c r="D1122" s="6">
        <v>2.6106385722211516</v>
      </c>
      <c r="F1122" s="6">
        <v>60.16995614035087</v>
      </c>
      <c r="G1122" s="6">
        <v>3535</v>
      </c>
    </row>
    <row r="1123" spans="1:7" x14ac:dyDescent="0.25">
      <c r="A1123" s="6">
        <v>1099</v>
      </c>
      <c r="B1123" s="6">
        <v>3363.8037775693856</v>
      </c>
      <c r="C1123" s="6">
        <v>-603.8037775693856</v>
      </c>
      <c r="D1123" s="6">
        <v>-0.99899597458544775</v>
      </c>
      <c r="F1123" s="6">
        <v>60.224780701754383</v>
      </c>
      <c r="G1123" s="6">
        <v>3540</v>
      </c>
    </row>
    <row r="1124" spans="1:7" x14ac:dyDescent="0.25">
      <c r="A1124" s="6">
        <v>1100</v>
      </c>
      <c r="B1124" s="6">
        <v>3396.9979426961822</v>
      </c>
      <c r="C1124" s="6">
        <v>-206.99794269618224</v>
      </c>
      <c r="D1124" s="6">
        <v>-0.34247899596353903</v>
      </c>
      <c r="F1124" s="6">
        <v>60.27960526315789</v>
      </c>
      <c r="G1124" s="6">
        <v>3540</v>
      </c>
    </row>
    <row r="1125" spans="1:7" x14ac:dyDescent="0.25">
      <c r="A1125" s="6">
        <v>1101</v>
      </c>
      <c r="B1125" s="6">
        <v>3463.2097082416535</v>
      </c>
      <c r="C1125" s="6">
        <v>-103.20970824165352</v>
      </c>
      <c r="D1125" s="6">
        <v>-0.17076091091480794</v>
      </c>
      <c r="F1125" s="6">
        <v>60.334429824561397</v>
      </c>
      <c r="G1125" s="6">
        <v>3540</v>
      </c>
    </row>
    <row r="1126" spans="1:7" x14ac:dyDescent="0.25">
      <c r="A1126" s="6">
        <v>1102</v>
      </c>
      <c r="B1126" s="6">
        <v>3447.9074335378114</v>
      </c>
      <c r="C1126" s="6">
        <v>732.09256646218864</v>
      </c>
      <c r="D1126" s="6">
        <v>1.2112503334506093</v>
      </c>
      <c r="F1126" s="6">
        <v>60.389254385964911</v>
      </c>
      <c r="G1126" s="6">
        <v>3540</v>
      </c>
    </row>
    <row r="1127" spans="1:7" x14ac:dyDescent="0.25">
      <c r="A1127" s="6">
        <v>1103</v>
      </c>
      <c r="B1127" s="6">
        <v>3453.2043747814491</v>
      </c>
      <c r="C1127" s="6">
        <v>746.79562521855087</v>
      </c>
      <c r="D1127" s="6">
        <v>1.2355766080738435</v>
      </c>
      <c r="F1127" s="6">
        <v>60.444078947368418</v>
      </c>
      <c r="G1127" s="6">
        <v>3540</v>
      </c>
    </row>
    <row r="1128" spans="1:7" x14ac:dyDescent="0.25">
      <c r="A1128" s="6">
        <v>1104</v>
      </c>
      <c r="B1128" s="6">
        <v>3248.9778623878619</v>
      </c>
      <c r="C1128" s="6">
        <v>1181.0221376121381</v>
      </c>
      <c r="D1128" s="6">
        <v>1.9540062603123525</v>
      </c>
      <c r="F1128" s="6">
        <v>60.498903508771924</v>
      </c>
      <c r="G1128" s="6">
        <v>3545</v>
      </c>
    </row>
    <row r="1129" spans="1:7" x14ac:dyDescent="0.25">
      <c r="A1129" s="6">
        <v>1105</v>
      </c>
      <c r="B1129" s="6">
        <v>3288.1163726880736</v>
      </c>
      <c r="C1129" s="6">
        <v>601.88362731192638</v>
      </c>
      <c r="D1129" s="6">
        <v>0.99581907763802746</v>
      </c>
      <c r="F1129" s="6">
        <v>60.553728070175431</v>
      </c>
      <c r="G1129" s="6">
        <v>3550</v>
      </c>
    </row>
    <row r="1130" spans="1:7" x14ac:dyDescent="0.25">
      <c r="A1130" s="6">
        <v>1106</v>
      </c>
      <c r="B1130" s="6">
        <v>3458.619025830501</v>
      </c>
      <c r="C1130" s="6">
        <v>471.38097416949904</v>
      </c>
      <c r="D1130" s="6">
        <v>0.7799018707487011</v>
      </c>
      <c r="F1130" s="6">
        <v>60.608552631578945</v>
      </c>
      <c r="G1130" s="6">
        <v>3550</v>
      </c>
    </row>
    <row r="1131" spans="1:7" x14ac:dyDescent="0.25">
      <c r="A1131" s="6">
        <v>1107</v>
      </c>
      <c r="B1131" s="6">
        <v>3379.1649071759352</v>
      </c>
      <c r="C1131" s="6">
        <v>620.83509282406476</v>
      </c>
      <c r="D1131" s="6">
        <v>1.0271743597055458</v>
      </c>
      <c r="F1131" s="6">
        <v>60.663377192982452</v>
      </c>
      <c r="G1131" s="6">
        <v>3550</v>
      </c>
    </row>
    <row r="1132" spans="1:7" x14ac:dyDescent="0.25">
      <c r="A1132" s="6">
        <v>1108</v>
      </c>
      <c r="B1132" s="6">
        <v>3370.0423972563367</v>
      </c>
      <c r="C1132" s="6">
        <v>739.9576027436633</v>
      </c>
      <c r="D1132" s="6">
        <v>1.2242630701658226</v>
      </c>
      <c r="F1132" s="6">
        <v>60.718201754385959</v>
      </c>
      <c r="G1132" s="6">
        <v>3550</v>
      </c>
    </row>
    <row r="1133" spans="1:7" x14ac:dyDescent="0.25">
      <c r="A1133" s="6">
        <v>1109</v>
      </c>
      <c r="B1133" s="6">
        <v>3321.1928280094558</v>
      </c>
      <c r="C1133" s="6">
        <v>-816.19282800945575</v>
      </c>
      <c r="D1133" s="6">
        <v>-1.3503945817451615</v>
      </c>
      <c r="F1133" s="6">
        <v>60.773026315789473</v>
      </c>
      <c r="G1133" s="6">
        <v>3550</v>
      </c>
    </row>
    <row r="1134" spans="1:7" x14ac:dyDescent="0.25">
      <c r="A1134" s="6">
        <v>1110</v>
      </c>
      <c r="B1134" s="6">
        <v>3486.7516693244879</v>
      </c>
      <c r="C1134" s="6">
        <v>-746.75166932448792</v>
      </c>
      <c r="D1134" s="6">
        <v>-1.2355038828560503</v>
      </c>
      <c r="F1134" s="6">
        <v>60.827850877192979</v>
      </c>
      <c r="G1134" s="6">
        <v>3550</v>
      </c>
    </row>
    <row r="1135" spans="1:7" x14ac:dyDescent="0.25">
      <c r="A1135" s="6">
        <v>1111</v>
      </c>
      <c r="B1135" s="6">
        <v>3355.4463813849798</v>
      </c>
      <c r="C1135" s="6">
        <v>-395.44638138497976</v>
      </c>
      <c r="D1135" s="6">
        <v>-0.65426775691640937</v>
      </c>
      <c r="F1135" s="6">
        <v>60.882675438596486</v>
      </c>
      <c r="G1135" s="6">
        <v>3550</v>
      </c>
    </row>
    <row r="1136" spans="1:7" x14ac:dyDescent="0.25">
      <c r="A1136" s="6">
        <v>1112</v>
      </c>
      <c r="B1136" s="6">
        <v>3365.5105697478912</v>
      </c>
      <c r="C1136" s="6">
        <v>274.48943025210883</v>
      </c>
      <c r="D1136" s="6">
        <v>0.45414395549487713</v>
      </c>
      <c r="F1136" s="6">
        <v>60.937499999999993</v>
      </c>
      <c r="G1136" s="6">
        <v>3550</v>
      </c>
    </row>
    <row r="1137" spans="1:7" x14ac:dyDescent="0.25">
      <c r="A1137" s="6">
        <v>1113</v>
      </c>
      <c r="B1137" s="6">
        <v>3482.7495359404061</v>
      </c>
      <c r="C1137" s="6">
        <v>477.25046405959392</v>
      </c>
      <c r="D1137" s="6">
        <v>0.78961296728519303</v>
      </c>
      <c r="F1137" s="6">
        <v>60.992324561403507</v>
      </c>
      <c r="G1137" s="6">
        <v>3550</v>
      </c>
    </row>
    <row r="1138" spans="1:7" x14ac:dyDescent="0.25">
      <c r="A1138" s="6">
        <v>1114</v>
      </c>
      <c r="B1138" s="6">
        <v>3417.3028841301266</v>
      </c>
      <c r="C1138" s="6">
        <v>762.69711586987341</v>
      </c>
      <c r="D1138" s="6">
        <v>1.2618856934765992</v>
      </c>
      <c r="F1138" s="6">
        <v>61.047149122807014</v>
      </c>
      <c r="G1138" s="6">
        <v>3555</v>
      </c>
    </row>
    <row r="1139" spans="1:7" x14ac:dyDescent="0.25">
      <c r="A1139" s="6">
        <v>1115</v>
      </c>
      <c r="B1139" s="6">
        <v>3475.3338181993131</v>
      </c>
      <c r="C1139" s="6">
        <v>884.6661818006869</v>
      </c>
      <c r="D1139" s="6">
        <v>1.4636840432307587</v>
      </c>
      <c r="F1139" s="6">
        <v>61.10197368421052</v>
      </c>
      <c r="G1139" s="6">
        <v>3560</v>
      </c>
    </row>
    <row r="1140" spans="1:7" x14ac:dyDescent="0.25">
      <c r="A1140" s="6">
        <v>1116</v>
      </c>
      <c r="B1140" s="6">
        <v>3292.2950707802765</v>
      </c>
      <c r="C1140" s="6">
        <v>-862.29507078027655</v>
      </c>
      <c r="D1140" s="6">
        <v>-1.4266709428053876</v>
      </c>
      <c r="F1140" s="6">
        <v>61.156798245614034</v>
      </c>
      <c r="G1140" s="6">
        <v>3560</v>
      </c>
    </row>
    <row r="1141" spans="1:7" x14ac:dyDescent="0.25">
      <c r="A1141" s="6">
        <v>1117</v>
      </c>
      <c r="B1141" s="6">
        <v>3412.7710566216811</v>
      </c>
      <c r="C1141" s="6">
        <v>2.2289433783189452</v>
      </c>
      <c r="D1141" s="6">
        <v>3.687796508135683E-3</v>
      </c>
      <c r="F1141" s="6">
        <v>61.211622807017541</v>
      </c>
      <c r="G1141" s="6">
        <v>3560</v>
      </c>
    </row>
    <row r="1142" spans="1:7" x14ac:dyDescent="0.25">
      <c r="A1142" s="6">
        <v>1118</v>
      </c>
      <c r="B1142" s="6">
        <v>3338.437314502632</v>
      </c>
      <c r="C1142" s="6">
        <v>461.56268549736797</v>
      </c>
      <c r="D1142" s="6">
        <v>0.76365746946280533</v>
      </c>
      <c r="F1142" s="6">
        <v>61.266447368421048</v>
      </c>
      <c r="G1142" s="6">
        <v>3560</v>
      </c>
    </row>
    <row r="1143" spans="1:7" x14ac:dyDescent="0.25">
      <c r="A1143" s="6">
        <v>1119</v>
      </c>
      <c r="B1143" s="6">
        <v>3424.0123430387343</v>
      </c>
      <c r="C1143" s="6">
        <v>835.98765696126566</v>
      </c>
      <c r="D1143" s="6">
        <v>1.3831452122895243</v>
      </c>
      <c r="F1143" s="6">
        <v>61.321271929824555</v>
      </c>
      <c r="G1143" s="6">
        <v>3560</v>
      </c>
    </row>
    <row r="1144" spans="1:7" x14ac:dyDescent="0.25">
      <c r="A1144" s="6">
        <v>1120</v>
      </c>
      <c r="B1144" s="6">
        <v>3382.5784915329459</v>
      </c>
      <c r="C1144" s="6">
        <v>157.42150846705408</v>
      </c>
      <c r="D1144" s="6">
        <v>0.26045457003402767</v>
      </c>
      <c r="F1144" s="6">
        <v>61.376096491228068</v>
      </c>
      <c r="G1144" s="6">
        <v>3560</v>
      </c>
    </row>
    <row r="1145" spans="1:7" x14ac:dyDescent="0.25">
      <c r="A1145" s="6">
        <v>1121</v>
      </c>
      <c r="B1145" s="6">
        <v>3252.2148820367515</v>
      </c>
      <c r="C1145" s="6">
        <v>387.78511796324847</v>
      </c>
      <c r="D1145" s="6">
        <v>0.64159216328339541</v>
      </c>
      <c r="F1145" s="6">
        <v>61.430921052631575</v>
      </c>
      <c r="G1145" s="6">
        <v>3560</v>
      </c>
    </row>
    <row r="1146" spans="1:7" x14ac:dyDescent="0.25">
      <c r="A1146" s="6">
        <v>1122</v>
      </c>
      <c r="B1146" s="6">
        <v>3371.6903345321352</v>
      </c>
      <c r="C1146" s="6">
        <v>278.30966546786476</v>
      </c>
      <c r="D1146" s="6">
        <v>0.46046455126503388</v>
      </c>
      <c r="F1146" s="6">
        <v>61.485745614035082</v>
      </c>
      <c r="G1146" s="6">
        <v>3560</v>
      </c>
    </row>
    <row r="1147" spans="1:7" x14ac:dyDescent="0.25">
      <c r="A1147" s="6">
        <v>1123</v>
      </c>
      <c r="B1147" s="6">
        <v>3352.1505068333827</v>
      </c>
      <c r="C1147" s="6">
        <v>1127.8494931666173</v>
      </c>
      <c r="D1147" s="6">
        <v>1.8660318889479164</v>
      </c>
      <c r="F1147" s="6">
        <v>61.540570175438589</v>
      </c>
      <c r="G1147" s="6">
        <v>3560</v>
      </c>
    </row>
    <row r="1148" spans="1:7" x14ac:dyDescent="0.25">
      <c r="A1148" s="6">
        <v>1124</v>
      </c>
      <c r="B1148" s="6">
        <v>3463.5628376578961</v>
      </c>
      <c r="C1148" s="6">
        <v>-983.56283765789613</v>
      </c>
      <c r="D1148" s="6">
        <v>-1.6273089902276516</v>
      </c>
      <c r="F1148" s="6">
        <v>61.595394736842103</v>
      </c>
      <c r="G1148" s="6">
        <v>3560</v>
      </c>
    </row>
    <row r="1149" spans="1:7" x14ac:dyDescent="0.25">
      <c r="A1149" s="6">
        <v>1125</v>
      </c>
      <c r="B1149" s="6">
        <v>3468.977488706948</v>
      </c>
      <c r="C1149" s="6">
        <v>-138.97748870694795</v>
      </c>
      <c r="D1149" s="6">
        <v>-0.22993885916899728</v>
      </c>
      <c r="F1149" s="6">
        <v>61.650219298245609</v>
      </c>
      <c r="G1149" s="6">
        <v>3560</v>
      </c>
    </row>
    <row r="1150" spans="1:7" x14ac:dyDescent="0.25">
      <c r="A1150" s="6">
        <v>1126</v>
      </c>
      <c r="B1150" s="6">
        <v>3325.2538162962446</v>
      </c>
      <c r="C1150" s="6">
        <v>14.746183703755378</v>
      </c>
      <c r="D1150" s="6">
        <v>2.4397625036150603E-2</v>
      </c>
      <c r="F1150" s="6">
        <v>61.705043859649116</v>
      </c>
      <c r="G1150" s="6">
        <v>3560</v>
      </c>
    </row>
    <row r="1151" spans="1:7" x14ac:dyDescent="0.25">
      <c r="A1151" s="6">
        <v>1127</v>
      </c>
      <c r="B1151" s="6">
        <v>3297.3565924130862</v>
      </c>
      <c r="C1151" s="6">
        <v>62.643407586913781</v>
      </c>
      <c r="D1151" s="6">
        <v>0.10364379014911178</v>
      </c>
      <c r="F1151" s="6">
        <v>61.75986842105263</v>
      </c>
      <c r="G1151" s="6">
        <v>3560</v>
      </c>
    </row>
    <row r="1152" spans="1:7" x14ac:dyDescent="0.25">
      <c r="A1152" s="6">
        <v>1128</v>
      </c>
      <c r="B1152" s="6">
        <v>3351.7385225144335</v>
      </c>
      <c r="C1152" s="6">
        <v>28.261477485566502</v>
      </c>
      <c r="D1152" s="6">
        <v>4.6758737346047512E-2</v>
      </c>
      <c r="F1152" s="6">
        <v>61.814692982456137</v>
      </c>
      <c r="G1152" s="6">
        <v>3562</v>
      </c>
    </row>
    <row r="1153" spans="1:7" x14ac:dyDescent="0.25">
      <c r="A1153" s="6">
        <v>1129</v>
      </c>
      <c r="B1153" s="6">
        <v>3471.0962652044032</v>
      </c>
      <c r="C1153" s="6">
        <v>118.90373479559685</v>
      </c>
      <c r="D1153" s="6">
        <v>0.19672674606665058</v>
      </c>
      <c r="F1153" s="6">
        <v>61.869517543859644</v>
      </c>
      <c r="G1153" s="6">
        <v>3565</v>
      </c>
    </row>
    <row r="1154" spans="1:7" x14ac:dyDescent="0.25">
      <c r="A1154" s="6">
        <v>1130</v>
      </c>
      <c r="B1154" s="6">
        <v>3382.1665072139967</v>
      </c>
      <c r="C1154" s="6">
        <v>267.83349278600326</v>
      </c>
      <c r="D1154" s="6">
        <v>0.44313167802536785</v>
      </c>
      <c r="F1154" s="6">
        <v>61.92434210526315</v>
      </c>
      <c r="G1154" s="6">
        <v>3565</v>
      </c>
    </row>
    <row r="1155" spans="1:7" x14ac:dyDescent="0.25">
      <c r="A1155" s="6">
        <v>1131</v>
      </c>
      <c r="B1155" s="6">
        <v>3420.4810488763092</v>
      </c>
      <c r="C1155" s="6">
        <v>259.51895112369084</v>
      </c>
      <c r="D1155" s="6">
        <v>0.42937523270366135</v>
      </c>
      <c r="F1155" s="6">
        <v>61.979166666666664</v>
      </c>
      <c r="G1155" s="6">
        <v>3570</v>
      </c>
    </row>
    <row r="1156" spans="1:7" x14ac:dyDescent="0.25">
      <c r="A1156" s="6">
        <v>1132</v>
      </c>
      <c r="B1156" s="6">
        <v>3240.9147407169908</v>
      </c>
      <c r="C1156" s="6">
        <v>-340.91474071699076</v>
      </c>
      <c r="D1156" s="6">
        <v>-0.56404492039465393</v>
      </c>
      <c r="F1156" s="6">
        <v>62.033991228070171</v>
      </c>
      <c r="G1156" s="6">
        <v>3570</v>
      </c>
    </row>
    <row r="1157" spans="1:7" x14ac:dyDescent="0.25">
      <c r="A1157" s="6">
        <v>1133</v>
      </c>
      <c r="B1157" s="6">
        <v>3343.3811263300272</v>
      </c>
      <c r="C1157" s="6">
        <v>-313.3811263300272</v>
      </c>
      <c r="D1157" s="6">
        <v>-0.51849043570909936</v>
      </c>
      <c r="F1157" s="6">
        <v>62.088815789473678</v>
      </c>
      <c r="G1157" s="6">
        <v>3570</v>
      </c>
    </row>
    <row r="1158" spans="1:7" x14ac:dyDescent="0.25">
      <c r="A1158" s="6">
        <v>1134</v>
      </c>
      <c r="B1158" s="6">
        <v>3428.7795901580084</v>
      </c>
      <c r="C1158" s="6">
        <v>-338.77959015800843</v>
      </c>
      <c r="D1158" s="6">
        <v>-0.56051230451380651</v>
      </c>
      <c r="F1158" s="6">
        <v>62.143640350877192</v>
      </c>
      <c r="G1158" s="6">
        <v>3570</v>
      </c>
    </row>
    <row r="1159" spans="1:7" x14ac:dyDescent="0.25">
      <c r="A1159" s="6">
        <v>1135</v>
      </c>
      <c r="B1159" s="6">
        <v>3434.8416451368385</v>
      </c>
      <c r="C1159" s="6">
        <v>-314.84164513683845</v>
      </c>
      <c r="D1159" s="6">
        <v>-0.52090687042350969</v>
      </c>
      <c r="F1159" s="6">
        <v>62.198464912280699</v>
      </c>
      <c r="G1159" s="6">
        <v>3570</v>
      </c>
    </row>
    <row r="1160" spans="1:7" x14ac:dyDescent="0.25">
      <c r="A1160" s="6">
        <v>1136</v>
      </c>
      <c r="B1160" s="6">
        <v>3380.6362797436122</v>
      </c>
      <c r="C1160" s="6">
        <v>-200.63627974361225</v>
      </c>
      <c r="D1160" s="6">
        <v>-0.33195359695581839</v>
      </c>
      <c r="F1160" s="6">
        <v>62.253289473684205</v>
      </c>
      <c r="G1160" s="6">
        <v>3570</v>
      </c>
    </row>
    <row r="1161" spans="1:7" x14ac:dyDescent="0.25">
      <c r="A1161" s="6">
        <v>1137</v>
      </c>
      <c r="B1161" s="6">
        <v>3366.8642325101541</v>
      </c>
      <c r="C1161" s="6">
        <v>343.13576748984588</v>
      </c>
      <c r="D1161" s="6">
        <v>0.56771961884463795</v>
      </c>
      <c r="F1161" s="6">
        <v>62.308114035087712</v>
      </c>
      <c r="G1161" s="6">
        <v>3575</v>
      </c>
    </row>
    <row r="1162" spans="1:7" x14ac:dyDescent="0.25">
      <c r="A1162" s="6">
        <v>1138</v>
      </c>
      <c r="B1162" s="6">
        <v>3412.3590723027314</v>
      </c>
      <c r="C1162" s="6">
        <v>507.64092769726858</v>
      </c>
      <c r="D1162" s="6">
        <v>0.83989412147411924</v>
      </c>
      <c r="F1162" s="6">
        <v>62.362938596491226</v>
      </c>
      <c r="G1162" s="6">
        <v>3580</v>
      </c>
    </row>
    <row r="1163" spans="1:7" x14ac:dyDescent="0.25">
      <c r="A1163" s="6">
        <v>1139</v>
      </c>
      <c r="B1163" s="6">
        <v>3459.9138336900569</v>
      </c>
      <c r="C1163" s="6">
        <v>470.08616630994311</v>
      </c>
      <c r="D1163" s="6">
        <v>0.77775960551683221</v>
      </c>
      <c r="F1163" s="6">
        <v>62.417763157894733</v>
      </c>
      <c r="G1163" s="6">
        <v>3580</v>
      </c>
    </row>
    <row r="1164" spans="1:7" x14ac:dyDescent="0.25">
      <c r="A1164" s="6">
        <v>1140</v>
      </c>
      <c r="B1164" s="6">
        <v>3304.007196418987</v>
      </c>
      <c r="C1164" s="6">
        <v>695.99280358101305</v>
      </c>
      <c r="D1164" s="6">
        <v>1.1515231188462929</v>
      </c>
      <c r="F1164" s="6">
        <v>62.47258771929824</v>
      </c>
      <c r="G1164" s="6">
        <v>3580</v>
      </c>
    </row>
    <row r="1165" spans="1:7" x14ac:dyDescent="0.25">
      <c r="A1165" s="6">
        <v>1141</v>
      </c>
      <c r="B1165" s="6">
        <v>3341.1446400271579</v>
      </c>
      <c r="C1165" s="6">
        <v>738.85535997284205</v>
      </c>
      <c r="D1165" s="6">
        <v>1.2224394047103018</v>
      </c>
      <c r="F1165" s="6">
        <v>62.527412280701753</v>
      </c>
      <c r="G1165" s="6">
        <v>3580</v>
      </c>
    </row>
    <row r="1166" spans="1:7" x14ac:dyDescent="0.25">
      <c r="A1166" s="6">
        <v>1142</v>
      </c>
      <c r="B1166" s="6">
        <v>3362.038130488173</v>
      </c>
      <c r="C1166" s="6">
        <v>-12.03813048817301</v>
      </c>
      <c r="D1166" s="6">
        <v>-1.9917139219681721E-2</v>
      </c>
      <c r="F1166" s="6">
        <v>62.58223684210526</v>
      </c>
      <c r="G1166" s="6">
        <v>3580</v>
      </c>
    </row>
    <row r="1167" spans="1:7" x14ac:dyDescent="0.25">
      <c r="A1167" s="6">
        <v>1143</v>
      </c>
      <c r="B1167" s="6">
        <v>3467.0941318203213</v>
      </c>
      <c r="C1167" s="6">
        <v>772.90586817967869</v>
      </c>
      <c r="D1167" s="6">
        <v>1.2787761185482829</v>
      </c>
      <c r="F1167" s="6">
        <v>62.637061403508767</v>
      </c>
      <c r="G1167" s="6">
        <v>3590</v>
      </c>
    </row>
    <row r="1168" spans="1:7" x14ac:dyDescent="0.25">
      <c r="A1168" s="6">
        <v>1144</v>
      </c>
      <c r="B1168" s="6">
        <v>3417.3028841301266</v>
      </c>
      <c r="C1168" s="6">
        <v>-1082.3028841301266</v>
      </c>
      <c r="D1168" s="6">
        <v>-1.7906748263163519</v>
      </c>
      <c r="F1168" s="6">
        <v>62.691885964912274</v>
      </c>
      <c r="G1168" s="6">
        <v>3590</v>
      </c>
    </row>
    <row r="1169" spans="1:7" x14ac:dyDescent="0.25">
      <c r="A1169" s="6">
        <v>1145</v>
      </c>
      <c r="B1169" s="6">
        <v>3365.4517148451841</v>
      </c>
      <c r="C1169" s="6">
        <v>-925.45171484518414</v>
      </c>
      <c r="D1169" s="6">
        <v>-1.5311638849382618</v>
      </c>
      <c r="F1169" s="6">
        <v>62.746710526315788</v>
      </c>
      <c r="G1169" s="6">
        <v>3590</v>
      </c>
    </row>
    <row r="1170" spans="1:7" x14ac:dyDescent="0.25">
      <c r="A1170" s="6">
        <v>1146</v>
      </c>
      <c r="B1170" s="6">
        <v>3286.7627099258107</v>
      </c>
      <c r="C1170" s="6">
        <v>93.237290074189332</v>
      </c>
      <c r="D1170" s="6">
        <v>0.15426150170891789</v>
      </c>
      <c r="F1170" s="6">
        <v>62.801535087719294</v>
      </c>
      <c r="G1170" s="6">
        <v>3590</v>
      </c>
    </row>
    <row r="1171" spans="1:7" x14ac:dyDescent="0.25">
      <c r="A1171" s="6">
        <v>1147</v>
      </c>
      <c r="B1171" s="6">
        <v>3445.7886570403562</v>
      </c>
      <c r="C1171" s="6">
        <v>684.21134295964384</v>
      </c>
      <c r="D1171" s="6">
        <v>1.1320306410369232</v>
      </c>
      <c r="F1171" s="6">
        <v>62.856359649122801</v>
      </c>
      <c r="G1171" s="6">
        <v>3590</v>
      </c>
    </row>
    <row r="1172" spans="1:7" x14ac:dyDescent="0.25">
      <c r="A1172" s="6">
        <v>1148</v>
      </c>
      <c r="B1172" s="6">
        <v>3360.3313383096679</v>
      </c>
      <c r="C1172" s="6">
        <v>789.6686616903321</v>
      </c>
      <c r="D1172" s="6">
        <v>1.3065102332756879</v>
      </c>
      <c r="F1172" s="6">
        <v>62.911184210526308</v>
      </c>
      <c r="G1172" s="6">
        <v>3590</v>
      </c>
    </row>
    <row r="1173" spans="1:7" x14ac:dyDescent="0.25">
      <c r="A1173" s="6">
        <v>1149</v>
      </c>
      <c r="B1173" s="6">
        <v>3451.9095669218932</v>
      </c>
      <c r="C1173" s="6">
        <v>58.090433078106798</v>
      </c>
      <c r="D1173" s="6">
        <v>9.6110874033551938E-2</v>
      </c>
      <c r="F1173" s="6">
        <v>62.966008771929822</v>
      </c>
      <c r="G1173" s="6">
        <v>3590</v>
      </c>
    </row>
    <row r="1174" spans="1:7" x14ac:dyDescent="0.25">
      <c r="A1174" s="6">
        <v>1150</v>
      </c>
      <c r="B1174" s="6">
        <v>3280.3475255307385</v>
      </c>
      <c r="C1174" s="6">
        <v>-480.34752553073849</v>
      </c>
      <c r="D1174" s="6">
        <v>-0.79473706895141949</v>
      </c>
      <c r="F1174" s="6">
        <v>63.020833333333329</v>
      </c>
      <c r="G1174" s="6">
        <v>3590</v>
      </c>
    </row>
    <row r="1175" spans="1:7" x14ac:dyDescent="0.25">
      <c r="A1175" s="6">
        <v>1151</v>
      </c>
      <c r="B1175" s="6">
        <v>3438.7260687155058</v>
      </c>
      <c r="C1175" s="6">
        <v>-248.72606871550579</v>
      </c>
      <c r="D1175" s="6">
        <v>-0.41151836184512824</v>
      </c>
      <c r="F1175" s="6">
        <v>63.075657894736835</v>
      </c>
      <c r="G1175" s="6">
        <v>3590</v>
      </c>
    </row>
    <row r="1176" spans="1:7" x14ac:dyDescent="0.25">
      <c r="A1176" s="6">
        <v>1152</v>
      </c>
      <c r="B1176" s="6">
        <v>3376.6341463595304</v>
      </c>
      <c r="C1176" s="6">
        <v>83.365853640469595</v>
      </c>
      <c r="D1176" s="6">
        <v>0.13792916722045254</v>
      </c>
      <c r="F1176" s="6">
        <v>63.130482456140349</v>
      </c>
      <c r="G1176" s="6">
        <v>3590</v>
      </c>
    </row>
    <row r="1177" spans="1:7" x14ac:dyDescent="0.25">
      <c r="A1177" s="6">
        <v>1153</v>
      </c>
      <c r="B1177" s="6">
        <v>3391.5244367444229</v>
      </c>
      <c r="C1177" s="6">
        <v>88.475563255577072</v>
      </c>
      <c r="D1177" s="6">
        <v>0.1463832039893867</v>
      </c>
      <c r="F1177" s="6">
        <v>63.185307017543856</v>
      </c>
      <c r="G1177" s="6">
        <v>3590</v>
      </c>
    </row>
    <row r="1178" spans="1:7" x14ac:dyDescent="0.25">
      <c r="A1178" s="6">
        <v>1154</v>
      </c>
      <c r="B1178" s="6">
        <v>3507.9394342990386</v>
      </c>
      <c r="C1178" s="6">
        <v>-7.9394342990385667</v>
      </c>
      <c r="D1178" s="6">
        <v>-1.3135828558664037E-2</v>
      </c>
      <c r="F1178" s="6">
        <v>63.240131578947363</v>
      </c>
      <c r="G1178" s="6">
        <v>3600</v>
      </c>
    </row>
    <row r="1179" spans="1:7" x14ac:dyDescent="0.25">
      <c r="A1179" s="6">
        <v>1155</v>
      </c>
      <c r="B1179" s="6">
        <v>3418.9508214059251</v>
      </c>
      <c r="C1179" s="6">
        <v>221.04917859407487</v>
      </c>
      <c r="D1179" s="6">
        <v>0.36572682683411062</v>
      </c>
      <c r="F1179" s="6">
        <v>63.29495614035087</v>
      </c>
      <c r="G1179" s="6">
        <v>3600</v>
      </c>
    </row>
    <row r="1180" spans="1:7" x14ac:dyDescent="0.25">
      <c r="A1180" s="6">
        <v>1156</v>
      </c>
      <c r="B1180" s="6">
        <v>3322.1933613554761</v>
      </c>
      <c r="C1180" s="6">
        <v>337.8066386445239</v>
      </c>
      <c r="D1180" s="6">
        <v>0.55890255200554873</v>
      </c>
      <c r="F1180" s="6">
        <v>63.349780701754383</v>
      </c>
      <c r="G1180" s="6">
        <v>3600</v>
      </c>
    </row>
    <row r="1181" spans="1:7" x14ac:dyDescent="0.25">
      <c r="A1181" s="6">
        <v>1157</v>
      </c>
      <c r="B1181" s="6">
        <v>3351.679667611726</v>
      </c>
      <c r="C1181" s="6">
        <v>438.32033238827398</v>
      </c>
      <c r="D1181" s="6">
        <v>0.72520289521461712</v>
      </c>
      <c r="F1181" s="6">
        <v>63.40460526315789</v>
      </c>
      <c r="G1181" s="6">
        <v>3600</v>
      </c>
    </row>
    <row r="1182" spans="1:7" x14ac:dyDescent="0.25">
      <c r="A1182" s="6">
        <v>1158</v>
      </c>
      <c r="B1182" s="6">
        <v>3383.3436052681382</v>
      </c>
      <c r="C1182" s="6">
        <v>-673.34360526813816</v>
      </c>
      <c r="D1182" s="6">
        <v>-1.1140499217867574</v>
      </c>
      <c r="F1182" s="6">
        <v>63.459429824561397</v>
      </c>
      <c r="G1182" s="6">
        <v>3600</v>
      </c>
    </row>
    <row r="1183" spans="1:7" x14ac:dyDescent="0.25">
      <c r="A1183" s="6">
        <v>1159</v>
      </c>
      <c r="B1183" s="6">
        <v>3321.7813770365265</v>
      </c>
      <c r="C1183" s="6">
        <v>-21.781377036526465</v>
      </c>
      <c r="D1183" s="6">
        <v>-3.6037382985596458E-2</v>
      </c>
      <c r="F1183" s="6">
        <v>63.514254385964911</v>
      </c>
      <c r="G1183" s="6">
        <v>3600</v>
      </c>
    </row>
    <row r="1184" spans="1:7" x14ac:dyDescent="0.25">
      <c r="A1184" s="6">
        <v>1160</v>
      </c>
      <c r="B1184" s="6">
        <v>3337.6722007674398</v>
      </c>
      <c r="C1184" s="6">
        <v>152.32779923256021</v>
      </c>
      <c r="D1184" s="6">
        <v>0.25202700596436872</v>
      </c>
      <c r="F1184" s="6">
        <v>63.569078947368418</v>
      </c>
      <c r="G1184" s="6">
        <v>3600</v>
      </c>
    </row>
    <row r="1185" spans="1:7" x14ac:dyDescent="0.25">
      <c r="A1185" s="6">
        <v>1161</v>
      </c>
      <c r="B1185" s="6">
        <v>3301.0055963809255</v>
      </c>
      <c r="C1185" s="6">
        <v>1028.9944036190745</v>
      </c>
      <c r="D1185" s="6">
        <v>1.702475713591046</v>
      </c>
      <c r="F1185" s="6">
        <v>63.623903508771924</v>
      </c>
      <c r="G1185" s="6">
        <v>3600</v>
      </c>
    </row>
    <row r="1186" spans="1:7" x14ac:dyDescent="0.25">
      <c r="A1186" s="6">
        <v>1162</v>
      </c>
      <c r="B1186" s="6">
        <v>3373.8679659322975</v>
      </c>
      <c r="C1186" s="6">
        <v>446.13203406770253</v>
      </c>
      <c r="D1186" s="6">
        <v>0.738127389598912</v>
      </c>
      <c r="F1186" s="6">
        <v>63.678728070175431</v>
      </c>
      <c r="G1186" s="6">
        <v>3600</v>
      </c>
    </row>
    <row r="1187" spans="1:7" x14ac:dyDescent="0.25">
      <c r="A1187" s="6">
        <v>1163</v>
      </c>
      <c r="B1187" s="6">
        <v>3365.0985854289415</v>
      </c>
      <c r="C1187" s="6">
        <v>604.90141457105847</v>
      </c>
      <c r="D1187" s="6">
        <v>1.0008120197758925</v>
      </c>
      <c r="F1187" s="6">
        <v>63.733552631578945</v>
      </c>
      <c r="G1187" s="6">
        <v>3600</v>
      </c>
    </row>
    <row r="1188" spans="1:7" x14ac:dyDescent="0.25">
      <c r="A1188" s="6">
        <v>1164</v>
      </c>
      <c r="B1188" s="6">
        <v>3283.2902706660925</v>
      </c>
      <c r="C1188" s="6">
        <v>916.70972933390749</v>
      </c>
      <c r="D1188" s="6">
        <v>1.5167002319104435</v>
      </c>
      <c r="F1188" s="6">
        <v>63.788377192982452</v>
      </c>
      <c r="G1188" s="6">
        <v>3600</v>
      </c>
    </row>
    <row r="1189" spans="1:7" x14ac:dyDescent="0.25">
      <c r="A1189" s="6">
        <v>1165</v>
      </c>
      <c r="B1189" s="6">
        <v>3482.7495359404061</v>
      </c>
      <c r="C1189" s="6">
        <v>-712.74953594040608</v>
      </c>
      <c r="D1189" s="6">
        <v>-1.1792472053725911</v>
      </c>
      <c r="F1189" s="6">
        <v>63.843201754385959</v>
      </c>
      <c r="G1189" s="6">
        <v>3600</v>
      </c>
    </row>
    <row r="1190" spans="1:7" x14ac:dyDescent="0.25">
      <c r="A1190" s="6">
        <v>1166</v>
      </c>
      <c r="B1190" s="6">
        <v>3327.7257222099424</v>
      </c>
      <c r="C1190" s="6">
        <v>-97.725722209942433</v>
      </c>
      <c r="D1190" s="6">
        <v>-0.16168763218770915</v>
      </c>
      <c r="F1190" s="6">
        <v>63.898026315789473</v>
      </c>
      <c r="G1190" s="6">
        <v>3600</v>
      </c>
    </row>
    <row r="1191" spans="1:7" x14ac:dyDescent="0.25">
      <c r="A1191" s="6">
        <v>1167</v>
      </c>
      <c r="B1191" s="6">
        <v>3330.4330477344683</v>
      </c>
      <c r="C1191" s="6">
        <v>19.566952265531654</v>
      </c>
      <c r="D1191" s="6">
        <v>3.2373607576387624E-2</v>
      </c>
      <c r="F1191" s="6">
        <v>63.952850877192979</v>
      </c>
      <c r="G1191" s="6">
        <v>3600</v>
      </c>
    </row>
    <row r="1192" spans="1:7" x14ac:dyDescent="0.25">
      <c r="A1192" s="6">
        <v>1168</v>
      </c>
      <c r="B1192" s="6">
        <v>3443.4344609320729</v>
      </c>
      <c r="C1192" s="6">
        <v>436.56553906792715</v>
      </c>
      <c r="D1192" s="6">
        <v>0.72229958203841815</v>
      </c>
      <c r="F1192" s="6">
        <v>64.007675438596493</v>
      </c>
      <c r="G1192" s="6">
        <v>3600</v>
      </c>
    </row>
    <row r="1193" spans="1:7" x14ac:dyDescent="0.25">
      <c r="A1193" s="6">
        <v>1169</v>
      </c>
      <c r="B1193" s="6">
        <v>3394.879166198727</v>
      </c>
      <c r="C1193" s="6">
        <v>665.12083380127297</v>
      </c>
      <c r="D1193" s="6">
        <v>1.1004453106523224</v>
      </c>
      <c r="F1193" s="6">
        <v>64.0625</v>
      </c>
      <c r="G1193" s="6">
        <v>3600</v>
      </c>
    </row>
    <row r="1194" spans="1:7" x14ac:dyDescent="0.25">
      <c r="A1194" s="6">
        <v>1170</v>
      </c>
      <c r="B1194" s="6">
        <v>3333.0815183562872</v>
      </c>
      <c r="C1194" s="6">
        <v>761.91848164371277</v>
      </c>
      <c r="D1194" s="6">
        <v>1.2605974397648714</v>
      </c>
      <c r="F1194" s="6">
        <v>64.117324561403507</v>
      </c>
      <c r="G1194" s="6">
        <v>3600</v>
      </c>
    </row>
    <row r="1195" spans="1:7" x14ac:dyDescent="0.25">
      <c r="A1195" s="6">
        <v>1171</v>
      </c>
      <c r="B1195" s="6">
        <v>3386.6394798197352</v>
      </c>
      <c r="C1195" s="6">
        <v>-986.63947981973524</v>
      </c>
      <c r="D1195" s="6">
        <v>-1.632399308057874</v>
      </c>
      <c r="F1195" s="6">
        <v>64.172149122807014</v>
      </c>
      <c r="G1195" s="6">
        <v>3600</v>
      </c>
    </row>
    <row r="1196" spans="1:7" x14ac:dyDescent="0.25">
      <c r="A1196" s="6">
        <v>1172</v>
      </c>
      <c r="B1196" s="6">
        <v>3334.0820517023076</v>
      </c>
      <c r="C1196" s="6">
        <v>210.91794829769242</v>
      </c>
      <c r="D1196" s="6">
        <v>0.3489646622706053</v>
      </c>
      <c r="F1196" s="6">
        <v>64.22697368421052</v>
      </c>
      <c r="G1196" s="6">
        <v>3607</v>
      </c>
    </row>
    <row r="1197" spans="1:7" x14ac:dyDescent="0.25">
      <c r="A1197" s="6">
        <v>1173</v>
      </c>
      <c r="B1197" s="6">
        <v>3513.707214764333</v>
      </c>
      <c r="C1197" s="6">
        <v>86.292785235666997</v>
      </c>
      <c r="D1197" s="6">
        <v>0.14277178826740874</v>
      </c>
      <c r="F1197" s="6">
        <v>64.281798245614027</v>
      </c>
      <c r="G1197" s="6">
        <v>3610</v>
      </c>
    </row>
    <row r="1198" spans="1:7" x14ac:dyDescent="0.25">
      <c r="A1198" s="6">
        <v>1174</v>
      </c>
      <c r="B1198" s="6">
        <v>3334.0820517023076</v>
      </c>
      <c r="C1198" s="6">
        <v>5.9179482976924191</v>
      </c>
      <c r="D1198" s="6">
        <v>9.7912711824996099E-3</v>
      </c>
      <c r="F1198" s="6">
        <v>64.336622807017534</v>
      </c>
      <c r="G1198" s="6">
        <v>3610</v>
      </c>
    </row>
    <row r="1199" spans="1:7" x14ac:dyDescent="0.25">
      <c r="A1199" s="6">
        <v>1175</v>
      </c>
      <c r="B1199" s="6">
        <v>3443.7875903483155</v>
      </c>
      <c r="C1199" s="6">
        <v>-183.78759034831546</v>
      </c>
      <c r="D1199" s="6">
        <v>-0.30407736711390121</v>
      </c>
      <c r="F1199" s="6">
        <v>64.391447368421055</v>
      </c>
      <c r="G1199" s="6">
        <v>3610</v>
      </c>
    </row>
    <row r="1200" spans="1:7" x14ac:dyDescent="0.25">
      <c r="A1200" s="6">
        <v>1176</v>
      </c>
      <c r="B1200" s="6">
        <v>3417.9502880599048</v>
      </c>
      <c r="C1200" s="6">
        <v>897.04971194009522</v>
      </c>
      <c r="D1200" s="6">
        <v>1.4841726476747827</v>
      </c>
      <c r="F1200" s="6">
        <v>64.446271929824562</v>
      </c>
      <c r="G1200" s="6">
        <v>3610</v>
      </c>
    </row>
    <row r="1201" spans="1:7" x14ac:dyDescent="0.25">
      <c r="A1201" s="6">
        <v>1177</v>
      </c>
      <c r="B1201" s="6">
        <v>3388.1697072901193</v>
      </c>
      <c r="C1201" s="6">
        <v>451.83029270988072</v>
      </c>
      <c r="D1201" s="6">
        <v>0.74755518329142256</v>
      </c>
      <c r="F1201" s="6">
        <v>64.501096491228068</v>
      </c>
      <c r="G1201" s="6">
        <v>3610</v>
      </c>
    </row>
    <row r="1202" spans="1:7" x14ac:dyDescent="0.25">
      <c r="A1202" s="6">
        <v>1178</v>
      </c>
      <c r="B1202" s="6">
        <v>3371.6903345321352</v>
      </c>
      <c r="C1202" s="6">
        <v>988.30966546786476</v>
      </c>
      <c r="D1202" s="6">
        <v>1.6351626374726194</v>
      </c>
      <c r="F1202" s="6">
        <v>64.555921052631575</v>
      </c>
      <c r="G1202" s="6">
        <v>3610</v>
      </c>
    </row>
    <row r="1203" spans="1:7" x14ac:dyDescent="0.25">
      <c r="A1203" s="6">
        <v>1179</v>
      </c>
      <c r="B1203" s="6">
        <v>3265.7515096593811</v>
      </c>
      <c r="C1203" s="6">
        <v>714.2484903406189</v>
      </c>
      <c r="D1203" s="6">
        <v>1.1817272319433552</v>
      </c>
      <c r="F1203" s="6">
        <v>64.610745614035082</v>
      </c>
      <c r="G1203" s="6">
        <v>3615</v>
      </c>
    </row>
    <row r="1204" spans="1:7" x14ac:dyDescent="0.25">
      <c r="A1204" s="6">
        <v>1180</v>
      </c>
      <c r="B1204" s="6">
        <v>3422.4232606656433</v>
      </c>
      <c r="C1204" s="6">
        <v>617.57673933435672</v>
      </c>
      <c r="D1204" s="6">
        <v>1.0217833996935066</v>
      </c>
      <c r="F1204" s="6">
        <v>64.665570175438589</v>
      </c>
      <c r="G1204" s="6">
        <v>3615</v>
      </c>
    </row>
    <row r="1205" spans="1:7" x14ac:dyDescent="0.25">
      <c r="A1205" s="6">
        <v>1181</v>
      </c>
      <c r="B1205" s="6">
        <v>3458.3836062196724</v>
      </c>
      <c r="C1205" s="6">
        <v>661.6163937803276</v>
      </c>
      <c r="D1205" s="6">
        <v>1.0946471994046691</v>
      </c>
      <c r="F1205" s="6">
        <v>64.720394736842096</v>
      </c>
      <c r="G1205" s="6">
        <v>3620</v>
      </c>
    </row>
    <row r="1206" spans="1:7" x14ac:dyDescent="0.25">
      <c r="A1206" s="6">
        <v>1182</v>
      </c>
      <c r="B1206" s="6">
        <v>3340.7326557082083</v>
      </c>
      <c r="C1206" s="6">
        <v>1064.2673442917917</v>
      </c>
      <c r="D1206" s="6">
        <v>1.7608349472574607</v>
      </c>
      <c r="F1206" s="6">
        <v>64.775219298245617</v>
      </c>
      <c r="G1206" s="6">
        <v>3620</v>
      </c>
    </row>
    <row r="1207" spans="1:7" x14ac:dyDescent="0.25">
      <c r="A1207" s="6">
        <v>1183</v>
      </c>
      <c r="B1207" s="6">
        <v>3299.7107885213695</v>
      </c>
      <c r="C1207" s="6">
        <v>-379.71078852136952</v>
      </c>
      <c r="D1207" s="6">
        <v>-0.62823315012454362</v>
      </c>
      <c r="F1207" s="6">
        <v>64.830043859649123</v>
      </c>
      <c r="G1207" s="6">
        <v>3620</v>
      </c>
    </row>
    <row r="1208" spans="1:7" x14ac:dyDescent="0.25">
      <c r="A1208" s="6">
        <v>1184</v>
      </c>
      <c r="B1208" s="6">
        <v>3570.9141801956202</v>
      </c>
      <c r="C1208" s="6">
        <v>-130.91418019562025</v>
      </c>
      <c r="D1208" s="6">
        <v>-0.21659808018764801</v>
      </c>
      <c r="F1208" s="6">
        <v>64.88486842105263</v>
      </c>
      <c r="G1208" s="6">
        <v>3620</v>
      </c>
    </row>
    <row r="1209" spans="1:7" x14ac:dyDescent="0.25">
      <c r="A1209" s="6">
        <v>1185</v>
      </c>
      <c r="B1209" s="6">
        <v>3424.483182260391</v>
      </c>
      <c r="C1209" s="6">
        <v>515.516817739609</v>
      </c>
      <c r="D1209" s="6">
        <v>0.85292481578386381</v>
      </c>
      <c r="F1209" s="6">
        <v>64.939692982456137</v>
      </c>
      <c r="G1209" s="6">
        <v>3620</v>
      </c>
    </row>
    <row r="1210" spans="1:7" x14ac:dyDescent="0.25">
      <c r="A1210" s="6">
        <v>1186</v>
      </c>
      <c r="B1210" s="6">
        <v>3374.4565149593682</v>
      </c>
      <c r="C1210" s="6">
        <v>990.54348504063182</v>
      </c>
      <c r="D1210" s="6">
        <v>1.6388585016656652</v>
      </c>
      <c r="F1210" s="6">
        <v>64.994517543859644</v>
      </c>
      <c r="G1210" s="6">
        <v>3620</v>
      </c>
    </row>
    <row r="1211" spans="1:7" x14ac:dyDescent="0.25">
      <c r="A1211" s="6">
        <v>1187</v>
      </c>
      <c r="B1211" s="6">
        <v>3437.9021000776065</v>
      </c>
      <c r="C1211" s="6">
        <v>-92.902100077606519</v>
      </c>
      <c r="D1211" s="6">
        <v>-0.15370692840257741</v>
      </c>
      <c r="F1211" s="6">
        <v>65.04934210526315</v>
      </c>
      <c r="G1211" s="6">
        <v>3620</v>
      </c>
    </row>
    <row r="1212" spans="1:7" x14ac:dyDescent="0.25">
      <c r="A1212" s="6">
        <v>1188</v>
      </c>
      <c r="B1212" s="6">
        <v>3311.9526082844432</v>
      </c>
      <c r="C1212" s="6">
        <v>568.04739171555684</v>
      </c>
      <c r="D1212" s="6">
        <v>0.93983687876545807</v>
      </c>
      <c r="F1212" s="6">
        <v>65.104166666666657</v>
      </c>
      <c r="G1212" s="6">
        <v>3620</v>
      </c>
    </row>
    <row r="1213" spans="1:7" x14ac:dyDescent="0.25">
      <c r="A1213" s="6">
        <v>1189</v>
      </c>
      <c r="B1213" s="6">
        <v>3323.9590084366887</v>
      </c>
      <c r="C1213" s="6">
        <v>546.04099156331131</v>
      </c>
      <c r="D1213" s="6">
        <v>0.9034271940567804</v>
      </c>
      <c r="F1213" s="6">
        <v>65.158991228070164</v>
      </c>
      <c r="G1213" s="6">
        <v>3620</v>
      </c>
    </row>
    <row r="1214" spans="1:7" x14ac:dyDescent="0.25">
      <c r="A1214" s="6">
        <v>1190</v>
      </c>
      <c r="B1214" s="6">
        <v>3415.7726566597426</v>
      </c>
      <c r="C1214" s="6">
        <v>-415.77265665974255</v>
      </c>
      <c r="D1214" s="6">
        <v>-0.68789766771217331</v>
      </c>
      <c r="F1214" s="6">
        <v>65.213815789473685</v>
      </c>
      <c r="G1214" s="6">
        <v>3620</v>
      </c>
    </row>
    <row r="1215" spans="1:7" x14ac:dyDescent="0.25">
      <c r="A1215" s="6">
        <v>1191</v>
      </c>
      <c r="B1215" s="6">
        <v>3338.5550243080461</v>
      </c>
      <c r="C1215" s="6">
        <v>-628.55502430804609</v>
      </c>
      <c r="D1215" s="6">
        <v>-1.0399470199025691</v>
      </c>
      <c r="F1215" s="6">
        <v>65.268640350877192</v>
      </c>
      <c r="G1215" s="6">
        <v>3620</v>
      </c>
    </row>
    <row r="1216" spans="1:7" x14ac:dyDescent="0.25">
      <c r="A1216" s="6">
        <v>1192</v>
      </c>
      <c r="B1216" s="6">
        <v>3383.9910091979164</v>
      </c>
      <c r="C1216" s="6">
        <v>-33.991009197916355</v>
      </c>
      <c r="D1216" s="6">
        <v>-5.6238272469094054E-2</v>
      </c>
      <c r="F1216" s="6">
        <v>65.323464912280699</v>
      </c>
      <c r="G1216" s="6">
        <v>3620</v>
      </c>
    </row>
    <row r="1217" spans="1:7" x14ac:dyDescent="0.25">
      <c r="A1217" s="6">
        <v>1193</v>
      </c>
      <c r="B1217" s="6">
        <v>3405.2964839778811</v>
      </c>
      <c r="C1217" s="6">
        <v>404.70351602211895</v>
      </c>
      <c r="D1217" s="6">
        <v>0.66958372641220287</v>
      </c>
      <c r="F1217" s="6">
        <v>65.378289473684205</v>
      </c>
      <c r="G1217" s="6">
        <v>3620</v>
      </c>
    </row>
    <row r="1218" spans="1:7" x14ac:dyDescent="0.25">
      <c r="A1218" s="6">
        <v>1194</v>
      </c>
      <c r="B1218" s="6">
        <v>3460.3846729117136</v>
      </c>
      <c r="C1218" s="6">
        <v>1039.6153270882864</v>
      </c>
      <c r="D1218" s="6">
        <v>1.7200480776375817</v>
      </c>
      <c r="F1218" s="6">
        <v>65.433114035087712</v>
      </c>
      <c r="G1218" s="6">
        <v>3620</v>
      </c>
    </row>
    <row r="1219" spans="1:7" x14ac:dyDescent="0.25">
      <c r="A1219" s="6">
        <v>1195</v>
      </c>
      <c r="B1219" s="6">
        <v>3313.6005455602417</v>
      </c>
      <c r="C1219" s="6">
        <v>556.3994544397583</v>
      </c>
      <c r="D1219" s="6">
        <v>0.92056531591173063</v>
      </c>
      <c r="F1219" s="6">
        <v>65.487938596491219</v>
      </c>
      <c r="G1219" s="6">
        <v>3620</v>
      </c>
    </row>
    <row r="1220" spans="1:7" x14ac:dyDescent="0.25">
      <c r="A1220" s="6">
        <v>1196</v>
      </c>
      <c r="B1220" s="6">
        <v>3423.5415038170777</v>
      </c>
      <c r="C1220" s="6">
        <v>-743.54150381707768</v>
      </c>
      <c r="D1220" s="6">
        <v>-1.230192650070185</v>
      </c>
      <c r="F1220" s="6">
        <v>65.542763157894726</v>
      </c>
      <c r="G1220" s="6">
        <v>3620</v>
      </c>
    </row>
    <row r="1221" spans="1:7" x14ac:dyDescent="0.25">
      <c r="A1221" s="6">
        <v>1197</v>
      </c>
      <c r="B1221" s="6">
        <v>3302.8300983648451</v>
      </c>
      <c r="C1221" s="6">
        <v>-182.83009836484507</v>
      </c>
      <c r="D1221" s="6">
        <v>-0.30249319246525086</v>
      </c>
      <c r="F1221" s="6">
        <v>65.597587719298247</v>
      </c>
      <c r="G1221" s="6">
        <v>3620</v>
      </c>
    </row>
    <row r="1222" spans="1:7" x14ac:dyDescent="0.25">
      <c r="A1222" s="6">
        <v>1198</v>
      </c>
      <c r="B1222" s="6">
        <v>3410.7699899296404</v>
      </c>
      <c r="C1222" s="6">
        <v>329.23001007035964</v>
      </c>
      <c r="D1222" s="6">
        <v>0.54471248274895145</v>
      </c>
      <c r="F1222" s="6">
        <v>65.652412280701753</v>
      </c>
      <c r="G1222" s="6">
        <v>3620</v>
      </c>
    </row>
    <row r="1223" spans="1:7" x14ac:dyDescent="0.25">
      <c r="A1223" s="6">
        <v>1199</v>
      </c>
      <c r="B1223" s="6">
        <v>3413.7127350649944</v>
      </c>
      <c r="C1223" s="6">
        <v>646.28726493500562</v>
      </c>
      <c r="D1223" s="6">
        <v>1.0692850890978673</v>
      </c>
      <c r="F1223" s="6">
        <v>65.70723684210526</v>
      </c>
      <c r="G1223" s="6">
        <v>3625</v>
      </c>
    </row>
    <row r="1224" spans="1:7" x14ac:dyDescent="0.25">
      <c r="A1224" s="6">
        <v>1200</v>
      </c>
      <c r="B1224" s="6">
        <v>3457.206508165531</v>
      </c>
      <c r="C1224" s="6">
        <v>632.79349183446902</v>
      </c>
      <c r="D1224" s="6">
        <v>1.0469595828486846</v>
      </c>
      <c r="F1224" s="6">
        <v>65.762061403508767</v>
      </c>
      <c r="G1224" s="6">
        <v>3625</v>
      </c>
    </row>
    <row r="1225" spans="1:7" x14ac:dyDescent="0.25">
      <c r="A1225" s="6">
        <v>1201</v>
      </c>
      <c r="B1225" s="6">
        <v>3333.3169379671153</v>
      </c>
      <c r="C1225" s="6">
        <v>896.68306203288466</v>
      </c>
      <c r="D1225" s="6">
        <v>1.4835660238095596</v>
      </c>
      <c r="F1225" s="6">
        <v>65.816885964912274</v>
      </c>
      <c r="G1225" s="6">
        <v>3630</v>
      </c>
    </row>
    <row r="1226" spans="1:7" x14ac:dyDescent="0.25">
      <c r="A1226" s="6">
        <v>1202</v>
      </c>
      <c r="B1226" s="6">
        <v>3467.564971041978</v>
      </c>
      <c r="C1226" s="6">
        <v>827.43502895802203</v>
      </c>
      <c r="D1226" s="6">
        <v>1.3689948520818402</v>
      </c>
      <c r="F1226" s="6">
        <v>65.87171052631578</v>
      </c>
      <c r="G1226" s="6">
        <v>3630</v>
      </c>
    </row>
    <row r="1227" spans="1:7" x14ac:dyDescent="0.25">
      <c r="A1227" s="6">
        <v>1203</v>
      </c>
      <c r="B1227" s="6">
        <v>3371.0429306023575</v>
      </c>
      <c r="C1227" s="6">
        <v>-481.0429306023575</v>
      </c>
      <c r="D1227" s="6">
        <v>-0.79588761966517985</v>
      </c>
      <c r="F1227" s="6">
        <v>65.926535087719287</v>
      </c>
      <c r="G1227" s="6">
        <v>3630</v>
      </c>
    </row>
    <row r="1228" spans="1:7" x14ac:dyDescent="0.25">
      <c r="A1228" s="6">
        <v>1204</v>
      </c>
      <c r="B1228" s="6">
        <v>3323.8412986312746</v>
      </c>
      <c r="C1228" s="6">
        <v>-363.84129863127464</v>
      </c>
      <c r="D1228" s="6">
        <v>-0.60197701012033933</v>
      </c>
      <c r="F1228" s="6">
        <v>65.981359649122808</v>
      </c>
      <c r="G1228" s="6">
        <v>3630</v>
      </c>
    </row>
    <row r="1229" spans="1:7" x14ac:dyDescent="0.25">
      <c r="A1229" s="6">
        <v>1205</v>
      </c>
      <c r="B1229" s="6">
        <v>3425.3071508982903</v>
      </c>
      <c r="C1229" s="6">
        <v>-265.30715089829027</v>
      </c>
      <c r="D1229" s="6">
        <v>-0.43895183439071644</v>
      </c>
      <c r="F1229" s="6">
        <v>66.036184210526315</v>
      </c>
      <c r="G1229" s="6">
        <v>3630</v>
      </c>
    </row>
    <row r="1230" spans="1:7" x14ac:dyDescent="0.25">
      <c r="A1230" s="6">
        <v>1206</v>
      </c>
      <c r="B1230" s="6">
        <v>3408.7100683348922</v>
      </c>
      <c r="C1230" s="6">
        <v>171.28993166510782</v>
      </c>
      <c r="D1230" s="6">
        <v>0.28339993649807077</v>
      </c>
      <c r="F1230" s="6">
        <v>66.091008771929822</v>
      </c>
      <c r="G1230" s="6">
        <v>3630</v>
      </c>
    </row>
    <row r="1231" spans="1:7" x14ac:dyDescent="0.25">
      <c r="A1231" s="6">
        <v>1207</v>
      </c>
      <c r="B1231" s="6">
        <v>3444.4938491808002</v>
      </c>
      <c r="C1231" s="6">
        <v>-104.49384918080023</v>
      </c>
      <c r="D1231" s="6">
        <v>-0.17288552768049309</v>
      </c>
      <c r="F1231" s="6">
        <v>66.145833333333329</v>
      </c>
      <c r="G1231" s="6">
        <v>3630</v>
      </c>
    </row>
    <row r="1232" spans="1:7" x14ac:dyDescent="0.25">
      <c r="A1232" s="6">
        <v>1208</v>
      </c>
      <c r="B1232" s="6">
        <v>3233.0870386569486</v>
      </c>
      <c r="C1232" s="6">
        <v>296.91296134305139</v>
      </c>
      <c r="D1232" s="6">
        <v>0.49124378515480177</v>
      </c>
      <c r="F1232" s="6">
        <v>66.200657894736835</v>
      </c>
      <c r="G1232" s="6">
        <v>3630</v>
      </c>
    </row>
    <row r="1233" spans="1:7" x14ac:dyDescent="0.25">
      <c r="A1233" s="6">
        <v>1209</v>
      </c>
      <c r="B1233" s="6">
        <v>3319.6626005390717</v>
      </c>
      <c r="C1233" s="6">
        <v>490.33739946092828</v>
      </c>
      <c r="D1233" s="6">
        <v>0.81126535879261519</v>
      </c>
      <c r="F1233" s="6">
        <v>66.255482456140342</v>
      </c>
      <c r="G1233" s="6">
        <v>3630</v>
      </c>
    </row>
    <row r="1234" spans="1:7" x14ac:dyDescent="0.25">
      <c r="A1234" s="6">
        <v>1210</v>
      </c>
      <c r="B1234" s="6">
        <v>3261.7493762752993</v>
      </c>
      <c r="C1234" s="6">
        <v>-441.74937627529926</v>
      </c>
      <c r="D1234" s="6">
        <v>-0.73087626323096988</v>
      </c>
      <c r="F1234" s="6">
        <v>66.310307017543849</v>
      </c>
      <c r="G1234" s="6">
        <v>3630</v>
      </c>
    </row>
    <row r="1235" spans="1:7" x14ac:dyDescent="0.25">
      <c r="A1235" s="6">
        <v>1211</v>
      </c>
      <c r="B1235" s="6">
        <v>3373.7502561268834</v>
      </c>
      <c r="C1235" s="6">
        <v>-123.75025612688341</v>
      </c>
      <c r="D1235" s="6">
        <v>-0.20474533667598377</v>
      </c>
      <c r="F1235" s="6">
        <v>66.36513157894737</v>
      </c>
      <c r="G1235" s="6">
        <v>3630</v>
      </c>
    </row>
    <row r="1236" spans="1:7" x14ac:dyDescent="0.25">
      <c r="A1236" s="6">
        <v>1212</v>
      </c>
      <c r="B1236" s="6">
        <v>3415.0663978272573</v>
      </c>
      <c r="C1236" s="6">
        <v>-70.066397827257333</v>
      </c>
      <c r="D1236" s="6">
        <v>-0.11592515976780073</v>
      </c>
      <c r="F1236" s="6">
        <v>66.419956140350877</v>
      </c>
      <c r="G1236" s="6">
        <v>3630</v>
      </c>
    </row>
    <row r="1237" spans="1:7" x14ac:dyDescent="0.25">
      <c r="A1237" s="6">
        <v>1213</v>
      </c>
      <c r="B1237" s="6">
        <v>3311.4229141600795</v>
      </c>
      <c r="C1237" s="6">
        <v>498.57708583992053</v>
      </c>
      <c r="D1237" s="6">
        <v>0.82489795572268976</v>
      </c>
      <c r="F1237" s="6">
        <v>66.474780701754383</v>
      </c>
      <c r="G1237" s="6">
        <v>3630</v>
      </c>
    </row>
    <row r="1238" spans="1:7" x14ac:dyDescent="0.25">
      <c r="A1238" s="6">
        <v>1214</v>
      </c>
      <c r="B1238" s="6">
        <v>3379.6946013002989</v>
      </c>
      <c r="C1238" s="6">
        <v>15.305398699701072</v>
      </c>
      <c r="D1238" s="6">
        <v>2.5322848677722418E-2</v>
      </c>
      <c r="F1238" s="6">
        <v>66.52960526315789</v>
      </c>
      <c r="G1238" s="6">
        <v>3635</v>
      </c>
    </row>
    <row r="1239" spans="1:7" x14ac:dyDescent="0.25">
      <c r="A1239" s="6">
        <v>1215</v>
      </c>
      <c r="B1239" s="6">
        <v>3430.486382336514</v>
      </c>
      <c r="C1239" s="6">
        <v>9.5136176634860021</v>
      </c>
      <c r="D1239" s="6">
        <v>1.5740321777757305E-2</v>
      </c>
      <c r="F1239" s="6">
        <v>66.584429824561397</v>
      </c>
      <c r="G1239" s="6">
        <v>3635</v>
      </c>
    </row>
    <row r="1240" spans="1:7" x14ac:dyDescent="0.25">
      <c r="A1240" s="6">
        <v>1216</v>
      </c>
      <c r="B1240" s="6">
        <v>3427.1316528822099</v>
      </c>
      <c r="C1240" s="6">
        <v>472.86834711779011</v>
      </c>
      <c r="D1240" s="6">
        <v>0.78236273575691861</v>
      </c>
      <c r="F1240" s="6">
        <v>66.639254385964904</v>
      </c>
      <c r="G1240" s="6">
        <v>3635</v>
      </c>
    </row>
    <row r="1241" spans="1:7" x14ac:dyDescent="0.25">
      <c r="A1241" s="6">
        <v>1217</v>
      </c>
      <c r="B1241" s="6">
        <v>3286.17416089874</v>
      </c>
      <c r="C1241" s="6">
        <v>623.82583910126004</v>
      </c>
      <c r="D1241" s="6">
        <v>1.0321225624212553</v>
      </c>
      <c r="F1241" s="6">
        <v>66.694078947368411</v>
      </c>
      <c r="G1241" s="6">
        <v>3640</v>
      </c>
    </row>
    <row r="1242" spans="1:7" x14ac:dyDescent="0.25">
      <c r="A1242" s="6">
        <v>1218</v>
      </c>
      <c r="B1242" s="6">
        <v>3356.211495120172</v>
      </c>
      <c r="C1242" s="6">
        <v>1833.788504879828</v>
      </c>
      <c r="D1242" s="6">
        <v>3.0340110523828216</v>
      </c>
      <c r="F1242" s="6">
        <v>66.748903508771932</v>
      </c>
      <c r="G1242" s="6">
        <v>3640</v>
      </c>
    </row>
    <row r="1243" spans="1:7" x14ac:dyDescent="0.25">
      <c r="A1243" s="6">
        <v>1219</v>
      </c>
      <c r="B1243" s="6">
        <v>3454.1460532247625</v>
      </c>
      <c r="C1243" s="6">
        <v>-114.14605322476245</v>
      </c>
      <c r="D1243" s="6">
        <v>-0.18885514122715161</v>
      </c>
      <c r="F1243" s="6">
        <v>66.803728070175438</v>
      </c>
      <c r="G1243" s="6">
        <v>3640</v>
      </c>
    </row>
    <row r="1244" spans="1:7" x14ac:dyDescent="0.25">
      <c r="A1244" s="6">
        <v>1220</v>
      </c>
      <c r="B1244" s="6">
        <v>3437.3135510505358</v>
      </c>
      <c r="C1244" s="6">
        <v>342.68644894946419</v>
      </c>
      <c r="D1244" s="6">
        <v>0.56697621936649156</v>
      </c>
      <c r="F1244" s="6">
        <v>66.858552631578945</v>
      </c>
      <c r="G1244" s="6">
        <v>3640</v>
      </c>
    </row>
    <row r="1245" spans="1:7" x14ac:dyDescent="0.25">
      <c r="A1245" s="6">
        <v>1221</v>
      </c>
      <c r="B1245" s="6">
        <v>3333.5523575779439</v>
      </c>
      <c r="C1245" s="6">
        <v>536.44764242205611</v>
      </c>
      <c r="D1245" s="6">
        <v>0.88755495620247948</v>
      </c>
      <c r="F1245" s="6">
        <v>66.913377192982452</v>
      </c>
      <c r="G1245" s="6">
        <v>3640</v>
      </c>
    </row>
    <row r="1246" spans="1:7" x14ac:dyDescent="0.25">
      <c r="A1246" s="6">
        <v>1222</v>
      </c>
      <c r="B1246" s="6">
        <v>3385.3446719601793</v>
      </c>
      <c r="C1246" s="6">
        <v>714.65532803982069</v>
      </c>
      <c r="D1246" s="6">
        <v>1.182400346685115</v>
      </c>
      <c r="F1246" s="6">
        <v>66.968201754385959</v>
      </c>
      <c r="G1246" s="6">
        <v>3640</v>
      </c>
    </row>
    <row r="1247" spans="1:7" x14ac:dyDescent="0.25">
      <c r="A1247" s="6">
        <v>1223</v>
      </c>
      <c r="B1247" s="6">
        <v>3282.5840118336077</v>
      </c>
      <c r="C1247" s="6">
        <v>-412.58401183360775</v>
      </c>
      <c r="D1247" s="6">
        <v>-0.68262204098702373</v>
      </c>
      <c r="F1247" s="6">
        <v>67.023026315789465</v>
      </c>
      <c r="G1247" s="6">
        <v>3640</v>
      </c>
    </row>
    <row r="1248" spans="1:7" x14ac:dyDescent="0.25">
      <c r="A1248" s="6">
        <v>1224</v>
      </c>
      <c r="B1248" s="6">
        <v>3412.3590723027314</v>
      </c>
      <c r="C1248" s="6">
        <v>-472.35907230273142</v>
      </c>
      <c r="D1248" s="6">
        <v>-0.78152013836170298</v>
      </c>
      <c r="F1248" s="6">
        <v>67.077850877192972</v>
      </c>
      <c r="G1248" s="6">
        <v>3640</v>
      </c>
    </row>
    <row r="1249" spans="1:7" x14ac:dyDescent="0.25">
      <c r="A1249" s="6">
        <v>1225</v>
      </c>
      <c r="B1249" s="6">
        <v>3377.9878091217934</v>
      </c>
      <c r="C1249" s="6">
        <v>382.01219087820664</v>
      </c>
      <c r="D1249" s="6">
        <v>0.63204083032760028</v>
      </c>
      <c r="F1249" s="6">
        <v>67.132675438596493</v>
      </c>
      <c r="G1249" s="6">
        <v>3640</v>
      </c>
    </row>
    <row r="1250" spans="1:7" x14ac:dyDescent="0.25">
      <c r="A1250" s="6">
        <v>1226</v>
      </c>
      <c r="B1250" s="6">
        <v>3449.4376610081954</v>
      </c>
      <c r="C1250" s="6">
        <v>980.56233899180461</v>
      </c>
      <c r="D1250" s="6">
        <v>1.6223446521421219</v>
      </c>
      <c r="F1250" s="6">
        <v>67.1875</v>
      </c>
      <c r="G1250" s="6">
        <v>3640</v>
      </c>
    </row>
    <row r="1251" spans="1:7" x14ac:dyDescent="0.25">
      <c r="A1251" s="6">
        <v>1227</v>
      </c>
      <c r="B1251" s="6">
        <v>3464.7399357120375</v>
      </c>
      <c r="C1251" s="6">
        <v>-304.73993571203755</v>
      </c>
      <c r="D1251" s="6">
        <v>-0.50419354827035656</v>
      </c>
      <c r="F1251" s="6">
        <v>67.242324561403507</v>
      </c>
      <c r="G1251" s="6">
        <v>3640</v>
      </c>
    </row>
    <row r="1252" spans="1:7" x14ac:dyDescent="0.25">
      <c r="A1252" s="6">
        <v>1228</v>
      </c>
      <c r="B1252" s="6">
        <v>3380.2242954246626</v>
      </c>
      <c r="C1252" s="6">
        <v>589.77570457533739</v>
      </c>
      <c r="D1252" s="6">
        <v>0.97578646683997061</v>
      </c>
      <c r="F1252" s="6">
        <v>67.297149122807014</v>
      </c>
      <c r="G1252" s="6">
        <v>3640</v>
      </c>
    </row>
    <row r="1253" spans="1:7" x14ac:dyDescent="0.25">
      <c r="A1253" s="6">
        <v>1229</v>
      </c>
      <c r="B1253" s="6">
        <v>3375.1039188891464</v>
      </c>
      <c r="C1253" s="6">
        <v>444.89608111085363</v>
      </c>
      <c r="D1253" s="6">
        <v>0.73608250005940068</v>
      </c>
      <c r="F1253" s="6">
        <v>67.35197368421052</v>
      </c>
      <c r="G1253" s="6">
        <v>3640</v>
      </c>
    </row>
    <row r="1254" spans="1:7" x14ac:dyDescent="0.25">
      <c r="A1254" s="6">
        <v>1230</v>
      </c>
      <c r="B1254" s="6">
        <v>3515.9437010672023</v>
      </c>
      <c r="C1254" s="6">
        <v>-95.943701067202255</v>
      </c>
      <c r="D1254" s="6">
        <v>-0.15873927046100728</v>
      </c>
      <c r="F1254" s="6">
        <v>67.406798245614027</v>
      </c>
      <c r="G1254" s="6">
        <v>3640</v>
      </c>
    </row>
    <row r="1255" spans="1:7" x14ac:dyDescent="0.25">
      <c r="A1255" s="6">
        <v>1231</v>
      </c>
      <c r="B1255" s="6">
        <v>3513.707214764333</v>
      </c>
      <c r="C1255" s="6">
        <v>106.292785235667</v>
      </c>
      <c r="D1255" s="6">
        <v>0.1758618752028337</v>
      </c>
      <c r="F1255" s="6">
        <v>67.461622807017534</v>
      </c>
      <c r="G1255" s="6">
        <v>3640</v>
      </c>
    </row>
    <row r="1256" spans="1:7" x14ac:dyDescent="0.25">
      <c r="A1256" s="6">
        <v>1232</v>
      </c>
      <c r="B1256" s="6">
        <v>3238.5605446087075</v>
      </c>
      <c r="C1256" s="6">
        <v>411.43945539129254</v>
      </c>
      <c r="D1256" s="6">
        <v>0.68072836737808817</v>
      </c>
      <c r="F1256" s="6">
        <v>67.516447368421055</v>
      </c>
      <c r="G1256" s="6">
        <v>3650</v>
      </c>
    </row>
    <row r="1257" spans="1:7" x14ac:dyDescent="0.25">
      <c r="A1257" s="6">
        <v>1233</v>
      </c>
      <c r="B1257" s="6">
        <v>3341.7920439569357</v>
      </c>
      <c r="C1257" s="6">
        <v>738.20795604306431</v>
      </c>
      <c r="D1257" s="6">
        <v>1.2213682720943677</v>
      </c>
      <c r="F1257" s="6">
        <v>67.571271929824562</v>
      </c>
      <c r="G1257" s="6">
        <v>3650</v>
      </c>
    </row>
    <row r="1258" spans="1:7" x14ac:dyDescent="0.25">
      <c r="A1258" s="6">
        <v>1234</v>
      </c>
      <c r="B1258" s="6">
        <v>3432.1931745150196</v>
      </c>
      <c r="C1258" s="6">
        <v>672.80682548498044</v>
      </c>
      <c r="D1258" s="6">
        <v>1.1131618173022639</v>
      </c>
      <c r="F1258" s="6">
        <v>67.626096491228068</v>
      </c>
      <c r="G1258" s="6">
        <v>3650</v>
      </c>
    </row>
    <row r="1259" spans="1:7" x14ac:dyDescent="0.25">
      <c r="A1259" s="6">
        <v>1235</v>
      </c>
      <c r="B1259" s="6">
        <v>3523.1239991974667</v>
      </c>
      <c r="C1259" s="6">
        <v>-1193.1239991974667</v>
      </c>
      <c r="D1259" s="6">
        <v>-1.9740288429093025</v>
      </c>
      <c r="F1259" s="6">
        <v>67.680921052631575</v>
      </c>
      <c r="G1259" s="6">
        <v>3650</v>
      </c>
    </row>
    <row r="1260" spans="1:7" x14ac:dyDescent="0.25">
      <c r="A1260" s="6">
        <v>1236</v>
      </c>
      <c r="B1260" s="6">
        <v>3408.4746487240636</v>
      </c>
      <c r="C1260" s="6">
        <v>-418.47464872406363</v>
      </c>
      <c r="D1260" s="6">
        <v>-0.692368125327534</v>
      </c>
      <c r="F1260" s="6">
        <v>67.735745614035082</v>
      </c>
      <c r="G1260" s="6">
        <v>3650</v>
      </c>
    </row>
    <row r="1261" spans="1:7" x14ac:dyDescent="0.25">
      <c r="A1261" s="6">
        <v>1237</v>
      </c>
      <c r="B1261" s="6">
        <v>3554.9056466592929</v>
      </c>
      <c r="C1261" s="6">
        <v>125.09435334070713</v>
      </c>
      <c r="D1261" s="6">
        <v>0.20696915135873822</v>
      </c>
      <c r="F1261" s="6">
        <v>67.790570175438589</v>
      </c>
      <c r="G1261" s="6">
        <v>3650</v>
      </c>
    </row>
    <row r="1262" spans="1:7" x14ac:dyDescent="0.25">
      <c r="A1262" s="6">
        <v>1238</v>
      </c>
      <c r="B1262" s="6">
        <v>3404.8256447562244</v>
      </c>
      <c r="C1262" s="6">
        <v>665.17435524377561</v>
      </c>
      <c r="D1262" s="6">
        <v>1.1005338621115885</v>
      </c>
      <c r="F1262" s="6">
        <v>67.845394736842096</v>
      </c>
      <c r="G1262" s="6">
        <v>3650</v>
      </c>
    </row>
    <row r="1263" spans="1:7" x14ac:dyDescent="0.25">
      <c r="A1263" s="6">
        <v>1239</v>
      </c>
      <c r="B1263" s="6">
        <v>3408.0626644051144</v>
      </c>
      <c r="C1263" s="6">
        <v>691.93733559488555</v>
      </c>
      <c r="D1263" s="6">
        <v>1.1448133294350533</v>
      </c>
      <c r="F1263" s="6">
        <v>67.900219298245602</v>
      </c>
      <c r="G1263" s="6">
        <v>3650</v>
      </c>
    </row>
    <row r="1264" spans="1:7" x14ac:dyDescent="0.25">
      <c r="A1264" s="6">
        <v>1240</v>
      </c>
      <c r="B1264" s="6">
        <v>3505.8206578015834</v>
      </c>
      <c r="C1264" s="6">
        <v>-45.820657801583366</v>
      </c>
      <c r="D1264" s="6">
        <v>-7.5810477504637541E-2</v>
      </c>
      <c r="F1264" s="6">
        <v>67.955043859649123</v>
      </c>
      <c r="G1264" s="6">
        <v>3650</v>
      </c>
    </row>
    <row r="1265" spans="1:7" x14ac:dyDescent="0.25">
      <c r="A1265" s="6">
        <v>1241</v>
      </c>
      <c r="B1265" s="6">
        <v>3408.5923585294781</v>
      </c>
      <c r="C1265" s="6">
        <v>291.40764147052187</v>
      </c>
      <c r="D1265" s="6">
        <v>0.48213520949533556</v>
      </c>
      <c r="F1265" s="6">
        <v>68.00986842105263</v>
      </c>
      <c r="G1265" s="6">
        <v>3650</v>
      </c>
    </row>
    <row r="1266" spans="1:7" x14ac:dyDescent="0.25">
      <c r="A1266" s="6">
        <v>1242</v>
      </c>
      <c r="B1266" s="6">
        <v>3425.6602803145329</v>
      </c>
      <c r="C1266" s="6">
        <v>854.33971968546712</v>
      </c>
      <c r="D1266" s="6">
        <v>1.4135087798389341</v>
      </c>
      <c r="F1266" s="6">
        <v>68.064692982456137</v>
      </c>
      <c r="G1266" s="6">
        <v>3660</v>
      </c>
    </row>
    <row r="1267" spans="1:7" x14ac:dyDescent="0.25">
      <c r="A1267" s="6">
        <v>1243</v>
      </c>
      <c r="B1267" s="6">
        <v>3499.8174577254608</v>
      </c>
      <c r="C1267" s="6">
        <v>-199.81745772546083</v>
      </c>
      <c r="D1267" s="6">
        <v>-0.33059885236755487</v>
      </c>
      <c r="F1267" s="6">
        <v>68.119517543859644</v>
      </c>
      <c r="G1267" s="6">
        <v>3660</v>
      </c>
    </row>
    <row r="1268" spans="1:7" x14ac:dyDescent="0.25">
      <c r="A1268" s="6">
        <v>1244</v>
      </c>
      <c r="B1268" s="6">
        <v>3435.4301941639092</v>
      </c>
      <c r="C1268" s="6">
        <v>-35.430194163909164</v>
      </c>
      <c r="D1268" s="6">
        <v>-5.8619410251136983E-2</v>
      </c>
      <c r="F1268" s="6">
        <v>68.17434210526315</v>
      </c>
      <c r="G1268" s="6">
        <v>3660</v>
      </c>
    </row>
    <row r="1269" spans="1:7" x14ac:dyDescent="0.25">
      <c r="A1269" s="6">
        <v>1245</v>
      </c>
      <c r="B1269" s="6">
        <v>3371.5137698240142</v>
      </c>
      <c r="C1269" s="6">
        <v>528.48623017598584</v>
      </c>
      <c r="D1269" s="6">
        <v>0.87438276503491841</v>
      </c>
      <c r="F1269" s="6">
        <v>68.229166666666657</v>
      </c>
      <c r="G1269" s="6">
        <v>3660</v>
      </c>
    </row>
    <row r="1270" spans="1:7" x14ac:dyDescent="0.25">
      <c r="A1270" s="6">
        <v>1246</v>
      </c>
      <c r="B1270" s="6">
        <v>3347.1478401032805</v>
      </c>
      <c r="C1270" s="6">
        <v>652.85215989671951</v>
      </c>
      <c r="D1270" s="6">
        <v>1.0801467363481196</v>
      </c>
      <c r="F1270" s="6">
        <v>68.283991228070164</v>
      </c>
      <c r="G1270" s="6">
        <v>3660</v>
      </c>
    </row>
    <row r="1271" spans="1:7" x14ac:dyDescent="0.25">
      <c r="A1271" s="6">
        <v>1247</v>
      </c>
      <c r="B1271" s="6">
        <v>3231.4391013811501</v>
      </c>
      <c r="C1271" s="6">
        <v>1108.5608986188499</v>
      </c>
      <c r="D1271" s="6">
        <v>1.834118825425527</v>
      </c>
      <c r="F1271" s="6">
        <v>68.338815789473685</v>
      </c>
      <c r="G1271" s="6">
        <v>3660</v>
      </c>
    </row>
    <row r="1272" spans="1:7" x14ac:dyDescent="0.25">
      <c r="A1272" s="6">
        <v>1248</v>
      </c>
      <c r="B1272" s="6">
        <v>3344.9702087031183</v>
      </c>
      <c r="C1272" s="6">
        <v>-144.97020870311826</v>
      </c>
      <c r="D1272" s="6">
        <v>-0.23985384045164404</v>
      </c>
      <c r="F1272" s="6">
        <v>68.393640350877192</v>
      </c>
      <c r="G1272" s="6">
        <v>3660</v>
      </c>
    </row>
    <row r="1273" spans="1:7" x14ac:dyDescent="0.25">
      <c r="A1273" s="6">
        <v>1249</v>
      </c>
      <c r="B1273" s="6">
        <v>3349.9140205305134</v>
      </c>
      <c r="C1273" s="6">
        <v>-144.91402053051343</v>
      </c>
      <c r="D1273" s="6">
        <v>-0.23976087687583222</v>
      </c>
      <c r="F1273" s="6">
        <v>68.448464912280699</v>
      </c>
      <c r="G1273" s="6">
        <v>3660</v>
      </c>
    </row>
    <row r="1274" spans="1:7" x14ac:dyDescent="0.25">
      <c r="A1274" s="6">
        <v>1250</v>
      </c>
      <c r="B1274" s="6">
        <v>3422.0112763466936</v>
      </c>
      <c r="C1274" s="6">
        <v>347.98872365330635</v>
      </c>
      <c r="D1274" s="6">
        <v>0.5757488559117736</v>
      </c>
      <c r="F1274" s="6">
        <v>68.503289473684205</v>
      </c>
      <c r="G1274" s="6">
        <v>3660</v>
      </c>
    </row>
    <row r="1275" spans="1:7" x14ac:dyDescent="0.25">
      <c r="A1275" s="6">
        <v>1251</v>
      </c>
      <c r="B1275" s="6">
        <v>3311.7760435763221</v>
      </c>
      <c r="C1275" s="6">
        <v>-181.77604357632208</v>
      </c>
      <c r="D1275" s="6">
        <v>-0.30074925423590454</v>
      </c>
      <c r="F1275" s="6">
        <v>68.558114035087712</v>
      </c>
      <c r="G1275" s="6">
        <v>3660</v>
      </c>
    </row>
    <row r="1276" spans="1:7" x14ac:dyDescent="0.25">
      <c r="A1276" s="6">
        <v>1252</v>
      </c>
      <c r="B1276" s="6">
        <v>3495.815324341379</v>
      </c>
      <c r="C1276" s="6">
        <v>284.18467565862102</v>
      </c>
      <c r="D1276" s="6">
        <v>0.47018478116296553</v>
      </c>
      <c r="F1276" s="6">
        <v>68.612938596491219</v>
      </c>
      <c r="G1276" s="6">
        <v>3660</v>
      </c>
    </row>
    <row r="1277" spans="1:7" x14ac:dyDescent="0.25">
      <c r="A1277" s="6">
        <v>1253</v>
      </c>
      <c r="B1277" s="6">
        <v>3348.3837930601294</v>
      </c>
      <c r="C1277" s="6">
        <v>211.61620693987061</v>
      </c>
      <c r="D1277" s="6">
        <v>0.35011993422925969</v>
      </c>
      <c r="F1277" s="6">
        <v>68.667763157894726</v>
      </c>
      <c r="G1277" s="6">
        <v>3660</v>
      </c>
    </row>
    <row r="1278" spans="1:7" x14ac:dyDescent="0.25">
      <c r="A1278" s="6">
        <v>1254</v>
      </c>
      <c r="B1278" s="6">
        <v>3361.6261461692238</v>
      </c>
      <c r="C1278" s="6">
        <v>-1331.6261461692238</v>
      </c>
      <c r="D1278" s="6">
        <v>-2.2031812471112251</v>
      </c>
      <c r="F1278" s="6">
        <v>68.722587719298247</v>
      </c>
      <c r="G1278" s="6">
        <v>3670</v>
      </c>
    </row>
    <row r="1279" spans="1:7" x14ac:dyDescent="0.25">
      <c r="A1279" s="6">
        <v>1255</v>
      </c>
      <c r="B1279" s="6">
        <v>3311.0109298411298</v>
      </c>
      <c r="C1279" s="6">
        <v>-751.01092984112984</v>
      </c>
      <c r="D1279" s="6">
        <v>-1.2425508478948655</v>
      </c>
      <c r="F1279" s="6">
        <v>68.777412280701753</v>
      </c>
      <c r="G1279" s="6">
        <v>3670</v>
      </c>
    </row>
    <row r="1280" spans="1:7" x14ac:dyDescent="0.25">
      <c r="A1280" s="6">
        <v>1256</v>
      </c>
      <c r="B1280" s="6">
        <v>3230.7328425486653</v>
      </c>
      <c r="C1280" s="6">
        <v>-170.7328425486653</v>
      </c>
      <c r="D1280" s="6">
        <v>-0.28247823013337769</v>
      </c>
      <c r="F1280" s="6">
        <v>68.83223684210526</v>
      </c>
      <c r="G1280" s="6">
        <v>3670</v>
      </c>
    </row>
    <row r="1281" spans="1:7" x14ac:dyDescent="0.25">
      <c r="A1281" s="6">
        <v>1257</v>
      </c>
      <c r="B1281" s="6">
        <v>3372.3965933646205</v>
      </c>
      <c r="C1281" s="6">
        <v>-472.39659336462046</v>
      </c>
      <c r="D1281" s="6">
        <v>-0.78158221712169385</v>
      </c>
      <c r="F1281" s="6">
        <v>68.887061403508767</v>
      </c>
      <c r="G1281" s="6">
        <v>3670</v>
      </c>
    </row>
    <row r="1282" spans="1:7" x14ac:dyDescent="0.25">
      <c r="A1282" s="6">
        <v>1258</v>
      </c>
      <c r="B1282" s="6">
        <v>3284.76164323377</v>
      </c>
      <c r="C1282" s="6">
        <v>-214.76164323376997</v>
      </c>
      <c r="D1282" s="6">
        <v>-0.35532407225000823</v>
      </c>
      <c r="F1282" s="6">
        <v>68.941885964912274</v>
      </c>
      <c r="G1282" s="6">
        <v>3670</v>
      </c>
    </row>
    <row r="1283" spans="1:7" x14ac:dyDescent="0.25">
      <c r="A1283" s="6">
        <v>1259</v>
      </c>
      <c r="B1283" s="6">
        <v>3354.2104284281309</v>
      </c>
      <c r="C1283" s="6">
        <v>-244.21042842813085</v>
      </c>
      <c r="D1283" s="6">
        <v>-0.40404721536121102</v>
      </c>
      <c r="F1283" s="6">
        <v>68.99671052631578</v>
      </c>
      <c r="G1283" s="6">
        <v>3670</v>
      </c>
    </row>
    <row r="1284" spans="1:7" x14ac:dyDescent="0.25">
      <c r="A1284" s="6">
        <v>1260</v>
      </c>
      <c r="B1284" s="6">
        <v>3258.159227210167</v>
      </c>
      <c r="C1284" s="6">
        <v>-1169.159227210167</v>
      </c>
      <c r="D1284" s="6">
        <v>-1.9343790234869336</v>
      </c>
      <c r="F1284" s="6">
        <v>69.051535087719287</v>
      </c>
      <c r="G1284" s="6">
        <v>3670</v>
      </c>
    </row>
    <row r="1285" spans="1:7" x14ac:dyDescent="0.25">
      <c r="A1285" s="6">
        <v>1261</v>
      </c>
      <c r="B1285" s="6">
        <v>3318.6032122903439</v>
      </c>
      <c r="C1285" s="6">
        <v>-888.60321229034389</v>
      </c>
      <c r="D1285" s="6">
        <v>-1.4701978772892672</v>
      </c>
      <c r="F1285" s="6">
        <v>69.106359649122808</v>
      </c>
      <c r="G1285" s="6">
        <v>3670</v>
      </c>
    </row>
    <row r="1286" spans="1:7" x14ac:dyDescent="0.25">
      <c r="A1286" s="6">
        <v>1262</v>
      </c>
      <c r="B1286" s="6">
        <v>3399.1167191936374</v>
      </c>
      <c r="C1286" s="6">
        <v>-339.11671919363744</v>
      </c>
      <c r="D1286" s="6">
        <v>-0.56107008596867758</v>
      </c>
      <c r="F1286" s="6">
        <v>69.161184210526315</v>
      </c>
      <c r="G1286" s="6">
        <v>3670</v>
      </c>
    </row>
    <row r="1287" spans="1:7" x14ac:dyDescent="0.25">
      <c r="A1287" s="6">
        <v>1263</v>
      </c>
      <c r="B1287" s="6">
        <v>3310.6578004248877</v>
      </c>
      <c r="C1287" s="6">
        <v>369.34219957511232</v>
      </c>
      <c r="D1287" s="6">
        <v>0.61107827464307685</v>
      </c>
      <c r="F1287" s="6">
        <v>69.216008771929822</v>
      </c>
      <c r="G1287" s="6">
        <v>3670</v>
      </c>
    </row>
    <row r="1288" spans="1:7" x14ac:dyDescent="0.25">
      <c r="A1288" s="6">
        <v>1264</v>
      </c>
      <c r="B1288" s="6">
        <v>3346.0884518545531</v>
      </c>
      <c r="C1288" s="6">
        <v>353.91154814544689</v>
      </c>
      <c r="D1288" s="6">
        <v>0.58554819477918341</v>
      </c>
      <c r="F1288" s="6">
        <v>69.270833333333329</v>
      </c>
      <c r="G1288" s="6">
        <v>3670</v>
      </c>
    </row>
    <row r="1289" spans="1:7" x14ac:dyDescent="0.25">
      <c r="A1289" s="6">
        <v>1265</v>
      </c>
      <c r="B1289" s="6">
        <v>3276.7573764656063</v>
      </c>
      <c r="C1289" s="6">
        <v>963.24262353439372</v>
      </c>
      <c r="D1289" s="6">
        <v>1.5936891076329944</v>
      </c>
      <c r="F1289" s="6">
        <v>69.325657894736835</v>
      </c>
      <c r="G1289" s="6">
        <v>3670</v>
      </c>
    </row>
    <row r="1290" spans="1:7" x14ac:dyDescent="0.25">
      <c r="A1290" s="6">
        <v>1266</v>
      </c>
      <c r="B1290" s="6">
        <v>3391.1124524254737</v>
      </c>
      <c r="C1290" s="6">
        <v>-1431.1124524254737</v>
      </c>
      <c r="D1290" s="6">
        <v>-2.3677817732564059</v>
      </c>
      <c r="F1290" s="6">
        <v>69.380482456140342</v>
      </c>
      <c r="G1290" s="6">
        <v>3670</v>
      </c>
    </row>
    <row r="1291" spans="1:7" x14ac:dyDescent="0.25">
      <c r="A1291" s="6">
        <v>1267</v>
      </c>
      <c r="B1291" s="6">
        <v>3352.7979107631609</v>
      </c>
      <c r="C1291" s="6">
        <v>-302.79791076316087</v>
      </c>
      <c r="D1291" s="6">
        <v>-0.50098045955090187</v>
      </c>
      <c r="F1291" s="6">
        <v>69.435307017543849</v>
      </c>
      <c r="G1291" s="6">
        <v>3670</v>
      </c>
    </row>
    <row r="1292" spans="1:7" x14ac:dyDescent="0.25">
      <c r="A1292" s="6">
        <v>1268</v>
      </c>
      <c r="B1292" s="6">
        <v>3419.7747900438244</v>
      </c>
      <c r="C1292" s="6">
        <v>-239.7747900438244</v>
      </c>
      <c r="D1292" s="6">
        <v>-0.39670843237367059</v>
      </c>
      <c r="F1292" s="6">
        <v>69.49013157894737</v>
      </c>
      <c r="G1292" s="6">
        <v>3670</v>
      </c>
    </row>
    <row r="1293" spans="1:7" x14ac:dyDescent="0.25">
      <c r="A1293" s="6">
        <v>1269</v>
      </c>
      <c r="B1293" s="6">
        <v>3326.0189300314369</v>
      </c>
      <c r="C1293" s="6">
        <v>-126.01893003143687</v>
      </c>
      <c r="D1293" s="6">
        <v>-0.20849886751247396</v>
      </c>
      <c r="F1293" s="6">
        <v>69.544956140350877</v>
      </c>
      <c r="G1293" s="6">
        <v>3670</v>
      </c>
    </row>
    <row r="1294" spans="1:7" x14ac:dyDescent="0.25">
      <c r="A1294" s="6">
        <v>1270</v>
      </c>
      <c r="B1294" s="6">
        <v>3336.9659419349546</v>
      </c>
      <c r="C1294" s="6">
        <v>473.03405806504543</v>
      </c>
      <c r="D1294" s="6">
        <v>0.78263690523946017</v>
      </c>
      <c r="F1294" s="6">
        <v>69.599780701754383</v>
      </c>
      <c r="G1294" s="6">
        <v>3675</v>
      </c>
    </row>
    <row r="1295" spans="1:7" x14ac:dyDescent="0.25">
      <c r="A1295" s="6">
        <v>1271</v>
      </c>
      <c r="B1295" s="6">
        <v>3397.8807662367885</v>
      </c>
      <c r="C1295" s="6">
        <v>-1107.8807662367885</v>
      </c>
      <c r="D1295" s="6">
        <v>-1.8329935434430265</v>
      </c>
      <c r="F1295" s="6">
        <v>69.65460526315789</v>
      </c>
      <c r="G1295" s="6">
        <v>3675</v>
      </c>
    </row>
    <row r="1296" spans="1:7" x14ac:dyDescent="0.25">
      <c r="A1296" s="6">
        <v>1272</v>
      </c>
      <c r="B1296" s="6">
        <v>3354.6812676497875</v>
      </c>
      <c r="C1296" s="6">
        <v>-224.68126764978751</v>
      </c>
      <c r="D1296" s="6">
        <v>-0.37173613396464744</v>
      </c>
      <c r="F1296" s="6">
        <v>69.709429824561397</v>
      </c>
      <c r="G1296" s="6">
        <v>3680</v>
      </c>
    </row>
    <row r="1297" spans="1:7" x14ac:dyDescent="0.25">
      <c r="A1297" s="6">
        <v>1273</v>
      </c>
      <c r="B1297" s="6">
        <v>3312.4234475061003</v>
      </c>
      <c r="C1297" s="6">
        <v>97.576552493899726</v>
      </c>
      <c r="D1297" s="6">
        <v>0.16144083024410988</v>
      </c>
      <c r="F1297" s="6">
        <v>69.764254385964904</v>
      </c>
      <c r="G1297" s="6">
        <v>3680</v>
      </c>
    </row>
    <row r="1298" spans="1:7" x14ac:dyDescent="0.25">
      <c r="A1298" s="6">
        <v>1274</v>
      </c>
      <c r="B1298" s="6">
        <v>3315.1307730306262</v>
      </c>
      <c r="C1298" s="6">
        <v>274.86922696937381</v>
      </c>
      <c r="D1298" s="6">
        <v>0.45477233081448148</v>
      </c>
      <c r="F1298" s="6">
        <v>69.819078947368411</v>
      </c>
      <c r="G1298" s="6">
        <v>3680</v>
      </c>
    </row>
    <row r="1299" spans="1:7" x14ac:dyDescent="0.25">
      <c r="A1299" s="6">
        <v>1275</v>
      </c>
      <c r="B1299" s="6">
        <v>3343.3811263300272</v>
      </c>
      <c r="C1299" s="6">
        <v>396.6188736699728</v>
      </c>
      <c r="D1299" s="6">
        <v>0.65620765049848617</v>
      </c>
      <c r="F1299" s="6">
        <v>69.873903508771932</v>
      </c>
      <c r="G1299" s="6">
        <v>3680</v>
      </c>
    </row>
    <row r="1300" spans="1:7" x14ac:dyDescent="0.25">
      <c r="A1300" s="6">
        <v>1276</v>
      </c>
      <c r="B1300" s="6">
        <v>3419.9513547519455</v>
      </c>
      <c r="C1300" s="6">
        <v>400.04864524805453</v>
      </c>
      <c r="D1300" s="6">
        <v>0.66188222248285478</v>
      </c>
      <c r="F1300" s="6">
        <v>69.928728070175438</v>
      </c>
      <c r="G1300" s="6">
        <v>3680</v>
      </c>
    </row>
    <row r="1301" spans="1:7" x14ac:dyDescent="0.25">
      <c r="A1301" s="6">
        <v>1277</v>
      </c>
      <c r="B1301" s="6">
        <v>3422.3644057629363</v>
      </c>
      <c r="C1301" s="6">
        <v>897.63559423706374</v>
      </c>
      <c r="D1301" s="6">
        <v>1.4851419924818134</v>
      </c>
      <c r="F1301" s="6">
        <v>69.983552631578945</v>
      </c>
      <c r="G1301" s="6">
        <v>3680</v>
      </c>
    </row>
    <row r="1302" spans="1:7" x14ac:dyDescent="0.25">
      <c r="A1302" s="6">
        <v>1278</v>
      </c>
      <c r="B1302" s="6">
        <v>3258.6889213345307</v>
      </c>
      <c r="C1302" s="6">
        <v>601.31107866546927</v>
      </c>
      <c r="D1302" s="6">
        <v>0.99487179341372622</v>
      </c>
      <c r="F1302" s="6">
        <v>70.038377192982452</v>
      </c>
      <c r="G1302" s="6">
        <v>3680</v>
      </c>
    </row>
    <row r="1303" spans="1:7" x14ac:dyDescent="0.25">
      <c r="A1303" s="6">
        <v>1279</v>
      </c>
      <c r="B1303" s="6">
        <v>3489.2235752381853</v>
      </c>
      <c r="C1303" s="6">
        <v>840.77642476181472</v>
      </c>
      <c r="D1303" s="6">
        <v>1.3910682494312108</v>
      </c>
      <c r="F1303" s="6">
        <v>70.093201754385959</v>
      </c>
      <c r="G1303" s="6">
        <v>3680</v>
      </c>
    </row>
    <row r="1304" spans="1:7" x14ac:dyDescent="0.25">
      <c r="A1304" s="6">
        <v>1280</v>
      </c>
      <c r="B1304" s="6">
        <v>3424.6008920658055</v>
      </c>
      <c r="C1304" s="6">
        <v>1115.3991079341945</v>
      </c>
      <c r="D1304" s="6">
        <v>1.8454326724618961</v>
      </c>
      <c r="F1304" s="6">
        <v>70.148026315789465</v>
      </c>
      <c r="G1304" s="6">
        <v>3680</v>
      </c>
    </row>
    <row r="1305" spans="1:7" x14ac:dyDescent="0.25">
      <c r="A1305" s="6">
        <v>1281</v>
      </c>
      <c r="B1305" s="6">
        <v>3402.7068682587696</v>
      </c>
      <c r="C1305" s="6">
        <v>237.29313174123035</v>
      </c>
      <c r="D1305" s="6">
        <v>0.39260251792482781</v>
      </c>
      <c r="F1305" s="6">
        <v>70.202850877192972</v>
      </c>
      <c r="G1305" s="6">
        <v>3680</v>
      </c>
    </row>
    <row r="1306" spans="1:7" x14ac:dyDescent="0.25">
      <c r="A1306" s="6">
        <v>1282</v>
      </c>
      <c r="B1306" s="6">
        <v>3309.5984121761599</v>
      </c>
      <c r="C1306" s="6">
        <v>-559.59841217615985</v>
      </c>
      <c r="D1306" s="6">
        <v>-0.92585800539174445</v>
      </c>
      <c r="F1306" s="6">
        <v>70.257675438596493</v>
      </c>
      <c r="G1306" s="6">
        <v>3680</v>
      </c>
    </row>
    <row r="1307" spans="1:7" x14ac:dyDescent="0.25">
      <c r="A1307" s="6">
        <v>1283</v>
      </c>
      <c r="B1307" s="6">
        <v>3449.3199512027813</v>
      </c>
      <c r="C1307" s="6">
        <v>-29.31995120278134</v>
      </c>
      <c r="D1307" s="6">
        <v>-4.8509986712122581E-2</v>
      </c>
      <c r="F1307" s="6">
        <v>70.3125</v>
      </c>
      <c r="G1307" s="6">
        <v>3680</v>
      </c>
    </row>
    <row r="1308" spans="1:7" x14ac:dyDescent="0.25">
      <c r="A1308" s="6">
        <v>1284</v>
      </c>
      <c r="B1308" s="6">
        <v>3559.731748681274</v>
      </c>
      <c r="C1308" s="6">
        <v>-89.731748681273984</v>
      </c>
      <c r="D1308" s="6">
        <v>-0.14846156823655293</v>
      </c>
      <c r="F1308" s="6">
        <v>70.367324561403507</v>
      </c>
      <c r="G1308" s="6">
        <v>3680</v>
      </c>
    </row>
    <row r="1309" spans="1:7" x14ac:dyDescent="0.25">
      <c r="A1309" s="6">
        <v>1285</v>
      </c>
      <c r="B1309" s="6">
        <v>3241.2678701332334</v>
      </c>
      <c r="C1309" s="6">
        <v>758.73212986676663</v>
      </c>
      <c r="D1309" s="6">
        <v>1.2553256068995717</v>
      </c>
      <c r="F1309" s="6">
        <v>70.422149122807014</v>
      </c>
      <c r="G1309" s="6">
        <v>3680</v>
      </c>
    </row>
    <row r="1310" spans="1:7" x14ac:dyDescent="0.25">
      <c r="A1310" s="6">
        <v>1286</v>
      </c>
      <c r="B1310" s="6">
        <v>3353.2098950821105</v>
      </c>
      <c r="C1310" s="6">
        <v>-273.20989508211051</v>
      </c>
      <c r="D1310" s="6">
        <v>-0.4520269589942682</v>
      </c>
      <c r="F1310" s="6">
        <v>70.47697368421052</v>
      </c>
      <c r="G1310" s="6">
        <v>3690</v>
      </c>
    </row>
    <row r="1311" spans="1:7" x14ac:dyDescent="0.25">
      <c r="A1311" s="6">
        <v>1287</v>
      </c>
      <c r="B1311" s="6">
        <v>3318.8386319011724</v>
      </c>
      <c r="C1311" s="6">
        <v>21.161368098827552</v>
      </c>
      <c r="D1311" s="6">
        <v>3.5011575503136584E-2</v>
      </c>
      <c r="F1311" s="6">
        <v>70.531798245614027</v>
      </c>
      <c r="G1311" s="6">
        <v>3690</v>
      </c>
    </row>
    <row r="1312" spans="1:7" x14ac:dyDescent="0.25">
      <c r="A1312" s="6">
        <v>1288</v>
      </c>
      <c r="B1312" s="6">
        <v>3419.7159351411174</v>
      </c>
      <c r="C1312" s="6">
        <v>340.28406485888263</v>
      </c>
      <c r="D1312" s="6">
        <v>0.56300146444601029</v>
      </c>
      <c r="F1312" s="6">
        <v>70.586622807017534</v>
      </c>
      <c r="G1312" s="6">
        <v>3690</v>
      </c>
    </row>
    <row r="1313" spans="1:7" x14ac:dyDescent="0.25">
      <c r="A1313" s="6">
        <v>1289</v>
      </c>
      <c r="B1313" s="6">
        <v>3450.9678884785799</v>
      </c>
      <c r="C1313" s="6">
        <v>-390.96788847857988</v>
      </c>
      <c r="D1313" s="6">
        <v>-0.64685807093578662</v>
      </c>
      <c r="F1313" s="6">
        <v>70.641447368421041</v>
      </c>
      <c r="G1313" s="6">
        <v>3690</v>
      </c>
    </row>
    <row r="1314" spans="1:7" x14ac:dyDescent="0.25">
      <c r="A1314" s="6">
        <v>1290</v>
      </c>
      <c r="B1314" s="6">
        <v>3514.2957637914037</v>
      </c>
      <c r="C1314" s="6">
        <v>885.70423620859628</v>
      </c>
      <c r="D1314" s="6">
        <v>1.4654015087608299</v>
      </c>
      <c r="F1314" s="6">
        <v>70.696271929824562</v>
      </c>
      <c r="G1314" s="6">
        <v>3690</v>
      </c>
    </row>
    <row r="1315" spans="1:7" x14ac:dyDescent="0.25">
      <c r="A1315" s="6">
        <v>1291</v>
      </c>
      <c r="B1315" s="6">
        <v>3308.6567337328465</v>
      </c>
      <c r="C1315" s="6">
        <v>1131.3432662671535</v>
      </c>
      <c r="D1315" s="6">
        <v>1.8718123517293859</v>
      </c>
      <c r="F1315" s="6">
        <v>70.751096491228068</v>
      </c>
      <c r="G1315" s="6">
        <v>3690</v>
      </c>
    </row>
    <row r="1316" spans="1:7" x14ac:dyDescent="0.25">
      <c r="A1316" s="6">
        <v>1292</v>
      </c>
      <c r="B1316" s="6">
        <v>3476.7463358642831</v>
      </c>
      <c r="C1316" s="6">
        <v>-416.74633586428308</v>
      </c>
      <c r="D1316" s="6">
        <v>-0.6895086241884465</v>
      </c>
      <c r="F1316" s="6">
        <v>70.805921052631575</v>
      </c>
      <c r="G1316" s="6">
        <v>3690</v>
      </c>
    </row>
    <row r="1317" spans="1:7" x14ac:dyDescent="0.25">
      <c r="A1317" s="6">
        <v>1293</v>
      </c>
      <c r="B1317" s="6">
        <v>3407.7095349888718</v>
      </c>
      <c r="C1317" s="6">
        <v>792.29046501112816</v>
      </c>
      <c r="D1317" s="6">
        <v>1.3108480182663242</v>
      </c>
      <c r="F1317" s="6">
        <v>70.860745614035082</v>
      </c>
      <c r="G1317" s="6">
        <v>3690</v>
      </c>
    </row>
    <row r="1318" spans="1:7" x14ac:dyDescent="0.25">
      <c r="A1318" s="6">
        <v>1294</v>
      </c>
      <c r="B1318" s="6">
        <v>3462.8565788254109</v>
      </c>
      <c r="C1318" s="6">
        <v>-372.85657882541091</v>
      </c>
      <c r="D1318" s="6">
        <v>-0.61689283038889853</v>
      </c>
      <c r="F1318" s="6">
        <v>70.915570175438589</v>
      </c>
      <c r="G1318" s="6">
        <v>3700</v>
      </c>
    </row>
    <row r="1319" spans="1:7" x14ac:dyDescent="0.25">
      <c r="A1319" s="6">
        <v>1295</v>
      </c>
      <c r="B1319" s="6">
        <v>3449.6730806190239</v>
      </c>
      <c r="C1319" s="6">
        <v>-189.67308061902395</v>
      </c>
      <c r="D1319" s="6">
        <v>-0.31381493634966834</v>
      </c>
      <c r="F1319" s="6">
        <v>70.970394736842096</v>
      </c>
      <c r="G1319" s="6">
        <v>3700</v>
      </c>
    </row>
    <row r="1320" spans="1:7" x14ac:dyDescent="0.25">
      <c r="A1320" s="6">
        <v>1296</v>
      </c>
      <c r="B1320" s="6">
        <v>3475.3338181993131</v>
      </c>
      <c r="C1320" s="6">
        <v>-95.3338181993131</v>
      </c>
      <c r="D1320" s="6">
        <v>-0.15773021660506334</v>
      </c>
      <c r="F1320" s="6">
        <v>71.025219298245602</v>
      </c>
      <c r="G1320" s="6">
        <v>3700</v>
      </c>
    </row>
    <row r="1321" spans="1:7" x14ac:dyDescent="0.25">
      <c r="A1321" s="6">
        <v>1297</v>
      </c>
      <c r="B1321" s="6">
        <v>3421.8935665412791</v>
      </c>
      <c r="C1321" s="6">
        <v>228.10643345872086</v>
      </c>
      <c r="D1321" s="6">
        <v>0.37740308568393988</v>
      </c>
      <c r="F1321" s="6">
        <v>71.080043859649123</v>
      </c>
      <c r="G1321" s="6">
        <v>3700</v>
      </c>
    </row>
    <row r="1322" spans="1:7" x14ac:dyDescent="0.25">
      <c r="A1322" s="6">
        <v>1298</v>
      </c>
      <c r="B1322" s="6">
        <v>3327.9611418207705</v>
      </c>
      <c r="C1322" s="6">
        <v>-327.96114182077054</v>
      </c>
      <c r="D1322" s="6">
        <v>-0.54261313471452632</v>
      </c>
      <c r="F1322" s="6">
        <v>71.13486842105263</v>
      </c>
      <c r="G1322" s="6">
        <v>3700</v>
      </c>
    </row>
    <row r="1323" spans="1:7" x14ac:dyDescent="0.25">
      <c r="A1323" s="6">
        <v>1299</v>
      </c>
      <c r="B1323" s="6">
        <v>3405.11991926976</v>
      </c>
      <c r="C1323" s="6">
        <v>34.880080730240024</v>
      </c>
      <c r="D1323" s="6">
        <v>5.7709245183914133E-2</v>
      </c>
      <c r="F1323" s="6">
        <v>71.189692982456137</v>
      </c>
      <c r="G1323" s="6">
        <v>3700</v>
      </c>
    </row>
    <row r="1324" spans="1:7" x14ac:dyDescent="0.25">
      <c r="A1324" s="6">
        <v>1300</v>
      </c>
      <c r="B1324" s="6">
        <v>3361.6261461692238</v>
      </c>
      <c r="C1324" s="6">
        <v>678.37385383077617</v>
      </c>
      <c r="D1324" s="6">
        <v>1.1223724898989818</v>
      </c>
      <c r="F1324" s="6">
        <v>71.244517543859644</v>
      </c>
      <c r="G1324" s="6">
        <v>3700</v>
      </c>
    </row>
    <row r="1325" spans="1:7" x14ac:dyDescent="0.25">
      <c r="A1325" s="6">
        <v>1301</v>
      </c>
      <c r="B1325" s="6">
        <v>3451.7918571164792</v>
      </c>
      <c r="C1325" s="6">
        <v>614.20814288352085</v>
      </c>
      <c r="D1325" s="6">
        <v>1.0162100422230804</v>
      </c>
      <c r="F1325" s="6">
        <v>71.29934210526315</v>
      </c>
      <c r="G1325" s="6">
        <v>3700</v>
      </c>
    </row>
    <row r="1326" spans="1:7" x14ac:dyDescent="0.25">
      <c r="A1326" s="6">
        <v>1302</v>
      </c>
      <c r="B1326" s="6">
        <v>3360.2136285042534</v>
      </c>
      <c r="C1326" s="6">
        <v>-410.21362850425339</v>
      </c>
      <c r="D1326" s="6">
        <v>-0.67870023146509284</v>
      </c>
      <c r="F1326" s="6">
        <v>71.354166666666657</v>
      </c>
      <c r="G1326" s="6">
        <v>3700</v>
      </c>
    </row>
    <row r="1327" spans="1:7" x14ac:dyDescent="0.25">
      <c r="A1327" s="6">
        <v>1303</v>
      </c>
      <c r="B1327" s="6">
        <v>3334.5528909239642</v>
      </c>
      <c r="C1327" s="6">
        <v>375.44710907603576</v>
      </c>
      <c r="D1327" s="6">
        <v>0.62117887394899973</v>
      </c>
      <c r="F1327" s="6">
        <v>71.408991228070164</v>
      </c>
      <c r="G1327" s="6">
        <v>3700</v>
      </c>
    </row>
    <row r="1328" spans="1:7" x14ac:dyDescent="0.25">
      <c r="A1328" s="6">
        <v>1304</v>
      </c>
      <c r="B1328" s="6">
        <v>3351.0911185846553</v>
      </c>
      <c r="C1328" s="6">
        <v>-611.09111858465531</v>
      </c>
      <c r="D1328" s="6">
        <v>-1.0110529119716158</v>
      </c>
      <c r="F1328" s="6">
        <v>71.463815789473685</v>
      </c>
      <c r="G1328" s="6">
        <v>3700</v>
      </c>
    </row>
    <row r="1329" spans="1:7" x14ac:dyDescent="0.25">
      <c r="A1329" s="6">
        <v>1305</v>
      </c>
      <c r="B1329" s="6">
        <v>3348.9134871844931</v>
      </c>
      <c r="C1329" s="6">
        <v>341.08651281550692</v>
      </c>
      <c r="D1329" s="6">
        <v>0.56432911807830288</v>
      </c>
      <c r="F1329" s="6">
        <v>71.518640350877192</v>
      </c>
      <c r="G1329" s="6">
        <v>3700</v>
      </c>
    </row>
    <row r="1330" spans="1:7" x14ac:dyDescent="0.25">
      <c r="A1330" s="6">
        <v>1306</v>
      </c>
      <c r="B1330" s="6">
        <v>3465.9170337661794</v>
      </c>
      <c r="C1330" s="6">
        <v>34.082966233820571</v>
      </c>
      <c r="D1330" s="6">
        <v>5.6390415784713779E-2</v>
      </c>
      <c r="F1330" s="6">
        <v>71.573464912280699</v>
      </c>
      <c r="G1330" s="6">
        <v>3700</v>
      </c>
    </row>
    <row r="1331" spans="1:7" x14ac:dyDescent="0.25">
      <c r="A1331" s="6">
        <v>1307</v>
      </c>
      <c r="B1331" s="6">
        <v>3448.0251433432254</v>
      </c>
      <c r="C1331" s="6">
        <v>111.97485665677459</v>
      </c>
      <c r="D1331" s="6">
        <v>0.18526288706772087</v>
      </c>
      <c r="F1331" s="6">
        <v>71.628289473684205</v>
      </c>
      <c r="G1331" s="6">
        <v>3700</v>
      </c>
    </row>
    <row r="1332" spans="1:7" x14ac:dyDescent="0.25">
      <c r="A1332" s="6">
        <v>1308</v>
      </c>
      <c r="B1332" s="6">
        <v>3433.0759980556259</v>
      </c>
      <c r="C1332" s="6">
        <v>126.92400194437414</v>
      </c>
      <c r="D1332" s="6">
        <v>0.20999631292656923</v>
      </c>
      <c r="F1332" s="6">
        <v>71.683114035087712</v>
      </c>
      <c r="G1332" s="6">
        <v>3700</v>
      </c>
    </row>
    <row r="1333" spans="1:7" x14ac:dyDescent="0.25">
      <c r="A1333" s="6">
        <v>1309</v>
      </c>
      <c r="B1333" s="6">
        <v>3365.3340050397701</v>
      </c>
      <c r="C1333" s="6">
        <v>-95.334005039770091</v>
      </c>
      <c r="D1333" s="6">
        <v>-0.15773052573341159</v>
      </c>
      <c r="F1333" s="6">
        <v>71.737938596491219</v>
      </c>
      <c r="G1333" s="6">
        <v>3700</v>
      </c>
    </row>
    <row r="1334" spans="1:7" x14ac:dyDescent="0.25">
      <c r="A1334" s="6">
        <v>1310</v>
      </c>
      <c r="B1334" s="6">
        <v>3431.1337862662917</v>
      </c>
      <c r="C1334" s="6">
        <v>-411.13378626629174</v>
      </c>
      <c r="D1334" s="6">
        <v>-0.68022263648210057</v>
      </c>
      <c r="F1334" s="6">
        <v>71.792763157894726</v>
      </c>
      <c r="G1334" s="6">
        <v>3700</v>
      </c>
    </row>
    <row r="1335" spans="1:7" x14ac:dyDescent="0.25">
      <c r="A1335" s="6">
        <v>1311</v>
      </c>
      <c r="B1335" s="6">
        <v>3405.5319035887096</v>
      </c>
      <c r="C1335" s="6">
        <v>-255.53190358870961</v>
      </c>
      <c r="D1335" s="6">
        <v>-0.4227786452262513</v>
      </c>
      <c r="F1335" s="6">
        <v>71.847587719298247</v>
      </c>
      <c r="G1335" s="6">
        <v>3700</v>
      </c>
    </row>
    <row r="1336" spans="1:7" x14ac:dyDescent="0.25">
      <c r="A1336" s="6">
        <v>1312</v>
      </c>
      <c r="B1336" s="6">
        <v>3491.1069321248124</v>
      </c>
      <c r="C1336" s="6">
        <v>138.89306787518763</v>
      </c>
      <c r="D1336" s="6">
        <v>0.22979918453589179</v>
      </c>
      <c r="F1336" s="6">
        <v>71.902412280701753</v>
      </c>
      <c r="G1336" s="6">
        <v>3700</v>
      </c>
    </row>
    <row r="1337" spans="1:7" x14ac:dyDescent="0.25">
      <c r="A1337" s="6">
        <v>1313</v>
      </c>
      <c r="B1337" s="6">
        <v>3350.9734087792413</v>
      </c>
      <c r="C1337" s="6">
        <v>519.02659122075875</v>
      </c>
      <c r="D1337" s="6">
        <v>0.85873175126460854</v>
      </c>
      <c r="F1337" s="6">
        <v>71.95723684210526</v>
      </c>
      <c r="G1337" s="6">
        <v>3705</v>
      </c>
    </row>
    <row r="1338" spans="1:7" x14ac:dyDescent="0.25">
      <c r="A1338" s="6">
        <v>1314</v>
      </c>
      <c r="B1338" s="6">
        <v>3430.545237239221</v>
      </c>
      <c r="C1338" s="6">
        <v>-1303.545237239221</v>
      </c>
      <c r="D1338" s="6">
        <v>-2.1567212612252478</v>
      </c>
      <c r="F1338" s="6">
        <v>72.012061403508767</v>
      </c>
      <c r="G1338" s="6">
        <v>3710</v>
      </c>
    </row>
    <row r="1339" spans="1:7" x14ac:dyDescent="0.25">
      <c r="A1339" s="6">
        <v>1315</v>
      </c>
      <c r="B1339" s="6">
        <v>3377.7523895109653</v>
      </c>
      <c r="C1339" s="6">
        <v>-1957.7523895109653</v>
      </c>
      <c r="D1339" s="6">
        <v>-3.2391098383476877</v>
      </c>
      <c r="F1339" s="6">
        <v>72.066885964912274</v>
      </c>
      <c r="G1339" s="6">
        <v>3710</v>
      </c>
    </row>
    <row r="1340" spans="1:7" x14ac:dyDescent="0.25">
      <c r="A1340" s="6">
        <v>1316</v>
      </c>
      <c r="B1340" s="6">
        <v>3318.4855024849298</v>
      </c>
      <c r="C1340" s="6">
        <v>-148.48550248492984</v>
      </c>
      <c r="D1340" s="6">
        <v>-0.24566990929382923</v>
      </c>
      <c r="F1340" s="6">
        <v>72.12171052631578</v>
      </c>
      <c r="G1340" s="6">
        <v>3710</v>
      </c>
    </row>
    <row r="1341" spans="1:7" x14ac:dyDescent="0.25">
      <c r="A1341" s="6">
        <v>1317</v>
      </c>
      <c r="B1341" s="6">
        <v>3346.6181459789168</v>
      </c>
      <c r="C1341" s="6">
        <v>123.3818540210832</v>
      </c>
      <c r="D1341" s="6">
        <v>0.20413581379057763</v>
      </c>
      <c r="F1341" s="6">
        <v>72.176535087719287</v>
      </c>
      <c r="G1341" s="6">
        <v>3710</v>
      </c>
    </row>
    <row r="1342" spans="1:7" x14ac:dyDescent="0.25">
      <c r="A1342" s="6">
        <v>1318</v>
      </c>
      <c r="B1342" s="6">
        <v>3382.9316209491885</v>
      </c>
      <c r="C1342" s="6">
        <v>637.06837905081147</v>
      </c>
      <c r="D1342" s="6">
        <v>1.05403240233008</v>
      </c>
      <c r="F1342" s="6">
        <v>72.231359649122808</v>
      </c>
      <c r="G1342" s="6">
        <v>3710</v>
      </c>
    </row>
    <row r="1343" spans="1:7" x14ac:dyDescent="0.25">
      <c r="A1343" s="6">
        <v>1319</v>
      </c>
      <c r="B1343" s="6">
        <v>3384.6384131276941</v>
      </c>
      <c r="C1343" s="6">
        <v>675.36158687230591</v>
      </c>
      <c r="D1343" s="6">
        <v>1.1173886811225573</v>
      </c>
      <c r="F1343" s="6">
        <v>72.286184210526315</v>
      </c>
      <c r="G1343" s="6">
        <v>3710</v>
      </c>
    </row>
    <row r="1344" spans="1:7" x14ac:dyDescent="0.25">
      <c r="A1344" s="6">
        <v>1320</v>
      </c>
      <c r="B1344" s="6">
        <v>3370.1601070617512</v>
      </c>
      <c r="C1344" s="6">
        <v>849.83989293824879</v>
      </c>
      <c r="D1344" s="6">
        <v>1.406063796925944</v>
      </c>
      <c r="F1344" s="6">
        <v>72.341008771929822</v>
      </c>
      <c r="G1344" s="6">
        <v>3710</v>
      </c>
    </row>
    <row r="1345" spans="1:7" x14ac:dyDescent="0.25">
      <c r="A1345" s="6">
        <v>1321</v>
      </c>
      <c r="B1345" s="6">
        <v>3497.6986812280056</v>
      </c>
      <c r="C1345" s="6">
        <v>402.30131877199437</v>
      </c>
      <c r="D1345" s="6">
        <v>0.66560928062006985</v>
      </c>
      <c r="F1345" s="6">
        <v>72.395833333333329</v>
      </c>
      <c r="G1345" s="6">
        <v>3710</v>
      </c>
    </row>
    <row r="1346" spans="1:7" x14ac:dyDescent="0.25">
      <c r="A1346" s="6">
        <v>1322</v>
      </c>
      <c r="B1346" s="6">
        <v>3273.0495175950596</v>
      </c>
      <c r="C1346" s="6">
        <v>566.95048240494043</v>
      </c>
      <c r="D1346" s="6">
        <v>0.93802203754302937</v>
      </c>
      <c r="F1346" s="6">
        <v>72.450657894736835</v>
      </c>
      <c r="G1346" s="6">
        <v>3710</v>
      </c>
    </row>
    <row r="1347" spans="1:7" x14ac:dyDescent="0.25">
      <c r="A1347" s="6">
        <v>1323</v>
      </c>
      <c r="B1347" s="6">
        <v>3353.2098950821105</v>
      </c>
      <c r="C1347" s="6">
        <v>-33.209895082110506</v>
      </c>
      <c r="D1347" s="6">
        <v>-5.4945915769168893E-2</v>
      </c>
      <c r="F1347" s="6">
        <v>72.505482456140342</v>
      </c>
      <c r="G1347" s="6">
        <v>3720</v>
      </c>
    </row>
    <row r="1348" spans="1:7" x14ac:dyDescent="0.25">
      <c r="A1348" s="6">
        <v>1324</v>
      </c>
      <c r="B1348" s="6">
        <v>3405.0022094643459</v>
      </c>
      <c r="C1348" s="6">
        <v>-75.002209464345924</v>
      </c>
      <c r="D1348" s="6">
        <v>-0.1240914815762079</v>
      </c>
      <c r="F1348" s="6">
        <v>72.560307017543849</v>
      </c>
      <c r="G1348" s="6">
        <v>3720</v>
      </c>
    </row>
    <row r="1349" spans="1:7" x14ac:dyDescent="0.25">
      <c r="A1349" s="6">
        <v>1325</v>
      </c>
      <c r="B1349" s="6">
        <v>3428.8972999634225</v>
      </c>
      <c r="C1349" s="6">
        <v>71.102700036577517</v>
      </c>
      <c r="D1349" s="6">
        <v>0.11763972627768961</v>
      </c>
      <c r="F1349" s="6">
        <v>72.61513157894737</v>
      </c>
      <c r="G1349" s="6">
        <v>3720</v>
      </c>
    </row>
    <row r="1350" spans="1:7" x14ac:dyDescent="0.25">
      <c r="A1350" s="6">
        <v>1326</v>
      </c>
      <c r="B1350" s="6">
        <v>3369.6304129373875</v>
      </c>
      <c r="C1350" s="6">
        <v>450.36958706261248</v>
      </c>
      <c r="D1350" s="6">
        <v>0.74513843944866398</v>
      </c>
      <c r="F1350" s="6">
        <v>72.669956140350877</v>
      </c>
      <c r="G1350" s="6">
        <v>3720</v>
      </c>
    </row>
    <row r="1351" spans="1:7" x14ac:dyDescent="0.25">
      <c r="A1351" s="6">
        <v>1327</v>
      </c>
      <c r="B1351" s="6">
        <v>3369.453848229266</v>
      </c>
      <c r="C1351" s="6">
        <v>500.54615177073401</v>
      </c>
      <c r="D1351" s="6">
        <v>0.82815578386429978</v>
      </c>
      <c r="F1351" s="6">
        <v>72.724780701754383</v>
      </c>
      <c r="G1351" s="6">
        <v>3720</v>
      </c>
    </row>
    <row r="1352" spans="1:7" x14ac:dyDescent="0.25">
      <c r="A1352" s="6">
        <v>1328</v>
      </c>
      <c r="B1352" s="6">
        <v>3414.124719383944</v>
      </c>
      <c r="C1352" s="6">
        <v>-464.12471938394401</v>
      </c>
      <c r="D1352" s="6">
        <v>-0.76789636566472064</v>
      </c>
      <c r="F1352" s="6">
        <v>72.77960526315789</v>
      </c>
      <c r="G1352" s="6">
        <v>3720</v>
      </c>
    </row>
    <row r="1353" spans="1:7" x14ac:dyDescent="0.25">
      <c r="A1353" s="6">
        <v>1329</v>
      </c>
      <c r="B1353" s="6">
        <v>3369.394993326559</v>
      </c>
      <c r="C1353" s="6">
        <v>-39.394993326558961</v>
      </c>
      <c r="D1353" s="6">
        <v>-6.517918769981608E-2</v>
      </c>
      <c r="F1353" s="6">
        <v>72.834429824561397</v>
      </c>
      <c r="G1353" s="6">
        <v>3720</v>
      </c>
    </row>
    <row r="1354" spans="1:7" x14ac:dyDescent="0.25">
      <c r="A1354" s="6">
        <v>1330</v>
      </c>
      <c r="B1354" s="6">
        <v>3416.3023507841062</v>
      </c>
      <c r="C1354" s="6">
        <v>-26.302350784106238</v>
      </c>
      <c r="D1354" s="6">
        <v>-4.3517353702605892E-2</v>
      </c>
      <c r="F1354" s="6">
        <v>72.889254385964904</v>
      </c>
      <c r="G1354" s="6">
        <v>3720</v>
      </c>
    </row>
    <row r="1355" spans="1:7" x14ac:dyDescent="0.25">
      <c r="A1355" s="6">
        <v>1331</v>
      </c>
      <c r="B1355" s="6">
        <v>3253.0977055773578</v>
      </c>
      <c r="C1355" s="6">
        <v>146.90229442264217</v>
      </c>
      <c r="D1355" s="6">
        <v>0.243050484672931</v>
      </c>
      <c r="F1355" s="6">
        <v>72.944078947368411</v>
      </c>
      <c r="G1355" s="6">
        <v>3720</v>
      </c>
    </row>
    <row r="1356" spans="1:7" x14ac:dyDescent="0.25">
      <c r="A1356" s="6">
        <v>1332</v>
      </c>
      <c r="B1356" s="6">
        <v>3319.2506162201221</v>
      </c>
      <c r="C1356" s="6">
        <v>240.74938377987792</v>
      </c>
      <c r="D1356" s="6">
        <v>0.3983209019463072</v>
      </c>
      <c r="F1356" s="6">
        <v>72.998903508771932</v>
      </c>
      <c r="G1356" s="6">
        <v>3720</v>
      </c>
    </row>
    <row r="1357" spans="1:7" x14ac:dyDescent="0.25">
      <c r="A1357" s="6">
        <v>1333</v>
      </c>
      <c r="B1357" s="6">
        <v>3348.0306636438868</v>
      </c>
      <c r="C1357" s="6">
        <v>241.96933635611322</v>
      </c>
      <c r="D1357" s="6">
        <v>0.40033931878654327</v>
      </c>
      <c r="F1357" s="6">
        <v>73.053728070175438</v>
      </c>
      <c r="G1357" s="6">
        <v>3720</v>
      </c>
    </row>
    <row r="1358" spans="1:7" x14ac:dyDescent="0.25">
      <c r="A1358" s="6">
        <v>1334</v>
      </c>
      <c r="B1358" s="6">
        <v>3399.8818329288292</v>
      </c>
      <c r="C1358" s="6">
        <v>-189.88183292882923</v>
      </c>
      <c r="D1358" s="6">
        <v>-0.31416031795363969</v>
      </c>
      <c r="F1358" s="6">
        <v>73.108552631578945</v>
      </c>
      <c r="G1358" s="6">
        <v>3720</v>
      </c>
    </row>
    <row r="1359" spans="1:7" x14ac:dyDescent="0.25">
      <c r="A1359" s="6">
        <v>1335</v>
      </c>
      <c r="B1359" s="6">
        <v>3325.0772515881235</v>
      </c>
      <c r="C1359" s="6">
        <v>-75.077251588123545</v>
      </c>
      <c r="D1359" s="6">
        <v>-0.12421563909618892</v>
      </c>
      <c r="F1359" s="6">
        <v>73.163377192982452</v>
      </c>
      <c r="G1359" s="6">
        <v>3725</v>
      </c>
    </row>
    <row r="1360" spans="1:7" x14ac:dyDescent="0.25">
      <c r="A1360" s="6">
        <v>1336</v>
      </c>
      <c r="B1360" s="6">
        <v>3359.213095158233</v>
      </c>
      <c r="C1360" s="6">
        <v>-69.213095158233045</v>
      </c>
      <c r="D1360" s="6">
        <v>-0.11451336679278853</v>
      </c>
      <c r="F1360" s="6">
        <v>73.218201754385959</v>
      </c>
      <c r="G1360" s="6">
        <v>3725</v>
      </c>
    </row>
    <row r="1361" spans="1:7" x14ac:dyDescent="0.25">
      <c r="A1361" s="6">
        <v>1337</v>
      </c>
      <c r="B1361" s="6">
        <v>3377.5758248028437</v>
      </c>
      <c r="C1361" s="6">
        <v>-27.575824802843727</v>
      </c>
      <c r="D1361" s="6">
        <v>-4.5624322002107316E-2</v>
      </c>
      <c r="F1361" s="6">
        <v>73.273026315789465</v>
      </c>
      <c r="G1361" s="6">
        <v>3730</v>
      </c>
    </row>
    <row r="1362" spans="1:7" x14ac:dyDescent="0.25">
      <c r="A1362" s="6">
        <v>1338</v>
      </c>
      <c r="B1362" s="6">
        <v>3298.003996342864</v>
      </c>
      <c r="C1362" s="6">
        <v>-108.00399634286396</v>
      </c>
      <c r="D1362" s="6">
        <v>-0.1786930814179343</v>
      </c>
      <c r="F1362" s="6">
        <v>73.327850877192972</v>
      </c>
      <c r="G1362" s="6">
        <v>3730</v>
      </c>
    </row>
    <row r="1363" spans="1:7" x14ac:dyDescent="0.25">
      <c r="A1363" s="6">
        <v>1339</v>
      </c>
      <c r="B1363" s="6">
        <v>3503.8195911095427</v>
      </c>
      <c r="C1363" s="6">
        <v>6.1804088904573291</v>
      </c>
      <c r="D1363" s="6">
        <v>1.0225513374085312E-2</v>
      </c>
      <c r="F1363" s="6">
        <v>73.382675438596493</v>
      </c>
      <c r="G1363" s="6">
        <v>3730</v>
      </c>
    </row>
    <row r="1364" spans="1:7" x14ac:dyDescent="0.25">
      <c r="A1364" s="6">
        <v>1340</v>
      </c>
      <c r="B1364" s="6">
        <v>3327.7845771126495</v>
      </c>
      <c r="C1364" s="6">
        <v>52.215422887350542</v>
      </c>
      <c r="D1364" s="6">
        <v>8.6390644135620337E-2</v>
      </c>
      <c r="F1364" s="6">
        <v>73.4375</v>
      </c>
      <c r="G1364" s="6">
        <v>3730</v>
      </c>
    </row>
    <row r="1365" spans="1:7" x14ac:dyDescent="0.25">
      <c r="A1365" s="6">
        <v>1341</v>
      </c>
      <c r="B1365" s="6">
        <v>3488.1641869894579</v>
      </c>
      <c r="C1365" s="6">
        <v>171.8358130105421</v>
      </c>
      <c r="D1365" s="6">
        <v>0.28430309955691313</v>
      </c>
      <c r="F1365" s="6">
        <v>73.492324561403507</v>
      </c>
      <c r="G1365" s="6">
        <v>3730</v>
      </c>
    </row>
    <row r="1366" spans="1:7" x14ac:dyDescent="0.25">
      <c r="A1366" s="6">
        <v>1342</v>
      </c>
      <c r="B1366" s="6">
        <v>3335.3180046591565</v>
      </c>
      <c r="C1366" s="6">
        <v>174.68199534084351</v>
      </c>
      <c r="D1366" s="6">
        <v>0.28901212059410031</v>
      </c>
      <c r="F1366" s="6">
        <v>73.547149122807014</v>
      </c>
      <c r="G1366" s="6">
        <v>3730</v>
      </c>
    </row>
    <row r="1367" spans="1:7" x14ac:dyDescent="0.25">
      <c r="A1367" s="6">
        <v>1343</v>
      </c>
      <c r="B1367" s="6">
        <v>3320.2511495661424</v>
      </c>
      <c r="C1367" s="6">
        <v>734.74885043385757</v>
      </c>
      <c r="D1367" s="6">
        <v>1.2156451668279942</v>
      </c>
      <c r="F1367" s="6">
        <v>73.60197368421052</v>
      </c>
      <c r="G1367" s="6">
        <v>3730</v>
      </c>
    </row>
    <row r="1368" spans="1:7" x14ac:dyDescent="0.25">
      <c r="A1368" s="6">
        <v>1344</v>
      </c>
      <c r="B1368" s="6">
        <v>3287.5278236610029</v>
      </c>
      <c r="C1368" s="6">
        <v>1022.4721763389971</v>
      </c>
      <c r="D1368" s="6">
        <v>1.6916846602055278</v>
      </c>
      <c r="F1368" s="6">
        <v>73.656798245614027</v>
      </c>
      <c r="G1368" s="6">
        <v>3730</v>
      </c>
    </row>
    <row r="1369" spans="1:7" x14ac:dyDescent="0.25">
      <c r="A1369" s="6">
        <v>1345</v>
      </c>
      <c r="B1369" s="6">
        <v>3433.8411117908176</v>
      </c>
      <c r="C1369" s="6">
        <v>-743.84111179081765</v>
      </c>
      <c r="D1369" s="6">
        <v>-1.2306883527650649</v>
      </c>
      <c r="F1369" s="6">
        <v>73.711622807017534</v>
      </c>
      <c r="G1369" s="6">
        <v>3730</v>
      </c>
    </row>
    <row r="1370" spans="1:7" x14ac:dyDescent="0.25">
      <c r="A1370" s="6">
        <v>1346</v>
      </c>
      <c r="B1370" s="6">
        <v>3452.3804061435499</v>
      </c>
      <c r="C1370" s="6">
        <v>-452.38040614354986</v>
      </c>
      <c r="D1370" s="6">
        <v>-0.74846534835864542</v>
      </c>
      <c r="F1370" s="6">
        <v>73.766447368421041</v>
      </c>
      <c r="G1370" s="6">
        <v>3740</v>
      </c>
    </row>
    <row r="1371" spans="1:7" x14ac:dyDescent="0.25">
      <c r="A1371" s="6">
        <v>1347</v>
      </c>
      <c r="B1371" s="6">
        <v>3414.6544135083077</v>
      </c>
      <c r="C1371" s="6">
        <v>-314.6544135083077</v>
      </c>
      <c r="D1371" s="6">
        <v>-0.52059709488025252</v>
      </c>
      <c r="F1371" s="6">
        <v>73.821271929824562</v>
      </c>
      <c r="G1371" s="6">
        <v>3740</v>
      </c>
    </row>
    <row r="1372" spans="1:7" x14ac:dyDescent="0.25">
      <c r="A1372" s="6">
        <v>1348</v>
      </c>
      <c r="B1372" s="6">
        <v>3234.8526857381612</v>
      </c>
      <c r="C1372" s="6">
        <v>-74.852685738161199</v>
      </c>
      <c r="D1372" s="6">
        <v>-0.12384409392128984</v>
      </c>
      <c r="F1372" s="6">
        <v>73.876096491228068</v>
      </c>
      <c r="G1372" s="6">
        <v>3740</v>
      </c>
    </row>
    <row r="1373" spans="1:7" x14ac:dyDescent="0.25">
      <c r="A1373" s="6">
        <v>1349</v>
      </c>
      <c r="B1373" s="6">
        <v>3349.0311969899071</v>
      </c>
      <c r="C1373" s="6">
        <v>-29.03119698990713</v>
      </c>
      <c r="D1373" s="6">
        <v>-4.8032241611773691E-2</v>
      </c>
      <c r="F1373" s="6">
        <v>73.930921052631575</v>
      </c>
      <c r="G1373" s="6">
        <v>3740</v>
      </c>
    </row>
    <row r="1374" spans="1:7" x14ac:dyDescent="0.25">
      <c r="A1374" s="6">
        <v>1350</v>
      </c>
      <c r="B1374" s="6">
        <v>3540.42734059335</v>
      </c>
      <c r="C1374" s="6">
        <v>-10.427340593349982</v>
      </c>
      <c r="D1374" s="6">
        <v>-1.7252080336961819E-2</v>
      </c>
      <c r="F1374" s="6">
        <v>73.985745614035082</v>
      </c>
      <c r="G1374" s="6">
        <v>3740</v>
      </c>
    </row>
    <row r="1375" spans="1:7" x14ac:dyDescent="0.25">
      <c r="A1375" s="6">
        <v>1351</v>
      </c>
      <c r="B1375" s="6">
        <v>3334.4940360212572</v>
      </c>
      <c r="C1375" s="6">
        <v>725.50596397874278</v>
      </c>
      <c r="D1375" s="6">
        <v>1.2003527710112938</v>
      </c>
      <c r="F1375" s="6">
        <v>74.040570175438589</v>
      </c>
      <c r="G1375" s="6">
        <v>3740</v>
      </c>
    </row>
    <row r="1376" spans="1:7" x14ac:dyDescent="0.25">
      <c r="A1376" s="6">
        <v>1352</v>
      </c>
      <c r="B1376" s="6">
        <v>3375.8101777216311</v>
      </c>
      <c r="C1376" s="6">
        <v>-55.810177721631135</v>
      </c>
      <c r="D1376" s="6">
        <v>-9.233818163451453E-2</v>
      </c>
      <c r="F1376" s="6">
        <v>74.095394736842096</v>
      </c>
      <c r="G1376" s="6">
        <v>3740</v>
      </c>
    </row>
    <row r="1377" spans="1:7" x14ac:dyDescent="0.25">
      <c r="A1377" s="6">
        <v>1353</v>
      </c>
      <c r="B1377" s="6">
        <v>3467.564971041978</v>
      </c>
      <c r="C1377" s="6">
        <v>-107.56497104197797</v>
      </c>
      <c r="D1377" s="6">
        <v>-0.17796671214927587</v>
      </c>
      <c r="F1377" s="6">
        <v>74.150219298245602</v>
      </c>
      <c r="G1377" s="6">
        <v>3740</v>
      </c>
    </row>
    <row r="1378" spans="1:7" x14ac:dyDescent="0.25">
      <c r="A1378" s="6">
        <v>1354</v>
      </c>
      <c r="B1378" s="6">
        <v>3292.1773609748625</v>
      </c>
      <c r="C1378" s="6">
        <v>427.82263902513751</v>
      </c>
      <c r="D1378" s="6">
        <v>0.70783441591423624</v>
      </c>
      <c r="F1378" s="6">
        <v>74.205043859649123</v>
      </c>
      <c r="G1378" s="6">
        <v>3740</v>
      </c>
    </row>
    <row r="1379" spans="1:7" x14ac:dyDescent="0.25">
      <c r="A1379" s="6">
        <v>1355</v>
      </c>
      <c r="B1379" s="6">
        <v>3204.7189755521331</v>
      </c>
      <c r="C1379" s="6">
        <v>-229.71897555213309</v>
      </c>
      <c r="D1379" s="6">
        <v>-0.38007104358684202</v>
      </c>
      <c r="F1379" s="6">
        <v>74.25986842105263</v>
      </c>
      <c r="G1379" s="6">
        <v>3740</v>
      </c>
    </row>
    <row r="1380" spans="1:7" x14ac:dyDescent="0.25">
      <c r="A1380" s="6">
        <v>1356</v>
      </c>
      <c r="B1380" s="6">
        <v>3369.57155803468</v>
      </c>
      <c r="C1380" s="6">
        <v>170.42844196531996</v>
      </c>
      <c r="D1380" s="6">
        <v>0.28197459804507308</v>
      </c>
      <c r="F1380" s="6">
        <v>74.314692982456137</v>
      </c>
      <c r="G1380" s="6">
        <v>3740</v>
      </c>
    </row>
    <row r="1381" spans="1:7" x14ac:dyDescent="0.25">
      <c r="A1381" s="6">
        <v>1357</v>
      </c>
      <c r="B1381" s="6">
        <v>3273.9911960383733</v>
      </c>
      <c r="C1381" s="6">
        <v>396.00880396162665</v>
      </c>
      <c r="D1381" s="6">
        <v>0.65519828751419396</v>
      </c>
      <c r="F1381" s="6">
        <v>74.369517543859644</v>
      </c>
      <c r="G1381" s="6">
        <v>3740</v>
      </c>
    </row>
    <row r="1382" spans="1:7" x14ac:dyDescent="0.25">
      <c r="A1382" s="6">
        <v>1358</v>
      </c>
      <c r="B1382" s="6">
        <v>3335.3768595618635</v>
      </c>
      <c r="C1382" s="6">
        <v>464.62314043813649</v>
      </c>
      <c r="D1382" s="6">
        <v>0.76872100546540445</v>
      </c>
      <c r="F1382" s="6">
        <v>74.42434210526315</v>
      </c>
      <c r="G1382" s="6">
        <v>3740</v>
      </c>
    </row>
    <row r="1383" spans="1:7" x14ac:dyDescent="0.25">
      <c r="A1383" s="6">
        <v>1359</v>
      </c>
      <c r="B1383" s="6">
        <v>3288.3517922989022</v>
      </c>
      <c r="C1383" s="6">
        <v>511.64820770109782</v>
      </c>
      <c r="D1383" s="6">
        <v>0.84652418365918425</v>
      </c>
      <c r="F1383" s="6">
        <v>74.479166666666657</v>
      </c>
      <c r="G1383" s="6">
        <v>3740</v>
      </c>
    </row>
    <row r="1384" spans="1:7" x14ac:dyDescent="0.25">
      <c r="A1384" s="6">
        <v>1360</v>
      </c>
      <c r="B1384" s="6">
        <v>3327.6668673072354</v>
      </c>
      <c r="C1384" s="6">
        <v>772.33313269276459</v>
      </c>
      <c r="D1384" s="6">
        <v>1.2778285251956334</v>
      </c>
      <c r="F1384" s="6">
        <v>74.533991228070164</v>
      </c>
      <c r="G1384" s="6">
        <v>3745</v>
      </c>
    </row>
    <row r="1385" spans="1:7" x14ac:dyDescent="0.25">
      <c r="A1385" s="6">
        <v>1361</v>
      </c>
      <c r="B1385" s="6">
        <v>3485.9277006865887</v>
      </c>
      <c r="C1385" s="6">
        <v>134.07229931341135</v>
      </c>
      <c r="D1385" s="6">
        <v>0.22182320199565478</v>
      </c>
      <c r="F1385" s="6">
        <v>74.588815789473685</v>
      </c>
      <c r="G1385" s="6">
        <v>3750</v>
      </c>
    </row>
    <row r="1386" spans="1:7" x14ac:dyDescent="0.25">
      <c r="A1386" s="6">
        <v>1362</v>
      </c>
      <c r="B1386" s="6">
        <v>3384.9326876412297</v>
      </c>
      <c r="C1386" s="6">
        <v>-244.93268764122968</v>
      </c>
      <c r="D1386" s="6">
        <v>-0.40524219636877862</v>
      </c>
      <c r="F1386" s="6">
        <v>74.643640350877192</v>
      </c>
      <c r="G1386" s="6">
        <v>3750</v>
      </c>
    </row>
    <row r="1387" spans="1:7" x14ac:dyDescent="0.25">
      <c r="A1387" s="6">
        <v>1363</v>
      </c>
      <c r="B1387" s="6">
        <v>3333.0226634535802</v>
      </c>
      <c r="C1387" s="6">
        <v>136.97733654641979</v>
      </c>
      <c r="D1387" s="6">
        <v>0.22662959872519955</v>
      </c>
      <c r="F1387" s="6">
        <v>74.698464912280699</v>
      </c>
      <c r="G1387" s="6">
        <v>3750</v>
      </c>
    </row>
    <row r="1388" spans="1:7" x14ac:dyDescent="0.25">
      <c r="A1388" s="6">
        <v>1364</v>
      </c>
      <c r="B1388" s="6">
        <v>3544.3117641720173</v>
      </c>
      <c r="C1388" s="6">
        <v>775.68823582798268</v>
      </c>
      <c r="D1388" s="6">
        <v>1.2833795579167175</v>
      </c>
      <c r="F1388" s="6">
        <v>74.753289473684205</v>
      </c>
      <c r="G1388" s="6">
        <v>3750</v>
      </c>
    </row>
    <row r="1389" spans="1:7" x14ac:dyDescent="0.25">
      <c r="A1389" s="6">
        <v>1365</v>
      </c>
      <c r="B1389" s="6">
        <v>3418.4799821842685</v>
      </c>
      <c r="C1389" s="6">
        <v>261.52001781573153</v>
      </c>
      <c r="D1389" s="6">
        <v>0.43268600624382181</v>
      </c>
      <c r="F1389" s="6">
        <v>74.808114035087712</v>
      </c>
      <c r="G1389" s="6">
        <v>3750</v>
      </c>
    </row>
    <row r="1390" spans="1:7" x14ac:dyDescent="0.25">
      <c r="A1390" s="6">
        <v>1366</v>
      </c>
      <c r="B1390" s="6">
        <v>3460.9732219387843</v>
      </c>
      <c r="C1390" s="6">
        <v>-10.973221938784263</v>
      </c>
      <c r="D1390" s="6">
        <v>-1.8155243395804176E-2</v>
      </c>
      <c r="F1390" s="6">
        <v>74.862938596491219</v>
      </c>
      <c r="G1390" s="6">
        <v>3750</v>
      </c>
    </row>
    <row r="1391" spans="1:7" x14ac:dyDescent="0.25">
      <c r="A1391" s="6">
        <v>1367</v>
      </c>
      <c r="B1391" s="6">
        <v>3346.2650165626742</v>
      </c>
      <c r="C1391" s="6">
        <v>-261.26501656267419</v>
      </c>
      <c r="D1391" s="6">
        <v>-0.43226410556220635</v>
      </c>
      <c r="F1391" s="6">
        <v>74.917763157894726</v>
      </c>
      <c r="G1391" s="6">
        <v>3750</v>
      </c>
    </row>
    <row r="1392" spans="1:7" x14ac:dyDescent="0.25">
      <c r="A1392" s="6">
        <v>1368</v>
      </c>
      <c r="B1392" s="6">
        <v>3381.5779581869256</v>
      </c>
      <c r="C1392" s="6">
        <v>28.422041813074429</v>
      </c>
      <c r="D1392" s="6">
        <v>4.7024391723845781E-2</v>
      </c>
      <c r="F1392" s="6">
        <v>74.972587719298247</v>
      </c>
      <c r="G1392" s="6">
        <v>3750</v>
      </c>
    </row>
    <row r="1393" spans="1:7" x14ac:dyDescent="0.25">
      <c r="A1393" s="6">
        <v>1369</v>
      </c>
      <c r="B1393" s="6">
        <v>3344.0285302598049</v>
      </c>
      <c r="C1393" s="6">
        <v>335.97146974019506</v>
      </c>
      <c r="D1393" s="6">
        <v>0.55586625707627724</v>
      </c>
      <c r="F1393" s="6">
        <v>75.027412280701753</v>
      </c>
      <c r="G1393" s="6">
        <v>3750</v>
      </c>
    </row>
    <row r="1394" spans="1:7" x14ac:dyDescent="0.25">
      <c r="A1394" s="6">
        <v>1370</v>
      </c>
      <c r="B1394" s="6">
        <v>3428.3676058390588</v>
      </c>
      <c r="C1394" s="6">
        <v>271.6323941609412</v>
      </c>
      <c r="D1394" s="6">
        <v>0.44941697686315796</v>
      </c>
      <c r="F1394" s="6">
        <v>75.08223684210526</v>
      </c>
      <c r="G1394" s="6">
        <v>3750</v>
      </c>
    </row>
    <row r="1395" spans="1:7" x14ac:dyDescent="0.25">
      <c r="A1395" s="6">
        <v>1371</v>
      </c>
      <c r="B1395" s="6">
        <v>3261.5139566644712</v>
      </c>
      <c r="C1395" s="6">
        <v>18.486043335528848</v>
      </c>
      <c r="D1395" s="6">
        <v>3.0585239053234122E-2</v>
      </c>
      <c r="F1395" s="6">
        <v>75.137061403508767</v>
      </c>
      <c r="G1395" s="6">
        <v>3755</v>
      </c>
    </row>
    <row r="1396" spans="1:7" x14ac:dyDescent="0.25">
      <c r="A1396" s="6">
        <v>1372</v>
      </c>
      <c r="B1396" s="6">
        <v>3426.3076842443106</v>
      </c>
      <c r="C1396" s="6">
        <v>-86.307684244310622</v>
      </c>
      <c r="D1396" s="6">
        <v>-0.1427964387419722</v>
      </c>
      <c r="F1396" s="6">
        <v>75.191885964912274</v>
      </c>
      <c r="G1396" s="6">
        <v>3760</v>
      </c>
    </row>
    <row r="1397" spans="1:7" x14ac:dyDescent="0.25">
      <c r="A1397" s="6">
        <v>1373</v>
      </c>
      <c r="B1397" s="6">
        <v>3392.6426798958578</v>
      </c>
      <c r="C1397" s="6">
        <v>-292.64267989585778</v>
      </c>
      <c r="D1397" s="6">
        <v>-0.48417858593848334</v>
      </c>
      <c r="F1397" s="6">
        <v>75.24671052631578</v>
      </c>
      <c r="G1397" s="6">
        <v>3760</v>
      </c>
    </row>
    <row r="1398" spans="1:7" x14ac:dyDescent="0.25">
      <c r="A1398" s="6">
        <v>1374</v>
      </c>
      <c r="B1398" s="6">
        <v>3262.2790703996629</v>
      </c>
      <c r="C1398" s="6">
        <v>547.72092960033706</v>
      </c>
      <c r="D1398" s="6">
        <v>0.90620665884134588</v>
      </c>
      <c r="F1398" s="6">
        <v>75.301535087719287</v>
      </c>
      <c r="G1398" s="6">
        <v>3760</v>
      </c>
    </row>
    <row r="1399" spans="1:7" x14ac:dyDescent="0.25">
      <c r="A1399" s="6">
        <v>1375</v>
      </c>
      <c r="B1399" s="6">
        <v>3554.1993878268081</v>
      </c>
      <c r="C1399" s="6">
        <v>-604.19938782680811</v>
      </c>
      <c r="D1399" s="6">
        <v>-0.99965051347598055</v>
      </c>
      <c r="F1399" s="6">
        <v>75.356359649122808</v>
      </c>
      <c r="G1399" s="6">
        <v>3760</v>
      </c>
    </row>
    <row r="1400" spans="1:7" x14ac:dyDescent="0.25">
      <c r="A1400" s="6">
        <v>1376</v>
      </c>
      <c r="B1400" s="6">
        <v>3457.6773473871876</v>
      </c>
      <c r="C1400" s="6">
        <v>572.32265261281236</v>
      </c>
      <c r="D1400" s="6">
        <v>0.94691031650354851</v>
      </c>
      <c r="F1400" s="6">
        <v>75.411184210526315</v>
      </c>
      <c r="G1400" s="6">
        <v>3760</v>
      </c>
    </row>
    <row r="1401" spans="1:7" x14ac:dyDescent="0.25">
      <c r="A1401" s="6">
        <v>1377</v>
      </c>
      <c r="B1401" s="6">
        <v>3270.0479175569985</v>
      </c>
      <c r="C1401" s="6">
        <v>-1920.0479175569985</v>
      </c>
      <c r="D1401" s="6">
        <v>-3.1767276256071351</v>
      </c>
      <c r="F1401" s="6">
        <v>75.466008771929822</v>
      </c>
      <c r="G1401" s="6">
        <v>3760</v>
      </c>
    </row>
    <row r="1402" spans="1:7" x14ac:dyDescent="0.25">
      <c r="A1402" s="6">
        <v>1378</v>
      </c>
      <c r="B1402" s="6">
        <v>3287.9398079799525</v>
      </c>
      <c r="C1402" s="6">
        <v>312.06019202004745</v>
      </c>
      <c r="D1402" s="6">
        <v>0.51630494415143857</v>
      </c>
      <c r="F1402" s="6">
        <v>75.520833333333329</v>
      </c>
      <c r="G1402" s="6">
        <v>3760</v>
      </c>
    </row>
    <row r="1403" spans="1:7" x14ac:dyDescent="0.25">
      <c r="A1403" s="6">
        <v>1379</v>
      </c>
      <c r="B1403" s="6">
        <v>3463.0919984362395</v>
      </c>
      <c r="C1403" s="6">
        <v>46.908001563760536</v>
      </c>
      <c r="D1403" s="6">
        <v>7.7609492485594261E-2</v>
      </c>
      <c r="F1403" s="6">
        <v>75.575657894736835</v>
      </c>
      <c r="G1403" s="6">
        <v>3760</v>
      </c>
    </row>
    <row r="1404" spans="1:7" x14ac:dyDescent="0.25">
      <c r="A1404" s="6">
        <v>1380</v>
      </c>
      <c r="B1404" s="6">
        <v>3436.3718726072225</v>
      </c>
      <c r="C1404" s="6">
        <v>633.62812739277751</v>
      </c>
      <c r="D1404" s="6">
        <v>1.048340491007876</v>
      </c>
      <c r="F1404" s="6">
        <v>75.630482456140342</v>
      </c>
      <c r="G1404" s="6">
        <v>3760</v>
      </c>
    </row>
    <row r="1405" spans="1:7" x14ac:dyDescent="0.25">
      <c r="A1405" s="6">
        <v>1381</v>
      </c>
      <c r="B1405" s="6">
        <v>3309.3629925653318</v>
      </c>
      <c r="C1405" s="6">
        <v>-849.36299256533175</v>
      </c>
      <c r="D1405" s="6">
        <v>-1.4052747631859759</v>
      </c>
      <c r="F1405" s="6">
        <v>75.685307017543849</v>
      </c>
      <c r="G1405" s="6">
        <v>3760</v>
      </c>
    </row>
    <row r="1406" spans="1:7" x14ac:dyDescent="0.25">
      <c r="A1406" s="6">
        <v>1382</v>
      </c>
      <c r="B1406" s="6">
        <v>3492.5194497897819</v>
      </c>
      <c r="C1406" s="6">
        <v>-302.5194497897819</v>
      </c>
      <c r="D1406" s="6">
        <v>-0.50051974466004023</v>
      </c>
      <c r="F1406" s="6">
        <v>75.74013157894737</v>
      </c>
      <c r="G1406" s="6">
        <v>3760</v>
      </c>
    </row>
    <row r="1407" spans="1:7" x14ac:dyDescent="0.25">
      <c r="A1407" s="6">
        <v>1383</v>
      </c>
      <c r="B1407" s="6">
        <v>3341.6154792488146</v>
      </c>
      <c r="C1407" s="6">
        <v>458.38452075118539</v>
      </c>
      <c r="D1407" s="6">
        <v>0.75839918207549117</v>
      </c>
      <c r="F1407" s="6">
        <v>75.794956140350877</v>
      </c>
      <c r="G1407" s="6">
        <v>3765</v>
      </c>
    </row>
    <row r="1408" spans="1:7" x14ac:dyDescent="0.25">
      <c r="A1408" s="6">
        <v>1384</v>
      </c>
      <c r="B1408" s="6">
        <v>3434.7239353314239</v>
      </c>
      <c r="C1408" s="6">
        <v>15.276064668576055</v>
      </c>
      <c r="D1408" s="6">
        <v>2.5274315395717752E-2</v>
      </c>
      <c r="F1408" s="6">
        <v>75.849780701754383</v>
      </c>
      <c r="G1408" s="6">
        <v>3770</v>
      </c>
    </row>
    <row r="1409" spans="1:7" x14ac:dyDescent="0.25">
      <c r="A1409" s="6">
        <v>1385</v>
      </c>
      <c r="B1409" s="6">
        <v>3427.8379117146951</v>
      </c>
      <c r="C1409" s="6">
        <v>-357.83791171469511</v>
      </c>
      <c r="D1409" s="6">
        <v>-0.59204438037150886</v>
      </c>
      <c r="F1409" s="6">
        <v>75.90460526315789</v>
      </c>
      <c r="G1409" s="6">
        <v>3770</v>
      </c>
    </row>
    <row r="1410" spans="1:7" x14ac:dyDescent="0.25">
      <c r="A1410" s="6">
        <v>1386</v>
      </c>
      <c r="B1410" s="6">
        <v>3353.9750088173023</v>
      </c>
      <c r="C1410" s="6">
        <v>56.024991182697704</v>
      </c>
      <c r="D1410" s="6">
        <v>9.2693591439594145E-2</v>
      </c>
      <c r="F1410" s="6">
        <v>75.959429824561397</v>
      </c>
      <c r="G1410" s="6">
        <v>3770</v>
      </c>
    </row>
    <row r="1411" spans="1:7" x14ac:dyDescent="0.25">
      <c r="A1411" s="6">
        <v>1387</v>
      </c>
      <c r="B1411" s="6">
        <v>3351.0322636819483</v>
      </c>
      <c r="C1411" s="6">
        <v>708.96773631805172</v>
      </c>
      <c r="D1411" s="6">
        <v>1.1729902014587879</v>
      </c>
      <c r="F1411" s="6">
        <v>76.014254385964904</v>
      </c>
      <c r="G1411" s="6">
        <v>3770</v>
      </c>
    </row>
    <row r="1412" spans="1:7" x14ac:dyDescent="0.25">
      <c r="A1412" s="6">
        <v>1388</v>
      </c>
      <c r="B1412" s="6">
        <v>3460.8555121333702</v>
      </c>
      <c r="C1412" s="6">
        <v>159.14448786662979</v>
      </c>
      <c r="D1412" s="6">
        <v>0.263305246940023</v>
      </c>
      <c r="F1412" s="6">
        <v>76.069078947368411</v>
      </c>
      <c r="G1412" s="6">
        <v>3770</v>
      </c>
    </row>
    <row r="1413" spans="1:7" x14ac:dyDescent="0.25">
      <c r="A1413" s="6">
        <v>1389</v>
      </c>
      <c r="B1413" s="6">
        <v>3440.962555018375</v>
      </c>
      <c r="C1413" s="6">
        <v>234.03744498162496</v>
      </c>
      <c r="D1413" s="6">
        <v>0.38721597002933511</v>
      </c>
      <c r="F1413" s="6">
        <v>76.123903508771932</v>
      </c>
      <c r="G1413" s="6">
        <v>3770</v>
      </c>
    </row>
    <row r="1414" spans="1:7" x14ac:dyDescent="0.25">
      <c r="A1414" s="6">
        <v>1390</v>
      </c>
      <c r="B1414" s="6">
        <v>3220.3155247695108</v>
      </c>
      <c r="C1414" s="6">
        <v>-430.31552476951083</v>
      </c>
      <c r="D1414" s="6">
        <v>-0.71195890621430591</v>
      </c>
      <c r="F1414" s="6">
        <v>76.178728070175438</v>
      </c>
      <c r="G1414" s="6">
        <v>3770</v>
      </c>
    </row>
    <row r="1415" spans="1:7" x14ac:dyDescent="0.25">
      <c r="A1415" s="6">
        <v>1391</v>
      </c>
      <c r="B1415" s="6">
        <v>3223.3759797102794</v>
      </c>
      <c r="C1415" s="6">
        <v>226.62402028972065</v>
      </c>
      <c r="D1415" s="6">
        <v>0.37495042665211814</v>
      </c>
      <c r="F1415" s="6">
        <v>76.233552631578945</v>
      </c>
      <c r="G1415" s="6">
        <v>3770</v>
      </c>
    </row>
    <row r="1416" spans="1:7" x14ac:dyDescent="0.25">
      <c r="A1416" s="6">
        <v>1392</v>
      </c>
      <c r="B1416" s="6">
        <v>3408.8277781403062</v>
      </c>
      <c r="C1416" s="6">
        <v>1131.1722218596938</v>
      </c>
      <c r="D1416" s="6">
        <v>1.8715293580137529</v>
      </c>
      <c r="F1416" s="6">
        <v>76.288377192982452</v>
      </c>
      <c r="G1416" s="6">
        <v>3770</v>
      </c>
    </row>
    <row r="1417" spans="1:7" x14ac:dyDescent="0.25">
      <c r="A1417" s="6">
        <v>1393</v>
      </c>
      <c r="B1417" s="6">
        <v>3251.8617526205089</v>
      </c>
      <c r="C1417" s="6">
        <v>-1391.8617526205089</v>
      </c>
      <c r="D1417" s="6">
        <v>-2.3028413198152782</v>
      </c>
      <c r="F1417" s="6">
        <v>76.343201754385959</v>
      </c>
      <c r="G1417" s="6">
        <v>3780</v>
      </c>
    </row>
    <row r="1418" spans="1:7" x14ac:dyDescent="0.25">
      <c r="A1418" s="6">
        <v>1394</v>
      </c>
      <c r="B1418" s="6">
        <v>3487.4579281569727</v>
      </c>
      <c r="C1418" s="6">
        <v>1272.5420718430273</v>
      </c>
      <c r="D1418" s="6">
        <v>2.1054263893135774</v>
      </c>
      <c r="F1418" s="6">
        <v>76.398026315789465</v>
      </c>
      <c r="G1418" s="6">
        <v>3780</v>
      </c>
    </row>
    <row r="1419" spans="1:7" x14ac:dyDescent="0.25">
      <c r="A1419" s="6">
        <v>1395</v>
      </c>
      <c r="B1419" s="6">
        <v>3449.2022413973673</v>
      </c>
      <c r="C1419" s="6">
        <v>900.79775860263271</v>
      </c>
      <c r="D1419" s="6">
        <v>1.4903738071698525</v>
      </c>
      <c r="F1419" s="6">
        <v>76.452850877192972</v>
      </c>
      <c r="G1419" s="6">
        <v>3780</v>
      </c>
    </row>
    <row r="1420" spans="1:7" x14ac:dyDescent="0.25">
      <c r="A1420" s="6">
        <v>1396</v>
      </c>
      <c r="B1420" s="6">
        <v>3253.6273997017215</v>
      </c>
      <c r="C1420" s="6">
        <v>1076.3726002982785</v>
      </c>
      <c r="D1420" s="6">
        <v>1.7808631459389719</v>
      </c>
      <c r="F1420" s="6">
        <v>76.507675438596479</v>
      </c>
      <c r="G1420" s="6">
        <v>3780</v>
      </c>
    </row>
    <row r="1421" spans="1:7" x14ac:dyDescent="0.25">
      <c r="A1421" s="6">
        <v>1397</v>
      </c>
      <c r="B1421" s="6">
        <v>3487.2225085461446</v>
      </c>
      <c r="C1421" s="6">
        <v>-27.222508546144581</v>
      </c>
      <c r="D1421" s="6">
        <v>-4.5039758719613632E-2</v>
      </c>
      <c r="F1421" s="6">
        <v>76.5625</v>
      </c>
      <c r="G1421" s="6">
        <v>3780</v>
      </c>
    </row>
    <row r="1422" spans="1:7" x14ac:dyDescent="0.25">
      <c r="A1422" s="6">
        <v>1398</v>
      </c>
      <c r="B1422" s="6">
        <v>3381.7545228950471</v>
      </c>
      <c r="C1422" s="6">
        <v>478.2454771049529</v>
      </c>
      <c r="D1422" s="6">
        <v>0.79125922069383348</v>
      </c>
      <c r="F1422" s="6">
        <v>76.617324561403507</v>
      </c>
      <c r="G1422" s="6">
        <v>3780</v>
      </c>
    </row>
    <row r="1423" spans="1:7" x14ac:dyDescent="0.25">
      <c r="A1423" s="6">
        <v>1399</v>
      </c>
      <c r="B1423" s="6">
        <v>3476.8640456696976</v>
      </c>
      <c r="C1423" s="6">
        <v>-1131.8640456696976</v>
      </c>
      <c r="D1423" s="6">
        <v>-1.872673983514604</v>
      </c>
      <c r="F1423" s="6">
        <v>76.672149122807014</v>
      </c>
      <c r="G1423" s="6">
        <v>3780</v>
      </c>
    </row>
    <row r="1424" spans="1:7" x14ac:dyDescent="0.25">
      <c r="A1424" s="6">
        <v>1400</v>
      </c>
      <c r="B1424" s="6">
        <v>3260.4545684157433</v>
      </c>
      <c r="C1424" s="6">
        <v>134.54543158425668</v>
      </c>
      <c r="D1424" s="6">
        <v>0.22260600139436612</v>
      </c>
      <c r="F1424" s="6">
        <v>76.72697368421052</v>
      </c>
      <c r="G1424" s="6">
        <v>3780</v>
      </c>
    </row>
    <row r="1425" spans="1:7" x14ac:dyDescent="0.25">
      <c r="A1425" s="6">
        <v>1401</v>
      </c>
      <c r="B1425" s="6">
        <v>3445.4355276241135</v>
      </c>
      <c r="C1425" s="6">
        <v>294.56447237588645</v>
      </c>
      <c r="D1425" s="6">
        <v>0.48735819995028307</v>
      </c>
      <c r="F1425" s="6">
        <v>76.781798245614027</v>
      </c>
      <c r="G1425" s="6">
        <v>3785</v>
      </c>
    </row>
    <row r="1426" spans="1:7" x14ac:dyDescent="0.25">
      <c r="A1426" s="6">
        <v>1402</v>
      </c>
      <c r="B1426" s="6">
        <v>3398.9990093882229</v>
      </c>
      <c r="C1426" s="6">
        <v>-118.99900938822293</v>
      </c>
      <c r="D1426" s="6">
        <v>-0.19688437829428729</v>
      </c>
      <c r="F1426" s="6">
        <v>76.836622807017534</v>
      </c>
      <c r="G1426" s="6">
        <v>3790</v>
      </c>
    </row>
    <row r="1427" spans="1:7" x14ac:dyDescent="0.25">
      <c r="A1427" s="6">
        <v>1403</v>
      </c>
      <c r="B1427" s="6">
        <v>3470.1545867610894</v>
      </c>
      <c r="C1427" s="6">
        <v>-0.15458676108937652</v>
      </c>
      <c r="D1427" s="6">
        <v>-2.5576446817566177E-4</v>
      </c>
      <c r="F1427" s="6">
        <v>76.891447368421041</v>
      </c>
      <c r="G1427" s="6">
        <v>3790</v>
      </c>
    </row>
    <row r="1428" spans="1:7" x14ac:dyDescent="0.25">
      <c r="A1428" s="6">
        <v>1404</v>
      </c>
      <c r="B1428" s="6">
        <v>3358.0948520067986</v>
      </c>
      <c r="C1428" s="6">
        <v>311.90514799320135</v>
      </c>
      <c r="D1428" s="6">
        <v>0.51604842313508081</v>
      </c>
      <c r="F1428" s="6">
        <v>76.946271929824562</v>
      </c>
      <c r="G1428" s="6">
        <v>3790</v>
      </c>
    </row>
    <row r="1429" spans="1:7" x14ac:dyDescent="0.25">
      <c r="A1429" s="6">
        <v>1405</v>
      </c>
      <c r="B1429" s="6">
        <v>3415.1841076326718</v>
      </c>
      <c r="C1429" s="6">
        <v>-835.18410763267184</v>
      </c>
      <c r="D1429" s="6">
        <v>-1.3818157364325208</v>
      </c>
      <c r="F1429" s="6">
        <v>77.001096491228068</v>
      </c>
      <c r="G1429" s="6">
        <v>3790</v>
      </c>
    </row>
    <row r="1430" spans="1:7" x14ac:dyDescent="0.25">
      <c r="A1430" s="6">
        <v>1406</v>
      </c>
      <c r="B1430" s="6">
        <v>3336.5539576160054</v>
      </c>
      <c r="C1430" s="6">
        <v>673.44604238399461</v>
      </c>
      <c r="D1430" s="6">
        <v>1.1142194044402125</v>
      </c>
      <c r="F1430" s="6">
        <v>77.055921052631575</v>
      </c>
      <c r="G1430" s="6">
        <v>3800</v>
      </c>
    </row>
    <row r="1431" spans="1:7" x14ac:dyDescent="0.25">
      <c r="A1431" s="6">
        <v>1407</v>
      </c>
      <c r="B1431" s="6">
        <v>3485.9277006865887</v>
      </c>
      <c r="C1431" s="6">
        <v>804.07229931341135</v>
      </c>
      <c r="D1431" s="6">
        <v>1.3303411143323904</v>
      </c>
      <c r="F1431" s="6">
        <v>77.110745614035082</v>
      </c>
      <c r="G1431" s="6">
        <v>3800</v>
      </c>
    </row>
    <row r="1432" spans="1:7" x14ac:dyDescent="0.25">
      <c r="A1432" s="6">
        <v>1408</v>
      </c>
      <c r="B1432" s="6">
        <v>3321.3105378148698</v>
      </c>
      <c r="C1432" s="6">
        <v>358.6894621851302</v>
      </c>
      <c r="D1432" s="6">
        <v>0.59345327432633876</v>
      </c>
      <c r="F1432" s="6">
        <v>77.165570175438589</v>
      </c>
      <c r="G1432" s="6">
        <v>3800</v>
      </c>
    </row>
    <row r="1433" spans="1:7" x14ac:dyDescent="0.25">
      <c r="A1433" s="6">
        <v>1409</v>
      </c>
      <c r="B1433" s="6">
        <v>3397.1156525015963</v>
      </c>
      <c r="C1433" s="6">
        <v>642.88434749840371</v>
      </c>
      <c r="D1433" s="6">
        <v>1.0636549474073058</v>
      </c>
      <c r="F1433" s="6">
        <v>77.220394736842096</v>
      </c>
      <c r="G1433" s="6">
        <v>3800</v>
      </c>
    </row>
    <row r="1434" spans="1:7" x14ac:dyDescent="0.25">
      <c r="A1434" s="6">
        <v>1410</v>
      </c>
      <c r="B1434" s="6">
        <v>3475.9223672263843</v>
      </c>
      <c r="C1434" s="6">
        <v>544.07763277361573</v>
      </c>
      <c r="D1434" s="6">
        <v>0.90017880840495756</v>
      </c>
      <c r="F1434" s="6">
        <v>77.275219298245602</v>
      </c>
      <c r="G1434" s="6">
        <v>3800</v>
      </c>
    </row>
    <row r="1435" spans="1:7" x14ac:dyDescent="0.25">
      <c r="A1435" s="6">
        <v>1411</v>
      </c>
      <c r="B1435" s="6">
        <v>3433.8411117908176</v>
      </c>
      <c r="C1435" s="6">
        <v>596.15888820918235</v>
      </c>
      <c r="D1435" s="6">
        <v>0.98634747190840621</v>
      </c>
      <c r="F1435" s="6">
        <v>77.330043859649123</v>
      </c>
      <c r="G1435" s="6">
        <v>3800</v>
      </c>
    </row>
    <row r="1436" spans="1:7" x14ac:dyDescent="0.25">
      <c r="A1436" s="6">
        <v>1412</v>
      </c>
      <c r="B1436" s="6">
        <v>3239.1490936357786</v>
      </c>
      <c r="C1436" s="6">
        <v>10.850906364221373</v>
      </c>
      <c r="D1436" s="6">
        <v>1.7952871746012053E-2</v>
      </c>
      <c r="F1436" s="6">
        <v>77.38486842105263</v>
      </c>
      <c r="G1436" s="6">
        <v>3800</v>
      </c>
    </row>
    <row r="1437" spans="1:7" x14ac:dyDescent="0.25">
      <c r="A1437" s="6">
        <v>1413</v>
      </c>
      <c r="B1437" s="6">
        <v>3296.8268982887225</v>
      </c>
      <c r="C1437" s="6">
        <v>373.17310171127747</v>
      </c>
      <c r="D1437" s="6">
        <v>0.61741651887941729</v>
      </c>
      <c r="F1437" s="6">
        <v>77.439692982456137</v>
      </c>
      <c r="G1437" s="6">
        <v>3800</v>
      </c>
    </row>
    <row r="1438" spans="1:7" x14ac:dyDescent="0.25">
      <c r="A1438" s="6">
        <v>1414</v>
      </c>
      <c r="B1438" s="6">
        <v>3395.6442799339193</v>
      </c>
      <c r="C1438" s="6">
        <v>634.35572006608072</v>
      </c>
      <c r="D1438" s="6">
        <v>1.0495442962485351</v>
      </c>
      <c r="F1438" s="6">
        <v>77.494517543859644</v>
      </c>
      <c r="G1438" s="6">
        <v>3800</v>
      </c>
    </row>
    <row r="1439" spans="1:7" x14ac:dyDescent="0.25">
      <c r="A1439" s="6">
        <v>1415</v>
      </c>
      <c r="B1439" s="6">
        <v>3312.3057377006858</v>
      </c>
      <c r="C1439" s="6">
        <v>397.69426229931423</v>
      </c>
      <c r="D1439" s="6">
        <v>0.65798688566019992</v>
      </c>
      <c r="F1439" s="6">
        <v>77.54934210526315</v>
      </c>
      <c r="G1439" s="6">
        <v>3800</v>
      </c>
    </row>
    <row r="1440" spans="1:7" x14ac:dyDescent="0.25">
      <c r="A1440" s="6">
        <v>1416</v>
      </c>
      <c r="B1440" s="6">
        <v>3318.2500828741013</v>
      </c>
      <c r="C1440" s="6">
        <v>741.74991712589872</v>
      </c>
      <c r="D1440" s="6">
        <v>1.2272284621020118</v>
      </c>
      <c r="F1440" s="6">
        <v>77.604166666666657</v>
      </c>
      <c r="G1440" s="6">
        <v>3810</v>
      </c>
    </row>
    <row r="1441" spans="1:7" x14ac:dyDescent="0.25">
      <c r="A1441" s="6">
        <v>1417</v>
      </c>
      <c r="B1441" s="6">
        <v>3327.5491575018209</v>
      </c>
      <c r="C1441" s="6">
        <v>-727.5491575018209</v>
      </c>
      <c r="D1441" s="6">
        <v>-1.2037332435765213</v>
      </c>
      <c r="F1441" s="6">
        <v>77.658991228070164</v>
      </c>
      <c r="G1441" s="6">
        <v>3810</v>
      </c>
    </row>
    <row r="1442" spans="1:7" x14ac:dyDescent="0.25">
      <c r="A1442" s="6">
        <v>1418</v>
      </c>
      <c r="B1442" s="6">
        <v>3463.6805474633102</v>
      </c>
      <c r="C1442" s="6">
        <v>196.31945253668982</v>
      </c>
      <c r="D1442" s="6">
        <v>0.32481138757770484</v>
      </c>
      <c r="F1442" s="6">
        <v>77.713815789473685</v>
      </c>
      <c r="G1442" s="6">
        <v>3810</v>
      </c>
    </row>
    <row r="1443" spans="1:7" x14ac:dyDescent="0.25">
      <c r="A1443" s="6">
        <v>1419</v>
      </c>
      <c r="B1443" s="6">
        <v>3510.882179434393</v>
      </c>
      <c r="C1443" s="6">
        <v>429.11782056560696</v>
      </c>
      <c r="D1443" s="6">
        <v>0.70997729940280074</v>
      </c>
      <c r="F1443" s="6">
        <v>77.768640350877192</v>
      </c>
      <c r="G1443" s="6">
        <v>3810</v>
      </c>
    </row>
    <row r="1444" spans="1:7" x14ac:dyDescent="0.25">
      <c r="A1444" s="6">
        <v>1420</v>
      </c>
      <c r="B1444" s="6">
        <v>3271.8724195409181</v>
      </c>
      <c r="C1444" s="6">
        <v>1118.1275804590819</v>
      </c>
      <c r="D1444" s="6">
        <v>1.8499469421143684</v>
      </c>
      <c r="F1444" s="6">
        <v>77.823464912280699</v>
      </c>
      <c r="G1444" s="6">
        <v>3810</v>
      </c>
    </row>
    <row r="1445" spans="1:7" x14ac:dyDescent="0.25">
      <c r="A1445" s="6">
        <v>1421</v>
      </c>
      <c r="B1445" s="6">
        <v>3389.2879504415541</v>
      </c>
      <c r="C1445" s="6">
        <v>-179.28795044155413</v>
      </c>
      <c r="D1445" s="6">
        <v>-0.29663269332925923</v>
      </c>
      <c r="F1445" s="6">
        <v>77.878289473684205</v>
      </c>
      <c r="G1445" s="6">
        <v>3810</v>
      </c>
    </row>
    <row r="1446" spans="1:7" x14ac:dyDescent="0.25">
      <c r="A1446" s="6">
        <v>1422</v>
      </c>
      <c r="B1446" s="6">
        <v>3378.2232287326219</v>
      </c>
      <c r="C1446" s="6">
        <v>-1178.2232287326219</v>
      </c>
      <c r="D1446" s="6">
        <v>-1.9493754534049763</v>
      </c>
      <c r="F1446" s="6">
        <v>77.933114035087712</v>
      </c>
      <c r="G1446" s="6">
        <v>3810</v>
      </c>
    </row>
    <row r="1447" spans="1:7" x14ac:dyDescent="0.25">
      <c r="A1447" s="6">
        <v>1423</v>
      </c>
      <c r="B1447" s="6">
        <v>3370.5132364779938</v>
      </c>
      <c r="C1447" s="6">
        <v>-630.51323647799381</v>
      </c>
      <c r="D1447" s="6">
        <v>-1.043186890449648</v>
      </c>
      <c r="F1447" s="6">
        <v>77.987938596491219</v>
      </c>
      <c r="G1447" s="6">
        <v>3810</v>
      </c>
    </row>
    <row r="1448" spans="1:7" x14ac:dyDescent="0.25">
      <c r="A1448" s="6">
        <v>1424</v>
      </c>
      <c r="B1448" s="6">
        <v>3484.2797634107901</v>
      </c>
      <c r="C1448" s="6">
        <v>-284.27976341079011</v>
      </c>
      <c r="D1448" s="6">
        <v>-0.47034210426225398</v>
      </c>
      <c r="F1448" s="6">
        <v>78.042763157894726</v>
      </c>
      <c r="G1448" s="6">
        <v>3810</v>
      </c>
    </row>
    <row r="1449" spans="1:7" x14ac:dyDescent="0.25">
      <c r="A1449" s="6">
        <v>1425</v>
      </c>
      <c r="B1449" s="6">
        <v>3413.8304448704084</v>
      </c>
      <c r="C1449" s="6">
        <v>516.16955512959157</v>
      </c>
      <c r="D1449" s="6">
        <v>0.8540047726328901</v>
      </c>
      <c r="F1449" s="6">
        <v>78.097587719298247</v>
      </c>
      <c r="G1449" s="6">
        <v>3810</v>
      </c>
    </row>
    <row r="1450" spans="1:7" x14ac:dyDescent="0.25">
      <c r="A1450" s="6">
        <v>1426</v>
      </c>
      <c r="B1450" s="6">
        <v>3328.9616751667909</v>
      </c>
      <c r="C1450" s="6">
        <v>191.03832483320912</v>
      </c>
      <c r="D1450" s="6">
        <v>0.31607373883644196</v>
      </c>
      <c r="F1450" s="6">
        <v>78.152412280701753</v>
      </c>
      <c r="G1450" s="6">
        <v>3820</v>
      </c>
    </row>
    <row r="1451" spans="1:7" x14ac:dyDescent="0.25">
      <c r="A1451" s="6">
        <v>1427</v>
      </c>
      <c r="B1451" s="6">
        <v>3432.3108843204336</v>
      </c>
      <c r="C1451" s="6">
        <v>287.68911567956638</v>
      </c>
      <c r="D1451" s="6">
        <v>0.47598289241061875</v>
      </c>
      <c r="F1451" s="6">
        <v>78.20723684210526</v>
      </c>
      <c r="G1451" s="6">
        <v>3820</v>
      </c>
    </row>
    <row r="1452" spans="1:7" x14ac:dyDescent="0.25">
      <c r="A1452" s="6">
        <v>1428</v>
      </c>
      <c r="B1452" s="6">
        <v>3568.0891448656803</v>
      </c>
      <c r="C1452" s="6">
        <v>-518.08914486568028</v>
      </c>
      <c r="D1452" s="6">
        <v>-0.85718074219526641</v>
      </c>
      <c r="F1452" s="6">
        <v>78.262061403508767</v>
      </c>
      <c r="G1452" s="6">
        <v>3820</v>
      </c>
    </row>
    <row r="1453" spans="1:7" x14ac:dyDescent="0.25">
      <c r="A1453" s="6">
        <v>1429</v>
      </c>
      <c r="B1453" s="6">
        <v>3442.375072683345</v>
      </c>
      <c r="C1453" s="6">
        <v>67.624927316654976</v>
      </c>
      <c r="D1453" s="6">
        <v>0.1118857361954953</v>
      </c>
      <c r="F1453" s="6">
        <v>78.316885964912274</v>
      </c>
      <c r="G1453" s="6">
        <v>3820</v>
      </c>
    </row>
    <row r="1454" spans="1:7" x14ac:dyDescent="0.25">
      <c r="A1454" s="6">
        <v>1430</v>
      </c>
      <c r="B1454" s="6">
        <v>3458.1481866088443</v>
      </c>
      <c r="C1454" s="6">
        <v>-738.1481866088443</v>
      </c>
      <c r="D1454" s="6">
        <v>-1.2212693833056465</v>
      </c>
      <c r="F1454" s="6">
        <v>78.37171052631578</v>
      </c>
      <c r="G1454" s="6">
        <v>3820</v>
      </c>
    </row>
    <row r="1455" spans="1:7" x14ac:dyDescent="0.25">
      <c r="A1455" s="6">
        <v>1431</v>
      </c>
      <c r="B1455" s="6">
        <v>3329.7267889019831</v>
      </c>
      <c r="C1455" s="6">
        <v>400.27321109801687</v>
      </c>
      <c r="D1455" s="6">
        <v>0.6622537676577539</v>
      </c>
      <c r="F1455" s="6">
        <v>78.426535087719287</v>
      </c>
      <c r="G1455" s="6">
        <v>3820</v>
      </c>
    </row>
    <row r="1456" spans="1:7" x14ac:dyDescent="0.25">
      <c r="A1456" s="6">
        <v>1432</v>
      </c>
      <c r="B1456" s="6">
        <v>3549.1378661939984</v>
      </c>
      <c r="C1456" s="6">
        <v>500.86213380600157</v>
      </c>
      <c r="D1456" s="6">
        <v>0.82867857751515162</v>
      </c>
      <c r="F1456" s="6">
        <v>78.481359649122808</v>
      </c>
      <c r="G1456" s="6">
        <v>3820</v>
      </c>
    </row>
    <row r="1457" spans="1:7" x14ac:dyDescent="0.25">
      <c r="A1457" s="6">
        <v>1433</v>
      </c>
      <c r="B1457" s="6">
        <v>3341.6154792488146</v>
      </c>
      <c r="C1457" s="6">
        <v>178.38452075118539</v>
      </c>
      <c r="D1457" s="6">
        <v>0.29513796497954198</v>
      </c>
      <c r="F1457" s="6">
        <v>78.536184210526315</v>
      </c>
      <c r="G1457" s="6">
        <v>3820</v>
      </c>
    </row>
    <row r="1458" spans="1:7" x14ac:dyDescent="0.25">
      <c r="A1458" s="6">
        <v>1434</v>
      </c>
      <c r="B1458" s="6">
        <v>3261.5728115671782</v>
      </c>
      <c r="C1458" s="6">
        <v>738.42718843282182</v>
      </c>
      <c r="D1458" s="6">
        <v>1.2217309930361744</v>
      </c>
      <c r="F1458" s="6">
        <v>78.591008771929822</v>
      </c>
      <c r="G1458" s="6">
        <v>3820</v>
      </c>
    </row>
    <row r="1459" spans="1:7" x14ac:dyDescent="0.25">
      <c r="A1459" s="6">
        <v>1435</v>
      </c>
      <c r="B1459" s="6">
        <v>3294.0607178614891</v>
      </c>
      <c r="C1459" s="6">
        <v>-514.06071786148914</v>
      </c>
      <c r="D1459" s="6">
        <v>-0.85051569220618151</v>
      </c>
      <c r="F1459" s="6">
        <v>78.645833333333329</v>
      </c>
      <c r="G1459" s="6">
        <v>3820</v>
      </c>
    </row>
    <row r="1460" spans="1:7" x14ac:dyDescent="0.25">
      <c r="A1460" s="6">
        <v>1436</v>
      </c>
      <c r="B1460" s="6">
        <v>3400.9412211775571</v>
      </c>
      <c r="C1460" s="6">
        <v>559.05877882244295</v>
      </c>
      <c r="D1460" s="6">
        <v>0.92496517966235714</v>
      </c>
      <c r="F1460" s="6">
        <v>78.700657894736835</v>
      </c>
      <c r="G1460" s="6">
        <v>3830</v>
      </c>
    </row>
    <row r="1461" spans="1:7" x14ac:dyDescent="0.25">
      <c r="A1461" s="6">
        <v>1437</v>
      </c>
      <c r="B1461" s="6">
        <v>3338.9081537242887</v>
      </c>
      <c r="C1461" s="6">
        <v>-58.908153724288695</v>
      </c>
      <c r="D1461" s="6">
        <v>-9.746379639710448E-2</v>
      </c>
      <c r="F1461" s="6">
        <v>78.755482456140342</v>
      </c>
      <c r="G1461" s="6">
        <v>3830</v>
      </c>
    </row>
    <row r="1462" spans="1:7" x14ac:dyDescent="0.25">
      <c r="A1462" s="6">
        <v>1438</v>
      </c>
      <c r="B1462" s="6">
        <v>3374.5742247647827</v>
      </c>
      <c r="C1462" s="6">
        <v>225.42577523521732</v>
      </c>
      <c r="D1462" s="6">
        <v>0.37296792500094522</v>
      </c>
      <c r="F1462" s="6">
        <v>78.810307017543849</v>
      </c>
      <c r="G1462" s="6">
        <v>3830</v>
      </c>
    </row>
    <row r="1463" spans="1:7" x14ac:dyDescent="0.25">
      <c r="A1463" s="6">
        <v>1439</v>
      </c>
      <c r="B1463" s="6">
        <v>3296.5326237751869</v>
      </c>
      <c r="C1463" s="6">
        <v>133.46737622481305</v>
      </c>
      <c r="D1463" s="6">
        <v>0.2208223541161066</v>
      </c>
      <c r="F1463" s="6">
        <v>78.86513157894737</v>
      </c>
      <c r="G1463" s="6">
        <v>3830</v>
      </c>
    </row>
    <row r="1464" spans="1:7" x14ac:dyDescent="0.25">
      <c r="A1464" s="6">
        <v>1440</v>
      </c>
      <c r="B1464" s="6">
        <v>3218.3733129801772</v>
      </c>
      <c r="C1464" s="6">
        <v>-98.373312980177161</v>
      </c>
      <c r="D1464" s="6">
        <v>-0.16275907393199146</v>
      </c>
      <c r="F1464" s="6">
        <v>78.919956140350877</v>
      </c>
      <c r="G1464" s="6">
        <v>3830</v>
      </c>
    </row>
    <row r="1465" spans="1:7" x14ac:dyDescent="0.25">
      <c r="A1465" s="6">
        <v>1441</v>
      </c>
      <c r="B1465" s="6">
        <v>3285.0559177473051</v>
      </c>
      <c r="C1465" s="6">
        <v>-45.055917747305102</v>
      </c>
      <c r="D1465" s="6">
        <v>-7.4545211760684071E-2</v>
      </c>
      <c r="F1465" s="6">
        <v>78.974780701754383</v>
      </c>
      <c r="G1465" s="6">
        <v>3830</v>
      </c>
    </row>
    <row r="1466" spans="1:7" x14ac:dyDescent="0.25">
      <c r="A1466" s="6">
        <v>1442</v>
      </c>
      <c r="B1466" s="6">
        <v>3243.7986309496382</v>
      </c>
      <c r="C1466" s="6">
        <v>806.20136905036179</v>
      </c>
      <c r="D1466" s="6">
        <v>1.3338636694667541</v>
      </c>
      <c r="F1466" s="6">
        <v>79.02960526315789</v>
      </c>
      <c r="G1466" s="6">
        <v>3830</v>
      </c>
    </row>
    <row r="1467" spans="1:7" x14ac:dyDescent="0.25">
      <c r="A1467" s="6">
        <v>1443</v>
      </c>
      <c r="B1467" s="6">
        <v>3295.296670818338</v>
      </c>
      <c r="C1467" s="6">
        <v>-235.29667081833804</v>
      </c>
      <c r="D1467" s="6">
        <v>-0.38929936464974357</v>
      </c>
      <c r="F1467" s="6">
        <v>79.084429824561397</v>
      </c>
      <c r="G1467" s="6">
        <v>3840</v>
      </c>
    </row>
    <row r="1468" spans="1:7" x14ac:dyDescent="0.25">
      <c r="A1468" s="6">
        <v>1444</v>
      </c>
      <c r="B1468" s="6">
        <v>3264.2212821889971</v>
      </c>
      <c r="C1468" s="6">
        <v>-254.22128218899707</v>
      </c>
      <c r="D1468" s="6">
        <v>-0.42061021642345547</v>
      </c>
      <c r="F1468" s="6">
        <v>79.139254385964904</v>
      </c>
      <c r="G1468" s="6">
        <v>3840</v>
      </c>
    </row>
    <row r="1469" spans="1:7" x14ac:dyDescent="0.25">
      <c r="A1469" s="6">
        <v>1445</v>
      </c>
      <c r="B1469" s="6">
        <v>3279.9355412117889</v>
      </c>
      <c r="C1469" s="6">
        <v>770.06445878821114</v>
      </c>
      <c r="D1469" s="6">
        <v>1.2740749943591432</v>
      </c>
      <c r="F1469" s="6">
        <v>79.194078947368411</v>
      </c>
      <c r="G1469" s="6">
        <v>3840</v>
      </c>
    </row>
    <row r="1470" spans="1:7" x14ac:dyDescent="0.25">
      <c r="A1470" s="6">
        <v>1446</v>
      </c>
      <c r="B1470" s="6">
        <v>3456.8533787492884</v>
      </c>
      <c r="C1470" s="6">
        <v>-296.85337874928837</v>
      </c>
      <c r="D1470" s="6">
        <v>-0.49114520549442897</v>
      </c>
      <c r="F1470" s="6">
        <v>79.248903508771917</v>
      </c>
      <c r="G1470" s="6">
        <v>3840</v>
      </c>
    </row>
    <row r="1471" spans="1:7" x14ac:dyDescent="0.25">
      <c r="A1471" s="6">
        <v>1447</v>
      </c>
      <c r="B1471" s="6">
        <v>3431.5457705852414</v>
      </c>
      <c r="C1471" s="6">
        <v>-241.54577058524137</v>
      </c>
      <c r="D1471" s="6">
        <v>-0.39963852737749228</v>
      </c>
      <c r="F1471" s="6">
        <v>79.303728070175438</v>
      </c>
      <c r="G1471" s="6">
        <v>3840</v>
      </c>
    </row>
    <row r="1472" spans="1:7" x14ac:dyDescent="0.25">
      <c r="A1472" s="6">
        <v>1448</v>
      </c>
      <c r="B1472" s="6">
        <v>3318.9563417065865</v>
      </c>
      <c r="C1472" s="6">
        <v>-428.9563417065865</v>
      </c>
      <c r="D1472" s="6">
        <v>-0.70971013192863974</v>
      </c>
      <c r="F1472" s="6">
        <v>79.358552631578945</v>
      </c>
      <c r="G1472" s="6">
        <v>3840</v>
      </c>
    </row>
    <row r="1473" spans="1:7" x14ac:dyDescent="0.25">
      <c r="A1473" s="6">
        <v>1449</v>
      </c>
      <c r="B1473" s="6">
        <v>3374.103385543126</v>
      </c>
      <c r="C1473" s="6">
        <v>-374.10338554312602</v>
      </c>
      <c r="D1473" s="6">
        <v>-0.61895567752294178</v>
      </c>
      <c r="F1473" s="6">
        <v>79.413377192982452</v>
      </c>
      <c r="G1473" s="6">
        <v>3840</v>
      </c>
    </row>
    <row r="1474" spans="1:7" x14ac:dyDescent="0.25">
      <c r="A1474" s="6">
        <v>1450</v>
      </c>
      <c r="B1474" s="6">
        <v>3414.2424291893581</v>
      </c>
      <c r="C1474" s="6">
        <v>5.757570810641937</v>
      </c>
      <c r="D1474" s="6">
        <v>9.5259259330503377E-3</v>
      </c>
      <c r="F1474" s="6">
        <v>79.468201754385959</v>
      </c>
      <c r="G1474" s="6">
        <v>3840</v>
      </c>
    </row>
    <row r="1475" spans="1:7" x14ac:dyDescent="0.25">
      <c r="A1475" s="6">
        <v>1451</v>
      </c>
      <c r="B1475" s="6">
        <v>3221.5514777263597</v>
      </c>
      <c r="C1475" s="6">
        <v>-601.55147772635974</v>
      </c>
      <c r="D1475" s="6">
        <v>-0.99526953470492918</v>
      </c>
      <c r="F1475" s="6">
        <v>79.523026315789465</v>
      </c>
      <c r="G1475" s="6">
        <v>3840</v>
      </c>
    </row>
    <row r="1476" spans="1:7" x14ac:dyDescent="0.25">
      <c r="A1476" s="6">
        <v>1452</v>
      </c>
      <c r="B1476" s="6">
        <v>3292.7070550992262</v>
      </c>
      <c r="C1476" s="6">
        <v>627.29294490077382</v>
      </c>
      <c r="D1476" s="6">
        <v>1.0378589040372668</v>
      </c>
      <c r="F1476" s="6">
        <v>79.577850877192972</v>
      </c>
      <c r="G1476" s="6">
        <v>3840</v>
      </c>
    </row>
    <row r="1477" spans="1:7" x14ac:dyDescent="0.25">
      <c r="A1477" s="6">
        <v>1453</v>
      </c>
      <c r="B1477" s="6">
        <v>3440.3740059913043</v>
      </c>
      <c r="C1477" s="6">
        <v>739.62599400869567</v>
      </c>
      <c r="D1477" s="6">
        <v>1.2237144220723915</v>
      </c>
      <c r="F1477" s="6">
        <v>79.632675438596479</v>
      </c>
      <c r="G1477" s="6">
        <v>3840</v>
      </c>
    </row>
    <row r="1478" spans="1:7" x14ac:dyDescent="0.25">
      <c r="A1478" s="6">
        <v>1454</v>
      </c>
      <c r="B1478" s="6">
        <v>3264.3978468971181</v>
      </c>
      <c r="C1478" s="6">
        <v>-1094.3978468971181</v>
      </c>
      <c r="D1478" s="6">
        <v>-1.8106859947883758</v>
      </c>
      <c r="F1478" s="6">
        <v>79.6875</v>
      </c>
      <c r="G1478" s="6">
        <v>3840</v>
      </c>
    </row>
    <row r="1479" spans="1:7" x14ac:dyDescent="0.25">
      <c r="A1479" s="6">
        <v>1455</v>
      </c>
      <c r="B1479" s="6">
        <v>3350.267149946756</v>
      </c>
      <c r="C1479" s="6">
        <v>29.732850053243965</v>
      </c>
      <c r="D1479" s="6">
        <v>4.9193129654989849E-2</v>
      </c>
      <c r="F1479" s="6">
        <v>79.742324561403507</v>
      </c>
      <c r="G1479" s="6">
        <v>3845</v>
      </c>
    </row>
    <row r="1480" spans="1:7" x14ac:dyDescent="0.25">
      <c r="A1480" s="6">
        <v>1456</v>
      </c>
      <c r="B1480" s="6">
        <v>3397.9396211394956</v>
      </c>
      <c r="C1480" s="6">
        <v>232.06037886050444</v>
      </c>
      <c r="D1480" s="6">
        <v>0.38394490553808702</v>
      </c>
      <c r="F1480" s="6">
        <v>79.797149122807014</v>
      </c>
      <c r="G1480" s="6">
        <v>3850</v>
      </c>
    </row>
    <row r="1481" spans="1:7" x14ac:dyDescent="0.25">
      <c r="A1481" s="6">
        <v>1457</v>
      </c>
      <c r="B1481" s="6">
        <v>3275.874552925</v>
      </c>
      <c r="C1481" s="6">
        <v>474.12544707500001</v>
      </c>
      <c r="D1481" s="6">
        <v>0.78444261310044838</v>
      </c>
      <c r="F1481" s="6">
        <v>79.85197368421052</v>
      </c>
      <c r="G1481" s="6">
        <v>3850</v>
      </c>
    </row>
    <row r="1482" spans="1:7" x14ac:dyDescent="0.25">
      <c r="A1482" s="6">
        <v>1458</v>
      </c>
      <c r="B1482" s="6">
        <v>3275.2860038979288</v>
      </c>
      <c r="C1482" s="6">
        <v>-185.28600389792882</v>
      </c>
      <c r="D1482" s="6">
        <v>-0.30655649884499747</v>
      </c>
      <c r="F1482" s="6">
        <v>79.906798245614027</v>
      </c>
      <c r="G1482" s="6">
        <v>3850</v>
      </c>
    </row>
    <row r="1483" spans="1:7" x14ac:dyDescent="0.25">
      <c r="A1483" s="6">
        <v>1459</v>
      </c>
      <c r="B1483" s="6">
        <v>3250.0961055392963</v>
      </c>
      <c r="C1483" s="6">
        <v>-200.09610553929633</v>
      </c>
      <c r="D1483" s="6">
        <v>-0.33105987638676398</v>
      </c>
      <c r="F1483" s="6">
        <v>79.961622807017534</v>
      </c>
      <c r="G1483" s="6">
        <v>3850</v>
      </c>
    </row>
    <row r="1484" spans="1:7" x14ac:dyDescent="0.25">
      <c r="A1484" s="6">
        <v>1460</v>
      </c>
      <c r="B1484" s="6">
        <v>3394.9968760041411</v>
      </c>
      <c r="C1484" s="6">
        <v>-714.99687600414109</v>
      </c>
      <c r="D1484" s="6">
        <v>-1.1829654392767137</v>
      </c>
      <c r="F1484" s="6">
        <v>80.016447368421041</v>
      </c>
      <c r="G1484" s="6">
        <v>3850</v>
      </c>
    </row>
    <row r="1485" spans="1:7" x14ac:dyDescent="0.25">
      <c r="A1485" s="6">
        <v>1461</v>
      </c>
      <c r="B1485" s="6">
        <v>3352.2093617360897</v>
      </c>
      <c r="C1485" s="6">
        <v>-62.209361736089704</v>
      </c>
      <c r="D1485" s="6">
        <v>-0.10292565940222531</v>
      </c>
      <c r="F1485" s="6">
        <v>80.071271929824562</v>
      </c>
      <c r="G1485" s="6">
        <v>3850</v>
      </c>
    </row>
    <row r="1486" spans="1:7" x14ac:dyDescent="0.25">
      <c r="A1486" s="6">
        <v>1462</v>
      </c>
      <c r="B1486" s="6">
        <v>3303.8306317108654</v>
      </c>
      <c r="C1486" s="6">
        <v>96.169368289134582</v>
      </c>
      <c r="D1486" s="6">
        <v>0.15911263786061811</v>
      </c>
      <c r="F1486" s="6">
        <v>80.126096491228068</v>
      </c>
      <c r="G1486" s="6">
        <v>3860</v>
      </c>
    </row>
    <row r="1487" spans="1:7" x14ac:dyDescent="0.25">
      <c r="A1487" s="6">
        <v>1463</v>
      </c>
      <c r="B1487" s="6">
        <v>3503.5841714987146</v>
      </c>
      <c r="C1487" s="6">
        <v>-323.58417149871457</v>
      </c>
      <c r="D1487" s="6">
        <v>-0.53537141829099599</v>
      </c>
      <c r="F1487" s="6">
        <v>80.180921052631575</v>
      </c>
      <c r="G1487" s="6">
        <v>3860</v>
      </c>
    </row>
    <row r="1488" spans="1:7" x14ac:dyDescent="0.25">
      <c r="A1488" s="6">
        <v>1464</v>
      </c>
      <c r="B1488" s="6">
        <v>3239.2668034411927</v>
      </c>
      <c r="C1488" s="6">
        <v>-517.26680344119268</v>
      </c>
      <c r="D1488" s="6">
        <v>-0.85582017473392158</v>
      </c>
      <c r="F1488" s="6">
        <v>80.235745614035082</v>
      </c>
      <c r="G1488" s="6">
        <v>3860</v>
      </c>
    </row>
    <row r="1489" spans="1:7" x14ac:dyDescent="0.25">
      <c r="A1489" s="6">
        <v>1465</v>
      </c>
      <c r="B1489" s="6">
        <v>3239.7964975655564</v>
      </c>
      <c r="C1489" s="6">
        <v>-569.79649756555636</v>
      </c>
      <c r="D1489" s="6">
        <v>-0.94273078199724536</v>
      </c>
      <c r="F1489" s="6">
        <v>80.290570175438589</v>
      </c>
      <c r="G1489" s="6">
        <v>3860</v>
      </c>
    </row>
    <row r="1490" spans="1:7" x14ac:dyDescent="0.25">
      <c r="A1490" s="6">
        <v>1466</v>
      </c>
      <c r="B1490" s="6">
        <v>3399.5875584152941</v>
      </c>
      <c r="C1490" s="6">
        <v>20.412441584705903</v>
      </c>
      <c r="D1490" s="6">
        <v>3.3772473330110082E-2</v>
      </c>
      <c r="F1490" s="6">
        <v>80.345394736842096</v>
      </c>
      <c r="G1490" s="6">
        <v>3860</v>
      </c>
    </row>
    <row r="1491" spans="1:7" x14ac:dyDescent="0.25">
      <c r="A1491" s="6">
        <v>1467</v>
      </c>
      <c r="B1491" s="6">
        <v>3255.8638860045908</v>
      </c>
      <c r="C1491" s="6">
        <v>-465.86388600459077</v>
      </c>
      <c r="D1491" s="6">
        <v>-0.77077382439834019</v>
      </c>
      <c r="F1491" s="6">
        <v>80.400219298245602</v>
      </c>
      <c r="G1491" s="6">
        <v>3860</v>
      </c>
    </row>
    <row r="1492" spans="1:7" x14ac:dyDescent="0.25">
      <c r="A1492" s="6">
        <v>1468</v>
      </c>
      <c r="B1492" s="6">
        <v>3211.1930148499127</v>
      </c>
      <c r="C1492" s="6">
        <v>683.80698515008726</v>
      </c>
      <c r="D1492" s="6">
        <v>1.131361629283361</v>
      </c>
      <c r="F1492" s="6">
        <v>80.455043859649123</v>
      </c>
      <c r="G1492" s="6">
        <v>3860</v>
      </c>
    </row>
    <row r="1493" spans="1:7" x14ac:dyDescent="0.25">
      <c r="A1493" s="6">
        <v>1469</v>
      </c>
      <c r="B1493" s="6">
        <v>3233.9698621975549</v>
      </c>
      <c r="C1493" s="6">
        <v>521.0301378024451</v>
      </c>
      <c r="D1493" s="6">
        <v>0.86204662779296726</v>
      </c>
      <c r="F1493" s="6">
        <v>80.50986842105263</v>
      </c>
      <c r="G1493" s="6">
        <v>3860</v>
      </c>
    </row>
    <row r="1494" spans="1:7" x14ac:dyDescent="0.25">
      <c r="A1494" s="6">
        <v>1470</v>
      </c>
      <c r="B1494" s="6">
        <v>3233.2047484623627</v>
      </c>
      <c r="C1494" s="6">
        <v>86.795251537637341</v>
      </c>
      <c r="D1494" s="6">
        <v>0.14360312094812475</v>
      </c>
      <c r="F1494" s="6">
        <v>80.564692982456137</v>
      </c>
      <c r="G1494" s="6">
        <v>3860</v>
      </c>
    </row>
    <row r="1495" spans="1:7" x14ac:dyDescent="0.25">
      <c r="A1495" s="6">
        <v>1471</v>
      </c>
      <c r="B1495" s="6">
        <v>3380.7539895490263</v>
      </c>
      <c r="C1495" s="6">
        <v>619.2460104509737</v>
      </c>
      <c r="D1495" s="6">
        <v>1.0245452160118891</v>
      </c>
      <c r="F1495" s="6">
        <v>80.619517543859644</v>
      </c>
      <c r="G1495" s="6">
        <v>3860</v>
      </c>
    </row>
    <row r="1496" spans="1:7" x14ac:dyDescent="0.25">
      <c r="A1496" s="6">
        <v>1472</v>
      </c>
      <c r="B1496" s="6">
        <v>3242.5038230900823</v>
      </c>
      <c r="C1496" s="6">
        <v>-782.50382309008228</v>
      </c>
      <c r="D1496" s="6">
        <v>-1.2946559766676602</v>
      </c>
      <c r="F1496" s="6">
        <v>80.67434210526315</v>
      </c>
      <c r="G1496" s="6">
        <v>3865</v>
      </c>
    </row>
    <row r="1497" spans="1:7" x14ac:dyDescent="0.25">
      <c r="A1497" s="6">
        <v>1473</v>
      </c>
      <c r="B1497" s="6">
        <v>3434.3119510124743</v>
      </c>
      <c r="C1497" s="6">
        <v>-774.31195101247431</v>
      </c>
      <c r="D1497" s="6">
        <v>-1.2811024887070637</v>
      </c>
      <c r="F1497" s="6">
        <v>80.729166666666657</v>
      </c>
      <c r="G1497" s="6">
        <v>3870</v>
      </c>
    </row>
    <row r="1498" spans="1:7" x14ac:dyDescent="0.25">
      <c r="A1498" s="6">
        <v>1474</v>
      </c>
      <c r="B1498" s="6">
        <v>3425.2482959955832</v>
      </c>
      <c r="C1498" s="6">
        <v>-145.24829599558325</v>
      </c>
      <c r="D1498" s="6">
        <v>-0.2403139370858092</v>
      </c>
      <c r="F1498" s="6">
        <v>80.783991228070164</v>
      </c>
      <c r="G1498" s="6">
        <v>3870</v>
      </c>
    </row>
    <row r="1499" spans="1:7" x14ac:dyDescent="0.25">
      <c r="A1499" s="6">
        <v>1475</v>
      </c>
      <c r="B1499" s="6">
        <v>3389.5233700523822</v>
      </c>
      <c r="C1499" s="6">
        <v>-1199.5233700523822</v>
      </c>
      <c r="D1499" s="6">
        <v>-1.9846166298053616</v>
      </c>
      <c r="F1499" s="6">
        <v>80.838815789473685</v>
      </c>
      <c r="G1499" s="6">
        <v>3870</v>
      </c>
    </row>
    <row r="1500" spans="1:7" x14ac:dyDescent="0.25">
      <c r="A1500" s="6">
        <v>1476</v>
      </c>
      <c r="B1500" s="6">
        <v>3401.5297702046278</v>
      </c>
      <c r="C1500" s="6">
        <v>348.47022979537223</v>
      </c>
      <c r="D1500" s="6">
        <v>0.57654550991681874</v>
      </c>
      <c r="F1500" s="6">
        <v>80.893640350877192</v>
      </c>
      <c r="G1500" s="6">
        <v>3870</v>
      </c>
    </row>
    <row r="1501" spans="1:7" x14ac:dyDescent="0.25">
      <c r="A1501" s="6">
        <v>1477</v>
      </c>
      <c r="B1501" s="6">
        <v>3273.0495175950596</v>
      </c>
      <c r="C1501" s="6">
        <v>846.95048240494043</v>
      </c>
      <c r="D1501" s="6">
        <v>1.4012832546389786</v>
      </c>
      <c r="F1501" s="6">
        <v>80.948464912280699</v>
      </c>
      <c r="G1501" s="6">
        <v>3870</v>
      </c>
    </row>
    <row r="1502" spans="1:7" x14ac:dyDescent="0.25">
      <c r="A1502" s="6">
        <v>1478</v>
      </c>
      <c r="B1502" s="6">
        <v>3331.4335810804887</v>
      </c>
      <c r="C1502" s="6">
        <v>128.56641891951131</v>
      </c>
      <c r="D1502" s="6">
        <v>0.21271369895114456</v>
      </c>
      <c r="F1502" s="6">
        <v>81.003289473684205</v>
      </c>
      <c r="G1502" s="6">
        <v>3870</v>
      </c>
    </row>
    <row r="1503" spans="1:7" x14ac:dyDescent="0.25">
      <c r="A1503" s="6">
        <v>1479</v>
      </c>
      <c r="B1503" s="6">
        <v>3279.8766863090818</v>
      </c>
      <c r="C1503" s="6">
        <v>-229.87668630908183</v>
      </c>
      <c r="D1503" s="6">
        <v>-0.38033197671974633</v>
      </c>
      <c r="F1503" s="6">
        <v>81.058114035087712</v>
      </c>
      <c r="G1503" s="6">
        <v>3870</v>
      </c>
    </row>
    <row r="1504" spans="1:7" x14ac:dyDescent="0.25">
      <c r="A1504" s="6">
        <v>1480</v>
      </c>
      <c r="B1504" s="6">
        <v>3273.7557764275448</v>
      </c>
      <c r="C1504" s="6">
        <v>106.24422357245521</v>
      </c>
      <c r="D1504" s="6">
        <v>0.17578152971996336</v>
      </c>
      <c r="F1504" s="6">
        <v>81.112938596491219</v>
      </c>
      <c r="G1504" s="6">
        <v>3870</v>
      </c>
    </row>
    <row r="1505" spans="1:7" x14ac:dyDescent="0.25">
      <c r="A1505" s="6">
        <v>1481</v>
      </c>
      <c r="B1505" s="6">
        <v>3296.7680433860151</v>
      </c>
      <c r="C1505" s="6">
        <v>-496.76804338601505</v>
      </c>
      <c r="D1505" s="6">
        <v>-0.82190488711920939</v>
      </c>
      <c r="F1505" s="6">
        <v>81.167763157894726</v>
      </c>
      <c r="G1505" s="6">
        <v>3870</v>
      </c>
    </row>
    <row r="1506" spans="1:7" x14ac:dyDescent="0.25">
      <c r="A1506" s="6">
        <v>1482</v>
      </c>
      <c r="B1506" s="6">
        <v>3346.7358557843309</v>
      </c>
      <c r="C1506" s="6">
        <v>33.264144215669148</v>
      </c>
      <c r="D1506" s="6">
        <v>5.5035671196450239E-2</v>
      </c>
      <c r="F1506" s="6">
        <v>81.222587719298247</v>
      </c>
      <c r="G1506" s="6">
        <v>3870</v>
      </c>
    </row>
    <row r="1507" spans="1:7" x14ac:dyDescent="0.25">
      <c r="A1507" s="6">
        <v>1483</v>
      </c>
      <c r="B1507" s="6">
        <v>3454.9700218626617</v>
      </c>
      <c r="C1507" s="6">
        <v>-414.97002186266172</v>
      </c>
      <c r="D1507" s="6">
        <v>-0.68656970495153324</v>
      </c>
      <c r="F1507" s="6">
        <v>81.277412280701753</v>
      </c>
      <c r="G1507" s="6">
        <v>3870</v>
      </c>
    </row>
    <row r="1508" spans="1:7" x14ac:dyDescent="0.25">
      <c r="A1508" s="6">
        <v>1484</v>
      </c>
      <c r="B1508" s="6">
        <v>3264.5744116052392</v>
      </c>
      <c r="C1508" s="6">
        <v>-494.57441160523922</v>
      </c>
      <c r="D1508" s="6">
        <v>-0.81827551380270025</v>
      </c>
      <c r="F1508" s="6">
        <v>81.33223684210526</v>
      </c>
      <c r="G1508" s="6">
        <v>3870</v>
      </c>
    </row>
    <row r="1509" spans="1:7" x14ac:dyDescent="0.25">
      <c r="A1509" s="6">
        <v>1485</v>
      </c>
      <c r="B1509" s="6">
        <v>3253.4508349936004</v>
      </c>
      <c r="C1509" s="6">
        <v>416.54916500639956</v>
      </c>
      <c r="D1509" s="6">
        <v>0.68918240414702159</v>
      </c>
      <c r="F1509" s="6">
        <v>81.387061403508767</v>
      </c>
      <c r="G1509" s="6">
        <v>3875</v>
      </c>
    </row>
    <row r="1510" spans="1:7" x14ac:dyDescent="0.25">
      <c r="A1510" s="6">
        <v>1486</v>
      </c>
      <c r="B1510" s="6">
        <v>3276.1099725358281</v>
      </c>
      <c r="C1510" s="6">
        <v>403.89002746417191</v>
      </c>
      <c r="D1510" s="6">
        <v>0.66823780605703076</v>
      </c>
      <c r="F1510" s="6">
        <v>81.441885964912274</v>
      </c>
      <c r="G1510" s="6">
        <v>3880</v>
      </c>
    </row>
    <row r="1511" spans="1:7" x14ac:dyDescent="0.25">
      <c r="A1511" s="6">
        <v>1487</v>
      </c>
      <c r="B1511" s="6">
        <v>3331.1393065669531</v>
      </c>
      <c r="C1511" s="6">
        <v>-401.13930656695311</v>
      </c>
      <c r="D1511" s="6">
        <v>-0.66368672637582782</v>
      </c>
      <c r="F1511" s="6">
        <v>81.49671052631578</v>
      </c>
      <c r="G1511" s="6">
        <v>3880</v>
      </c>
    </row>
    <row r="1512" spans="1:7" x14ac:dyDescent="0.25">
      <c r="A1512" s="6">
        <v>1488</v>
      </c>
      <c r="B1512" s="6">
        <v>3353.5630244983531</v>
      </c>
      <c r="C1512" s="6">
        <v>146.43697550164688</v>
      </c>
      <c r="D1512" s="6">
        <v>0.24228061249550939</v>
      </c>
      <c r="F1512" s="6">
        <v>81.551535087719287</v>
      </c>
      <c r="G1512" s="6">
        <v>3880</v>
      </c>
    </row>
    <row r="1513" spans="1:7" x14ac:dyDescent="0.25">
      <c r="A1513" s="6">
        <v>1489</v>
      </c>
      <c r="B1513" s="6">
        <v>3286.4095805095681</v>
      </c>
      <c r="C1513" s="6">
        <v>223.59041949043194</v>
      </c>
      <c r="D1513" s="6">
        <v>0.3699313209433262</v>
      </c>
      <c r="F1513" s="6">
        <v>81.606359649122808</v>
      </c>
      <c r="G1513" s="6">
        <v>3880</v>
      </c>
    </row>
    <row r="1514" spans="1:7" x14ac:dyDescent="0.25">
      <c r="A1514" s="6">
        <v>1490</v>
      </c>
      <c r="B1514" s="6">
        <v>3480.3953398321228</v>
      </c>
      <c r="C1514" s="6">
        <v>-1180.3953398321228</v>
      </c>
      <c r="D1514" s="6">
        <v>-1.9529692206607705</v>
      </c>
      <c r="F1514" s="6">
        <v>81.661184210526315</v>
      </c>
      <c r="G1514" s="6">
        <v>3880</v>
      </c>
    </row>
    <row r="1515" spans="1:7" x14ac:dyDescent="0.25">
      <c r="A1515" s="6">
        <v>1491</v>
      </c>
      <c r="B1515" s="6">
        <v>3217.0785051206212</v>
      </c>
      <c r="C1515" s="6">
        <v>-37.07850512062123</v>
      </c>
      <c r="D1515" s="6">
        <v>-6.1346547893847768E-2</v>
      </c>
      <c r="F1515" s="6">
        <v>81.716008771929822</v>
      </c>
      <c r="G1515" s="6">
        <v>3880</v>
      </c>
    </row>
    <row r="1516" spans="1:7" x14ac:dyDescent="0.25">
      <c r="A1516" s="6">
        <v>1492</v>
      </c>
      <c r="B1516" s="6">
        <v>3360.2136285042534</v>
      </c>
      <c r="C1516" s="6">
        <v>89.786371495746607</v>
      </c>
      <c r="D1516" s="6">
        <v>0.14855194192053076</v>
      </c>
      <c r="F1516" s="6">
        <v>81.770833333333329</v>
      </c>
      <c r="G1516" s="6">
        <v>3880</v>
      </c>
    </row>
    <row r="1517" spans="1:7" x14ac:dyDescent="0.25">
      <c r="A1517" s="6">
        <v>1493</v>
      </c>
      <c r="B1517" s="6">
        <v>3256.8644193506111</v>
      </c>
      <c r="C1517" s="6">
        <v>-141.86441935061112</v>
      </c>
      <c r="D1517" s="6">
        <v>-0.23471529846776512</v>
      </c>
      <c r="F1517" s="6">
        <v>81.825657894736835</v>
      </c>
      <c r="G1517" s="6">
        <v>3890</v>
      </c>
    </row>
    <row r="1518" spans="1:7" x14ac:dyDescent="0.25">
      <c r="A1518" s="6">
        <v>1494</v>
      </c>
      <c r="B1518" s="6">
        <v>3330.1387732209328</v>
      </c>
      <c r="C1518" s="6">
        <v>389.86122677906724</v>
      </c>
      <c r="D1518" s="6">
        <v>0.64502709434353767</v>
      </c>
      <c r="F1518" s="6">
        <v>81.880482456140342</v>
      </c>
      <c r="G1518" s="6">
        <v>3890</v>
      </c>
    </row>
    <row r="1519" spans="1:7" x14ac:dyDescent="0.25">
      <c r="A1519" s="6">
        <v>1495</v>
      </c>
      <c r="B1519" s="6">
        <v>3298.062851245571</v>
      </c>
      <c r="C1519" s="6">
        <v>111.93714875442902</v>
      </c>
      <c r="D1519" s="6">
        <v>0.1852004991793825</v>
      </c>
      <c r="F1519" s="6">
        <v>81.935307017543849</v>
      </c>
      <c r="G1519" s="6">
        <v>3890</v>
      </c>
    </row>
    <row r="1520" spans="1:7" x14ac:dyDescent="0.25">
      <c r="A1520" s="6">
        <v>1496</v>
      </c>
      <c r="B1520" s="6">
        <v>3322.7819103825473</v>
      </c>
      <c r="C1520" s="6">
        <v>-322.78191038254727</v>
      </c>
      <c r="D1520" s="6">
        <v>-0.53404407378705154</v>
      </c>
      <c r="F1520" s="6">
        <v>81.99013157894737</v>
      </c>
      <c r="G1520" s="6">
        <v>3890</v>
      </c>
    </row>
    <row r="1521" spans="1:7" x14ac:dyDescent="0.25">
      <c r="A1521" s="6">
        <v>1497</v>
      </c>
      <c r="B1521" s="6">
        <v>3439.1969079371625</v>
      </c>
      <c r="C1521" s="6">
        <v>-219.19690793716245</v>
      </c>
      <c r="D1521" s="6">
        <v>-0.36266223698085215</v>
      </c>
      <c r="F1521" s="6">
        <v>82.044956140350877</v>
      </c>
      <c r="G1521" s="6">
        <v>3890</v>
      </c>
    </row>
    <row r="1522" spans="1:7" x14ac:dyDescent="0.25">
      <c r="A1522" s="6">
        <v>1498</v>
      </c>
      <c r="B1522" s="6">
        <v>3254.0393840206712</v>
      </c>
      <c r="C1522" s="6">
        <v>415.96061597932885</v>
      </c>
      <c r="D1522" s="6">
        <v>0.6882086472234451</v>
      </c>
      <c r="F1522" s="6">
        <v>82.099780701754383</v>
      </c>
      <c r="G1522" s="6">
        <v>3890</v>
      </c>
    </row>
    <row r="1523" spans="1:7" x14ac:dyDescent="0.25">
      <c r="A1523" s="6">
        <v>1499</v>
      </c>
      <c r="B1523" s="6">
        <v>3268.9296744055637</v>
      </c>
      <c r="C1523" s="6">
        <v>501.07032559443633</v>
      </c>
      <c r="D1523" s="6">
        <v>0.82902303173407899</v>
      </c>
      <c r="F1523" s="6">
        <v>82.15460526315789</v>
      </c>
      <c r="G1523" s="6">
        <v>3890</v>
      </c>
    </row>
    <row r="1524" spans="1:7" x14ac:dyDescent="0.25">
      <c r="A1524" s="6">
        <v>1500</v>
      </c>
      <c r="B1524" s="6">
        <v>3277.5813451035056</v>
      </c>
      <c r="C1524" s="6">
        <v>-467.58134510350556</v>
      </c>
      <c r="D1524" s="6">
        <v>-0.77361536794289654</v>
      </c>
      <c r="F1524" s="6">
        <v>82.209429824561397</v>
      </c>
      <c r="G1524" s="6">
        <v>3895</v>
      </c>
    </row>
    <row r="1525" spans="1:7" x14ac:dyDescent="0.25">
      <c r="A1525" s="6">
        <v>1501</v>
      </c>
      <c r="B1525" s="6">
        <v>3255.3930467829341</v>
      </c>
      <c r="C1525" s="6">
        <v>-220.39304678293411</v>
      </c>
      <c r="D1525" s="6">
        <v>-0.36464125390052332</v>
      </c>
      <c r="F1525" s="6">
        <v>82.264254385964904</v>
      </c>
      <c r="G1525" s="6">
        <v>3895</v>
      </c>
    </row>
    <row r="1526" spans="1:7" x14ac:dyDescent="0.25">
      <c r="A1526" s="6">
        <v>1502</v>
      </c>
      <c r="B1526" s="6">
        <v>3319.6037456363647</v>
      </c>
      <c r="C1526" s="6">
        <v>-299.60374563636469</v>
      </c>
      <c r="D1526" s="6">
        <v>-0.49569569946431247</v>
      </c>
      <c r="F1526" s="6">
        <v>82.319078947368411</v>
      </c>
      <c r="G1526" s="6">
        <v>3895</v>
      </c>
    </row>
    <row r="1527" spans="1:7" x14ac:dyDescent="0.25">
      <c r="A1527" s="6">
        <v>1503</v>
      </c>
      <c r="B1527" s="6">
        <v>3295.4143806237521</v>
      </c>
      <c r="C1527" s="6">
        <v>-35.414380623752095</v>
      </c>
      <c r="D1527" s="6">
        <v>-5.8593246680209272E-2</v>
      </c>
      <c r="F1527" s="6">
        <v>82.373903508771917</v>
      </c>
      <c r="G1527" s="6">
        <v>3900</v>
      </c>
    </row>
    <row r="1528" spans="1:7" x14ac:dyDescent="0.25">
      <c r="A1528" s="6">
        <v>1504</v>
      </c>
      <c r="B1528" s="6">
        <v>3359.154240255526</v>
      </c>
      <c r="C1528" s="6">
        <v>-449.15424025552602</v>
      </c>
      <c r="D1528" s="6">
        <v>-0.74312764287350486</v>
      </c>
      <c r="F1528" s="6">
        <v>82.428728070175438</v>
      </c>
      <c r="G1528" s="6">
        <v>3900</v>
      </c>
    </row>
    <row r="1529" spans="1:7" x14ac:dyDescent="0.25">
      <c r="A1529" s="6">
        <v>1505</v>
      </c>
      <c r="B1529" s="6">
        <v>3334.4940360212572</v>
      </c>
      <c r="C1529" s="6">
        <v>-514.49403602125722</v>
      </c>
      <c r="D1529" s="6">
        <v>-0.85123261898505265</v>
      </c>
      <c r="F1529" s="6">
        <v>82.483552631578945</v>
      </c>
      <c r="G1529" s="6">
        <v>3900</v>
      </c>
    </row>
    <row r="1530" spans="1:7" x14ac:dyDescent="0.25">
      <c r="A1530" s="6">
        <v>1506</v>
      </c>
      <c r="B1530" s="6">
        <v>3336.8482321295405</v>
      </c>
      <c r="C1530" s="6">
        <v>-156.84823212954052</v>
      </c>
      <c r="D1530" s="6">
        <v>-0.25950608184171037</v>
      </c>
      <c r="F1530" s="6">
        <v>82.538377192982452</v>
      </c>
      <c r="G1530" s="6">
        <v>3900</v>
      </c>
    </row>
    <row r="1531" spans="1:7" x14ac:dyDescent="0.25">
      <c r="A1531" s="6">
        <v>1507</v>
      </c>
      <c r="B1531" s="6">
        <v>3301.7118552134107</v>
      </c>
      <c r="C1531" s="6">
        <v>228.28814478658933</v>
      </c>
      <c r="D1531" s="6">
        <v>0.37770372786575585</v>
      </c>
      <c r="F1531" s="6">
        <v>82.593201754385959</v>
      </c>
      <c r="G1531" s="6">
        <v>3900</v>
      </c>
    </row>
    <row r="1532" spans="1:7" x14ac:dyDescent="0.25">
      <c r="A1532" s="6">
        <v>1508</v>
      </c>
      <c r="B1532" s="6">
        <v>3473.4504613126865</v>
      </c>
      <c r="C1532" s="6">
        <v>-803.45046131268646</v>
      </c>
      <c r="D1532" s="6">
        <v>-1.3293122806572035</v>
      </c>
      <c r="F1532" s="6">
        <v>82.648026315789465</v>
      </c>
      <c r="G1532" s="6">
        <v>3900</v>
      </c>
    </row>
    <row r="1533" spans="1:7" x14ac:dyDescent="0.25">
      <c r="A1533" s="6">
        <v>1509</v>
      </c>
      <c r="B1533" s="6">
        <v>3341.7331890542287</v>
      </c>
      <c r="C1533" s="6">
        <v>-2395.7331890542287</v>
      </c>
      <c r="D1533" s="6">
        <v>-3.9637509749943631</v>
      </c>
      <c r="F1533" s="6">
        <v>82.702850877192972</v>
      </c>
      <c r="G1533" s="6">
        <v>3900</v>
      </c>
    </row>
    <row r="1534" spans="1:7" x14ac:dyDescent="0.25">
      <c r="A1534" s="6">
        <v>1510</v>
      </c>
      <c r="B1534" s="6">
        <v>3374.4565149593682</v>
      </c>
      <c r="C1534" s="6">
        <v>-184.45651495936818</v>
      </c>
      <c r="D1534" s="6">
        <v>-0.30518410579055022</v>
      </c>
      <c r="F1534" s="6">
        <v>82.757675438596479</v>
      </c>
      <c r="G1534" s="6">
        <v>3900</v>
      </c>
    </row>
    <row r="1535" spans="1:7" x14ac:dyDescent="0.25">
      <c r="A1535" s="6">
        <v>1511</v>
      </c>
      <c r="B1535" s="6">
        <v>3307.0676513597555</v>
      </c>
      <c r="C1535" s="6">
        <v>752.93234864024453</v>
      </c>
      <c r="D1535" s="6">
        <v>1.2457298436499686</v>
      </c>
      <c r="F1535" s="6">
        <v>82.8125</v>
      </c>
      <c r="G1535" s="6">
        <v>3900</v>
      </c>
    </row>
    <row r="1536" spans="1:7" x14ac:dyDescent="0.25">
      <c r="A1536" s="6">
        <v>1512</v>
      </c>
      <c r="B1536" s="6">
        <v>3308.6567337328465</v>
      </c>
      <c r="C1536" s="6">
        <v>-368.65673373284653</v>
      </c>
      <c r="D1536" s="6">
        <v>-0.60994416842748489</v>
      </c>
      <c r="F1536" s="6">
        <v>82.867324561403507</v>
      </c>
      <c r="G1536" s="6">
        <v>3900</v>
      </c>
    </row>
    <row r="1537" spans="1:7" x14ac:dyDescent="0.25">
      <c r="A1537" s="6">
        <v>1513</v>
      </c>
      <c r="B1537" s="6">
        <v>3397.1745074043033</v>
      </c>
      <c r="C1537" s="6">
        <v>262.82549259569669</v>
      </c>
      <c r="D1537" s="6">
        <v>0.43484591994187438</v>
      </c>
      <c r="F1537" s="6">
        <v>82.922149122807014</v>
      </c>
      <c r="G1537" s="6">
        <v>3900</v>
      </c>
    </row>
    <row r="1538" spans="1:7" x14ac:dyDescent="0.25">
      <c r="A1538" s="6">
        <v>1514</v>
      </c>
      <c r="B1538" s="6">
        <v>3383.9321542952093</v>
      </c>
      <c r="C1538" s="6">
        <v>-313.93215429520933</v>
      </c>
      <c r="D1538" s="6">
        <v>-0.51940211387268564</v>
      </c>
      <c r="F1538" s="6">
        <v>82.97697368421052</v>
      </c>
      <c r="G1538" s="6">
        <v>3900</v>
      </c>
    </row>
    <row r="1539" spans="1:7" x14ac:dyDescent="0.25">
      <c r="A1539" s="6">
        <v>1515</v>
      </c>
      <c r="B1539" s="6">
        <v>3317.8969534578591</v>
      </c>
      <c r="C1539" s="6">
        <v>132.10304654214087</v>
      </c>
      <c r="D1539" s="6">
        <v>0.21856506472569645</v>
      </c>
      <c r="F1539" s="6">
        <v>83.031798245614027</v>
      </c>
      <c r="G1539" s="6">
        <v>3900</v>
      </c>
    </row>
    <row r="1540" spans="1:7" x14ac:dyDescent="0.25">
      <c r="A1540" s="6">
        <v>1516</v>
      </c>
      <c r="B1540" s="6">
        <v>3346.5592910762098</v>
      </c>
      <c r="C1540" s="6">
        <v>293.44070892379023</v>
      </c>
      <c r="D1540" s="6">
        <v>0.48549892843404724</v>
      </c>
      <c r="F1540" s="6">
        <v>83.086622807017534</v>
      </c>
      <c r="G1540" s="6">
        <v>3900</v>
      </c>
    </row>
    <row r="1541" spans="1:7" x14ac:dyDescent="0.25">
      <c r="A1541" s="6">
        <v>1517</v>
      </c>
      <c r="B1541" s="6">
        <v>3243.210081922567</v>
      </c>
      <c r="C1541" s="6">
        <v>-363.21008192256704</v>
      </c>
      <c r="D1541" s="6">
        <v>-0.60093265933202789</v>
      </c>
      <c r="F1541" s="6">
        <v>83.141447368421041</v>
      </c>
      <c r="G1541" s="6">
        <v>3910</v>
      </c>
    </row>
    <row r="1542" spans="1:7" x14ac:dyDescent="0.25">
      <c r="A1542" s="6">
        <v>1518</v>
      </c>
      <c r="B1542" s="6">
        <v>3539.6033719554507</v>
      </c>
      <c r="C1542" s="6">
        <v>-269.60337195545071</v>
      </c>
      <c r="D1542" s="6">
        <v>-0.44605995080447852</v>
      </c>
      <c r="F1542" s="6">
        <v>83.196271929824562</v>
      </c>
      <c r="G1542" s="6">
        <v>3910</v>
      </c>
    </row>
    <row r="1543" spans="1:7" x14ac:dyDescent="0.25">
      <c r="A1543" s="6">
        <v>1519</v>
      </c>
      <c r="B1543" s="6">
        <v>3343.9108204543909</v>
      </c>
      <c r="C1543" s="6">
        <v>396.08917954560911</v>
      </c>
      <c r="D1543" s="6">
        <v>0.65533126926726726</v>
      </c>
      <c r="F1543" s="6">
        <v>83.251096491228068</v>
      </c>
      <c r="G1543" s="6">
        <v>3910</v>
      </c>
    </row>
    <row r="1544" spans="1:7" x14ac:dyDescent="0.25">
      <c r="A1544" s="6">
        <v>1520</v>
      </c>
      <c r="B1544" s="6">
        <v>3336.2596831024698</v>
      </c>
      <c r="C1544" s="6">
        <v>383.74031689753019</v>
      </c>
      <c r="D1544" s="6">
        <v>0.63490002233833953</v>
      </c>
      <c r="F1544" s="6">
        <v>83.305921052631575</v>
      </c>
      <c r="G1544" s="6">
        <v>3910</v>
      </c>
    </row>
    <row r="1545" spans="1:7" x14ac:dyDescent="0.25">
      <c r="A1545" s="6">
        <v>1521</v>
      </c>
      <c r="B1545" s="6">
        <v>3229.3791797864023</v>
      </c>
      <c r="C1545" s="6">
        <v>-299.37917978640235</v>
      </c>
      <c r="D1545" s="6">
        <v>-0.49532415428941334</v>
      </c>
      <c r="F1545" s="6">
        <v>83.360745614035082</v>
      </c>
      <c r="G1545" s="6">
        <v>3910</v>
      </c>
    </row>
    <row r="1546" spans="1:7" x14ac:dyDescent="0.25">
      <c r="A1546" s="6">
        <v>1522</v>
      </c>
      <c r="B1546" s="6">
        <v>3321.0751182040417</v>
      </c>
      <c r="C1546" s="6">
        <v>-1206.0751182040417</v>
      </c>
      <c r="D1546" s="6">
        <v>-1.9954565256012327</v>
      </c>
      <c r="F1546" s="6">
        <v>83.415570175438589</v>
      </c>
      <c r="G1546" s="6">
        <v>3920</v>
      </c>
    </row>
    <row r="1547" spans="1:7" x14ac:dyDescent="0.25">
      <c r="A1547" s="6">
        <v>1523</v>
      </c>
      <c r="B1547" s="6">
        <v>3300.1227728403192</v>
      </c>
      <c r="C1547" s="6">
        <v>-190.12277284031916</v>
      </c>
      <c r="D1547" s="6">
        <v>-0.31455895408451046</v>
      </c>
      <c r="F1547" s="6">
        <v>83.470394736842096</v>
      </c>
      <c r="G1547" s="6">
        <v>3920</v>
      </c>
    </row>
    <row r="1548" spans="1:7" x14ac:dyDescent="0.25">
      <c r="A1548" s="6">
        <v>1524</v>
      </c>
      <c r="B1548" s="6">
        <v>3299.7696434240765</v>
      </c>
      <c r="C1548" s="6">
        <v>-99.769643424076548</v>
      </c>
      <c r="D1548" s="6">
        <v>-0.16506930872095202</v>
      </c>
      <c r="F1548" s="6">
        <v>83.525219298245602</v>
      </c>
      <c r="G1548" s="6">
        <v>3920</v>
      </c>
    </row>
    <row r="1549" spans="1:7" x14ac:dyDescent="0.25">
      <c r="A1549" s="6">
        <v>1525</v>
      </c>
      <c r="B1549" s="6">
        <v>3421.4227273196229</v>
      </c>
      <c r="C1549" s="6">
        <v>138.57727268037706</v>
      </c>
      <c r="D1549" s="6">
        <v>0.22927670001338823</v>
      </c>
      <c r="F1549" s="6">
        <v>83.580043859649123</v>
      </c>
      <c r="G1549" s="6">
        <v>3920</v>
      </c>
    </row>
    <row r="1550" spans="1:7" x14ac:dyDescent="0.25">
      <c r="A1550" s="6">
        <v>1526</v>
      </c>
      <c r="B1550" s="6">
        <v>3320.7219887877991</v>
      </c>
      <c r="C1550" s="6">
        <v>-570.72198878779909</v>
      </c>
      <c r="D1550" s="6">
        <v>-0.94426201124734455</v>
      </c>
      <c r="F1550" s="6">
        <v>83.63486842105263</v>
      </c>
      <c r="G1550" s="6">
        <v>3920</v>
      </c>
    </row>
    <row r="1551" spans="1:7" x14ac:dyDescent="0.25">
      <c r="A1551" s="6">
        <v>1527</v>
      </c>
      <c r="B1551" s="6">
        <v>3271.4604352219685</v>
      </c>
      <c r="C1551" s="6">
        <v>-1191.4604352219685</v>
      </c>
      <c r="D1551" s="6">
        <v>-1.9712764690807087</v>
      </c>
      <c r="F1551" s="6">
        <v>83.689692982456137</v>
      </c>
      <c r="G1551" s="6">
        <v>3920</v>
      </c>
    </row>
    <row r="1552" spans="1:7" x14ac:dyDescent="0.25">
      <c r="A1552" s="6">
        <v>1528</v>
      </c>
      <c r="B1552" s="6">
        <v>3285.1736275527192</v>
      </c>
      <c r="C1552" s="6">
        <v>414.82637244728085</v>
      </c>
      <c r="D1552" s="6">
        <v>0.68633203636937445</v>
      </c>
      <c r="F1552" s="6">
        <v>83.744517543859644</v>
      </c>
      <c r="G1552" s="6">
        <v>3920</v>
      </c>
    </row>
    <row r="1553" spans="1:7" x14ac:dyDescent="0.25">
      <c r="A1553" s="6">
        <v>1529</v>
      </c>
      <c r="B1553" s="6">
        <v>3244.6225995875375</v>
      </c>
      <c r="C1553" s="6">
        <v>285.37740041246252</v>
      </c>
      <c r="D1553" s="6">
        <v>0.47215814945269791</v>
      </c>
      <c r="F1553" s="6">
        <v>83.79934210526315</v>
      </c>
      <c r="G1553" s="6">
        <v>3920</v>
      </c>
    </row>
    <row r="1554" spans="1:7" x14ac:dyDescent="0.25">
      <c r="A1554" s="6">
        <v>1530</v>
      </c>
      <c r="B1554" s="6">
        <v>3368.6298795913667</v>
      </c>
      <c r="C1554" s="6">
        <v>-438.62987959136672</v>
      </c>
      <c r="D1554" s="6">
        <v>-0.72571504240766493</v>
      </c>
      <c r="F1554" s="6">
        <v>83.854166666666657</v>
      </c>
      <c r="G1554" s="6">
        <v>3920</v>
      </c>
    </row>
    <row r="1555" spans="1:7" x14ac:dyDescent="0.25">
      <c r="A1555" s="6">
        <v>1531</v>
      </c>
      <c r="B1555" s="6">
        <v>3299.9462081321981</v>
      </c>
      <c r="C1555" s="6">
        <v>-349.94620813219808</v>
      </c>
      <c r="D1555" s="6">
        <v>-0.57898752249083729</v>
      </c>
      <c r="F1555" s="6">
        <v>83.908991228070164</v>
      </c>
      <c r="G1555" s="6">
        <v>3920</v>
      </c>
    </row>
    <row r="1556" spans="1:7" x14ac:dyDescent="0.25">
      <c r="A1556" s="6">
        <v>1532</v>
      </c>
      <c r="B1556" s="6">
        <v>3247.8007643337201</v>
      </c>
      <c r="C1556" s="6">
        <v>-157.80076433372005</v>
      </c>
      <c r="D1556" s="6">
        <v>-0.26108205051396499</v>
      </c>
      <c r="F1556" s="6">
        <v>83.963815789473685</v>
      </c>
      <c r="G1556" s="6">
        <v>3920</v>
      </c>
    </row>
    <row r="1557" spans="1:7" x14ac:dyDescent="0.25">
      <c r="A1557" s="6">
        <v>1533</v>
      </c>
      <c r="B1557" s="6">
        <v>3302.4181140458954</v>
      </c>
      <c r="C1557" s="6">
        <v>-672.41811404589544</v>
      </c>
      <c r="D1557" s="6">
        <v>-1.1125186925366581</v>
      </c>
      <c r="F1557" s="6">
        <v>84.018640350877192</v>
      </c>
      <c r="G1557" s="6">
        <v>3920</v>
      </c>
    </row>
    <row r="1558" spans="1:7" x14ac:dyDescent="0.25">
      <c r="A1558" s="6">
        <v>1534</v>
      </c>
      <c r="B1558" s="6">
        <v>3360.7433226286175</v>
      </c>
      <c r="C1558" s="6">
        <v>964.25667737138247</v>
      </c>
      <c r="D1558" s="6">
        <v>1.5953668641141523</v>
      </c>
      <c r="F1558" s="6">
        <v>84.073464912280699</v>
      </c>
      <c r="G1558" s="6">
        <v>3920</v>
      </c>
    </row>
    <row r="1559" spans="1:7" x14ac:dyDescent="0.25">
      <c r="A1559" s="6">
        <v>1535</v>
      </c>
      <c r="B1559" s="6">
        <v>3385.0503974466437</v>
      </c>
      <c r="C1559" s="6">
        <v>134.94960255335627</v>
      </c>
      <c r="D1559" s="6">
        <v>0.22327470401958013</v>
      </c>
      <c r="F1559" s="6">
        <v>84.128289473684205</v>
      </c>
      <c r="G1559" s="6">
        <v>3920</v>
      </c>
    </row>
    <row r="1560" spans="1:7" x14ac:dyDescent="0.25">
      <c r="A1560" s="6">
        <v>1536</v>
      </c>
      <c r="B1560" s="6">
        <v>3381.5779581869256</v>
      </c>
      <c r="C1560" s="6">
        <v>-221.57795818692557</v>
      </c>
      <c r="D1560" s="6">
        <v>-0.366601694968966</v>
      </c>
      <c r="F1560" s="6">
        <v>84.183114035087712</v>
      </c>
      <c r="G1560" s="6">
        <v>3930</v>
      </c>
    </row>
    <row r="1561" spans="1:7" x14ac:dyDescent="0.25">
      <c r="A1561" s="6">
        <v>1537</v>
      </c>
      <c r="B1561" s="6">
        <v>3271.22501561114</v>
      </c>
      <c r="C1561" s="6">
        <v>808.77498438886005</v>
      </c>
      <c r="D1561" s="6">
        <v>1.3381217272312165</v>
      </c>
      <c r="F1561" s="6">
        <v>84.237938596491219</v>
      </c>
      <c r="G1561" s="6">
        <v>3930</v>
      </c>
    </row>
    <row r="1562" spans="1:7" x14ac:dyDescent="0.25">
      <c r="A1562" s="6">
        <v>1538</v>
      </c>
      <c r="B1562" s="6">
        <v>3323.6647339231536</v>
      </c>
      <c r="C1562" s="6">
        <v>-383.66473392315356</v>
      </c>
      <c r="D1562" s="6">
        <v>-0.63477496997869154</v>
      </c>
      <c r="F1562" s="6">
        <v>84.292763157894726</v>
      </c>
      <c r="G1562" s="6">
        <v>3930</v>
      </c>
    </row>
    <row r="1563" spans="1:7" x14ac:dyDescent="0.25">
      <c r="A1563" s="6">
        <v>1539</v>
      </c>
      <c r="B1563" s="6">
        <v>3294.4727021804388</v>
      </c>
      <c r="C1563" s="6">
        <v>1275.5272978195612</v>
      </c>
      <c r="D1563" s="6">
        <v>2.1103654586678471</v>
      </c>
      <c r="F1563" s="6">
        <v>84.347587719298247</v>
      </c>
      <c r="G1563" s="6">
        <v>3930</v>
      </c>
    </row>
    <row r="1564" spans="1:7" x14ac:dyDescent="0.25">
      <c r="A1564" s="6">
        <v>1540</v>
      </c>
      <c r="B1564" s="6">
        <v>3223.6702542238149</v>
      </c>
      <c r="C1564" s="6">
        <v>576.32974577618506</v>
      </c>
      <c r="D1564" s="6">
        <v>0.95354006956026605</v>
      </c>
      <c r="F1564" s="6">
        <v>84.402412280701753</v>
      </c>
      <c r="G1564" s="6">
        <v>3930</v>
      </c>
    </row>
    <row r="1565" spans="1:7" x14ac:dyDescent="0.25">
      <c r="A1565" s="6">
        <v>1541</v>
      </c>
      <c r="B1565" s="6">
        <v>3392.1718406742011</v>
      </c>
      <c r="C1565" s="6">
        <v>1377.8281593257989</v>
      </c>
      <c r="D1565" s="6">
        <v>2.2796226787083609</v>
      </c>
      <c r="F1565" s="6">
        <v>84.45723684210526</v>
      </c>
      <c r="G1565" s="6">
        <v>3930</v>
      </c>
    </row>
    <row r="1566" spans="1:7" x14ac:dyDescent="0.25">
      <c r="A1566" s="6">
        <v>1542</v>
      </c>
      <c r="B1566" s="6">
        <v>3237.7954308735152</v>
      </c>
      <c r="C1566" s="6">
        <v>57.204569126484785</v>
      </c>
      <c r="D1566" s="6">
        <v>9.4645208274945353E-2</v>
      </c>
      <c r="F1566" s="6">
        <v>84.512061403508767</v>
      </c>
      <c r="G1566" s="6">
        <v>3930</v>
      </c>
    </row>
    <row r="1567" spans="1:7" x14ac:dyDescent="0.25">
      <c r="A1567" s="6">
        <v>1543</v>
      </c>
      <c r="B1567" s="6">
        <v>3223.1994150021583</v>
      </c>
      <c r="C1567" s="6">
        <v>126.80058499784172</v>
      </c>
      <c r="D1567" s="6">
        <v>0.20979211905206613</v>
      </c>
      <c r="F1567" s="6">
        <v>84.566885964912274</v>
      </c>
      <c r="G1567" s="6">
        <v>3930</v>
      </c>
    </row>
    <row r="1568" spans="1:7" x14ac:dyDescent="0.25">
      <c r="A1568" s="6">
        <v>1544</v>
      </c>
      <c r="B1568" s="6">
        <v>3291.5888119477918</v>
      </c>
      <c r="C1568" s="6">
        <v>38.411188052208217</v>
      </c>
      <c r="D1568" s="6">
        <v>6.3551477597026285E-2</v>
      </c>
      <c r="F1568" s="6">
        <v>84.62171052631578</v>
      </c>
      <c r="G1568" s="6">
        <v>3930</v>
      </c>
    </row>
    <row r="1569" spans="1:7" x14ac:dyDescent="0.25">
      <c r="A1569" s="6">
        <v>1545</v>
      </c>
      <c r="B1569" s="6">
        <v>3345.3233381193609</v>
      </c>
      <c r="C1569" s="6">
        <v>-635.32333811936087</v>
      </c>
      <c r="D1569" s="6">
        <v>-1.0511452245237014</v>
      </c>
      <c r="F1569" s="6">
        <v>84.676535087719287</v>
      </c>
      <c r="G1569" s="6">
        <v>3935</v>
      </c>
    </row>
    <row r="1570" spans="1:7" x14ac:dyDescent="0.25">
      <c r="A1570" s="6">
        <v>1546</v>
      </c>
      <c r="B1570" s="6">
        <v>3433.9588215962322</v>
      </c>
      <c r="C1570" s="6">
        <v>-963.95882159623216</v>
      </c>
      <c r="D1570" s="6">
        <v>-1.5948740604394551</v>
      </c>
      <c r="F1570" s="6">
        <v>84.731359649122808</v>
      </c>
      <c r="G1570" s="6">
        <v>3940</v>
      </c>
    </row>
    <row r="1571" spans="1:7" x14ac:dyDescent="0.25">
      <c r="A1571" s="6">
        <v>1547</v>
      </c>
      <c r="B1571" s="6">
        <v>3317.0729848199599</v>
      </c>
      <c r="C1571" s="6">
        <v>442.92701518004014</v>
      </c>
      <c r="D1571" s="6">
        <v>0.73282467191779055</v>
      </c>
      <c r="F1571" s="6">
        <v>84.786184210526315</v>
      </c>
      <c r="G1571" s="6">
        <v>3940</v>
      </c>
    </row>
    <row r="1572" spans="1:7" x14ac:dyDescent="0.25">
      <c r="A1572" s="6">
        <v>1548</v>
      </c>
      <c r="B1572" s="6">
        <v>3224.2588032508856</v>
      </c>
      <c r="C1572" s="6">
        <v>-24.258803250885649</v>
      </c>
      <c r="D1572" s="6">
        <v>-4.0136295426058767E-2</v>
      </c>
      <c r="F1572" s="6">
        <v>84.841008771929822</v>
      </c>
      <c r="G1572" s="6">
        <v>3940</v>
      </c>
    </row>
    <row r="1573" spans="1:7" x14ac:dyDescent="0.25">
      <c r="A1573" s="6">
        <v>1549</v>
      </c>
      <c r="B1573" s="6">
        <v>3443.0813315158302</v>
      </c>
      <c r="C1573" s="6">
        <v>746.91866848416976</v>
      </c>
      <c r="D1573" s="6">
        <v>1.2357801836916509</v>
      </c>
      <c r="F1573" s="6">
        <v>84.895833333333329</v>
      </c>
      <c r="G1573" s="6">
        <v>3940</v>
      </c>
    </row>
    <row r="1574" spans="1:7" x14ac:dyDescent="0.25">
      <c r="A1574" s="6">
        <v>1550</v>
      </c>
      <c r="B1574" s="6">
        <v>3491.5777713464686</v>
      </c>
      <c r="C1574" s="6">
        <v>-341.57777134646858</v>
      </c>
      <c r="D1574" s="6">
        <v>-0.56514190745316739</v>
      </c>
      <c r="F1574" s="6">
        <v>84.950657894736835</v>
      </c>
      <c r="G1574" s="6">
        <v>3940</v>
      </c>
    </row>
    <row r="1575" spans="1:7" x14ac:dyDescent="0.25">
      <c r="A1575" s="6">
        <v>1551</v>
      </c>
      <c r="B1575" s="6">
        <v>3394.0551975608278</v>
      </c>
      <c r="C1575" s="6">
        <v>15.944802439172236</v>
      </c>
      <c r="D1575" s="6">
        <v>2.6380744944019246E-2</v>
      </c>
      <c r="F1575" s="6">
        <v>85.005482456140342</v>
      </c>
      <c r="G1575" s="6">
        <v>3940</v>
      </c>
    </row>
    <row r="1576" spans="1:7" x14ac:dyDescent="0.25">
      <c r="A1576" s="6">
        <v>1552</v>
      </c>
      <c r="B1576" s="6">
        <v>3319.9568750526068</v>
      </c>
      <c r="C1576" s="6">
        <v>-319.95687505260685</v>
      </c>
      <c r="D1576" s="6">
        <v>-0.52937004055388281</v>
      </c>
      <c r="F1576" s="6">
        <v>85.060307017543849</v>
      </c>
      <c r="G1576" s="6">
        <v>3940</v>
      </c>
    </row>
    <row r="1577" spans="1:7" x14ac:dyDescent="0.25">
      <c r="A1577" s="6">
        <v>1553</v>
      </c>
      <c r="B1577" s="6">
        <v>3494.9913557034797</v>
      </c>
      <c r="C1577" s="6">
        <v>595.00864429652029</v>
      </c>
      <c r="D1577" s="6">
        <v>0.98444438835505965</v>
      </c>
      <c r="F1577" s="6">
        <v>85.115131578947356</v>
      </c>
      <c r="G1577" s="6">
        <v>3940</v>
      </c>
    </row>
    <row r="1578" spans="1:7" x14ac:dyDescent="0.25">
      <c r="A1578" s="6">
        <v>1554</v>
      </c>
      <c r="B1578" s="6">
        <v>3348.0306636438868</v>
      </c>
      <c r="C1578" s="6">
        <v>801.96933635611322</v>
      </c>
      <c r="D1578" s="6">
        <v>1.3268617529784417</v>
      </c>
      <c r="F1578" s="6">
        <v>85.169956140350877</v>
      </c>
      <c r="G1578" s="6">
        <v>3940</v>
      </c>
    </row>
    <row r="1579" spans="1:7" x14ac:dyDescent="0.25">
      <c r="A1579" s="6">
        <v>1555</v>
      </c>
      <c r="B1579" s="6">
        <v>3285.4679020662547</v>
      </c>
      <c r="C1579" s="6">
        <v>314.53209793374526</v>
      </c>
      <c r="D1579" s="6">
        <v>0.5203947232304611</v>
      </c>
      <c r="F1579" s="6">
        <v>85.224780701754383</v>
      </c>
      <c r="G1579" s="6">
        <v>3950</v>
      </c>
    </row>
    <row r="1580" spans="1:7" x14ac:dyDescent="0.25">
      <c r="A1580" s="6">
        <v>1556</v>
      </c>
      <c r="B1580" s="6">
        <v>3315.2484828360402</v>
      </c>
      <c r="C1580" s="6">
        <v>-1465.2484828360402</v>
      </c>
      <c r="D1580" s="6">
        <v>-2.4242599839522039</v>
      </c>
      <c r="F1580" s="6">
        <v>85.27960526315789</v>
      </c>
      <c r="G1580" s="6">
        <v>3950</v>
      </c>
    </row>
    <row r="1581" spans="1:7" x14ac:dyDescent="0.25">
      <c r="A1581" s="6">
        <v>1557</v>
      </c>
      <c r="B1581" s="6">
        <v>3363.5095030558505</v>
      </c>
      <c r="C1581" s="6">
        <v>406.49049694414953</v>
      </c>
      <c r="D1581" s="6">
        <v>0.6725402941152997</v>
      </c>
      <c r="F1581" s="6">
        <v>85.334429824561397</v>
      </c>
      <c r="G1581" s="6">
        <v>3950</v>
      </c>
    </row>
    <row r="1582" spans="1:7" x14ac:dyDescent="0.25">
      <c r="A1582" s="6">
        <v>1558</v>
      </c>
      <c r="B1582" s="6">
        <v>3287.2924040501744</v>
      </c>
      <c r="C1582" s="6">
        <v>-277.29240405017435</v>
      </c>
      <c r="D1582" s="6">
        <v>-0.45878148782766243</v>
      </c>
      <c r="F1582" s="6">
        <v>85.389254385964904</v>
      </c>
      <c r="G1582" s="6">
        <v>3950</v>
      </c>
    </row>
    <row r="1583" spans="1:7" x14ac:dyDescent="0.25">
      <c r="A1583" s="6">
        <v>1559</v>
      </c>
      <c r="B1583" s="6">
        <v>3429.6624136986147</v>
      </c>
      <c r="C1583" s="6">
        <v>70.337586301385272</v>
      </c>
      <c r="D1583" s="6">
        <v>0.11637384227703966</v>
      </c>
      <c r="F1583" s="6">
        <v>85.444078947368411</v>
      </c>
      <c r="G1583" s="6">
        <v>3950</v>
      </c>
    </row>
    <row r="1584" spans="1:7" x14ac:dyDescent="0.25">
      <c r="A1584" s="6">
        <v>1560</v>
      </c>
      <c r="B1584" s="6">
        <v>3384.6384131276941</v>
      </c>
      <c r="C1584" s="6">
        <v>-264.63841312769409</v>
      </c>
      <c r="D1584" s="6">
        <v>-0.43784540484241496</v>
      </c>
      <c r="F1584" s="6">
        <v>85.498903508771917</v>
      </c>
      <c r="G1584" s="6">
        <v>3950</v>
      </c>
    </row>
    <row r="1585" spans="1:7" x14ac:dyDescent="0.25">
      <c r="A1585" s="6">
        <v>1561</v>
      </c>
      <c r="B1585" s="6">
        <v>3388.699401414483</v>
      </c>
      <c r="C1585" s="6">
        <v>291.30059858551704</v>
      </c>
      <c r="D1585" s="6">
        <v>0.48195810657680416</v>
      </c>
      <c r="F1585" s="6">
        <v>85.553728070175438</v>
      </c>
      <c r="G1585" s="6">
        <v>3950</v>
      </c>
    </row>
    <row r="1586" spans="1:7" x14ac:dyDescent="0.25">
      <c r="A1586" s="6">
        <v>1562</v>
      </c>
      <c r="B1586" s="6">
        <v>3421.3050175142084</v>
      </c>
      <c r="C1586" s="6">
        <v>198.69498248579157</v>
      </c>
      <c r="D1586" s="6">
        <v>0.32874171220437898</v>
      </c>
      <c r="F1586" s="6">
        <v>85.608552631578945</v>
      </c>
      <c r="G1586" s="6">
        <v>3950</v>
      </c>
    </row>
    <row r="1587" spans="1:7" x14ac:dyDescent="0.25">
      <c r="A1587" s="6">
        <v>1563</v>
      </c>
      <c r="B1587" s="6">
        <v>3313.4239808521206</v>
      </c>
      <c r="C1587" s="6">
        <v>356.57601914787938</v>
      </c>
      <c r="D1587" s="6">
        <v>0.58995657363455389</v>
      </c>
      <c r="F1587" s="6">
        <v>85.663377192982452</v>
      </c>
      <c r="G1587" s="6">
        <v>3950</v>
      </c>
    </row>
    <row r="1588" spans="1:7" x14ac:dyDescent="0.25">
      <c r="A1588" s="6">
        <v>1564</v>
      </c>
      <c r="B1588" s="6">
        <v>3207.8382853956086</v>
      </c>
      <c r="C1588" s="6">
        <v>402.16171460439136</v>
      </c>
      <c r="D1588" s="6">
        <v>0.66537830491794325</v>
      </c>
      <c r="F1588" s="6">
        <v>85.718201754385959</v>
      </c>
      <c r="G1588" s="6">
        <v>3950</v>
      </c>
    </row>
    <row r="1589" spans="1:7" x14ac:dyDescent="0.25">
      <c r="A1589" s="6">
        <v>1565</v>
      </c>
      <c r="B1589" s="6">
        <v>3254.6867879504489</v>
      </c>
      <c r="C1589" s="6">
        <v>335.31321204955111</v>
      </c>
      <c r="D1589" s="6">
        <v>0.55477716686581124</v>
      </c>
      <c r="F1589" s="6">
        <v>85.773026315789465</v>
      </c>
      <c r="G1589" s="6">
        <v>3960</v>
      </c>
    </row>
    <row r="1590" spans="1:7" x14ac:dyDescent="0.25">
      <c r="A1590" s="6">
        <v>1566</v>
      </c>
      <c r="B1590" s="6">
        <v>3383.5201699762597</v>
      </c>
      <c r="C1590" s="6">
        <v>326.47983002374031</v>
      </c>
      <c r="D1590" s="6">
        <v>0.54016229790741621</v>
      </c>
      <c r="F1590" s="6">
        <v>85.827850877192972</v>
      </c>
      <c r="G1590" s="6">
        <v>3960</v>
      </c>
    </row>
    <row r="1591" spans="1:7" x14ac:dyDescent="0.25">
      <c r="A1591" s="6">
        <v>1567</v>
      </c>
      <c r="B1591" s="6">
        <v>3348.3837930601294</v>
      </c>
      <c r="C1591" s="6">
        <v>41.616206939870608</v>
      </c>
      <c r="D1591" s="6">
        <v>6.8854195278147665E-2</v>
      </c>
      <c r="F1591" s="6">
        <v>85.882675438596479</v>
      </c>
      <c r="G1591" s="6">
        <v>3960</v>
      </c>
    </row>
    <row r="1592" spans="1:7" x14ac:dyDescent="0.25">
      <c r="A1592" s="6">
        <v>1568</v>
      </c>
      <c r="B1592" s="6">
        <v>3370.9840756996505</v>
      </c>
      <c r="C1592" s="6">
        <v>-130.98407569965048</v>
      </c>
      <c r="D1592" s="6">
        <v>-0.21671372260288579</v>
      </c>
      <c r="F1592" s="6">
        <v>85.9375</v>
      </c>
      <c r="G1592" s="6">
        <v>3960</v>
      </c>
    </row>
    <row r="1593" spans="1:7" x14ac:dyDescent="0.25">
      <c r="A1593" s="6">
        <v>1569</v>
      </c>
      <c r="B1593" s="6">
        <v>3284.9970628445981</v>
      </c>
      <c r="C1593" s="6">
        <v>-604.99706284459808</v>
      </c>
      <c r="D1593" s="6">
        <v>-1.0009702702602248</v>
      </c>
      <c r="F1593" s="6">
        <v>85.992324561403507</v>
      </c>
      <c r="G1593" s="6">
        <v>3960</v>
      </c>
    </row>
    <row r="1594" spans="1:7" x14ac:dyDescent="0.25">
      <c r="A1594" s="6">
        <v>1570</v>
      </c>
      <c r="B1594" s="6">
        <v>3194.3605126756861</v>
      </c>
      <c r="C1594" s="6">
        <v>5.6394873243139045</v>
      </c>
      <c r="D1594" s="6">
        <v>9.3305562916387048E-3</v>
      </c>
      <c r="F1594" s="6">
        <v>86.047149122807014</v>
      </c>
      <c r="G1594" s="6">
        <v>3960</v>
      </c>
    </row>
    <row r="1595" spans="1:7" x14ac:dyDescent="0.25">
      <c r="A1595" s="6">
        <v>1571</v>
      </c>
      <c r="B1595" s="6">
        <v>3341.1446400271579</v>
      </c>
      <c r="C1595" s="6">
        <v>668.85535997284205</v>
      </c>
      <c r="D1595" s="6">
        <v>1.1066241004363144</v>
      </c>
      <c r="F1595" s="6">
        <v>86.10197368421052</v>
      </c>
      <c r="G1595" s="6">
        <v>3960</v>
      </c>
    </row>
    <row r="1596" spans="1:7" x14ac:dyDescent="0.25">
      <c r="A1596" s="6">
        <v>1572</v>
      </c>
      <c r="B1596" s="6">
        <v>3300.5936120619758</v>
      </c>
      <c r="C1596" s="6">
        <v>-1090.5936120619758</v>
      </c>
      <c r="D1596" s="6">
        <v>-1.8043918717174943</v>
      </c>
      <c r="F1596" s="6">
        <v>86.156798245614027</v>
      </c>
      <c r="G1596" s="6">
        <v>3970</v>
      </c>
    </row>
    <row r="1597" spans="1:7" x14ac:dyDescent="0.25">
      <c r="A1597" s="6">
        <v>1573</v>
      </c>
      <c r="B1597" s="6">
        <v>3332.375259523802</v>
      </c>
      <c r="C1597" s="6">
        <v>67.624740476197985</v>
      </c>
      <c r="D1597" s="6">
        <v>0.11188542706714706</v>
      </c>
      <c r="F1597" s="6">
        <v>86.211622807017534</v>
      </c>
      <c r="G1597" s="6">
        <v>3970</v>
      </c>
    </row>
    <row r="1598" spans="1:7" x14ac:dyDescent="0.25">
      <c r="A1598" s="6">
        <v>1574</v>
      </c>
      <c r="B1598" s="6">
        <v>3239.9730622736774</v>
      </c>
      <c r="C1598" s="6">
        <v>-494.97306227367744</v>
      </c>
      <c r="D1598" s="6">
        <v>-0.81893508306647456</v>
      </c>
      <c r="F1598" s="6">
        <v>86.266447368421041</v>
      </c>
      <c r="G1598" s="6">
        <v>3970</v>
      </c>
    </row>
    <row r="1599" spans="1:7" x14ac:dyDescent="0.25">
      <c r="A1599" s="6">
        <v>1575</v>
      </c>
      <c r="B1599" s="6">
        <v>3336.7305223241265</v>
      </c>
      <c r="C1599" s="6">
        <v>253.26947767587353</v>
      </c>
      <c r="D1599" s="6">
        <v>0.41903545171921608</v>
      </c>
      <c r="F1599" s="6">
        <v>86.321271929824562</v>
      </c>
      <c r="G1599" s="6">
        <v>3970</v>
      </c>
    </row>
    <row r="1600" spans="1:7" x14ac:dyDescent="0.25">
      <c r="A1600" s="6">
        <v>1576</v>
      </c>
      <c r="B1600" s="6">
        <v>3207.9559952010231</v>
      </c>
      <c r="C1600" s="6">
        <v>-487.95599520102314</v>
      </c>
      <c r="D1600" s="6">
        <v>-0.80732531509318262</v>
      </c>
      <c r="F1600" s="6">
        <v>86.376096491228068</v>
      </c>
      <c r="G1600" s="6">
        <v>3970</v>
      </c>
    </row>
    <row r="1601" spans="1:7" x14ac:dyDescent="0.25">
      <c r="A1601" s="6">
        <v>1577</v>
      </c>
      <c r="B1601" s="6">
        <v>3360.0959186988393</v>
      </c>
      <c r="C1601" s="6">
        <v>789.90408130116066</v>
      </c>
      <c r="D1601" s="6">
        <v>1.3068997360451189</v>
      </c>
      <c r="F1601" s="6">
        <v>86.430921052631575</v>
      </c>
      <c r="G1601" s="6">
        <v>3970</v>
      </c>
    </row>
    <row r="1602" spans="1:7" x14ac:dyDescent="0.25">
      <c r="A1602" s="6">
        <v>1578</v>
      </c>
      <c r="B1602" s="6">
        <v>3224.4353679590067</v>
      </c>
      <c r="C1602" s="6">
        <v>30.564632040993274</v>
      </c>
      <c r="D1602" s="6">
        <v>5.0569316569287107E-2</v>
      </c>
      <c r="F1602" s="6">
        <v>86.485745614035082</v>
      </c>
      <c r="G1602" s="6">
        <v>3980</v>
      </c>
    </row>
    <row r="1603" spans="1:7" x14ac:dyDescent="0.25">
      <c r="A1603" s="6">
        <v>1579</v>
      </c>
      <c r="B1603" s="6">
        <v>3391.8775661606655</v>
      </c>
      <c r="C1603" s="6">
        <v>118.12243383933446</v>
      </c>
      <c r="D1603" s="6">
        <v>0.19543408023837791</v>
      </c>
      <c r="F1603" s="6">
        <v>86.540570175438589</v>
      </c>
      <c r="G1603" s="6">
        <v>3980</v>
      </c>
    </row>
    <row r="1604" spans="1:7" x14ac:dyDescent="0.25">
      <c r="A1604" s="6">
        <v>1580</v>
      </c>
      <c r="B1604" s="6">
        <v>3285.6444667743763</v>
      </c>
      <c r="C1604" s="6">
        <v>94.355533225623731</v>
      </c>
      <c r="D1604" s="6">
        <v>0.15611163986371329</v>
      </c>
      <c r="F1604" s="6">
        <v>86.595394736842096</v>
      </c>
      <c r="G1604" s="6">
        <v>3980</v>
      </c>
    </row>
    <row r="1605" spans="1:7" x14ac:dyDescent="0.25">
      <c r="A1605" s="6">
        <v>1581</v>
      </c>
      <c r="B1605" s="6">
        <v>3401.4120603992137</v>
      </c>
      <c r="C1605" s="6">
        <v>-1121.4120603992137</v>
      </c>
      <c r="D1605" s="6">
        <v>-1.8553811284521995</v>
      </c>
      <c r="F1605" s="6">
        <v>86.650219298245602</v>
      </c>
      <c r="G1605" s="6">
        <v>3980</v>
      </c>
    </row>
    <row r="1606" spans="1:7" x14ac:dyDescent="0.25">
      <c r="A1606" s="6">
        <v>1582</v>
      </c>
      <c r="B1606" s="6">
        <v>3218.1967482720556</v>
      </c>
      <c r="C1606" s="6">
        <v>561.80325172794437</v>
      </c>
      <c r="D1606" s="6">
        <v>0.92950592201410509</v>
      </c>
      <c r="F1606" s="6">
        <v>86.705043859649123</v>
      </c>
      <c r="G1606" s="6">
        <v>3990</v>
      </c>
    </row>
    <row r="1607" spans="1:7" x14ac:dyDescent="0.25">
      <c r="A1607" s="6">
        <v>1583</v>
      </c>
      <c r="B1607" s="6">
        <v>3219.550411034319</v>
      </c>
      <c r="C1607" s="6">
        <v>20.44958896568096</v>
      </c>
      <c r="D1607" s="6">
        <v>3.3833933833404481E-2</v>
      </c>
      <c r="F1607" s="6">
        <v>86.75986842105263</v>
      </c>
      <c r="G1607" s="6">
        <v>3990</v>
      </c>
    </row>
    <row r="1608" spans="1:7" x14ac:dyDescent="0.25">
      <c r="A1608" s="6">
        <v>1584</v>
      </c>
      <c r="B1608" s="6">
        <v>3295.178961012924</v>
      </c>
      <c r="C1608" s="6">
        <v>24.821038987076008</v>
      </c>
      <c r="D1608" s="6">
        <v>4.1066516895495848E-2</v>
      </c>
      <c r="F1608" s="6">
        <v>86.814692982456137</v>
      </c>
      <c r="G1608" s="6">
        <v>4000</v>
      </c>
    </row>
    <row r="1609" spans="1:7" x14ac:dyDescent="0.25">
      <c r="A1609" s="6">
        <v>1585</v>
      </c>
      <c r="B1609" s="6">
        <v>3301.0644512836325</v>
      </c>
      <c r="C1609" s="6">
        <v>518.93554871636752</v>
      </c>
      <c r="D1609" s="6">
        <v>0.85858112104535234</v>
      </c>
      <c r="F1609" s="6">
        <v>86.869517543859644</v>
      </c>
      <c r="G1609" s="6">
        <v>4000</v>
      </c>
    </row>
    <row r="1610" spans="1:7" x14ac:dyDescent="0.25">
      <c r="A1610" s="6">
        <v>1586</v>
      </c>
      <c r="B1610" s="6">
        <v>3280.7595098496881</v>
      </c>
      <c r="C1610" s="6">
        <v>1829.2404901503119</v>
      </c>
      <c r="D1610" s="6">
        <v>3.0264863422436576</v>
      </c>
      <c r="F1610" s="6">
        <v>86.92434210526315</v>
      </c>
      <c r="G1610" s="6">
        <v>4000</v>
      </c>
    </row>
    <row r="1611" spans="1:7" x14ac:dyDescent="0.25">
      <c r="A1611" s="6">
        <v>1587</v>
      </c>
      <c r="B1611" s="6">
        <v>3299.1222394942988</v>
      </c>
      <c r="C1611" s="6">
        <v>170.87776050570119</v>
      </c>
      <c r="D1611" s="6">
        <v>0.28271799752321874</v>
      </c>
      <c r="F1611" s="6">
        <v>86.979166666666657</v>
      </c>
      <c r="G1611" s="6">
        <v>4000</v>
      </c>
    </row>
    <row r="1612" spans="1:7" x14ac:dyDescent="0.25">
      <c r="A1612" s="6">
        <v>1588</v>
      </c>
      <c r="B1612" s="6">
        <v>3408.6512134321852</v>
      </c>
      <c r="C1612" s="6">
        <v>-348.65121343218516</v>
      </c>
      <c r="D1612" s="6">
        <v>-0.57684494813062015</v>
      </c>
      <c r="F1612" s="6">
        <v>87.033991228070164</v>
      </c>
      <c r="G1612" s="6">
        <v>4000</v>
      </c>
    </row>
    <row r="1613" spans="1:7" x14ac:dyDescent="0.25">
      <c r="A1613" s="6">
        <v>1589</v>
      </c>
      <c r="B1613" s="6">
        <v>3438.1375196884351</v>
      </c>
      <c r="C1613" s="6">
        <v>61.862480311564923</v>
      </c>
      <c r="D1613" s="6">
        <v>0.10235174257753486</v>
      </c>
      <c r="F1613" s="6">
        <v>87.088815789473685</v>
      </c>
      <c r="G1613" s="6">
        <v>4000</v>
      </c>
    </row>
    <row r="1614" spans="1:7" x14ac:dyDescent="0.25">
      <c r="A1614" s="6">
        <v>1590</v>
      </c>
      <c r="B1614" s="6">
        <v>3273.108372497767</v>
      </c>
      <c r="C1614" s="6">
        <v>-373.10837249776705</v>
      </c>
      <c r="D1614" s="6">
        <v>-0.61730942411430123</v>
      </c>
      <c r="F1614" s="6">
        <v>87.143640350877192</v>
      </c>
      <c r="G1614" s="6">
        <v>4000</v>
      </c>
    </row>
    <row r="1615" spans="1:7" x14ac:dyDescent="0.25">
      <c r="A1615" s="6">
        <v>1591</v>
      </c>
      <c r="B1615" s="6">
        <v>3326.3132045449725</v>
      </c>
      <c r="C1615" s="6">
        <v>-236.31320454497245</v>
      </c>
      <c r="D1615" s="6">
        <v>-0.39098122411909975</v>
      </c>
      <c r="F1615" s="6">
        <v>87.198464912280699</v>
      </c>
      <c r="G1615" s="6">
        <v>4000</v>
      </c>
    </row>
    <row r="1616" spans="1:7" x14ac:dyDescent="0.25">
      <c r="A1616" s="6">
        <v>1592</v>
      </c>
      <c r="B1616" s="6">
        <v>3233.3813131704837</v>
      </c>
      <c r="C1616" s="6">
        <v>341.61868682951626</v>
      </c>
      <c r="D1616" s="6">
        <v>0.5652096022977201</v>
      </c>
      <c r="F1616" s="6">
        <v>87.253289473684205</v>
      </c>
      <c r="G1616" s="6">
        <v>4000</v>
      </c>
    </row>
    <row r="1617" spans="1:7" x14ac:dyDescent="0.25">
      <c r="A1617" s="6">
        <v>1593</v>
      </c>
      <c r="B1617" s="6">
        <v>3379.753456203006</v>
      </c>
      <c r="C1617" s="6">
        <v>-209.75345620300595</v>
      </c>
      <c r="D1617" s="6">
        <v>-0.34703800503816573</v>
      </c>
      <c r="F1617" s="6">
        <v>87.308114035087712</v>
      </c>
      <c r="G1617" s="6">
        <v>4000</v>
      </c>
    </row>
    <row r="1618" spans="1:7" x14ac:dyDescent="0.25">
      <c r="A1618" s="6">
        <v>1594</v>
      </c>
      <c r="B1618" s="6">
        <v>3235.2646700571108</v>
      </c>
      <c r="C1618" s="6">
        <v>1184.7353299428892</v>
      </c>
      <c r="D1618" s="6">
        <v>1.9601497531639778</v>
      </c>
      <c r="F1618" s="6">
        <v>87.362938596491219</v>
      </c>
      <c r="G1618" s="6">
        <v>4000</v>
      </c>
    </row>
    <row r="1619" spans="1:7" x14ac:dyDescent="0.25">
      <c r="A1619" s="6">
        <v>1595</v>
      </c>
      <c r="B1619" s="6">
        <v>3305.596278792078</v>
      </c>
      <c r="C1619" s="6">
        <v>634.40372120792199</v>
      </c>
      <c r="D1619" s="6">
        <v>1.0496237143463614</v>
      </c>
      <c r="F1619" s="6">
        <v>87.417763157894726</v>
      </c>
      <c r="G1619" s="6">
        <v>4000</v>
      </c>
    </row>
    <row r="1620" spans="1:7" x14ac:dyDescent="0.25">
      <c r="A1620" s="6">
        <v>1596</v>
      </c>
      <c r="B1620" s="6">
        <v>3264.1035723835826</v>
      </c>
      <c r="C1620" s="6">
        <v>635.89642761641744</v>
      </c>
      <c r="D1620" s="6">
        <v>1.0520934035876703</v>
      </c>
      <c r="F1620" s="6">
        <v>87.472587719298247</v>
      </c>
      <c r="G1620" s="6">
        <v>4000</v>
      </c>
    </row>
    <row r="1621" spans="1:7" x14ac:dyDescent="0.25">
      <c r="A1621" s="6">
        <v>1597</v>
      </c>
      <c r="B1621" s="6">
        <v>3392.8780995066863</v>
      </c>
      <c r="C1621" s="6">
        <v>1177.1219004933137</v>
      </c>
      <c r="D1621" s="6">
        <v>1.9475533010458188</v>
      </c>
      <c r="F1621" s="6">
        <v>87.527412280701753</v>
      </c>
      <c r="G1621" s="6">
        <v>4005</v>
      </c>
    </row>
    <row r="1622" spans="1:7" x14ac:dyDescent="0.25">
      <c r="A1622" s="6">
        <v>1598</v>
      </c>
      <c r="B1622" s="6">
        <v>3230.3208582297157</v>
      </c>
      <c r="C1622" s="6">
        <v>9.6791417702843319</v>
      </c>
      <c r="D1622" s="6">
        <v>1.601418213195057E-2</v>
      </c>
      <c r="F1622" s="6">
        <v>87.58223684210526</v>
      </c>
      <c r="G1622" s="6">
        <v>4010</v>
      </c>
    </row>
    <row r="1623" spans="1:7" x14ac:dyDescent="0.25">
      <c r="A1623" s="6">
        <v>1599</v>
      </c>
      <c r="B1623" s="6">
        <v>3405.5907584914166</v>
      </c>
      <c r="C1623" s="6">
        <v>-625.59075849141664</v>
      </c>
      <c r="D1623" s="6">
        <v>-1.0350426292239703</v>
      </c>
      <c r="F1623" s="6">
        <v>87.637061403508767</v>
      </c>
      <c r="G1623" s="6">
        <v>4010</v>
      </c>
    </row>
    <row r="1624" spans="1:7" x14ac:dyDescent="0.25">
      <c r="A1624" s="6">
        <v>1600</v>
      </c>
      <c r="B1624" s="6">
        <v>3354.2692833308379</v>
      </c>
      <c r="C1624" s="6">
        <v>275.73071666916212</v>
      </c>
      <c r="D1624" s="6">
        <v>0.4561976692674799</v>
      </c>
      <c r="F1624" s="6">
        <v>87.691885964912274</v>
      </c>
      <c r="G1624" s="6">
        <v>4010</v>
      </c>
    </row>
    <row r="1625" spans="1:7" x14ac:dyDescent="0.25">
      <c r="A1625" s="6">
        <v>1601</v>
      </c>
      <c r="B1625" s="6">
        <v>3367.8647658561749</v>
      </c>
      <c r="C1625" s="6">
        <v>-377.86476585617493</v>
      </c>
      <c r="D1625" s="6">
        <v>-0.62517889760074097</v>
      </c>
      <c r="F1625" s="6">
        <v>87.74671052631578</v>
      </c>
      <c r="G1625" s="6">
        <v>4010</v>
      </c>
    </row>
    <row r="1626" spans="1:7" x14ac:dyDescent="0.25">
      <c r="A1626" s="6">
        <v>1602</v>
      </c>
      <c r="B1626" s="6">
        <v>3427.3670724930384</v>
      </c>
      <c r="C1626" s="6">
        <v>-57.367072493038449</v>
      </c>
      <c r="D1626" s="6">
        <v>-9.4914070801273356E-2</v>
      </c>
      <c r="F1626" s="6">
        <v>87.801535087719287</v>
      </c>
      <c r="G1626" s="6">
        <v>4020</v>
      </c>
    </row>
    <row r="1627" spans="1:7" x14ac:dyDescent="0.25">
      <c r="A1627" s="6">
        <v>1603</v>
      </c>
      <c r="B1627" s="6">
        <v>3259.2774703616014</v>
      </c>
      <c r="C1627" s="6">
        <v>490.72252963839856</v>
      </c>
      <c r="D1627" s="6">
        <v>0.81190255834531255</v>
      </c>
      <c r="F1627" s="6">
        <v>87.856359649122794</v>
      </c>
      <c r="G1627" s="6">
        <v>4020</v>
      </c>
    </row>
    <row r="1628" spans="1:7" x14ac:dyDescent="0.25">
      <c r="A1628" s="6">
        <v>1604</v>
      </c>
      <c r="B1628" s="6">
        <v>3435.0770647476666</v>
      </c>
      <c r="C1628" s="6">
        <v>-365.07706474766655</v>
      </c>
      <c r="D1628" s="6">
        <v>-0.60402159053150239</v>
      </c>
      <c r="F1628" s="6">
        <v>87.911184210526315</v>
      </c>
      <c r="G1628" s="6">
        <v>4020</v>
      </c>
    </row>
    <row r="1629" spans="1:7" x14ac:dyDescent="0.25">
      <c r="A1629" s="6">
        <v>1605</v>
      </c>
      <c r="B1629" s="6">
        <v>3234.3818465165045</v>
      </c>
      <c r="C1629" s="6">
        <v>55.618153483495462</v>
      </c>
      <c r="D1629" s="6">
        <v>9.2020476697833628E-2</v>
      </c>
      <c r="F1629" s="6">
        <v>87.966008771929822</v>
      </c>
      <c r="G1629" s="6">
        <v>4020</v>
      </c>
    </row>
    <row r="1630" spans="1:7" x14ac:dyDescent="0.25">
      <c r="A1630" s="6">
        <v>1606</v>
      </c>
      <c r="B1630" s="6">
        <v>3261.4551017617637</v>
      </c>
      <c r="C1630" s="6">
        <v>-91.455101761763672</v>
      </c>
      <c r="D1630" s="6">
        <v>-0.15131286339924474</v>
      </c>
      <c r="F1630" s="6">
        <v>88.020833333333329</v>
      </c>
      <c r="G1630" s="6">
        <v>4020</v>
      </c>
    </row>
    <row r="1631" spans="1:7" x14ac:dyDescent="0.25">
      <c r="A1631" s="6">
        <v>1607</v>
      </c>
      <c r="B1631" s="6">
        <v>3454.1460532247625</v>
      </c>
      <c r="C1631" s="6">
        <v>475.85394677523755</v>
      </c>
      <c r="D1631" s="6">
        <v>0.78730242336788414</v>
      </c>
      <c r="F1631" s="6">
        <v>88.075657894736835</v>
      </c>
      <c r="G1631" s="6">
        <v>4020</v>
      </c>
    </row>
    <row r="1632" spans="1:7" x14ac:dyDescent="0.25">
      <c r="A1632" s="6">
        <v>1608</v>
      </c>
      <c r="B1632" s="6">
        <v>3342.616012594835</v>
      </c>
      <c r="C1632" s="6">
        <v>-82.616012594834956</v>
      </c>
      <c r="D1632" s="6">
        <v>-0.13668855195106253</v>
      </c>
      <c r="F1632" s="6">
        <v>88.130482456140342</v>
      </c>
      <c r="G1632" s="6">
        <v>4030</v>
      </c>
    </row>
    <row r="1633" spans="1:7" x14ac:dyDescent="0.25">
      <c r="A1633" s="6">
        <v>1609</v>
      </c>
      <c r="B1633" s="6">
        <v>3342.3217380812994</v>
      </c>
      <c r="C1633" s="6">
        <v>837.67826191870063</v>
      </c>
      <c r="D1633" s="6">
        <v>1.3859423255402734</v>
      </c>
      <c r="F1633" s="6">
        <v>88.185307017543849</v>
      </c>
      <c r="G1633" s="6">
        <v>4030</v>
      </c>
    </row>
    <row r="1634" spans="1:7" x14ac:dyDescent="0.25">
      <c r="A1634" s="6">
        <v>1610</v>
      </c>
      <c r="B1634" s="6">
        <v>3271.6958548327966</v>
      </c>
      <c r="C1634" s="6">
        <v>-61.695854832796613</v>
      </c>
      <c r="D1634" s="6">
        <v>-0.10207605999862986</v>
      </c>
      <c r="F1634" s="6">
        <v>88.240131578947356</v>
      </c>
      <c r="G1634" s="6">
        <v>4030</v>
      </c>
    </row>
    <row r="1635" spans="1:7" x14ac:dyDescent="0.25">
      <c r="A1635" s="6">
        <v>1611</v>
      </c>
      <c r="B1635" s="6">
        <v>3285.9975961906184</v>
      </c>
      <c r="C1635" s="6">
        <v>284.00240380938158</v>
      </c>
      <c r="D1635" s="6">
        <v>0.4698832115961048</v>
      </c>
      <c r="F1635" s="6">
        <v>88.294956140350877</v>
      </c>
      <c r="G1635" s="6">
        <v>4030</v>
      </c>
    </row>
    <row r="1636" spans="1:7" x14ac:dyDescent="0.25">
      <c r="A1636" s="6">
        <v>1612</v>
      </c>
      <c r="B1636" s="6">
        <v>3530.4220071331456</v>
      </c>
      <c r="C1636" s="6">
        <v>309.5779928668544</v>
      </c>
      <c r="D1636" s="6">
        <v>0.51219813486292876</v>
      </c>
      <c r="F1636" s="6">
        <v>88.349780701754383</v>
      </c>
      <c r="G1636" s="6">
        <v>4030</v>
      </c>
    </row>
    <row r="1637" spans="1:7" x14ac:dyDescent="0.25">
      <c r="A1637" s="6">
        <v>1613</v>
      </c>
      <c r="B1637" s="6">
        <v>3276.6985215628993</v>
      </c>
      <c r="C1637" s="6">
        <v>-626.69852156289926</v>
      </c>
      <c r="D1637" s="6">
        <v>-1.0368754280409309</v>
      </c>
      <c r="F1637" s="6">
        <v>88.40460526315789</v>
      </c>
      <c r="G1637" s="6">
        <v>4030</v>
      </c>
    </row>
    <row r="1638" spans="1:7" x14ac:dyDescent="0.25">
      <c r="A1638" s="6">
        <v>1614</v>
      </c>
      <c r="B1638" s="6">
        <v>3348.5603577682505</v>
      </c>
      <c r="C1638" s="6">
        <v>481.43964223174953</v>
      </c>
      <c r="D1638" s="6">
        <v>0.79654398078042365</v>
      </c>
      <c r="F1638" s="6">
        <v>88.459429824561397</v>
      </c>
      <c r="G1638" s="6">
        <v>4031</v>
      </c>
    </row>
    <row r="1639" spans="1:7" x14ac:dyDescent="0.25">
      <c r="A1639" s="6">
        <v>1615</v>
      </c>
      <c r="B1639" s="6">
        <v>3360.0959186988393</v>
      </c>
      <c r="C1639" s="6">
        <v>239.90408130116066</v>
      </c>
      <c r="D1639" s="6">
        <v>0.39692234532093296</v>
      </c>
      <c r="F1639" s="6">
        <v>88.514254385964904</v>
      </c>
      <c r="G1639" s="6">
        <v>4040</v>
      </c>
    </row>
    <row r="1640" spans="1:7" x14ac:dyDescent="0.25">
      <c r="A1640" s="6">
        <v>1616</v>
      </c>
      <c r="B1640" s="6">
        <v>3447.0834648999121</v>
      </c>
      <c r="C1640" s="6">
        <v>242.91653510008791</v>
      </c>
      <c r="D1640" s="6">
        <v>0.40190646322570567</v>
      </c>
      <c r="F1640" s="6">
        <v>88.569078947368411</v>
      </c>
      <c r="G1640" s="6">
        <v>4040</v>
      </c>
    </row>
    <row r="1641" spans="1:7" x14ac:dyDescent="0.25">
      <c r="A1641" s="6">
        <v>1617</v>
      </c>
      <c r="B1641" s="6">
        <v>3378.2820836353289</v>
      </c>
      <c r="C1641" s="6">
        <v>-28.282083635328945</v>
      </c>
      <c r="D1641" s="6">
        <v>-4.6792830310399693E-2</v>
      </c>
      <c r="F1641" s="6">
        <v>88.623903508771917</v>
      </c>
      <c r="G1641" s="6">
        <v>4040</v>
      </c>
    </row>
    <row r="1642" spans="1:7" x14ac:dyDescent="0.25">
      <c r="A1642" s="6">
        <v>1618</v>
      </c>
      <c r="B1642" s="6">
        <v>3411.1231193458825</v>
      </c>
      <c r="C1642" s="6">
        <v>478.87688065411749</v>
      </c>
      <c r="D1642" s="6">
        <v>0.79230388061049317</v>
      </c>
      <c r="F1642" s="6">
        <v>88.678728070175438</v>
      </c>
      <c r="G1642" s="6">
        <v>4040</v>
      </c>
    </row>
    <row r="1643" spans="1:7" x14ac:dyDescent="0.25">
      <c r="A1643" s="6">
        <v>1619</v>
      </c>
      <c r="B1643" s="6">
        <v>3288.9403413259729</v>
      </c>
      <c r="C1643" s="6">
        <v>351.05965867402711</v>
      </c>
      <c r="D1643" s="6">
        <v>0.58082973125220816</v>
      </c>
      <c r="F1643" s="6">
        <v>88.733552631578945</v>
      </c>
      <c r="G1643" s="6">
        <v>4040</v>
      </c>
    </row>
    <row r="1644" spans="1:7" x14ac:dyDescent="0.25">
      <c r="A1644" s="6">
        <v>1620</v>
      </c>
      <c r="B1644" s="6">
        <v>3224.5530777644212</v>
      </c>
      <c r="C1644" s="6">
        <v>-124.55307776442123</v>
      </c>
      <c r="D1644" s="6">
        <v>-0.20607360856497209</v>
      </c>
      <c r="F1644" s="6">
        <v>88.788377192982452</v>
      </c>
      <c r="G1644" s="6">
        <v>4040</v>
      </c>
    </row>
    <row r="1645" spans="1:7" x14ac:dyDescent="0.25">
      <c r="A1645" s="6">
        <v>1621</v>
      </c>
      <c r="B1645" s="6">
        <v>3201.7762304167791</v>
      </c>
      <c r="C1645" s="6">
        <v>-71.776230416779072</v>
      </c>
      <c r="D1645" s="6">
        <v>-0.11875408521941558</v>
      </c>
      <c r="F1645" s="6">
        <v>88.843201754385959</v>
      </c>
      <c r="G1645" s="6">
        <v>4045</v>
      </c>
    </row>
    <row r="1646" spans="1:7" x14ac:dyDescent="0.25">
      <c r="A1646" s="6">
        <v>1622</v>
      </c>
      <c r="B1646" s="6">
        <v>3333.3757928698224</v>
      </c>
      <c r="C1646" s="6">
        <v>-133.37579286982236</v>
      </c>
      <c r="D1646" s="6">
        <v>-0.2206708290571826</v>
      </c>
      <c r="F1646" s="6">
        <v>88.898026315789465</v>
      </c>
      <c r="G1646" s="6">
        <v>4050</v>
      </c>
    </row>
    <row r="1647" spans="1:7" x14ac:dyDescent="0.25">
      <c r="A1647" s="6">
        <v>1623</v>
      </c>
      <c r="B1647" s="6">
        <v>3428.6030254498874</v>
      </c>
      <c r="C1647" s="6">
        <v>261.39697455011265</v>
      </c>
      <c r="D1647" s="6">
        <v>0.43248243062601444</v>
      </c>
      <c r="F1647" s="6">
        <v>88.952850877192972</v>
      </c>
      <c r="G1647" s="6">
        <v>4050</v>
      </c>
    </row>
    <row r="1648" spans="1:7" x14ac:dyDescent="0.25">
      <c r="A1648" s="6">
        <v>1624</v>
      </c>
      <c r="B1648" s="6">
        <v>3449.4376610081954</v>
      </c>
      <c r="C1648" s="6">
        <v>300.56233899180461</v>
      </c>
      <c r="D1648" s="6">
        <v>0.49728169633767383</v>
      </c>
      <c r="F1648" s="6">
        <v>89.007675438596479</v>
      </c>
      <c r="G1648" s="6">
        <v>4050</v>
      </c>
    </row>
    <row r="1649" spans="1:7" x14ac:dyDescent="0.25">
      <c r="A1649" s="6">
        <v>1625</v>
      </c>
      <c r="B1649" s="6">
        <v>3275.5802784114644</v>
      </c>
      <c r="C1649" s="6">
        <v>-625.58027841146441</v>
      </c>
      <c r="D1649" s="6">
        <v>-1.0350252898861347</v>
      </c>
      <c r="F1649" s="6">
        <v>89.0625</v>
      </c>
      <c r="G1649" s="6">
        <v>4050</v>
      </c>
    </row>
    <row r="1650" spans="1:7" x14ac:dyDescent="0.25">
      <c r="A1650" s="6">
        <v>1626</v>
      </c>
      <c r="B1650" s="6">
        <v>3389.4645151496752</v>
      </c>
      <c r="C1650" s="6">
        <v>-529.46451514967521</v>
      </c>
      <c r="D1650" s="6">
        <v>-0.87600134177626843</v>
      </c>
      <c r="F1650" s="6">
        <v>89.117324561403507</v>
      </c>
      <c r="G1650" s="6">
        <v>4050</v>
      </c>
    </row>
    <row r="1651" spans="1:7" x14ac:dyDescent="0.25">
      <c r="A1651" s="6">
        <v>1627</v>
      </c>
      <c r="B1651" s="6">
        <v>3372.1023188510849</v>
      </c>
      <c r="C1651" s="6">
        <v>127.89768114891513</v>
      </c>
      <c r="D1651" s="6">
        <v>0.21160726940284308</v>
      </c>
      <c r="F1651" s="6">
        <v>89.172149122807014</v>
      </c>
      <c r="G1651" s="6">
        <v>4050</v>
      </c>
    </row>
    <row r="1652" spans="1:7" x14ac:dyDescent="0.25">
      <c r="A1652" s="6">
        <v>1628</v>
      </c>
      <c r="B1652" s="6">
        <v>3278.1110392278692</v>
      </c>
      <c r="C1652" s="6">
        <v>441.88896077213076</v>
      </c>
      <c r="D1652" s="6">
        <v>0.73110720638771942</v>
      </c>
      <c r="F1652" s="6">
        <v>89.22697368421052</v>
      </c>
      <c r="G1652" s="6">
        <v>4050</v>
      </c>
    </row>
    <row r="1653" spans="1:7" x14ac:dyDescent="0.25">
      <c r="A1653" s="6">
        <v>1629</v>
      </c>
      <c r="B1653" s="6">
        <v>3338.6727341134601</v>
      </c>
      <c r="C1653" s="6">
        <v>-588.67273411346014</v>
      </c>
      <c r="D1653" s="6">
        <v>-0.9739615974164344</v>
      </c>
      <c r="F1653" s="6">
        <v>89.281798245614027</v>
      </c>
      <c r="G1653" s="6">
        <v>4055</v>
      </c>
    </row>
    <row r="1654" spans="1:7" x14ac:dyDescent="0.25">
      <c r="A1654" s="6">
        <v>1630</v>
      </c>
      <c r="B1654" s="6">
        <v>3404.8844996589314</v>
      </c>
      <c r="C1654" s="6">
        <v>-604.88449965893142</v>
      </c>
      <c r="D1654" s="6">
        <v>-1.000784033980253</v>
      </c>
      <c r="F1654" s="6">
        <v>89.336622807017534</v>
      </c>
      <c r="G1654" s="6">
        <v>4060</v>
      </c>
    </row>
    <row r="1655" spans="1:7" x14ac:dyDescent="0.25">
      <c r="A1655" s="6">
        <v>1631</v>
      </c>
      <c r="B1655" s="6">
        <v>3306.0082631110276</v>
      </c>
      <c r="C1655" s="6">
        <v>-51.008263111027645</v>
      </c>
      <c r="D1655" s="6">
        <v>-8.4393393038446701E-2</v>
      </c>
      <c r="F1655" s="6">
        <v>89.391447368421041</v>
      </c>
      <c r="G1655" s="6">
        <v>4060</v>
      </c>
    </row>
    <row r="1656" spans="1:7" x14ac:dyDescent="0.25">
      <c r="A1656" s="6">
        <v>1632</v>
      </c>
      <c r="B1656" s="6">
        <v>3245.5054231281438</v>
      </c>
      <c r="C1656" s="6">
        <v>754.49457687185622</v>
      </c>
      <c r="D1656" s="6">
        <v>1.2483145570498191</v>
      </c>
      <c r="F1656" s="6">
        <v>89.446271929824562</v>
      </c>
      <c r="G1656" s="6">
        <v>4060</v>
      </c>
    </row>
    <row r="1657" spans="1:7" x14ac:dyDescent="0.25">
      <c r="A1657" s="6">
        <v>1633</v>
      </c>
      <c r="B1657" s="6">
        <v>3347.1478401032805</v>
      </c>
      <c r="C1657" s="6">
        <v>1152.8521598967195</v>
      </c>
      <c r="D1657" s="6">
        <v>1.9073989097337432</v>
      </c>
      <c r="F1657" s="6">
        <v>89.501096491228068</v>
      </c>
      <c r="G1657" s="6">
        <v>4060</v>
      </c>
    </row>
    <row r="1658" spans="1:7" x14ac:dyDescent="0.25">
      <c r="A1658" s="6">
        <v>1634</v>
      </c>
      <c r="B1658" s="6">
        <v>3318.8974868038795</v>
      </c>
      <c r="C1658" s="6">
        <v>81.102513196120526</v>
      </c>
      <c r="D1658" s="6">
        <v>0.13418446061705383</v>
      </c>
      <c r="F1658" s="6">
        <v>89.555921052631575</v>
      </c>
      <c r="G1658" s="6">
        <v>4060</v>
      </c>
    </row>
    <row r="1659" spans="1:7" x14ac:dyDescent="0.25">
      <c r="A1659" s="6">
        <v>1635</v>
      </c>
      <c r="B1659" s="6">
        <v>3221.1394934074101</v>
      </c>
      <c r="C1659" s="6">
        <v>-101.1394934074101</v>
      </c>
      <c r="D1659" s="6">
        <v>-0.1673357314728019</v>
      </c>
      <c r="F1659" s="6">
        <v>89.610745614035082</v>
      </c>
      <c r="G1659" s="6">
        <v>4060</v>
      </c>
    </row>
    <row r="1660" spans="1:7" x14ac:dyDescent="0.25">
      <c r="A1660" s="6">
        <v>1636</v>
      </c>
      <c r="B1660" s="6">
        <v>3211.2518697526198</v>
      </c>
      <c r="C1660" s="6">
        <v>378.74813024738023</v>
      </c>
      <c r="D1660" s="6">
        <v>0.62664042782577301</v>
      </c>
      <c r="F1660" s="6">
        <v>89.665570175438589</v>
      </c>
      <c r="G1660" s="6">
        <v>4060</v>
      </c>
    </row>
    <row r="1661" spans="1:7" x14ac:dyDescent="0.25">
      <c r="A1661" s="6">
        <v>1637</v>
      </c>
      <c r="B1661" s="6">
        <v>3379.6357463975919</v>
      </c>
      <c r="C1661" s="6">
        <v>280.3642536024081</v>
      </c>
      <c r="D1661" s="6">
        <v>0.46386387626446046</v>
      </c>
      <c r="F1661" s="6">
        <v>89.720394736842096</v>
      </c>
      <c r="G1661" s="6">
        <v>4060</v>
      </c>
    </row>
    <row r="1662" spans="1:7" x14ac:dyDescent="0.25">
      <c r="A1662" s="6">
        <v>1638</v>
      </c>
      <c r="B1662" s="6">
        <v>3370.9840756996505</v>
      </c>
      <c r="C1662" s="6">
        <v>639.01592430034952</v>
      </c>
      <c r="D1662" s="6">
        <v>1.0572546244109744</v>
      </c>
      <c r="F1662" s="6">
        <v>89.775219298245602</v>
      </c>
      <c r="G1662" s="6">
        <v>4060</v>
      </c>
    </row>
    <row r="1663" spans="1:7" x14ac:dyDescent="0.25">
      <c r="A1663" s="6">
        <v>1639</v>
      </c>
      <c r="B1663" s="6">
        <v>3426.0722646334825</v>
      </c>
      <c r="C1663" s="6">
        <v>123.92773536651748</v>
      </c>
      <c r="D1663" s="6">
        <v>0.20503897684941999</v>
      </c>
      <c r="F1663" s="6">
        <v>89.830043859649123</v>
      </c>
      <c r="G1663" s="6">
        <v>4060</v>
      </c>
    </row>
    <row r="1664" spans="1:7" x14ac:dyDescent="0.25">
      <c r="A1664" s="6">
        <v>1640</v>
      </c>
      <c r="B1664" s="6">
        <v>3287.4689687582959</v>
      </c>
      <c r="C1664" s="6">
        <v>1032.5310312417041</v>
      </c>
      <c r="D1664" s="6">
        <v>1.7083270793655978</v>
      </c>
      <c r="F1664" s="6">
        <v>89.88486842105263</v>
      </c>
      <c r="G1664" s="6">
        <v>4060</v>
      </c>
    </row>
    <row r="1665" spans="1:7" x14ac:dyDescent="0.25">
      <c r="A1665" s="6">
        <v>1641</v>
      </c>
      <c r="B1665" s="6">
        <v>3282.4663020281932</v>
      </c>
      <c r="C1665" s="6">
        <v>57.53369797180676</v>
      </c>
      <c r="D1665" s="6">
        <v>9.5189753380178363E-2</v>
      </c>
      <c r="F1665" s="6">
        <v>89.939692982456137</v>
      </c>
      <c r="G1665" s="6">
        <v>4060</v>
      </c>
    </row>
    <row r="1666" spans="1:7" x14ac:dyDescent="0.25">
      <c r="A1666" s="6">
        <v>1642</v>
      </c>
      <c r="B1666" s="6">
        <v>3237.383446554566</v>
      </c>
      <c r="C1666" s="6">
        <v>312.61655344543396</v>
      </c>
      <c r="D1666" s="6">
        <v>0.51722544654811642</v>
      </c>
      <c r="F1666" s="6">
        <v>89.994517543859644</v>
      </c>
      <c r="G1666" s="6">
        <v>4060</v>
      </c>
    </row>
    <row r="1667" spans="1:7" x14ac:dyDescent="0.25">
      <c r="A1667" s="6">
        <v>1643</v>
      </c>
      <c r="B1667" s="6">
        <v>3311.658333770908</v>
      </c>
      <c r="C1667" s="6">
        <v>-1271.658333770908</v>
      </c>
      <c r="D1667" s="6">
        <v>-2.1039642408318486</v>
      </c>
      <c r="F1667" s="6">
        <v>90.04934210526315</v>
      </c>
      <c r="G1667" s="6">
        <v>4060</v>
      </c>
    </row>
    <row r="1668" spans="1:7" x14ac:dyDescent="0.25">
      <c r="A1668" s="6">
        <v>1644</v>
      </c>
      <c r="B1668" s="6">
        <v>3304.124906224401</v>
      </c>
      <c r="C1668" s="6">
        <v>-1054.124906224401</v>
      </c>
      <c r="D1668" s="6">
        <v>-1.7440542393881047</v>
      </c>
      <c r="F1668" s="6">
        <v>90.104166666666657</v>
      </c>
      <c r="G1668" s="6">
        <v>4066</v>
      </c>
    </row>
    <row r="1669" spans="1:7" x14ac:dyDescent="0.25">
      <c r="A1669" s="6">
        <v>1645</v>
      </c>
      <c r="B1669" s="6">
        <v>3336.0831183943483</v>
      </c>
      <c r="C1669" s="6">
        <v>-216.08311839434828</v>
      </c>
      <c r="D1669" s="6">
        <v>-0.35751045864733527</v>
      </c>
      <c r="F1669" s="6">
        <v>90.158991228070164</v>
      </c>
      <c r="G1669" s="6">
        <v>4070</v>
      </c>
    </row>
    <row r="1670" spans="1:7" x14ac:dyDescent="0.25">
      <c r="A1670" s="6">
        <v>1646</v>
      </c>
      <c r="B1670" s="6">
        <v>3261.6905213725922</v>
      </c>
      <c r="C1670" s="6">
        <v>878.30947862740777</v>
      </c>
      <c r="D1670" s="6">
        <v>1.4531668501994339</v>
      </c>
      <c r="F1670" s="6">
        <v>90.213815789473685</v>
      </c>
      <c r="G1670" s="6">
        <v>4070</v>
      </c>
    </row>
    <row r="1671" spans="1:7" x14ac:dyDescent="0.25">
      <c r="A1671" s="6">
        <v>1647</v>
      </c>
      <c r="B1671" s="6">
        <v>3250.8023643717816</v>
      </c>
      <c r="C1671" s="6">
        <v>169.19763562821845</v>
      </c>
      <c r="D1671" s="6">
        <v>0.27993822361030507</v>
      </c>
      <c r="F1671" s="6">
        <v>90.268640350877192</v>
      </c>
      <c r="G1671" s="6">
        <v>4070</v>
      </c>
    </row>
    <row r="1672" spans="1:7" x14ac:dyDescent="0.25">
      <c r="A1672" s="6">
        <v>1648</v>
      </c>
      <c r="B1672" s="6">
        <v>3309.4218474680388</v>
      </c>
      <c r="C1672" s="6">
        <v>400.57815253196122</v>
      </c>
      <c r="D1672" s="6">
        <v>0.66275829458572555</v>
      </c>
      <c r="F1672" s="6">
        <v>90.323464912280699</v>
      </c>
      <c r="G1672" s="6">
        <v>4070</v>
      </c>
    </row>
    <row r="1673" spans="1:7" x14ac:dyDescent="0.25">
      <c r="A1673" s="6">
        <v>1649</v>
      </c>
      <c r="B1673" s="6">
        <v>3288.5283570070233</v>
      </c>
      <c r="C1673" s="6">
        <v>126.47164299297674</v>
      </c>
      <c r="D1673" s="6">
        <v>0.20924788307518136</v>
      </c>
      <c r="F1673" s="6">
        <v>90.378289473684205</v>
      </c>
      <c r="G1673" s="6">
        <v>4070</v>
      </c>
    </row>
    <row r="1674" spans="1:7" x14ac:dyDescent="0.25">
      <c r="A1674" s="6">
        <v>1650</v>
      </c>
      <c r="B1674" s="6">
        <v>3397.1156525015963</v>
      </c>
      <c r="C1674" s="6">
        <v>382.88434749840371</v>
      </c>
      <c r="D1674" s="6">
        <v>0.6334838172467816</v>
      </c>
      <c r="F1674" s="6">
        <v>90.433114035087712</v>
      </c>
      <c r="G1674" s="6">
        <v>4070</v>
      </c>
    </row>
    <row r="1675" spans="1:7" x14ac:dyDescent="0.25">
      <c r="A1675" s="6">
        <v>1651</v>
      </c>
      <c r="B1675" s="6">
        <v>3253.8039644098426</v>
      </c>
      <c r="C1675" s="6">
        <v>-3.8039644098425924</v>
      </c>
      <c r="D1675" s="6">
        <v>-6.2936756510476909E-3</v>
      </c>
      <c r="F1675" s="6">
        <v>90.487938596491219</v>
      </c>
      <c r="G1675" s="6">
        <v>4080</v>
      </c>
    </row>
    <row r="1676" spans="1:7" x14ac:dyDescent="0.25">
      <c r="A1676" s="6">
        <v>1652</v>
      </c>
      <c r="B1676" s="6">
        <v>3439.314617742577</v>
      </c>
      <c r="C1676" s="6">
        <v>-629.31461774257696</v>
      </c>
      <c r="D1676" s="6">
        <v>-1.0412037705417794</v>
      </c>
      <c r="F1676" s="6">
        <v>90.542763157894726</v>
      </c>
      <c r="G1676" s="6">
        <v>4080</v>
      </c>
    </row>
    <row r="1677" spans="1:7" x14ac:dyDescent="0.25">
      <c r="A1677" s="6">
        <v>1653</v>
      </c>
      <c r="B1677" s="6">
        <v>3390.8181779119382</v>
      </c>
      <c r="C1677" s="6">
        <v>129.18182208806184</v>
      </c>
      <c r="D1677" s="6">
        <v>0.2137318861685282</v>
      </c>
      <c r="F1677" s="6">
        <v>90.597587719298247</v>
      </c>
      <c r="G1677" s="6">
        <v>4080</v>
      </c>
    </row>
    <row r="1678" spans="1:7" x14ac:dyDescent="0.25">
      <c r="A1678" s="6">
        <v>1654</v>
      </c>
      <c r="B1678" s="6">
        <v>3336.3773929078839</v>
      </c>
      <c r="C1678" s="6">
        <v>723.62260709211614</v>
      </c>
      <c r="D1678" s="6">
        <v>1.1972367488558484</v>
      </c>
      <c r="F1678" s="6">
        <v>90.652412280701753</v>
      </c>
      <c r="G1678" s="6">
        <v>4080</v>
      </c>
    </row>
    <row r="1679" spans="1:7" x14ac:dyDescent="0.25">
      <c r="A1679" s="6">
        <v>1655</v>
      </c>
      <c r="B1679" s="6">
        <v>3291.2945374342562</v>
      </c>
      <c r="C1679" s="6">
        <v>168.7054625657438</v>
      </c>
      <c r="D1679" s="6">
        <v>0.27912392113907702</v>
      </c>
      <c r="F1679" s="6">
        <v>90.70723684210526</v>
      </c>
      <c r="G1679" s="6">
        <v>4080</v>
      </c>
    </row>
    <row r="1680" spans="1:7" x14ac:dyDescent="0.25">
      <c r="A1680" s="6">
        <v>1656</v>
      </c>
      <c r="B1680" s="6">
        <v>3303.9483415162795</v>
      </c>
      <c r="C1680" s="6">
        <v>336.05165848372053</v>
      </c>
      <c r="D1680" s="6">
        <v>0.55599892970100229</v>
      </c>
      <c r="F1680" s="6">
        <v>90.762061403508767</v>
      </c>
      <c r="G1680" s="6">
        <v>4080</v>
      </c>
    </row>
    <row r="1681" spans="1:7" x14ac:dyDescent="0.25">
      <c r="A1681" s="6">
        <v>1657</v>
      </c>
      <c r="B1681" s="6">
        <v>3234.4407014192116</v>
      </c>
      <c r="C1681" s="6">
        <v>185.55929858078844</v>
      </c>
      <c r="D1681" s="6">
        <v>0.30700866608573818</v>
      </c>
      <c r="F1681" s="6">
        <v>90.816885964912274</v>
      </c>
      <c r="G1681" s="6">
        <v>4080</v>
      </c>
    </row>
    <row r="1682" spans="1:7" x14ac:dyDescent="0.25">
      <c r="A1682" s="6">
        <v>1658</v>
      </c>
      <c r="B1682" s="6">
        <v>3501.5831048066734</v>
      </c>
      <c r="C1682" s="6">
        <v>358.41689519332658</v>
      </c>
      <c r="D1682" s="6">
        <v>0.59300231105361334</v>
      </c>
      <c r="F1682" s="6">
        <v>90.87171052631578</v>
      </c>
      <c r="G1682" s="6">
        <v>4085</v>
      </c>
    </row>
    <row r="1683" spans="1:7" x14ac:dyDescent="0.25">
      <c r="A1683" s="6">
        <v>1659</v>
      </c>
      <c r="B1683" s="6">
        <v>3304.066051321694</v>
      </c>
      <c r="C1683" s="6">
        <v>95.933948678306024</v>
      </c>
      <c r="D1683" s="6">
        <v>0.15872313509118705</v>
      </c>
      <c r="F1683" s="6">
        <v>90.926535087719287</v>
      </c>
      <c r="G1683" s="6">
        <v>4090</v>
      </c>
    </row>
    <row r="1684" spans="1:7" x14ac:dyDescent="0.25">
      <c r="A1684" s="6">
        <v>1660</v>
      </c>
      <c r="B1684" s="6">
        <v>3414.8309782164292</v>
      </c>
      <c r="C1684" s="6">
        <v>-364.83097821642923</v>
      </c>
      <c r="D1684" s="6">
        <v>-0.60361443929588832</v>
      </c>
      <c r="F1684" s="6">
        <v>90.981359649122794</v>
      </c>
      <c r="G1684" s="6">
        <v>4090</v>
      </c>
    </row>
    <row r="1685" spans="1:7" x14ac:dyDescent="0.25">
      <c r="A1685" s="6">
        <v>1661</v>
      </c>
      <c r="B1685" s="6">
        <v>3379.2826169813493</v>
      </c>
      <c r="C1685" s="6">
        <v>580.71738301865071</v>
      </c>
      <c r="D1685" s="6">
        <v>0.96079943444998084</v>
      </c>
      <c r="F1685" s="6">
        <v>91.036184210526315</v>
      </c>
      <c r="G1685" s="6">
        <v>4095</v>
      </c>
    </row>
    <row r="1686" spans="1:7" x14ac:dyDescent="0.25">
      <c r="A1686" s="6">
        <v>1662</v>
      </c>
      <c r="B1686" s="6">
        <v>3262.3967802050774</v>
      </c>
      <c r="C1686" s="6">
        <v>-482.39678020507745</v>
      </c>
      <c r="D1686" s="6">
        <v>-0.79812756971775456</v>
      </c>
      <c r="F1686" s="6">
        <v>91.091008771929822</v>
      </c>
      <c r="G1686" s="6">
        <v>4095</v>
      </c>
    </row>
    <row r="1687" spans="1:7" x14ac:dyDescent="0.25">
      <c r="A1687" s="6">
        <v>1663</v>
      </c>
      <c r="B1687" s="6">
        <v>3345.3821930220679</v>
      </c>
      <c r="C1687" s="6">
        <v>-165.3821930220679</v>
      </c>
      <c r="D1687" s="6">
        <v>-0.27362555723357274</v>
      </c>
      <c r="F1687" s="6">
        <v>91.145833333333329</v>
      </c>
      <c r="G1687" s="6">
        <v>4100</v>
      </c>
    </row>
    <row r="1688" spans="1:7" x14ac:dyDescent="0.25">
      <c r="A1688" s="6">
        <v>1664</v>
      </c>
      <c r="B1688" s="6">
        <v>3283.9376745958707</v>
      </c>
      <c r="C1688" s="6">
        <v>6.0623254041292967</v>
      </c>
      <c r="D1688" s="6">
        <v>1.0030143732673679E-2</v>
      </c>
      <c r="F1688" s="6">
        <v>91.200657894736835</v>
      </c>
      <c r="G1688" s="6">
        <v>4100</v>
      </c>
    </row>
    <row r="1689" spans="1:7" x14ac:dyDescent="0.25">
      <c r="A1689" s="6">
        <v>1665</v>
      </c>
      <c r="B1689" s="6">
        <v>3350.149440141342</v>
      </c>
      <c r="C1689" s="6">
        <v>1139.850559858658</v>
      </c>
      <c r="D1689" s="6">
        <v>1.8858877059557893</v>
      </c>
      <c r="F1689" s="6">
        <v>91.255482456140342</v>
      </c>
      <c r="G1689" s="6">
        <v>4100</v>
      </c>
    </row>
    <row r="1690" spans="1:7" x14ac:dyDescent="0.25">
      <c r="A1690" s="6">
        <v>1666</v>
      </c>
      <c r="B1690" s="6">
        <v>3370.5720913807008</v>
      </c>
      <c r="C1690" s="6">
        <v>119.42790861929916</v>
      </c>
      <c r="D1690" s="6">
        <v>0.19759399393642976</v>
      </c>
      <c r="F1690" s="6">
        <v>91.310307017543849</v>
      </c>
      <c r="G1690" s="6">
        <v>4100</v>
      </c>
    </row>
    <row r="1691" spans="1:7" x14ac:dyDescent="0.25">
      <c r="A1691" s="6">
        <v>1667</v>
      </c>
      <c r="B1691" s="6">
        <v>3521.9469011433248</v>
      </c>
      <c r="C1691" s="6">
        <v>-221.94690114332479</v>
      </c>
      <c r="D1691" s="6">
        <v>-0.36721211269403914</v>
      </c>
      <c r="F1691" s="6">
        <v>91.365131578947356</v>
      </c>
      <c r="G1691" s="6">
        <v>4100</v>
      </c>
    </row>
    <row r="1692" spans="1:7" x14ac:dyDescent="0.25">
      <c r="A1692" s="6">
        <v>1668</v>
      </c>
      <c r="B1692" s="6">
        <v>3356.3292049255861</v>
      </c>
      <c r="C1692" s="6">
        <v>-86.329204925586055</v>
      </c>
      <c r="D1692" s="6">
        <v>-0.14283204480268788</v>
      </c>
      <c r="F1692" s="6">
        <v>91.419956140350877</v>
      </c>
      <c r="G1692" s="6">
        <v>4100</v>
      </c>
    </row>
    <row r="1693" spans="1:7" x14ac:dyDescent="0.25">
      <c r="A1693" s="6">
        <v>1669</v>
      </c>
      <c r="B1693" s="6">
        <v>3272.6375332761099</v>
      </c>
      <c r="C1693" s="6">
        <v>477.36246672389007</v>
      </c>
      <c r="D1693" s="6">
        <v>0.78979827618012088</v>
      </c>
      <c r="F1693" s="6">
        <v>91.474780701754383</v>
      </c>
      <c r="G1693" s="6">
        <v>4100</v>
      </c>
    </row>
    <row r="1694" spans="1:7" x14ac:dyDescent="0.25">
      <c r="A1694" s="6">
        <v>1670</v>
      </c>
      <c r="B1694" s="6">
        <v>3385.5212366683004</v>
      </c>
      <c r="C1694" s="6">
        <v>564.47876333169961</v>
      </c>
      <c r="D1694" s="6">
        <v>0.9339325675923551</v>
      </c>
      <c r="F1694" s="6">
        <v>91.52960526315789</v>
      </c>
      <c r="G1694" s="6">
        <v>4100</v>
      </c>
    </row>
    <row r="1695" spans="1:7" x14ac:dyDescent="0.25">
      <c r="A1695" s="6">
        <v>1671</v>
      </c>
      <c r="B1695" s="6">
        <v>3365.4517148451841</v>
      </c>
      <c r="C1695" s="6">
        <v>244.54828515481586</v>
      </c>
      <c r="D1695" s="6">
        <v>0.40460620078409726</v>
      </c>
      <c r="F1695" s="6">
        <v>91.584429824561397</v>
      </c>
      <c r="G1695" s="6">
        <v>4100</v>
      </c>
    </row>
    <row r="1696" spans="1:7" x14ac:dyDescent="0.25">
      <c r="A1696" s="6">
        <v>1672</v>
      </c>
      <c r="B1696" s="6">
        <v>3397.2922172097178</v>
      </c>
      <c r="C1696" s="6">
        <v>-187.29221720971782</v>
      </c>
      <c r="D1696" s="6">
        <v>-0.30987578748990269</v>
      </c>
      <c r="F1696" s="6">
        <v>91.639254385964904</v>
      </c>
      <c r="G1696" s="6">
        <v>4105</v>
      </c>
    </row>
    <row r="1697" spans="1:7" x14ac:dyDescent="0.25">
      <c r="A1697" s="6">
        <v>1673</v>
      </c>
      <c r="B1697" s="6">
        <v>3445.7886570403562</v>
      </c>
      <c r="C1697" s="6">
        <v>-75.788657040356156</v>
      </c>
      <c r="D1697" s="6">
        <v>-0.12539266250922454</v>
      </c>
      <c r="F1697" s="6">
        <v>91.694078947368411</v>
      </c>
      <c r="G1697" s="6">
        <v>4110</v>
      </c>
    </row>
    <row r="1698" spans="1:7" x14ac:dyDescent="0.25">
      <c r="A1698" s="6">
        <v>1674</v>
      </c>
      <c r="B1698" s="6">
        <v>3343.3811263300272</v>
      </c>
      <c r="C1698" s="6">
        <v>-23.3811263300272</v>
      </c>
      <c r="D1698" s="6">
        <v>-3.8684175145437663E-2</v>
      </c>
      <c r="F1698" s="6">
        <v>91.748903508771917</v>
      </c>
      <c r="G1698" s="6">
        <v>4110</v>
      </c>
    </row>
    <row r="1699" spans="1:7" x14ac:dyDescent="0.25">
      <c r="A1699" s="6">
        <v>1675</v>
      </c>
      <c r="B1699" s="6">
        <v>3300.2404826457332</v>
      </c>
      <c r="C1699" s="6">
        <v>189.75951735426679</v>
      </c>
      <c r="D1699" s="6">
        <v>0.31395794630384832</v>
      </c>
      <c r="F1699" s="6">
        <v>91.803728070175438</v>
      </c>
      <c r="G1699" s="6">
        <v>4120</v>
      </c>
    </row>
    <row r="1700" spans="1:7" x14ac:dyDescent="0.25">
      <c r="A1700" s="6">
        <v>1676</v>
      </c>
      <c r="B1700" s="6">
        <v>3386.8160445278563</v>
      </c>
      <c r="C1700" s="6">
        <v>-406.81604452785632</v>
      </c>
      <c r="D1700" s="6">
        <v>-0.67307891400762354</v>
      </c>
      <c r="F1700" s="6">
        <v>91.858552631578945</v>
      </c>
      <c r="G1700" s="6">
        <v>4120</v>
      </c>
    </row>
    <row r="1701" spans="1:7" x14ac:dyDescent="0.25">
      <c r="A1701" s="6">
        <v>1677</v>
      </c>
      <c r="B1701" s="6">
        <v>3370.3955266725793</v>
      </c>
      <c r="C1701" s="6">
        <v>-200.39552667257931</v>
      </c>
      <c r="D1701" s="6">
        <v>-0.33155526995329587</v>
      </c>
      <c r="F1701" s="6">
        <v>91.913377192982452</v>
      </c>
      <c r="G1701" s="6">
        <v>4120</v>
      </c>
    </row>
    <row r="1702" spans="1:7" x14ac:dyDescent="0.25">
      <c r="A1702" s="6">
        <v>1678</v>
      </c>
      <c r="B1702" s="6">
        <v>3255.3341918802271</v>
      </c>
      <c r="C1702" s="6">
        <v>424.66580811977292</v>
      </c>
      <c r="D1702" s="6">
        <v>0.70261142545928867</v>
      </c>
      <c r="F1702" s="6">
        <v>91.968201754385959</v>
      </c>
      <c r="G1702" s="6">
        <v>4120</v>
      </c>
    </row>
    <row r="1703" spans="1:7" x14ac:dyDescent="0.25">
      <c r="A1703" s="6">
        <v>1679</v>
      </c>
      <c r="B1703" s="6">
        <v>3446.0240766511843</v>
      </c>
      <c r="C1703" s="6">
        <v>473.97592334881574</v>
      </c>
      <c r="D1703" s="6">
        <v>0.78419522544553111</v>
      </c>
      <c r="F1703" s="6">
        <v>92.023026315789465</v>
      </c>
      <c r="G1703" s="6">
        <v>4120</v>
      </c>
    </row>
    <row r="1704" spans="1:7" x14ac:dyDescent="0.25">
      <c r="A1704" s="6">
        <v>1680</v>
      </c>
      <c r="B1704" s="6">
        <v>3345.9118871464316</v>
      </c>
      <c r="C1704" s="6">
        <v>-75.911887146431582</v>
      </c>
      <c r="D1704" s="6">
        <v>-0.12559654725537941</v>
      </c>
      <c r="F1704" s="6">
        <v>92.077850877192972</v>
      </c>
      <c r="G1704" s="6">
        <v>4125</v>
      </c>
    </row>
    <row r="1705" spans="1:7" x14ac:dyDescent="0.25">
      <c r="A1705" s="6">
        <v>1681</v>
      </c>
      <c r="B1705" s="6">
        <v>3246.5648113768711</v>
      </c>
      <c r="C1705" s="6">
        <v>683.43518862312885</v>
      </c>
      <c r="D1705" s="6">
        <v>1.1307464903133939</v>
      </c>
      <c r="F1705" s="6">
        <v>92.132675438596479</v>
      </c>
      <c r="G1705" s="6">
        <v>4130</v>
      </c>
    </row>
    <row r="1706" spans="1:7" x14ac:dyDescent="0.25">
      <c r="A1706" s="6">
        <v>1682</v>
      </c>
      <c r="B1706" s="6">
        <v>3273.8734862329588</v>
      </c>
      <c r="C1706" s="6">
        <v>396.12651376704116</v>
      </c>
      <c r="D1706" s="6">
        <v>0.65539303889890987</v>
      </c>
      <c r="F1706" s="6">
        <v>92.1875</v>
      </c>
      <c r="G1706" s="6">
        <v>4135</v>
      </c>
    </row>
    <row r="1707" spans="1:7" x14ac:dyDescent="0.25">
      <c r="A1707" s="6">
        <v>1683</v>
      </c>
      <c r="B1707" s="6">
        <v>3331.3158712750746</v>
      </c>
      <c r="C1707" s="6">
        <v>638.68412872492536</v>
      </c>
      <c r="D1707" s="6">
        <v>1.0567056671891957</v>
      </c>
      <c r="F1707" s="6">
        <v>92.242324561403507</v>
      </c>
      <c r="G1707" s="6">
        <v>4140</v>
      </c>
    </row>
    <row r="1708" spans="1:7" x14ac:dyDescent="0.25">
      <c r="A1708" s="6">
        <v>1684</v>
      </c>
      <c r="B1708" s="6">
        <v>3396.8802328907677</v>
      </c>
      <c r="C1708" s="6">
        <v>-166.88023289076773</v>
      </c>
      <c r="D1708" s="6">
        <v>-0.27610407070797327</v>
      </c>
      <c r="F1708" s="6">
        <v>92.297149122807014</v>
      </c>
      <c r="G1708" s="6">
        <v>4140</v>
      </c>
    </row>
    <row r="1709" spans="1:7" x14ac:dyDescent="0.25">
      <c r="A1709" s="6">
        <v>1685</v>
      </c>
      <c r="B1709" s="6">
        <v>3308.7744435382606</v>
      </c>
      <c r="C1709" s="6">
        <v>271.22555646173942</v>
      </c>
      <c r="D1709" s="6">
        <v>0.44874386212139816</v>
      </c>
      <c r="F1709" s="6">
        <v>92.35197368421052</v>
      </c>
      <c r="G1709" s="6">
        <v>4140</v>
      </c>
    </row>
    <row r="1710" spans="1:7" x14ac:dyDescent="0.25">
      <c r="A1710" s="6">
        <v>1686</v>
      </c>
      <c r="B1710" s="6">
        <v>3302.5358238513095</v>
      </c>
      <c r="C1710" s="6">
        <v>-622.53582385130949</v>
      </c>
      <c r="D1710" s="6">
        <v>-1.0299882265828109</v>
      </c>
      <c r="F1710" s="6">
        <v>92.406798245614027</v>
      </c>
      <c r="G1710" s="6">
        <v>4140</v>
      </c>
    </row>
    <row r="1711" spans="1:7" x14ac:dyDescent="0.25">
      <c r="A1711" s="6">
        <v>1687</v>
      </c>
      <c r="B1711" s="6">
        <v>3345.7353224383105</v>
      </c>
      <c r="C1711" s="6">
        <v>324.2646775616895</v>
      </c>
      <c r="D1711" s="6">
        <v>0.53649731853019211</v>
      </c>
      <c r="F1711" s="6">
        <v>92.461622807017534</v>
      </c>
      <c r="G1711" s="6">
        <v>4140</v>
      </c>
    </row>
    <row r="1712" spans="1:7" x14ac:dyDescent="0.25">
      <c r="A1712" s="6">
        <v>1688</v>
      </c>
      <c r="B1712" s="6">
        <v>3281.8777530011225</v>
      </c>
      <c r="C1712" s="6">
        <v>613.12224699887747</v>
      </c>
      <c r="D1712" s="6">
        <v>1.0144134227617969</v>
      </c>
      <c r="F1712" s="6">
        <v>92.516447368421041</v>
      </c>
      <c r="G1712" s="6">
        <v>4140</v>
      </c>
    </row>
    <row r="1713" spans="1:7" x14ac:dyDescent="0.25">
      <c r="A1713" s="6">
        <v>1689</v>
      </c>
      <c r="B1713" s="6">
        <v>3349.6197460169783</v>
      </c>
      <c r="C1713" s="6">
        <v>600.3802539830217</v>
      </c>
      <c r="D1713" s="6">
        <v>0.99333173993053481</v>
      </c>
      <c r="F1713" s="6">
        <v>92.571271929824562</v>
      </c>
      <c r="G1713" s="6">
        <v>4145</v>
      </c>
    </row>
    <row r="1714" spans="1:7" x14ac:dyDescent="0.25">
      <c r="A1714" s="6">
        <v>1690</v>
      </c>
      <c r="B1714" s="6">
        <v>3446.7303354836695</v>
      </c>
      <c r="C1714" s="6">
        <v>-1.730335483669478</v>
      </c>
      <c r="D1714" s="6">
        <v>-2.8628475791036795E-3</v>
      </c>
      <c r="F1714" s="6">
        <v>92.626096491228068</v>
      </c>
      <c r="G1714" s="6">
        <v>4150</v>
      </c>
    </row>
    <row r="1715" spans="1:7" x14ac:dyDescent="0.25">
      <c r="A1715" s="6">
        <v>1691</v>
      </c>
      <c r="B1715" s="6">
        <v>3283.1137059579714</v>
      </c>
      <c r="C1715" s="6">
        <v>116.88629404202857</v>
      </c>
      <c r="D1715" s="6">
        <v>0.1933888815705184</v>
      </c>
      <c r="F1715" s="6">
        <v>92.680921052631575</v>
      </c>
      <c r="G1715" s="6">
        <v>4150</v>
      </c>
    </row>
    <row r="1716" spans="1:7" x14ac:dyDescent="0.25">
      <c r="A1716" s="6">
        <v>1692</v>
      </c>
      <c r="B1716" s="6">
        <v>3466.8587122094928</v>
      </c>
      <c r="C1716" s="6">
        <v>793.14128779050725</v>
      </c>
      <c r="D1716" s="6">
        <v>1.312255708253139</v>
      </c>
      <c r="F1716" s="6">
        <v>92.735745614035082</v>
      </c>
      <c r="G1716" s="6">
        <v>4150</v>
      </c>
    </row>
    <row r="1717" spans="1:7" x14ac:dyDescent="0.25">
      <c r="A1717" s="6">
        <v>1693</v>
      </c>
      <c r="B1717" s="6">
        <v>3279.9355412117889</v>
      </c>
      <c r="C1717" s="6">
        <v>490.06445878821114</v>
      </c>
      <c r="D1717" s="6">
        <v>0.81081377726319404</v>
      </c>
      <c r="F1717" s="6">
        <v>92.790570175438589</v>
      </c>
      <c r="G1717" s="6">
        <v>4150</v>
      </c>
    </row>
    <row r="1718" spans="1:7" x14ac:dyDescent="0.25">
      <c r="A1718" s="6">
        <v>1694</v>
      </c>
      <c r="B1718" s="6">
        <v>3397.4687819178389</v>
      </c>
      <c r="C1718" s="6">
        <v>-327.4687819178389</v>
      </c>
      <c r="D1718" s="6">
        <v>-0.54179852311495003</v>
      </c>
      <c r="F1718" s="6">
        <v>92.845394736842096</v>
      </c>
      <c r="G1718" s="6">
        <v>4150</v>
      </c>
    </row>
    <row r="1719" spans="1:7" x14ac:dyDescent="0.25">
      <c r="A1719" s="6">
        <v>1695</v>
      </c>
      <c r="B1719" s="6">
        <v>3406.7678565455585</v>
      </c>
      <c r="C1719" s="6">
        <v>-56.767856545558516</v>
      </c>
      <c r="D1719" s="6">
        <v>-9.3922665411513159E-2</v>
      </c>
      <c r="F1719" s="6">
        <v>92.900219298245602</v>
      </c>
      <c r="G1719" s="6">
        <v>4150</v>
      </c>
    </row>
    <row r="1720" spans="1:7" x14ac:dyDescent="0.25">
      <c r="A1720" s="6">
        <v>1696</v>
      </c>
      <c r="B1720" s="6">
        <v>3454.1460532247625</v>
      </c>
      <c r="C1720" s="6">
        <v>-704.14605322476245</v>
      </c>
      <c r="D1720" s="6">
        <v>-1.1650127058221875</v>
      </c>
      <c r="F1720" s="6">
        <v>92.955043859649123</v>
      </c>
      <c r="G1720" s="6">
        <v>4160</v>
      </c>
    </row>
    <row r="1721" spans="1:7" x14ac:dyDescent="0.25">
      <c r="A1721" s="6">
        <v>1697</v>
      </c>
      <c r="B1721" s="6">
        <v>3357.741722590556</v>
      </c>
      <c r="C1721" s="6">
        <v>62.258277409443963</v>
      </c>
      <c r="D1721" s="6">
        <v>0.10300659059641518</v>
      </c>
      <c r="F1721" s="6">
        <v>93.00986842105263</v>
      </c>
      <c r="G1721" s="6">
        <v>4160</v>
      </c>
    </row>
    <row r="1722" spans="1:7" x14ac:dyDescent="0.25">
      <c r="A1722" s="6">
        <v>1698</v>
      </c>
      <c r="B1722" s="6">
        <v>3409.5340369727915</v>
      </c>
      <c r="C1722" s="6">
        <v>295.46596302720855</v>
      </c>
      <c r="D1722" s="6">
        <v>0.4888497201514691</v>
      </c>
      <c r="F1722" s="6">
        <v>93.064692982456137</v>
      </c>
      <c r="G1722" s="6">
        <v>4160</v>
      </c>
    </row>
    <row r="1723" spans="1:7" x14ac:dyDescent="0.25">
      <c r="A1723" s="6">
        <v>1699</v>
      </c>
      <c r="B1723" s="6">
        <v>3425.1894410928762</v>
      </c>
      <c r="C1723" s="6">
        <v>-415.18944109287622</v>
      </c>
      <c r="D1723" s="6">
        <v>-0.68693273502168839</v>
      </c>
      <c r="F1723" s="6">
        <v>93.119517543859644</v>
      </c>
      <c r="G1723" s="6">
        <v>4180</v>
      </c>
    </row>
    <row r="1724" spans="1:7" x14ac:dyDescent="0.25">
      <c r="A1724" s="6">
        <v>1700</v>
      </c>
      <c r="B1724" s="6">
        <v>3320.0745848580214</v>
      </c>
      <c r="C1724" s="6">
        <v>719.92541514197865</v>
      </c>
      <c r="D1724" s="6">
        <v>1.1911197287034982</v>
      </c>
      <c r="F1724" s="6">
        <v>93.17434210526315</v>
      </c>
      <c r="G1724" s="6">
        <v>4180</v>
      </c>
    </row>
    <row r="1725" spans="1:7" x14ac:dyDescent="0.25">
      <c r="A1725" s="6">
        <v>1701</v>
      </c>
      <c r="B1725" s="6">
        <v>3392.2895504796152</v>
      </c>
      <c r="C1725" s="6">
        <v>497.71044952038483</v>
      </c>
      <c r="D1725" s="6">
        <v>0.82346410216494803</v>
      </c>
      <c r="F1725" s="6">
        <v>93.229166666666657</v>
      </c>
      <c r="G1725" s="6">
        <v>4180</v>
      </c>
    </row>
    <row r="1726" spans="1:7" x14ac:dyDescent="0.25">
      <c r="A1726" s="6">
        <v>1702</v>
      </c>
      <c r="B1726" s="6">
        <v>3508.5279833261093</v>
      </c>
      <c r="C1726" s="6">
        <v>671.47201667389072</v>
      </c>
      <c r="D1726" s="6">
        <v>1.1109533703222074</v>
      </c>
      <c r="F1726" s="6">
        <v>93.283991228070164</v>
      </c>
      <c r="G1726" s="6">
        <v>4180</v>
      </c>
    </row>
    <row r="1727" spans="1:7" x14ac:dyDescent="0.25">
      <c r="A1727" s="6">
        <v>1703</v>
      </c>
      <c r="B1727" s="6">
        <v>3279.9943961144959</v>
      </c>
      <c r="C1727" s="6">
        <v>-369.99439611449588</v>
      </c>
      <c r="D1727" s="6">
        <v>-0.6121573366524361</v>
      </c>
      <c r="F1727" s="6">
        <v>93.338815789473685</v>
      </c>
      <c r="G1727" s="6">
        <v>4180</v>
      </c>
    </row>
    <row r="1728" spans="1:7" x14ac:dyDescent="0.25">
      <c r="A1728" s="6">
        <v>1704</v>
      </c>
      <c r="B1728" s="6">
        <v>3341.1446400271579</v>
      </c>
      <c r="C1728" s="6">
        <v>553.85535997284205</v>
      </c>
      <c r="D1728" s="6">
        <v>0.91635610055762096</v>
      </c>
      <c r="F1728" s="6">
        <v>93.393640350877192</v>
      </c>
      <c r="G1728" s="6">
        <v>4180</v>
      </c>
    </row>
    <row r="1729" spans="1:7" x14ac:dyDescent="0.25">
      <c r="A1729" s="6">
        <v>1705</v>
      </c>
      <c r="B1729" s="6">
        <v>3223.905673834643</v>
      </c>
      <c r="C1729" s="6">
        <v>1076.094326165357</v>
      </c>
      <c r="D1729" s="6">
        <v>1.7804027401764593</v>
      </c>
      <c r="F1729" s="6">
        <v>93.448464912280699</v>
      </c>
      <c r="G1729" s="6">
        <v>4180</v>
      </c>
    </row>
    <row r="1730" spans="1:7" x14ac:dyDescent="0.25">
      <c r="A1730" s="6">
        <v>1706</v>
      </c>
      <c r="B1730" s="6">
        <v>3246.2116819606285</v>
      </c>
      <c r="C1730" s="6">
        <v>223.78831803937146</v>
      </c>
      <c r="D1730" s="6">
        <v>0.37025874495276639</v>
      </c>
      <c r="F1730" s="6">
        <v>93.503289473684205</v>
      </c>
      <c r="G1730" s="6">
        <v>4180</v>
      </c>
    </row>
    <row r="1731" spans="1:7" x14ac:dyDescent="0.25">
      <c r="A1731" s="6">
        <v>1707</v>
      </c>
      <c r="B1731" s="6">
        <v>3453.7929238085198</v>
      </c>
      <c r="C1731" s="6">
        <v>406.20707619148016</v>
      </c>
      <c r="D1731" s="6">
        <v>0.67207137324804311</v>
      </c>
      <c r="F1731" s="6">
        <v>93.558114035087712</v>
      </c>
      <c r="G1731" s="6">
        <v>4190</v>
      </c>
    </row>
    <row r="1732" spans="1:7" x14ac:dyDescent="0.25">
      <c r="A1732" s="6">
        <v>1708</v>
      </c>
      <c r="B1732" s="6">
        <v>3358.3891265203338</v>
      </c>
      <c r="C1732" s="6">
        <v>-872.38912652033378</v>
      </c>
      <c r="D1732" s="6">
        <v>-1.4433716019038636</v>
      </c>
      <c r="F1732" s="6">
        <v>93.612938596491219</v>
      </c>
      <c r="G1732" s="6">
        <v>4190</v>
      </c>
    </row>
    <row r="1733" spans="1:7" x14ac:dyDescent="0.25">
      <c r="A1733" s="6">
        <v>1709</v>
      </c>
      <c r="B1733" s="6">
        <v>3266.98746261623</v>
      </c>
      <c r="C1733" s="6">
        <v>13.012537383769995</v>
      </c>
      <c r="D1733" s="6">
        <v>2.1529299663970811E-2</v>
      </c>
      <c r="F1733" s="6">
        <v>93.667763157894726</v>
      </c>
      <c r="G1733" s="6">
        <v>4200</v>
      </c>
    </row>
    <row r="1734" spans="1:7" x14ac:dyDescent="0.25">
      <c r="A1734" s="6">
        <v>1710</v>
      </c>
      <c r="B1734" s="6">
        <v>3342.2040282758853</v>
      </c>
      <c r="C1734" s="6">
        <v>297.79597172411468</v>
      </c>
      <c r="D1734" s="6">
        <v>0.49270472966851514</v>
      </c>
      <c r="F1734" s="6">
        <v>93.722587719298232</v>
      </c>
      <c r="G1734" s="6">
        <v>4200</v>
      </c>
    </row>
    <row r="1735" spans="1:7" x14ac:dyDescent="0.25">
      <c r="A1735" s="6">
        <v>1711</v>
      </c>
      <c r="B1735" s="6">
        <v>3374.6330796674897</v>
      </c>
      <c r="C1735" s="6">
        <v>-884.63307966748971</v>
      </c>
      <c r="D1735" s="6">
        <v>-1.4636292756074967</v>
      </c>
      <c r="F1735" s="6">
        <v>93.777412280701753</v>
      </c>
      <c r="G1735" s="6">
        <v>4200</v>
      </c>
    </row>
    <row r="1736" spans="1:7" x14ac:dyDescent="0.25">
      <c r="A1736" s="6">
        <v>1712</v>
      </c>
      <c r="B1736" s="6">
        <v>3334.1997615077216</v>
      </c>
      <c r="C1736" s="6">
        <v>135.80023849227837</v>
      </c>
      <c r="D1736" s="6">
        <v>0.22468208487804658</v>
      </c>
      <c r="F1736" s="6">
        <v>93.83223684210526</v>
      </c>
      <c r="G1736" s="6">
        <v>4200</v>
      </c>
    </row>
    <row r="1737" spans="1:7" x14ac:dyDescent="0.25">
      <c r="A1737" s="6">
        <v>1713</v>
      </c>
      <c r="B1737" s="6">
        <v>3317.7203887497376</v>
      </c>
      <c r="C1737" s="6">
        <v>172.27961125026241</v>
      </c>
      <c r="D1737" s="6">
        <v>0.28503736567361981</v>
      </c>
      <c r="F1737" s="6">
        <v>93.887061403508767</v>
      </c>
      <c r="G1737" s="6">
        <v>4200</v>
      </c>
    </row>
    <row r="1738" spans="1:7" x14ac:dyDescent="0.25">
      <c r="A1738" s="6">
        <v>1714</v>
      </c>
      <c r="B1738" s="6">
        <v>3314.3656592954339</v>
      </c>
      <c r="C1738" s="6">
        <v>1465.6343407045661</v>
      </c>
      <c r="D1738" s="6">
        <v>2.4248983874729153</v>
      </c>
      <c r="F1738" s="6">
        <v>93.941885964912274</v>
      </c>
      <c r="G1738" s="6">
        <v>4200</v>
      </c>
    </row>
    <row r="1739" spans="1:7" x14ac:dyDescent="0.25">
      <c r="A1739" s="6">
        <v>1715</v>
      </c>
      <c r="B1739" s="6">
        <v>3364.2746167910427</v>
      </c>
      <c r="C1739" s="6">
        <v>785.72538320895728</v>
      </c>
      <c r="D1739" s="6">
        <v>1.2999860618877237</v>
      </c>
      <c r="F1739" s="6">
        <v>93.99671052631578</v>
      </c>
      <c r="G1739" s="6">
        <v>4220</v>
      </c>
    </row>
    <row r="1740" spans="1:7" x14ac:dyDescent="0.25">
      <c r="A1740" s="6">
        <v>1716</v>
      </c>
      <c r="B1740" s="6">
        <v>3394.879166198727</v>
      </c>
      <c r="C1740" s="6">
        <v>-374.87916619872703</v>
      </c>
      <c r="D1740" s="6">
        <v>-0.62023920998977466</v>
      </c>
      <c r="F1740" s="6">
        <v>94.051535087719287</v>
      </c>
      <c r="G1740" s="6">
        <v>4220</v>
      </c>
    </row>
    <row r="1741" spans="1:7" x14ac:dyDescent="0.25">
      <c r="A1741" s="6">
        <v>1717</v>
      </c>
      <c r="B1741" s="6">
        <v>3471.3316848152313</v>
      </c>
      <c r="C1741" s="6">
        <v>-921.33168481523126</v>
      </c>
      <c r="D1741" s="6">
        <v>-1.5243472773448767</v>
      </c>
      <c r="F1741" s="6">
        <v>94.106359649122794</v>
      </c>
      <c r="G1741" s="6">
        <v>4220</v>
      </c>
    </row>
    <row r="1742" spans="1:7" x14ac:dyDescent="0.25">
      <c r="A1742" s="6">
        <v>1718</v>
      </c>
      <c r="B1742" s="6">
        <v>3356.6823343418282</v>
      </c>
      <c r="C1742" s="6">
        <v>563.31766565817179</v>
      </c>
      <c r="D1742" s="6">
        <v>0.93201152644447727</v>
      </c>
      <c r="F1742" s="6">
        <v>94.161184210526315</v>
      </c>
      <c r="G1742" s="6">
        <v>4220</v>
      </c>
    </row>
    <row r="1743" spans="1:7" x14ac:dyDescent="0.25">
      <c r="A1743" s="6">
        <v>1719</v>
      </c>
      <c r="B1743" s="6">
        <v>3484.044343799962</v>
      </c>
      <c r="C1743" s="6">
        <v>775.95565620003799</v>
      </c>
      <c r="D1743" s="6">
        <v>1.2838220060846983</v>
      </c>
      <c r="F1743" s="6">
        <v>94.216008771929822</v>
      </c>
      <c r="G1743" s="6">
        <v>4220</v>
      </c>
    </row>
    <row r="1744" spans="1:7" x14ac:dyDescent="0.25">
      <c r="A1744" s="6">
        <v>1720</v>
      </c>
      <c r="B1744" s="6">
        <v>3542.6638268962192</v>
      </c>
      <c r="C1744" s="6">
        <v>-586.66382689621923</v>
      </c>
      <c r="D1744" s="6">
        <v>-0.97063785169324923</v>
      </c>
      <c r="F1744" s="6">
        <v>94.270833333333329</v>
      </c>
      <c r="G1744" s="6">
        <v>4225</v>
      </c>
    </row>
    <row r="1745" spans="1:7" x14ac:dyDescent="0.25">
      <c r="A1745" s="6">
        <v>1721</v>
      </c>
      <c r="B1745" s="6">
        <v>3570.5610507793776</v>
      </c>
      <c r="C1745" s="6">
        <v>289.43894922062236</v>
      </c>
      <c r="D1745" s="6">
        <v>0.47887799961042199</v>
      </c>
      <c r="F1745" s="6">
        <v>94.325657894736835</v>
      </c>
      <c r="G1745" s="6">
        <v>4230</v>
      </c>
    </row>
    <row r="1746" spans="1:7" x14ac:dyDescent="0.25">
      <c r="A1746" s="6">
        <v>1722</v>
      </c>
      <c r="B1746" s="6">
        <v>3430.0155431148573</v>
      </c>
      <c r="C1746" s="6">
        <v>-710.01554311485734</v>
      </c>
      <c r="D1746" s="6">
        <v>-1.1747238023586792</v>
      </c>
      <c r="F1746" s="6">
        <v>94.380482456140342</v>
      </c>
      <c r="G1746" s="6">
        <v>4230</v>
      </c>
    </row>
    <row r="1747" spans="1:7" x14ac:dyDescent="0.25">
      <c r="A1747" s="6">
        <v>1723</v>
      </c>
      <c r="B1747" s="6">
        <v>3347.9129538384727</v>
      </c>
      <c r="C1747" s="6">
        <v>-417.91295383847273</v>
      </c>
      <c r="D1747" s="6">
        <v>-0.6914387986977647</v>
      </c>
      <c r="F1747" s="6">
        <v>94.435307017543849</v>
      </c>
      <c r="G1747" s="6">
        <v>4235</v>
      </c>
    </row>
    <row r="1748" spans="1:7" x14ac:dyDescent="0.25">
      <c r="A1748" s="6">
        <v>1724</v>
      </c>
      <c r="B1748" s="6">
        <v>3488.3996066002865</v>
      </c>
      <c r="C1748" s="6">
        <v>651.60039339971354</v>
      </c>
      <c r="D1748" s="6">
        <v>1.0780756832376808</v>
      </c>
      <c r="F1748" s="6">
        <v>94.490131578947356</v>
      </c>
      <c r="G1748" s="6">
        <v>4240</v>
      </c>
    </row>
    <row r="1749" spans="1:7" x14ac:dyDescent="0.25">
      <c r="A1749" s="6">
        <v>1725</v>
      </c>
      <c r="B1749" s="6">
        <v>3379.4003267867633</v>
      </c>
      <c r="C1749" s="6">
        <v>-279.40032678676334</v>
      </c>
      <c r="D1749" s="6">
        <v>-0.46226905515800687</v>
      </c>
      <c r="F1749" s="6">
        <v>94.544956140350877</v>
      </c>
      <c r="G1749" s="6">
        <v>4240</v>
      </c>
    </row>
    <row r="1750" spans="1:7" x14ac:dyDescent="0.25">
      <c r="A1750" s="6">
        <v>1726</v>
      </c>
      <c r="B1750" s="6">
        <v>3342.5571576921279</v>
      </c>
      <c r="C1750" s="6">
        <v>37.44284230787207</v>
      </c>
      <c r="D1750" s="6">
        <v>6.1949345353844693E-2</v>
      </c>
      <c r="F1750" s="6">
        <v>94.599780701754383</v>
      </c>
      <c r="G1750" s="6">
        <v>4240</v>
      </c>
    </row>
    <row r="1751" spans="1:7" x14ac:dyDescent="0.25">
      <c r="A1751" s="6">
        <v>1727</v>
      </c>
      <c r="B1751" s="6">
        <v>3246.4471015714571</v>
      </c>
      <c r="C1751" s="6">
        <v>163.5528984285429</v>
      </c>
      <c r="D1751" s="6">
        <v>0.27059898137706051</v>
      </c>
      <c r="F1751" s="6">
        <v>94.65460526315789</v>
      </c>
      <c r="G1751" s="6">
        <v>4240</v>
      </c>
    </row>
    <row r="1752" spans="1:7" x14ac:dyDescent="0.25">
      <c r="A1752" s="6">
        <v>1728</v>
      </c>
      <c r="B1752" s="6">
        <v>3328.5496908478417</v>
      </c>
      <c r="C1752" s="6">
        <v>946.4503091521583</v>
      </c>
      <c r="D1752" s="6">
        <v>1.5659061504952365</v>
      </c>
      <c r="F1752" s="6">
        <v>94.709429824561397</v>
      </c>
      <c r="G1752" s="6">
        <v>4240</v>
      </c>
    </row>
    <row r="1753" spans="1:7" x14ac:dyDescent="0.25">
      <c r="A1753" s="6">
        <v>1729</v>
      </c>
      <c r="B1753" s="6">
        <v>3268.517690086614</v>
      </c>
      <c r="C1753" s="6">
        <v>391.48230991338596</v>
      </c>
      <c r="D1753" s="6">
        <v>0.64770918343574557</v>
      </c>
      <c r="F1753" s="6">
        <v>94.764254385964904</v>
      </c>
      <c r="G1753" s="6">
        <v>4240</v>
      </c>
    </row>
    <row r="1754" spans="1:7" x14ac:dyDescent="0.25">
      <c r="A1754" s="6">
        <v>1730</v>
      </c>
      <c r="B1754" s="6">
        <v>3446.3772060674269</v>
      </c>
      <c r="C1754" s="6">
        <v>63.622793932573131</v>
      </c>
      <c r="D1754" s="6">
        <v>0.10526418911517357</v>
      </c>
      <c r="F1754" s="6">
        <v>94.819078947368411</v>
      </c>
      <c r="G1754" s="6">
        <v>4240</v>
      </c>
    </row>
    <row r="1755" spans="1:7" x14ac:dyDescent="0.25">
      <c r="A1755" s="6">
        <v>1731</v>
      </c>
      <c r="B1755" s="6">
        <v>3296.2972041643584</v>
      </c>
      <c r="C1755" s="6">
        <v>-2011.2972041643584</v>
      </c>
      <c r="D1755" s="6">
        <v>-3.3276999669387872</v>
      </c>
      <c r="F1755" s="6">
        <v>94.873903508771917</v>
      </c>
      <c r="G1755" s="6">
        <v>4240</v>
      </c>
    </row>
    <row r="1756" spans="1:7" x14ac:dyDescent="0.25">
      <c r="A1756" s="6">
        <v>1732</v>
      </c>
      <c r="B1756" s="6">
        <v>3345.5587577301894</v>
      </c>
      <c r="C1756" s="6">
        <v>-135.55875773018943</v>
      </c>
      <c r="D1756" s="6">
        <v>-0.22428255390750881</v>
      </c>
      <c r="F1756" s="6">
        <v>94.928728070175438</v>
      </c>
      <c r="G1756" s="6">
        <v>4250</v>
      </c>
    </row>
    <row r="1757" spans="1:7" x14ac:dyDescent="0.25">
      <c r="A1757" s="6">
        <v>1733</v>
      </c>
      <c r="B1757" s="6">
        <v>3407.8860996969929</v>
      </c>
      <c r="C1757" s="6">
        <v>182.11390030300709</v>
      </c>
      <c r="D1757" s="6">
        <v>0.30130823965879078</v>
      </c>
      <c r="F1757" s="6">
        <v>94.983552631578945</v>
      </c>
      <c r="G1757" s="6">
        <v>4260</v>
      </c>
    </row>
    <row r="1758" spans="1:7" x14ac:dyDescent="0.25">
      <c r="A1758" s="6">
        <v>1734</v>
      </c>
      <c r="B1758" s="6">
        <v>3315.4250475441613</v>
      </c>
      <c r="C1758" s="6">
        <v>234.57495245583868</v>
      </c>
      <c r="D1758" s="6">
        <v>0.38810527848184373</v>
      </c>
      <c r="F1758" s="6">
        <v>95.038377192982452</v>
      </c>
      <c r="G1758" s="6">
        <v>4260</v>
      </c>
    </row>
    <row r="1759" spans="1:7" x14ac:dyDescent="0.25">
      <c r="A1759" s="6">
        <v>1735</v>
      </c>
      <c r="B1759" s="6">
        <v>3393.0546642148074</v>
      </c>
      <c r="C1759" s="6">
        <v>-793.05466421480742</v>
      </c>
      <c r="D1759" s="6">
        <v>-1.3121123891706106</v>
      </c>
      <c r="F1759" s="6">
        <v>95.093201754385959</v>
      </c>
      <c r="G1759" s="6">
        <v>4260</v>
      </c>
    </row>
    <row r="1760" spans="1:7" x14ac:dyDescent="0.25">
      <c r="A1760" s="6">
        <v>1736</v>
      </c>
      <c r="B1760" s="6">
        <v>3302.771243462138</v>
      </c>
      <c r="C1760" s="6">
        <v>462.22875653786195</v>
      </c>
      <c r="D1760" s="6">
        <v>0.76475948689456108</v>
      </c>
      <c r="F1760" s="6">
        <v>95.148026315789465</v>
      </c>
      <c r="G1760" s="6">
        <v>4260</v>
      </c>
    </row>
    <row r="1761" spans="1:7" x14ac:dyDescent="0.25">
      <c r="A1761" s="6">
        <v>1737</v>
      </c>
      <c r="B1761" s="6">
        <v>3408.2392291132355</v>
      </c>
      <c r="C1761" s="6">
        <v>-238.23922911323552</v>
      </c>
      <c r="D1761" s="6">
        <v>-0.39416784013927925</v>
      </c>
      <c r="F1761" s="6">
        <v>95.202850877192972</v>
      </c>
      <c r="G1761" s="6">
        <v>4260</v>
      </c>
    </row>
    <row r="1762" spans="1:7" x14ac:dyDescent="0.25">
      <c r="A1762" s="6">
        <v>1738</v>
      </c>
      <c r="B1762" s="6">
        <v>3479.4536613888095</v>
      </c>
      <c r="C1762" s="6">
        <v>-149.45366138880945</v>
      </c>
      <c r="D1762" s="6">
        <v>-0.24727173240866335</v>
      </c>
      <c r="F1762" s="6">
        <v>95.257675438596479</v>
      </c>
      <c r="G1762" s="6">
        <v>4260</v>
      </c>
    </row>
    <row r="1763" spans="1:7" x14ac:dyDescent="0.25">
      <c r="A1763" s="6">
        <v>1739</v>
      </c>
      <c r="B1763" s="6">
        <v>3479.3359515833949</v>
      </c>
      <c r="C1763" s="6">
        <v>120.66404841660506</v>
      </c>
      <c r="D1763" s="6">
        <v>0.19963919260428928</v>
      </c>
      <c r="F1763" s="6">
        <v>95.3125</v>
      </c>
      <c r="G1763" s="6">
        <v>4270</v>
      </c>
    </row>
    <row r="1764" spans="1:7" x14ac:dyDescent="0.25">
      <c r="A1764" s="6">
        <v>1740</v>
      </c>
      <c r="B1764" s="6">
        <v>3433.2525627637469</v>
      </c>
      <c r="C1764" s="6">
        <v>296.74743723625306</v>
      </c>
      <c r="D1764" s="6">
        <v>0.49096992480060853</v>
      </c>
      <c r="F1764" s="6">
        <v>95.367324561403507</v>
      </c>
      <c r="G1764" s="6">
        <v>4270</v>
      </c>
    </row>
    <row r="1765" spans="1:7" x14ac:dyDescent="0.25">
      <c r="A1765" s="6">
        <v>1741</v>
      </c>
      <c r="B1765" s="6">
        <v>3349.6197460169783</v>
      </c>
      <c r="C1765" s="6">
        <v>785.3802539830217</v>
      </c>
      <c r="D1765" s="6">
        <v>1.2994150440832155</v>
      </c>
      <c r="F1765" s="6">
        <v>95.422149122807014</v>
      </c>
      <c r="G1765" s="6">
        <v>4275</v>
      </c>
    </row>
    <row r="1766" spans="1:7" x14ac:dyDescent="0.25">
      <c r="A1766" s="6">
        <v>1742</v>
      </c>
      <c r="B1766" s="6">
        <v>3500.4060067525315</v>
      </c>
      <c r="C1766" s="6">
        <v>659.59399324746846</v>
      </c>
      <c r="D1766" s="6">
        <v>1.0913011289321413</v>
      </c>
      <c r="F1766" s="6">
        <v>95.47697368421052</v>
      </c>
      <c r="G1766" s="6">
        <v>4280</v>
      </c>
    </row>
    <row r="1767" spans="1:7" x14ac:dyDescent="0.25">
      <c r="A1767" s="6">
        <v>1743</v>
      </c>
      <c r="B1767" s="6">
        <v>3220.3743796722179</v>
      </c>
      <c r="C1767" s="6">
        <v>39.625620327782144</v>
      </c>
      <c r="D1767" s="6">
        <v>6.5560761075822649E-2</v>
      </c>
      <c r="F1767" s="6">
        <v>95.531798245614027</v>
      </c>
      <c r="G1767" s="6">
        <v>4280</v>
      </c>
    </row>
    <row r="1768" spans="1:7" x14ac:dyDescent="0.25">
      <c r="A1768" s="6">
        <v>1744</v>
      </c>
      <c r="B1768" s="6">
        <v>3265.9869292702097</v>
      </c>
      <c r="C1768" s="6">
        <v>-225.98692927020966</v>
      </c>
      <c r="D1768" s="6">
        <v>-0.37389635679104827</v>
      </c>
      <c r="F1768" s="6">
        <v>95.586622807017534</v>
      </c>
      <c r="G1768" s="6">
        <v>4280</v>
      </c>
    </row>
    <row r="1769" spans="1:7" x14ac:dyDescent="0.25">
      <c r="A1769" s="6">
        <v>1745</v>
      </c>
      <c r="B1769" s="6">
        <v>3263.1030390375622</v>
      </c>
      <c r="C1769" s="6">
        <v>306.89696096243779</v>
      </c>
      <c r="D1769" s="6">
        <v>0.50776235592323904</v>
      </c>
      <c r="F1769" s="6">
        <v>95.641447368421041</v>
      </c>
      <c r="G1769" s="6">
        <v>4290</v>
      </c>
    </row>
    <row r="1770" spans="1:7" x14ac:dyDescent="0.25">
      <c r="A1770" s="6">
        <v>1746</v>
      </c>
      <c r="B1770" s="6">
        <v>3463.6805474633102</v>
      </c>
      <c r="C1770" s="6">
        <v>-163.68054746331018</v>
      </c>
      <c r="D1770" s="6">
        <v>-0.27081017725994411</v>
      </c>
      <c r="F1770" s="6">
        <v>95.696271929824562</v>
      </c>
      <c r="G1770" s="6">
        <v>4290</v>
      </c>
    </row>
    <row r="1771" spans="1:7" x14ac:dyDescent="0.25">
      <c r="A1771" s="6">
        <v>1747</v>
      </c>
      <c r="B1771" s="6">
        <v>3307.4207807759976</v>
      </c>
      <c r="C1771" s="6">
        <v>332.57921922400237</v>
      </c>
      <c r="D1771" s="6">
        <v>0.55025376385189939</v>
      </c>
      <c r="F1771" s="6">
        <v>95.751096491228068</v>
      </c>
      <c r="G1771" s="6">
        <v>4295</v>
      </c>
    </row>
    <row r="1772" spans="1:7" x14ac:dyDescent="0.25">
      <c r="A1772" s="6">
        <v>1748</v>
      </c>
      <c r="B1772" s="6">
        <v>3247.8007643337201</v>
      </c>
      <c r="C1772" s="6">
        <v>252.19923566627995</v>
      </c>
      <c r="D1772" s="6">
        <v>0.41726473166224631</v>
      </c>
      <c r="F1772" s="6">
        <v>95.805921052631575</v>
      </c>
      <c r="G1772" s="6">
        <v>4300</v>
      </c>
    </row>
    <row r="1773" spans="1:7" x14ac:dyDescent="0.25">
      <c r="A1773" s="6">
        <v>1749</v>
      </c>
      <c r="B1773" s="6">
        <v>3470.8608455935746</v>
      </c>
      <c r="C1773" s="6">
        <v>429.1391544064254</v>
      </c>
      <c r="D1773" s="6">
        <v>0.71001259633516822</v>
      </c>
      <c r="F1773" s="6">
        <v>95.860745614035082</v>
      </c>
      <c r="G1773" s="6">
        <v>4300</v>
      </c>
    </row>
    <row r="1774" spans="1:7" x14ac:dyDescent="0.25">
      <c r="A1774" s="6">
        <v>1750</v>
      </c>
      <c r="B1774" s="6">
        <v>3394.761456393313</v>
      </c>
      <c r="C1774" s="6">
        <v>-254.76145639331298</v>
      </c>
      <c r="D1774" s="6">
        <v>-0.42150393699250988</v>
      </c>
      <c r="F1774" s="6">
        <v>95.915570175438589</v>
      </c>
      <c r="G1774" s="6">
        <v>4300</v>
      </c>
    </row>
    <row r="1775" spans="1:7" x14ac:dyDescent="0.25">
      <c r="A1775" s="6">
        <v>1751</v>
      </c>
      <c r="B1775" s="6">
        <v>3270.8718861948973</v>
      </c>
      <c r="C1775" s="6">
        <v>1079.1281138051027</v>
      </c>
      <c r="D1775" s="6">
        <v>1.7854221550135994</v>
      </c>
      <c r="F1775" s="6">
        <v>95.970394736842096</v>
      </c>
      <c r="G1775" s="6">
        <v>4310</v>
      </c>
    </row>
    <row r="1776" spans="1:7" x14ac:dyDescent="0.25">
      <c r="A1776" s="6">
        <v>1752</v>
      </c>
      <c r="B1776" s="6">
        <v>3265.633799853967</v>
      </c>
      <c r="C1776" s="6">
        <v>234.36620014603295</v>
      </c>
      <c r="D1776" s="6">
        <v>0.3877598968778716</v>
      </c>
      <c r="F1776" s="6">
        <v>96.025219298245602</v>
      </c>
      <c r="G1776" s="6">
        <v>4310</v>
      </c>
    </row>
    <row r="1777" spans="1:7" x14ac:dyDescent="0.25">
      <c r="A1777" s="6">
        <v>1753</v>
      </c>
      <c r="B1777" s="6">
        <v>3244.0929054631733</v>
      </c>
      <c r="C1777" s="6">
        <v>-1939.0929054631733</v>
      </c>
      <c r="D1777" s="6">
        <v>-3.2082376408821074</v>
      </c>
      <c r="F1777" s="6">
        <v>96.080043859649123</v>
      </c>
      <c r="G1777" s="6">
        <v>4315</v>
      </c>
    </row>
    <row r="1778" spans="1:7" x14ac:dyDescent="0.25">
      <c r="A1778" s="6">
        <v>1754</v>
      </c>
      <c r="B1778" s="6">
        <v>3401.7651898154563</v>
      </c>
      <c r="C1778" s="6">
        <v>198.23481018454368</v>
      </c>
      <c r="D1778" s="6">
        <v>0.3279803551317006</v>
      </c>
      <c r="F1778" s="6">
        <v>96.13486842105263</v>
      </c>
      <c r="G1778" s="6">
        <v>4320</v>
      </c>
    </row>
    <row r="1779" spans="1:7" x14ac:dyDescent="0.25">
      <c r="A1779" s="6">
        <v>1755</v>
      </c>
      <c r="B1779" s="6">
        <v>3245.5054231281438</v>
      </c>
      <c r="C1779" s="6">
        <v>54.494576871856225</v>
      </c>
      <c r="D1779" s="6">
        <v>9.0161514309945998E-2</v>
      </c>
      <c r="F1779" s="6">
        <v>96.189692982456137</v>
      </c>
      <c r="G1779" s="6">
        <v>4320</v>
      </c>
    </row>
    <row r="1780" spans="1:7" x14ac:dyDescent="0.25">
      <c r="A1780" s="6">
        <v>1756</v>
      </c>
      <c r="B1780" s="6">
        <v>3303.5952121000373</v>
      </c>
      <c r="C1780" s="6">
        <v>-553.59521210003732</v>
      </c>
      <c r="D1780" s="6">
        <v>-0.91592568477126224</v>
      </c>
      <c r="F1780" s="6">
        <v>96.244517543859644</v>
      </c>
      <c r="G1780" s="6">
        <v>4320</v>
      </c>
    </row>
    <row r="1781" spans="1:7" x14ac:dyDescent="0.25">
      <c r="A1781" s="6">
        <v>1757</v>
      </c>
      <c r="B1781" s="6">
        <v>3390.6416132038171</v>
      </c>
      <c r="C1781" s="6">
        <v>-2100.6416132038171</v>
      </c>
      <c r="D1781" s="6">
        <v>-3.4755206800542799</v>
      </c>
      <c r="F1781" s="6">
        <v>96.29934210526315</v>
      </c>
      <c r="G1781" s="6">
        <v>4320</v>
      </c>
    </row>
    <row r="1782" spans="1:7" x14ac:dyDescent="0.25">
      <c r="A1782" s="6">
        <v>1758</v>
      </c>
      <c r="B1782" s="6">
        <v>3356.211495120172</v>
      </c>
      <c r="C1782" s="6">
        <v>-276.211495120172</v>
      </c>
      <c r="D1782" s="6">
        <v>-0.4569931193045097</v>
      </c>
      <c r="F1782" s="6">
        <v>96.354166666666657</v>
      </c>
      <c r="G1782" s="6">
        <v>4320</v>
      </c>
    </row>
    <row r="1783" spans="1:7" x14ac:dyDescent="0.25">
      <c r="A1783" s="6">
        <v>1759</v>
      </c>
      <c r="B1783" s="6">
        <v>3256.0404507127118</v>
      </c>
      <c r="C1783" s="6">
        <v>-196.04045071271184</v>
      </c>
      <c r="D1783" s="6">
        <v>-0.32434977784717617</v>
      </c>
      <c r="F1783" s="6">
        <v>96.408991228070164</v>
      </c>
      <c r="G1783" s="6">
        <v>4320</v>
      </c>
    </row>
    <row r="1784" spans="1:7" x14ac:dyDescent="0.25">
      <c r="A1784" s="6">
        <v>1760</v>
      </c>
      <c r="B1784" s="6">
        <v>3533.4824620739137</v>
      </c>
      <c r="C1784" s="6">
        <v>-53.482462073913666</v>
      </c>
      <c r="D1784" s="6">
        <v>-8.8486965977318532E-2</v>
      </c>
      <c r="F1784" s="6">
        <v>96.463815789473685</v>
      </c>
      <c r="G1784" s="6">
        <v>4325</v>
      </c>
    </row>
    <row r="1785" spans="1:7" x14ac:dyDescent="0.25">
      <c r="A1785" s="6">
        <v>1761</v>
      </c>
      <c r="B1785" s="6">
        <v>3530.7751365493878</v>
      </c>
      <c r="C1785" s="6">
        <v>1409.2248634506122</v>
      </c>
      <c r="D1785" s="6">
        <v>2.3315686621571552</v>
      </c>
      <c r="F1785" s="6">
        <v>96.518640350877192</v>
      </c>
      <c r="G1785" s="6">
        <v>4330</v>
      </c>
    </row>
    <row r="1786" spans="1:7" x14ac:dyDescent="0.25">
      <c r="A1786" s="6">
        <v>1762</v>
      </c>
      <c r="B1786" s="6">
        <v>3606.9333806523568</v>
      </c>
      <c r="C1786" s="6">
        <v>-796.93338065235685</v>
      </c>
      <c r="D1786" s="6">
        <v>-1.3185297423764293</v>
      </c>
      <c r="F1786" s="6">
        <v>96.573464912280699</v>
      </c>
      <c r="G1786" s="6">
        <v>4330</v>
      </c>
    </row>
    <row r="1787" spans="1:7" x14ac:dyDescent="0.25">
      <c r="A1787" s="6">
        <v>1763</v>
      </c>
      <c r="B1787" s="6">
        <v>3342.1451733731783</v>
      </c>
      <c r="C1787" s="6">
        <v>237.8548266268217</v>
      </c>
      <c r="D1787" s="6">
        <v>0.39353184455459789</v>
      </c>
      <c r="F1787" s="6">
        <v>96.628289473684205</v>
      </c>
      <c r="G1787" s="6">
        <v>4330</v>
      </c>
    </row>
    <row r="1788" spans="1:7" x14ac:dyDescent="0.25">
      <c r="A1788" s="6">
        <v>1764</v>
      </c>
      <c r="B1788" s="6">
        <v>3197.6563872272832</v>
      </c>
      <c r="C1788" s="6">
        <v>87.343612772716824</v>
      </c>
      <c r="D1788" s="6">
        <v>0.14451038699516461</v>
      </c>
      <c r="F1788" s="6">
        <v>96.683114035087712</v>
      </c>
      <c r="G1788" s="6">
        <v>4340</v>
      </c>
    </row>
    <row r="1789" spans="1:7" x14ac:dyDescent="0.25">
      <c r="A1789" s="6">
        <v>1765</v>
      </c>
      <c r="B1789" s="6">
        <v>3551.8451917185248</v>
      </c>
      <c r="C1789" s="6">
        <v>1308.1548082814752</v>
      </c>
      <c r="D1789" s="6">
        <v>2.1643478165514081</v>
      </c>
      <c r="F1789" s="6">
        <v>96.737938596491219</v>
      </c>
      <c r="G1789" s="6">
        <v>4340</v>
      </c>
    </row>
    <row r="1790" spans="1:7" x14ac:dyDescent="0.25">
      <c r="A1790" s="6">
        <v>1766</v>
      </c>
      <c r="B1790" s="6">
        <v>3484.044343799962</v>
      </c>
      <c r="C1790" s="6">
        <v>285.95565620003799</v>
      </c>
      <c r="D1790" s="6">
        <v>0.47311487616678716</v>
      </c>
      <c r="F1790" s="6">
        <v>96.792763157894726</v>
      </c>
      <c r="G1790" s="6">
        <v>4340</v>
      </c>
    </row>
    <row r="1791" spans="1:7" x14ac:dyDescent="0.25">
      <c r="A1791" s="6">
        <v>1767</v>
      </c>
      <c r="B1791" s="6">
        <v>3414.4189938974796</v>
      </c>
      <c r="C1791" s="6">
        <v>85.581006102520405</v>
      </c>
      <c r="D1791" s="6">
        <v>0.14159414659767663</v>
      </c>
      <c r="F1791" s="6">
        <v>96.847587719298232</v>
      </c>
      <c r="G1791" s="6">
        <v>4350</v>
      </c>
    </row>
    <row r="1792" spans="1:7" x14ac:dyDescent="0.25">
      <c r="A1792" s="6">
        <v>1768</v>
      </c>
      <c r="B1792" s="6">
        <v>3376.2221620405808</v>
      </c>
      <c r="C1792" s="6">
        <v>493.77783795941923</v>
      </c>
      <c r="D1792" s="6">
        <v>0.81695757924316759</v>
      </c>
      <c r="F1792" s="6">
        <v>96.902412280701753</v>
      </c>
      <c r="G1792" s="6">
        <v>4350</v>
      </c>
    </row>
    <row r="1793" spans="1:7" x14ac:dyDescent="0.25">
      <c r="A1793" s="6">
        <v>1769</v>
      </c>
      <c r="B1793" s="6">
        <v>3327.4314476964068</v>
      </c>
      <c r="C1793" s="6">
        <v>457.56855230359315</v>
      </c>
      <c r="D1793" s="6">
        <v>0.75704915873212164</v>
      </c>
      <c r="F1793" s="6">
        <v>96.95723684210526</v>
      </c>
      <c r="G1793" s="6">
        <v>4360</v>
      </c>
    </row>
    <row r="1794" spans="1:7" x14ac:dyDescent="0.25">
      <c r="A1794" s="6">
        <v>1770</v>
      </c>
      <c r="B1794" s="6">
        <v>3424.6008920658055</v>
      </c>
      <c r="C1794" s="6">
        <v>835.39910793419449</v>
      </c>
      <c r="D1794" s="6">
        <v>1.382171455365947</v>
      </c>
      <c r="F1794" s="6">
        <v>97.012061403508767</v>
      </c>
      <c r="G1794" s="6">
        <v>4360</v>
      </c>
    </row>
    <row r="1795" spans="1:7" x14ac:dyDescent="0.25">
      <c r="A1795" s="6">
        <v>1771</v>
      </c>
      <c r="B1795" s="6">
        <v>3361.7438559746379</v>
      </c>
      <c r="C1795" s="6">
        <v>723.25614402536212</v>
      </c>
      <c r="D1795" s="6">
        <v>1.1966304341189729</v>
      </c>
      <c r="F1795" s="6">
        <v>97.066885964912274</v>
      </c>
      <c r="G1795" s="6">
        <v>4365</v>
      </c>
    </row>
    <row r="1796" spans="1:7" x14ac:dyDescent="0.25">
      <c r="A1796" s="6">
        <v>1772</v>
      </c>
      <c r="B1796" s="6">
        <v>3360.625612823203</v>
      </c>
      <c r="C1796" s="6">
        <v>1279.374387176797</v>
      </c>
      <c r="D1796" s="6">
        <v>2.1167304847318111</v>
      </c>
      <c r="F1796" s="6">
        <v>97.12171052631578</v>
      </c>
      <c r="G1796" s="6">
        <v>4370</v>
      </c>
    </row>
    <row r="1797" spans="1:7" x14ac:dyDescent="0.25">
      <c r="A1797" s="6">
        <v>1773</v>
      </c>
      <c r="B1797" s="6">
        <v>3288.5283570070233</v>
      </c>
      <c r="C1797" s="6">
        <v>-408.52835700702326</v>
      </c>
      <c r="D1797" s="6">
        <v>-0.67591194244743591</v>
      </c>
      <c r="F1797" s="6">
        <v>97.176535087719287</v>
      </c>
      <c r="G1797" s="6">
        <v>4380</v>
      </c>
    </row>
    <row r="1798" spans="1:7" x14ac:dyDescent="0.25">
      <c r="A1798" s="6">
        <v>1774</v>
      </c>
      <c r="B1798" s="6">
        <v>3347.0301302978664</v>
      </c>
      <c r="C1798" s="6">
        <v>912.96986970213356</v>
      </c>
      <c r="D1798" s="6">
        <v>1.510512617893359</v>
      </c>
      <c r="F1798" s="6">
        <v>97.231359649122794</v>
      </c>
      <c r="G1798" s="6">
        <v>4390</v>
      </c>
    </row>
    <row r="1799" spans="1:7" x14ac:dyDescent="0.25">
      <c r="A1799" s="6">
        <v>1775</v>
      </c>
      <c r="B1799" s="6">
        <v>3379.4003267867633</v>
      </c>
      <c r="C1799" s="6">
        <v>30.599673213236656</v>
      </c>
      <c r="D1799" s="6">
        <v>5.0627292341079745E-2</v>
      </c>
      <c r="F1799" s="6">
        <v>97.286184210526315</v>
      </c>
      <c r="G1799" s="6">
        <v>4400</v>
      </c>
    </row>
    <row r="1800" spans="1:7" x14ac:dyDescent="0.25">
      <c r="A1800" s="6">
        <v>1776</v>
      </c>
      <c r="B1800" s="6">
        <v>3268.3999802812</v>
      </c>
      <c r="C1800" s="6">
        <v>-438.39998028119999</v>
      </c>
      <c r="D1800" s="6">
        <v>-0.72533467299967436</v>
      </c>
      <c r="F1800" s="6">
        <v>97.341008771929822</v>
      </c>
      <c r="G1800" s="6">
        <v>4405</v>
      </c>
    </row>
    <row r="1801" spans="1:7" x14ac:dyDescent="0.25">
      <c r="A1801" s="6">
        <v>1777</v>
      </c>
      <c r="B1801" s="6">
        <v>3287.1158393420533</v>
      </c>
      <c r="C1801" s="6">
        <v>632.88416065794672</v>
      </c>
      <c r="D1801" s="6">
        <v>1.0471095948112452</v>
      </c>
      <c r="F1801" s="6">
        <v>97.395833333333329</v>
      </c>
      <c r="G1801" s="6">
        <v>4420</v>
      </c>
    </row>
    <row r="1802" spans="1:7" x14ac:dyDescent="0.25">
      <c r="A1802" s="6">
        <v>1778</v>
      </c>
      <c r="B1802" s="6">
        <v>3337.6133458647328</v>
      </c>
      <c r="C1802" s="6">
        <v>-487.61334586473276</v>
      </c>
      <c r="D1802" s="6">
        <v>-0.80675840027687185</v>
      </c>
      <c r="F1802" s="6">
        <v>97.450657894736835</v>
      </c>
      <c r="G1802" s="6">
        <v>4420</v>
      </c>
    </row>
    <row r="1803" spans="1:7" x14ac:dyDescent="0.25">
      <c r="A1803" s="6">
        <v>1779</v>
      </c>
      <c r="B1803" s="6">
        <v>3466.152453377008</v>
      </c>
      <c r="C1803" s="6">
        <v>658.84754662299201</v>
      </c>
      <c r="D1803" s="6">
        <v>1.0900661297473122</v>
      </c>
      <c r="F1803" s="6">
        <v>97.505482456140342</v>
      </c>
      <c r="G1803" s="6">
        <v>4430</v>
      </c>
    </row>
    <row r="1804" spans="1:7" x14ac:dyDescent="0.25">
      <c r="A1804" s="6">
        <v>1780</v>
      </c>
      <c r="B1804" s="6">
        <v>3355.3875264822727</v>
      </c>
      <c r="C1804" s="6">
        <v>-405.38752648227273</v>
      </c>
      <c r="D1804" s="6">
        <v>-0.67071542469176426</v>
      </c>
      <c r="F1804" s="6">
        <v>97.560307017543849</v>
      </c>
      <c r="G1804" s="6">
        <v>4430</v>
      </c>
    </row>
    <row r="1805" spans="1:7" x14ac:dyDescent="0.25">
      <c r="A1805" s="6">
        <v>1781</v>
      </c>
      <c r="B1805" s="6">
        <v>3348.0895185465938</v>
      </c>
      <c r="C1805" s="6">
        <v>321.91048145340619</v>
      </c>
      <c r="D1805" s="6">
        <v>0.53260229083588551</v>
      </c>
      <c r="F1805" s="6">
        <v>97.615131578947356</v>
      </c>
      <c r="G1805" s="6">
        <v>4440</v>
      </c>
    </row>
    <row r="1806" spans="1:7" x14ac:dyDescent="0.25">
      <c r="A1806" s="6">
        <v>1782</v>
      </c>
      <c r="B1806" s="6">
        <v>3345.9118871464316</v>
      </c>
      <c r="C1806" s="6">
        <v>154.08811285356842</v>
      </c>
      <c r="D1806" s="6">
        <v>0.25493945250200745</v>
      </c>
      <c r="F1806" s="6">
        <v>97.669956140350877</v>
      </c>
      <c r="G1806" s="6">
        <v>4440</v>
      </c>
    </row>
    <row r="1807" spans="1:7" x14ac:dyDescent="0.25">
      <c r="A1807" s="6">
        <v>1783</v>
      </c>
      <c r="B1807" s="6">
        <v>3287.1746942447603</v>
      </c>
      <c r="C1807" s="6">
        <v>1032.8253057552397</v>
      </c>
      <c r="D1807" s="6">
        <v>1.7088139578273864</v>
      </c>
      <c r="F1807" s="6">
        <v>97.724780701754383</v>
      </c>
      <c r="G1807" s="6">
        <v>4440</v>
      </c>
    </row>
    <row r="1808" spans="1:7" x14ac:dyDescent="0.25">
      <c r="A1808" s="6">
        <v>1784</v>
      </c>
      <c r="B1808" s="6">
        <v>3366.8642325101541</v>
      </c>
      <c r="C1808" s="6">
        <v>593.13576748984588</v>
      </c>
      <c r="D1808" s="6">
        <v>0.98134570553744982</v>
      </c>
      <c r="F1808" s="6">
        <v>97.77960526315789</v>
      </c>
      <c r="G1808" s="6">
        <v>4440</v>
      </c>
    </row>
    <row r="1809" spans="1:7" x14ac:dyDescent="0.25">
      <c r="A1809" s="6">
        <v>1785</v>
      </c>
      <c r="B1809" s="6">
        <v>3386.5806249170282</v>
      </c>
      <c r="C1809" s="6">
        <v>363.41937508297178</v>
      </c>
      <c r="D1809" s="6">
        <v>0.60127893577566704</v>
      </c>
      <c r="F1809" s="6">
        <v>97.834429824561397</v>
      </c>
      <c r="G1809" s="6">
        <v>4470</v>
      </c>
    </row>
    <row r="1810" spans="1:7" x14ac:dyDescent="0.25">
      <c r="A1810" s="6">
        <v>1786</v>
      </c>
      <c r="B1810" s="6">
        <v>3258.6889213345307</v>
      </c>
      <c r="C1810" s="6">
        <v>661.31107866546927</v>
      </c>
      <c r="D1810" s="6">
        <v>1.0941420542200011</v>
      </c>
      <c r="F1810" s="6">
        <v>97.889254385964904</v>
      </c>
      <c r="G1810" s="6">
        <v>4470</v>
      </c>
    </row>
    <row r="1811" spans="1:7" x14ac:dyDescent="0.25">
      <c r="A1811" s="6">
        <v>1787</v>
      </c>
      <c r="B1811" s="6">
        <v>3323.2527496042039</v>
      </c>
      <c r="C1811" s="6">
        <v>-143.25274960420393</v>
      </c>
      <c r="D1811" s="6">
        <v>-0.23701229690708844</v>
      </c>
      <c r="F1811" s="6">
        <v>97.944078947368411</v>
      </c>
      <c r="G1811" s="6">
        <v>4480</v>
      </c>
    </row>
    <row r="1812" spans="1:7" x14ac:dyDescent="0.25">
      <c r="A1812" s="6">
        <v>1788</v>
      </c>
      <c r="B1812" s="6">
        <v>3309.6572670788669</v>
      </c>
      <c r="C1812" s="6">
        <v>280.34273292113312</v>
      </c>
      <c r="D1812" s="6">
        <v>0.46382827020374556</v>
      </c>
      <c r="F1812" s="6">
        <v>97.998903508771917</v>
      </c>
      <c r="G1812" s="6">
        <v>4480</v>
      </c>
    </row>
    <row r="1813" spans="1:7" x14ac:dyDescent="0.25">
      <c r="A1813" s="6">
        <v>1789</v>
      </c>
      <c r="B1813" s="6">
        <v>3377.7523895109653</v>
      </c>
      <c r="C1813" s="6">
        <v>-17.752389510965259</v>
      </c>
      <c r="D1813" s="6">
        <v>-2.9371405611468313E-2</v>
      </c>
      <c r="F1813" s="6">
        <v>98.053728070175438</v>
      </c>
      <c r="G1813" s="6">
        <v>4490</v>
      </c>
    </row>
    <row r="1814" spans="1:7" x14ac:dyDescent="0.25">
      <c r="A1814" s="6">
        <v>1790</v>
      </c>
      <c r="B1814" s="6">
        <v>3428.6618803525944</v>
      </c>
      <c r="C1814" s="6">
        <v>-248.66188035259438</v>
      </c>
      <c r="D1814" s="6">
        <v>-0.41141216191967916</v>
      </c>
      <c r="F1814" s="6">
        <v>98.108552631578945</v>
      </c>
      <c r="G1814" s="6">
        <v>4500</v>
      </c>
    </row>
    <row r="1815" spans="1:7" x14ac:dyDescent="0.25">
      <c r="A1815" s="6">
        <v>1791</v>
      </c>
      <c r="B1815" s="6">
        <v>3293.4721688344184</v>
      </c>
      <c r="C1815" s="6">
        <v>656.52783116558157</v>
      </c>
      <c r="D1815" s="6">
        <v>1.0862281504397542</v>
      </c>
      <c r="F1815" s="6">
        <v>98.163377192982452</v>
      </c>
      <c r="G1815" s="6">
        <v>4500</v>
      </c>
    </row>
    <row r="1816" spans="1:7" x14ac:dyDescent="0.25">
      <c r="A1816" s="6">
        <v>1792</v>
      </c>
      <c r="B1816" s="6">
        <v>3311.8348984790291</v>
      </c>
      <c r="C1816" s="6">
        <v>-281.83489847902911</v>
      </c>
      <c r="D1816" s="6">
        <v>-0.46629706460538678</v>
      </c>
      <c r="F1816" s="6">
        <v>98.218201754385959</v>
      </c>
      <c r="G1816" s="6">
        <v>4540</v>
      </c>
    </row>
    <row r="1817" spans="1:7" x14ac:dyDescent="0.25">
      <c r="A1817" s="6">
        <v>1793</v>
      </c>
      <c r="B1817" s="6">
        <v>3483.2203751620627</v>
      </c>
      <c r="C1817" s="6">
        <v>-243.22037516206274</v>
      </c>
      <c r="D1817" s="6">
        <v>-0.40240916792896625</v>
      </c>
      <c r="F1817" s="6">
        <v>98.273026315789465</v>
      </c>
      <c r="G1817" s="6">
        <v>4540</v>
      </c>
    </row>
    <row r="1818" spans="1:7" x14ac:dyDescent="0.25">
      <c r="A1818" s="6">
        <v>1794</v>
      </c>
      <c r="B1818" s="6">
        <v>3313.2474161439991</v>
      </c>
      <c r="C1818" s="6">
        <v>-53.247416143999089</v>
      </c>
      <c r="D1818" s="6">
        <v>-8.8098081464583977E-2</v>
      </c>
      <c r="F1818" s="6">
        <v>98.327850877192972</v>
      </c>
      <c r="G1818" s="6">
        <v>4540</v>
      </c>
    </row>
    <row r="1819" spans="1:7" x14ac:dyDescent="0.25">
      <c r="A1819" s="6">
        <v>1795</v>
      </c>
      <c r="B1819" s="6">
        <v>3323.9001535339817</v>
      </c>
      <c r="C1819" s="6">
        <v>-3.9001535339816655</v>
      </c>
      <c r="D1819" s="6">
        <v>-6.4528209750479067E-3</v>
      </c>
      <c r="F1819" s="6">
        <v>98.382675438596479</v>
      </c>
      <c r="G1819" s="6">
        <v>4540</v>
      </c>
    </row>
    <row r="1820" spans="1:7" x14ac:dyDescent="0.25">
      <c r="A1820" s="6">
        <v>1796</v>
      </c>
      <c r="B1820" s="6">
        <v>3289.6466001584577</v>
      </c>
      <c r="C1820" s="6">
        <v>590.35339984154234</v>
      </c>
      <c r="D1820" s="6">
        <v>0.97674226616901583</v>
      </c>
      <c r="F1820" s="6">
        <v>98.4375</v>
      </c>
      <c r="G1820" s="6">
        <v>4550</v>
      </c>
    </row>
    <row r="1821" spans="1:7" x14ac:dyDescent="0.25">
      <c r="A1821" s="6">
        <v>1797</v>
      </c>
      <c r="B1821" s="6">
        <v>3516.8853795105156</v>
      </c>
      <c r="C1821" s="6">
        <v>-1176.8853795105156</v>
      </c>
      <c r="D1821" s="6">
        <v>-1.9471619760516767</v>
      </c>
      <c r="F1821" s="6">
        <v>98.492324561403507</v>
      </c>
      <c r="G1821" s="6">
        <v>4560</v>
      </c>
    </row>
    <row r="1822" spans="1:7" x14ac:dyDescent="0.25">
      <c r="A1822" s="6">
        <v>1798</v>
      </c>
      <c r="B1822" s="6">
        <v>3505.8206578015834</v>
      </c>
      <c r="C1822" s="6">
        <v>394.17934219841663</v>
      </c>
      <c r="D1822" s="6">
        <v>0.6521714350747112</v>
      </c>
      <c r="F1822" s="6">
        <v>98.547149122807014</v>
      </c>
      <c r="G1822" s="6">
        <v>4560</v>
      </c>
    </row>
    <row r="1823" spans="1:7" x14ac:dyDescent="0.25">
      <c r="A1823" s="6">
        <v>1799</v>
      </c>
      <c r="B1823" s="6">
        <v>3489.2235752381853</v>
      </c>
      <c r="C1823" s="6">
        <v>-909.22357523818528</v>
      </c>
      <c r="D1823" s="6">
        <v>-1.5043143574184716</v>
      </c>
      <c r="F1823" s="6">
        <v>98.60197368421052</v>
      </c>
      <c r="G1823" s="6">
        <v>4570</v>
      </c>
    </row>
    <row r="1824" spans="1:7" x14ac:dyDescent="0.25">
      <c r="A1824" s="6">
        <v>1800</v>
      </c>
      <c r="B1824" s="6">
        <v>3440.6094256021324</v>
      </c>
      <c r="C1824" s="6">
        <v>284.39057439786757</v>
      </c>
      <c r="D1824" s="6">
        <v>0.47052544152204362</v>
      </c>
      <c r="F1824" s="6">
        <v>98.656798245614027</v>
      </c>
      <c r="G1824" s="6">
        <v>4570</v>
      </c>
    </row>
    <row r="1825" spans="1:7" x14ac:dyDescent="0.25">
      <c r="A1825" s="6">
        <v>1801</v>
      </c>
      <c r="B1825" s="6">
        <v>3211.0753050444987</v>
      </c>
      <c r="C1825" s="6">
        <v>548.92469495550131</v>
      </c>
      <c r="D1825" s="6">
        <v>0.90819829385395778</v>
      </c>
      <c r="F1825" s="6">
        <v>98.711622807017534</v>
      </c>
      <c r="G1825" s="6">
        <v>4570</v>
      </c>
    </row>
    <row r="1826" spans="1:7" x14ac:dyDescent="0.25">
      <c r="A1826" s="6">
        <v>1802</v>
      </c>
      <c r="B1826" s="6">
        <v>3366.9819423155686</v>
      </c>
      <c r="C1826" s="6">
        <v>823.01805768443137</v>
      </c>
      <c r="D1826" s="6">
        <v>1.3616869539101206</v>
      </c>
      <c r="F1826" s="6">
        <v>98.766447368421041</v>
      </c>
      <c r="G1826" s="6">
        <v>4635</v>
      </c>
    </row>
    <row r="1827" spans="1:7" x14ac:dyDescent="0.25">
      <c r="A1827" s="6">
        <v>1803</v>
      </c>
      <c r="B1827" s="6">
        <v>3317.0729848199599</v>
      </c>
      <c r="C1827" s="6">
        <v>-87.072984819959856</v>
      </c>
      <c r="D1827" s="6">
        <v>-0.1440626318709704</v>
      </c>
      <c r="F1827" s="6">
        <v>98.821271929824562</v>
      </c>
      <c r="G1827" s="6">
        <v>4640</v>
      </c>
    </row>
    <row r="1828" spans="1:7" x14ac:dyDescent="0.25">
      <c r="A1828" s="6">
        <v>1804</v>
      </c>
      <c r="B1828" s="6">
        <v>3393.2900838256355</v>
      </c>
      <c r="C1828" s="6">
        <v>1076.7099161743645</v>
      </c>
      <c r="D1828" s="6">
        <v>1.7814212365221911</v>
      </c>
      <c r="F1828" s="6">
        <v>98.876096491228068</v>
      </c>
      <c r="G1828" s="6">
        <v>4650</v>
      </c>
    </row>
    <row r="1829" spans="1:7" x14ac:dyDescent="0.25">
      <c r="A1829" s="6">
        <v>1805</v>
      </c>
      <c r="B1829" s="6">
        <v>3408.4746487240636</v>
      </c>
      <c r="C1829" s="6">
        <v>521.52535127593637</v>
      </c>
      <c r="D1829" s="6">
        <v>0.86286596063743826</v>
      </c>
      <c r="F1829" s="6">
        <v>98.930921052631575</v>
      </c>
      <c r="G1829" s="6">
        <v>4660</v>
      </c>
    </row>
    <row r="1830" spans="1:7" x14ac:dyDescent="0.25">
      <c r="A1830" s="6">
        <v>1806</v>
      </c>
      <c r="B1830" s="6">
        <v>3405.4141937832956</v>
      </c>
      <c r="C1830" s="6">
        <v>-95.414193783295559</v>
      </c>
      <c r="D1830" s="6">
        <v>-0.15786319835813661</v>
      </c>
      <c r="F1830" s="6">
        <v>98.985745614035082</v>
      </c>
      <c r="G1830" s="6">
        <v>4690</v>
      </c>
    </row>
    <row r="1831" spans="1:7" x14ac:dyDescent="0.25">
      <c r="A1831" s="6">
        <v>1807</v>
      </c>
      <c r="B1831" s="6">
        <v>3351.2676832927764</v>
      </c>
      <c r="C1831" s="6">
        <v>18.732316707223617</v>
      </c>
      <c r="D1831" s="6">
        <v>3.099269941719713E-2</v>
      </c>
      <c r="F1831" s="6">
        <v>99.040570175438589</v>
      </c>
      <c r="G1831" s="6">
        <v>4740</v>
      </c>
    </row>
    <row r="1832" spans="1:7" x14ac:dyDescent="0.25">
      <c r="A1832" s="6">
        <v>1808</v>
      </c>
      <c r="B1832" s="6">
        <v>3405.7084682968307</v>
      </c>
      <c r="C1832" s="6">
        <v>744.29153170316931</v>
      </c>
      <c r="D1832" s="6">
        <v>1.231433574467923</v>
      </c>
      <c r="F1832" s="6">
        <v>99.095394736842096</v>
      </c>
      <c r="G1832" s="6">
        <v>4750</v>
      </c>
    </row>
    <row r="1833" spans="1:7" x14ac:dyDescent="0.25">
      <c r="A1833" s="6">
        <v>1809</v>
      </c>
      <c r="B1833" s="6">
        <v>3286.9981295366392</v>
      </c>
      <c r="C1833" s="6">
        <v>893.00187046336077</v>
      </c>
      <c r="D1833" s="6">
        <v>1.4774754763564846</v>
      </c>
      <c r="F1833" s="6">
        <v>99.150219298245602</v>
      </c>
      <c r="G1833" s="6">
        <v>4760</v>
      </c>
    </row>
    <row r="1834" spans="1:7" x14ac:dyDescent="0.25">
      <c r="A1834" s="6">
        <v>1810</v>
      </c>
      <c r="B1834" s="6">
        <v>3367.2173619263967</v>
      </c>
      <c r="C1834" s="6">
        <v>82.782638073603266</v>
      </c>
      <c r="D1834" s="6">
        <v>0.13696423452996753</v>
      </c>
      <c r="F1834" s="6">
        <v>99.205043859649123</v>
      </c>
      <c r="G1834" s="6">
        <v>4770</v>
      </c>
    </row>
    <row r="1835" spans="1:7" x14ac:dyDescent="0.25">
      <c r="A1835" s="6">
        <v>1811</v>
      </c>
      <c r="B1835" s="6">
        <v>3262.33792530237</v>
      </c>
      <c r="C1835" s="6">
        <v>1397.66207469763</v>
      </c>
      <c r="D1835" s="6">
        <v>2.3124379779045485</v>
      </c>
      <c r="F1835" s="6">
        <v>99.25986842105263</v>
      </c>
      <c r="G1835" s="6">
        <v>4770</v>
      </c>
    </row>
    <row r="1836" spans="1:7" x14ac:dyDescent="0.25">
      <c r="A1836" s="6">
        <v>1812</v>
      </c>
      <c r="B1836" s="6">
        <v>3391.5832916471304</v>
      </c>
      <c r="C1836" s="6">
        <v>-211.58329164713041</v>
      </c>
      <c r="D1836" s="6">
        <v>-0.35006547573434577</v>
      </c>
      <c r="F1836" s="6">
        <v>99.314692982456137</v>
      </c>
      <c r="G1836" s="6">
        <v>4780</v>
      </c>
    </row>
    <row r="1837" spans="1:7" x14ac:dyDescent="0.25">
      <c r="A1837" s="6">
        <v>1813</v>
      </c>
      <c r="B1837" s="6">
        <v>3314.0713847818984</v>
      </c>
      <c r="C1837" s="6">
        <v>1625.9286152181016</v>
      </c>
      <c r="D1837" s="6">
        <v>2.6901059614181038</v>
      </c>
      <c r="F1837" s="6">
        <v>99.369517543859644</v>
      </c>
      <c r="G1837" s="6">
        <v>4780</v>
      </c>
    </row>
    <row r="1838" spans="1:7" x14ac:dyDescent="0.25">
      <c r="A1838" s="6">
        <v>1814</v>
      </c>
      <c r="B1838" s="6">
        <v>3403.5308368966685</v>
      </c>
      <c r="C1838" s="6">
        <v>396.46916310333154</v>
      </c>
      <c r="D1838" s="6">
        <v>0.65595995371522053</v>
      </c>
      <c r="F1838" s="6">
        <v>99.42434210526315</v>
      </c>
      <c r="G1838" s="6">
        <v>4860</v>
      </c>
    </row>
    <row r="1839" spans="1:7" x14ac:dyDescent="0.25">
      <c r="A1839" s="6">
        <v>1815</v>
      </c>
      <c r="B1839" s="6">
        <v>3271.3427254165545</v>
      </c>
      <c r="C1839" s="6">
        <v>98.657274583445542</v>
      </c>
      <c r="D1839" s="6">
        <v>0.16322888963891513</v>
      </c>
      <c r="F1839" s="6">
        <v>99.479166666666657</v>
      </c>
      <c r="G1839" s="6">
        <v>4940</v>
      </c>
    </row>
    <row r="1840" spans="1:7" x14ac:dyDescent="0.25">
      <c r="A1840" s="6">
        <v>1816</v>
      </c>
      <c r="B1840" s="6">
        <v>3375.515903208096</v>
      </c>
      <c r="C1840" s="6">
        <v>-575.51590320809601</v>
      </c>
      <c r="D1840" s="6">
        <v>-0.95219356349377515</v>
      </c>
      <c r="F1840" s="6">
        <v>99.533991228070164</v>
      </c>
      <c r="G1840" s="6">
        <v>4940</v>
      </c>
    </row>
    <row r="1841" spans="1:7" x14ac:dyDescent="0.25">
      <c r="A1841" s="6">
        <v>1817</v>
      </c>
      <c r="B1841" s="6">
        <v>3369.57155803468</v>
      </c>
      <c r="C1841" s="6">
        <v>-169.57155803468004</v>
      </c>
      <c r="D1841" s="6">
        <v>-0.28055687985715094</v>
      </c>
      <c r="F1841" s="6">
        <v>99.588815789473671</v>
      </c>
      <c r="G1841" s="6">
        <v>4945</v>
      </c>
    </row>
    <row r="1842" spans="1:7" x14ac:dyDescent="0.25">
      <c r="A1842" s="6">
        <v>1818</v>
      </c>
      <c r="B1842" s="6">
        <v>3299.0633845915918</v>
      </c>
      <c r="C1842" s="6">
        <v>720.93661540840822</v>
      </c>
      <c r="D1842" s="6">
        <v>1.1927927639397622</v>
      </c>
      <c r="F1842" s="6">
        <v>99.643640350877192</v>
      </c>
      <c r="G1842" s="6">
        <v>4950</v>
      </c>
    </row>
    <row r="1843" spans="1:7" x14ac:dyDescent="0.25">
      <c r="A1843" s="6">
        <v>1819</v>
      </c>
      <c r="B1843" s="6">
        <v>3337.5544909620257</v>
      </c>
      <c r="C1843" s="6">
        <v>-417.55449096202574</v>
      </c>
      <c r="D1843" s="6">
        <v>-0.69084572031052704</v>
      </c>
      <c r="F1843" s="6">
        <v>99.698464912280699</v>
      </c>
      <c r="G1843" s="6">
        <v>4950</v>
      </c>
    </row>
    <row r="1844" spans="1:7" x14ac:dyDescent="0.25">
      <c r="A1844" s="6">
        <v>1820</v>
      </c>
      <c r="B1844" s="6">
        <v>3415.0075429245503</v>
      </c>
      <c r="C1844" s="6">
        <v>364.99245707544969</v>
      </c>
      <c r="D1844" s="6">
        <v>0.60388160677004932</v>
      </c>
      <c r="F1844" s="6">
        <v>99.753289473684205</v>
      </c>
      <c r="G1844" s="6">
        <v>5000</v>
      </c>
    </row>
    <row r="1845" spans="1:7" x14ac:dyDescent="0.25">
      <c r="A1845" s="6">
        <v>1821</v>
      </c>
      <c r="B1845" s="6">
        <v>3538.5439837067233</v>
      </c>
      <c r="C1845" s="6">
        <v>-58.543983706723338</v>
      </c>
      <c r="D1845" s="6">
        <v>-9.6861275520078838E-2</v>
      </c>
      <c r="F1845" s="6">
        <v>99.808114035087712</v>
      </c>
      <c r="G1845" s="6">
        <v>5110</v>
      </c>
    </row>
    <row r="1846" spans="1:7" x14ac:dyDescent="0.25">
      <c r="A1846" s="6">
        <v>1822</v>
      </c>
      <c r="B1846" s="6">
        <v>3297.6508669266213</v>
      </c>
      <c r="C1846" s="6">
        <v>62.349133073378653</v>
      </c>
      <c r="D1846" s="6">
        <v>0.10315691168732391</v>
      </c>
      <c r="F1846" s="6">
        <v>99.862938596491219</v>
      </c>
      <c r="G1846" s="6">
        <v>5140</v>
      </c>
    </row>
    <row r="1847" spans="1:7" x14ac:dyDescent="0.25">
      <c r="A1847" s="6">
        <v>1823</v>
      </c>
      <c r="B1847" s="6">
        <v>3298.2982708563995</v>
      </c>
      <c r="C1847" s="6">
        <v>1701.7017291436005</v>
      </c>
      <c r="D1847" s="6">
        <v>2.8154729077762344</v>
      </c>
      <c r="F1847" s="6">
        <v>99.917763157894726</v>
      </c>
      <c r="G1847" s="6">
        <v>5180</v>
      </c>
    </row>
    <row r="1848" spans="1:7" ht="15.75" thickBot="1" x14ac:dyDescent="0.3">
      <c r="A1848" s="7">
        <v>1824</v>
      </c>
      <c r="B1848" s="7">
        <v>3344.4405145787546</v>
      </c>
      <c r="C1848" s="7">
        <v>295.55948542124543</v>
      </c>
      <c r="D1848" s="7">
        <v>0.48900445335892362</v>
      </c>
      <c r="F1848" s="7">
        <v>99.972587719298232</v>
      </c>
      <c r="G1848" s="7">
        <v>5190</v>
      </c>
    </row>
  </sheetData>
  <sortState ref="G25:G1848">
    <sortCondition ref="G25"/>
  </sortState>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87"/>
  <sheetViews>
    <sheetView workbookViewId="0">
      <selection activeCell="Q4" sqref="Q4"/>
    </sheetView>
  </sheetViews>
  <sheetFormatPr defaultColWidth="3.7109375" defaultRowHeight="15" x14ac:dyDescent="0.25"/>
  <cols>
    <col min="1" max="1" width="13.140625" customWidth="1"/>
    <col min="2" max="2" width="16.28515625" bestFit="1" customWidth="1"/>
    <col min="3" max="3" width="11.28515625" bestFit="1" customWidth="1"/>
    <col min="8" max="8" width="9.28515625" customWidth="1"/>
    <col min="9" max="10" width="3.7109375" customWidth="1"/>
    <col min="11" max="11" width="12.5703125" customWidth="1"/>
    <col min="12" max="12" width="17.5703125" customWidth="1"/>
    <col min="13" max="13" width="16.28515625" customWidth="1"/>
    <col min="14" max="14" width="5" customWidth="1"/>
    <col min="15" max="15" width="11.28515625" customWidth="1"/>
    <col min="16" max="16" width="10" customWidth="1"/>
    <col min="17" max="17" width="5.5703125" customWidth="1"/>
    <col min="18" max="18" width="5" customWidth="1"/>
    <col min="19" max="19" width="8.5703125" customWidth="1"/>
    <col min="20" max="20" width="8.42578125" customWidth="1"/>
    <col min="21" max="21" width="11.28515625" customWidth="1"/>
    <col min="22" max="22" width="5.5703125" customWidth="1"/>
    <col min="23" max="23" width="7.28515625" customWidth="1"/>
    <col min="24" max="24" width="12.140625" customWidth="1"/>
    <col min="25" max="25" width="11.28515625" customWidth="1"/>
    <col min="26" max="26" width="12.140625" customWidth="1"/>
    <col min="27" max="27" width="11.28515625" customWidth="1"/>
    <col min="28" max="28" width="13.7109375" customWidth="1"/>
    <col min="29" max="29" width="12" customWidth="1"/>
    <col min="30" max="30" width="2" customWidth="1"/>
    <col min="31" max="41" width="12" customWidth="1"/>
    <col min="42" max="42" width="12" bestFit="1" customWidth="1"/>
    <col min="257" max="257" width="5" customWidth="1"/>
    <col min="264" max="264" width="4.5703125" customWidth="1"/>
    <col min="265" max="266" width="3.7109375" customWidth="1"/>
    <col min="267" max="267" width="2.5703125" customWidth="1"/>
    <col min="268" max="270" width="5.7109375" customWidth="1"/>
    <col min="271" max="271" width="0.85546875" customWidth="1"/>
    <col min="272" max="274" width="5.7109375" customWidth="1"/>
    <col min="275" max="275" width="0.85546875" customWidth="1"/>
    <col min="276" max="278" width="5.7109375" customWidth="1"/>
    <col min="279" max="279" width="0.85546875" customWidth="1"/>
    <col min="280" max="282" width="5.7109375" customWidth="1"/>
    <col min="283" max="283" width="1.140625" customWidth="1"/>
    <col min="284" max="284" width="13.7109375" customWidth="1"/>
    <col min="285" max="285" width="12" customWidth="1"/>
    <col min="286" max="286" width="2" customWidth="1"/>
    <col min="287" max="297" width="12" customWidth="1"/>
    <col min="298" max="298" width="12" bestFit="1" customWidth="1"/>
    <col min="513" max="513" width="5" customWidth="1"/>
    <col min="520" max="520" width="4.5703125" customWidth="1"/>
    <col min="521" max="522" width="3.7109375" customWidth="1"/>
    <col min="523" max="523" width="2.5703125" customWidth="1"/>
    <col min="524" max="526" width="5.7109375" customWidth="1"/>
    <col min="527" max="527" width="0.85546875" customWidth="1"/>
    <col min="528" max="530" width="5.7109375" customWidth="1"/>
    <col min="531" max="531" width="0.85546875" customWidth="1"/>
    <col min="532" max="534" width="5.7109375" customWidth="1"/>
    <col min="535" max="535" width="0.85546875" customWidth="1"/>
    <col min="536" max="538" width="5.7109375" customWidth="1"/>
    <col min="539" max="539" width="1.140625" customWidth="1"/>
    <col min="540" max="540" width="13.7109375" customWidth="1"/>
    <col min="541" max="541" width="12" customWidth="1"/>
    <col min="542" max="542" width="2" customWidth="1"/>
    <col min="543" max="553" width="12" customWidth="1"/>
    <col min="554" max="554" width="12" bestFit="1" customWidth="1"/>
    <col min="769" max="769" width="5" customWidth="1"/>
    <col min="776" max="776" width="4.5703125" customWidth="1"/>
    <col min="777" max="778" width="3.7109375" customWidth="1"/>
    <col min="779" max="779" width="2.5703125" customWidth="1"/>
    <col min="780" max="782" width="5.7109375" customWidth="1"/>
    <col min="783" max="783" width="0.85546875" customWidth="1"/>
    <col min="784" max="786" width="5.7109375" customWidth="1"/>
    <col min="787" max="787" width="0.85546875" customWidth="1"/>
    <col min="788" max="790" width="5.7109375" customWidth="1"/>
    <col min="791" max="791" width="0.85546875" customWidth="1"/>
    <col min="792" max="794" width="5.7109375" customWidth="1"/>
    <col min="795" max="795" width="1.140625" customWidth="1"/>
    <col min="796" max="796" width="13.7109375" customWidth="1"/>
    <col min="797" max="797" width="12" customWidth="1"/>
    <col min="798" max="798" width="2" customWidth="1"/>
    <col min="799" max="809" width="12" customWidth="1"/>
    <col min="810" max="810" width="12" bestFit="1" customWidth="1"/>
    <col min="1025" max="1025" width="5" customWidth="1"/>
    <col min="1032" max="1032" width="4.5703125" customWidth="1"/>
    <col min="1033" max="1034" width="3.7109375" customWidth="1"/>
    <col min="1035" max="1035" width="2.5703125" customWidth="1"/>
    <col min="1036" max="1038" width="5.7109375" customWidth="1"/>
    <col min="1039" max="1039" width="0.85546875" customWidth="1"/>
    <col min="1040" max="1042" width="5.7109375" customWidth="1"/>
    <col min="1043" max="1043" width="0.85546875" customWidth="1"/>
    <col min="1044" max="1046" width="5.7109375" customWidth="1"/>
    <col min="1047" max="1047" width="0.85546875" customWidth="1"/>
    <col min="1048" max="1050" width="5.7109375" customWidth="1"/>
    <col min="1051" max="1051" width="1.140625" customWidth="1"/>
    <col min="1052" max="1052" width="13.7109375" customWidth="1"/>
    <col min="1053" max="1053" width="12" customWidth="1"/>
    <col min="1054" max="1054" width="2" customWidth="1"/>
    <col min="1055" max="1065" width="12" customWidth="1"/>
    <col min="1066" max="1066" width="12" bestFit="1" customWidth="1"/>
    <col min="1281" max="1281" width="5" customWidth="1"/>
    <col min="1288" max="1288" width="4.5703125" customWidth="1"/>
    <col min="1289" max="1290" width="3.7109375" customWidth="1"/>
    <col min="1291" max="1291" width="2.5703125" customWidth="1"/>
    <col min="1292" max="1294" width="5.7109375" customWidth="1"/>
    <col min="1295" max="1295" width="0.85546875" customWidth="1"/>
    <col min="1296" max="1298" width="5.7109375" customWidth="1"/>
    <col min="1299" max="1299" width="0.85546875" customWidth="1"/>
    <col min="1300" max="1302" width="5.7109375" customWidth="1"/>
    <col min="1303" max="1303" width="0.85546875" customWidth="1"/>
    <col min="1304" max="1306" width="5.7109375" customWidth="1"/>
    <col min="1307" max="1307" width="1.140625" customWidth="1"/>
    <col min="1308" max="1308" width="13.7109375" customWidth="1"/>
    <col min="1309" max="1309" width="12" customWidth="1"/>
    <col min="1310" max="1310" width="2" customWidth="1"/>
    <col min="1311" max="1321" width="12" customWidth="1"/>
    <col min="1322" max="1322" width="12" bestFit="1" customWidth="1"/>
    <col min="1537" max="1537" width="5" customWidth="1"/>
    <col min="1544" max="1544" width="4.5703125" customWidth="1"/>
    <col min="1545" max="1546" width="3.7109375" customWidth="1"/>
    <col min="1547" max="1547" width="2.5703125" customWidth="1"/>
    <col min="1548" max="1550" width="5.7109375" customWidth="1"/>
    <col min="1551" max="1551" width="0.85546875" customWidth="1"/>
    <col min="1552" max="1554" width="5.7109375" customWidth="1"/>
    <col min="1555" max="1555" width="0.85546875" customWidth="1"/>
    <col min="1556" max="1558" width="5.7109375" customWidth="1"/>
    <col min="1559" max="1559" width="0.85546875" customWidth="1"/>
    <col min="1560" max="1562" width="5.7109375" customWidth="1"/>
    <col min="1563" max="1563" width="1.140625" customWidth="1"/>
    <col min="1564" max="1564" width="13.7109375" customWidth="1"/>
    <col min="1565" max="1565" width="12" customWidth="1"/>
    <col min="1566" max="1566" width="2" customWidth="1"/>
    <col min="1567" max="1577" width="12" customWidth="1"/>
    <col min="1578" max="1578" width="12" bestFit="1" customWidth="1"/>
    <col min="1793" max="1793" width="5" customWidth="1"/>
    <col min="1800" max="1800" width="4.5703125" customWidth="1"/>
    <col min="1801" max="1802" width="3.7109375" customWidth="1"/>
    <col min="1803" max="1803" width="2.5703125" customWidth="1"/>
    <col min="1804" max="1806" width="5.7109375" customWidth="1"/>
    <col min="1807" max="1807" width="0.85546875" customWidth="1"/>
    <col min="1808" max="1810" width="5.7109375" customWidth="1"/>
    <col min="1811" max="1811" width="0.85546875" customWidth="1"/>
    <col min="1812" max="1814" width="5.7109375" customWidth="1"/>
    <col min="1815" max="1815" width="0.85546875" customWidth="1"/>
    <col min="1816" max="1818" width="5.7109375" customWidth="1"/>
    <col min="1819" max="1819" width="1.140625" customWidth="1"/>
    <col min="1820" max="1820" width="13.7109375" customWidth="1"/>
    <col min="1821" max="1821" width="12" customWidth="1"/>
    <col min="1822" max="1822" width="2" customWidth="1"/>
    <col min="1823" max="1833" width="12" customWidth="1"/>
    <col min="1834" max="1834" width="12" bestFit="1" customWidth="1"/>
    <col min="2049" max="2049" width="5" customWidth="1"/>
    <col min="2056" max="2056" width="4.5703125" customWidth="1"/>
    <col min="2057" max="2058" width="3.7109375" customWidth="1"/>
    <col min="2059" max="2059" width="2.5703125" customWidth="1"/>
    <col min="2060" max="2062" width="5.7109375" customWidth="1"/>
    <col min="2063" max="2063" width="0.85546875" customWidth="1"/>
    <col min="2064" max="2066" width="5.7109375" customWidth="1"/>
    <col min="2067" max="2067" width="0.85546875" customWidth="1"/>
    <col min="2068" max="2070" width="5.7109375" customWidth="1"/>
    <col min="2071" max="2071" width="0.85546875" customWidth="1"/>
    <col min="2072" max="2074" width="5.7109375" customWidth="1"/>
    <col min="2075" max="2075" width="1.140625" customWidth="1"/>
    <col min="2076" max="2076" width="13.7109375" customWidth="1"/>
    <col min="2077" max="2077" width="12" customWidth="1"/>
    <col min="2078" max="2078" width="2" customWidth="1"/>
    <col min="2079" max="2089" width="12" customWidth="1"/>
    <col min="2090" max="2090" width="12" bestFit="1" customWidth="1"/>
    <col min="2305" max="2305" width="5" customWidth="1"/>
    <col min="2312" max="2312" width="4.5703125" customWidth="1"/>
    <col min="2313" max="2314" width="3.7109375" customWidth="1"/>
    <col min="2315" max="2315" width="2.5703125" customWidth="1"/>
    <col min="2316" max="2318" width="5.7109375" customWidth="1"/>
    <col min="2319" max="2319" width="0.85546875" customWidth="1"/>
    <col min="2320" max="2322" width="5.7109375" customWidth="1"/>
    <col min="2323" max="2323" width="0.85546875" customWidth="1"/>
    <col min="2324" max="2326" width="5.7109375" customWidth="1"/>
    <col min="2327" max="2327" width="0.85546875" customWidth="1"/>
    <col min="2328" max="2330" width="5.7109375" customWidth="1"/>
    <col min="2331" max="2331" width="1.140625" customWidth="1"/>
    <col min="2332" max="2332" width="13.7109375" customWidth="1"/>
    <col min="2333" max="2333" width="12" customWidth="1"/>
    <col min="2334" max="2334" width="2" customWidth="1"/>
    <col min="2335" max="2345" width="12" customWidth="1"/>
    <col min="2346" max="2346" width="12" bestFit="1" customWidth="1"/>
    <col min="2561" max="2561" width="5" customWidth="1"/>
    <col min="2568" max="2568" width="4.5703125" customWidth="1"/>
    <col min="2569" max="2570" width="3.7109375" customWidth="1"/>
    <col min="2571" max="2571" width="2.5703125" customWidth="1"/>
    <col min="2572" max="2574" width="5.7109375" customWidth="1"/>
    <col min="2575" max="2575" width="0.85546875" customWidth="1"/>
    <col min="2576" max="2578" width="5.7109375" customWidth="1"/>
    <col min="2579" max="2579" width="0.85546875" customWidth="1"/>
    <col min="2580" max="2582" width="5.7109375" customWidth="1"/>
    <col min="2583" max="2583" width="0.85546875" customWidth="1"/>
    <col min="2584" max="2586" width="5.7109375" customWidth="1"/>
    <col min="2587" max="2587" width="1.140625" customWidth="1"/>
    <col min="2588" max="2588" width="13.7109375" customWidth="1"/>
    <col min="2589" max="2589" width="12" customWidth="1"/>
    <col min="2590" max="2590" width="2" customWidth="1"/>
    <col min="2591" max="2601" width="12" customWidth="1"/>
    <col min="2602" max="2602" width="12" bestFit="1" customWidth="1"/>
    <col min="2817" max="2817" width="5" customWidth="1"/>
    <col min="2824" max="2824" width="4.5703125" customWidth="1"/>
    <col min="2825" max="2826" width="3.7109375" customWidth="1"/>
    <col min="2827" max="2827" width="2.5703125" customWidth="1"/>
    <col min="2828" max="2830" width="5.7109375" customWidth="1"/>
    <col min="2831" max="2831" width="0.85546875" customWidth="1"/>
    <col min="2832" max="2834" width="5.7109375" customWidth="1"/>
    <col min="2835" max="2835" width="0.85546875" customWidth="1"/>
    <col min="2836" max="2838" width="5.7109375" customWidth="1"/>
    <col min="2839" max="2839" width="0.85546875" customWidth="1"/>
    <col min="2840" max="2842" width="5.7109375" customWidth="1"/>
    <col min="2843" max="2843" width="1.140625" customWidth="1"/>
    <col min="2844" max="2844" width="13.7109375" customWidth="1"/>
    <col min="2845" max="2845" width="12" customWidth="1"/>
    <col min="2846" max="2846" width="2" customWidth="1"/>
    <col min="2847" max="2857" width="12" customWidth="1"/>
    <col min="2858" max="2858" width="12" bestFit="1" customWidth="1"/>
    <col min="3073" max="3073" width="5" customWidth="1"/>
    <col min="3080" max="3080" width="4.5703125" customWidth="1"/>
    <col min="3081" max="3082" width="3.7109375" customWidth="1"/>
    <col min="3083" max="3083" width="2.5703125" customWidth="1"/>
    <col min="3084" max="3086" width="5.7109375" customWidth="1"/>
    <col min="3087" max="3087" width="0.85546875" customWidth="1"/>
    <col min="3088" max="3090" width="5.7109375" customWidth="1"/>
    <col min="3091" max="3091" width="0.85546875" customWidth="1"/>
    <col min="3092" max="3094" width="5.7109375" customWidth="1"/>
    <col min="3095" max="3095" width="0.85546875" customWidth="1"/>
    <col min="3096" max="3098" width="5.7109375" customWidth="1"/>
    <col min="3099" max="3099" width="1.140625" customWidth="1"/>
    <col min="3100" max="3100" width="13.7109375" customWidth="1"/>
    <col min="3101" max="3101" width="12" customWidth="1"/>
    <col min="3102" max="3102" width="2" customWidth="1"/>
    <col min="3103" max="3113" width="12" customWidth="1"/>
    <col min="3114" max="3114" width="12" bestFit="1" customWidth="1"/>
    <col min="3329" max="3329" width="5" customWidth="1"/>
    <col min="3336" max="3336" width="4.5703125" customWidth="1"/>
    <col min="3337" max="3338" width="3.7109375" customWidth="1"/>
    <col min="3339" max="3339" width="2.5703125" customWidth="1"/>
    <col min="3340" max="3342" width="5.7109375" customWidth="1"/>
    <col min="3343" max="3343" width="0.85546875" customWidth="1"/>
    <col min="3344" max="3346" width="5.7109375" customWidth="1"/>
    <col min="3347" max="3347" width="0.85546875" customWidth="1"/>
    <col min="3348" max="3350" width="5.7109375" customWidth="1"/>
    <col min="3351" max="3351" width="0.85546875" customWidth="1"/>
    <col min="3352" max="3354" width="5.7109375" customWidth="1"/>
    <col min="3355" max="3355" width="1.140625" customWidth="1"/>
    <col min="3356" max="3356" width="13.7109375" customWidth="1"/>
    <col min="3357" max="3357" width="12" customWidth="1"/>
    <col min="3358" max="3358" width="2" customWidth="1"/>
    <col min="3359" max="3369" width="12" customWidth="1"/>
    <col min="3370" max="3370" width="12" bestFit="1" customWidth="1"/>
    <col min="3585" max="3585" width="5" customWidth="1"/>
    <col min="3592" max="3592" width="4.5703125" customWidth="1"/>
    <col min="3593" max="3594" width="3.7109375" customWidth="1"/>
    <col min="3595" max="3595" width="2.5703125" customWidth="1"/>
    <col min="3596" max="3598" width="5.7109375" customWidth="1"/>
    <col min="3599" max="3599" width="0.85546875" customWidth="1"/>
    <col min="3600" max="3602" width="5.7109375" customWidth="1"/>
    <col min="3603" max="3603" width="0.85546875" customWidth="1"/>
    <col min="3604" max="3606" width="5.7109375" customWidth="1"/>
    <col min="3607" max="3607" width="0.85546875" customWidth="1"/>
    <col min="3608" max="3610" width="5.7109375" customWidth="1"/>
    <col min="3611" max="3611" width="1.140625" customWidth="1"/>
    <col min="3612" max="3612" width="13.7109375" customWidth="1"/>
    <col min="3613" max="3613" width="12" customWidth="1"/>
    <col min="3614" max="3614" width="2" customWidth="1"/>
    <col min="3615" max="3625" width="12" customWidth="1"/>
    <col min="3626" max="3626" width="12" bestFit="1" customWidth="1"/>
    <col min="3841" max="3841" width="5" customWidth="1"/>
    <col min="3848" max="3848" width="4.5703125" customWidth="1"/>
    <col min="3849" max="3850" width="3.7109375" customWidth="1"/>
    <col min="3851" max="3851" width="2.5703125" customWidth="1"/>
    <col min="3852" max="3854" width="5.7109375" customWidth="1"/>
    <col min="3855" max="3855" width="0.85546875" customWidth="1"/>
    <col min="3856" max="3858" width="5.7109375" customWidth="1"/>
    <col min="3859" max="3859" width="0.85546875" customWidth="1"/>
    <col min="3860" max="3862" width="5.7109375" customWidth="1"/>
    <col min="3863" max="3863" width="0.85546875" customWidth="1"/>
    <col min="3864" max="3866" width="5.7109375" customWidth="1"/>
    <col min="3867" max="3867" width="1.140625" customWidth="1"/>
    <col min="3868" max="3868" width="13.7109375" customWidth="1"/>
    <col min="3869" max="3869" width="12" customWidth="1"/>
    <col min="3870" max="3870" width="2" customWidth="1"/>
    <col min="3871" max="3881" width="12" customWidth="1"/>
    <col min="3882" max="3882" width="12" bestFit="1" customWidth="1"/>
    <col min="4097" max="4097" width="5" customWidth="1"/>
    <col min="4104" max="4104" width="4.5703125" customWidth="1"/>
    <col min="4105" max="4106" width="3.7109375" customWidth="1"/>
    <col min="4107" max="4107" width="2.5703125" customWidth="1"/>
    <col min="4108" max="4110" width="5.7109375" customWidth="1"/>
    <col min="4111" max="4111" width="0.85546875" customWidth="1"/>
    <col min="4112" max="4114" width="5.7109375" customWidth="1"/>
    <col min="4115" max="4115" width="0.85546875" customWidth="1"/>
    <col min="4116" max="4118" width="5.7109375" customWidth="1"/>
    <col min="4119" max="4119" width="0.85546875" customWidth="1"/>
    <col min="4120" max="4122" width="5.7109375" customWidth="1"/>
    <col min="4123" max="4123" width="1.140625" customWidth="1"/>
    <col min="4124" max="4124" width="13.7109375" customWidth="1"/>
    <col min="4125" max="4125" width="12" customWidth="1"/>
    <col min="4126" max="4126" width="2" customWidth="1"/>
    <col min="4127" max="4137" width="12" customWidth="1"/>
    <col min="4138" max="4138" width="12" bestFit="1" customWidth="1"/>
    <col min="4353" max="4353" width="5" customWidth="1"/>
    <col min="4360" max="4360" width="4.5703125" customWidth="1"/>
    <col min="4361" max="4362" width="3.7109375" customWidth="1"/>
    <col min="4363" max="4363" width="2.5703125" customWidth="1"/>
    <col min="4364" max="4366" width="5.7109375" customWidth="1"/>
    <col min="4367" max="4367" width="0.85546875" customWidth="1"/>
    <col min="4368" max="4370" width="5.7109375" customWidth="1"/>
    <col min="4371" max="4371" width="0.85546875" customWidth="1"/>
    <col min="4372" max="4374" width="5.7109375" customWidth="1"/>
    <col min="4375" max="4375" width="0.85546875" customWidth="1"/>
    <col min="4376" max="4378" width="5.7109375" customWidth="1"/>
    <col min="4379" max="4379" width="1.140625" customWidth="1"/>
    <col min="4380" max="4380" width="13.7109375" customWidth="1"/>
    <col min="4381" max="4381" width="12" customWidth="1"/>
    <col min="4382" max="4382" width="2" customWidth="1"/>
    <col min="4383" max="4393" width="12" customWidth="1"/>
    <col min="4394" max="4394" width="12" bestFit="1" customWidth="1"/>
    <col min="4609" max="4609" width="5" customWidth="1"/>
    <col min="4616" max="4616" width="4.5703125" customWidth="1"/>
    <col min="4617" max="4618" width="3.7109375" customWidth="1"/>
    <col min="4619" max="4619" width="2.5703125" customWidth="1"/>
    <col min="4620" max="4622" width="5.7109375" customWidth="1"/>
    <col min="4623" max="4623" width="0.85546875" customWidth="1"/>
    <col min="4624" max="4626" width="5.7109375" customWidth="1"/>
    <col min="4627" max="4627" width="0.85546875" customWidth="1"/>
    <col min="4628" max="4630" width="5.7109375" customWidth="1"/>
    <col min="4631" max="4631" width="0.85546875" customWidth="1"/>
    <col min="4632" max="4634" width="5.7109375" customWidth="1"/>
    <col min="4635" max="4635" width="1.140625" customWidth="1"/>
    <col min="4636" max="4636" width="13.7109375" customWidth="1"/>
    <col min="4637" max="4637" width="12" customWidth="1"/>
    <col min="4638" max="4638" width="2" customWidth="1"/>
    <col min="4639" max="4649" width="12" customWidth="1"/>
    <col min="4650" max="4650" width="12" bestFit="1" customWidth="1"/>
    <col min="4865" max="4865" width="5" customWidth="1"/>
    <col min="4872" max="4872" width="4.5703125" customWidth="1"/>
    <col min="4873" max="4874" width="3.7109375" customWidth="1"/>
    <col min="4875" max="4875" width="2.5703125" customWidth="1"/>
    <col min="4876" max="4878" width="5.7109375" customWidth="1"/>
    <col min="4879" max="4879" width="0.85546875" customWidth="1"/>
    <col min="4880" max="4882" width="5.7109375" customWidth="1"/>
    <col min="4883" max="4883" width="0.85546875" customWidth="1"/>
    <col min="4884" max="4886" width="5.7109375" customWidth="1"/>
    <col min="4887" max="4887" width="0.85546875" customWidth="1"/>
    <col min="4888" max="4890" width="5.7109375" customWidth="1"/>
    <col min="4891" max="4891" width="1.140625" customWidth="1"/>
    <col min="4892" max="4892" width="13.7109375" customWidth="1"/>
    <col min="4893" max="4893" width="12" customWidth="1"/>
    <col min="4894" max="4894" width="2" customWidth="1"/>
    <col min="4895" max="4905" width="12" customWidth="1"/>
    <col min="4906" max="4906" width="12" bestFit="1" customWidth="1"/>
    <col min="5121" max="5121" width="5" customWidth="1"/>
    <col min="5128" max="5128" width="4.5703125" customWidth="1"/>
    <col min="5129" max="5130" width="3.7109375" customWidth="1"/>
    <col min="5131" max="5131" width="2.5703125" customWidth="1"/>
    <col min="5132" max="5134" width="5.7109375" customWidth="1"/>
    <col min="5135" max="5135" width="0.85546875" customWidth="1"/>
    <col min="5136" max="5138" width="5.7109375" customWidth="1"/>
    <col min="5139" max="5139" width="0.85546875" customWidth="1"/>
    <col min="5140" max="5142" width="5.7109375" customWidth="1"/>
    <col min="5143" max="5143" width="0.85546875" customWidth="1"/>
    <col min="5144" max="5146" width="5.7109375" customWidth="1"/>
    <col min="5147" max="5147" width="1.140625" customWidth="1"/>
    <col min="5148" max="5148" width="13.7109375" customWidth="1"/>
    <col min="5149" max="5149" width="12" customWidth="1"/>
    <col min="5150" max="5150" width="2" customWidth="1"/>
    <col min="5151" max="5161" width="12" customWidth="1"/>
    <col min="5162" max="5162" width="12" bestFit="1" customWidth="1"/>
    <col min="5377" max="5377" width="5" customWidth="1"/>
    <col min="5384" max="5384" width="4.5703125" customWidth="1"/>
    <col min="5385" max="5386" width="3.7109375" customWidth="1"/>
    <col min="5387" max="5387" width="2.5703125" customWidth="1"/>
    <col min="5388" max="5390" width="5.7109375" customWidth="1"/>
    <col min="5391" max="5391" width="0.85546875" customWidth="1"/>
    <col min="5392" max="5394" width="5.7109375" customWidth="1"/>
    <col min="5395" max="5395" width="0.85546875" customWidth="1"/>
    <col min="5396" max="5398" width="5.7109375" customWidth="1"/>
    <col min="5399" max="5399" width="0.85546875" customWidth="1"/>
    <col min="5400" max="5402" width="5.7109375" customWidth="1"/>
    <col min="5403" max="5403" width="1.140625" customWidth="1"/>
    <col min="5404" max="5404" width="13.7109375" customWidth="1"/>
    <col min="5405" max="5405" width="12" customWidth="1"/>
    <col min="5406" max="5406" width="2" customWidth="1"/>
    <col min="5407" max="5417" width="12" customWidth="1"/>
    <col min="5418" max="5418" width="12" bestFit="1" customWidth="1"/>
    <col min="5633" max="5633" width="5" customWidth="1"/>
    <col min="5640" max="5640" width="4.5703125" customWidth="1"/>
    <col min="5641" max="5642" width="3.7109375" customWidth="1"/>
    <col min="5643" max="5643" width="2.5703125" customWidth="1"/>
    <col min="5644" max="5646" width="5.7109375" customWidth="1"/>
    <col min="5647" max="5647" width="0.85546875" customWidth="1"/>
    <col min="5648" max="5650" width="5.7109375" customWidth="1"/>
    <col min="5651" max="5651" width="0.85546875" customWidth="1"/>
    <col min="5652" max="5654" width="5.7109375" customWidth="1"/>
    <col min="5655" max="5655" width="0.85546875" customWidth="1"/>
    <col min="5656" max="5658" width="5.7109375" customWidth="1"/>
    <col min="5659" max="5659" width="1.140625" customWidth="1"/>
    <col min="5660" max="5660" width="13.7109375" customWidth="1"/>
    <col min="5661" max="5661" width="12" customWidth="1"/>
    <col min="5662" max="5662" width="2" customWidth="1"/>
    <col min="5663" max="5673" width="12" customWidth="1"/>
    <col min="5674" max="5674" width="12" bestFit="1" customWidth="1"/>
    <col min="5889" max="5889" width="5" customWidth="1"/>
    <col min="5896" max="5896" width="4.5703125" customWidth="1"/>
    <col min="5897" max="5898" width="3.7109375" customWidth="1"/>
    <col min="5899" max="5899" width="2.5703125" customWidth="1"/>
    <col min="5900" max="5902" width="5.7109375" customWidth="1"/>
    <col min="5903" max="5903" width="0.85546875" customWidth="1"/>
    <col min="5904" max="5906" width="5.7109375" customWidth="1"/>
    <col min="5907" max="5907" width="0.85546875" customWidth="1"/>
    <col min="5908" max="5910" width="5.7109375" customWidth="1"/>
    <col min="5911" max="5911" width="0.85546875" customWidth="1"/>
    <col min="5912" max="5914" width="5.7109375" customWidth="1"/>
    <col min="5915" max="5915" width="1.140625" customWidth="1"/>
    <col min="5916" max="5916" width="13.7109375" customWidth="1"/>
    <col min="5917" max="5917" width="12" customWidth="1"/>
    <col min="5918" max="5918" width="2" customWidth="1"/>
    <col min="5919" max="5929" width="12" customWidth="1"/>
    <col min="5930" max="5930" width="12" bestFit="1" customWidth="1"/>
    <col min="6145" max="6145" width="5" customWidth="1"/>
    <col min="6152" max="6152" width="4.5703125" customWidth="1"/>
    <col min="6153" max="6154" width="3.7109375" customWidth="1"/>
    <col min="6155" max="6155" width="2.5703125" customWidth="1"/>
    <col min="6156" max="6158" width="5.7109375" customWidth="1"/>
    <col min="6159" max="6159" width="0.85546875" customWidth="1"/>
    <col min="6160" max="6162" width="5.7109375" customWidth="1"/>
    <col min="6163" max="6163" width="0.85546875" customWidth="1"/>
    <col min="6164" max="6166" width="5.7109375" customWidth="1"/>
    <col min="6167" max="6167" width="0.85546875" customWidth="1"/>
    <col min="6168" max="6170" width="5.7109375" customWidth="1"/>
    <col min="6171" max="6171" width="1.140625" customWidth="1"/>
    <col min="6172" max="6172" width="13.7109375" customWidth="1"/>
    <col min="6173" max="6173" width="12" customWidth="1"/>
    <col min="6174" max="6174" width="2" customWidth="1"/>
    <col min="6175" max="6185" width="12" customWidth="1"/>
    <col min="6186" max="6186" width="12" bestFit="1" customWidth="1"/>
    <col min="6401" max="6401" width="5" customWidth="1"/>
    <col min="6408" max="6408" width="4.5703125" customWidth="1"/>
    <col min="6409" max="6410" width="3.7109375" customWidth="1"/>
    <col min="6411" max="6411" width="2.5703125" customWidth="1"/>
    <col min="6412" max="6414" width="5.7109375" customWidth="1"/>
    <col min="6415" max="6415" width="0.85546875" customWidth="1"/>
    <col min="6416" max="6418" width="5.7109375" customWidth="1"/>
    <col min="6419" max="6419" width="0.85546875" customWidth="1"/>
    <col min="6420" max="6422" width="5.7109375" customWidth="1"/>
    <col min="6423" max="6423" width="0.85546875" customWidth="1"/>
    <col min="6424" max="6426" width="5.7109375" customWidth="1"/>
    <col min="6427" max="6427" width="1.140625" customWidth="1"/>
    <col min="6428" max="6428" width="13.7109375" customWidth="1"/>
    <col min="6429" max="6429" width="12" customWidth="1"/>
    <col min="6430" max="6430" width="2" customWidth="1"/>
    <col min="6431" max="6441" width="12" customWidth="1"/>
    <col min="6442" max="6442" width="12" bestFit="1" customWidth="1"/>
    <col min="6657" max="6657" width="5" customWidth="1"/>
    <col min="6664" max="6664" width="4.5703125" customWidth="1"/>
    <col min="6665" max="6666" width="3.7109375" customWidth="1"/>
    <col min="6667" max="6667" width="2.5703125" customWidth="1"/>
    <col min="6668" max="6670" width="5.7109375" customWidth="1"/>
    <col min="6671" max="6671" width="0.85546875" customWidth="1"/>
    <col min="6672" max="6674" width="5.7109375" customWidth="1"/>
    <col min="6675" max="6675" width="0.85546875" customWidth="1"/>
    <col min="6676" max="6678" width="5.7109375" customWidth="1"/>
    <col min="6679" max="6679" width="0.85546875" customWidth="1"/>
    <col min="6680" max="6682" width="5.7109375" customWidth="1"/>
    <col min="6683" max="6683" width="1.140625" customWidth="1"/>
    <col min="6684" max="6684" width="13.7109375" customWidth="1"/>
    <col min="6685" max="6685" width="12" customWidth="1"/>
    <col min="6686" max="6686" width="2" customWidth="1"/>
    <col min="6687" max="6697" width="12" customWidth="1"/>
    <col min="6698" max="6698" width="12" bestFit="1" customWidth="1"/>
    <col min="6913" max="6913" width="5" customWidth="1"/>
    <col min="6920" max="6920" width="4.5703125" customWidth="1"/>
    <col min="6921" max="6922" width="3.7109375" customWidth="1"/>
    <col min="6923" max="6923" width="2.5703125" customWidth="1"/>
    <col min="6924" max="6926" width="5.7109375" customWidth="1"/>
    <col min="6927" max="6927" width="0.85546875" customWidth="1"/>
    <col min="6928" max="6930" width="5.7109375" customWidth="1"/>
    <col min="6931" max="6931" width="0.85546875" customWidth="1"/>
    <col min="6932" max="6934" width="5.7109375" customWidth="1"/>
    <col min="6935" max="6935" width="0.85546875" customWidth="1"/>
    <col min="6936" max="6938" width="5.7109375" customWidth="1"/>
    <col min="6939" max="6939" width="1.140625" customWidth="1"/>
    <col min="6940" max="6940" width="13.7109375" customWidth="1"/>
    <col min="6941" max="6941" width="12" customWidth="1"/>
    <col min="6942" max="6942" width="2" customWidth="1"/>
    <col min="6943" max="6953" width="12" customWidth="1"/>
    <col min="6954" max="6954" width="12" bestFit="1" customWidth="1"/>
    <col min="7169" max="7169" width="5" customWidth="1"/>
    <col min="7176" max="7176" width="4.5703125" customWidth="1"/>
    <col min="7177" max="7178" width="3.7109375" customWidth="1"/>
    <col min="7179" max="7179" width="2.5703125" customWidth="1"/>
    <col min="7180" max="7182" width="5.7109375" customWidth="1"/>
    <col min="7183" max="7183" width="0.85546875" customWidth="1"/>
    <col min="7184" max="7186" width="5.7109375" customWidth="1"/>
    <col min="7187" max="7187" width="0.85546875" customWidth="1"/>
    <col min="7188" max="7190" width="5.7109375" customWidth="1"/>
    <col min="7191" max="7191" width="0.85546875" customWidth="1"/>
    <col min="7192" max="7194" width="5.7109375" customWidth="1"/>
    <col min="7195" max="7195" width="1.140625" customWidth="1"/>
    <col min="7196" max="7196" width="13.7109375" customWidth="1"/>
    <col min="7197" max="7197" width="12" customWidth="1"/>
    <col min="7198" max="7198" width="2" customWidth="1"/>
    <col min="7199" max="7209" width="12" customWidth="1"/>
    <col min="7210" max="7210" width="12" bestFit="1" customWidth="1"/>
    <col min="7425" max="7425" width="5" customWidth="1"/>
    <col min="7432" max="7432" width="4.5703125" customWidth="1"/>
    <col min="7433" max="7434" width="3.7109375" customWidth="1"/>
    <col min="7435" max="7435" width="2.5703125" customWidth="1"/>
    <col min="7436" max="7438" width="5.7109375" customWidth="1"/>
    <col min="7439" max="7439" width="0.85546875" customWidth="1"/>
    <col min="7440" max="7442" width="5.7109375" customWidth="1"/>
    <col min="7443" max="7443" width="0.85546875" customWidth="1"/>
    <col min="7444" max="7446" width="5.7109375" customWidth="1"/>
    <col min="7447" max="7447" width="0.85546875" customWidth="1"/>
    <col min="7448" max="7450" width="5.7109375" customWidth="1"/>
    <col min="7451" max="7451" width="1.140625" customWidth="1"/>
    <col min="7452" max="7452" width="13.7109375" customWidth="1"/>
    <col min="7453" max="7453" width="12" customWidth="1"/>
    <col min="7454" max="7454" width="2" customWidth="1"/>
    <col min="7455" max="7465" width="12" customWidth="1"/>
    <col min="7466" max="7466" width="12" bestFit="1" customWidth="1"/>
    <col min="7681" max="7681" width="5" customWidth="1"/>
    <col min="7688" max="7688" width="4.5703125" customWidth="1"/>
    <col min="7689" max="7690" width="3.7109375" customWidth="1"/>
    <col min="7691" max="7691" width="2.5703125" customWidth="1"/>
    <col min="7692" max="7694" width="5.7109375" customWidth="1"/>
    <col min="7695" max="7695" width="0.85546875" customWidth="1"/>
    <col min="7696" max="7698" width="5.7109375" customWidth="1"/>
    <col min="7699" max="7699" width="0.85546875" customWidth="1"/>
    <col min="7700" max="7702" width="5.7109375" customWidth="1"/>
    <col min="7703" max="7703" width="0.85546875" customWidth="1"/>
    <col min="7704" max="7706" width="5.7109375" customWidth="1"/>
    <col min="7707" max="7707" width="1.140625" customWidth="1"/>
    <col min="7708" max="7708" width="13.7109375" customWidth="1"/>
    <col min="7709" max="7709" width="12" customWidth="1"/>
    <col min="7710" max="7710" width="2" customWidth="1"/>
    <col min="7711" max="7721" width="12" customWidth="1"/>
    <col min="7722" max="7722" width="12" bestFit="1" customWidth="1"/>
    <col min="7937" max="7937" width="5" customWidth="1"/>
    <col min="7944" max="7944" width="4.5703125" customWidth="1"/>
    <col min="7945" max="7946" width="3.7109375" customWidth="1"/>
    <col min="7947" max="7947" width="2.5703125" customWidth="1"/>
    <col min="7948" max="7950" width="5.7109375" customWidth="1"/>
    <col min="7951" max="7951" width="0.85546875" customWidth="1"/>
    <col min="7952" max="7954" width="5.7109375" customWidth="1"/>
    <col min="7955" max="7955" width="0.85546875" customWidth="1"/>
    <col min="7956" max="7958" width="5.7109375" customWidth="1"/>
    <col min="7959" max="7959" width="0.85546875" customWidth="1"/>
    <col min="7960" max="7962" width="5.7109375" customWidth="1"/>
    <col min="7963" max="7963" width="1.140625" customWidth="1"/>
    <col min="7964" max="7964" width="13.7109375" customWidth="1"/>
    <col min="7965" max="7965" width="12" customWidth="1"/>
    <col min="7966" max="7966" width="2" customWidth="1"/>
    <col min="7967" max="7977" width="12" customWidth="1"/>
    <col min="7978" max="7978" width="12" bestFit="1" customWidth="1"/>
    <col min="8193" max="8193" width="5" customWidth="1"/>
    <col min="8200" max="8200" width="4.5703125" customWidth="1"/>
    <col min="8201" max="8202" width="3.7109375" customWidth="1"/>
    <col min="8203" max="8203" width="2.5703125" customWidth="1"/>
    <col min="8204" max="8206" width="5.7109375" customWidth="1"/>
    <col min="8207" max="8207" width="0.85546875" customWidth="1"/>
    <col min="8208" max="8210" width="5.7109375" customWidth="1"/>
    <col min="8211" max="8211" width="0.85546875" customWidth="1"/>
    <col min="8212" max="8214" width="5.7109375" customWidth="1"/>
    <col min="8215" max="8215" width="0.85546875" customWidth="1"/>
    <col min="8216" max="8218" width="5.7109375" customWidth="1"/>
    <col min="8219" max="8219" width="1.140625" customWidth="1"/>
    <col min="8220" max="8220" width="13.7109375" customWidth="1"/>
    <col min="8221" max="8221" width="12" customWidth="1"/>
    <col min="8222" max="8222" width="2" customWidth="1"/>
    <col min="8223" max="8233" width="12" customWidth="1"/>
    <col min="8234" max="8234" width="12" bestFit="1" customWidth="1"/>
    <col min="8449" max="8449" width="5" customWidth="1"/>
    <col min="8456" max="8456" width="4.5703125" customWidth="1"/>
    <col min="8457" max="8458" width="3.7109375" customWidth="1"/>
    <col min="8459" max="8459" width="2.5703125" customWidth="1"/>
    <col min="8460" max="8462" width="5.7109375" customWidth="1"/>
    <col min="8463" max="8463" width="0.85546875" customWidth="1"/>
    <col min="8464" max="8466" width="5.7109375" customWidth="1"/>
    <col min="8467" max="8467" width="0.85546875" customWidth="1"/>
    <col min="8468" max="8470" width="5.7109375" customWidth="1"/>
    <col min="8471" max="8471" width="0.85546875" customWidth="1"/>
    <col min="8472" max="8474" width="5.7109375" customWidth="1"/>
    <col min="8475" max="8475" width="1.140625" customWidth="1"/>
    <col min="8476" max="8476" width="13.7109375" customWidth="1"/>
    <col min="8477" max="8477" width="12" customWidth="1"/>
    <col min="8478" max="8478" width="2" customWidth="1"/>
    <col min="8479" max="8489" width="12" customWidth="1"/>
    <col min="8490" max="8490" width="12" bestFit="1" customWidth="1"/>
    <col min="8705" max="8705" width="5" customWidth="1"/>
    <col min="8712" max="8712" width="4.5703125" customWidth="1"/>
    <col min="8713" max="8714" width="3.7109375" customWidth="1"/>
    <col min="8715" max="8715" width="2.5703125" customWidth="1"/>
    <col min="8716" max="8718" width="5.7109375" customWidth="1"/>
    <col min="8719" max="8719" width="0.85546875" customWidth="1"/>
    <col min="8720" max="8722" width="5.7109375" customWidth="1"/>
    <col min="8723" max="8723" width="0.85546875" customWidth="1"/>
    <col min="8724" max="8726" width="5.7109375" customWidth="1"/>
    <col min="8727" max="8727" width="0.85546875" customWidth="1"/>
    <col min="8728" max="8730" width="5.7109375" customWidth="1"/>
    <col min="8731" max="8731" width="1.140625" customWidth="1"/>
    <col min="8732" max="8732" width="13.7109375" customWidth="1"/>
    <col min="8733" max="8733" width="12" customWidth="1"/>
    <col min="8734" max="8734" width="2" customWidth="1"/>
    <col min="8735" max="8745" width="12" customWidth="1"/>
    <col min="8746" max="8746" width="12" bestFit="1" customWidth="1"/>
    <col min="8961" max="8961" width="5" customWidth="1"/>
    <col min="8968" max="8968" width="4.5703125" customWidth="1"/>
    <col min="8969" max="8970" width="3.7109375" customWidth="1"/>
    <col min="8971" max="8971" width="2.5703125" customWidth="1"/>
    <col min="8972" max="8974" width="5.7109375" customWidth="1"/>
    <col min="8975" max="8975" width="0.85546875" customWidth="1"/>
    <col min="8976" max="8978" width="5.7109375" customWidth="1"/>
    <col min="8979" max="8979" width="0.85546875" customWidth="1"/>
    <col min="8980" max="8982" width="5.7109375" customWidth="1"/>
    <col min="8983" max="8983" width="0.85546875" customWidth="1"/>
    <col min="8984" max="8986" width="5.7109375" customWidth="1"/>
    <col min="8987" max="8987" width="1.140625" customWidth="1"/>
    <col min="8988" max="8988" width="13.7109375" customWidth="1"/>
    <col min="8989" max="8989" width="12" customWidth="1"/>
    <col min="8990" max="8990" width="2" customWidth="1"/>
    <col min="8991" max="9001" width="12" customWidth="1"/>
    <col min="9002" max="9002" width="12" bestFit="1" customWidth="1"/>
    <col min="9217" max="9217" width="5" customWidth="1"/>
    <col min="9224" max="9224" width="4.5703125" customWidth="1"/>
    <col min="9225" max="9226" width="3.7109375" customWidth="1"/>
    <col min="9227" max="9227" width="2.5703125" customWidth="1"/>
    <col min="9228" max="9230" width="5.7109375" customWidth="1"/>
    <col min="9231" max="9231" width="0.85546875" customWidth="1"/>
    <col min="9232" max="9234" width="5.7109375" customWidth="1"/>
    <col min="9235" max="9235" width="0.85546875" customWidth="1"/>
    <col min="9236" max="9238" width="5.7109375" customWidth="1"/>
    <col min="9239" max="9239" width="0.85546875" customWidth="1"/>
    <col min="9240" max="9242" width="5.7109375" customWidth="1"/>
    <col min="9243" max="9243" width="1.140625" customWidth="1"/>
    <col min="9244" max="9244" width="13.7109375" customWidth="1"/>
    <col min="9245" max="9245" width="12" customWidth="1"/>
    <col min="9246" max="9246" width="2" customWidth="1"/>
    <col min="9247" max="9257" width="12" customWidth="1"/>
    <col min="9258" max="9258" width="12" bestFit="1" customWidth="1"/>
    <col min="9473" max="9473" width="5" customWidth="1"/>
    <col min="9480" max="9480" width="4.5703125" customWidth="1"/>
    <col min="9481" max="9482" width="3.7109375" customWidth="1"/>
    <col min="9483" max="9483" width="2.5703125" customWidth="1"/>
    <col min="9484" max="9486" width="5.7109375" customWidth="1"/>
    <col min="9487" max="9487" width="0.85546875" customWidth="1"/>
    <col min="9488" max="9490" width="5.7109375" customWidth="1"/>
    <col min="9491" max="9491" width="0.85546875" customWidth="1"/>
    <col min="9492" max="9494" width="5.7109375" customWidth="1"/>
    <col min="9495" max="9495" width="0.85546875" customWidth="1"/>
    <col min="9496" max="9498" width="5.7109375" customWidth="1"/>
    <col min="9499" max="9499" width="1.140625" customWidth="1"/>
    <col min="9500" max="9500" width="13.7109375" customWidth="1"/>
    <col min="9501" max="9501" width="12" customWidth="1"/>
    <col min="9502" max="9502" width="2" customWidth="1"/>
    <col min="9503" max="9513" width="12" customWidth="1"/>
    <col min="9514" max="9514" width="12" bestFit="1" customWidth="1"/>
    <col min="9729" max="9729" width="5" customWidth="1"/>
    <col min="9736" max="9736" width="4.5703125" customWidth="1"/>
    <col min="9737" max="9738" width="3.7109375" customWidth="1"/>
    <col min="9739" max="9739" width="2.5703125" customWidth="1"/>
    <col min="9740" max="9742" width="5.7109375" customWidth="1"/>
    <col min="9743" max="9743" width="0.85546875" customWidth="1"/>
    <col min="9744" max="9746" width="5.7109375" customWidth="1"/>
    <col min="9747" max="9747" width="0.85546875" customWidth="1"/>
    <col min="9748" max="9750" width="5.7109375" customWidth="1"/>
    <col min="9751" max="9751" width="0.85546875" customWidth="1"/>
    <col min="9752" max="9754" width="5.7109375" customWidth="1"/>
    <col min="9755" max="9755" width="1.140625" customWidth="1"/>
    <col min="9756" max="9756" width="13.7109375" customWidth="1"/>
    <col min="9757" max="9757" width="12" customWidth="1"/>
    <col min="9758" max="9758" width="2" customWidth="1"/>
    <col min="9759" max="9769" width="12" customWidth="1"/>
    <col min="9770" max="9770" width="12" bestFit="1" customWidth="1"/>
    <col min="9985" max="9985" width="5" customWidth="1"/>
    <col min="9992" max="9992" width="4.5703125" customWidth="1"/>
    <col min="9993" max="9994" width="3.7109375" customWidth="1"/>
    <col min="9995" max="9995" width="2.5703125" customWidth="1"/>
    <col min="9996" max="9998" width="5.7109375" customWidth="1"/>
    <col min="9999" max="9999" width="0.85546875" customWidth="1"/>
    <col min="10000" max="10002" width="5.7109375" customWidth="1"/>
    <col min="10003" max="10003" width="0.85546875" customWidth="1"/>
    <col min="10004" max="10006" width="5.7109375" customWidth="1"/>
    <col min="10007" max="10007" width="0.85546875" customWidth="1"/>
    <col min="10008" max="10010" width="5.7109375" customWidth="1"/>
    <col min="10011" max="10011" width="1.140625" customWidth="1"/>
    <col min="10012" max="10012" width="13.7109375" customWidth="1"/>
    <col min="10013" max="10013" width="12" customWidth="1"/>
    <col min="10014" max="10014" width="2" customWidth="1"/>
    <col min="10015" max="10025" width="12" customWidth="1"/>
    <col min="10026" max="10026" width="12" bestFit="1" customWidth="1"/>
    <col min="10241" max="10241" width="5" customWidth="1"/>
    <col min="10248" max="10248" width="4.5703125" customWidth="1"/>
    <col min="10249" max="10250" width="3.7109375" customWidth="1"/>
    <col min="10251" max="10251" width="2.5703125" customWidth="1"/>
    <col min="10252" max="10254" width="5.7109375" customWidth="1"/>
    <col min="10255" max="10255" width="0.85546875" customWidth="1"/>
    <col min="10256" max="10258" width="5.7109375" customWidth="1"/>
    <col min="10259" max="10259" width="0.85546875" customWidth="1"/>
    <col min="10260" max="10262" width="5.7109375" customWidth="1"/>
    <col min="10263" max="10263" width="0.85546875" customWidth="1"/>
    <col min="10264" max="10266" width="5.7109375" customWidth="1"/>
    <col min="10267" max="10267" width="1.140625" customWidth="1"/>
    <col min="10268" max="10268" width="13.7109375" customWidth="1"/>
    <col min="10269" max="10269" width="12" customWidth="1"/>
    <col min="10270" max="10270" width="2" customWidth="1"/>
    <col min="10271" max="10281" width="12" customWidth="1"/>
    <col min="10282" max="10282" width="12" bestFit="1" customWidth="1"/>
    <col min="10497" max="10497" width="5" customWidth="1"/>
    <col min="10504" max="10504" width="4.5703125" customWidth="1"/>
    <col min="10505" max="10506" width="3.7109375" customWidth="1"/>
    <col min="10507" max="10507" width="2.5703125" customWidth="1"/>
    <col min="10508" max="10510" width="5.7109375" customWidth="1"/>
    <col min="10511" max="10511" width="0.85546875" customWidth="1"/>
    <col min="10512" max="10514" width="5.7109375" customWidth="1"/>
    <col min="10515" max="10515" width="0.85546875" customWidth="1"/>
    <col min="10516" max="10518" width="5.7109375" customWidth="1"/>
    <col min="10519" max="10519" width="0.85546875" customWidth="1"/>
    <col min="10520" max="10522" width="5.7109375" customWidth="1"/>
    <col min="10523" max="10523" width="1.140625" customWidth="1"/>
    <col min="10524" max="10524" width="13.7109375" customWidth="1"/>
    <col min="10525" max="10525" width="12" customWidth="1"/>
    <col min="10526" max="10526" width="2" customWidth="1"/>
    <col min="10527" max="10537" width="12" customWidth="1"/>
    <col min="10538" max="10538" width="12" bestFit="1" customWidth="1"/>
    <col min="10753" max="10753" width="5" customWidth="1"/>
    <col min="10760" max="10760" width="4.5703125" customWidth="1"/>
    <col min="10761" max="10762" width="3.7109375" customWidth="1"/>
    <col min="10763" max="10763" width="2.5703125" customWidth="1"/>
    <col min="10764" max="10766" width="5.7109375" customWidth="1"/>
    <col min="10767" max="10767" width="0.85546875" customWidth="1"/>
    <col min="10768" max="10770" width="5.7109375" customWidth="1"/>
    <col min="10771" max="10771" width="0.85546875" customWidth="1"/>
    <col min="10772" max="10774" width="5.7109375" customWidth="1"/>
    <col min="10775" max="10775" width="0.85546875" customWidth="1"/>
    <col min="10776" max="10778" width="5.7109375" customWidth="1"/>
    <col min="10779" max="10779" width="1.140625" customWidth="1"/>
    <col min="10780" max="10780" width="13.7109375" customWidth="1"/>
    <col min="10781" max="10781" width="12" customWidth="1"/>
    <col min="10782" max="10782" width="2" customWidth="1"/>
    <col min="10783" max="10793" width="12" customWidth="1"/>
    <col min="10794" max="10794" width="12" bestFit="1" customWidth="1"/>
    <col min="11009" max="11009" width="5" customWidth="1"/>
    <col min="11016" max="11016" width="4.5703125" customWidth="1"/>
    <col min="11017" max="11018" width="3.7109375" customWidth="1"/>
    <col min="11019" max="11019" width="2.5703125" customWidth="1"/>
    <col min="11020" max="11022" width="5.7109375" customWidth="1"/>
    <col min="11023" max="11023" width="0.85546875" customWidth="1"/>
    <col min="11024" max="11026" width="5.7109375" customWidth="1"/>
    <col min="11027" max="11027" width="0.85546875" customWidth="1"/>
    <col min="11028" max="11030" width="5.7109375" customWidth="1"/>
    <col min="11031" max="11031" width="0.85546875" customWidth="1"/>
    <col min="11032" max="11034" width="5.7109375" customWidth="1"/>
    <col min="11035" max="11035" width="1.140625" customWidth="1"/>
    <col min="11036" max="11036" width="13.7109375" customWidth="1"/>
    <col min="11037" max="11037" width="12" customWidth="1"/>
    <col min="11038" max="11038" width="2" customWidth="1"/>
    <col min="11039" max="11049" width="12" customWidth="1"/>
    <col min="11050" max="11050" width="12" bestFit="1" customWidth="1"/>
    <col min="11265" max="11265" width="5" customWidth="1"/>
    <col min="11272" max="11272" width="4.5703125" customWidth="1"/>
    <col min="11273" max="11274" width="3.7109375" customWidth="1"/>
    <col min="11275" max="11275" width="2.5703125" customWidth="1"/>
    <col min="11276" max="11278" width="5.7109375" customWidth="1"/>
    <col min="11279" max="11279" width="0.85546875" customWidth="1"/>
    <col min="11280" max="11282" width="5.7109375" customWidth="1"/>
    <col min="11283" max="11283" width="0.85546875" customWidth="1"/>
    <col min="11284" max="11286" width="5.7109375" customWidth="1"/>
    <col min="11287" max="11287" width="0.85546875" customWidth="1"/>
    <col min="11288" max="11290" width="5.7109375" customWidth="1"/>
    <col min="11291" max="11291" width="1.140625" customWidth="1"/>
    <col min="11292" max="11292" width="13.7109375" customWidth="1"/>
    <col min="11293" max="11293" width="12" customWidth="1"/>
    <col min="11294" max="11294" width="2" customWidth="1"/>
    <col min="11295" max="11305" width="12" customWidth="1"/>
    <col min="11306" max="11306" width="12" bestFit="1" customWidth="1"/>
    <col min="11521" max="11521" width="5" customWidth="1"/>
    <col min="11528" max="11528" width="4.5703125" customWidth="1"/>
    <col min="11529" max="11530" width="3.7109375" customWidth="1"/>
    <col min="11531" max="11531" width="2.5703125" customWidth="1"/>
    <col min="11532" max="11534" width="5.7109375" customWidth="1"/>
    <col min="11535" max="11535" width="0.85546875" customWidth="1"/>
    <col min="11536" max="11538" width="5.7109375" customWidth="1"/>
    <col min="11539" max="11539" width="0.85546875" customWidth="1"/>
    <col min="11540" max="11542" width="5.7109375" customWidth="1"/>
    <col min="11543" max="11543" width="0.85546875" customWidth="1"/>
    <col min="11544" max="11546" width="5.7109375" customWidth="1"/>
    <col min="11547" max="11547" width="1.140625" customWidth="1"/>
    <col min="11548" max="11548" width="13.7109375" customWidth="1"/>
    <col min="11549" max="11549" width="12" customWidth="1"/>
    <col min="11550" max="11550" width="2" customWidth="1"/>
    <col min="11551" max="11561" width="12" customWidth="1"/>
    <col min="11562" max="11562" width="12" bestFit="1" customWidth="1"/>
    <col min="11777" max="11777" width="5" customWidth="1"/>
    <col min="11784" max="11784" width="4.5703125" customWidth="1"/>
    <col min="11785" max="11786" width="3.7109375" customWidth="1"/>
    <col min="11787" max="11787" width="2.5703125" customWidth="1"/>
    <col min="11788" max="11790" width="5.7109375" customWidth="1"/>
    <col min="11791" max="11791" width="0.85546875" customWidth="1"/>
    <col min="11792" max="11794" width="5.7109375" customWidth="1"/>
    <col min="11795" max="11795" width="0.85546875" customWidth="1"/>
    <col min="11796" max="11798" width="5.7109375" customWidth="1"/>
    <col min="11799" max="11799" width="0.85546875" customWidth="1"/>
    <col min="11800" max="11802" width="5.7109375" customWidth="1"/>
    <col min="11803" max="11803" width="1.140625" customWidth="1"/>
    <col min="11804" max="11804" width="13.7109375" customWidth="1"/>
    <col min="11805" max="11805" width="12" customWidth="1"/>
    <col min="11806" max="11806" width="2" customWidth="1"/>
    <col min="11807" max="11817" width="12" customWidth="1"/>
    <col min="11818" max="11818" width="12" bestFit="1" customWidth="1"/>
    <col min="12033" max="12033" width="5" customWidth="1"/>
    <col min="12040" max="12040" width="4.5703125" customWidth="1"/>
    <col min="12041" max="12042" width="3.7109375" customWidth="1"/>
    <col min="12043" max="12043" width="2.5703125" customWidth="1"/>
    <col min="12044" max="12046" width="5.7109375" customWidth="1"/>
    <col min="12047" max="12047" width="0.85546875" customWidth="1"/>
    <col min="12048" max="12050" width="5.7109375" customWidth="1"/>
    <col min="12051" max="12051" width="0.85546875" customWidth="1"/>
    <col min="12052" max="12054" width="5.7109375" customWidth="1"/>
    <col min="12055" max="12055" width="0.85546875" customWidth="1"/>
    <col min="12056" max="12058" width="5.7109375" customWidth="1"/>
    <col min="12059" max="12059" width="1.140625" customWidth="1"/>
    <col min="12060" max="12060" width="13.7109375" customWidth="1"/>
    <col min="12061" max="12061" width="12" customWidth="1"/>
    <col min="12062" max="12062" width="2" customWidth="1"/>
    <col min="12063" max="12073" width="12" customWidth="1"/>
    <col min="12074" max="12074" width="12" bestFit="1" customWidth="1"/>
    <col min="12289" max="12289" width="5" customWidth="1"/>
    <col min="12296" max="12296" width="4.5703125" customWidth="1"/>
    <col min="12297" max="12298" width="3.7109375" customWidth="1"/>
    <col min="12299" max="12299" width="2.5703125" customWidth="1"/>
    <col min="12300" max="12302" width="5.7109375" customWidth="1"/>
    <col min="12303" max="12303" width="0.85546875" customWidth="1"/>
    <col min="12304" max="12306" width="5.7109375" customWidth="1"/>
    <col min="12307" max="12307" width="0.85546875" customWidth="1"/>
    <col min="12308" max="12310" width="5.7109375" customWidth="1"/>
    <col min="12311" max="12311" width="0.85546875" customWidth="1"/>
    <col min="12312" max="12314" width="5.7109375" customWidth="1"/>
    <col min="12315" max="12315" width="1.140625" customWidth="1"/>
    <col min="12316" max="12316" width="13.7109375" customWidth="1"/>
    <col min="12317" max="12317" width="12" customWidth="1"/>
    <col min="12318" max="12318" width="2" customWidth="1"/>
    <col min="12319" max="12329" width="12" customWidth="1"/>
    <col min="12330" max="12330" width="12" bestFit="1" customWidth="1"/>
    <col min="12545" max="12545" width="5" customWidth="1"/>
    <col min="12552" max="12552" width="4.5703125" customWidth="1"/>
    <col min="12553" max="12554" width="3.7109375" customWidth="1"/>
    <col min="12555" max="12555" width="2.5703125" customWidth="1"/>
    <col min="12556" max="12558" width="5.7109375" customWidth="1"/>
    <col min="12559" max="12559" width="0.85546875" customWidth="1"/>
    <col min="12560" max="12562" width="5.7109375" customWidth="1"/>
    <col min="12563" max="12563" width="0.85546875" customWidth="1"/>
    <col min="12564" max="12566" width="5.7109375" customWidth="1"/>
    <col min="12567" max="12567" width="0.85546875" customWidth="1"/>
    <col min="12568" max="12570" width="5.7109375" customWidth="1"/>
    <col min="12571" max="12571" width="1.140625" customWidth="1"/>
    <col min="12572" max="12572" width="13.7109375" customWidth="1"/>
    <col min="12573" max="12573" width="12" customWidth="1"/>
    <col min="12574" max="12574" width="2" customWidth="1"/>
    <col min="12575" max="12585" width="12" customWidth="1"/>
    <col min="12586" max="12586" width="12" bestFit="1" customWidth="1"/>
    <col min="12801" max="12801" width="5" customWidth="1"/>
    <col min="12808" max="12808" width="4.5703125" customWidth="1"/>
    <col min="12809" max="12810" width="3.7109375" customWidth="1"/>
    <col min="12811" max="12811" width="2.5703125" customWidth="1"/>
    <col min="12812" max="12814" width="5.7109375" customWidth="1"/>
    <col min="12815" max="12815" width="0.85546875" customWidth="1"/>
    <col min="12816" max="12818" width="5.7109375" customWidth="1"/>
    <col min="12819" max="12819" width="0.85546875" customWidth="1"/>
    <col min="12820" max="12822" width="5.7109375" customWidth="1"/>
    <col min="12823" max="12823" width="0.85546875" customWidth="1"/>
    <col min="12824" max="12826" width="5.7109375" customWidth="1"/>
    <col min="12827" max="12827" width="1.140625" customWidth="1"/>
    <col min="12828" max="12828" width="13.7109375" customWidth="1"/>
    <col min="12829" max="12829" width="12" customWidth="1"/>
    <col min="12830" max="12830" width="2" customWidth="1"/>
    <col min="12831" max="12841" width="12" customWidth="1"/>
    <col min="12842" max="12842" width="12" bestFit="1" customWidth="1"/>
    <col min="13057" max="13057" width="5" customWidth="1"/>
    <col min="13064" max="13064" width="4.5703125" customWidth="1"/>
    <col min="13065" max="13066" width="3.7109375" customWidth="1"/>
    <col min="13067" max="13067" width="2.5703125" customWidth="1"/>
    <col min="13068" max="13070" width="5.7109375" customWidth="1"/>
    <col min="13071" max="13071" width="0.85546875" customWidth="1"/>
    <col min="13072" max="13074" width="5.7109375" customWidth="1"/>
    <col min="13075" max="13075" width="0.85546875" customWidth="1"/>
    <col min="13076" max="13078" width="5.7109375" customWidth="1"/>
    <col min="13079" max="13079" width="0.85546875" customWidth="1"/>
    <col min="13080" max="13082" width="5.7109375" customWidth="1"/>
    <col min="13083" max="13083" width="1.140625" customWidth="1"/>
    <col min="13084" max="13084" width="13.7109375" customWidth="1"/>
    <col min="13085" max="13085" width="12" customWidth="1"/>
    <col min="13086" max="13086" width="2" customWidth="1"/>
    <col min="13087" max="13097" width="12" customWidth="1"/>
    <col min="13098" max="13098" width="12" bestFit="1" customWidth="1"/>
    <col min="13313" max="13313" width="5" customWidth="1"/>
    <col min="13320" max="13320" width="4.5703125" customWidth="1"/>
    <col min="13321" max="13322" width="3.7109375" customWidth="1"/>
    <col min="13323" max="13323" width="2.5703125" customWidth="1"/>
    <col min="13324" max="13326" width="5.7109375" customWidth="1"/>
    <col min="13327" max="13327" width="0.85546875" customWidth="1"/>
    <col min="13328" max="13330" width="5.7109375" customWidth="1"/>
    <col min="13331" max="13331" width="0.85546875" customWidth="1"/>
    <col min="13332" max="13334" width="5.7109375" customWidth="1"/>
    <col min="13335" max="13335" width="0.85546875" customWidth="1"/>
    <col min="13336" max="13338" width="5.7109375" customWidth="1"/>
    <col min="13339" max="13339" width="1.140625" customWidth="1"/>
    <col min="13340" max="13340" width="13.7109375" customWidth="1"/>
    <col min="13341" max="13341" width="12" customWidth="1"/>
    <col min="13342" max="13342" width="2" customWidth="1"/>
    <col min="13343" max="13353" width="12" customWidth="1"/>
    <col min="13354" max="13354" width="12" bestFit="1" customWidth="1"/>
    <col min="13569" max="13569" width="5" customWidth="1"/>
    <col min="13576" max="13576" width="4.5703125" customWidth="1"/>
    <col min="13577" max="13578" width="3.7109375" customWidth="1"/>
    <col min="13579" max="13579" width="2.5703125" customWidth="1"/>
    <col min="13580" max="13582" width="5.7109375" customWidth="1"/>
    <col min="13583" max="13583" width="0.85546875" customWidth="1"/>
    <col min="13584" max="13586" width="5.7109375" customWidth="1"/>
    <col min="13587" max="13587" width="0.85546875" customWidth="1"/>
    <col min="13588" max="13590" width="5.7109375" customWidth="1"/>
    <col min="13591" max="13591" width="0.85546875" customWidth="1"/>
    <col min="13592" max="13594" width="5.7109375" customWidth="1"/>
    <col min="13595" max="13595" width="1.140625" customWidth="1"/>
    <col min="13596" max="13596" width="13.7109375" customWidth="1"/>
    <col min="13597" max="13597" width="12" customWidth="1"/>
    <col min="13598" max="13598" width="2" customWidth="1"/>
    <col min="13599" max="13609" width="12" customWidth="1"/>
    <col min="13610" max="13610" width="12" bestFit="1" customWidth="1"/>
    <col min="13825" max="13825" width="5" customWidth="1"/>
    <col min="13832" max="13832" width="4.5703125" customWidth="1"/>
    <col min="13833" max="13834" width="3.7109375" customWidth="1"/>
    <col min="13835" max="13835" width="2.5703125" customWidth="1"/>
    <col min="13836" max="13838" width="5.7109375" customWidth="1"/>
    <col min="13839" max="13839" width="0.85546875" customWidth="1"/>
    <col min="13840" max="13842" width="5.7109375" customWidth="1"/>
    <col min="13843" max="13843" width="0.85546875" customWidth="1"/>
    <col min="13844" max="13846" width="5.7109375" customWidth="1"/>
    <col min="13847" max="13847" width="0.85546875" customWidth="1"/>
    <col min="13848" max="13850" width="5.7109375" customWidth="1"/>
    <col min="13851" max="13851" width="1.140625" customWidth="1"/>
    <col min="13852" max="13852" width="13.7109375" customWidth="1"/>
    <col min="13853" max="13853" width="12" customWidth="1"/>
    <col min="13854" max="13854" width="2" customWidth="1"/>
    <col min="13855" max="13865" width="12" customWidth="1"/>
    <col min="13866" max="13866" width="12" bestFit="1" customWidth="1"/>
    <col min="14081" max="14081" width="5" customWidth="1"/>
    <col min="14088" max="14088" width="4.5703125" customWidth="1"/>
    <col min="14089" max="14090" width="3.7109375" customWidth="1"/>
    <col min="14091" max="14091" width="2.5703125" customWidth="1"/>
    <col min="14092" max="14094" width="5.7109375" customWidth="1"/>
    <col min="14095" max="14095" width="0.85546875" customWidth="1"/>
    <col min="14096" max="14098" width="5.7109375" customWidth="1"/>
    <col min="14099" max="14099" width="0.85546875" customWidth="1"/>
    <col min="14100" max="14102" width="5.7109375" customWidth="1"/>
    <col min="14103" max="14103" width="0.85546875" customWidth="1"/>
    <col min="14104" max="14106" width="5.7109375" customWidth="1"/>
    <col min="14107" max="14107" width="1.140625" customWidth="1"/>
    <col min="14108" max="14108" width="13.7109375" customWidth="1"/>
    <col min="14109" max="14109" width="12" customWidth="1"/>
    <col min="14110" max="14110" width="2" customWidth="1"/>
    <col min="14111" max="14121" width="12" customWidth="1"/>
    <col min="14122" max="14122" width="12" bestFit="1" customWidth="1"/>
    <col min="14337" max="14337" width="5" customWidth="1"/>
    <col min="14344" max="14344" width="4.5703125" customWidth="1"/>
    <col min="14345" max="14346" width="3.7109375" customWidth="1"/>
    <col min="14347" max="14347" width="2.5703125" customWidth="1"/>
    <col min="14348" max="14350" width="5.7109375" customWidth="1"/>
    <col min="14351" max="14351" width="0.85546875" customWidth="1"/>
    <col min="14352" max="14354" width="5.7109375" customWidth="1"/>
    <col min="14355" max="14355" width="0.85546875" customWidth="1"/>
    <col min="14356" max="14358" width="5.7109375" customWidth="1"/>
    <col min="14359" max="14359" width="0.85546875" customWidth="1"/>
    <col min="14360" max="14362" width="5.7109375" customWidth="1"/>
    <col min="14363" max="14363" width="1.140625" customWidth="1"/>
    <col min="14364" max="14364" width="13.7109375" customWidth="1"/>
    <col min="14365" max="14365" width="12" customWidth="1"/>
    <col min="14366" max="14366" width="2" customWidth="1"/>
    <col min="14367" max="14377" width="12" customWidth="1"/>
    <col min="14378" max="14378" width="12" bestFit="1" customWidth="1"/>
    <col min="14593" max="14593" width="5" customWidth="1"/>
    <col min="14600" max="14600" width="4.5703125" customWidth="1"/>
    <col min="14601" max="14602" width="3.7109375" customWidth="1"/>
    <col min="14603" max="14603" width="2.5703125" customWidth="1"/>
    <col min="14604" max="14606" width="5.7109375" customWidth="1"/>
    <col min="14607" max="14607" width="0.85546875" customWidth="1"/>
    <col min="14608" max="14610" width="5.7109375" customWidth="1"/>
    <col min="14611" max="14611" width="0.85546875" customWidth="1"/>
    <col min="14612" max="14614" width="5.7109375" customWidth="1"/>
    <col min="14615" max="14615" width="0.85546875" customWidth="1"/>
    <col min="14616" max="14618" width="5.7109375" customWidth="1"/>
    <col min="14619" max="14619" width="1.140625" customWidth="1"/>
    <col min="14620" max="14620" width="13.7109375" customWidth="1"/>
    <col min="14621" max="14621" width="12" customWidth="1"/>
    <col min="14622" max="14622" width="2" customWidth="1"/>
    <col min="14623" max="14633" width="12" customWidth="1"/>
    <col min="14634" max="14634" width="12" bestFit="1" customWidth="1"/>
    <col min="14849" max="14849" width="5" customWidth="1"/>
    <col min="14856" max="14856" width="4.5703125" customWidth="1"/>
    <col min="14857" max="14858" width="3.7109375" customWidth="1"/>
    <col min="14859" max="14859" width="2.5703125" customWidth="1"/>
    <col min="14860" max="14862" width="5.7109375" customWidth="1"/>
    <col min="14863" max="14863" width="0.85546875" customWidth="1"/>
    <col min="14864" max="14866" width="5.7109375" customWidth="1"/>
    <col min="14867" max="14867" width="0.85546875" customWidth="1"/>
    <col min="14868" max="14870" width="5.7109375" customWidth="1"/>
    <col min="14871" max="14871" width="0.85546875" customWidth="1"/>
    <col min="14872" max="14874" width="5.7109375" customWidth="1"/>
    <col min="14875" max="14875" width="1.140625" customWidth="1"/>
    <col min="14876" max="14876" width="13.7109375" customWidth="1"/>
    <col min="14877" max="14877" width="12" customWidth="1"/>
    <col min="14878" max="14878" width="2" customWidth="1"/>
    <col min="14879" max="14889" width="12" customWidth="1"/>
    <col min="14890" max="14890" width="12" bestFit="1" customWidth="1"/>
    <col min="15105" max="15105" width="5" customWidth="1"/>
    <col min="15112" max="15112" width="4.5703125" customWidth="1"/>
    <col min="15113" max="15114" width="3.7109375" customWidth="1"/>
    <col min="15115" max="15115" width="2.5703125" customWidth="1"/>
    <col min="15116" max="15118" width="5.7109375" customWidth="1"/>
    <col min="15119" max="15119" width="0.85546875" customWidth="1"/>
    <col min="15120" max="15122" width="5.7109375" customWidth="1"/>
    <col min="15123" max="15123" width="0.85546875" customWidth="1"/>
    <col min="15124" max="15126" width="5.7109375" customWidth="1"/>
    <col min="15127" max="15127" width="0.85546875" customWidth="1"/>
    <col min="15128" max="15130" width="5.7109375" customWidth="1"/>
    <col min="15131" max="15131" width="1.140625" customWidth="1"/>
    <col min="15132" max="15132" width="13.7109375" customWidth="1"/>
    <col min="15133" max="15133" width="12" customWidth="1"/>
    <col min="15134" max="15134" width="2" customWidth="1"/>
    <col min="15135" max="15145" width="12" customWidth="1"/>
    <col min="15146" max="15146" width="12" bestFit="1" customWidth="1"/>
    <col min="15361" max="15361" width="5" customWidth="1"/>
    <col min="15368" max="15368" width="4.5703125" customWidth="1"/>
    <col min="15369" max="15370" width="3.7109375" customWidth="1"/>
    <col min="15371" max="15371" width="2.5703125" customWidth="1"/>
    <col min="15372" max="15374" width="5.7109375" customWidth="1"/>
    <col min="15375" max="15375" width="0.85546875" customWidth="1"/>
    <col min="15376" max="15378" width="5.7109375" customWidth="1"/>
    <col min="15379" max="15379" width="0.85546875" customWidth="1"/>
    <col min="15380" max="15382" width="5.7109375" customWidth="1"/>
    <col min="15383" max="15383" width="0.85546875" customWidth="1"/>
    <col min="15384" max="15386" width="5.7109375" customWidth="1"/>
    <col min="15387" max="15387" width="1.140625" customWidth="1"/>
    <col min="15388" max="15388" width="13.7109375" customWidth="1"/>
    <col min="15389" max="15389" width="12" customWidth="1"/>
    <col min="15390" max="15390" width="2" customWidth="1"/>
    <col min="15391" max="15401" width="12" customWidth="1"/>
    <col min="15402" max="15402" width="12" bestFit="1" customWidth="1"/>
    <col min="15617" max="15617" width="5" customWidth="1"/>
    <col min="15624" max="15624" width="4.5703125" customWidth="1"/>
    <col min="15625" max="15626" width="3.7109375" customWidth="1"/>
    <col min="15627" max="15627" width="2.5703125" customWidth="1"/>
    <col min="15628" max="15630" width="5.7109375" customWidth="1"/>
    <col min="15631" max="15631" width="0.85546875" customWidth="1"/>
    <col min="15632" max="15634" width="5.7109375" customWidth="1"/>
    <col min="15635" max="15635" width="0.85546875" customWidth="1"/>
    <col min="15636" max="15638" width="5.7109375" customWidth="1"/>
    <col min="15639" max="15639" width="0.85546875" customWidth="1"/>
    <col min="15640" max="15642" width="5.7109375" customWidth="1"/>
    <col min="15643" max="15643" width="1.140625" customWidth="1"/>
    <col min="15644" max="15644" width="13.7109375" customWidth="1"/>
    <col min="15645" max="15645" width="12" customWidth="1"/>
    <col min="15646" max="15646" width="2" customWidth="1"/>
    <col min="15647" max="15657" width="12" customWidth="1"/>
    <col min="15658" max="15658" width="12" bestFit="1" customWidth="1"/>
    <col min="15873" max="15873" width="5" customWidth="1"/>
    <col min="15880" max="15880" width="4.5703125" customWidth="1"/>
    <col min="15881" max="15882" width="3.7109375" customWidth="1"/>
    <col min="15883" max="15883" width="2.5703125" customWidth="1"/>
    <col min="15884" max="15886" width="5.7109375" customWidth="1"/>
    <col min="15887" max="15887" width="0.85546875" customWidth="1"/>
    <col min="15888" max="15890" width="5.7109375" customWidth="1"/>
    <col min="15891" max="15891" width="0.85546875" customWidth="1"/>
    <col min="15892" max="15894" width="5.7109375" customWidth="1"/>
    <col min="15895" max="15895" width="0.85546875" customWidth="1"/>
    <col min="15896" max="15898" width="5.7109375" customWidth="1"/>
    <col min="15899" max="15899" width="1.140625" customWidth="1"/>
    <col min="15900" max="15900" width="13.7109375" customWidth="1"/>
    <col min="15901" max="15901" width="12" customWidth="1"/>
    <col min="15902" max="15902" width="2" customWidth="1"/>
    <col min="15903" max="15913" width="12" customWidth="1"/>
    <col min="15914" max="15914" width="12" bestFit="1" customWidth="1"/>
    <col min="16129" max="16129" width="5" customWidth="1"/>
    <col min="16136" max="16136" width="4.5703125" customWidth="1"/>
    <col min="16137" max="16138" width="3.7109375" customWidth="1"/>
    <col min="16139" max="16139" width="2.5703125" customWidth="1"/>
    <col min="16140" max="16142" width="5.7109375" customWidth="1"/>
    <col min="16143" max="16143" width="0.85546875" customWidth="1"/>
    <col min="16144" max="16146" width="5.7109375" customWidth="1"/>
    <col min="16147" max="16147" width="0.85546875" customWidth="1"/>
    <col min="16148" max="16150" width="5.7109375" customWidth="1"/>
    <col min="16151" max="16151" width="0.85546875" customWidth="1"/>
    <col min="16152" max="16154" width="5.7109375" customWidth="1"/>
    <col min="16155" max="16155" width="1.140625" customWidth="1"/>
    <col min="16156" max="16156" width="13.7109375" customWidth="1"/>
    <col min="16157" max="16157" width="12" customWidth="1"/>
    <col min="16158" max="16158" width="2" customWidth="1"/>
    <col min="16159" max="16169" width="12" customWidth="1"/>
    <col min="16170" max="16170" width="12" bestFit="1" customWidth="1"/>
  </cols>
  <sheetData>
    <row r="1" spans="1:42" ht="15.75" thickBot="1" x14ac:dyDescent="0.3">
      <c r="A1" s="3" t="s">
        <v>42</v>
      </c>
      <c r="L1" s="96" t="s">
        <v>183</v>
      </c>
      <c r="P1" s="96" t="s">
        <v>34</v>
      </c>
      <c r="T1" s="96" t="s">
        <v>33</v>
      </c>
    </row>
    <row r="2" spans="1:42" ht="44.25" customHeight="1" thickTop="1" x14ac:dyDescent="0.25">
      <c r="A2" s="4" t="s">
        <v>0</v>
      </c>
      <c r="I2" s="11"/>
      <c r="J2" s="12"/>
      <c r="K2" s="12"/>
      <c r="L2" s="63" t="s">
        <v>100</v>
      </c>
      <c r="M2" s="63" t="s">
        <v>101</v>
      </c>
      <c r="N2" s="63" t="s">
        <v>78</v>
      </c>
      <c r="O2" s="64"/>
      <c r="P2" s="63" t="s">
        <v>100</v>
      </c>
      <c r="Q2" s="63" t="s">
        <v>101</v>
      </c>
      <c r="R2" s="63" t="s">
        <v>78</v>
      </c>
      <c r="S2" s="64"/>
      <c r="T2" s="63" t="s">
        <v>100</v>
      </c>
      <c r="U2" s="63" t="s">
        <v>101</v>
      </c>
      <c r="V2" s="63" t="s">
        <v>78</v>
      </c>
      <c r="W2" s="64"/>
      <c r="X2" s="63" t="s">
        <v>100</v>
      </c>
      <c r="Y2" s="63" t="s">
        <v>101</v>
      </c>
      <c r="Z2" s="65" t="s">
        <v>78</v>
      </c>
      <c r="AA2" s="16"/>
      <c r="AB2" s="17" t="s">
        <v>102</v>
      </c>
      <c r="AC2" s="18" t="s">
        <v>103</v>
      </c>
      <c r="AD2" s="98" t="s">
        <v>104</v>
      </c>
      <c r="AE2" s="98" t="s">
        <v>105</v>
      </c>
      <c r="AF2" s="98" t="s">
        <v>106</v>
      </c>
      <c r="AG2" s="17" t="s">
        <v>107</v>
      </c>
      <c r="AH2" s="17" t="s">
        <v>108</v>
      </c>
      <c r="AI2" s="17" t="s">
        <v>109</v>
      </c>
      <c r="AJ2" s="17" t="s">
        <v>110</v>
      </c>
      <c r="AK2" s="17" t="s">
        <v>111</v>
      </c>
      <c r="AL2" s="17" t="s">
        <v>112</v>
      </c>
      <c r="AM2" s="17" t="s">
        <v>113</v>
      </c>
      <c r="AN2" s="17" t="s">
        <v>114</v>
      </c>
      <c r="AO2" s="17" t="s">
        <v>115</v>
      </c>
      <c r="AP2" s="17" t="s">
        <v>116</v>
      </c>
    </row>
    <row r="3" spans="1:42" x14ac:dyDescent="0.25">
      <c r="A3" s="4" t="s">
        <v>14</v>
      </c>
      <c r="I3" s="62" t="s">
        <v>117</v>
      </c>
      <c r="J3" s="21"/>
      <c r="K3" s="21"/>
      <c r="L3" s="22">
        <v>82</v>
      </c>
      <c r="M3" s="22">
        <v>276</v>
      </c>
      <c r="N3" s="23">
        <f>SUM(L3:M3)</f>
        <v>358</v>
      </c>
      <c r="O3" s="21"/>
      <c r="P3" s="22"/>
      <c r="Q3" s="22"/>
      <c r="R3" s="23">
        <f>SUM(P3:Q3)</f>
        <v>0</v>
      </c>
      <c r="S3" s="21"/>
      <c r="T3" s="22"/>
      <c r="U3" s="22"/>
      <c r="V3" s="23" t="str">
        <f>IF(SUM(T3,U3)=0,"",SUM(T3,U3))</f>
        <v/>
      </c>
      <c r="W3" s="21"/>
      <c r="X3" s="22"/>
      <c r="Y3" s="22"/>
      <c r="Z3" s="24" t="str">
        <f>IF(SUM(X3,Y3)=0,"",SUM(X3,Y3))</f>
        <v/>
      </c>
      <c r="AB3" s="18">
        <v>1</v>
      </c>
      <c r="AC3" s="18">
        <f>IF(SUM(AF3)&gt;0,IF(SUM(M3)*SUM(L4)&gt;0,L3*M4/M3/L4,"infinity"),"")</f>
        <v>2.549635313062423</v>
      </c>
      <c r="AD3" s="18">
        <f>IF(L3&gt;0,L3,"")</f>
        <v>82</v>
      </c>
      <c r="AE3" s="18">
        <f>IF(SUM(N5)&gt;0,N3*L5/N5,"")</f>
        <v>46.123903508771932</v>
      </c>
      <c r="AF3" s="18">
        <f>IF(SUM(N5)&gt;1,SUM(N3)*SUM(N4)*SUM(L5)*SUM(M5)/N5/N5/(N5-1),"")</f>
        <v>32.312638340200081</v>
      </c>
      <c r="AG3" s="18">
        <f>IF(SUM(N5)&gt;0,L3*M4/N5,"")</f>
        <v>59.027412280701753</v>
      </c>
      <c r="AH3" s="18">
        <f>IF(SUM(N5)&gt;0,M3*L4/N5,"")</f>
        <v>23.151315789473685</v>
      </c>
      <c r="AI3" s="18">
        <f>IF(SUM(AF3)&gt;0,(L3+M4)/N5,"")</f>
        <v>0.76480263157894735</v>
      </c>
      <c r="AJ3" s="18">
        <f>IF(SUM(AF3)&gt;0,(M3+L4)/N5,"")</f>
        <v>0.23519736842105263</v>
      </c>
      <c r="AK3" s="18">
        <f>IF(SUM($AF3)&gt;0,AG3*AI3,"")</f>
        <v>45.144320247576175</v>
      </c>
      <c r="AL3" s="18">
        <f>IF(SUM($AF3)&gt;0,AG3*AJ3 + AH3*AI3,"")</f>
        <v>31.589279273430286</v>
      </c>
      <c r="AM3" s="18">
        <f>IF(SUM($AF3)&gt;0,AH3*AJ3,"")</f>
        <v>5.4451285491689747</v>
      </c>
      <c r="AN3" s="18">
        <f>IF(SUM(M3)*SUM(L4)*SUM(M4)*SUM(L3)&gt;0,LN(L3*M4/M3/L4),"")</f>
        <v>0.93595033445746378</v>
      </c>
      <c r="AO3" s="18">
        <f>IF(SUM(M3)*SUM(L4)*SUM(M4)*SUM(L3)&gt;0,1/L3 + 1/M3 +1/L4 +1/M4,"")</f>
        <v>2.3115872692435677E-2</v>
      </c>
      <c r="AP3" s="18">
        <f xml:space="preserve"> IF(SUM(M3)*SUM(L4)*SUM(M4)*SUM(L3)&gt;0, ((AN3 - LN($R$18)))^2/AO3,"")</f>
        <v>0</v>
      </c>
    </row>
    <row r="4" spans="1:42" x14ac:dyDescent="0.25">
      <c r="A4" s="4" t="s">
        <v>43</v>
      </c>
      <c r="I4" s="62" t="s">
        <v>118</v>
      </c>
      <c r="J4" s="21"/>
      <c r="K4" s="21"/>
      <c r="L4" s="22">
        <v>153</v>
      </c>
      <c r="M4" s="22">
        <v>1313</v>
      </c>
      <c r="N4" s="23">
        <f>SUM(L4:M4)</f>
        <v>1466</v>
      </c>
      <c r="O4" s="21"/>
      <c r="P4" s="22"/>
      <c r="Q4" s="22"/>
      <c r="R4" s="23">
        <f>SUM(P4:Q4)</f>
        <v>0</v>
      </c>
      <c r="S4" s="21"/>
      <c r="T4" s="22"/>
      <c r="U4" s="22"/>
      <c r="V4" s="23" t="str">
        <f>IF(SUM(T4,U4)=0,"",SUM(T4,U4))</f>
        <v/>
      </c>
      <c r="W4" s="21"/>
      <c r="X4" s="22"/>
      <c r="Y4" s="22"/>
      <c r="Z4" s="24" t="str">
        <f>IF(SUM(X4,Y4)=0,"",SUM(X4,Y4))</f>
        <v/>
      </c>
      <c r="AB4" s="18">
        <v>2</v>
      </c>
      <c r="AC4" s="18" t="str">
        <f>IF(SUM(AF4)&gt;0,IF(SUM(Q3)*SUM(P4)&gt;0,P3*Q4/Q3/P4,"infinity"),"")</f>
        <v/>
      </c>
      <c r="AD4" s="18" t="str">
        <f>IF(P3&gt;0,P3,"")</f>
        <v/>
      </c>
      <c r="AE4" s="18" t="str">
        <f>IF(SUM(R5)&gt;0,R3*P5/R5,"")</f>
        <v/>
      </c>
      <c r="AF4" s="18" t="str">
        <f>IF(SUM(R5)&gt;1,SUM(R3)*SUM(R4)*SUM(P5)*SUM(Q5)/R5/R5/(R5-1),"")</f>
        <v/>
      </c>
      <c r="AG4" s="18" t="str">
        <f>IF(SUM(R5)&gt;0,P3*Q4/R5,"")</f>
        <v/>
      </c>
      <c r="AH4" s="18" t="str">
        <f>IF(SUM(R5)&gt;0,Q3*P4/R5,"")</f>
        <v/>
      </c>
      <c r="AI4" s="18" t="str">
        <f>IF(SUM(AF4)&gt;0,(P3+Q4)/R5,"")</f>
        <v/>
      </c>
      <c r="AJ4" s="18" t="str">
        <f>IF(SUM(AF4)&gt;0,(Q3+P4)/R5,"")</f>
        <v/>
      </c>
      <c r="AK4" s="18" t="str">
        <f t="shared" ref="AK4:AK15" si="0">IF(SUM($AF4)&gt;0,AG4*AI4,"")</f>
        <v/>
      </c>
      <c r="AL4" s="18" t="str">
        <f t="shared" ref="AL4:AL15" si="1">IF(SUM($AF4)&gt;0,AG4*AJ4 + AH4*AI4,"")</f>
        <v/>
      </c>
      <c r="AM4" s="18" t="str">
        <f t="shared" ref="AM4:AM15" si="2">IF(SUM($AF4)&gt;0,AH4*AJ4,"")</f>
        <v/>
      </c>
      <c r="AN4" s="18" t="str">
        <f>IF(SUM(Q3)*SUM(P4)*SUM(Q4)*SUM(P3)&gt;0,LN(P3*Q4/P4/Q3),"")</f>
        <v/>
      </c>
      <c r="AO4" s="18" t="str">
        <f>IF(SUM(Q3)*SUM(P4)*SUM(Q4)*SUM(P3)&gt;0,1/P3 + 1/Q3 +1/P4 +1/Q4,"")</f>
        <v/>
      </c>
      <c r="AP4" s="18" t="str">
        <f xml:space="preserve"> IF(SUM(Q3)*SUM(P4)*SUM(Q4)*SUM(P3)&gt;0, ((AN4 - LN($R$18)))^2/AO4,"")</f>
        <v/>
      </c>
    </row>
    <row r="5" spans="1:42" x14ac:dyDescent="0.25">
      <c r="I5" s="62" t="s">
        <v>78</v>
      </c>
      <c r="J5" s="21"/>
      <c r="K5" s="21"/>
      <c r="L5" s="23">
        <f>IF(SUM(L3,L4)=0,"",SUM(L3,L4))</f>
        <v>235</v>
      </c>
      <c r="M5" s="23">
        <f>IF(SUM(M3,M4)=0,"",SUM(M3,M4))</f>
        <v>1589</v>
      </c>
      <c r="N5" s="25">
        <f>IF(SUM(L5,M5)=0,"",SUM(L5,M5))</f>
        <v>1824</v>
      </c>
      <c r="O5" s="21"/>
      <c r="P5" s="23" t="str">
        <f>IF(SUM(P3,P4)=0,"",SUM(P3,P4))</f>
        <v/>
      </c>
      <c r="Q5" s="23" t="str">
        <f>IF(SUM(Q3,Q4)=0,"",SUM(Q3,Q4))</f>
        <v/>
      </c>
      <c r="R5" s="25" t="str">
        <f>IF(SUM(P5,Q5)=0,"",SUM(P5,Q5))</f>
        <v/>
      </c>
      <c r="S5" s="21"/>
      <c r="T5" s="23" t="str">
        <f>IF(SUM(T3,T4)=0,"",SUM(T3,T4))</f>
        <v/>
      </c>
      <c r="U5" s="23" t="str">
        <f>IF(SUM(U3,U4)=0,"",SUM(U3,U4))</f>
        <v/>
      </c>
      <c r="V5" s="25" t="str">
        <f>IF(SUM(T5,U5)=0,"",SUM(T5,U5))</f>
        <v/>
      </c>
      <c r="W5" s="21"/>
      <c r="X5" s="23" t="str">
        <f>IF(SUM(X3,X4)=0,"",SUM(X3,X4))</f>
        <v/>
      </c>
      <c r="Y5" s="23" t="str">
        <f>IF(SUM(Y3,Y4)=0,"",SUM(Y3,Y4))</f>
        <v/>
      </c>
      <c r="Z5" s="26" t="str">
        <f>IF(SUM(X5,Y5)=0,"",SUM(X5,Y5))</f>
        <v/>
      </c>
      <c r="AB5" s="18">
        <v>3</v>
      </c>
      <c r="AC5" s="18" t="str">
        <f>IF(SUM(AF5)&gt;0,IF(SUM(U3)*SUM(T4)&gt;0,T3*U4/T4/U3,"infinity"),"")</f>
        <v/>
      </c>
      <c r="AD5" s="18" t="str">
        <f>IF(T3&gt;0,T3,"")</f>
        <v/>
      </c>
      <c r="AE5" s="18" t="str">
        <f>IF(SUM(V5)&gt;0,V3*T5/V5,"")</f>
        <v/>
      </c>
      <c r="AF5" s="18" t="str">
        <f>IF(SUM(V5)&gt;1,SUM(V3)*SUM(V4)*SUM(T5)*SUM(U5)/V5/V5/(V5-1),"")</f>
        <v/>
      </c>
      <c r="AG5" s="18" t="str">
        <f>IF(SUM(V5)&gt;0,T3*U4/V5,"")</f>
        <v/>
      </c>
      <c r="AH5" s="18" t="str">
        <f>IF(SUM(V5)&gt;0,U3*T4/V5,"")</f>
        <v/>
      </c>
      <c r="AI5" s="18" t="str">
        <f>IF(SUM(AF5)&gt;0,(T3+U4)/V5,"")</f>
        <v/>
      </c>
      <c r="AJ5" s="18" t="str">
        <f>IF(SUM(AF5)&gt;0,(U3+T4)/V5,"")</f>
        <v/>
      </c>
      <c r="AK5" s="18" t="str">
        <f t="shared" si="0"/>
        <v/>
      </c>
      <c r="AL5" s="18" t="str">
        <f t="shared" si="1"/>
        <v/>
      </c>
      <c r="AM5" s="18" t="str">
        <f t="shared" si="2"/>
        <v/>
      </c>
      <c r="AN5" s="18" t="str">
        <f>IF(SUM(T3)*SUM(T4)*SUM(U3)*SUM(U4)&gt;0,LN(T3*U4/T4/U3),"")</f>
        <v/>
      </c>
      <c r="AO5" s="18" t="str">
        <f>IF(SUM(T3)*SUM(T4)*SUM(U3)*SUM(U4)&gt;0,1/T3 + 1/U4 +1/T4 +1/U3,"")</f>
        <v/>
      </c>
      <c r="AP5" s="18" t="str">
        <f xml:space="preserve"> IF(SUM(T3)*SUM(T4)*SUM(U3)*SUM(U4),((AN5 - LN($R$18)))^2/AO5,"")</f>
        <v/>
      </c>
    </row>
    <row r="6" spans="1:42" x14ac:dyDescent="0.25">
      <c r="I6" s="62"/>
      <c r="J6" s="21"/>
      <c r="K6" s="21"/>
      <c r="L6" s="27" t="str">
        <f>IF(AC3&lt;&gt;"","OR=","")</f>
        <v>OR=</v>
      </c>
      <c r="M6" s="109">
        <f>AC3</f>
        <v>2.549635313062423</v>
      </c>
      <c r="N6" s="109"/>
      <c r="O6" s="29"/>
      <c r="P6" s="27" t="str">
        <f>IF(AC4&lt;&gt;"","OR=","")</f>
        <v/>
      </c>
      <c r="Q6" s="109" t="str">
        <f>AC4</f>
        <v/>
      </c>
      <c r="R6" s="109"/>
      <c r="S6" s="29"/>
      <c r="T6" s="27" t="str">
        <f>IF(AC5&lt;&gt;"","OR=","")</f>
        <v/>
      </c>
      <c r="U6" s="118" t="str">
        <f>AC5</f>
        <v/>
      </c>
      <c r="V6" s="118"/>
      <c r="W6" s="29"/>
      <c r="X6" s="27" t="str">
        <f>IF(AC6&lt;&gt;"","OR=","")</f>
        <v/>
      </c>
      <c r="Y6" s="118" t="str">
        <f>AC6</f>
        <v/>
      </c>
      <c r="Z6" s="119"/>
      <c r="AB6" s="18">
        <v>4</v>
      </c>
      <c r="AC6" s="18" t="str">
        <f>IF(SUM(AF6)&gt;0,IF(SUM(Y3)*SUM(X4)&gt;0,X3*Y4/Y3/X4,"infinity"),"")</f>
        <v/>
      </c>
      <c r="AD6" s="18" t="str">
        <f>IF(X3&gt;0,X3,"")</f>
        <v/>
      </c>
      <c r="AE6" s="18" t="str">
        <f>IF(SUM(Z5)&gt;0,Z3*X5/Z5,"")</f>
        <v/>
      </c>
      <c r="AF6" s="18" t="str">
        <f>IF(SUM(Z5)&gt;1,SUM(Z3)*SUM(Z4)*SUM(X5)*SUM(Y5)/Z5/Z5/(Z5-1),"")</f>
        <v/>
      </c>
      <c r="AG6" s="18" t="str">
        <f>IF(SUM(Z5)&gt;0,X3*Y4/Z5,"")</f>
        <v/>
      </c>
      <c r="AH6" s="18" t="str">
        <f>IF(SUM(Z5)&gt;0,X4*Y3/Z5,"")</f>
        <v/>
      </c>
      <c r="AI6" s="18" t="str">
        <f>IF(SUM(AF6)&gt;0,(X3+Y4)/Z5,"")</f>
        <v/>
      </c>
      <c r="AJ6" s="18" t="str">
        <f>IF(SUM(AF6)&gt;0,(Y3+X4)/Z5,"")</f>
        <v/>
      </c>
      <c r="AK6" s="18" t="str">
        <f t="shared" si="0"/>
        <v/>
      </c>
      <c r="AL6" s="18" t="str">
        <f t="shared" si="1"/>
        <v/>
      </c>
      <c r="AM6" s="18" t="str">
        <f t="shared" si="2"/>
        <v/>
      </c>
      <c r="AN6" s="18" t="str">
        <f>IF(SUM(X3)*SUM(Y4)*SUM(X4)*SUM(Y3)&gt;0,LN(X3*Y4/X4/Y3),"")</f>
        <v/>
      </c>
      <c r="AO6" s="18" t="str">
        <f>IF(SUM(X3)*SUM(Y4)*SUM(X4)*SUM(Y3)&gt;0,1/X3 + 1/Y4 +1/X4 +1/Y3,"")</f>
        <v/>
      </c>
      <c r="AP6" s="18" t="str">
        <f xml:space="preserve"> IF(SUM(X3)*SUM(Y4)*SUM(X4)*SUM(Y3)&gt;0, ((AN6 - LN($R$18)))^2/AO6, "")</f>
        <v/>
      </c>
    </row>
    <row r="7" spans="1:42" ht="15.75" thickBot="1" x14ac:dyDescent="0.3">
      <c r="I7" s="62"/>
      <c r="J7" s="21"/>
      <c r="K7" s="21"/>
      <c r="L7" s="27"/>
      <c r="M7" s="97"/>
      <c r="N7" s="97"/>
      <c r="O7" s="29"/>
      <c r="P7" s="27"/>
      <c r="Q7" s="97"/>
      <c r="R7" s="97"/>
      <c r="S7" s="29"/>
      <c r="T7" s="27"/>
      <c r="U7" s="59"/>
      <c r="V7" s="59"/>
      <c r="W7" s="60"/>
      <c r="X7" s="61"/>
      <c r="Y7" s="59"/>
      <c r="Z7" s="59"/>
      <c r="AB7" s="18"/>
      <c r="AC7" s="18"/>
      <c r="AD7" s="18"/>
      <c r="AE7" s="18"/>
      <c r="AF7" s="18"/>
      <c r="AG7" s="18"/>
      <c r="AH7" s="18"/>
      <c r="AI7" s="18"/>
      <c r="AJ7" s="18"/>
      <c r="AK7" s="18"/>
      <c r="AL7" s="18"/>
      <c r="AM7" s="18"/>
      <c r="AN7" s="18"/>
      <c r="AO7" s="18"/>
      <c r="AP7" s="18"/>
    </row>
    <row r="8" spans="1:42" ht="15.75" thickTop="1" x14ac:dyDescent="0.25">
      <c r="I8" s="62" t="s">
        <v>117</v>
      </c>
      <c r="J8" s="21"/>
      <c r="K8" s="21"/>
      <c r="L8" s="22"/>
      <c r="M8" s="22"/>
      <c r="N8" s="23" t="str">
        <f>IF(SUM(L8,M8)=0,"",SUM(L8,M8))</f>
        <v/>
      </c>
      <c r="O8" s="21"/>
      <c r="P8" s="22"/>
      <c r="Q8" s="22"/>
      <c r="R8" s="23" t="str">
        <f>IF(SUM(P8,Q8)=0,"",SUM(P8,Q8))</f>
        <v/>
      </c>
      <c r="S8" s="21"/>
      <c r="T8" s="22"/>
      <c r="U8" s="56"/>
      <c r="V8" s="57" t="str">
        <f>IF(SUM(T8,U8)=0,"",SUM(T8,U8))</f>
        <v/>
      </c>
      <c r="W8" s="21"/>
      <c r="X8" s="56"/>
      <c r="Y8" s="56"/>
      <c r="Z8" s="58" t="str">
        <f>IF(SUM(X8,Y8)=0,"",SUM(X8,Y8))</f>
        <v/>
      </c>
      <c r="AB8" s="18">
        <v>5</v>
      </c>
      <c r="AC8" s="18" t="str">
        <f>IF(SUM(AF8)&gt;0,IF(SUM(M8)*SUM(L9)&gt;0,L8*M9/M8/L9,"infinity"),"")</f>
        <v/>
      </c>
      <c r="AD8" s="18" t="str">
        <f>IF(L8&gt;0,L8,"")</f>
        <v/>
      </c>
      <c r="AE8" s="18" t="str">
        <f>IF(SUM(N10)&gt;0,N8*L10/N10,"")</f>
        <v/>
      </c>
      <c r="AF8" s="18" t="str">
        <f>IF(SUM(N10)&gt;1,SUM(N8)*SUM(N9)*SUM(L10)*SUM(M10)/N10/N10/(N10-1),"")</f>
        <v/>
      </c>
      <c r="AG8" s="18" t="str">
        <f>IF(SUM(N10)&gt;0,L8*M9/N10,"")</f>
        <v/>
      </c>
      <c r="AH8" s="18" t="str">
        <f>IF(SUM(N10)&gt;0,M8*L9/N10,"")</f>
        <v/>
      </c>
      <c r="AI8" s="18" t="str">
        <f>IF(SUM(AF8)&gt;0,(L8+M9)/N10,"")</f>
        <v/>
      </c>
      <c r="AJ8" s="18" t="str">
        <f>IF(SUM(AF8)&gt;0,(M8+L9)/N10,"")</f>
        <v/>
      </c>
      <c r="AK8" s="18" t="str">
        <f t="shared" si="0"/>
        <v/>
      </c>
      <c r="AL8" s="18" t="str">
        <f t="shared" si="1"/>
        <v/>
      </c>
      <c r="AM8" s="18" t="str">
        <f t="shared" si="2"/>
        <v/>
      </c>
      <c r="AN8" s="18" t="str">
        <f>IF(SUM(M8)*SUM(L9)*SUM(M9)*SUM(L8)&gt;0,LN(L8*M9/M8/L9),"")</f>
        <v/>
      </c>
      <c r="AO8" s="18" t="str">
        <f>IF(SUM(M8)*SUM(L9)*SUM(M9)*SUM(L8)&gt;0,1/L8 + 1/M8 +1/L9 +1/M9,"")</f>
        <v/>
      </c>
      <c r="AP8" s="18" t="str">
        <f xml:space="preserve"> IF(SUM(M8)*SUM(L9)*SUM(M9)*SUM(L8)&gt;0, ((AN8 - LN($R$18)))^2/AO8,"")</f>
        <v/>
      </c>
    </row>
    <row r="9" spans="1:42" x14ac:dyDescent="0.25">
      <c r="I9" s="62" t="s">
        <v>118</v>
      </c>
      <c r="J9" s="21"/>
      <c r="K9" s="21"/>
      <c r="L9" s="22"/>
      <c r="M9" s="22"/>
      <c r="N9" s="23" t="str">
        <f>IF(SUM(L9,M9)=0,"",SUM(L9,M9))</f>
        <v/>
      </c>
      <c r="O9" s="21"/>
      <c r="P9" s="22"/>
      <c r="Q9" s="22"/>
      <c r="R9" s="23" t="str">
        <f>IF(SUM(P9,Q9)=0,"",SUM(P9,Q9))</f>
        <v/>
      </c>
      <c r="S9" s="21"/>
      <c r="T9" s="22"/>
      <c r="U9" s="22"/>
      <c r="V9" s="23" t="str">
        <f>IF(SUM(T9,U9)=0,"",SUM(T9,U9))</f>
        <v/>
      </c>
      <c r="W9" s="21"/>
      <c r="X9" s="22"/>
      <c r="Y9" s="22"/>
      <c r="Z9" s="24" t="str">
        <f>IF(SUM(X9,Y9)=0,"",SUM(X9,Y9))</f>
        <v/>
      </c>
      <c r="AB9" s="18">
        <v>6</v>
      </c>
      <c r="AC9" s="18" t="str">
        <f>IF(SUM(AF9)&gt;0,IF(SUM(Q8)*SUM(P9)&gt;0,P8*Q9/Q8/P9,"infinity"),"")</f>
        <v/>
      </c>
      <c r="AD9" s="18" t="str">
        <f>IF(P8&gt;0,P8,"")</f>
        <v/>
      </c>
      <c r="AE9" s="18" t="str">
        <f>IF(SUM(R10)&gt;0,R8*P10/R10,"")</f>
        <v/>
      </c>
      <c r="AF9" s="18" t="str">
        <f>IF(SUM(R10)&gt;1,SUM(R8)*SUM(R9)*SUM(P10)*SUM(Q10)/R10/R10/(R10-1),"")</f>
        <v/>
      </c>
      <c r="AG9" s="18" t="str">
        <f>IF(SUM(R10)&gt;0,P8*Q9/R10,"")</f>
        <v/>
      </c>
      <c r="AH9" s="18" t="str">
        <f>IF(SUM(R10)&gt;0,Q8*P9/R10,"")</f>
        <v/>
      </c>
      <c r="AI9" s="18" t="str">
        <f>IF(SUM(AF9)&gt;0,(P8+Q9)/R10,"")</f>
        <v/>
      </c>
      <c r="AJ9" s="18" t="str">
        <f>IF(SUM(AF9)&gt;0,(Q8+P9)/R10,"")</f>
        <v/>
      </c>
      <c r="AK9" s="18" t="str">
        <f t="shared" si="0"/>
        <v/>
      </c>
      <c r="AL9" s="18" t="str">
        <f t="shared" si="1"/>
        <v/>
      </c>
      <c r="AM9" s="18" t="str">
        <f t="shared" si="2"/>
        <v/>
      </c>
      <c r="AN9" s="18" t="str">
        <f>IF(SUM(Q8)*SUM(P9)*SUM(Q9)*SUM(P8)&gt;0,LN(P8*Q9/P9/Q8),"")</f>
        <v/>
      </c>
      <c r="AO9" s="18" t="str">
        <f>IF(SUM(Q8)*SUM(P9)*SUM(Q9)*SUM(P8)&gt;0,1/P8 + 1/Q8 +1/P9 +1/Q9,"")</f>
        <v/>
      </c>
      <c r="AP9" s="18" t="str">
        <f xml:space="preserve"> IF(SUM(Q8)*SUM(P9)*SUM(Q9)*SUM(P8)&gt;0, ((AN9 - LN($R$18)))^2/AO9,"")</f>
        <v/>
      </c>
    </row>
    <row r="10" spans="1:42" x14ac:dyDescent="0.25">
      <c r="I10" s="62" t="s">
        <v>78</v>
      </c>
      <c r="J10" s="21"/>
      <c r="K10" s="21"/>
      <c r="L10" s="23" t="str">
        <f>IF(SUM(L8,L9)=0,"",SUM(L8,L9))</f>
        <v/>
      </c>
      <c r="M10" s="23" t="str">
        <f>IF(SUM(M8,M9)=0,"",SUM(M8,M9))</f>
        <v/>
      </c>
      <c r="N10" s="25" t="str">
        <f>IF(SUM(L10,M10)=0,"",SUM(L10,M10))</f>
        <v/>
      </c>
      <c r="O10" s="21"/>
      <c r="P10" s="23" t="str">
        <f>IF(SUM(P8,P9)=0,"",SUM(P8,P9))</f>
        <v/>
      </c>
      <c r="Q10" s="23" t="str">
        <f>IF(SUM(Q8,Q9)=0,"",SUM(Q8,Q9))</f>
        <v/>
      </c>
      <c r="R10" s="25" t="str">
        <f>IF(SUM(P10,Q10)=0,"",SUM(P10,Q10))</f>
        <v/>
      </c>
      <c r="S10" s="21"/>
      <c r="T10" s="23" t="str">
        <f>IF(SUM(T8,T9)=0,"",SUM(T8,T9))</f>
        <v/>
      </c>
      <c r="U10" s="23" t="str">
        <f>IF(SUM(U8,U9)=0,"",SUM(U8,U9))</f>
        <v/>
      </c>
      <c r="V10" s="25" t="str">
        <f>IF(SUM(T10,U10)=0,"",SUM(T10,U10))</f>
        <v/>
      </c>
      <c r="W10" s="21"/>
      <c r="X10" s="23" t="str">
        <f>IF(SUM(X8,X9)=0,"",SUM(X8,X9))</f>
        <v/>
      </c>
      <c r="Y10" s="23" t="str">
        <f>IF(SUM(Y8,Y9)=0,"",SUM(Y8,Y9))</f>
        <v/>
      </c>
      <c r="Z10" s="26" t="str">
        <f>IF(SUM(X10,Y10)=0,"",SUM(X10,Y10))</f>
        <v/>
      </c>
      <c r="AB10" s="18">
        <v>7</v>
      </c>
      <c r="AC10" s="18" t="str">
        <f>IF(SUM(AF10)&gt;0,IF(SUM(U8)*SUM(T9)&gt;0,T8*U9/T9/U8,"infinity"),"")</f>
        <v/>
      </c>
      <c r="AD10" s="18" t="str">
        <f>IF(T8&gt;0,T8,"")</f>
        <v/>
      </c>
      <c r="AE10" s="18" t="str">
        <f>IF(SUM(V10)&gt;0,V8*T10/V10,"")</f>
        <v/>
      </c>
      <c r="AF10" s="18" t="str">
        <f>IF(SUM(V10)&gt;1,SUM(V8)*SUM(V9)*SUM(T10)*SUM(U10)/V10/V10/(V10-1),"")</f>
        <v/>
      </c>
      <c r="AG10" s="18" t="str">
        <f>IF(SUM(V10)&gt;0,T8*U9/V10,"")</f>
        <v/>
      </c>
      <c r="AH10" s="18" t="str">
        <f>IF(SUM(V10)&gt;0,U8*T9/V10,"")</f>
        <v/>
      </c>
      <c r="AI10" s="18" t="str">
        <f>IF(SUM(AF10)&gt;0,(T8+U9)/V10,"")</f>
        <v/>
      </c>
      <c r="AJ10" s="18" t="str">
        <f>IF(SUM(AF10)&gt;0,(U8+T9)/V10,"")</f>
        <v/>
      </c>
      <c r="AK10" s="18" t="str">
        <f t="shared" si="0"/>
        <v/>
      </c>
      <c r="AL10" s="18" t="str">
        <f t="shared" si="1"/>
        <v/>
      </c>
      <c r="AM10" s="18" t="str">
        <f t="shared" si="2"/>
        <v/>
      </c>
      <c r="AN10" s="18" t="str">
        <f>IF(SUM(T8)*SUM(T9)*SUM(U8)*SUM(U9)&gt;0,LN(T8*U9/T9/U8),"")</f>
        <v/>
      </c>
      <c r="AO10" s="18" t="str">
        <f>IF(SUM(T8)*SUM(T9)*SUM(U8)*SUM(U9)&gt;0,1/T8 + 1/U9 +1/T9 +1/U8,"")</f>
        <v/>
      </c>
      <c r="AP10" s="18" t="str">
        <f xml:space="preserve"> IF(SUM(T8)*SUM(T9)*SUM(U8)*SUM(U9),((AN10 - LN($R$18)))^2/AO10,"")</f>
        <v/>
      </c>
    </row>
    <row r="11" spans="1:42" x14ac:dyDescent="0.25">
      <c r="I11" s="62"/>
      <c r="J11" s="21"/>
      <c r="K11" s="21"/>
      <c r="L11" s="27" t="str">
        <f>IF(AC8&lt;&gt;"","OR=","")</f>
        <v/>
      </c>
      <c r="M11" s="109" t="str">
        <f>AC8</f>
        <v/>
      </c>
      <c r="N11" s="109"/>
      <c r="O11" s="29"/>
      <c r="P11" s="27" t="str">
        <f>IF(AC9&lt;&gt;"","OR=","")</f>
        <v/>
      </c>
      <c r="Q11" s="109" t="str">
        <f>AC9</f>
        <v/>
      </c>
      <c r="R11" s="109"/>
      <c r="S11" s="29"/>
      <c r="T11" s="27" t="str">
        <f>IF(AC10&lt;&gt;"","OR=","")</f>
        <v/>
      </c>
      <c r="U11" s="118" t="str">
        <f>AC10</f>
        <v/>
      </c>
      <c r="V11" s="118"/>
      <c r="W11" s="29"/>
      <c r="X11" s="27" t="str">
        <f>IF(AC11&lt;&gt;"","OR=","")</f>
        <v/>
      </c>
      <c r="Y11" s="118" t="str">
        <f>AC11</f>
        <v/>
      </c>
      <c r="Z11" s="119"/>
      <c r="AB11" s="18">
        <v>8</v>
      </c>
      <c r="AC11" s="18" t="str">
        <f>IF(SUM(AF11)&gt;0,IF(SUM(Y8)*SUM(X9)&gt;0,X8*Y9/Y8/X9,"infinity"),"")</f>
        <v/>
      </c>
      <c r="AD11" s="18" t="str">
        <f>IF(X8&gt;0,X8,"")</f>
        <v/>
      </c>
      <c r="AE11" s="18" t="str">
        <f>IF(SUM(Z10)&gt;0,Z8*X10/Z10,"")</f>
        <v/>
      </c>
      <c r="AF11" s="18" t="str">
        <f>IF(SUM(Z10)&gt;1,SUM(Z8)*SUM(Z9)*SUM(X10)*SUM(Y10)/Z10/Z10/(Z10-1),"")</f>
        <v/>
      </c>
      <c r="AG11" s="18" t="str">
        <f>IF(SUM(Z10)&gt;0,X8*Y9/Z10,"")</f>
        <v/>
      </c>
      <c r="AH11" s="18" t="str">
        <f>IF(SUM(Z10)&gt;0,X9*Y8/Z10,"")</f>
        <v/>
      </c>
      <c r="AI11" s="18" t="str">
        <f>IF(SUM(AF11)&gt;0,(X8+Y9)/Z10,"")</f>
        <v/>
      </c>
      <c r="AJ11" s="18" t="str">
        <f>IF(SUM(AF11)&gt;0,(Y8+X9)/Z10,"")</f>
        <v/>
      </c>
      <c r="AK11" s="18" t="str">
        <f t="shared" si="0"/>
        <v/>
      </c>
      <c r="AL11" s="18" t="str">
        <f t="shared" si="1"/>
        <v/>
      </c>
      <c r="AM11" s="18" t="str">
        <f t="shared" si="2"/>
        <v/>
      </c>
      <c r="AN11" s="18" t="str">
        <f>IF(SUM(X8)*SUM(Y9)*SUM(X9)*SUM(Y8)&gt;0,LN(X8*Y9/X9/Y8),"")</f>
        <v/>
      </c>
      <c r="AO11" s="18" t="str">
        <f>IF(SUM(X8)*SUM(Y9)*SUM(X9)*SUM(Y8)&gt;0,1/X8 + 1/Y9 +1/X9 +1/Y8,"")</f>
        <v/>
      </c>
      <c r="AP11" s="18" t="str">
        <f xml:space="preserve"> IF(SUM(X8)*SUM(Y9)*SUM(X9)*SUM(Y8)&gt;0, ((AN11 - LN($R$18)))^2/AO11, "")</f>
        <v/>
      </c>
    </row>
    <row r="12" spans="1:42" ht="15.75" thickBot="1" x14ac:dyDescent="0.3">
      <c r="I12" s="62"/>
      <c r="J12" s="21"/>
      <c r="K12" s="21"/>
      <c r="L12" s="27"/>
      <c r="M12" s="59"/>
      <c r="N12" s="59"/>
      <c r="O12" s="60"/>
      <c r="P12" s="61"/>
      <c r="Q12" s="59"/>
      <c r="R12" s="59"/>
      <c r="S12" s="60"/>
      <c r="T12" s="61"/>
      <c r="U12" s="59"/>
      <c r="V12" s="59"/>
      <c r="W12" s="60"/>
      <c r="X12" s="61"/>
      <c r="Y12" s="59"/>
      <c r="Z12" s="59"/>
      <c r="AB12" s="18"/>
      <c r="AC12" s="18"/>
      <c r="AD12" s="18"/>
      <c r="AE12" s="18"/>
      <c r="AF12" s="18"/>
      <c r="AG12" s="18"/>
      <c r="AH12" s="18"/>
      <c r="AI12" s="18"/>
      <c r="AJ12" s="18"/>
      <c r="AK12" s="18"/>
      <c r="AL12" s="18"/>
      <c r="AM12" s="18"/>
      <c r="AN12" s="18"/>
      <c r="AO12" s="18"/>
      <c r="AP12" s="18"/>
    </row>
    <row r="13" spans="1:42" ht="15.75" thickTop="1" x14ac:dyDescent="0.25">
      <c r="I13" s="62" t="s">
        <v>117</v>
      </c>
      <c r="J13" s="21"/>
      <c r="K13" s="21"/>
      <c r="L13" s="22"/>
      <c r="M13" s="69"/>
      <c r="N13" s="57" t="str">
        <f>IF(SUM(L13,M13)=0,"",SUM(L13,M13))</f>
        <v/>
      </c>
      <c r="O13" s="21"/>
      <c r="P13" s="56"/>
      <c r="Q13" s="56"/>
      <c r="R13" s="57" t="str">
        <f>IF(SUM(P13,Q13)=0,"",SUM(P13,Q13))</f>
        <v/>
      </c>
      <c r="S13" s="21"/>
      <c r="T13" s="56"/>
      <c r="U13" s="56"/>
      <c r="V13" s="57" t="str">
        <f>IF(SUM(T13,U13)=0,"",SUM(T13,U13))</f>
        <v/>
      </c>
      <c r="W13" s="21"/>
      <c r="X13" s="56"/>
      <c r="Y13" s="56"/>
      <c r="Z13" s="58" t="str">
        <f>IF(SUM(X13,Y13)=0,"",SUM(X13,Y13))</f>
        <v/>
      </c>
      <c r="AB13" s="18">
        <v>9</v>
      </c>
      <c r="AC13" s="18" t="str">
        <f>IF(SUM(AF13)&gt;0,IF(SUM(M13)*SUM(L14)&gt;0,L13*M14/M13/L14,"infinity"),"")</f>
        <v/>
      </c>
      <c r="AD13" s="18" t="str">
        <f>IF(L13&gt;0,L13,"")</f>
        <v/>
      </c>
      <c r="AE13" s="18" t="str">
        <f>IF(SUM(N15)&gt;0,N13*L15/N15,"")</f>
        <v/>
      </c>
      <c r="AF13" s="18" t="str">
        <f>IF(SUM(N15)&gt;1,SUM(N13)*SUM(N14)*SUM(L15)*SUM(M15)/N15/N15/(N15-1),"")</f>
        <v/>
      </c>
      <c r="AG13" s="18" t="str">
        <f>IF(SUM(N15)&gt;0,L13*M14/N15,"")</f>
        <v/>
      </c>
      <c r="AH13" s="18" t="str">
        <f>IF(SUM(N15)&gt;0,M13*L14/N15,"")</f>
        <v/>
      </c>
      <c r="AI13" s="18" t="str">
        <f>IF(SUM(AF13)&gt;0,(L13+M14)/N15,"")</f>
        <v/>
      </c>
      <c r="AJ13" s="18" t="str">
        <f>IF(SUM(AF13)&gt;0,(M13+L14)/N15,"")</f>
        <v/>
      </c>
      <c r="AK13" s="18" t="str">
        <f t="shared" si="0"/>
        <v/>
      </c>
      <c r="AL13" s="18" t="str">
        <f t="shared" si="1"/>
        <v/>
      </c>
      <c r="AM13" s="18" t="str">
        <f t="shared" si="2"/>
        <v/>
      </c>
      <c r="AN13" s="18" t="str">
        <f>IF(SUM(M13)*SUM(L14)*SUM(M14)*SUM(L13)&gt;0,LN(L13*M14/M13/L14),"")</f>
        <v/>
      </c>
      <c r="AO13" s="18" t="str">
        <f>IF(SUM(M13)*SUM(L14)*SUM(M14)*SUM(L13)&gt;0,1/L13 + 1/M13 +1/L14 +1/M14,"")</f>
        <v/>
      </c>
      <c r="AP13" s="18" t="str">
        <f xml:space="preserve"> IF(SUM(M13)*SUM(L14)*SUM(M14)*SUM(L13)&gt;0, ((AN13 - LN($R$18)))^2/AO13,"")</f>
        <v/>
      </c>
    </row>
    <row r="14" spans="1:42" x14ac:dyDescent="0.25">
      <c r="I14" s="62" t="s">
        <v>118</v>
      </c>
      <c r="J14" s="21"/>
      <c r="K14" s="21"/>
      <c r="L14" s="22"/>
      <c r="M14" s="22"/>
      <c r="N14" s="23" t="str">
        <f>IF(SUM(L14,M14)=0,"",SUM(L14,M14))</f>
        <v/>
      </c>
      <c r="O14" s="21"/>
      <c r="P14" s="22"/>
      <c r="Q14" s="22"/>
      <c r="R14" s="23" t="str">
        <f>IF(SUM(P14,Q14)=0,"",SUM(P14,Q14))</f>
        <v/>
      </c>
      <c r="S14" s="21"/>
      <c r="T14" s="22"/>
      <c r="U14" s="22"/>
      <c r="V14" s="23" t="str">
        <f>IF(SUM(T14,U14)=0,"",SUM(T14,U14))</f>
        <v/>
      </c>
      <c r="W14" s="21"/>
      <c r="X14" s="22"/>
      <c r="Y14" s="22"/>
      <c r="Z14" s="24" t="str">
        <f>IF(SUM(X14,Y14)=0,"",SUM(X14,Y14))</f>
        <v/>
      </c>
      <c r="AB14" s="18">
        <v>10</v>
      </c>
      <c r="AC14" s="18" t="str">
        <f>IF(SUM(AF14)&gt;0,IF(SUM(Q13)*SUM(P14)&gt;0,P13*Q14/Q13/P14,"infinity"),"")</f>
        <v/>
      </c>
      <c r="AD14" s="18" t="str">
        <f>IF(P13&gt;0,P13,"")</f>
        <v/>
      </c>
      <c r="AE14" s="18" t="str">
        <f>IF(SUM(R15)&gt;0,R13*P15/R15,"")</f>
        <v/>
      </c>
      <c r="AF14" s="18" t="str">
        <f>IF(SUM(R15)&gt;1,SUM(R13)*SUM(R14)*SUM(P15)*SUM(Q15)/R15/R15/(R15-1),"")</f>
        <v/>
      </c>
      <c r="AG14" s="18" t="str">
        <f>IF(SUM(R15)&gt;0,P13*Q14/R15,"")</f>
        <v/>
      </c>
      <c r="AH14" s="18" t="str">
        <f>IF(SUM(R15)&gt;0,Q13*P14/R15,"")</f>
        <v/>
      </c>
      <c r="AI14" s="18" t="str">
        <f>IF(SUM(AF14)&gt;0,(P13+Q14)/R15,"")</f>
        <v/>
      </c>
      <c r="AJ14" s="18" t="str">
        <f>IF(SUM(AF14)&gt;0,(Q13+P14)/R15,"")</f>
        <v/>
      </c>
      <c r="AK14" s="18" t="str">
        <f t="shared" si="0"/>
        <v/>
      </c>
      <c r="AL14" s="18" t="str">
        <f t="shared" si="1"/>
        <v/>
      </c>
      <c r="AM14" s="18" t="str">
        <f t="shared" si="2"/>
        <v/>
      </c>
      <c r="AN14" s="18" t="str">
        <f>IF(SUM(Q13)*SUM(P14)*SUM(Q14)*SUM(P13)&gt;0,LN(P13*Q14/P14/Q13),"")</f>
        <v/>
      </c>
      <c r="AO14" s="18" t="str">
        <f>IF(SUM(Q13)*SUM(P14)*SUM(Q14)*SUM(P13)&gt;0,1/P13 + 1/Q13 +1/P14 +1/Q14,"")</f>
        <v/>
      </c>
      <c r="AP14" s="18" t="str">
        <f xml:space="preserve"> IF(SUM(Q13)*SUM(P14)*SUM(Q14)*SUM(P13)&gt;0, ((AN14 - LN($R$18)))^2/AO14,"")</f>
        <v/>
      </c>
    </row>
    <row r="15" spans="1:42" x14ac:dyDescent="0.25">
      <c r="I15" s="62" t="s">
        <v>78</v>
      </c>
      <c r="J15" s="21"/>
      <c r="K15" s="21"/>
      <c r="L15" s="23" t="str">
        <f>IF(SUM(L13,L14)=0,"",SUM(L13,L14))</f>
        <v/>
      </c>
      <c r="M15" s="23" t="str">
        <f>IF(SUM(M13,M14)=0,"",SUM(M13,M14))</f>
        <v/>
      </c>
      <c r="N15" s="25" t="str">
        <f>IF(SUM(L15,M15)=0,"",SUM(L15,M15))</f>
        <v/>
      </c>
      <c r="O15" s="21"/>
      <c r="P15" s="23" t="str">
        <f>IF(SUM(P13,P14)=0,"",SUM(P13,P14))</f>
        <v/>
      </c>
      <c r="Q15" s="23" t="str">
        <f>IF(SUM(Q13,Q14)=0,"",SUM(Q13,Q14))</f>
        <v/>
      </c>
      <c r="R15" s="25" t="str">
        <f>IF(SUM(P15,Q15)=0,"",SUM(P15,Q15))</f>
        <v/>
      </c>
      <c r="S15" s="21"/>
      <c r="T15" s="23" t="str">
        <f>IF(SUM(T13,T14)=0,"",SUM(T13,T14))</f>
        <v/>
      </c>
      <c r="U15" s="23" t="str">
        <f>IF(SUM(U13,U14)=0,"",SUM(U13,U14))</f>
        <v/>
      </c>
      <c r="V15" s="25" t="str">
        <f>IF(SUM(T15,U15)=0,"",SUM(T15,U15))</f>
        <v/>
      </c>
      <c r="W15" s="21"/>
      <c r="X15" s="23" t="str">
        <f>IF(SUM(X13,X14)=0,"",SUM(X13,X14))</f>
        <v/>
      </c>
      <c r="Y15" s="23" t="str">
        <f>IF(SUM(Y13,Y14)=0,"",SUM(Y13,Y14))</f>
        <v/>
      </c>
      <c r="Z15" s="26" t="str">
        <f>IF(SUM(X15,Y15)=0,"",SUM(X15,Y15))</f>
        <v/>
      </c>
      <c r="AB15" s="18">
        <v>11</v>
      </c>
      <c r="AC15" s="18" t="str">
        <f>IF(SUM(AF15)&gt;0,IF(SUM(U13)*SUM(T14)&gt;0,T13*U14/T14/U13,"infinity"),"")</f>
        <v/>
      </c>
      <c r="AD15" s="18" t="str">
        <f>IF(T13&gt;0,T13,"")</f>
        <v/>
      </c>
      <c r="AE15" s="18" t="str">
        <f>IF(SUM(V15)&gt;0,V13*T15/V15,"")</f>
        <v/>
      </c>
      <c r="AF15" s="18" t="str">
        <f>IF(SUM(V15)&gt;1,SUM(V13)*SUM(V14)*SUM(T15)*SUM(U15)/V15/V15/(V15-1),"")</f>
        <v/>
      </c>
      <c r="AG15" s="18" t="str">
        <f>IF(SUM(V15)&gt;0,T13*U14/V15,"")</f>
        <v/>
      </c>
      <c r="AH15" s="18" t="str">
        <f>IF(SUM(V15)&gt;0,U13*T14/V15,"")</f>
        <v/>
      </c>
      <c r="AI15" s="18" t="str">
        <f>IF(SUM(AF15)&gt;0,(T13+U14)/V15,"")</f>
        <v/>
      </c>
      <c r="AJ15" s="18" t="str">
        <f>IF(SUM(AF15)&gt;0,(U13+T14)/V15,"")</f>
        <v/>
      </c>
      <c r="AK15" s="18" t="str">
        <f t="shared" si="0"/>
        <v/>
      </c>
      <c r="AL15" s="18" t="str">
        <f t="shared" si="1"/>
        <v/>
      </c>
      <c r="AM15" s="18" t="str">
        <f t="shared" si="2"/>
        <v/>
      </c>
      <c r="AN15" s="18" t="str">
        <f>IF(SUM(T13)*SUM(T14)*SUM(U13)*SUM(U14)&gt;0,LN(T13*U14/T14/U13),"")</f>
        <v/>
      </c>
      <c r="AO15" s="18" t="str">
        <f>IF(SUM(T13)*SUM(T14)*SUM(U13)*SUM(U14)&gt;0,1/T13 + 1/U14 +1/T14 +1/U13,"")</f>
        <v/>
      </c>
      <c r="AP15" s="18" t="str">
        <f xml:space="preserve"> IF(SUM(T13)*SUM(T14)*SUM(U13)*SUM(U14),((AN15 - LN($R$18)))^2/AO15,"")</f>
        <v/>
      </c>
    </row>
    <row r="16" spans="1:42" ht="15.75" thickBot="1" x14ac:dyDescent="0.3">
      <c r="I16" s="30"/>
      <c r="J16" s="31"/>
      <c r="K16" s="31"/>
      <c r="L16" s="31" t="str">
        <f>IF(AC13&lt;&gt;"","OR=","")</f>
        <v/>
      </c>
      <c r="M16" s="122" t="str">
        <f>AC13</f>
        <v/>
      </c>
      <c r="N16" s="122"/>
      <c r="O16" s="32"/>
      <c r="P16" s="33" t="str">
        <f>IF(AC14&lt;&gt;"","OR=","")</f>
        <v/>
      </c>
      <c r="Q16" s="122" t="str">
        <f>AC14</f>
        <v/>
      </c>
      <c r="R16" s="122"/>
      <c r="S16" s="32"/>
      <c r="T16" s="33" t="str">
        <f>IF(AC15&lt;&gt;"","OR=","")</f>
        <v/>
      </c>
      <c r="U16" s="120" t="str">
        <f>AC15</f>
        <v/>
      </c>
      <c r="V16" s="120"/>
      <c r="W16" s="32"/>
      <c r="X16" s="33" t="str">
        <f>IF(AC16&lt;&gt;"","OR=","")</f>
        <v/>
      </c>
      <c r="Y16" s="120" t="str">
        <f>AC16</f>
        <v/>
      </c>
      <c r="Z16" s="121"/>
      <c r="AB16" s="18">
        <v>12</v>
      </c>
      <c r="AC16" s="18" t="str">
        <f>IF(SUM(AF16)&gt;0,IF(SUM(Y13)*SUM(X14)&gt;0,X13*Y14/Y13/X14,"infinity"),"")</f>
        <v/>
      </c>
      <c r="AD16" s="18" t="str">
        <f>IF(X13&gt;0,X13,"")</f>
        <v/>
      </c>
      <c r="AE16" s="18" t="str">
        <f>IF(SUM(Z15)&gt;0,Z13*X15/Z15,"")</f>
        <v/>
      </c>
      <c r="AF16" s="18" t="str">
        <f>IF(SUM(Z15)&gt;1,SUM(Z13)*SUM(Z14)*SUM(X15)*SUM(Y15)/Z15/Z15/(Z15-1),"")</f>
        <v/>
      </c>
      <c r="AG16" s="18" t="str">
        <f>IF(SUM(Z15)&gt;0,X13*Y14/Z15,"")</f>
        <v/>
      </c>
      <c r="AH16" s="18" t="str">
        <f>IF(SUM(Z15)&gt;0,X14*Y13/Z15,"")</f>
        <v/>
      </c>
      <c r="AI16" s="18" t="str">
        <f>IF(SUM(AF16)&gt;0,(X13+Y14)/Z15,"")</f>
        <v/>
      </c>
      <c r="AJ16" s="18" t="str">
        <f>IF(SUM(AF16)&gt;0,(Y13+X14)/Z15,"")</f>
        <v/>
      </c>
      <c r="AK16" s="18" t="str">
        <f>IF(SUM($AF16)&gt;0,AG16*AI16,"")</f>
        <v/>
      </c>
      <c r="AL16" s="18" t="str">
        <f>IF(SUM($AF16)&gt;0,AG16*AJ16 + AH16*AI16,"")</f>
        <v/>
      </c>
      <c r="AM16" s="18" t="str">
        <f>IF(SUM($AF16)&gt;0,AH16*AJ16,"")</f>
        <v/>
      </c>
      <c r="AN16" s="18" t="str">
        <f>IF(SUM(X13)*SUM(Y14)*SUM(X14)*SUM(Y13)&gt;0,LN(X13*Y14/X14/Y13),"")</f>
        <v/>
      </c>
      <c r="AO16" s="18" t="str">
        <f>IF(SUM(X13)*SUM(Y14)*SUM(X14)*SUM(Y13)&gt;0,1/X13 + 1/Y14 +1/X14 +1/Y13,"")</f>
        <v/>
      </c>
      <c r="AP16" s="18" t="str">
        <f xml:space="preserve"> IF(SUM(X13)*SUM(Y14)*SUM(X14)*SUM(Y13)&gt;0, ((AN16 - LN($R$18)))^2/AO16, "")</f>
        <v/>
      </c>
    </row>
    <row r="17" spans="1:42" ht="4.5" customHeight="1" thickTop="1" thickBot="1" x14ac:dyDescent="0.3">
      <c r="I17" s="21"/>
      <c r="J17" s="21"/>
      <c r="K17" s="21"/>
      <c r="L17" s="34"/>
      <c r="M17" s="99"/>
      <c r="N17" s="99"/>
      <c r="O17" s="21"/>
      <c r="P17" s="34"/>
      <c r="Q17" s="99"/>
      <c r="R17" s="99"/>
      <c r="S17" s="21"/>
      <c r="T17" s="34"/>
      <c r="U17" s="99"/>
      <c r="V17" s="99"/>
      <c r="W17" s="21"/>
      <c r="X17" s="34"/>
      <c r="Y17" s="99"/>
      <c r="Z17" s="99"/>
      <c r="AB17" s="18"/>
      <c r="AC17" s="18"/>
      <c r="AD17" s="18"/>
      <c r="AE17" s="18"/>
      <c r="AF17" s="18"/>
      <c r="AG17" s="18"/>
      <c r="AH17" s="18"/>
      <c r="AI17" s="18"/>
      <c r="AJ17" s="18"/>
      <c r="AK17" s="18"/>
      <c r="AL17" s="18"/>
      <c r="AM17" s="18"/>
    </row>
    <row r="18" spans="1:42" ht="15.75" thickTop="1" x14ac:dyDescent="0.25">
      <c r="I18" s="124" t="s">
        <v>119</v>
      </c>
      <c r="J18" s="125"/>
      <c r="K18" s="125"/>
      <c r="L18" s="125"/>
      <c r="M18" s="125"/>
      <c r="N18" s="126"/>
      <c r="P18" s="127" t="str">
        <f xml:space="preserve"> IF(SUM(AF18)&gt;0,"ORmh =","")</f>
        <v>ORmh =</v>
      </c>
      <c r="Q18" s="128"/>
      <c r="R18" s="123">
        <f>IF(SUM(AF18)&gt;0,IF(SUM(AH18)&gt;0,AG18/AH18,"infinity"),"")</f>
        <v>2.549635313062423</v>
      </c>
      <c r="S18" s="123"/>
      <c r="T18" s="123"/>
      <c r="U18" s="36"/>
      <c r="V18" s="36"/>
      <c r="W18" s="37"/>
      <c r="X18" s="36"/>
      <c r="Y18" s="36"/>
      <c r="Z18" s="38"/>
      <c r="AB18" s="18" t="s">
        <v>120</v>
      </c>
      <c r="AC18" s="18"/>
      <c r="AD18" s="18">
        <f>IF(SUM(AD3:AD16)&gt;0,SUM(AD3:AD16),"")</f>
        <v>82</v>
      </c>
      <c r="AE18" s="18">
        <f>IF(SUM(AE3:AE16)&gt;0,SUM(AE3:AE16),"")</f>
        <v>46.123903508771932</v>
      </c>
      <c r="AF18" s="18">
        <f>IF(SUM(AF3:AF16)&gt;0,SUM(AF3:AF16),"")</f>
        <v>32.312638340200081</v>
      </c>
      <c r="AG18" s="18">
        <f>IF(SUM(AF3:AF16)&gt;0,SUM(AG3:AG16),"")</f>
        <v>59.027412280701753</v>
      </c>
      <c r="AH18" s="18">
        <f t="shared" ref="AH18:AM18" si="3">IF(SUM(AH3:AH16)&gt;0,SUM(AH3:AH16),"")</f>
        <v>23.151315789473685</v>
      </c>
      <c r="AI18" s="18">
        <f t="shared" si="3"/>
        <v>0.76480263157894735</v>
      </c>
      <c r="AJ18" s="18">
        <f t="shared" si="3"/>
        <v>0.23519736842105263</v>
      </c>
      <c r="AK18" s="18">
        <f t="shared" si="3"/>
        <v>45.144320247576175</v>
      </c>
      <c r="AL18" s="18">
        <f t="shared" si="3"/>
        <v>31.589279273430286</v>
      </c>
      <c r="AM18" s="18">
        <f t="shared" si="3"/>
        <v>5.4451285491689747</v>
      </c>
      <c r="AP18" s="18" t="str">
        <f>IF(SUM(AP3:AP16)&gt;0,SUM(AP3:AP16),"")</f>
        <v/>
      </c>
    </row>
    <row r="19" spans="1:42" x14ac:dyDescent="0.25">
      <c r="I19" s="39" t="s">
        <v>117</v>
      </c>
      <c r="J19" s="21"/>
      <c r="K19" s="21"/>
      <c r="L19" s="40">
        <f>IF(SUM(L3,P3,T3,X3,L8,P8,T8,X8,L13,P13,T13,X13)&gt;0,SUM(L3,P3,T3,X3,L8,P8,T8,X8,L13,P13,T13,X13),"")</f>
        <v>82</v>
      </c>
      <c r="M19" s="40">
        <f>IF(SUM(M3,Q3,U3,Y3,M8,Q8,U8,Y8,M13,Q13,U13,Y13)&gt;0,SUM(M3,Q3,U3,Y3,M8,Q8,U8,Y8,M13,Q13,U13,Y13),"")</f>
        <v>276</v>
      </c>
      <c r="N19" s="41">
        <f>IF(SUM(L19,M19)=0,"",SUM(L19,M19))</f>
        <v>358</v>
      </c>
      <c r="P19" s="115" t="str">
        <f xml:space="preserve"> IF(SUM($AH18)&gt;0,IF($R$18=0,"","90% Conf. Interv. ="),"")</f>
        <v>90% Conf. Interv. =</v>
      </c>
      <c r="Q19" s="116"/>
      <c r="R19" s="116"/>
      <c r="S19" s="21"/>
      <c r="T19" s="21"/>
      <c r="U19" s="109">
        <f>IF(SUM($AH$18)&gt;0,IF($R$18=0,"",EXP(LN($R$18)-1.645*SQRT($AF$21))),"")</f>
        <v>1.9854510099682525</v>
      </c>
      <c r="V19" s="109"/>
      <c r="W19" s="42" t="str">
        <f>IF(SUM($U$19)&gt;0,"-","")</f>
        <v>-</v>
      </c>
      <c r="X19" s="109">
        <f>IF(SUM($AH$18)&gt;0,IF($R$18=0,"",EXP(LN($R$18)+1.645*SQRT($AF$21))),"")</f>
        <v>3.2741378140168087</v>
      </c>
      <c r="Y19" s="109"/>
      <c r="Z19" s="43"/>
      <c r="AC19" s="18"/>
      <c r="AJ19" s="18"/>
      <c r="AK19" s="18"/>
      <c r="AO19" s="18" t="s">
        <v>121</v>
      </c>
      <c r="AP19" s="18">
        <f xml:space="preserve"> 11 - COUNTIF(AP3:AP16,"")</f>
        <v>-2</v>
      </c>
    </row>
    <row r="20" spans="1:42" x14ac:dyDescent="0.25">
      <c r="I20" s="39" t="s">
        <v>118</v>
      </c>
      <c r="J20" s="21"/>
      <c r="K20" s="21"/>
      <c r="L20" s="40">
        <f>IF(SUM(L4,P4,T4,X4,L9,P9,T9,X9,L14,P14,T14,X14)&gt;0,SUM(L4,P4,T4,X4,L9,P9,T9,X9,L14,P14,T14,X14),"")</f>
        <v>153</v>
      </c>
      <c r="M20" s="40">
        <f>IF(SUM(M4,Q4,U4,Y4,M9,Q9,U9,Y9,M14,Q14,U14,Y14)&gt;0,SUM(M4,Q4,U4,Y4,M9,Q9,U9,Y9,M14,Q14,U14,Y14),"")</f>
        <v>1313</v>
      </c>
      <c r="N20" s="41">
        <f>IF(SUM(L20,M20)=0,"",SUM(L20,M20))</f>
        <v>1466</v>
      </c>
      <c r="P20" s="115" t="str">
        <f xml:space="preserve"> IF(SUM($AH18)&gt;0,IF($R$18=0,"","95% Conf. Interv. ="),"")</f>
        <v>95% Conf. Interv. =</v>
      </c>
      <c r="Q20" s="116"/>
      <c r="R20" s="116"/>
      <c r="S20" s="21"/>
      <c r="T20" s="21"/>
      <c r="U20" s="109">
        <f>IF(SUM($AH$18)&gt;0,IF($R$18=0,"",EXP(LN($R$18)-1.96*SQRT($AF$21))),"")</f>
        <v>1.892604261335151</v>
      </c>
      <c r="V20" s="109"/>
      <c r="W20" s="42" t="str">
        <f>IF(SUM($U$19)&gt;0,"-","")</f>
        <v>-</v>
      </c>
      <c r="X20" s="109">
        <f>IF(SUM($AH$18)&gt;0,IF($R$18=0,"",EXP(LN($R$18)+1.96*SQRT($AF$21))),"")</f>
        <v>3.4347593749096794</v>
      </c>
      <c r="Y20" s="109"/>
      <c r="Z20" s="43"/>
      <c r="AB20" s="18" t="s">
        <v>122</v>
      </c>
      <c r="AC20" s="18"/>
      <c r="AD20" s="18"/>
      <c r="AE20" s="18"/>
      <c r="AF20" s="110">
        <f>IF(SUM(AF18)&gt;0,(SUM(AD18)-SUM(AE18))/SQRT(AF18),"")</f>
        <v>6.3113021680403349</v>
      </c>
      <c r="AG20" s="110"/>
      <c r="AH20" s="110"/>
      <c r="AJ20" s="18"/>
      <c r="AK20" s="18"/>
    </row>
    <row r="21" spans="1:42" ht="13.5" customHeight="1" x14ac:dyDescent="0.25">
      <c r="I21" s="39" t="s">
        <v>78</v>
      </c>
      <c r="J21" s="21"/>
      <c r="K21" s="21"/>
      <c r="L21" s="45">
        <f>IF(SUM(L19,L20)=0,"",SUM(L19,L20))</f>
        <v>235</v>
      </c>
      <c r="M21" s="45">
        <f>IF(SUM(M19,M20)=0,"",SUM(M19,M20))</f>
        <v>1589</v>
      </c>
      <c r="N21" s="46">
        <f>IF(SUM(L21,M21)=0,"",SUM(L21,M21))</f>
        <v>1824</v>
      </c>
      <c r="P21" s="115" t="str">
        <f xml:space="preserve"> IF(SUM($AH18)&gt;0,IF($R$18=0,"","99% Conf. Interv. ="),"")</f>
        <v>99% Conf. Interv. =</v>
      </c>
      <c r="Q21" s="116"/>
      <c r="R21" s="116"/>
      <c r="S21" s="21"/>
      <c r="T21" s="21"/>
      <c r="U21" s="109">
        <f>IF(SUM($AH$18)&gt;0,IF($R$18=0,"",EXP(LN($R$18)-2.575*SQRT($AF$21))),"")</f>
        <v>1.7236597310534718</v>
      </c>
      <c r="V21" s="109"/>
      <c r="W21" s="42" t="str">
        <f>IF(SUM($U$19)&gt;0,"-","")</f>
        <v>-</v>
      </c>
      <c r="X21" s="109">
        <f>IF(SUM($AH$18)&gt;0,IF($R$18=0,"",EXP(LN($R$18)+2.575*SQRT($AF$21))),"")</f>
        <v>3.7714173583679638</v>
      </c>
      <c r="Y21" s="109"/>
      <c r="Z21" s="43"/>
      <c r="AB21" s="47" t="s">
        <v>123</v>
      </c>
      <c r="AD21" s="18"/>
      <c r="AF21" s="110">
        <f>IF(SUM(AH18)*SUM(AG18)&gt;0,SUM(AK18)/(2*SUM(AG18)*SUM(AG18)) + SUM(AL18)/(2*SUM(AG18)*SUM(AH18)) + SUM(AM18)/(2*SUM(AH18)*SUM(AH18)),"")</f>
        <v>2.3115872692435674E-2</v>
      </c>
      <c r="AG21" s="110"/>
      <c r="AH21" s="110"/>
    </row>
    <row r="22" spans="1:42" ht="6" customHeight="1" x14ac:dyDescent="0.25">
      <c r="I22" s="39"/>
      <c r="J22" s="21"/>
      <c r="K22" s="21"/>
      <c r="L22" s="21"/>
      <c r="M22" s="21"/>
      <c r="N22" s="43"/>
      <c r="P22" s="48"/>
      <c r="Q22" s="21"/>
      <c r="R22" s="21"/>
      <c r="S22" s="21"/>
      <c r="T22" s="21"/>
      <c r="U22" s="21"/>
      <c r="V22" s="21"/>
      <c r="W22" s="21"/>
      <c r="X22" s="21"/>
      <c r="Y22" s="21"/>
      <c r="Z22" s="43"/>
    </row>
    <row r="23" spans="1:42" x14ac:dyDescent="0.25">
      <c r="I23" s="39"/>
      <c r="J23" s="111" t="str">
        <f>IF(AF18&lt;&gt;"","Crude OR = ","")</f>
        <v xml:space="preserve">Crude OR = </v>
      </c>
      <c r="K23" s="111"/>
      <c r="L23" s="111"/>
      <c r="M23" s="109">
        <f>IF(SUM(AF18)&gt;0,IF(SUM(M19)*SUM(L20)&gt;0,SUM(L19)*SUM(M20)/M19/L20,"infinity"),"")</f>
        <v>2.549635313062423</v>
      </c>
      <c r="N23" s="117"/>
      <c r="P23" s="112"/>
      <c r="Q23" s="113"/>
      <c r="R23" s="113"/>
      <c r="S23" s="50"/>
      <c r="T23" s="50"/>
      <c r="U23" s="114"/>
      <c r="V23" s="114"/>
      <c r="W23" s="51"/>
      <c r="X23" s="51"/>
      <c r="Y23" s="21"/>
      <c r="Z23" s="43"/>
    </row>
    <row r="24" spans="1:42" ht="15.75" thickBot="1" x14ac:dyDescent="0.3">
      <c r="I24" s="52"/>
      <c r="J24" s="53"/>
      <c r="K24" s="53"/>
      <c r="L24" s="53"/>
      <c r="M24" s="53"/>
      <c r="N24" s="54"/>
      <c r="P24" s="106" t="str">
        <f>IF(SUM(AP19)&gt;0,"P-value for homogeneity:","")</f>
        <v/>
      </c>
      <c r="Q24" s="107"/>
      <c r="R24" s="107"/>
      <c r="S24" s="55"/>
      <c r="T24" s="55"/>
      <c r="U24" s="108" t="str">
        <f xml:space="preserve"> IF(SUM(AP19)&gt;0,CHIDIST(AP18,AP19),"")</f>
        <v/>
      </c>
      <c r="V24" s="108"/>
      <c r="W24" s="53"/>
      <c r="X24" s="53"/>
      <c r="Y24" s="53"/>
      <c r="Z24" s="54"/>
    </row>
    <row r="25" spans="1:42" ht="15.75" thickTop="1" x14ac:dyDescent="0.25"/>
    <row r="26" spans="1:42" x14ac:dyDescent="0.25">
      <c r="A26" s="18" t="s">
        <v>124</v>
      </c>
    </row>
    <row r="27" spans="1:42" x14ac:dyDescent="0.25">
      <c r="A27" s="18"/>
      <c r="B27" s="98" t="s">
        <v>99</v>
      </c>
      <c r="C27" s="98" t="s">
        <v>125</v>
      </c>
    </row>
    <row r="28" spans="1:42" x14ac:dyDescent="0.25">
      <c r="A28" s="18" t="s">
        <v>126</v>
      </c>
      <c r="B28" s="18" t="s">
        <v>127</v>
      </c>
      <c r="C28" s="18" t="s">
        <v>128</v>
      </c>
      <c r="G28" s="18" t="s">
        <v>129</v>
      </c>
      <c r="H28" s="18"/>
    </row>
    <row r="29" spans="1:42" x14ac:dyDescent="0.25">
      <c r="A29" s="18">
        <v>2.9</v>
      </c>
      <c r="B29" s="18">
        <f>IF(SUM(AF$18)&gt;0,D29,"")</f>
        <v>3.7312000000000001E-3</v>
      </c>
      <c r="C29" s="18">
        <f xml:space="preserve"> IF(SUM($R$18)&gt;0,EXP(LN($R$18) - A29*SQRT($AF$21)),0.00001)</f>
        <v>1.6405590858830499</v>
      </c>
      <c r="D29" s="18">
        <v>3.7312000000000001E-3</v>
      </c>
      <c r="G29" s="18">
        <v>1</v>
      </c>
      <c r="H29" s="18">
        <v>0</v>
      </c>
    </row>
    <row r="30" spans="1:42" x14ac:dyDescent="0.25">
      <c r="A30" s="18">
        <v>2.8</v>
      </c>
      <c r="B30" s="18">
        <f t="shared" ref="B30:B87" si="4">IF(SUM(AF$18)&gt;0,D30,"")</f>
        <v>5.1098999999999997E-3</v>
      </c>
      <c r="C30" s="18">
        <f t="shared" ref="C30:C58" si="5" xml:space="preserve"> IF(SUM($R$18)&gt;0,EXP(LN($R$18) - A30*SQRT($AF$21)),0.00001)</f>
        <v>1.665692569754456</v>
      </c>
      <c r="D30" s="18">
        <v>5.1098999999999997E-3</v>
      </c>
      <c r="G30" s="18">
        <v>1</v>
      </c>
      <c r="H30" s="18">
        <v>1</v>
      </c>
    </row>
    <row r="31" spans="1:42" x14ac:dyDescent="0.25">
      <c r="A31" s="18">
        <v>2.7</v>
      </c>
      <c r="B31" s="18">
        <f t="shared" si="4"/>
        <v>6.9335000000000004E-3</v>
      </c>
      <c r="C31" s="18">
        <f t="shared" si="5"/>
        <v>1.6912111004168919</v>
      </c>
      <c r="D31" s="18">
        <v>6.9335000000000004E-3</v>
      </c>
      <c r="L31" s="3" t="s">
        <v>173</v>
      </c>
      <c r="M31" s="3" t="s">
        <v>45</v>
      </c>
    </row>
    <row r="32" spans="1:42" x14ac:dyDescent="0.25">
      <c r="A32" s="18">
        <v>2.6</v>
      </c>
      <c r="B32" s="18">
        <f t="shared" si="4"/>
        <v>9.3220000000000004E-3</v>
      </c>
      <c r="C32" s="18">
        <f t="shared" si="5"/>
        <v>1.7171205768150501</v>
      </c>
      <c r="D32" s="18">
        <v>9.3220000000000004E-3</v>
      </c>
      <c r="L32" s="3" t="s">
        <v>42</v>
      </c>
      <c r="M32" t="s">
        <v>63</v>
      </c>
      <c r="N32" t="s">
        <v>36</v>
      </c>
      <c r="O32" t="s">
        <v>43</v>
      </c>
      <c r="V32" s="70"/>
      <c r="W32" s="70"/>
      <c r="X32" s="70"/>
      <c r="Y32" s="70"/>
    </row>
    <row r="33" spans="1:25" x14ac:dyDescent="0.25">
      <c r="A33" s="18">
        <v>2.5</v>
      </c>
      <c r="B33" s="18">
        <f t="shared" si="4"/>
        <v>1.24189E-2</v>
      </c>
      <c r="C33" s="18">
        <f t="shared" si="5"/>
        <v>1.7434269882658824</v>
      </c>
      <c r="D33" s="18">
        <v>1.24189E-2</v>
      </c>
      <c r="L33" s="4" t="s">
        <v>0</v>
      </c>
      <c r="M33" s="70">
        <v>82</v>
      </c>
      <c r="N33" s="70">
        <v>276</v>
      </c>
      <c r="O33" s="70">
        <v>358</v>
      </c>
      <c r="V33" s="70"/>
      <c r="W33" s="70"/>
      <c r="X33" s="70"/>
      <c r="Y33" s="70"/>
    </row>
    <row r="34" spans="1:25" x14ac:dyDescent="0.25">
      <c r="A34" s="18">
        <v>2.4</v>
      </c>
      <c r="B34" s="18">
        <f t="shared" si="4"/>
        <v>1.6394700000000002E-2</v>
      </c>
      <c r="C34" s="18">
        <f t="shared" si="5"/>
        <v>1.770136415843109</v>
      </c>
      <c r="D34" s="18">
        <v>1.6394700000000002E-2</v>
      </c>
      <c r="L34" s="4" t="s">
        <v>14</v>
      </c>
      <c r="M34" s="70">
        <v>153</v>
      </c>
      <c r="N34" s="70">
        <v>1313</v>
      </c>
      <c r="O34" s="70">
        <v>1466</v>
      </c>
      <c r="V34" s="70"/>
      <c r="W34" s="70"/>
      <c r="X34" s="70"/>
      <c r="Y34" s="70"/>
    </row>
    <row r="35" spans="1:25" x14ac:dyDescent="0.25">
      <c r="A35" s="18">
        <v>2.2999999999999998</v>
      </c>
      <c r="B35" s="18">
        <f t="shared" si="4"/>
        <v>2.14478E-2</v>
      </c>
      <c r="C35" s="18">
        <f t="shared" si="5"/>
        <v>1.7972550337829405</v>
      </c>
      <c r="D35" s="18">
        <v>2.14478E-2</v>
      </c>
      <c r="L35" s="4" t="s">
        <v>43</v>
      </c>
      <c r="M35" s="70">
        <v>235</v>
      </c>
      <c r="N35" s="70">
        <v>1589</v>
      </c>
      <c r="O35" s="70">
        <v>1824</v>
      </c>
    </row>
    <row r="36" spans="1:25" x14ac:dyDescent="0.25">
      <c r="A36" s="18">
        <v>2.2000000000000002</v>
      </c>
      <c r="B36" s="18">
        <f t="shared" si="4"/>
        <v>2.7806500000000001E-2</v>
      </c>
      <c r="C36" s="18">
        <f t="shared" si="5"/>
        <v>1.8247891109113312</v>
      </c>
      <c r="D36" s="18">
        <v>2.7806500000000001E-2</v>
      </c>
    </row>
    <row r="37" spans="1:25" x14ac:dyDescent="0.25">
      <c r="A37" s="18">
        <v>2.1</v>
      </c>
      <c r="B37" s="18">
        <f t="shared" si="4"/>
        <v>3.57284E-2</v>
      </c>
      <c r="C37" s="18">
        <f t="shared" si="5"/>
        <v>1.8527450120931048</v>
      </c>
      <c r="D37" s="18">
        <v>3.57284E-2</v>
      </c>
    </row>
    <row r="38" spans="1:25" x14ac:dyDescent="0.25">
      <c r="A38" s="18">
        <v>2</v>
      </c>
      <c r="B38" s="18">
        <f t="shared" si="4"/>
        <v>4.5499900000000003E-2</v>
      </c>
      <c r="C38" s="18">
        <f t="shared" si="5"/>
        <v>1.8811291997032729</v>
      </c>
      <c r="D38" s="18">
        <v>4.5499900000000003E-2</v>
      </c>
    </row>
    <row r="39" spans="1:25" x14ac:dyDescent="0.25">
      <c r="A39" s="18">
        <v>1.9</v>
      </c>
      <c r="B39" s="18">
        <f t="shared" si="4"/>
        <v>5.7432700000000003E-2</v>
      </c>
      <c r="C39" s="18">
        <f t="shared" si="5"/>
        <v>1.9099482351208998</v>
      </c>
      <c r="D39" s="18">
        <v>5.7432700000000003E-2</v>
      </c>
    </row>
    <row r="40" spans="1:25" x14ac:dyDescent="0.25">
      <c r="A40" s="18">
        <v>1.8</v>
      </c>
      <c r="B40" s="18">
        <f t="shared" si="4"/>
        <v>7.1860300000000002E-2</v>
      </c>
      <c r="C40" s="18">
        <f t="shared" si="5"/>
        <v>1.9392087802458522</v>
      </c>
      <c r="D40" s="18">
        <v>7.1860300000000002E-2</v>
      </c>
    </row>
    <row r="41" spans="1:25" x14ac:dyDescent="0.25">
      <c r="A41" s="18">
        <v>1.7</v>
      </c>
      <c r="B41" s="18">
        <f t="shared" si="4"/>
        <v>8.9130600000000004E-2</v>
      </c>
      <c r="C41" s="18">
        <f t="shared" si="5"/>
        <v>1.9689175990387844</v>
      </c>
      <c r="D41" s="18">
        <v>8.9130600000000004E-2</v>
      </c>
    </row>
    <row r="42" spans="1:25" x14ac:dyDescent="0.25">
      <c r="A42" s="18">
        <v>1.6</v>
      </c>
      <c r="B42" s="18">
        <f t="shared" si="4"/>
        <v>0.10959820000000001</v>
      </c>
      <c r="C42" s="18">
        <f t="shared" si="5"/>
        <v>1.9990815590847175</v>
      </c>
      <c r="D42" s="18">
        <v>0.10959820000000001</v>
      </c>
    </row>
    <row r="43" spans="1:25" x14ac:dyDescent="0.25">
      <c r="A43" s="18">
        <v>1.5</v>
      </c>
      <c r="B43" s="18">
        <f t="shared" si="4"/>
        <v>0.13361400000000001</v>
      </c>
      <c r="C43" s="18">
        <f t="shared" si="5"/>
        <v>2.0297076331805717</v>
      </c>
      <c r="D43" s="18">
        <v>0.13361400000000001</v>
      </c>
    </row>
    <row r="44" spans="1:25" x14ac:dyDescent="0.25">
      <c r="A44" s="18">
        <v>1.4</v>
      </c>
      <c r="B44" s="18">
        <f t="shared" si="4"/>
        <v>0.16151299999999999</v>
      </c>
      <c r="C44" s="18">
        <f t="shared" si="5"/>
        <v>2.0608029009470203</v>
      </c>
      <c r="D44" s="18">
        <v>0.16151299999999999</v>
      </c>
    </row>
    <row r="45" spans="1:25" x14ac:dyDescent="0.25">
      <c r="A45" s="18">
        <v>1.3</v>
      </c>
      <c r="B45" s="18">
        <f t="shared" si="4"/>
        <v>0.19360060000000001</v>
      </c>
      <c r="C45" s="18">
        <f t="shared" si="5"/>
        <v>2.0923745504650375</v>
      </c>
      <c r="D45" s="18">
        <v>0.19360060000000001</v>
      </c>
    </row>
    <row r="46" spans="1:25" x14ac:dyDescent="0.25">
      <c r="A46" s="18">
        <v>1.2</v>
      </c>
      <c r="B46" s="18">
        <f t="shared" si="4"/>
        <v>0.23013900000000001</v>
      </c>
      <c r="C46" s="18">
        <f t="shared" si="5"/>
        <v>2.124429879937519</v>
      </c>
      <c r="D46" s="18">
        <v>0.23013900000000001</v>
      </c>
    </row>
    <row r="47" spans="1:25" x14ac:dyDescent="0.25">
      <c r="A47" s="18">
        <v>1.1000000000000001</v>
      </c>
      <c r="B47" s="18">
        <f t="shared" si="4"/>
        <v>0.27133180000000001</v>
      </c>
      <c r="C47" s="18">
        <f t="shared" si="5"/>
        <v>2.1569762993763546</v>
      </c>
      <c r="D47" s="18">
        <v>0.27133180000000001</v>
      </c>
    </row>
    <row r="48" spans="1:25" x14ac:dyDescent="0.25">
      <c r="A48" s="18">
        <v>1</v>
      </c>
      <c r="B48" s="18">
        <f t="shared" si="4"/>
        <v>0.31731019999999999</v>
      </c>
      <c r="C48" s="18">
        <f t="shared" si="5"/>
        <v>2.1900213323153541</v>
      </c>
      <c r="D48" s="18">
        <v>0.31731019999999999</v>
      </c>
    </row>
    <row r="49" spans="1:4" x14ac:dyDescent="0.25">
      <c r="A49" s="18">
        <v>0.9</v>
      </c>
      <c r="B49" s="18">
        <f t="shared" si="4"/>
        <v>0.36812</v>
      </c>
      <c r="C49" s="18">
        <f t="shared" si="5"/>
        <v>2.2235726175494097</v>
      </c>
      <c r="D49" s="18">
        <v>0.36812</v>
      </c>
    </row>
    <row r="50" spans="1:4" x14ac:dyDescent="0.25">
      <c r="A50" s="18">
        <v>0.8</v>
      </c>
      <c r="B50" s="18">
        <f t="shared" si="4"/>
        <v>0.42371049999999999</v>
      </c>
      <c r="C50" s="18">
        <f t="shared" si="5"/>
        <v>2.2576379109003022</v>
      </c>
      <c r="D50" s="18">
        <v>0.42371049999999999</v>
      </c>
    </row>
    <row r="51" spans="1:4" x14ac:dyDescent="0.25">
      <c r="A51" s="18">
        <v>0.7</v>
      </c>
      <c r="B51" s="18">
        <f t="shared" si="4"/>
        <v>0.4839271</v>
      </c>
      <c r="C51" s="18">
        <f t="shared" si="5"/>
        <v>2.2922250870095646</v>
      </c>
      <c r="D51" s="18">
        <v>0.4839271</v>
      </c>
    </row>
    <row r="52" spans="1:4" x14ac:dyDescent="0.25">
      <c r="A52" s="18">
        <v>0.6</v>
      </c>
      <c r="B52" s="18">
        <f t="shared" si="4"/>
        <v>0.54850600000000005</v>
      </c>
      <c r="C52" s="18">
        <f t="shared" si="5"/>
        <v>2.3273421411588071</v>
      </c>
      <c r="D52" s="18">
        <v>0.54850600000000005</v>
      </c>
    </row>
    <row r="53" spans="1:4" x14ac:dyDescent="0.25">
      <c r="A53" s="18">
        <v>0.5</v>
      </c>
      <c r="B53" s="18">
        <f t="shared" si="4"/>
        <v>0.61707489999999998</v>
      </c>
      <c r="C53" s="18">
        <f t="shared" si="5"/>
        <v>2.3629971911179335</v>
      </c>
      <c r="D53" s="18">
        <v>0.61707489999999998</v>
      </c>
    </row>
    <row r="54" spans="1:4" x14ac:dyDescent="0.25">
      <c r="A54" s="18">
        <v>0.4</v>
      </c>
      <c r="B54" s="18">
        <f t="shared" si="4"/>
        <v>0.68915630000000005</v>
      </c>
      <c r="C54" s="18">
        <f t="shared" si="5"/>
        <v>2.3991984790216683</v>
      </c>
      <c r="D54" s="18">
        <v>0.68915630000000005</v>
      </c>
    </row>
    <row r="55" spans="1:4" x14ac:dyDescent="0.25">
      <c r="A55" s="18">
        <v>0.3</v>
      </c>
      <c r="B55" s="18">
        <f t="shared" si="4"/>
        <v>0.764177</v>
      </c>
      <c r="C55" s="18">
        <f t="shared" si="5"/>
        <v>2.4359543732748374</v>
      </c>
      <c r="D55" s="18">
        <v>0.764177</v>
      </c>
    </row>
    <row r="56" spans="1:4" x14ac:dyDescent="0.25">
      <c r="A56" s="18">
        <v>0.2</v>
      </c>
      <c r="B56" s="18">
        <f t="shared" si="4"/>
        <v>0.84148049999999996</v>
      </c>
      <c r="C56" s="18">
        <f t="shared" si="5"/>
        <v>2.473273370486833</v>
      </c>
      <c r="D56" s="18">
        <v>0.84148049999999996</v>
      </c>
    </row>
    <row r="57" spans="1:4" x14ac:dyDescent="0.25">
      <c r="A57" s="18">
        <v>0.1</v>
      </c>
      <c r="B57" s="18">
        <f t="shared" si="4"/>
        <v>0.92034419999999995</v>
      </c>
      <c r="C57" s="18">
        <f t="shared" si="5"/>
        <v>2.5111640974357194</v>
      </c>
      <c r="D57" s="18">
        <v>0.92034419999999995</v>
      </c>
    </row>
    <row r="58" spans="1:4" x14ac:dyDescent="0.25">
      <c r="A58" s="18">
        <v>0</v>
      </c>
      <c r="B58" s="18">
        <f t="shared" si="4"/>
        <v>1</v>
      </c>
      <c r="C58" s="18">
        <f t="shared" si="5"/>
        <v>2.549635313062423</v>
      </c>
      <c r="D58" s="18">
        <v>1</v>
      </c>
    </row>
    <row r="59" spans="1:4" x14ac:dyDescent="0.25">
      <c r="A59" s="18">
        <v>0.1</v>
      </c>
      <c r="B59" s="18">
        <f t="shared" si="4"/>
        <v>0.9203443</v>
      </c>
      <c r="C59" s="18">
        <f>IF(SUM($R$18)&gt;0,EXP(LN($R$18) + A59*SQRT($AF$21)),0.00001)</f>
        <v>2.5886959104954799</v>
      </c>
      <c r="D59" s="18">
        <v>0.9203443</v>
      </c>
    </row>
    <row r="60" spans="1:4" x14ac:dyDescent="0.25">
      <c r="A60" s="18">
        <v>0.2</v>
      </c>
      <c r="B60" s="18">
        <f t="shared" si="4"/>
        <v>0.84148049999999996</v>
      </c>
      <c r="C60" s="18">
        <f t="shared" ref="C60:C87" si="6">IF(SUM($R$18)&gt;0,EXP(LN($R$18) + A60*SQRT($AF$21)),0.00001)</f>
        <v>2.6283549191067985</v>
      </c>
      <c r="D60" s="18">
        <v>0.84148049999999996</v>
      </c>
    </row>
    <row r="61" spans="1:4" x14ac:dyDescent="0.25">
      <c r="A61" s="18">
        <v>0.3</v>
      </c>
      <c r="B61" s="18">
        <f t="shared" si="4"/>
        <v>0.76417710000000005</v>
      </c>
      <c r="C61" s="18">
        <f t="shared" si="6"/>
        <v>2.6686215065989178</v>
      </c>
      <c r="D61" s="18">
        <v>0.76417710000000005</v>
      </c>
    </row>
    <row r="62" spans="1:4" x14ac:dyDescent="0.25">
      <c r="A62" s="18">
        <v>0.4</v>
      </c>
      <c r="B62" s="18">
        <f t="shared" si="4"/>
        <v>0.6891564</v>
      </c>
      <c r="C62" s="18">
        <f t="shared" si="6"/>
        <v>2.7095049811242435</v>
      </c>
      <c r="D62" s="18">
        <v>0.6891564</v>
      </c>
    </row>
    <row r="63" spans="1:4" x14ac:dyDescent="0.25">
      <c r="A63" s="18">
        <v>0.5</v>
      </c>
      <c r="B63" s="18">
        <f t="shared" si="4"/>
        <v>0.61707489999999998</v>
      </c>
      <c r="C63" s="18">
        <f t="shared" si="6"/>
        <v>2.7510147934367488</v>
      </c>
      <c r="D63" s="18">
        <v>0.61707489999999998</v>
      </c>
    </row>
    <row r="64" spans="1:4" x14ac:dyDescent="0.25">
      <c r="A64" s="18">
        <v>0.6</v>
      </c>
      <c r="B64" s="18">
        <f t="shared" si="4"/>
        <v>0.5485061</v>
      </c>
      <c r="C64" s="18">
        <f t="shared" si="6"/>
        <v>2.7931605390766414</v>
      </c>
      <c r="D64" s="18">
        <v>0.5485061</v>
      </c>
    </row>
    <row r="65" spans="1:4" x14ac:dyDescent="0.25">
      <c r="A65" s="18">
        <v>0.7</v>
      </c>
      <c r="B65" s="18">
        <f t="shared" si="4"/>
        <v>0.4839271</v>
      </c>
      <c r="C65" s="18">
        <f t="shared" si="6"/>
        <v>2.8359519605885</v>
      </c>
      <c r="D65" s="18">
        <v>0.4839271</v>
      </c>
    </row>
    <row r="66" spans="1:4" x14ac:dyDescent="0.25">
      <c r="A66" s="18">
        <v>0.8</v>
      </c>
      <c r="B66" s="18">
        <f t="shared" si="4"/>
        <v>0.42371059999999999</v>
      </c>
      <c r="C66" s="18">
        <f t="shared" si="6"/>
        <v>2.8793989497733898</v>
      </c>
      <c r="D66" s="18">
        <v>0.42371059999999999</v>
      </c>
    </row>
    <row r="67" spans="1:4" x14ac:dyDescent="0.25">
      <c r="A67" s="18">
        <v>0.9</v>
      </c>
      <c r="B67" s="18">
        <f t="shared" si="4"/>
        <v>0.36812</v>
      </c>
      <c r="C67" s="18">
        <f t="shared" si="6"/>
        <v>2.9235115499754842</v>
      </c>
      <c r="D67" s="18">
        <v>0.36812</v>
      </c>
    </row>
    <row r="68" spans="1:4" x14ac:dyDescent="0.25">
      <c r="A68" s="18">
        <v>1</v>
      </c>
      <c r="B68" s="18">
        <f t="shared" si="4"/>
        <v>0.31731019999999999</v>
      </c>
      <c r="C68" s="18">
        <f t="shared" si="6"/>
        <v>2.9682999584037173</v>
      </c>
      <c r="D68" s="18">
        <v>0.31731019999999999</v>
      </c>
    </row>
    <row r="69" spans="1:4" x14ac:dyDescent="0.25">
      <c r="A69" s="18">
        <v>1.1000000000000001</v>
      </c>
      <c r="B69" s="18">
        <f t="shared" si="4"/>
        <v>0.27133180000000001</v>
      </c>
      <c r="C69" s="18">
        <f t="shared" si="6"/>
        <v>3.0137745284889994</v>
      </c>
      <c r="D69" s="18">
        <v>0.27133180000000001</v>
      </c>
    </row>
    <row r="70" spans="1:4" x14ac:dyDescent="0.25">
      <c r="A70" s="18">
        <v>1.2</v>
      </c>
      <c r="B70" s="18">
        <f t="shared" si="4"/>
        <v>0.23013900000000001</v>
      </c>
      <c r="C70" s="18">
        <f t="shared" si="6"/>
        <v>3.0599457722775529</v>
      </c>
      <c r="D70" s="18">
        <v>0.23013900000000001</v>
      </c>
    </row>
    <row r="71" spans="1:4" x14ac:dyDescent="0.25">
      <c r="A71" s="18">
        <v>1.3</v>
      </c>
      <c r="B71" s="18">
        <f t="shared" si="4"/>
        <v>0.19360069999999999</v>
      </c>
      <c r="C71" s="18">
        <f t="shared" si="6"/>
        <v>3.106824362860908</v>
      </c>
      <c r="D71" s="18">
        <v>0.19360069999999999</v>
      </c>
    </row>
    <row r="72" spans="1:4" x14ac:dyDescent="0.25">
      <c r="A72" s="18">
        <v>1.4</v>
      </c>
      <c r="B72" s="18">
        <f t="shared" si="4"/>
        <v>0.16151299999999999</v>
      </c>
      <c r="C72" s="18">
        <f t="shared" si="6"/>
        <v>3.1544211368431294</v>
      </c>
      <c r="D72" s="18">
        <v>0.16151299999999999</v>
      </c>
    </row>
    <row r="73" spans="1:4" x14ac:dyDescent="0.25">
      <c r="A73" s="18">
        <v>1.5</v>
      </c>
      <c r="B73" s="18">
        <f t="shared" si="4"/>
        <v>0.13361410000000001</v>
      </c>
      <c r="C73" s="18">
        <f t="shared" si="6"/>
        <v>3.2027470968458411</v>
      </c>
      <c r="D73" s="18">
        <v>0.13361410000000001</v>
      </c>
    </row>
    <row r="74" spans="1:4" x14ac:dyDescent="0.25">
      <c r="A74" s="18">
        <v>1.6</v>
      </c>
      <c r="B74" s="18">
        <f t="shared" si="4"/>
        <v>0.10959820000000001</v>
      </c>
      <c r="C74" s="18">
        <f t="shared" si="6"/>
        <v>3.2518134140516244</v>
      </c>
      <c r="D74" s="18">
        <v>0.10959820000000001</v>
      </c>
    </row>
    <row r="75" spans="1:4" x14ac:dyDescent="0.25">
      <c r="A75" s="18">
        <v>1.7</v>
      </c>
      <c r="B75" s="18">
        <f t="shared" si="4"/>
        <v>8.9130600000000004E-2</v>
      </c>
      <c r="C75" s="18">
        <f t="shared" si="6"/>
        <v>3.3016314307863865</v>
      </c>
      <c r="D75" s="18">
        <v>8.9130600000000004E-2</v>
      </c>
    </row>
    <row r="76" spans="1:4" x14ac:dyDescent="0.25">
      <c r="A76" s="18">
        <v>1.8</v>
      </c>
      <c r="B76" s="18">
        <f t="shared" si="4"/>
        <v>7.1860300000000002E-2</v>
      </c>
      <c r="C76" s="18">
        <f t="shared" si="6"/>
        <v>3.3522126631412892</v>
      </c>
      <c r="D76" s="18">
        <v>7.1860300000000002E-2</v>
      </c>
    </row>
    <row r="77" spans="1:4" x14ac:dyDescent="0.25">
      <c r="A77" s="18">
        <v>1.9</v>
      </c>
      <c r="B77" s="18">
        <f t="shared" si="4"/>
        <v>5.7432700000000003E-2</v>
      </c>
      <c r="C77" s="18">
        <f t="shared" si="6"/>
        <v>3.4035688036348422</v>
      </c>
      <c r="D77" s="18">
        <v>5.7432700000000003E-2</v>
      </c>
    </row>
    <row r="78" spans="1:4" x14ac:dyDescent="0.25">
      <c r="A78" s="18">
        <v>2</v>
      </c>
      <c r="B78" s="18">
        <f t="shared" si="4"/>
        <v>4.5499900000000003E-2</v>
      </c>
      <c r="C78" s="18">
        <f t="shared" si="6"/>
        <v>3.4557117239157855</v>
      </c>
      <c r="D78" s="18">
        <v>4.5499900000000003E-2</v>
      </c>
    </row>
    <row r="79" spans="1:4" x14ac:dyDescent="0.25">
      <c r="A79" s="18">
        <v>2.1</v>
      </c>
      <c r="B79" s="18">
        <f t="shared" si="4"/>
        <v>3.5728500000000003E-2</v>
      </c>
      <c r="C79" s="18">
        <f t="shared" si="6"/>
        <v>3.5086534775073766</v>
      </c>
      <c r="D79" s="18">
        <v>3.5728500000000003E-2</v>
      </c>
    </row>
    <row r="80" spans="1:4" x14ac:dyDescent="0.25">
      <c r="A80" s="18">
        <v>2.2000000000000002</v>
      </c>
      <c r="B80" s="18">
        <f t="shared" si="4"/>
        <v>2.7806500000000001E-2</v>
      </c>
      <c r="C80" s="18">
        <f t="shared" si="6"/>
        <v>3.5624063025937209</v>
      </c>
      <c r="D80" s="18">
        <v>2.7806500000000001E-2</v>
      </c>
    </row>
    <row r="81" spans="1:4" x14ac:dyDescent="0.25">
      <c r="A81" s="18">
        <v>2.2999999999999998</v>
      </c>
      <c r="B81" s="18">
        <f t="shared" si="4"/>
        <v>2.14478E-2</v>
      </c>
      <c r="C81" s="18">
        <f t="shared" si="6"/>
        <v>3.6169826248487893</v>
      </c>
      <c r="D81" s="18">
        <v>2.14478E-2</v>
      </c>
    </row>
    <row r="82" spans="1:4" x14ac:dyDescent="0.25">
      <c r="A82" s="18">
        <v>2.4</v>
      </c>
      <c r="B82" s="18">
        <f t="shared" si="4"/>
        <v>1.6394700000000002E-2</v>
      </c>
      <c r="C82" s="18">
        <f t="shared" si="6"/>
        <v>3.6723950603087783</v>
      </c>
      <c r="D82" s="18">
        <v>1.6394700000000002E-2</v>
      </c>
    </row>
    <row r="83" spans="1:4" x14ac:dyDescent="0.25">
      <c r="A83" s="18">
        <v>2.5</v>
      </c>
      <c r="B83" s="18">
        <f t="shared" si="4"/>
        <v>1.24189E-2</v>
      </c>
      <c r="C83" s="18">
        <f t="shared" si="6"/>
        <v>3.7286564182884701</v>
      </c>
      <c r="D83" s="18">
        <v>1.24189E-2</v>
      </c>
    </row>
    <row r="84" spans="1:4" x14ac:dyDescent="0.25">
      <c r="A84" s="18">
        <v>2.6</v>
      </c>
      <c r="B84" s="18">
        <f t="shared" si="4"/>
        <v>9.3220000000000004E-3</v>
      </c>
      <c r="C84" s="18">
        <f t="shared" si="6"/>
        <v>3.7857797043422763</v>
      </c>
      <c r="D84" s="18">
        <v>9.3220000000000004E-3</v>
      </c>
    </row>
    <row r="85" spans="1:4" x14ac:dyDescent="0.25">
      <c r="A85" s="18">
        <v>2.7</v>
      </c>
      <c r="B85" s="18">
        <f t="shared" si="4"/>
        <v>6.9335000000000004E-3</v>
      </c>
      <c r="C85" s="18">
        <f t="shared" si="6"/>
        <v>3.8437781232706425</v>
      </c>
      <c r="D85" s="18">
        <v>6.9335000000000004E-3</v>
      </c>
    </row>
    <row r="86" spans="1:4" x14ac:dyDescent="0.25">
      <c r="A86" s="18">
        <v>2.8</v>
      </c>
      <c r="B86" s="18">
        <f t="shared" si="4"/>
        <v>5.1098999999999997E-3</v>
      </c>
      <c r="C86" s="18">
        <f t="shared" si="6"/>
        <v>3.9026650821725135</v>
      </c>
      <c r="D86" s="18">
        <v>5.1098999999999997E-3</v>
      </c>
    </row>
    <row r="87" spans="1:4" x14ac:dyDescent="0.25">
      <c r="A87" s="18">
        <v>2.9</v>
      </c>
      <c r="B87" s="18">
        <f t="shared" si="4"/>
        <v>3.7312000000000001E-3</v>
      </c>
      <c r="C87" s="18">
        <f t="shared" si="6"/>
        <v>3.9624541935445587</v>
      </c>
      <c r="D87" s="18">
        <v>3.7312000000000001E-3</v>
      </c>
    </row>
  </sheetData>
  <mergeCells count="32">
    <mergeCell ref="P24:R24"/>
    <mergeCell ref="U24:V24"/>
    <mergeCell ref="AF20:AH20"/>
    <mergeCell ref="P21:R21"/>
    <mergeCell ref="U21:V21"/>
    <mergeCell ref="X21:Y21"/>
    <mergeCell ref="AF21:AH21"/>
    <mergeCell ref="J23:L23"/>
    <mergeCell ref="M23:N23"/>
    <mergeCell ref="P23:R23"/>
    <mergeCell ref="U23:V23"/>
    <mergeCell ref="P19:R19"/>
    <mergeCell ref="U19:V19"/>
    <mergeCell ref="X19:Y19"/>
    <mergeCell ref="P20:R20"/>
    <mergeCell ref="U20:V20"/>
    <mergeCell ref="X20:Y20"/>
    <mergeCell ref="M16:N16"/>
    <mergeCell ref="Q16:R16"/>
    <mergeCell ref="U16:V16"/>
    <mergeCell ref="Y16:Z16"/>
    <mergeCell ref="I18:N18"/>
    <mergeCell ref="P18:Q18"/>
    <mergeCell ref="R18:T18"/>
    <mergeCell ref="M6:N6"/>
    <mergeCell ref="Q6:R6"/>
    <mergeCell ref="U6:V6"/>
    <mergeCell ref="Y6:Z6"/>
    <mergeCell ref="M11:N11"/>
    <mergeCell ref="Q11:R11"/>
    <mergeCell ref="U11:V11"/>
    <mergeCell ref="Y11:Z11"/>
  </mergeCells>
  <pageMargins left="0.7" right="0.7" top="0.75" bottom="0.75" header="0.3" footer="0.3"/>
  <drawing r:id="rId3"/>
  <extLst>
    <ext xmlns:x14="http://schemas.microsoft.com/office/spreadsheetml/2009/9/main" uri="{CCE6A557-97BC-4b89-ADB6-D9C93CAAB3DF}">
      <x14:dataValidations xmlns:xm="http://schemas.microsoft.com/office/excel/2006/main" count="4">
        <x14:dataValidation type="whole" operator="greaterThanOrEqual" allowBlank="1" showInputMessage="1" showErrorMessage="1" errorTitle="Invalid Entry" error="Enter a whole number_x000a_greater than or equal to zero" promptTitle="ENTER:" prompt="Unexposed Controls">
          <x14:formula1>
            <xm:f>0</xm:f>
          </x14:formula1>
          <xm:sqref>Y14 JU14 TQ14 ADM14 ANI14 AXE14 BHA14 BQW14 CAS14 CKO14 CUK14 DEG14 DOC14 DXY14 EHU14 ERQ14 FBM14 FLI14 FVE14 GFA14 GOW14 GYS14 HIO14 HSK14 ICG14 IMC14 IVY14 JFU14 JPQ14 JZM14 KJI14 KTE14 LDA14 LMW14 LWS14 MGO14 MQK14 NAG14 NKC14 NTY14 ODU14 ONQ14 OXM14 PHI14 PRE14 QBA14 QKW14 QUS14 REO14 ROK14 RYG14 SIC14 SRY14 TBU14 TLQ14 TVM14 UFI14 UPE14 UZA14 VIW14 VSS14 WCO14 WMK14 WWG14 Y65550 JU65550 TQ65550 ADM65550 ANI65550 AXE65550 BHA65550 BQW65550 CAS65550 CKO65550 CUK65550 DEG65550 DOC65550 DXY65550 EHU65550 ERQ65550 FBM65550 FLI65550 FVE65550 GFA65550 GOW65550 GYS65550 HIO65550 HSK65550 ICG65550 IMC65550 IVY65550 JFU65550 JPQ65550 JZM65550 KJI65550 KTE65550 LDA65550 LMW65550 LWS65550 MGO65550 MQK65550 NAG65550 NKC65550 NTY65550 ODU65550 ONQ65550 OXM65550 PHI65550 PRE65550 QBA65550 QKW65550 QUS65550 REO65550 ROK65550 RYG65550 SIC65550 SRY65550 TBU65550 TLQ65550 TVM65550 UFI65550 UPE65550 UZA65550 VIW65550 VSS65550 WCO65550 WMK65550 WWG65550 Y131086 JU131086 TQ131086 ADM131086 ANI131086 AXE131086 BHA131086 BQW131086 CAS131086 CKO131086 CUK131086 DEG131086 DOC131086 DXY131086 EHU131086 ERQ131086 FBM131086 FLI131086 FVE131086 GFA131086 GOW131086 GYS131086 HIO131086 HSK131086 ICG131086 IMC131086 IVY131086 JFU131086 JPQ131086 JZM131086 KJI131086 KTE131086 LDA131086 LMW131086 LWS131086 MGO131086 MQK131086 NAG131086 NKC131086 NTY131086 ODU131086 ONQ131086 OXM131086 PHI131086 PRE131086 QBA131086 QKW131086 QUS131086 REO131086 ROK131086 RYG131086 SIC131086 SRY131086 TBU131086 TLQ131086 TVM131086 UFI131086 UPE131086 UZA131086 VIW131086 VSS131086 WCO131086 WMK131086 WWG131086 Y196622 JU196622 TQ196622 ADM196622 ANI196622 AXE196622 BHA196622 BQW196622 CAS196622 CKO196622 CUK196622 DEG196622 DOC196622 DXY196622 EHU196622 ERQ196622 FBM196622 FLI196622 FVE196622 GFA196622 GOW196622 GYS196622 HIO196622 HSK196622 ICG196622 IMC196622 IVY196622 JFU196622 JPQ196622 JZM196622 KJI196622 KTE196622 LDA196622 LMW196622 LWS196622 MGO196622 MQK196622 NAG196622 NKC196622 NTY196622 ODU196622 ONQ196622 OXM196622 PHI196622 PRE196622 QBA196622 QKW196622 QUS196622 REO196622 ROK196622 RYG196622 SIC196622 SRY196622 TBU196622 TLQ196622 TVM196622 UFI196622 UPE196622 UZA196622 VIW196622 VSS196622 WCO196622 WMK196622 WWG196622 Y262158 JU262158 TQ262158 ADM262158 ANI262158 AXE262158 BHA262158 BQW262158 CAS262158 CKO262158 CUK262158 DEG262158 DOC262158 DXY262158 EHU262158 ERQ262158 FBM262158 FLI262158 FVE262158 GFA262158 GOW262158 GYS262158 HIO262158 HSK262158 ICG262158 IMC262158 IVY262158 JFU262158 JPQ262158 JZM262158 KJI262158 KTE262158 LDA262158 LMW262158 LWS262158 MGO262158 MQK262158 NAG262158 NKC262158 NTY262158 ODU262158 ONQ262158 OXM262158 PHI262158 PRE262158 QBA262158 QKW262158 QUS262158 REO262158 ROK262158 RYG262158 SIC262158 SRY262158 TBU262158 TLQ262158 TVM262158 UFI262158 UPE262158 UZA262158 VIW262158 VSS262158 WCO262158 WMK262158 WWG262158 Y327694 JU327694 TQ327694 ADM327694 ANI327694 AXE327694 BHA327694 BQW327694 CAS327694 CKO327694 CUK327694 DEG327694 DOC327694 DXY327694 EHU327694 ERQ327694 FBM327694 FLI327694 FVE327694 GFA327694 GOW327694 GYS327694 HIO327694 HSK327694 ICG327694 IMC327694 IVY327694 JFU327694 JPQ327694 JZM327694 KJI327694 KTE327694 LDA327694 LMW327694 LWS327694 MGO327694 MQK327694 NAG327694 NKC327694 NTY327694 ODU327694 ONQ327694 OXM327694 PHI327694 PRE327694 QBA327694 QKW327694 QUS327694 REO327694 ROK327694 RYG327694 SIC327694 SRY327694 TBU327694 TLQ327694 TVM327694 UFI327694 UPE327694 UZA327694 VIW327694 VSS327694 WCO327694 WMK327694 WWG327694 Y393230 JU393230 TQ393230 ADM393230 ANI393230 AXE393230 BHA393230 BQW393230 CAS393230 CKO393230 CUK393230 DEG393230 DOC393230 DXY393230 EHU393230 ERQ393230 FBM393230 FLI393230 FVE393230 GFA393230 GOW393230 GYS393230 HIO393230 HSK393230 ICG393230 IMC393230 IVY393230 JFU393230 JPQ393230 JZM393230 KJI393230 KTE393230 LDA393230 LMW393230 LWS393230 MGO393230 MQK393230 NAG393230 NKC393230 NTY393230 ODU393230 ONQ393230 OXM393230 PHI393230 PRE393230 QBA393230 QKW393230 QUS393230 REO393230 ROK393230 RYG393230 SIC393230 SRY393230 TBU393230 TLQ393230 TVM393230 UFI393230 UPE393230 UZA393230 VIW393230 VSS393230 WCO393230 WMK393230 WWG393230 Y458766 JU458766 TQ458766 ADM458766 ANI458766 AXE458766 BHA458766 BQW458766 CAS458766 CKO458766 CUK458766 DEG458766 DOC458766 DXY458766 EHU458766 ERQ458766 FBM458766 FLI458766 FVE458766 GFA458766 GOW458766 GYS458766 HIO458766 HSK458766 ICG458766 IMC458766 IVY458766 JFU458766 JPQ458766 JZM458766 KJI458766 KTE458766 LDA458766 LMW458766 LWS458766 MGO458766 MQK458766 NAG458766 NKC458766 NTY458766 ODU458766 ONQ458766 OXM458766 PHI458766 PRE458766 QBA458766 QKW458766 QUS458766 REO458766 ROK458766 RYG458766 SIC458766 SRY458766 TBU458766 TLQ458766 TVM458766 UFI458766 UPE458766 UZA458766 VIW458766 VSS458766 WCO458766 WMK458766 WWG458766 Y524302 JU524302 TQ524302 ADM524302 ANI524302 AXE524302 BHA524302 BQW524302 CAS524302 CKO524302 CUK524302 DEG524302 DOC524302 DXY524302 EHU524302 ERQ524302 FBM524302 FLI524302 FVE524302 GFA524302 GOW524302 GYS524302 HIO524302 HSK524302 ICG524302 IMC524302 IVY524302 JFU524302 JPQ524302 JZM524302 KJI524302 KTE524302 LDA524302 LMW524302 LWS524302 MGO524302 MQK524302 NAG524302 NKC524302 NTY524302 ODU524302 ONQ524302 OXM524302 PHI524302 PRE524302 QBA524302 QKW524302 QUS524302 REO524302 ROK524302 RYG524302 SIC524302 SRY524302 TBU524302 TLQ524302 TVM524302 UFI524302 UPE524302 UZA524302 VIW524302 VSS524302 WCO524302 WMK524302 WWG524302 Y589838 JU589838 TQ589838 ADM589838 ANI589838 AXE589838 BHA589838 BQW589838 CAS589838 CKO589838 CUK589838 DEG589838 DOC589838 DXY589838 EHU589838 ERQ589838 FBM589838 FLI589838 FVE589838 GFA589838 GOW589838 GYS589838 HIO589838 HSK589838 ICG589838 IMC589838 IVY589838 JFU589838 JPQ589838 JZM589838 KJI589838 KTE589838 LDA589838 LMW589838 LWS589838 MGO589838 MQK589838 NAG589838 NKC589838 NTY589838 ODU589838 ONQ589838 OXM589838 PHI589838 PRE589838 QBA589838 QKW589838 QUS589838 REO589838 ROK589838 RYG589838 SIC589838 SRY589838 TBU589838 TLQ589838 TVM589838 UFI589838 UPE589838 UZA589838 VIW589838 VSS589838 WCO589838 WMK589838 WWG589838 Y655374 JU655374 TQ655374 ADM655374 ANI655374 AXE655374 BHA655374 BQW655374 CAS655374 CKO655374 CUK655374 DEG655374 DOC655374 DXY655374 EHU655374 ERQ655374 FBM655374 FLI655374 FVE655374 GFA655374 GOW655374 GYS655374 HIO655374 HSK655374 ICG655374 IMC655374 IVY655374 JFU655374 JPQ655374 JZM655374 KJI655374 KTE655374 LDA655374 LMW655374 LWS655374 MGO655374 MQK655374 NAG655374 NKC655374 NTY655374 ODU655374 ONQ655374 OXM655374 PHI655374 PRE655374 QBA655374 QKW655374 QUS655374 REO655374 ROK655374 RYG655374 SIC655374 SRY655374 TBU655374 TLQ655374 TVM655374 UFI655374 UPE655374 UZA655374 VIW655374 VSS655374 WCO655374 WMK655374 WWG655374 Y720910 JU720910 TQ720910 ADM720910 ANI720910 AXE720910 BHA720910 BQW720910 CAS720910 CKO720910 CUK720910 DEG720910 DOC720910 DXY720910 EHU720910 ERQ720910 FBM720910 FLI720910 FVE720910 GFA720910 GOW720910 GYS720910 HIO720910 HSK720910 ICG720910 IMC720910 IVY720910 JFU720910 JPQ720910 JZM720910 KJI720910 KTE720910 LDA720910 LMW720910 LWS720910 MGO720910 MQK720910 NAG720910 NKC720910 NTY720910 ODU720910 ONQ720910 OXM720910 PHI720910 PRE720910 QBA720910 QKW720910 QUS720910 REO720910 ROK720910 RYG720910 SIC720910 SRY720910 TBU720910 TLQ720910 TVM720910 UFI720910 UPE720910 UZA720910 VIW720910 VSS720910 WCO720910 WMK720910 WWG720910 Y786446 JU786446 TQ786446 ADM786446 ANI786446 AXE786446 BHA786446 BQW786446 CAS786446 CKO786446 CUK786446 DEG786446 DOC786446 DXY786446 EHU786446 ERQ786446 FBM786446 FLI786446 FVE786446 GFA786446 GOW786446 GYS786446 HIO786446 HSK786446 ICG786446 IMC786446 IVY786446 JFU786446 JPQ786446 JZM786446 KJI786446 KTE786446 LDA786446 LMW786446 LWS786446 MGO786446 MQK786446 NAG786446 NKC786446 NTY786446 ODU786446 ONQ786446 OXM786446 PHI786446 PRE786446 QBA786446 QKW786446 QUS786446 REO786446 ROK786446 RYG786446 SIC786446 SRY786446 TBU786446 TLQ786446 TVM786446 UFI786446 UPE786446 UZA786446 VIW786446 VSS786446 WCO786446 WMK786446 WWG786446 Y851982 JU851982 TQ851982 ADM851982 ANI851982 AXE851982 BHA851982 BQW851982 CAS851982 CKO851982 CUK851982 DEG851982 DOC851982 DXY851982 EHU851982 ERQ851982 FBM851982 FLI851982 FVE851982 GFA851982 GOW851982 GYS851982 HIO851982 HSK851982 ICG851982 IMC851982 IVY851982 JFU851982 JPQ851982 JZM851982 KJI851982 KTE851982 LDA851982 LMW851982 LWS851982 MGO851982 MQK851982 NAG851982 NKC851982 NTY851982 ODU851982 ONQ851982 OXM851982 PHI851982 PRE851982 QBA851982 QKW851982 QUS851982 REO851982 ROK851982 RYG851982 SIC851982 SRY851982 TBU851982 TLQ851982 TVM851982 UFI851982 UPE851982 UZA851982 VIW851982 VSS851982 WCO851982 WMK851982 WWG851982 Y917518 JU917518 TQ917518 ADM917518 ANI917518 AXE917518 BHA917518 BQW917518 CAS917518 CKO917518 CUK917518 DEG917518 DOC917518 DXY917518 EHU917518 ERQ917518 FBM917518 FLI917518 FVE917518 GFA917518 GOW917518 GYS917518 HIO917518 HSK917518 ICG917518 IMC917518 IVY917518 JFU917518 JPQ917518 JZM917518 KJI917518 KTE917518 LDA917518 LMW917518 LWS917518 MGO917518 MQK917518 NAG917518 NKC917518 NTY917518 ODU917518 ONQ917518 OXM917518 PHI917518 PRE917518 QBA917518 QKW917518 QUS917518 REO917518 ROK917518 RYG917518 SIC917518 SRY917518 TBU917518 TLQ917518 TVM917518 UFI917518 UPE917518 UZA917518 VIW917518 VSS917518 WCO917518 WMK917518 WWG917518 Y983054 JU983054 TQ983054 ADM983054 ANI983054 AXE983054 BHA983054 BQW983054 CAS983054 CKO983054 CUK983054 DEG983054 DOC983054 DXY983054 EHU983054 ERQ983054 FBM983054 FLI983054 FVE983054 GFA983054 GOW983054 GYS983054 HIO983054 HSK983054 ICG983054 IMC983054 IVY983054 JFU983054 JPQ983054 JZM983054 KJI983054 KTE983054 LDA983054 LMW983054 LWS983054 MGO983054 MQK983054 NAG983054 NKC983054 NTY983054 ODU983054 ONQ983054 OXM983054 PHI983054 PRE983054 QBA983054 QKW983054 QUS983054 REO983054 ROK983054 RYG983054 SIC983054 SRY983054 TBU983054 TLQ983054 TVM983054 UFI983054 UPE983054 UZA983054 VIW983054 VSS983054 WCO983054 WMK983054 WWG983054 M14 JI14 TE14 ADA14 AMW14 AWS14 BGO14 BQK14 CAG14 CKC14 CTY14 DDU14 DNQ14 DXM14 EHI14 ERE14 FBA14 FKW14 FUS14 GEO14 GOK14 GYG14 HIC14 HRY14 IBU14 ILQ14 IVM14 JFI14 JPE14 JZA14 KIW14 KSS14 LCO14 LMK14 LWG14 MGC14 MPY14 MZU14 NJQ14 NTM14 ODI14 ONE14 OXA14 PGW14 PQS14 QAO14 QKK14 QUG14 REC14 RNY14 RXU14 SHQ14 SRM14 TBI14 TLE14 TVA14 UEW14 UOS14 UYO14 VIK14 VSG14 WCC14 WLY14 WVU14 M65550 JI65550 TE65550 ADA65550 AMW65550 AWS65550 BGO65550 BQK65550 CAG65550 CKC65550 CTY65550 DDU65550 DNQ65550 DXM65550 EHI65550 ERE65550 FBA65550 FKW65550 FUS65550 GEO65550 GOK65550 GYG65550 HIC65550 HRY65550 IBU65550 ILQ65550 IVM65550 JFI65550 JPE65550 JZA65550 KIW65550 KSS65550 LCO65550 LMK65550 LWG65550 MGC65550 MPY65550 MZU65550 NJQ65550 NTM65550 ODI65550 ONE65550 OXA65550 PGW65550 PQS65550 QAO65550 QKK65550 QUG65550 REC65550 RNY65550 RXU65550 SHQ65550 SRM65550 TBI65550 TLE65550 TVA65550 UEW65550 UOS65550 UYO65550 VIK65550 VSG65550 WCC65550 WLY65550 WVU65550 M131086 JI131086 TE131086 ADA131086 AMW131086 AWS131086 BGO131086 BQK131086 CAG131086 CKC131086 CTY131086 DDU131086 DNQ131086 DXM131086 EHI131086 ERE131086 FBA131086 FKW131086 FUS131086 GEO131086 GOK131086 GYG131086 HIC131086 HRY131086 IBU131086 ILQ131086 IVM131086 JFI131086 JPE131086 JZA131086 KIW131086 KSS131086 LCO131086 LMK131086 LWG131086 MGC131086 MPY131086 MZU131086 NJQ131086 NTM131086 ODI131086 ONE131086 OXA131086 PGW131086 PQS131086 QAO131086 QKK131086 QUG131086 REC131086 RNY131086 RXU131086 SHQ131086 SRM131086 TBI131086 TLE131086 TVA131086 UEW131086 UOS131086 UYO131086 VIK131086 VSG131086 WCC131086 WLY131086 WVU131086 M196622 JI196622 TE196622 ADA196622 AMW196622 AWS196622 BGO196622 BQK196622 CAG196622 CKC196622 CTY196622 DDU196622 DNQ196622 DXM196622 EHI196622 ERE196622 FBA196622 FKW196622 FUS196622 GEO196622 GOK196622 GYG196622 HIC196622 HRY196622 IBU196622 ILQ196622 IVM196622 JFI196622 JPE196622 JZA196622 KIW196622 KSS196622 LCO196622 LMK196622 LWG196622 MGC196622 MPY196622 MZU196622 NJQ196622 NTM196622 ODI196622 ONE196622 OXA196622 PGW196622 PQS196622 QAO196622 QKK196622 QUG196622 REC196622 RNY196622 RXU196622 SHQ196622 SRM196622 TBI196622 TLE196622 TVA196622 UEW196622 UOS196622 UYO196622 VIK196622 VSG196622 WCC196622 WLY196622 WVU196622 M262158 JI262158 TE262158 ADA262158 AMW262158 AWS262158 BGO262158 BQK262158 CAG262158 CKC262158 CTY262158 DDU262158 DNQ262158 DXM262158 EHI262158 ERE262158 FBA262158 FKW262158 FUS262158 GEO262158 GOK262158 GYG262158 HIC262158 HRY262158 IBU262158 ILQ262158 IVM262158 JFI262158 JPE262158 JZA262158 KIW262158 KSS262158 LCO262158 LMK262158 LWG262158 MGC262158 MPY262158 MZU262158 NJQ262158 NTM262158 ODI262158 ONE262158 OXA262158 PGW262158 PQS262158 QAO262158 QKK262158 QUG262158 REC262158 RNY262158 RXU262158 SHQ262158 SRM262158 TBI262158 TLE262158 TVA262158 UEW262158 UOS262158 UYO262158 VIK262158 VSG262158 WCC262158 WLY262158 WVU262158 M327694 JI327694 TE327694 ADA327694 AMW327694 AWS327694 BGO327694 BQK327694 CAG327694 CKC327694 CTY327694 DDU327694 DNQ327694 DXM327694 EHI327694 ERE327694 FBA327694 FKW327694 FUS327694 GEO327694 GOK327694 GYG327694 HIC327694 HRY327694 IBU327694 ILQ327694 IVM327694 JFI327694 JPE327694 JZA327694 KIW327694 KSS327694 LCO327694 LMK327694 LWG327694 MGC327694 MPY327694 MZU327694 NJQ327694 NTM327694 ODI327694 ONE327694 OXA327694 PGW327694 PQS327694 QAO327694 QKK327694 QUG327694 REC327694 RNY327694 RXU327694 SHQ327694 SRM327694 TBI327694 TLE327694 TVA327694 UEW327694 UOS327694 UYO327694 VIK327694 VSG327694 WCC327694 WLY327694 WVU327694 M393230 JI393230 TE393230 ADA393230 AMW393230 AWS393230 BGO393230 BQK393230 CAG393230 CKC393230 CTY393230 DDU393230 DNQ393230 DXM393230 EHI393230 ERE393230 FBA393230 FKW393230 FUS393230 GEO393230 GOK393230 GYG393230 HIC393230 HRY393230 IBU393230 ILQ393230 IVM393230 JFI393230 JPE393230 JZA393230 KIW393230 KSS393230 LCO393230 LMK393230 LWG393230 MGC393230 MPY393230 MZU393230 NJQ393230 NTM393230 ODI393230 ONE393230 OXA393230 PGW393230 PQS393230 QAO393230 QKK393230 QUG393230 REC393230 RNY393230 RXU393230 SHQ393230 SRM393230 TBI393230 TLE393230 TVA393230 UEW393230 UOS393230 UYO393230 VIK393230 VSG393230 WCC393230 WLY393230 WVU393230 M458766 JI458766 TE458766 ADA458766 AMW458766 AWS458766 BGO458766 BQK458766 CAG458766 CKC458766 CTY458766 DDU458766 DNQ458766 DXM458766 EHI458766 ERE458766 FBA458766 FKW458766 FUS458766 GEO458766 GOK458766 GYG458766 HIC458766 HRY458766 IBU458766 ILQ458766 IVM458766 JFI458766 JPE458766 JZA458766 KIW458766 KSS458766 LCO458766 LMK458766 LWG458766 MGC458766 MPY458766 MZU458766 NJQ458766 NTM458766 ODI458766 ONE458766 OXA458766 PGW458766 PQS458766 QAO458766 QKK458766 QUG458766 REC458766 RNY458766 RXU458766 SHQ458766 SRM458766 TBI458766 TLE458766 TVA458766 UEW458766 UOS458766 UYO458766 VIK458766 VSG458766 WCC458766 WLY458766 WVU458766 M524302 JI524302 TE524302 ADA524302 AMW524302 AWS524302 BGO524302 BQK524302 CAG524302 CKC524302 CTY524302 DDU524302 DNQ524302 DXM524302 EHI524302 ERE524302 FBA524302 FKW524302 FUS524302 GEO524302 GOK524302 GYG524302 HIC524302 HRY524302 IBU524302 ILQ524302 IVM524302 JFI524302 JPE524302 JZA524302 KIW524302 KSS524302 LCO524302 LMK524302 LWG524302 MGC524302 MPY524302 MZU524302 NJQ524302 NTM524302 ODI524302 ONE524302 OXA524302 PGW524302 PQS524302 QAO524302 QKK524302 QUG524302 REC524302 RNY524302 RXU524302 SHQ524302 SRM524302 TBI524302 TLE524302 TVA524302 UEW524302 UOS524302 UYO524302 VIK524302 VSG524302 WCC524302 WLY524302 WVU524302 M589838 JI589838 TE589838 ADA589838 AMW589838 AWS589838 BGO589838 BQK589838 CAG589838 CKC589838 CTY589838 DDU589838 DNQ589838 DXM589838 EHI589838 ERE589838 FBA589838 FKW589838 FUS589838 GEO589838 GOK589838 GYG589838 HIC589838 HRY589838 IBU589838 ILQ589838 IVM589838 JFI589838 JPE589838 JZA589838 KIW589838 KSS589838 LCO589838 LMK589838 LWG589838 MGC589838 MPY589838 MZU589838 NJQ589838 NTM589838 ODI589838 ONE589838 OXA589838 PGW589838 PQS589838 QAO589838 QKK589838 QUG589838 REC589838 RNY589838 RXU589838 SHQ589838 SRM589838 TBI589838 TLE589838 TVA589838 UEW589838 UOS589838 UYO589838 VIK589838 VSG589838 WCC589838 WLY589838 WVU589838 M655374 JI655374 TE655374 ADA655374 AMW655374 AWS655374 BGO655374 BQK655374 CAG655374 CKC655374 CTY655374 DDU655374 DNQ655374 DXM655374 EHI655374 ERE655374 FBA655374 FKW655374 FUS655374 GEO655374 GOK655374 GYG655374 HIC655374 HRY655374 IBU655374 ILQ655374 IVM655374 JFI655374 JPE655374 JZA655374 KIW655374 KSS655374 LCO655374 LMK655374 LWG655374 MGC655374 MPY655374 MZU655374 NJQ655374 NTM655374 ODI655374 ONE655374 OXA655374 PGW655374 PQS655374 QAO655374 QKK655374 QUG655374 REC655374 RNY655374 RXU655374 SHQ655374 SRM655374 TBI655374 TLE655374 TVA655374 UEW655374 UOS655374 UYO655374 VIK655374 VSG655374 WCC655374 WLY655374 WVU655374 M720910 JI720910 TE720910 ADA720910 AMW720910 AWS720910 BGO720910 BQK720910 CAG720910 CKC720910 CTY720910 DDU720910 DNQ720910 DXM720910 EHI720910 ERE720910 FBA720910 FKW720910 FUS720910 GEO720910 GOK720910 GYG720910 HIC720910 HRY720910 IBU720910 ILQ720910 IVM720910 JFI720910 JPE720910 JZA720910 KIW720910 KSS720910 LCO720910 LMK720910 LWG720910 MGC720910 MPY720910 MZU720910 NJQ720910 NTM720910 ODI720910 ONE720910 OXA720910 PGW720910 PQS720910 QAO720910 QKK720910 QUG720910 REC720910 RNY720910 RXU720910 SHQ720910 SRM720910 TBI720910 TLE720910 TVA720910 UEW720910 UOS720910 UYO720910 VIK720910 VSG720910 WCC720910 WLY720910 WVU720910 M786446 JI786446 TE786446 ADA786446 AMW786446 AWS786446 BGO786446 BQK786446 CAG786446 CKC786446 CTY786446 DDU786446 DNQ786446 DXM786446 EHI786446 ERE786446 FBA786446 FKW786446 FUS786446 GEO786446 GOK786446 GYG786446 HIC786446 HRY786446 IBU786446 ILQ786446 IVM786446 JFI786446 JPE786446 JZA786446 KIW786446 KSS786446 LCO786446 LMK786446 LWG786446 MGC786446 MPY786446 MZU786446 NJQ786446 NTM786446 ODI786446 ONE786446 OXA786446 PGW786446 PQS786446 QAO786446 QKK786446 QUG786446 REC786446 RNY786446 RXU786446 SHQ786446 SRM786446 TBI786446 TLE786446 TVA786446 UEW786446 UOS786446 UYO786446 VIK786446 VSG786446 WCC786446 WLY786446 WVU786446 M851982 JI851982 TE851982 ADA851982 AMW851982 AWS851982 BGO851982 BQK851982 CAG851982 CKC851982 CTY851982 DDU851982 DNQ851982 DXM851982 EHI851982 ERE851982 FBA851982 FKW851982 FUS851982 GEO851982 GOK851982 GYG851982 HIC851982 HRY851982 IBU851982 ILQ851982 IVM851982 JFI851982 JPE851982 JZA851982 KIW851982 KSS851982 LCO851982 LMK851982 LWG851982 MGC851982 MPY851982 MZU851982 NJQ851982 NTM851982 ODI851982 ONE851982 OXA851982 PGW851982 PQS851982 QAO851982 QKK851982 QUG851982 REC851982 RNY851982 RXU851982 SHQ851982 SRM851982 TBI851982 TLE851982 TVA851982 UEW851982 UOS851982 UYO851982 VIK851982 VSG851982 WCC851982 WLY851982 WVU851982 M917518 JI917518 TE917518 ADA917518 AMW917518 AWS917518 BGO917518 BQK917518 CAG917518 CKC917518 CTY917518 DDU917518 DNQ917518 DXM917518 EHI917518 ERE917518 FBA917518 FKW917518 FUS917518 GEO917518 GOK917518 GYG917518 HIC917518 HRY917518 IBU917518 ILQ917518 IVM917518 JFI917518 JPE917518 JZA917518 KIW917518 KSS917518 LCO917518 LMK917518 LWG917518 MGC917518 MPY917518 MZU917518 NJQ917518 NTM917518 ODI917518 ONE917518 OXA917518 PGW917518 PQS917518 QAO917518 QKK917518 QUG917518 REC917518 RNY917518 RXU917518 SHQ917518 SRM917518 TBI917518 TLE917518 TVA917518 UEW917518 UOS917518 UYO917518 VIK917518 VSG917518 WCC917518 WLY917518 WVU917518 M983054 JI983054 TE983054 ADA983054 AMW983054 AWS983054 BGO983054 BQK983054 CAG983054 CKC983054 CTY983054 DDU983054 DNQ983054 DXM983054 EHI983054 ERE983054 FBA983054 FKW983054 FUS983054 GEO983054 GOK983054 GYG983054 HIC983054 HRY983054 IBU983054 ILQ983054 IVM983054 JFI983054 JPE983054 JZA983054 KIW983054 KSS983054 LCO983054 LMK983054 LWG983054 MGC983054 MPY983054 MZU983054 NJQ983054 NTM983054 ODI983054 ONE983054 OXA983054 PGW983054 PQS983054 QAO983054 QKK983054 QUG983054 REC983054 RNY983054 RXU983054 SHQ983054 SRM983054 TBI983054 TLE983054 TVA983054 UEW983054 UOS983054 UYO983054 VIK983054 VSG983054 WCC983054 WLY983054 WVU983054 Y9 JU9 TQ9 ADM9 ANI9 AXE9 BHA9 BQW9 CAS9 CKO9 CUK9 DEG9 DOC9 DXY9 EHU9 ERQ9 FBM9 FLI9 FVE9 GFA9 GOW9 GYS9 HIO9 HSK9 ICG9 IMC9 IVY9 JFU9 JPQ9 JZM9 KJI9 KTE9 LDA9 LMW9 LWS9 MGO9 MQK9 NAG9 NKC9 NTY9 ODU9 ONQ9 OXM9 PHI9 PRE9 QBA9 QKW9 QUS9 REO9 ROK9 RYG9 SIC9 SRY9 TBU9 TLQ9 TVM9 UFI9 UPE9 UZA9 VIW9 VSS9 WCO9 WMK9 WWG9 Y65546 JU65546 TQ65546 ADM65546 ANI65546 AXE65546 BHA65546 BQW65546 CAS65546 CKO65546 CUK65546 DEG65546 DOC65546 DXY65546 EHU65546 ERQ65546 FBM65546 FLI65546 FVE65546 GFA65546 GOW65546 GYS65546 HIO65546 HSK65546 ICG65546 IMC65546 IVY65546 JFU65546 JPQ65546 JZM65546 KJI65546 KTE65546 LDA65546 LMW65546 LWS65546 MGO65546 MQK65546 NAG65546 NKC65546 NTY65546 ODU65546 ONQ65546 OXM65546 PHI65546 PRE65546 QBA65546 QKW65546 QUS65546 REO65546 ROK65546 RYG65546 SIC65546 SRY65546 TBU65546 TLQ65546 TVM65546 UFI65546 UPE65546 UZA65546 VIW65546 VSS65546 WCO65546 WMK65546 WWG65546 Y131082 JU131082 TQ131082 ADM131082 ANI131082 AXE131082 BHA131082 BQW131082 CAS131082 CKO131082 CUK131082 DEG131082 DOC131082 DXY131082 EHU131082 ERQ131082 FBM131082 FLI131082 FVE131082 GFA131082 GOW131082 GYS131082 HIO131082 HSK131082 ICG131082 IMC131082 IVY131082 JFU131082 JPQ131082 JZM131082 KJI131082 KTE131082 LDA131082 LMW131082 LWS131082 MGO131082 MQK131082 NAG131082 NKC131082 NTY131082 ODU131082 ONQ131082 OXM131082 PHI131082 PRE131082 QBA131082 QKW131082 QUS131082 REO131082 ROK131082 RYG131082 SIC131082 SRY131082 TBU131082 TLQ131082 TVM131082 UFI131082 UPE131082 UZA131082 VIW131082 VSS131082 WCO131082 WMK131082 WWG131082 Y196618 JU196618 TQ196618 ADM196618 ANI196618 AXE196618 BHA196618 BQW196618 CAS196618 CKO196618 CUK196618 DEG196618 DOC196618 DXY196618 EHU196618 ERQ196618 FBM196618 FLI196618 FVE196618 GFA196618 GOW196618 GYS196618 HIO196618 HSK196618 ICG196618 IMC196618 IVY196618 JFU196618 JPQ196618 JZM196618 KJI196618 KTE196618 LDA196618 LMW196618 LWS196618 MGO196618 MQK196618 NAG196618 NKC196618 NTY196618 ODU196618 ONQ196618 OXM196618 PHI196618 PRE196618 QBA196618 QKW196618 QUS196618 REO196618 ROK196618 RYG196618 SIC196618 SRY196618 TBU196618 TLQ196618 TVM196618 UFI196618 UPE196618 UZA196618 VIW196618 VSS196618 WCO196618 WMK196618 WWG196618 Y262154 JU262154 TQ262154 ADM262154 ANI262154 AXE262154 BHA262154 BQW262154 CAS262154 CKO262154 CUK262154 DEG262154 DOC262154 DXY262154 EHU262154 ERQ262154 FBM262154 FLI262154 FVE262154 GFA262154 GOW262154 GYS262154 HIO262154 HSK262154 ICG262154 IMC262154 IVY262154 JFU262154 JPQ262154 JZM262154 KJI262154 KTE262154 LDA262154 LMW262154 LWS262154 MGO262154 MQK262154 NAG262154 NKC262154 NTY262154 ODU262154 ONQ262154 OXM262154 PHI262154 PRE262154 QBA262154 QKW262154 QUS262154 REO262154 ROK262154 RYG262154 SIC262154 SRY262154 TBU262154 TLQ262154 TVM262154 UFI262154 UPE262154 UZA262154 VIW262154 VSS262154 WCO262154 WMK262154 WWG262154 Y327690 JU327690 TQ327690 ADM327690 ANI327690 AXE327690 BHA327690 BQW327690 CAS327690 CKO327690 CUK327690 DEG327690 DOC327690 DXY327690 EHU327690 ERQ327690 FBM327690 FLI327690 FVE327690 GFA327690 GOW327690 GYS327690 HIO327690 HSK327690 ICG327690 IMC327690 IVY327690 JFU327690 JPQ327690 JZM327690 KJI327690 KTE327690 LDA327690 LMW327690 LWS327690 MGO327690 MQK327690 NAG327690 NKC327690 NTY327690 ODU327690 ONQ327690 OXM327690 PHI327690 PRE327690 QBA327690 QKW327690 QUS327690 REO327690 ROK327690 RYG327690 SIC327690 SRY327690 TBU327690 TLQ327690 TVM327690 UFI327690 UPE327690 UZA327690 VIW327690 VSS327690 WCO327690 WMK327690 WWG327690 Y393226 JU393226 TQ393226 ADM393226 ANI393226 AXE393226 BHA393226 BQW393226 CAS393226 CKO393226 CUK393226 DEG393226 DOC393226 DXY393226 EHU393226 ERQ393226 FBM393226 FLI393226 FVE393226 GFA393226 GOW393226 GYS393226 HIO393226 HSK393226 ICG393226 IMC393226 IVY393226 JFU393226 JPQ393226 JZM393226 KJI393226 KTE393226 LDA393226 LMW393226 LWS393226 MGO393226 MQK393226 NAG393226 NKC393226 NTY393226 ODU393226 ONQ393226 OXM393226 PHI393226 PRE393226 QBA393226 QKW393226 QUS393226 REO393226 ROK393226 RYG393226 SIC393226 SRY393226 TBU393226 TLQ393226 TVM393226 UFI393226 UPE393226 UZA393226 VIW393226 VSS393226 WCO393226 WMK393226 WWG393226 Y458762 JU458762 TQ458762 ADM458762 ANI458762 AXE458762 BHA458762 BQW458762 CAS458762 CKO458762 CUK458762 DEG458762 DOC458762 DXY458762 EHU458762 ERQ458762 FBM458762 FLI458762 FVE458762 GFA458762 GOW458762 GYS458762 HIO458762 HSK458762 ICG458762 IMC458762 IVY458762 JFU458762 JPQ458762 JZM458762 KJI458762 KTE458762 LDA458762 LMW458762 LWS458762 MGO458762 MQK458762 NAG458762 NKC458762 NTY458762 ODU458762 ONQ458762 OXM458762 PHI458762 PRE458762 QBA458762 QKW458762 QUS458762 REO458762 ROK458762 RYG458762 SIC458762 SRY458762 TBU458762 TLQ458762 TVM458762 UFI458762 UPE458762 UZA458762 VIW458762 VSS458762 WCO458762 WMK458762 WWG458762 Y524298 JU524298 TQ524298 ADM524298 ANI524298 AXE524298 BHA524298 BQW524298 CAS524298 CKO524298 CUK524298 DEG524298 DOC524298 DXY524298 EHU524298 ERQ524298 FBM524298 FLI524298 FVE524298 GFA524298 GOW524298 GYS524298 HIO524298 HSK524298 ICG524298 IMC524298 IVY524298 JFU524298 JPQ524298 JZM524298 KJI524298 KTE524298 LDA524298 LMW524298 LWS524298 MGO524298 MQK524298 NAG524298 NKC524298 NTY524298 ODU524298 ONQ524298 OXM524298 PHI524298 PRE524298 QBA524298 QKW524298 QUS524298 REO524298 ROK524298 RYG524298 SIC524298 SRY524298 TBU524298 TLQ524298 TVM524298 UFI524298 UPE524298 UZA524298 VIW524298 VSS524298 WCO524298 WMK524298 WWG524298 Y589834 JU589834 TQ589834 ADM589834 ANI589834 AXE589834 BHA589834 BQW589834 CAS589834 CKO589834 CUK589834 DEG589834 DOC589834 DXY589834 EHU589834 ERQ589834 FBM589834 FLI589834 FVE589834 GFA589834 GOW589834 GYS589834 HIO589834 HSK589834 ICG589834 IMC589834 IVY589834 JFU589834 JPQ589834 JZM589834 KJI589834 KTE589834 LDA589834 LMW589834 LWS589834 MGO589834 MQK589834 NAG589834 NKC589834 NTY589834 ODU589834 ONQ589834 OXM589834 PHI589834 PRE589834 QBA589834 QKW589834 QUS589834 REO589834 ROK589834 RYG589834 SIC589834 SRY589834 TBU589834 TLQ589834 TVM589834 UFI589834 UPE589834 UZA589834 VIW589834 VSS589834 WCO589834 WMK589834 WWG589834 Y655370 JU655370 TQ655370 ADM655370 ANI655370 AXE655370 BHA655370 BQW655370 CAS655370 CKO655370 CUK655370 DEG655370 DOC655370 DXY655370 EHU655370 ERQ655370 FBM655370 FLI655370 FVE655370 GFA655370 GOW655370 GYS655370 HIO655370 HSK655370 ICG655370 IMC655370 IVY655370 JFU655370 JPQ655370 JZM655370 KJI655370 KTE655370 LDA655370 LMW655370 LWS655370 MGO655370 MQK655370 NAG655370 NKC655370 NTY655370 ODU655370 ONQ655370 OXM655370 PHI655370 PRE655370 QBA655370 QKW655370 QUS655370 REO655370 ROK655370 RYG655370 SIC655370 SRY655370 TBU655370 TLQ655370 TVM655370 UFI655370 UPE655370 UZA655370 VIW655370 VSS655370 WCO655370 WMK655370 WWG655370 Y720906 JU720906 TQ720906 ADM720906 ANI720906 AXE720906 BHA720906 BQW720906 CAS720906 CKO720906 CUK720906 DEG720906 DOC720906 DXY720906 EHU720906 ERQ720906 FBM720906 FLI720906 FVE720906 GFA720906 GOW720906 GYS720906 HIO720906 HSK720906 ICG720906 IMC720906 IVY720906 JFU720906 JPQ720906 JZM720906 KJI720906 KTE720906 LDA720906 LMW720906 LWS720906 MGO720906 MQK720906 NAG720906 NKC720906 NTY720906 ODU720906 ONQ720906 OXM720906 PHI720906 PRE720906 QBA720906 QKW720906 QUS720906 REO720906 ROK720906 RYG720906 SIC720906 SRY720906 TBU720906 TLQ720906 TVM720906 UFI720906 UPE720906 UZA720906 VIW720906 VSS720906 WCO720906 WMK720906 WWG720906 Y786442 JU786442 TQ786442 ADM786442 ANI786442 AXE786442 BHA786442 BQW786442 CAS786442 CKO786442 CUK786442 DEG786442 DOC786442 DXY786442 EHU786442 ERQ786442 FBM786442 FLI786442 FVE786442 GFA786442 GOW786442 GYS786442 HIO786442 HSK786442 ICG786442 IMC786442 IVY786442 JFU786442 JPQ786442 JZM786442 KJI786442 KTE786442 LDA786442 LMW786442 LWS786442 MGO786442 MQK786442 NAG786442 NKC786442 NTY786442 ODU786442 ONQ786442 OXM786442 PHI786442 PRE786442 QBA786442 QKW786442 QUS786442 REO786442 ROK786442 RYG786442 SIC786442 SRY786442 TBU786442 TLQ786442 TVM786442 UFI786442 UPE786442 UZA786442 VIW786442 VSS786442 WCO786442 WMK786442 WWG786442 Y851978 JU851978 TQ851978 ADM851978 ANI851978 AXE851978 BHA851978 BQW851978 CAS851978 CKO851978 CUK851978 DEG851978 DOC851978 DXY851978 EHU851978 ERQ851978 FBM851978 FLI851978 FVE851978 GFA851978 GOW851978 GYS851978 HIO851978 HSK851978 ICG851978 IMC851978 IVY851978 JFU851978 JPQ851978 JZM851978 KJI851978 KTE851978 LDA851978 LMW851978 LWS851978 MGO851978 MQK851978 NAG851978 NKC851978 NTY851978 ODU851978 ONQ851978 OXM851978 PHI851978 PRE851978 QBA851978 QKW851978 QUS851978 REO851978 ROK851978 RYG851978 SIC851978 SRY851978 TBU851978 TLQ851978 TVM851978 UFI851978 UPE851978 UZA851978 VIW851978 VSS851978 WCO851978 WMK851978 WWG851978 Y917514 JU917514 TQ917514 ADM917514 ANI917514 AXE917514 BHA917514 BQW917514 CAS917514 CKO917514 CUK917514 DEG917514 DOC917514 DXY917514 EHU917514 ERQ917514 FBM917514 FLI917514 FVE917514 GFA917514 GOW917514 GYS917514 HIO917514 HSK917514 ICG917514 IMC917514 IVY917514 JFU917514 JPQ917514 JZM917514 KJI917514 KTE917514 LDA917514 LMW917514 LWS917514 MGO917514 MQK917514 NAG917514 NKC917514 NTY917514 ODU917514 ONQ917514 OXM917514 PHI917514 PRE917514 QBA917514 QKW917514 QUS917514 REO917514 ROK917514 RYG917514 SIC917514 SRY917514 TBU917514 TLQ917514 TVM917514 UFI917514 UPE917514 UZA917514 VIW917514 VSS917514 WCO917514 WMK917514 WWG917514 Y983050 JU983050 TQ983050 ADM983050 ANI983050 AXE983050 BHA983050 BQW983050 CAS983050 CKO983050 CUK983050 DEG983050 DOC983050 DXY983050 EHU983050 ERQ983050 FBM983050 FLI983050 FVE983050 GFA983050 GOW983050 GYS983050 HIO983050 HSK983050 ICG983050 IMC983050 IVY983050 JFU983050 JPQ983050 JZM983050 KJI983050 KTE983050 LDA983050 LMW983050 LWS983050 MGO983050 MQK983050 NAG983050 NKC983050 NTY983050 ODU983050 ONQ983050 OXM983050 PHI983050 PRE983050 QBA983050 QKW983050 QUS983050 REO983050 ROK983050 RYG983050 SIC983050 SRY983050 TBU983050 TLQ983050 TVM983050 UFI983050 UPE983050 UZA983050 VIW983050 VSS983050 WCO983050 WMK983050 WWG983050 U4 JQ4 TM4 ADI4 ANE4 AXA4 BGW4 BQS4 CAO4 CKK4 CUG4 DEC4 DNY4 DXU4 EHQ4 ERM4 FBI4 FLE4 FVA4 GEW4 GOS4 GYO4 HIK4 HSG4 ICC4 ILY4 IVU4 JFQ4 JPM4 JZI4 KJE4 KTA4 LCW4 LMS4 LWO4 MGK4 MQG4 NAC4 NJY4 NTU4 ODQ4 ONM4 OXI4 PHE4 PRA4 QAW4 QKS4 QUO4 REK4 ROG4 RYC4 SHY4 SRU4 TBQ4 TLM4 TVI4 UFE4 UPA4 UYW4 VIS4 VSO4 WCK4 WMG4 WWC4 U65542 JQ65542 TM65542 ADI65542 ANE65542 AXA65542 BGW65542 BQS65542 CAO65542 CKK65542 CUG65542 DEC65542 DNY65542 DXU65542 EHQ65542 ERM65542 FBI65542 FLE65542 FVA65542 GEW65542 GOS65542 GYO65542 HIK65542 HSG65542 ICC65542 ILY65542 IVU65542 JFQ65542 JPM65542 JZI65542 KJE65542 KTA65542 LCW65542 LMS65542 LWO65542 MGK65542 MQG65542 NAC65542 NJY65542 NTU65542 ODQ65542 ONM65542 OXI65542 PHE65542 PRA65542 QAW65542 QKS65542 QUO65542 REK65542 ROG65542 RYC65542 SHY65542 SRU65542 TBQ65542 TLM65542 TVI65542 UFE65542 UPA65542 UYW65542 VIS65542 VSO65542 WCK65542 WMG65542 WWC65542 U131078 JQ131078 TM131078 ADI131078 ANE131078 AXA131078 BGW131078 BQS131078 CAO131078 CKK131078 CUG131078 DEC131078 DNY131078 DXU131078 EHQ131078 ERM131078 FBI131078 FLE131078 FVA131078 GEW131078 GOS131078 GYO131078 HIK131078 HSG131078 ICC131078 ILY131078 IVU131078 JFQ131078 JPM131078 JZI131078 KJE131078 KTA131078 LCW131078 LMS131078 LWO131078 MGK131078 MQG131078 NAC131078 NJY131078 NTU131078 ODQ131078 ONM131078 OXI131078 PHE131078 PRA131078 QAW131078 QKS131078 QUO131078 REK131078 ROG131078 RYC131078 SHY131078 SRU131078 TBQ131078 TLM131078 TVI131078 UFE131078 UPA131078 UYW131078 VIS131078 VSO131078 WCK131078 WMG131078 WWC131078 U196614 JQ196614 TM196614 ADI196614 ANE196614 AXA196614 BGW196614 BQS196614 CAO196614 CKK196614 CUG196614 DEC196614 DNY196614 DXU196614 EHQ196614 ERM196614 FBI196614 FLE196614 FVA196614 GEW196614 GOS196614 GYO196614 HIK196614 HSG196614 ICC196614 ILY196614 IVU196614 JFQ196614 JPM196614 JZI196614 KJE196614 KTA196614 LCW196614 LMS196614 LWO196614 MGK196614 MQG196614 NAC196614 NJY196614 NTU196614 ODQ196614 ONM196614 OXI196614 PHE196614 PRA196614 QAW196614 QKS196614 QUO196614 REK196614 ROG196614 RYC196614 SHY196614 SRU196614 TBQ196614 TLM196614 TVI196614 UFE196614 UPA196614 UYW196614 VIS196614 VSO196614 WCK196614 WMG196614 WWC196614 U262150 JQ262150 TM262150 ADI262150 ANE262150 AXA262150 BGW262150 BQS262150 CAO262150 CKK262150 CUG262150 DEC262150 DNY262150 DXU262150 EHQ262150 ERM262150 FBI262150 FLE262150 FVA262150 GEW262150 GOS262150 GYO262150 HIK262150 HSG262150 ICC262150 ILY262150 IVU262150 JFQ262150 JPM262150 JZI262150 KJE262150 KTA262150 LCW262150 LMS262150 LWO262150 MGK262150 MQG262150 NAC262150 NJY262150 NTU262150 ODQ262150 ONM262150 OXI262150 PHE262150 PRA262150 QAW262150 QKS262150 QUO262150 REK262150 ROG262150 RYC262150 SHY262150 SRU262150 TBQ262150 TLM262150 TVI262150 UFE262150 UPA262150 UYW262150 VIS262150 VSO262150 WCK262150 WMG262150 WWC262150 U327686 JQ327686 TM327686 ADI327686 ANE327686 AXA327686 BGW327686 BQS327686 CAO327686 CKK327686 CUG327686 DEC327686 DNY327686 DXU327686 EHQ327686 ERM327686 FBI327686 FLE327686 FVA327686 GEW327686 GOS327686 GYO327686 HIK327686 HSG327686 ICC327686 ILY327686 IVU327686 JFQ327686 JPM327686 JZI327686 KJE327686 KTA327686 LCW327686 LMS327686 LWO327686 MGK327686 MQG327686 NAC327686 NJY327686 NTU327686 ODQ327686 ONM327686 OXI327686 PHE327686 PRA327686 QAW327686 QKS327686 QUO327686 REK327686 ROG327686 RYC327686 SHY327686 SRU327686 TBQ327686 TLM327686 TVI327686 UFE327686 UPA327686 UYW327686 VIS327686 VSO327686 WCK327686 WMG327686 WWC327686 U393222 JQ393222 TM393222 ADI393222 ANE393222 AXA393222 BGW393222 BQS393222 CAO393222 CKK393222 CUG393222 DEC393222 DNY393222 DXU393222 EHQ393222 ERM393222 FBI393222 FLE393222 FVA393222 GEW393222 GOS393222 GYO393222 HIK393222 HSG393222 ICC393222 ILY393222 IVU393222 JFQ393222 JPM393222 JZI393222 KJE393222 KTA393222 LCW393222 LMS393222 LWO393222 MGK393222 MQG393222 NAC393222 NJY393222 NTU393222 ODQ393222 ONM393222 OXI393222 PHE393222 PRA393222 QAW393222 QKS393222 QUO393222 REK393222 ROG393222 RYC393222 SHY393222 SRU393222 TBQ393222 TLM393222 TVI393222 UFE393222 UPA393222 UYW393222 VIS393222 VSO393222 WCK393222 WMG393222 WWC393222 U458758 JQ458758 TM458758 ADI458758 ANE458758 AXA458758 BGW458758 BQS458758 CAO458758 CKK458758 CUG458758 DEC458758 DNY458758 DXU458758 EHQ458758 ERM458758 FBI458758 FLE458758 FVA458758 GEW458758 GOS458758 GYO458758 HIK458758 HSG458758 ICC458758 ILY458758 IVU458758 JFQ458758 JPM458758 JZI458758 KJE458758 KTA458758 LCW458758 LMS458758 LWO458758 MGK458758 MQG458758 NAC458758 NJY458758 NTU458758 ODQ458758 ONM458758 OXI458758 PHE458758 PRA458758 QAW458758 QKS458758 QUO458758 REK458758 ROG458758 RYC458758 SHY458758 SRU458758 TBQ458758 TLM458758 TVI458758 UFE458758 UPA458758 UYW458758 VIS458758 VSO458758 WCK458758 WMG458758 WWC458758 U524294 JQ524294 TM524294 ADI524294 ANE524294 AXA524294 BGW524294 BQS524294 CAO524294 CKK524294 CUG524294 DEC524294 DNY524294 DXU524294 EHQ524294 ERM524294 FBI524294 FLE524294 FVA524294 GEW524294 GOS524294 GYO524294 HIK524294 HSG524294 ICC524294 ILY524294 IVU524294 JFQ524294 JPM524294 JZI524294 KJE524294 KTA524294 LCW524294 LMS524294 LWO524294 MGK524294 MQG524294 NAC524294 NJY524294 NTU524294 ODQ524294 ONM524294 OXI524294 PHE524294 PRA524294 QAW524294 QKS524294 QUO524294 REK524294 ROG524294 RYC524294 SHY524294 SRU524294 TBQ524294 TLM524294 TVI524294 UFE524294 UPA524294 UYW524294 VIS524294 VSO524294 WCK524294 WMG524294 WWC524294 U589830 JQ589830 TM589830 ADI589830 ANE589830 AXA589830 BGW589830 BQS589830 CAO589830 CKK589830 CUG589830 DEC589830 DNY589830 DXU589830 EHQ589830 ERM589830 FBI589830 FLE589830 FVA589830 GEW589830 GOS589830 GYO589830 HIK589830 HSG589830 ICC589830 ILY589830 IVU589830 JFQ589830 JPM589830 JZI589830 KJE589830 KTA589830 LCW589830 LMS589830 LWO589830 MGK589830 MQG589830 NAC589830 NJY589830 NTU589830 ODQ589830 ONM589830 OXI589830 PHE589830 PRA589830 QAW589830 QKS589830 QUO589830 REK589830 ROG589830 RYC589830 SHY589830 SRU589830 TBQ589830 TLM589830 TVI589830 UFE589830 UPA589830 UYW589830 VIS589830 VSO589830 WCK589830 WMG589830 WWC589830 U655366 JQ655366 TM655366 ADI655366 ANE655366 AXA655366 BGW655366 BQS655366 CAO655366 CKK655366 CUG655366 DEC655366 DNY655366 DXU655366 EHQ655366 ERM655366 FBI655366 FLE655366 FVA655366 GEW655366 GOS655366 GYO655366 HIK655366 HSG655366 ICC655366 ILY655366 IVU655366 JFQ655366 JPM655366 JZI655366 KJE655366 KTA655366 LCW655366 LMS655366 LWO655366 MGK655366 MQG655366 NAC655366 NJY655366 NTU655366 ODQ655366 ONM655366 OXI655366 PHE655366 PRA655366 QAW655366 QKS655366 QUO655366 REK655366 ROG655366 RYC655366 SHY655366 SRU655366 TBQ655366 TLM655366 TVI655366 UFE655366 UPA655366 UYW655366 VIS655366 VSO655366 WCK655366 WMG655366 WWC655366 U720902 JQ720902 TM720902 ADI720902 ANE720902 AXA720902 BGW720902 BQS720902 CAO720902 CKK720902 CUG720902 DEC720902 DNY720902 DXU720902 EHQ720902 ERM720902 FBI720902 FLE720902 FVA720902 GEW720902 GOS720902 GYO720902 HIK720902 HSG720902 ICC720902 ILY720902 IVU720902 JFQ720902 JPM720902 JZI720902 KJE720902 KTA720902 LCW720902 LMS720902 LWO720902 MGK720902 MQG720902 NAC720902 NJY720902 NTU720902 ODQ720902 ONM720902 OXI720902 PHE720902 PRA720902 QAW720902 QKS720902 QUO720902 REK720902 ROG720902 RYC720902 SHY720902 SRU720902 TBQ720902 TLM720902 TVI720902 UFE720902 UPA720902 UYW720902 VIS720902 VSO720902 WCK720902 WMG720902 WWC720902 U786438 JQ786438 TM786438 ADI786438 ANE786438 AXA786438 BGW786438 BQS786438 CAO786438 CKK786438 CUG786438 DEC786438 DNY786438 DXU786438 EHQ786438 ERM786438 FBI786438 FLE786438 FVA786438 GEW786438 GOS786438 GYO786438 HIK786438 HSG786438 ICC786438 ILY786438 IVU786438 JFQ786438 JPM786438 JZI786438 KJE786438 KTA786438 LCW786438 LMS786438 LWO786438 MGK786438 MQG786438 NAC786438 NJY786438 NTU786438 ODQ786438 ONM786438 OXI786438 PHE786438 PRA786438 QAW786438 QKS786438 QUO786438 REK786438 ROG786438 RYC786438 SHY786438 SRU786438 TBQ786438 TLM786438 TVI786438 UFE786438 UPA786438 UYW786438 VIS786438 VSO786438 WCK786438 WMG786438 WWC786438 U851974 JQ851974 TM851974 ADI851974 ANE851974 AXA851974 BGW851974 BQS851974 CAO851974 CKK851974 CUG851974 DEC851974 DNY851974 DXU851974 EHQ851974 ERM851974 FBI851974 FLE851974 FVA851974 GEW851974 GOS851974 GYO851974 HIK851974 HSG851974 ICC851974 ILY851974 IVU851974 JFQ851974 JPM851974 JZI851974 KJE851974 KTA851974 LCW851974 LMS851974 LWO851974 MGK851974 MQG851974 NAC851974 NJY851974 NTU851974 ODQ851974 ONM851974 OXI851974 PHE851974 PRA851974 QAW851974 QKS851974 QUO851974 REK851974 ROG851974 RYC851974 SHY851974 SRU851974 TBQ851974 TLM851974 TVI851974 UFE851974 UPA851974 UYW851974 VIS851974 VSO851974 WCK851974 WMG851974 WWC851974 U917510 JQ917510 TM917510 ADI917510 ANE917510 AXA917510 BGW917510 BQS917510 CAO917510 CKK917510 CUG917510 DEC917510 DNY917510 DXU917510 EHQ917510 ERM917510 FBI917510 FLE917510 FVA917510 GEW917510 GOS917510 GYO917510 HIK917510 HSG917510 ICC917510 ILY917510 IVU917510 JFQ917510 JPM917510 JZI917510 KJE917510 KTA917510 LCW917510 LMS917510 LWO917510 MGK917510 MQG917510 NAC917510 NJY917510 NTU917510 ODQ917510 ONM917510 OXI917510 PHE917510 PRA917510 QAW917510 QKS917510 QUO917510 REK917510 ROG917510 RYC917510 SHY917510 SRU917510 TBQ917510 TLM917510 TVI917510 UFE917510 UPA917510 UYW917510 VIS917510 VSO917510 WCK917510 WMG917510 WWC917510 U983046 JQ983046 TM983046 ADI983046 ANE983046 AXA983046 BGW983046 BQS983046 CAO983046 CKK983046 CUG983046 DEC983046 DNY983046 DXU983046 EHQ983046 ERM983046 FBI983046 FLE983046 FVA983046 GEW983046 GOS983046 GYO983046 HIK983046 HSG983046 ICC983046 ILY983046 IVU983046 JFQ983046 JPM983046 JZI983046 KJE983046 KTA983046 LCW983046 LMS983046 LWO983046 MGK983046 MQG983046 NAC983046 NJY983046 NTU983046 ODQ983046 ONM983046 OXI983046 PHE983046 PRA983046 QAW983046 QKS983046 QUO983046 REK983046 ROG983046 RYC983046 SHY983046 SRU983046 TBQ983046 TLM983046 TVI983046 UFE983046 UPA983046 UYW983046 VIS983046 VSO983046 WCK983046 WMG983046 WWC983046 M9 JI9 TE9 ADA9 AMW9 AWS9 BGO9 BQK9 CAG9 CKC9 CTY9 DDU9 DNQ9 DXM9 EHI9 ERE9 FBA9 FKW9 FUS9 GEO9 GOK9 GYG9 HIC9 HRY9 IBU9 ILQ9 IVM9 JFI9 JPE9 JZA9 KIW9 KSS9 LCO9 LMK9 LWG9 MGC9 MPY9 MZU9 NJQ9 NTM9 ODI9 ONE9 OXA9 PGW9 PQS9 QAO9 QKK9 QUG9 REC9 RNY9 RXU9 SHQ9 SRM9 TBI9 TLE9 TVA9 UEW9 UOS9 UYO9 VIK9 VSG9 WCC9 WLY9 WVU9 M65546 JI65546 TE65546 ADA65546 AMW65546 AWS65546 BGO65546 BQK65546 CAG65546 CKC65546 CTY65546 DDU65546 DNQ65546 DXM65546 EHI65546 ERE65546 FBA65546 FKW65546 FUS65546 GEO65546 GOK65546 GYG65546 HIC65546 HRY65546 IBU65546 ILQ65546 IVM65546 JFI65546 JPE65546 JZA65546 KIW65546 KSS65546 LCO65546 LMK65546 LWG65546 MGC65546 MPY65546 MZU65546 NJQ65546 NTM65546 ODI65546 ONE65546 OXA65546 PGW65546 PQS65546 QAO65546 QKK65546 QUG65546 REC65546 RNY65546 RXU65546 SHQ65546 SRM65546 TBI65546 TLE65546 TVA65546 UEW65546 UOS65546 UYO65546 VIK65546 VSG65546 WCC65546 WLY65546 WVU65546 M131082 JI131082 TE131082 ADA131082 AMW131082 AWS131082 BGO131082 BQK131082 CAG131082 CKC131082 CTY131082 DDU131082 DNQ131082 DXM131082 EHI131082 ERE131082 FBA131082 FKW131082 FUS131082 GEO131082 GOK131082 GYG131082 HIC131082 HRY131082 IBU131082 ILQ131082 IVM131082 JFI131082 JPE131082 JZA131082 KIW131082 KSS131082 LCO131082 LMK131082 LWG131082 MGC131082 MPY131082 MZU131082 NJQ131082 NTM131082 ODI131082 ONE131082 OXA131082 PGW131082 PQS131082 QAO131082 QKK131082 QUG131082 REC131082 RNY131082 RXU131082 SHQ131082 SRM131082 TBI131082 TLE131082 TVA131082 UEW131082 UOS131082 UYO131082 VIK131082 VSG131082 WCC131082 WLY131082 WVU131082 M196618 JI196618 TE196618 ADA196618 AMW196618 AWS196618 BGO196618 BQK196618 CAG196618 CKC196618 CTY196618 DDU196618 DNQ196618 DXM196618 EHI196618 ERE196618 FBA196618 FKW196618 FUS196618 GEO196618 GOK196618 GYG196618 HIC196618 HRY196618 IBU196618 ILQ196618 IVM196618 JFI196618 JPE196618 JZA196618 KIW196618 KSS196618 LCO196618 LMK196618 LWG196618 MGC196618 MPY196618 MZU196618 NJQ196618 NTM196618 ODI196618 ONE196618 OXA196618 PGW196618 PQS196618 QAO196618 QKK196618 QUG196618 REC196618 RNY196618 RXU196618 SHQ196618 SRM196618 TBI196618 TLE196618 TVA196618 UEW196618 UOS196618 UYO196618 VIK196618 VSG196618 WCC196618 WLY196618 WVU196618 M262154 JI262154 TE262154 ADA262154 AMW262154 AWS262154 BGO262154 BQK262154 CAG262154 CKC262154 CTY262154 DDU262154 DNQ262154 DXM262154 EHI262154 ERE262154 FBA262154 FKW262154 FUS262154 GEO262154 GOK262154 GYG262154 HIC262154 HRY262154 IBU262154 ILQ262154 IVM262154 JFI262154 JPE262154 JZA262154 KIW262154 KSS262154 LCO262154 LMK262154 LWG262154 MGC262154 MPY262154 MZU262154 NJQ262154 NTM262154 ODI262154 ONE262154 OXA262154 PGW262154 PQS262154 QAO262154 QKK262154 QUG262154 REC262154 RNY262154 RXU262154 SHQ262154 SRM262154 TBI262154 TLE262154 TVA262154 UEW262154 UOS262154 UYO262154 VIK262154 VSG262154 WCC262154 WLY262154 WVU262154 M327690 JI327690 TE327690 ADA327690 AMW327690 AWS327690 BGO327690 BQK327690 CAG327690 CKC327690 CTY327690 DDU327690 DNQ327690 DXM327690 EHI327690 ERE327690 FBA327690 FKW327690 FUS327690 GEO327690 GOK327690 GYG327690 HIC327690 HRY327690 IBU327690 ILQ327690 IVM327690 JFI327690 JPE327690 JZA327690 KIW327690 KSS327690 LCO327690 LMK327690 LWG327690 MGC327690 MPY327690 MZU327690 NJQ327690 NTM327690 ODI327690 ONE327690 OXA327690 PGW327690 PQS327690 QAO327690 QKK327690 QUG327690 REC327690 RNY327690 RXU327690 SHQ327690 SRM327690 TBI327690 TLE327690 TVA327690 UEW327690 UOS327690 UYO327690 VIK327690 VSG327690 WCC327690 WLY327690 WVU327690 M393226 JI393226 TE393226 ADA393226 AMW393226 AWS393226 BGO393226 BQK393226 CAG393226 CKC393226 CTY393226 DDU393226 DNQ393226 DXM393226 EHI393226 ERE393226 FBA393226 FKW393226 FUS393226 GEO393226 GOK393226 GYG393226 HIC393226 HRY393226 IBU393226 ILQ393226 IVM393226 JFI393226 JPE393226 JZA393226 KIW393226 KSS393226 LCO393226 LMK393226 LWG393226 MGC393226 MPY393226 MZU393226 NJQ393226 NTM393226 ODI393226 ONE393226 OXA393226 PGW393226 PQS393226 QAO393226 QKK393226 QUG393226 REC393226 RNY393226 RXU393226 SHQ393226 SRM393226 TBI393226 TLE393226 TVA393226 UEW393226 UOS393226 UYO393226 VIK393226 VSG393226 WCC393226 WLY393226 WVU393226 M458762 JI458762 TE458762 ADA458762 AMW458762 AWS458762 BGO458762 BQK458762 CAG458762 CKC458762 CTY458762 DDU458762 DNQ458762 DXM458762 EHI458762 ERE458762 FBA458762 FKW458762 FUS458762 GEO458762 GOK458762 GYG458762 HIC458762 HRY458762 IBU458762 ILQ458762 IVM458762 JFI458762 JPE458762 JZA458762 KIW458762 KSS458762 LCO458762 LMK458762 LWG458762 MGC458762 MPY458762 MZU458762 NJQ458762 NTM458762 ODI458762 ONE458762 OXA458762 PGW458762 PQS458762 QAO458762 QKK458762 QUG458762 REC458762 RNY458762 RXU458762 SHQ458762 SRM458762 TBI458762 TLE458762 TVA458762 UEW458762 UOS458762 UYO458762 VIK458762 VSG458762 WCC458762 WLY458762 WVU458762 M524298 JI524298 TE524298 ADA524298 AMW524298 AWS524298 BGO524298 BQK524298 CAG524298 CKC524298 CTY524298 DDU524298 DNQ524298 DXM524298 EHI524298 ERE524298 FBA524298 FKW524298 FUS524298 GEO524298 GOK524298 GYG524298 HIC524298 HRY524298 IBU524298 ILQ524298 IVM524298 JFI524298 JPE524298 JZA524298 KIW524298 KSS524298 LCO524298 LMK524298 LWG524298 MGC524298 MPY524298 MZU524298 NJQ524298 NTM524298 ODI524298 ONE524298 OXA524298 PGW524298 PQS524298 QAO524298 QKK524298 QUG524298 REC524298 RNY524298 RXU524298 SHQ524298 SRM524298 TBI524298 TLE524298 TVA524298 UEW524298 UOS524298 UYO524298 VIK524298 VSG524298 WCC524298 WLY524298 WVU524298 M589834 JI589834 TE589834 ADA589834 AMW589834 AWS589834 BGO589834 BQK589834 CAG589834 CKC589834 CTY589834 DDU589834 DNQ589834 DXM589834 EHI589834 ERE589834 FBA589834 FKW589834 FUS589834 GEO589834 GOK589834 GYG589834 HIC589834 HRY589834 IBU589834 ILQ589834 IVM589834 JFI589834 JPE589834 JZA589834 KIW589834 KSS589834 LCO589834 LMK589834 LWG589834 MGC589834 MPY589834 MZU589834 NJQ589834 NTM589834 ODI589834 ONE589834 OXA589834 PGW589834 PQS589834 QAO589834 QKK589834 QUG589834 REC589834 RNY589834 RXU589834 SHQ589834 SRM589834 TBI589834 TLE589834 TVA589834 UEW589834 UOS589834 UYO589834 VIK589834 VSG589834 WCC589834 WLY589834 WVU589834 M655370 JI655370 TE655370 ADA655370 AMW655370 AWS655370 BGO655370 BQK655370 CAG655370 CKC655370 CTY655370 DDU655370 DNQ655370 DXM655370 EHI655370 ERE655370 FBA655370 FKW655370 FUS655370 GEO655370 GOK655370 GYG655370 HIC655370 HRY655370 IBU655370 ILQ655370 IVM655370 JFI655370 JPE655370 JZA655370 KIW655370 KSS655370 LCO655370 LMK655370 LWG655370 MGC655370 MPY655370 MZU655370 NJQ655370 NTM655370 ODI655370 ONE655370 OXA655370 PGW655370 PQS655370 QAO655370 QKK655370 QUG655370 REC655370 RNY655370 RXU655370 SHQ655370 SRM655370 TBI655370 TLE655370 TVA655370 UEW655370 UOS655370 UYO655370 VIK655370 VSG655370 WCC655370 WLY655370 WVU655370 M720906 JI720906 TE720906 ADA720906 AMW720906 AWS720906 BGO720906 BQK720906 CAG720906 CKC720906 CTY720906 DDU720906 DNQ720906 DXM720906 EHI720906 ERE720906 FBA720906 FKW720906 FUS720906 GEO720906 GOK720906 GYG720906 HIC720906 HRY720906 IBU720906 ILQ720906 IVM720906 JFI720906 JPE720906 JZA720906 KIW720906 KSS720906 LCO720906 LMK720906 LWG720906 MGC720906 MPY720906 MZU720906 NJQ720906 NTM720906 ODI720906 ONE720906 OXA720906 PGW720906 PQS720906 QAO720906 QKK720906 QUG720906 REC720906 RNY720906 RXU720906 SHQ720906 SRM720906 TBI720906 TLE720906 TVA720906 UEW720906 UOS720906 UYO720906 VIK720906 VSG720906 WCC720906 WLY720906 WVU720906 M786442 JI786442 TE786442 ADA786442 AMW786442 AWS786442 BGO786442 BQK786442 CAG786442 CKC786442 CTY786442 DDU786442 DNQ786442 DXM786442 EHI786442 ERE786442 FBA786442 FKW786442 FUS786442 GEO786442 GOK786442 GYG786442 HIC786442 HRY786442 IBU786442 ILQ786442 IVM786442 JFI786442 JPE786442 JZA786442 KIW786442 KSS786442 LCO786442 LMK786442 LWG786442 MGC786442 MPY786442 MZU786442 NJQ786442 NTM786442 ODI786442 ONE786442 OXA786442 PGW786442 PQS786442 QAO786442 QKK786442 QUG786442 REC786442 RNY786442 RXU786442 SHQ786442 SRM786442 TBI786442 TLE786442 TVA786442 UEW786442 UOS786442 UYO786442 VIK786442 VSG786442 WCC786442 WLY786442 WVU786442 M851978 JI851978 TE851978 ADA851978 AMW851978 AWS851978 BGO851978 BQK851978 CAG851978 CKC851978 CTY851978 DDU851978 DNQ851978 DXM851978 EHI851978 ERE851978 FBA851978 FKW851978 FUS851978 GEO851978 GOK851978 GYG851978 HIC851978 HRY851978 IBU851978 ILQ851978 IVM851978 JFI851978 JPE851978 JZA851978 KIW851978 KSS851978 LCO851978 LMK851978 LWG851978 MGC851978 MPY851978 MZU851978 NJQ851978 NTM851978 ODI851978 ONE851978 OXA851978 PGW851978 PQS851978 QAO851978 QKK851978 QUG851978 REC851978 RNY851978 RXU851978 SHQ851978 SRM851978 TBI851978 TLE851978 TVA851978 UEW851978 UOS851978 UYO851978 VIK851978 VSG851978 WCC851978 WLY851978 WVU851978 M917514 JI917514 TE917514 ADA917514 AMW917514 AWS917514 BGO917514 BQK917514 CAG917514 CKC917514 CTY917514 DDU917514 DNQ917514 DXM917514 EHI917514 ERE917514 FBA917514 FKW917514 FUS917514 GEO917514 GOK917514 GYG917514 HIC917514 HRY917514 IBU917514 ILQ917514 IVM917514 JFI917514 JPE917514 JZA917514 KIW917514 KSS917514 LCO917514 LMK917514 LWG917514 MGC917514 MPY917514 MZU917514 NJQ917514 NTM917514 ODI917514 ONE917514 OXA917514 PGW917514 PQS917514 QAO917514 QKK917514 QUG917514 REC917514 RNY917514 RXU917514 SHQ917514 SRM917514 TBI917514 TLE917514 TVA917514 UEW917514 UOS917514 UYO917514 VIK917514 VSG917514 WCC917514 WLY917514 WVU917514 M983050 JI983050 TE983050 ADA983050 AMW983050 AWS983050 BGO983050 BQK983050 CAG983050 CKC983050 CTY983050 DDU983050 DNQ983050 DXM983050 EHI983050 ERE983050 FBA983050 FKW983050 FUS983050 GEO983050 GOK983050 GYG983050 HIC983050 HRY983050 IBU983050 ILQ983050 IVM983050 JFI983050 JPE983050 JZA983050 KIW983050 KSS983050 LCO983050 LMK983050 LWG983050 MGC983050 MPY983050 MZU983050 NJQ983050 NTM983050 ODI983050 ONE983050 OXA983050 PGW983050 PQS983050 QAO983050 QKK983050 QUG983050 REC983050 RNY983050 RXU983050 SHQ983050 SRM983050 TBI983050 TLE983050 TVA983050 UEW983050 UOS983050 UYO983050 VIK983050 VSG983050 WCC983050 WLY983050 WVU983050 U9 JQ9 TM9 ADI9 ANE9 AXA9 BGW9 BQS9 CAO9 CKK9 CUG9 DEC9 DNY9 DXU9 EHQ9 ERM9 FBI9 FLE9 FVA9 GEW9 GOS9 GYO9 HIK9 HSG9 ICC9 ILY9 IVU9 JFQ9 JPM9 JZI9 KJE9 KTA9 LCW9 LMS9 LWO9 MGK9 MQG9 NAC9 NJY9 NTU9 ODQ9 ONM9 OXI9 PHE9 PRA9 QAW9 QKS9 QUO9 REK9 ROG9 RYC9 SHY9 SRU9 TBQ9 TLM9 TVI9 UFE9 UPA9 UYW9 VIS9 VSO9 WCK9 WMG9 WWC9 U65546 JQ65546 TM65546 ADI65546 ANE65546 AXA65546 BGW65546 BQS65546 CAO65546 CKK65546 CUG65546 DEC65546 DNY65546 DXU65546 EHQ65546 ERM65546 FBI65546 FLE65546 FVA65546 GEW65546 GOS65546 GYO65546 HIK65546 HSG65546 ICC65546 ILY65546 IVU65546 JFQ65546 JPM65546 JZI65546 KJE65546 KTA65546 LCW65546 LMS65546 LWO65546 MGK65546 MQG65546 NAC65546 NJY65546 NTU65546 ODQ65546 ONM65546 OXI65546 PHE65546 PRA65546 QAW65546 QKS65546 QUO65546 REK65546 ROG65546 RYC65546 SHY65546 SRU65546 TBQ65546 TLM65546 TVI65546 UFE65546 UPA65546 UYW65546 VIS65546 VSO65546 WCK65546 WMG65546 WWC65546 U131082 JQ131082 TM131082 ADI131082 ANE131082 AXA131082 BGW131082 BQS131082 CAO131082 CKK131082 CUG131082 DEC131082 DNY131082 DXU131082 EHQ131082 ERM131082 FBI131082 FLE131082 FVA131082 GEW131082 GOS131082 GYO131082 HIK131082 HSG131082 ICC131082 ILY131082 IVU131082 JFQ131082 JPM131082 JZI131082 KJE131082 KTA131082 LCW131082 LMS131082 LWO131082 MGK131082 MQG131082 NAC131082 NJY131082 NTU131082 ODQ131082 ONM131082 OXI131082 PHE131082 PRA131082 QAW131082 QKS131082 QUO131082 REK131082 ROG131082 RYC131082 SHY131082 SRU131082 TBQ131082 TLM131082 TVI131082 UFE131082 UPA131082 UYW131082 VIS131082 VSO131082 WCK131082 WMG131082 WWC131082 U196618 JQ196618 TM196618 ADI196618 ANE196618 AXA196618 BGW196618 BQS196618 CAO196618 CKK196618 CUG196618 DEC196618 DNY196618 DXU196618 EHQ196618 ERM196618 FBI196618 FLE196618 FVA196618 GEW196618 GOS196618 GYO196618 HIK196618 HSG196618 ICC196618 ILY196618 IVU196618 JFQ196618 JPM196618 JZI196618 KJE196618 KTA196618 LCW196618 LMS196618 LWO196618 MGK196618 MQG196618 NAC196618 NJY196618 NTU196618 ODQ196618 ONM196618 OXI196618 PHE196618 PRA196618 QAW196618 QKS196618 QUO196618 REK196618 ROG196618 RYC196618 SHY196618 SRU196618 TBQ196618 TLM196618 TVI196618 UFE196618 UPA196618 UYW196618 VIS196618 VSO196618 WCK196618 WMG196618 WWC196618 U262154 JQ262154 TM262154 ADI262154 ANE262154 AXA262154 BGW262154 BQS262154 CAO262154 CKK262154 CUG262154 DEC262154 DNY262154 DXU262154 EHQ262154 ERM262154 FBI262154 FLE262154 FVA262154 GEW262154 GOS262154 GYO262154 HIK262154 HSG262154 ICC262154 ILY262154 IVU262154 JFQ262154 JPM262154 JZI262154 KJE262154 KTA262154 LCW262154 LMS262154 LWO262154 MGK262154 MQG262154 NAC262154 NJY262154 NTU262154 ODQ262154 ONM262154 OXI262154 PHE262154 PRA262154 QAW262154 QKS262154 QUO262154 REK262154 ROG262154 RYC262154 SHY262154 SRU262154 TBQ262154 TLM262154 TVI262154 UFE262154 UPA262154 UYW262154 VIS262154 VSO262154 WCK262154 WMG262154 WWC262154 U327690 JQ327690 TM327690 ADI327690 ANE327690 AXA327690 BGW327690 BQS327690 CAO327690 CKK327690 CUG327690 DEC327690 DNY327690 DXU327690 EHQ327690 ERM327690 FBI327690 FLE327690 FVA327690 GEW327690 GOS327690 GYO327690 HIK327690 HSG327690 ICC327690 ILY327690 IVU327690 JFQ327690 JPM327690 JZI327690 KJE327690 KTA327690 LCW327690 LMS327690 LWO327690 MGK327690 MQG327690 NAC327690 NJY327690 NTU327690 ODQ327690 ONM327690 OXI327690 PHE327690 PRA327690 QAW327690 QKS327690 QUO327690 REK327690 ROG327690 RYC327690 SHY327690 SRU327690 TBQ327690 TLM327690 TVI327690 UFE327690 UPA327690 UYW327690 VIS327690 VSO327690 WCK327690 WMG327690 WWC327690 U393226 JQ393226 TM393226 ADI393226 ANE393226 AXA393226 BGW393226 BQS393226 CAO393226 CKK393226 CUG393226 DEC393226 DNY393226 DXU393226 EHQ393226 ERM393226 FBI393226 FLE393226 FVA393226 GEW393226 GOS393226 GYO393226 HIK393226 HSG393226 ICC393226 ILY393226 IVU393226 JFQ393226 JPM393226 JZI393226 KJE393226 KTA393226 LCW393226 LMS393226 LWO393226 MGK393226 MQG393226 NAC393226 NJY393226 NTU393226 ODQ393226 ONM393226 OXI393226 PHE393226 PRA393226 QAW393226 QKS393226 QUO393226 REK393226 ROG393226 RYC393226 SHY393226 SRU393226 TBQ393226 TLM393226 TVI393226 UFE393226 UPA393226 UYW393226 VIS393226 VSO393226 WCK393226 WMG393226 WWC393226 U458762 JQ458762 TM458762 ADI458762 ANE458762 AXA458762 BGW458762 BQS458762 CAO458762 CKK458762 CUG458762 DEC458762 DNY458762 DXU458762 EHQ458762 ERM458762 FBI458762 FLE458762 FVA458762 GEW458762 GOS458762 GYO458762 HIK458762 HSG458762 ICC458762 ILY458762 IVU458762 JFQ458762 JPM458762 JZI458762 KJE458762 KTA458762 LCW458762 LMS458762 LWO458762 MGK458762 MQG458762 NAC458762 NJY458762 NTU458762 ODQ458762 ONM458762 OXI458762 PHE458762 PRA458762 QAW458762 QKS458762 QUO458762 REK458762 ROG458762 RYC458762 SHY458762 SRU458762 TBQ458762 TLM458762 TVI458762 UFE458762 UPA458762 UYW458762 VIS458762 VSO458762 WCK458762 WMG458762 WWC458762 U524298 JQ524298 TM524298 ADI524298 ANE524298 AXA524298 BGW524298 BQS524298 CAO524298 CKK524298 CUG524298 DEC524298 DNY524298 DXU524298 EHQ524298 ERM524298 FBI524298 FLE524298 FVA524298 GEW524298 GOS524298 GYO524298 HIK524298 HSG524298 ICC524298 ILY524298 IVU524298 JFQ524298 JPM524298 JZI524298 KJE524298 KTA524298 LCW524298 LMS524298 LWO524298 MGK524298 MQG524298 NAC524298 NJY524298 NTU524298 ODQ524298 ONM524298 OXI524298 PHE524298 PRA524298 QAW524298 QKS524298 QUO524298 REK524298 ROG524298 RYC524298 SHY524298 SRU524298 TBQ524298 TLM524298 TVI524298 UFE524298 UPA524298 UYW524298 VIS524298 VSO524298 WCK524298 WMG524298 WWC524298 U589834 JQ589834 TM589834 ADI589834 ANE589834 AXA589834 BGW589834 BQS589834 CAO589834 CKK589834 CUG589834 DEC589834 DNY589834 DXU589834 EHQ589834 ERM589834 FBI589834 FLE589834 FVA589834 GEW589834 GOS589834 GYO589834 HIK589834 HSG589834 ICC589834 ILY589834 IVU589834 JFQ589834 JPM589834 JZI589834 KJE589834 KTA589834 LCW589834 LMS589834 LWO589834 MGK589834 MQG589834 NAC589834 NJY589834 NTU589834 ODQ589834 ONM589834 OXI589834 PHE589834 PRA589834 QAW589834 QKS589834 QUO589834 REK589834 ROG589834 RYC589834 SHY589834 SRU589834 TBQ589834 TLM589834 TVI589834 UFE589834 UPA589834 UYW589834 VIS589834 VSO589834 WCK589834 WMG589834 WWC589834 U655370 JQ655370 TM655370 ADI655370 ANE655370 AXA655370 BGW655370 BQS655370 CAO655370 CKK655370 CUG655370 DEC655370 DNY655370 DXU655370 EHQ655370 ERM655370 FBI655370 FLE655370 FVA655370 GEW655370 GOS655370 GYO655370 HIK655370 HSG655370 ICC655370 ILY655370 IVU655370 JFQ655370 JPM655370 JZI655370 KJE655370 KTA655370 LCW655370 LMS655370 LWO655370 MGK655370 MQG655370 NAC655370 NJY655370 NTU655370 ODQ655370 ONM655370 OXI655370 PHE655370 PRA655370 QAW655370 QKS655370 QUO655370 REK655370 ROG655370 RYC655370 SHY655370 SRU655370 TBQ655370 TLM655370 TVI655370 UFE655370 UPA655370 UYW655370 VIS655370 VSO655370 WCK655370 WMG655370 WWC655370 U720906 JQ720906 TM720906 ADI720906 ANE720906 AXA720906 BGW720906 BQS720906 CAO720906 CKK720906 CUG720906 DEC720906 DNY720906 DXU720906 EHQ720906 ERM720906 FBI720906 FLE720906 FVA720906 GEW720906 GOS720906 GYO720906 HIK720906 HSG720906 ICC720906 ILY720906 IVU720906 JFQ720906 JPM720906 JZI720906 KJE720906 KTA720906 LCW720906 LMS720906 LWO720906 MGK720906 MQG720906 NAC720906 NJY720906 NTU720906 ODQ720906 ONM720906 OXI720906 PHE720906 PRA720906 QAW720906 QKS720906 QUO720906 REK720906 ROG720906 RYC720906 SHY720906 SRU720906 TBQ720906 TLM720906 TVI720906 UFE720906 UPA720906 UYW720906 VIS720906 VSO720906 WCK720906 WMG720906 WWC720906 U786442 JQ786442 TM786442 ADI786442 ANE786442 AXA786442 BGW786442 BQS786442 CAO786442 CKK786442 CUG786442 DEC786442 DNY786442 DXU786442 EHQ786442 ERM786442 FBI786442 FLE786442 FVA786442 GEW786442 GOS786442 GYO786442 HIK786442 HSG786442 ICC786442 ILY786442 IVU786442 JFQ786442 JPM786442 JZI786442 KJE786442 KTA786442 LCW786442 LMS786442 LWO786442 MGK786442 MQG786442 NAC786442 NJY786442 NTU786442 ODQ786442 ONM786442 OXI786442 PHE786442 PRA786442 QAW786442 QKS786442 QUO786442 REK786442 ROG786442 RYC786442 SHY786442 SRU786442 TBQ786442 TLM786442 TVI786442 UFE786442 UPA786442 UYW786442 VIS786442 VSO786442 WCK786442 WMG786442 WWC786442 U851978 JQ851978 TM851978 ADI851978 ANE851978 AXA851978 BGW851978 BQS851978 CAO851978 CKK851978 CUG851978 DEC851978 DNY851978 DXU851978 EHQ851978 ERM851978 FBI851978 FLE851978 FVA851978 GEW851978 GOS851978 GYO851978 HIK851978 HSG851978 ICC851978 ILY851978 IVU851978 JFQ851978 JPM851978 JZI851978 KJE851978 KTA851978 LCW851978 LMS851978 LWO851978 MGK851978 MQG851978 NAC851978 NJY851978 NTU851978 ODQ851978 ONM851978 OXI851978 PHE851978 PRA851978 QAW851978 QKS851978 QUO851978 REK851978 ROG851978 RYC851978 SHY851978 SRU851978 TBQ851978 TLM851978 TVI851978 UFE851978 UPA851978 UYW851978 VIS851978 VSO851978 WCK851978 WMG851978 WWC851978 U917514 JQ917514 TM917514 ADI917514 ANE917514 AXA917514 BGW917514 BQS917514 CAO917514 CKK917514 CUG917514 DEC917514 DNY917514 DXU917514 EHQ917514 ERM917514 FBI917514 FLE917514 FVA917514 GEW917514 GOS917514 GYO917514 HIK917514 HSG917514 ICC917514 ILY917514 IVU917514 JFQ917514 JPM917514 JZI917514 KJE917514 KTA917514 LCW917514 LMS917514 LWO917514 MGK917514 MQG917514 NAC917514 NJY917514 NTU917514 ODQ917514 ONM917514 OXI917514 PHE917514 PRA917514 QAW917514 QKS917514 QUO917514 REK917514 ROG917514 RYC917514 SHY917514 SRU917514 TBQ917514 TLM917514 TVI917514 UFE917514 UPA917514 UYW917514 VIS917514 VSO917514 WCK917514 WMG917514 WWC917514 U983050 JQ983050 TM983050 ADI983050 ANE983050 AXA983050 BGW983050 BQS983050 CAO983050 CKK983050 CUG983050 DEC983050 DNY983050 DXU983050 EHQ983050 ERM983050 FBI983050 FLE983050 FVA983050 GEW983050 GOS983050 GYO983050 HIK983050 HSG983050 ICC983050 ILY983050 IVU983050 JFQ983050 JPM983050 JZI983050 KJE983050 KTA983050 LCW983050 LMS983050 LWO983050 MGK983050 MQG983050 NAC983050 NJY983050 NTU983050 ODQ983050 ONM983050 OXI983050 PHE983050 PRA983050 QAW983050 QKS983050 QUO983050 REK983050 ROG983050 RYC983050 SHY983050 SRU983050 TBQ983050 TLM983050 TVI983050 UFE983050 UPA983050 UYW983050 VIS983050 VSO983050 WCK983050 WMG983050 WWC983050 Q3:Q4 JI4 TE4 ADA4 AMW4 AWS4 BGO4 BQK4 CAG4 CKC4 CTY4 DDU4 DNQ4 DXM4 EHI4 ERE4 FBA4 FKW4 FUS4 GEO4 GOK4 GYG4 HIC4 HRY4 IBU4 ILQ4 IVM4 JFI4 JPE4 JZA4 KIW4 KSS4 LCO4 LMK4 LWG4 MGC4 MPY4 MZU4 NJQ4 NTM4 ODI4 ONE4 OXA4 PGW4 PQS4 QAO4 QKK4 QUG4 REC4 RNY4 RXU4 SHQ4 SRM4 TBI4 TLE4 TVA4 UEW4 UOS4 UYO4 VIK4 VSG4 WCC4 WLY4 WVU4 M65542 JI65542 TE65542 ADA65542 AMW65542 AWS65542 BGO65542 BQK65542 CAG65542 CKC65542 CTY65542 DDU65542 DNQ65542 DXM65542 EHI65542 ERE65542 FBA65542 FKW65542 FUS65542 GEO65542 GOK65542 GYG65542 HIC65542 HRY65542 IBU65542 ILQ65542 IVM65542 JFI65542 JPE65542 JZA65542 KIW65542 KSS65542 LCO65542 LMK65542 LWG65542 MGC65542 MPY65542 MZU65542 NJQ65542 NTM65542 ODI65542 ONE65542 OXA65542 PGW65542 PQS65542 QAO65542 QKK65542 QUG65542 REC65542 RNY65542 RXU65542 SHQ65542 SRM65542 TBI65542 TLE65542 TVA65542 UEW65542 UOS65542 UYO65542 VIK65542 VSG65542 WCC65542 WLY65542 WVU65542 M131078 JI131078 TE131078 ADA131078 AMW131078 AWS131078 BGO131078 BQK131078 CAG131078 CKC131078 CTY131078 DDU131078 DNQ131078 DXM131078 EHI131078 ERE131078 FBA131078 FKW131078 FUS131078 GEO131078 GOK131078 GYG131078 HIC131078 HRY131078 IBU131078 ILQ131078 IVM131078 JFI131078 JPE131078 JZA131078 KIW131078 KSS131078 LCO131078 LMK131078 LWG131078 MGC131078 MPY131078 MZU131078 NJQ131078 NTM131078 ODI131078 ONE131078 OXA131078 PGW131078 PQS131078 QAO131078 QKK131078 QUG131078 REC131078 RNY131078 RXU131078 SHQ131078 SRM131078 TBI131078 TLE131078 TVA131078 UEW131078 UOS131078 UYO131078 VIK131078 VSG131078 WCC131078 WLY131078 WVU131078 M196614 JI196614 TE196614 ADA196614 AMW196614 AWS196614 BGO196614 BQK196614 CAG196614 CKC196614 CTY196614 DDU196614 DNQ196614 DXM196614 EHI196614 ERE196614 FBA196614 FKW196614 FUS196614 GEO196614 GOK196614 GYG196614 HIC196614 HRY196614 IBU196614 ILQ196614 IVM196614 JFI196614 JPE196614 JZA196614 KIW196614 KSS196614 LCO196614 LMK196614 LWG196614 MGC196614 MPY196614 MZU196614 NJQ196614 NTM196614 ODI196614 ONE196614 OXA196614 PGW196614 PQS196614 QAO196614 QKK196614 QUG196614 REC196614 RNY196614 RXU196614 SHQ196614 SRM196614 TBI196614 TLE196614 TVA196614 UEW196614 UOS196614 UYO196614 VIK196614 VSG196614 WCC196614 WLY196614 WVU196614 M262150 JI262150 TE262150 ADA262150 AMW262150 AWS262150 BGO262150 BQK262150 CAG262150 CKC262150 CTY262150 DDU262150 DNQ262150 DXM262150 EHI262150 ERE262150 FBA262150 FKW262150 FUS262150 GEO262150 GOK262150 GYG262150 HIC262150 HRY262150 IBU262150 ILQ262150 IVM262150 JFI262150 JPE262150 JZA262150 KIW262150 KSS262150 LCO262150 LMK262150 LWG262150 MGC262150 MPY262150 MZU262150 NJQ262150 NTM262150 ODI262150 ONE262150 OXA262150 PGW262150 PQS262150 QAO262150 QKK262150 QUG262150 REC262150 RNY262150 RXU262150 SHQ262150 SRM262150 TBI262150 TLE262150 TVA262150 UEW262150 UOS262150 UYO262150 VIK262150 VSG262150 WCC262150 WLY262150 WVU262150 M327686 JI327686 TE327686 ADA327686 AMW327686 AWS327686 BGO327686 BQK327686 CAG327686 CKC327686 CTY327686 DDU327686 DNQ327686 DXM327686 EHI327686 ERE327686 FBA327686 FKW327686 FUS327686 GEO327686 GOK327686 GYG327686 HIC327686 HRY327686 IBU327686 ILQ327686 IVM327686 JFI327686 JPE327686 JZA327686 KIW327686 KSS327686 LCO327686 LMK327686 LWG327686 MGC327686 MPY327686 MZU327686 NJQ327686 NTM327686 ODI327686 ONE327686 OXA327686 PGW327686 PQS327686 QAO327686 QKK327686 QUG327686 REC327686 RNY327686 RXU327686 SHQ327686 SRM327686 TBI327686 TLE327686 TVA327686 UEW327686 UOS327686 UYO327686 VIK327686 VSG327686 WCC327686 WLY327686 WVU327686 M393222 JI393222 TE393222 ADA393222 AMW393222 AWS393222 BGO393222 BQK393222 CAG393222 CKC393222 CTY393222 DDU393222 DNQ393222 DXM393222 EHI393222 ERE393222 FBA393222 FKW393222 FUS393222 GEO393222 GOK393222 GYG393222 HIC393222 HRY393222 IBU393222 ILQ393222 IVM393222 JFI393222 JPE393222 JZA393222 KIW393222 KSS393222 LCO393222 LMK393222 LWG393222 MGC393222 MPY393222 MZU393222 NJQ393222 NTM393222 ODI393222 ONE393222 OXA393222 PGW393222 PQS393222 QAO393222 QKK393222 QUG393222 REC393222 RNY393222 RXU393222 SHQ393222 SRM393222 TBI393222 TLE393222 TVA393222 UEW393222 UOS393222 UYO393222 VIK393222 VSG393222 WCC393222 WLY393222 WVU393222 M458758 JI458758 TE458758 ADA458758 AMW458758 AWS458758 BGO458758 BQK458758 CAG458758 CKC458758 CTY458758 DDU458758 DNQ458758 DXM458758 EHI458758 ERE458758 FBA458758 FKW458758 FUS458758 GEO458758 GOK458758 GYG458758 HIC458758 HRY458758 IBU458758 ILQ458758 IVM458758 JFI458758 JPE458758 JZA458758 KIW458758 KSS458758 LCO458758 LMK458758 LWG458758 MGC458758 MPY458758 MZU458758 NJQ458758 NTM458758 ODI458758 ONE458758 OXA458758 PGW458758 PQS458758 QAO458758 QKK458758 QUG458758 REC458758 RNY458758 RXU458758 SHQ458758 SRM458758 TBI458758 TLE458758 TVA458758 UEW458758 UOS458758 UYO458758 VIK458758 VSG458758 WCC458758 WLY458758 WVU458758 M524294 JI524294 TE524294 ADA524294 AMW524294 AWS524294 BGO524294 BQK524294 CAG524294 CKC524294 CTY524294 DDU524294 DNQ524294 DXM524294 EHI524294 ERE524294 FBA524294 FKW524294 FUS524294 GEO524294 GOK524294 GYG524294 HIC524294 HRY524294 IBU524294 ILQ524294 IVM524294 JFI524294 JPE524294 JZA524294 KIW524294 KSS524294 LCO524294 LMK524294 LWG524294 MGC524294 MPY524294 MZU524294 NJQ524294 NTM524294 ODI524294 ONE524294 OXA524294 PGW524294 PQS524294 QAO524294 QKK524294 QUG524294 REC524294 RNY524294 RXU524294 SHQ524294 SRM524294 TBI524294 TLE524294 TVA524294 UEW524294 UOS524294 UYO524294 VIK524294 VSG524294 WCC524294 WLY524294 WVU524294 M589830 JI589830 TE589830 ADA589830 AMW589830 AWS589830 BGO589830 BQK589830 CAG589830 CKC589830 CTY589830 DDU589830 DNQ589830 DXM589830 EHI589830 ERE589830 FBA589830 FKW589830 FUS589830 GEO589830 GOK589830 GYG589830 HIC589830 HRY589830 IBU589830 ILQ589830 IVM589830 JFI589830 JPE589830 JZA589830 KIW589830 KSS589830 LCO589830 LMK589830 LWG589830 MGC589830 MPY589830 MZU589830 NJQ589830 NTM589830 ODI589830 ONE589830 OXA589830 PGW589830 PQS589830 QAO589830 QKK589830 QUG589830 REC589830 RNY589830 RXU589830 SHQ589830 SRM589830 TBI589830 TLE589830 TVA589830 UEW589830 UOS589830 UYO589830 VIK589830 VSG589830 WCC589830 WLY589830 WVU589830 M655366 JI655366 TE655366 ADA655366 AMW655366 AWS655366 BGO655366 BQK655366 CAG655366 CKC655366 CTY655366 DDU655366 DNQ655366 DXM655366 EHI655366 ERE655366 FBA655366 FKW655366 FUS655366 GEO655366 GOK655366 GYG655366 HIC655366 HRY655366 IBU655366 ILQ655366 IVM655366 JFI655366 JPE655366 JZA655366 KIW655366 KSS655366 LCO655366 LMK655366 LWG655366 MGC655366 MPY655366 MZU655366 NJQ655366 NTM655366 ODI655366 ONE655366 OXA655366 PGW655366 PQS655366 QAO655366 QKK655366 QUG655366 REC655366 RNY655366 RXU655366 SHQ655366 SRM655366 TBI655366 TLE655366 TVA655366 UEW655366 UOS655366 UYO655366 VIK655366 VSG655366 WCC655366 WLY655366 WVU655366 M720902 JI720902 TE720902 ADA720902 AMW720902 AWS720902 BGO720902 BQK720902 CAG720902 CKC720902 CTY720902 DDU720902 DNQ720902 DXM720902 EHI720902 ERE720902 FBA720902 FKW720902 FUS720902 GEO720902 GOK720902 GYG720902 HIC720902 HRY720902 IBU720902 ILQ720902 IVM720902 JFI720902 JPE720902 JZA720902 KIW720902 KSS720902 LCO720902 LMK720902 LWG720902 MGC720902 MPY720902 MZU720902 NJQ720902 NTM720902 ODI720902 ONE720902 OXA720902 PGW720902 PQS720902 QAO720902 QKK720902 QUG720902 REC720902 RNY720902 RXU720902 SHQ720902 SRM720902 TBI720902 TLE720902 TVA720902 UEW720902 UOS720902 UYO720902 VIK720902 VSG720902 WCC720902 WLY720902 WVU720902 M786438 JI786438 TE786438 ADA786438 AMW786438 AWS786438 BGO786438 BQK786438 CAG786438 CKC786438 CTY786438 DDU786438 DNQ786438 DXM786438 EHI786438 ERE786438 FBA786438 FKW786438 FUS786438 GEO786438 GOK786438 GYG786438 HIC786438 HRY786438 IBU786438 ILQ786438 IVM786438 JFI786438 JPE786438 JZA786438 KIW786438 KSS786438 LCO786438 LMK786438 LWG786438 MGC786438 MPY786438 MZU786438 NJQ786438 NTM786438 ODI786438 ONE786438 OXA786438 PGW786438 PQS786438 QAO786438 QKK786438 QUG786438 REC786438 RNY786438 RXU786438 SHQ786438 SRM786438 TBI786438 TLE786438 TVA786438 UEW786438 UOS786438 UYO786438 VIK786438 VSG786438 WCC786438 WLY786438 WVU786438 M851974 JI851974 TE851974 ADA851974 AMW851974 AWS851974 BGO851974 BQK851974 CAG851974 CKC851974 CTY851974 DDU851974 DNQ851974 DXM851974 EHI851974 ERE851974 FBA851974 FKW851974 FUS851974 GEO851974 GOK851974 GYG851974 HIC851974 HRY851974 IBU851974 ILQ851974 IVM851974 JFI851974 JPE851974 JZA851974 KIW851974 KSS851974 LCO851974 LMK851974 LWG851974 MGC851974 MPY851974 MZU851974 NJQ851974 NTM851974 ODI851974 ONE851974 OXA851974 PGW851974 PQS851974 QAO851974 QKK851974 QUG851974 REC851974 RNY851974 RXU851974 SHQ851974 SRM851974 TBI851974 TLE851974 TVA851974 UEW851974 UOS851974 UYO851974 VIK851974 VSG851974 WCC851974 WLY851974 WVU851974 M917510 JI917510 TE917510 ADA917510 AMW917510 AWS917510 BGO917510 BQK917510 CAG917510 CKC917510 CTY917510 DDU917510 DNQ917510 DXM917510 EHI917510 ERE917510 FBA917510 FKW917510 FUS917510 GEO917510 GOK917510 GYG917510 HIC917510 HRY917510 IBU917510 ILQ917510 IVM917510 JFI917510 JPE917510 JZA917510 KIW917510 KSS917510 LCO917510 LMK917510 LWG917510 MGC917510 MPY917510 MZU917510 NJQ917510 NTM917510 ODI917510 ONE917510 OXA917510 PGW917510 PQS917510 QAO917510 QKK917510 QUG917510 REC917510 RNY917510 RXU917510 SHQ917510 SRM917510 TBI917510 TLE917510 TVA917510 UEW917510 UOS917510 UYO917510 VIK917510 VSG917510 WCC917510 WLY917510 WVU917510 M983046 JI983046 TE983046 ADA983046 AMW983046 AWS983046 BGO983046 BQK983046 CAG983046 CKC983046 CTY983046 DDU983046 DNQ983046 DXM983046 EHI983046 ERE983046 FBA983046 FKW983046 FUS983046 GEO983046 GOK983046 GYG983046 HIC983046 HRY983046 IBU983046 ILQ983046 IVM983046 JFI983046 JPE983046 JZA983046 KIW983046 KSS983046 LCO983046 LMK983046 LWG983046 MGC983046 MPY983046 MZU983046 NJQ983046 NTM983046 ODI983046 ONE983046 OXA983046 PGW983046 PQS983046 QAO983046 QKK983046 QUG983046 REC983046 RNY983046 RXU983046 SHQ983046 SRM983046 TBI983046 TLE983046 TVA983046 UEW983046 UOS983046 UYO983046 VIK983046 VSG983046 WCC983046 WLY983046 WVU983046 U14 JQ14 TM14 ADI14 ANE14 AXA14 BGW14 BQS14 CAO14 CKK14 CUG14 DEC14 DNY14 DXU14 EHQ14 ERM14 FBI14 FLE14 FVA14 GEW14 GOS14 GYO14 HIK14 HSG14 ICC14 ILY14 IVU14 JFQ14 JPM14 JZI14 KJE14 KTA14 LCW14 LMS14 LWO14 MGK14 MQG14 NAC14 NJY14 NTU14 ODQ14 ONM14 OXI14 PHE14 PRA14 QAW14 QKS14 QUO14 REK14 ROG14 RYC14 SHY14 SRU14 TBQ14 TLM14 TVI14 UFE14 UPA14 UYW14 VIS14 VSO14 WCK14 WMG14 WWC14 U65550 JQ65550 TM65550 ADI65550 ANE65550 AXA65550 BGW65550 BQS65550 CAO65550 CKK65550 CUG65550 DEC65550 DNY65550 DXU65550 EHQ65550 ERM65550 FBI65550 FLE65550 FVA65550 GEW65550 GOS65550 GYO65550 HIK65550 HSG65550 ICC65550 ILY65550 IVU65550 JFQ65550 JPM65550 JZI65550 KJE65550 KTA65550 LCW65550 LMS65550 LWO65550 MGK65550 MQG65550 NAC65550 NJY65550 NTU65550 ODQ65550 ONM65550 OXI65550 PHE65550 PRA65550 QAW65550 QKS65550 QUO65550 REK65550 ROG65550 RYC65550 SHY65550 SRU65550 TBQ65550 TLM65550 TVI65550 UFE65550 UPA65550 UYW65550 VIS65550 VSO65550 WCK65550 WMG65550 WWC65550 U131086 JQ131086 TM131086 ADI131086 ANE131086 AXA131086 BGW131086 BQS131086 CAO131086 CKK131086 CUG131086 DEC131086 DNY131086 DXU131086 EHQ131086 ERM131086 FBI131086 FLE131086 FVA131086 GEW131086 GOS131086 GYO131086 HIK131086 HSG131086 ICC131086 ILY131086 IVU131086 JFQ131086 JPM131086 JZI131086 KJE131086 KTA131086 LCW131086 LMS131086 LWO131086 MGK131086 MQG131086 NAC131086 NJY131086 NTU131086 ODQ131086 ONM131086 OXI131086 PHE131086 PRA131086 QAW131086 QKS131086 QUO131086 REK131086 ROG131086 RYC131086 SHY131086 SRU131086 TBQ131086 TLM131086 TVI131086 UFE131086 UPA131086 UYW131086 VIS131086 VSO131086 WCK131086 WMG131086 WWC131086 U196622 JQ196622 TM196622 ADI196622 ANE196622 AXA196622 BGW196622 BQS196622 CAO196622 CKK196622 CUG196622 DEC196622 DNY196622 DXU196622 EHQ196622 ERM196622 FBI196622 FLE196622 FVA196622 GEW196622 GOS196622 GYO196622 HIK196622 HSG196622 ICC196622 ILY196622 IVU196622 JFQ196622 JPM196622 JZI196622 KJE196622 KTA196622 LCW196622 LMS196622 LWO196622 MGK196622 MQG196622 NAC196622 NJY196622 NTU196622 ODQ196622 ONM196622 OXI196622 PHE196622 PRA196622 QAW196622 QKS196622 QUO196622 REK196622 ROG196622 RYC196622 SHY196622 SRU196622 TBQ196622 TLM196622 TVI196622 UFE196622 UPA196622 UYW196622 VIS196622 VSO196622 WCK196622 WMG196622 WWC196622 U262158 JQ262158 TM262158 ADI262158 ANE262158 AXA262158 BGW262158 BQS262158 CAO262158 CKK262158 CUG262158 DEC262158 DNY262158 DXU262158 EHQ262158 ERM262158 FBI262158 FLE262158 FVA262158 GEW262158 GOS262158 GYO262158 HIK262158 HSG262158 ICC262158 ILY262158 IVU262158 JFQ262158 JPM262158 JZI262158 KJE262158 KTA262158 LCW262158 LMS262158 LWO262158 MGK262158 MQG262158 NAC262158 NJY262158 NTU262158 ODQ262158 ONM262158 OXI262158 PHE262158 PRA262158 QAW262158 QKS262158 QUO262158 REK262158 ROG262158 RYC262158 SHY262158 SRU262158 TBQ262158 TLM262158 TVI262158 UFE262158 UPA262158 UYW262158 VIS262158 VSO262158 WCK262158 WMG262158 WWC262158 U327694 JQ327694 TM327694 ADI327694 ANE327694 AXA327694 BGW327694 BQS327694 CAO327694 CKK327694 CUG327694 DEC327694 DNY327694 DXU327694 EHQ327694 ERM327694 FBI327694 FLE327694 FVA327694 GEW327694 GOS327694 GYO327694 HIK327694 HSG327694 ICC327694 ILY327694 IVU327694 JFQ327694 JPM327694 JZI327694 KJE327694 KTA327694 LCW327694 LMS327694 LWO327694 MGK327694 MQG327694 NAC327694 NJY327694 NTU327694 ODQ327694 ONM327694 OXI327694 PHE327694 PRA327694 QAW327694 QKS327694 QUO327694 REK327694 ROG327694 RYC327694 SHY327694 SRU327694 TBQ327694 TLM327694 TVI327694 UFE327694 UPA327694 UYW327694 VIS327694 VSO327694 WCK327694 WMG327694 WWC327694 U393230 JQ393230 TM393230 ADI393230 ANE393230 AXA393230 BGW393230 BQS393230 CAO393230 CKK393230 CUG393230 DEC393230 DNY393230 DXU393230 EHQ393230 ERM393230 FBI393230 FLE393230 FVA393230 GEW393230 GOS393230 GYO393230 HIK393230 HSG393230 ICC393230 ILY393230 IVU393230 JFQ393230 JPM393230 JZI393230 KJE393230 KTA393230 LCW393230 LMS393230 LWO393230 MGK393230 MQG393230 NAC393230 NJY393230 NTU393230 ODQ393230 ONM393230 OXI393230 PHE393230 PRA393230 QAW393230 QKS393230 QUO393230 REK393230 ROG393230 RYC393230 SHY393230 SRU393230 TBQ393230 TLM393230 TVI393230 UFE393230 UPA393230 UYW393230 VIS393230 VSO393230 WCK393230 WMG393230 WWC393230 U458766 JQ458766 TM458766 ADI458766 ANE458766 AXA458766 BGW458766 BQS458766 CAO458766 CKK458766 CUG458766 DEC458766 DNY458766 DXU458766 EHQ458766 ERM458766 FBI458766 FLE458766 FVA458766 GEW458766 GOS458766 GYO458766 HIK458766 HSG458766 ICC458766 ILY458766 IVU458766 JFQ458766 JPM458766 JZI458766 KJE458766 KTA458766 LCW458766 LMS458766 LWO458766 MGK458766 MQG458766 NAC458766 NJY458766 NTU458766 ODQ458766 ONM458766 OXI458766 PHE458766 PRA458766 QAW458766 QKS458766 QUO458766 REK458766 ROG458766 RYC458766 SHY458766 SRU458766 TBQ458766 TLM458766 TVI458766 UFE458766 UPA458766 UYW458766 VIS458766 VSO458766 WCK458766 WMG458766 WWC458766 U524302 JQ524302 TM524302 ADI524302 ANE524302 AXA524302 BGW524302 BQS524302 CAO524302 CKK524302 CUG524302 DEC524302 DNY524302 DXU524302 EHQ524302 ERM524302 FBI524302 FLE524302 FVA524302 GEW524302 GOS524302 GYO524302 HIK524302 HSG524302 ICC524302 ILY524302 IVU524302 JFQ524302 JPM524302 JZI524302 KJE524302 KTA524302 LCW524302 LMS524302 LWO524302 MGK524302 MQG524302 NAC524302 NJY524302 NTU524302 ODQ524302 ONM524302 OXI524302 PHE524302 PRA524302 QAW524302 QKS524302 QUO524302 REK524302 ROG524302 RYC524302 SHY524302 SRU524302 TBQ524302 TLM524302 TVI524302 UFE524302 UPA524302 UYW524302 VIS524302 VSO524302 WCK524302 WMG524302 WWC524302 U589838 JQ589838 TM589838 ADI589838 ANE589838 AXA589838 BGW589838 BQS589838 CAO589838 CKK589838 CUG589838 DEC589838 DNY589838 DXU589838 EHQ589838 ERM589838 FBI589838 FLE589838 FVA589838 GEW589838 GOS589838 GYO589838 HIK589838 HSG589838 ICC589838 ILY589838 IVU589838 JFQ589838 JPM589838 JZI589838 KJE589838 KTA589838 LCW589838 LMS589838 LWO589838 MGK589838 MQG589838 NAC589838 NJY589838 NTU589838 ODQ589838 ONM589838 OXI589838 PHE589838 PRA589838 QAW589838 QKS589838 QUO589838 REK589838 ROG589838 RYC589838 SHY589838 SRU589838 TBQ589838 TLM589838 TVI589838 UFE589838 UPA589838 UYW589838 VIS589838 VSO589838 WCK589838 WMG589838 WWC589838 U655374 JQ655374 TM655374 ADI655374 ANE655374 AXA655374 BGW655374 BQS655374 CAO655374 CKK655374 CUG655374 DEC655374 DNY655374 DXU655374 EHQ655374 ERM655374 FBI655374 FLE655374 FVA655374 GEW655374 GOS655374 GYO655374 HIK655374 HSG655374 ICC655374 ILY655374 IVU655374 JFQ655374 JPM655374 JZI655374 KJE655374 KTA655374 LCW655374 LMS655374 LWO655374 MGK655374 MQG655374 NAC655374 NJY655374 NTU655374 ODQ655374 ONM655374 OXI655374 PHE655374 PRA655374 QAW655374 QKS655374 QUO655374 REK655374 ROG655374 RYC655374 SHY655374 SRU655374 TBQ655374 TLM655374 TVI655374 UFE655374 UPA655374 UYW655374 VIS655374 VSO655374 WCK655374 WMG655374 WWC655374 U720910 JQ720910 TM720910 ADI720910 ANE720910 AXA720910 BGW720910 BQS720910 CAO720910 CKK720910 CUG720910 DEC720910 DNY720910 DXU720910 EHQ720910 ERM720910 FBI720910 FLE720910 FVA720910 GEW720910 GOS720910 GYO720910 HIK720910 HSG720910 ICC720910 ILY720910 IVU720910 JFQ720910 JPM720910 JZI720910 KJE720910 KTA720910 LCW720910 LMS720910 LWO720910 MGK720910 MQG720910 NAC720910 NJY720910 NTU720910 ODQ720910 ONM720910 OXI720910 PHE720910 PRA720910 QAW720910 QKS720910 QUO720910 REK720910 ROG720910 RYC720910 SHY720910 SRU720910 TBQ720910 TLM720910 TVI720910 UFE720910 UPA720910 UYW720910 VIS720910 VSO720910 WCK720910 WMG720910 WWC720910 U786446 JQ786446 TM786446 ADI786446 ANE786446 AXA786446 BGW786446 BQS786446 CAO786446 CKK786446 CUG786446 DEC786446 DNY786446 DXU786446 EHQ786446 ERM786446 FBI786446 FLE786446 FVA786446 GEW786446 GOS786446 GYO786446 HIK786446 HSG786446 ICC786446 ILY786446 IVU786446 JFQ786446 JPM786446 JZI786446 KJE786446 KTA786446 LCW786446 LMS786446 LWO786446 MGK786446 MQG786446 NAC786446 NJY786446 NTU786446 ODQ786446 ONM786446 OXI786446 PHE786446 PRA786446 QAW786446 QKS786446 QUO786446 REK786446 ROG786446 RYC786446 SHY786446 SRU786446 TBQ786446 TLM786446 TVI786446 UFE786446 UPA786446 UYW786446 VIS786446 VSO786446 WCK786446 WMG786446 WWC786446 U851982 JQ851982 TM851982 ADI851982 ANE851982 AXA851982 BGW851982 BQS851982 CAO851982 CKK851982 CUG851982 DEC851982 DNY851982 DXU851982 EHQ851982 ERM851982 FBI851982 FLE851982 FVA851982 GEW851982 GOS851982 GYO851982 HIK851982 HSG851982 ICC851982 ILY851982 IVU851982 JFQ851982 JPM851982 JZI851982 KJE851982 KTA851982 LCW851982 LMS851982 LWO851982 MGK851982 MQG851982 NAC851982 NJY851982 NTU851982 ODQ851982 ONM851982 OXI851982 PHE851982 PRA851982 QAW851982 QKS851982 QUO851982 REK851982 ROG851982 RYC851982 SHY851982 SRU851982 TBQ851982 TLM851982 TVI851982 UFE851982 UPA851982 UYW851982 VIS851982 VSO851982 WCK851982 WMG851982 WWC851982 U917518 JQ917518 TM917518 ADI917518 ANE917518 AXA917518 BGW917518 BQS917518 CAO917518 CKK917518 CUG917518 DEC917518 DNY917518 DXU917518 EHQ917518 ERM917518 FBI917518 FLE917518 FVA917518 GEW917518 GOS917518 GYO917518 HIK917518 HSG917518 ICC917518 ILY917518 IVU917518 JFQ917518 JPM917518 JZI917518 KJE917518 KTA917518 LCW917518 LMS917518 LWO917518 MGK917518 MQG917518 NAC917518 NJY917518 NTU917518 ODQ917518 ONM917518 OXI917518 PHE917518 PRA917518 QAW917518 QKS917518 QUO917518 REK917518 ROG917518 RYC917518 SHY917518 SRU917518 TBQ917518 TLM917518 TVI917518 UFE917518 UPA917518 UYW917518 VIS917518 VSO917518 WCK917518 WMG917518 WWC917518 U983054 JQ983054 TM983054 ADI983054 ANE983054 AXA983054 BGW983054 BQS983054 CAO983054 CKK983054 CUG983054 DEC983054 DNY983054 DXU983054 EHQ983054 ERM983054 FBI983054 FLE983054 FVA983054 GEW983054 GOS983054 GYO983054 HIK983054 HSG983054 ICC983054 ILY983054 IVU983054 JFQ983054 JPM983054 JZI983054 KJE983054 KTA983054 LCW983054 LMS983054 LWO983054 MGK983054 MQG983054 NAC983054 NJY983054 NTU983054 ODQ983054 ONM983054 OXI983054 PHE983054 PRA983054 QAW983054 QKS983054 QUO983054 REK983054 ROG983054 RYC983054 SHY983054 SRU983054 TBQ983054 TLM983054 TVI983054 UFE983054 UPA983054 UYW983054 VIS983054 VSO983054 WCK983054 WMG983054 WWC983054 Y4 JU4 TQ4 ADM4 ANI4 AXE4 BHA4 BQW4 CAS4 CKO4 CUK4 DEG4 DOC4 DXY4 EHU4 ERQ4 FBM4 FLI4 FVE4 GFA4 GOW4 GYS4 HIO4 HSK4 ICG4 IMC4 IVY4 JFU4 JPQ4 JZM4 KJI4 KTE4 LDA4 LMW4 LWS4 MGO4 MQK4 NAG4 NKC4 NTY4 ODU4 ONQ4 OXM4 PHI4 PRE4 QBA4 QKW4 QUS4 REO4 ROK4 RYG4 SIC4 SRY4 TBU4 TLQ4 TVM4 UFI4 UPE4 UZA4 VIW4 VSS4 WCO4 WMK4 WWG4 Y65542 JU65542 TQ65542 ADM65542 ANI65542 AXE65542 BHA65542 BQW65542 CAS65542 CKO65542 CUK65542 DEG65542 DOC65542 DXY65542 EHU65542 ERQ65542 FBM65542 FLI65542 FVE65542 GFA65542 GOW65542 GYS65542 HIO65542 HSK65542 ICG65542 IMC65542 IVY65542 JFU65542 JPQ65542 JZM65542 KJI65542 KTE65542 LDA65542 LMW65542 LWS65542 MGO65542 MQK65542 NAG65542 NKC65542 NTY65542 ODU65542 ONQ65542 OXM65542 PHI65542 PRE65542 QBA65542 QKW65542 QUS65542 REO65542 ROK65542 RYG65542 SIC65542 SRY65542 TBU65542 TLQ65542 TVM65542 UFI65542 UPE65542 UZA65542 VIW65542 VSS65542 WCO65542 WMK65542 WWG65542 Y131078 JU131078 TQ131078 ADM131078 ANI131078 AXE131078 BHA131078 BQW131078 CAS131078 CKO131078 CUK131078 DEG131078 DOC131078 DXY131078 EHU131078 ERQ131078 FBM131078 FLI131078 FVE131078 GFA131078 GOW131078 GYS131078 HIO131078 HSK131078 ICG131078 IMC131078 IVY131078 JFU131078 JPQ131078 JZM131078 KJI131078 KTE131078 LDA131078 LMW131078 LWS131078 MGO131078 MQK131078 NAG131078 NKC131078 NTY131078 ODU131078 ONQ131078 OXM131078 PHI131078 PRE131078 QBA131078 QKW131078 QUS131078 REO131078 ROK131078 RYG131078 SIC131078 SRY131078 TBU131078 TLQ131078 TVM131078 UFI131078 UPE131078 UZA131078 VIW131078 VSS131078 WCO131078 WMK131078 WWG131078 Y196614 JU196614 TQ196614 ADM196614 ANI196614 AXE196614 BHA196614 BQW196614 CAS196614 CKO196614 CUK196614 DEG196614 DOC196614 DXY196614 EHU196614 ERQ196614 FBM196614 FLI196614 FVE196614 GFA196614 GOW196614 GYS196614 HIO196614 HSK196614 ICG196614 IMC196614 IVY196614 JFU196614 JPQ196614 JZM196614 KJI196614 KTE196614 LDA196614 LMW196614 LWS196614 MGO196614 MQK196614 NAG196614 NKC196614 NTY196614 ODU196614 ONQ196614 OXM196614 PHI196614 PRE196614 QBA196614 QKW196614 QUS196614 REO196614 ROK196614 RYG196614 SIC196614 SRY196614 TBU196614 TLQ196614 TVM196614 UFI196614 UPE196614 UZA196614 VIW196614 VSS196614 WCO196614 WMK196614 WWG196614 Y262150 JU262150 TQ262150 ADM262150 ANI262150 AXE262150 BHA262150 BQW262150 CAS262150 CKO262150 CUK262150 DEG262150 DOC262150 DXY262150 EHU262150 ERQ262150 FBM262150 FLI262150 FVE262150 GFA262150 GOW262150 GYS262150 HIO262150 HSK262150 ICG262150 IMC262150 IVY262150 JFU262150 JPQ262150 JZM262150 KJI262150 KTE262150 LDA262150 LMW262150 LWS262150 MGO262150 MQK262150 NAG262150 NKC262150 NTY262150 ODU262150 ONQ262150 OXM262150 PHI262150 PRE262150 QBA262150 QKW262150 QUS262150 REO262150 ROK262150 RYG262150 SIC262150 SRY262150 TBU262150 TLQ262150 TVM262150 UFI262150 UPE262150 UZA262150 VIW262150 VSS262150 WCO262150 WMK262150 WWG262150 Y327686 JU327686 TQ327686 ADM327686 ANI327686 AXE327686 BHA327686 BQW327686 CAS327686 CKO327686 CUK327686 DEG327686 DOC327686 DXY327686 EHU327686 ERQ327686 FBM327686 FLI327686 FVE327686 GFA327686 GOW327686 GYS327686 HIO327686 HSK327686 ICG327686 IMC327686 IVY327686 JFU327686 JPQ327686 JZM327686 KJI327686 KTE327686 LDA327686 LMW327686 LWS327686 MGO327686 MQK327686 NAG327686 NKC327686 NTY327686 ODU327686 ONQ327686 OXM327686 PHI327686 PRE327686 QBA327686 QKW327686 QUS327686 REO327686 ROK327686 RYG327686 SIC327686 SRY327686 TBU327686 TLQ327686 TVM327686 UFI327686 UPE327686 UZA327686 VIW327686 VSS327686 WCO327686 WMK327686 WWG327686 Y393222 JU393222 TQ393222 ADM393222 ANI393222 AXE393222 BHA393222 BQW393222 CAS393222 CKO393222 CUK393222 DEG393222 DOC393222 DXY393222 EHU393222 ERQ393222 FBM393222 FLI393222 FVE393222 GFA393222 GOW393222 GYS393222 HIO393222 HSK393222 ICG393222 IMC393222 IVY393222 JFU393222 JPQ393222 JZM393222 KJI393222 KTE393222 LDA393222 LMW393222 LWS393222 MGO393222 MQK393222 NAG393222 NKC393222 NTY393222 ODU393222 ONQ393222 OXM393222 PHI393222 PRE393222 QBA393222 QKW393222 QUS393222 REO393222 ROK393222 RYG393222 SIC393222 SRY393222 TBU393222 TLQ393222 TVM393222 UFI393222 UPE393222 UZA393222 VIW393222 VSS393222 WCO393222 WMK393222 WWG393222 Y458758 JU458758 TQ458758 ADM458758 ANI458758 AXE458758 BHA458758 BQW458758 CAS458758 CKO458758 CUK458758 DEG458758 DOC458758 DXY458758 EHU458758 ERQ458758 FBM458758 FLI458758 FVE458758 GFA458758 GOW458758 GYS458758 HIO458758 HSK458758 ICG458758 IMC458758 IVY458758 JFU458758 JPQ458758 JZM458758 KJI458758 KTE458758 LDA458758 LMW458758 LWS458758 MGO458758 MQK458758 NAG458758 NKC458758 NTY458758 ODU458758 ONQ458758 OXM458758 PHI458758 PRE458758 QBA458758 QKW458758 QUS458758 REO458758 ROK458758 RYG458758 SIC458758 SRY458758 TBU458758 TLQ458758 TVM458758 UFI458758 UPE458758 UZA458758 VIW458758 VSS458758 WCO458758 WMK458758 WWG458758 Y524294 JU524294 TQ524294 ADM524294 ANI524294 AXE524294 BHA524294 BQW524294 CAS524294 CKO524294 CUK524294 DEG524294 DOC524294 DXY524294 EHU524294 ERQ524294 FBM524294 FLI524294 FVE524294 GFA524294 GOW524294 GYS524294 HIO524294 HSK524294 ICG524294 IMC524294 IVY524294 JFU524294 JPQ524294 JZM524294 KJI524294 KTE524294 LDA524294 LMW524294 LWS524294 MGO524294 MQK524294 NAG524294 NKC524294 NTY524294 ODU524294 ONQ524294 OXM524294 PHI524294 PRE524294 QBA524294 QKW524294 QUS524294 REO524294 ROK524294 RYG524294 SIC524294 SRY524294 TBU524294 TLQ524294 TVM524294 UFI524294 UPE524294 UZA524294 VIW524294 VSS524294 WCO524294 WMK524294 WWG524294 Y589830 JU589830 TQ589830 ADM589830 ANI589830 AXE589830 BHA589830 BQW589830 CAS589830 CKO589830 CUK589830 DEG589830 DOC589830 DXY589830 EHU589830 ERQ589830 FBM589830 FLI589830 FVE589830 GFA589830 GOW589830 GYS589830 HIO589830 HSK589830 ICG589830 IMC589830 IVY589830 JFU589830 JPQ589830 JZM589830 KJI589830 KTE589830 LDA589830 LMW589830 LWS589830 MGO589830 MQK589830 NAG589830 NKC589830 NTY589830 ODU589830 ONQ589830 OXM589830 PHI589830 PRE589830 QBA589830 QKW589830 QUS589830 REO589830 ROK589830 RYG589830 SIC589830 SRY589830 TBU589830 TLQ589830 TVM589830 UFI589830 UPE589830 UZA589830 VIW589830 VSS589830 WCO589830 WMK589830 WWG589830 Y655366 JU655366 TQ655366 ADM655366 ANI655366 AXE655366 BHA655366 BQW655366 CAS655366 CKO655366 CUK655366 DEG655366 DOC655366 DXY655366 EHU655366 ERQ655366 FBM655366 FLI655366 FVE655366 GFA655366 GOW655366 GYS655366 HIO655366 HSK655366 ICG655366 IMC655366 IVY655366 JFU655366 JPQ655366 JZM655366 KJI655366 KTE655366 LDA655366 LMW655366 LWS655366 MGO655366 MQK655366 NAG655366 NKC655366 NTY655366 ODU655366 ONQ655366 OXM655366 PHI655366 PRE655366 QBA655366 QKW655366 QUS655366 REO655366 ROK655366 RYG655366 SIC655366 SRY655366 TBU655366 TLQ655366 TVM655366 UFI655366 UPE655366 UZA655366 VIW655366 VSS655366 WCO655366 WMK655366 WWG655366 Y720902 JU720902 TQ720902 ADM720902 ANI720902 AXE720902 BHA720902 BQW720902 CAS720902 CKO720902 CUK720902 DEG720902 DOC720902 DXY720902 EHU720902 ERQ720902 FBM720902 FLI720902 FVE720902 GFA720902 GOW720902 GYS720902 HIO720902 HSK720902 ICG720902 IMC720902 IVY720902 JFU720902 JPQ720902 JZM720902 KJI720902 KTE720902 LDA720902 LMW720902 LWS720902 MGO720902 MQK720902 NAG720902 NKC720902 NTY720902 ODU720902 ONQ720902 OXM720902 PHI720902 PRE720902 QBA720902 QKW720902 QUS720902 REO720902 ROK720902 RYG720902 SIC720902 SRY720902 TBU720902 TLQ720902 TVM720902 UFI720902 UPE720902 UZA720902 VIW720902 VSS720902 WCO720902 WMK720902 WWG720902 Y786438 JU786438 TQ786438 ADM786438 ANI786438 AXE786438 BHA786438 BQW786438 CAS786438 CKO786438 CUK786438 DEG786438 DOC786438 DXY786438 EHU786438 ERQ786438 FBM786438 FLI786438 FVE786438 GFA786438 GOW786438 GYS786438 HIO786438 HSK786438 ICG786438 IMC786438 IVY786438 JFU786438 JPQ786438 JZM786438 KJI786438 KTE786438 LDA786438 LMW786438 LWS786438 MGO786438 MQK786438 NAG786438 NKC786438 NTY786438 ODU786438 ONQ786438 OXM786438 PHI786438 PRE786438 QBA786438 QKW786438 QUS786438 REO786438 ROK786438 RYG786438 SIC786438 SRY786438 TBU786438 TLQ786438 TVM786438 UFI786438 UPE786438 UZA786438 VIW786438 VSS786438 WCO786438 WMK786438 WWG786438 Y851974 JU851974 TQ851974 ADM851974 ANI851974 AXE851974 BHA851974 BQW851974 CAS851974 CKO851974 CUK851974 DEG851974 DOC851974 DXY851974 EHU851974 ERQ851974 FBM851974 FLI851974 FVE851974 GFA851974 GOW851974 GYS851974 HIO851974 HSK851974 ICG851974 IMC851974 IVY851974 JFU851974 JPQ851974 JZM851974 KJI851974 KTE851974 LDA851974 LMW851974 LWS851974 MGO851974 MQK851974 NAG851974 NKC851974 NTY851974 ODU851974 ONQ851974 OXM851974 PHI851974 PRE851974 QBA851974 QKW851974 QUS851974 REO851974 ROK851974 RYG851974 SIC851974 SRY851974 TBU851974 TLQ851974 TVM851974 UFI851974 UPE851974 UZA851974 VIW851974 VSS851974 WCO851974 WMK851974 WWG851974 Y917510 JU917510 TQ917510 ADM917510 ANI917510 AXE917510 BHA917510 BQW917510 CAS917510 CKO917510 CUK917510 DEG917510 DOC917510 DXY917510 EHU917510 ERQ917510 FBM917510 FLI917510 FVE917510 GFA917510 GOW917510 GYS917510 HIO917510 HSK917510 ICG917510 IMC917510 IVY917510 JFU917510 JPQ917510 JZM917510 KJI917510 KTE917510 LDA917510 LMW917510 LWS917510 MGO917510 MQK917510 NAG917510 NKC917510 NTY917510 ODU917510 ONQ917510 OXM917510 PHI917510 PRE917510 QBA917510 QKW917510 QUS917510 REO917510 ROK917510 RYG917510 SIC917510 SRY917510 TBU917510 TLQ917510 TVM917510 UFI917510 UPE917510 UZA917510 VIW917510 VSS917510 WCO917510 WMK917510 WWG917510 Y983046 JU983046 TQ983046 ADM983046 ANI983046 AXE983046 BHA983046 BQW983046 CAS983046 CKO983046 CUK983046 DEG983046 DOC983046 DXY983046 EHU983046 ERQ983046 FBM983046 FLI983046 FVE983046 GFA983046 GOW983046 GYS983046 HIO983046 HSK983046 ICG983046 IMC983046 IVY983046 JFU983046 JPQ983046 JZM983046 KJI983046 KTE983046 LDA983046 LMW983046 LWS983046 MGO983046 MQK983046 NAG983046 NKC983046 NTY983046 ODU983046 ONQ983046 OXM983046 PHI983046 PRE983046 QBA983046 QKW983046 QUS983046 REO983046 ROK983046 RYG983046 SIC983046 SRY983046 TBU983046 TLQ983046 TVM983046 UFI983046 UPE983046 UZA983046 VIW983046 VSS983046 WCO983046 WMK983046 WWG983046 Q9 JM9 TI9 ADE9 ANA9 AWW9 BGS9 BQO9 CAK9 CKG9 CUC9 DDY9 DNU9 DXQ9 EHM9 ERI9 FBE9 FLA9 FUW9 GES9 GOO9 GYK9 HIG9 HSC9 IBY9 ILU9 IVQ9 JFM9 JPI9 JZE9 KJA9 KSW9 LCS9 LMO9 LWK9 MGG9 MQC9 MZY9 NJU9 NTQ9 ODM9 ONI9 OXE9 PHA9 PQW9 QAS9 QKO9 QUK9 REG9 ROC9 RXY9 SHU9 SRQ9 TBM9 TLI9 TVE9 UFA9 UOW9 UYS9 VIO9 VSK9 WCG9 WMC9 WVY9 Q65546 JM65546 TI65546 ADE65546 ANA65546 AWW65546 BGS65546 BQO65546 CAK65546 CKG65546 CUC65546 DDY65546 DNU65546 DXQ65546 EHM65546 ERI65546 FBE65546 FLA65546 FUW65546 GES65546 GOO65546 GYK65546 HIG65546 HSC65546 IBY65546 ILU65546 IVQ65546 JFM65546 JPI65546 JZE65546 KJA65546 KSW65546 LCS65546 LMO65546 LWK65546 MGG65546 MQC65546 MZY65546 NJU65546 NTQ65546 ODM65546 ONI65546 OXE65546 PHA65546 PQW65546 QAS65546 QKO65546 QUK65546 REG65546 ROC65546 RXY65546 SHU65546 SRQ65546 TBM65546 TLI65546 TVE65546 UFA65546 UOW65546 UYS65546 VIO65546 VSK65546 WCG65546 WMC65546 WVY65546 Q131082 JM131082 TI131082 ADE131082 ANA131082 AWW131082 BGS131082 BQO131082 CAK131082 CKG131082 CUC131082 DDY131082 DNU131082 DXQ131082 EHM131082 ERI131082 FBE131082 FLA131082 FUW131082 GES131082 GOO131082 GYK131082 HIG131082 HSC131082 IBY131082 ILU131082 IVQ131082 JFM131082 JPI131082 JZE131082 KJA131082 KSW131082 LCS131082 LMO131082 LWK131082 MGG131082 MQC131082 MZY131082 NJU131082 NTQ131082 ODM131082 ONI131082 OXE131082 PHA131082 PQW131082 QAS131082 QKO131082 QUK131082 REG131082 ROC131082 RXY131082 SHU131082 SRQ131082 TBM131082 TLI131082 TVE131082 UFA131082 UOW131082 UYS131082 VIO131082 VSK131082 WCG131082 WMC131082 WVY131082 Q196618 JM196618 TI196618 ADE196618 ANA196618 AWW196618 BGS196618 BQO196618 CAK196618 CKG196618 CUC196618 DDY196618 DNU196618 DXQ196618 EHM196618 ERI196618 FBE196618 FLA196618 FUW196618 GES196618 GOO196618 GYK196618 HIG196618 HSC196618 IBY196618 ILU196618 IVQ196618 JFM196618 JPI196618 JZE196618 KJA196618 KSW196618 LCS196618 LMO196618 LWK196618 MGG196618 MQC196618 MZY196618 NJU196618 NTQ196618 ODM196618 ONI196618 OXE196618 PHA196618 PQW196618 QAS196618 QKO196618 QUK196618 REG196618 ROC196618 RXY196618 SHU196618 SRQ196618 TBM196618 TLI196618 TVE196618 UFA196618 UOW196618 UYS196618 VIO196618 VSK196618 WCG196618 WMC196618 WVY196618 Q262154 JM262154 TI262154 ADE262154 ANA262154 AWW262154 BGS262154 BQO262154 CAK262154 CKG262154 CUC262154 DDY262154 DNU262154 DXQ262154 EHM262154 ERI262154 FBE262154 FLA262154 FUW262154 GES262154 GOO262154 GYK262154 HIG262154 HSC262154 IBY262154 ILU262154 IVQ262154 JFM262154 JPI262154 JZE262154 KJA262154 KSW262154 LCS262154 LMO262154 LWK262154 MGG262154 MQC262154 MZY262154 NJU262154 NTQ262154 ODM262154 ONI262154 OXE262154 PHA262154 PQW262154 QAS262154 QKO262154 QUK262154 REG262154 ROC262154 RXY262154 SHU262154 SRQ262154 TBM262154 TLI262154 TVE262154 UFA262154 UOW262154 UYS262154 VIO262154 VSK262154 WCG262154 WMC262154 WVY262154 Q327690 JM327690 TI327690 ADE327690 ANA327690 AWW327690 BGS327690 BQO327690 CAK327690 CKG327690 CUC327690 DDY327690 DNU327690 DXQ327690 EHM327690 ERI327690 FBE327690 FLA327690 FUW327690 GES327690 GOO327690 GYK327690 HIG327690 HSC327690 IBY327690 ILU327690 IVQ327690 JFM327690 JPI327690 JZE327690 KJA327690 KSW327690 LCS327690 LMO327690 LWK327690 MGG327690 MQC327690 MZY327690 NJU327690 NTQ327690 ODM327690 ONI327690 OXE327690 PHA327690 PQW327690 QAS327690 QKO327690 QUK327690 REG327690 ROC327690 RXY327690 SHU327690 SRQ327690 TBM327690 TLI327690 TVE327690 UFA327690 UOW327690 UYS327690 VIO327690 VSK327690 WCG327690 WMC327690 WVY327690 Q393226 JM393226 TI393226 ADE393226 ANA393226 AWW393226 BGS393226 BQO393226 CAK393226 CKG393226 CUC393226 DDY393226 DNU393226 DXQ393226 EHM393226 ERI393226 FBE393226 FLA393226 FUW393226 GES393226 GOO393226 GYK393226 HIG393226 HSC393226 IBY393226 ILU393226 IVQ393226 JFM393226 JPI393226 JZE393226 KJA393226 KSW393226 LCS393226 LMO393226 LWK393226 MGG393226 MQC393226 MZY393226 NJU393226 NTQ393226 ODM393226 ONI393226 OXE393226 PHA393226 PQW393226 QAS393226 QKO393226 QUK393226 REG393226 ROC393226 RXY393226 SHU393226 SRQ393226 TBM393226 TLI393226 TVE393226 UFA393226 UOW393226 UYS393226 VIO393226 VSK393226 WCG393226 WMC393226 WVY393226 Q458762 JM458762 TI458762 ADE458762 ANA458762 AWW458762 BGS458762 BQO458762 CAK458762 CKG458762 CUC458762 DDY458762 DNU458762 DXQ458762 EHM458762 ERI458762 FBE458762 FLA458762 FUW458762 GES458762 GOO458762 GYK458762 HIG458762 HSC458762 IBY458762 ILU458762 IVQ458762 JFM458762 JPI458762 JZE458762 KJA458762 KSW458762 LCS458762 LMO458762 LWK458762 MGG458762 MQC458762 MZY458762 NJU458762 NTQ458762 ODM458762 ONI458762 OXE458762 PHA458762 PQW458762 QAS458762 QKO458762 QUK458762 REG458762 ROC458762 RXY458762 SHU458762 SRQ458762 TBM458762 TLI458762 TVE458762 UFA458762 UOW458762 UYS458762 VIO458762 VSK458762 WCG458762 WMC458762 WVY458762 Q524298 JM524298 TI524298 ADE524298 ANA524298 AWW524298 BGS524298 BQO524298 CAK524298 CKG524298 CUC524298 DDY524298 DNU524298 DXQ524298 EHM524298 ERI524298 FBE524298 FLA524298 FUW524298 GES524298 GOO524298 GYK524298 HIG524298 HSC524298 IBY524298 ILU524298 IVQ524298 JFM524298 JPI524298 JZE524298 KJA524298 KSW524298 LCS524298 LMO524298 LWK524298 MGG524298 MQC524298 MZY524298 NJU524298 NTQ524298 ODM524298 ONI524298 OXE524298 PHA524298 PQW524298 QAS524298 QKO524298 QUK524298 REG524298 ROC524298 RXY524298 SHU524298 SRQ524298 TBM524298 TLI524298 TVE524298 UFA524298 UOW524298 UYS524298 VIO524298 VSK524298 WCG524298 WMC524298 WVY524298 Q589834 JM589834 TI589834 ADE589834 ANA589834 AWW589834 BGS589834 BQO589834 CAK589834 CKG589834 CUC589834 DDY589834 DNU589834 DXQ589834 EHM589834 ERI589834 FBE589834 FLA589834 FUW589834 GES589834 GOO589834 GYK589834 HIG589834 HSC589834 IBY589834 ILU589834 IVQ589834 JFM589834 JPI589834 JZE589834 KJA589834 KSW589834 LCS589834 LMO589834 LWK589834 MGG589834 MQC589834 MZY589834 NJU589834 NTQ589834 ODM589834 ONI589834 OXE589834 PHA589834 PQW589834 QAS589834 QKO589834 QUK589834 REG589834 ROC589834 RXY589834 SHU589834 SRQ589834 TBM589834 TLI589834 TVE589834 UFA589834 UOW589834 UYS589834 VIO589834 VSK589834 WCG589834 WMC589834 WVY589834 Q655370 JM655370 TI655370 ADE655370 ANA655370 AWW655370 BGS655370 BQO655370 CAK655370 CKG655370 CUC655370 DDY655370 DNU655370 DXQ655370 EHM655370 ERI655370 FBE655370 FLA655370 FUW655370 GES655370 GOO655370 GYK655370 HIG655370 HSC655370 IBY655370 ILU655370 IVQ655370 JFM655370 JPI655370 JZE655370 KJA655370 KSW655370 LCS655370 LMO655370 LWK655370 MGG655370 MQC655370 MZY655370 NJU655370 NTQ655370 ODM655370 ONI655370 OXE655370 PHA655370 PQW655370 QAS655370 QKO655370 QUK655370 REG655370 ROC655370 RXY655370 SHU655370 SRQ655370 TBM655370 TLI655370 TVE655370 UFA655370 UOW655370 UYS655370 VIO655370 VSK655370 WCG655370 WMC655370 WVY655370 Q720906 JM720906 TI720906 ADE720906 ANA720906 AWW720906 BGS720906 BQO720906 CAK720906 CKG720906 CUC720906 DDY720906 DNU720906 DXQ720906 EHM720906 ERI720906 FBE720906 FLA720906 FUW720906 GES720906 GOO720906 GYK720906 HIG720906 HSC720906 IBY720906 ILU720906 IVQ720906 JFM720906 JPI720906 JZE720906 KJA720906 KSW720906 LCS720906 LMO720906 LWK720906 MGG720906 MQC720906 MZY720906 NJU720906 NTQ720906 ODM720906 ONI720906 OXE720906 PHA720906 PQW720906 QAS720906 QKO720906 QUK720906 REG720906 ROC720906 RXY720906 SHU720906 SRQ720906 TBM720906 TLI720906 TVE720906 UFA720906 UOW720906 UYS720906 VIO720906 VSK720906 WCG720906 WMC720906 WVY720906 Q786442 JM786442 TI786442 ADE786442 ANA786442 AWW786442 BGS786442 BQO786442 CAK786442 CKG786442 CUC786442 DDY786442 DNU786442 DXQ786442 EHM786442 ERI786442 FBE786442 FLA786442 FUW786442 GES786442 GOO786442 GYK786442 HIG786442 HSC786442 IBY786442 ILU786442 IVQ786442 JFM786442 JPI786442 JZE786442 KJA786442 KSW786442 LCS786442 LMO786442 LWK786442 MGG786442 MQC786442 MZY786442 NJU786442 NTQ786442 ODM786442 ONI786442 OXE786442 PHA786442 PQW786442 QAS786442 QKO786442 QUK786442 REG786442 ROC786442 RXY786442 SHU786442 SRQ786442 TBM786442 TLI786442 TVE786442 UFA786442 UOW786442 UYS786442 VIO786442 VSK786442 WCG786442 WMC786442 WVY786442 Q851978 JM851978 TI851978 ADE851978 ANA851978 AWW851978 BGS851978 BQO851978 CAK851978 CKG851978 CUC851978 DDY851978 DNU851978 DXQ851978 EHM851978 ERI851978 FBE851978 FLA851978 FUW851978 GES851978 GOO851978 GYK851978 HIG851978 HSC851978 IBY851978 ILU851978 IVQ851978 JFM851978 JPI851978 JZE851978 KJA851978 KSW851978 LCS851978 LMO851978 LWK851978 MGG851978 MQC851978 MZY851978 NJU851978 NTQ851978 ODM851978 ONI851978 OXE851978 PHA851978 PQW851978 QAS851978 QKO851978 QUK851978 REG851978 ROC851978 RXY851978 SHU851978 SRQ851978 TBM851978 TLI851978 TVE851978 UFA851978 UOW851978 UYS851978 VIO851978 VSK851978 WCG851978 WMC851978 WVY851978 Q917514 JM917514 TI917514 ADE917514 ANA917514 AWW917514 BGS917514 BQO917514 CAK917514 CKG917514 CUC917514 DDY917514 DNU917514 DXQ917514 EHM917514 ERI917514 FBE917514 FLA917514 FUW917514 GES917514 GOO917514 GYK917514 HIG917514 HSC917514 IBY917514 ILU917514 IVQ917514 JFM917514 JPI917514 JZE917514 KJA917514 KSW917514 LCS917514 LMO917514 LWK917514 MGG917514 MQC917514 MZY917514 NJU917514 NTQ917514 ODM917514 ONI917514 OXE917514 PHA917514 PQW917514 QAS917514 QKO917514 QUK917514 REG917514 ROC917514 RXY917514 SHU917514 SRQ917514 TBM917514 TLI917514 TVE917514 UFA917514 UOW917514 UYS917514 VIO917514 VSK917514 WCG917514 WMC917514 WVY917514 Q983050 JM983050 TI983050 ADE983050 ANA983050 AWW983050 BGS983050 BQO983050 CAK983050 CKG983050 CUC983050 DDY983050 DNU983050 DXQ983050 EHM983050 ERI983050 FBE983050 FLA983050 FUW983050 GES983050 GOO983050 GYK983050 HIG983050 HSC983050 IBY983050 ILU983050 IVQ983050 JFM983050 JPI983050 JZE983050 KJA983050 KSW983050 LCS983050 LMO983050 LWK983050 MGG983050 MQC983050 MZY983050 NJU983050 NTQ983050 ODM983050 ONI983050 OXE983050 PHA983050 PQW983050 QAS983050 QKO983050 QUK983050 REG983050 ROC983050 RXY983050 SHU983050 SRQ983050 TBM983050 TLI983050 TVE983050 UFA983050 UOW983050 UYS983050 VIO983050 VSK983050 WCG983050 WMC983050 WVY983050 Q14 JM14 TI14 ADE14 ANA14 AWW14 BGS14 BQO14 CAK14 CKG14 CUC14 DDY14 DNU14 DXQ14 EHM14 ERI14 FBE14 FLA14 FUW14 GES14 GOO14 GYK14 HIG14 HSC14 IBY14 ILU14 IVQ14 JFM14 JPI14 JZE14 KJA14 KSW14 LCS14 LMO14 LWK14 MGG14 MQC14 MZY14 NJU14 NTQ14 ODM14 ONI14 OXE14 PHA14 PQW14 QAS14 QKO14 QUK14 REG14 ROC14 RXY14 SHU14 SRQ14 TBM14 TLI14 TVE14 UFA14 UOW14 UYS14 VIO14 VSK14 WCG14 WMC14 WVY14 Q65550 JM65550 TI65550 ADE65550 ANA65550 AWW65550 BGS65550 BQO65550 CAK65550 CKG65550 CUC65550 DDY65550 DNU65550 DXQ65550 EHM65550 ERI65550 FBE65550 FLA65550 FUW65550 GES65550 GOO65550 GYK65550 HIG65550 HSC65550 IBY65550 ILU65550 IVQ65550 JFM65550 JPI65550 JZE65550 KJA65550 KSW65550 LCS65550 LMO65550 LWK65550 MGG65550 MQC65550 MZY65550 NJU65550 NTQ65550 ODM65550 ONI65550 OXE65550 PHA65550 PQW65550 QAS65550 QKO65550 QUK65550 REG65550 ROC65550 RXY65550 SHU65550 SRQ65550 TBM65550 TLI65550 TVE65550 UFA65550 UOW65550 UYS65550 VIO65550 VSK65550 WCG65550 WMC65550 WVY65550 Q131086 JM131086 TI131086 ADE131086 ANA131086 AWW131086 BGS131086 BQO131086 CAK131086 CKG131086 CUC131086 DDY131086 DNU131086 DXQ131086 EHM131086 ERI131086 FBE131086 FLA131086 FUW131086 GES131086 GOO131086 GYK131086 HIG131086 HSC131086 IBY131086 ILU131086 IVQ131086 JFM131086 JPI131086 JZE131086 KJA131086 KSW131086 LCS131086 LMO131086 LWK131086 MGG131086 MQC131086 MZY131086 NJU131086 NTQ131086 ODM131086 ONI131086 OXE131086 PHA131086 PQW131086 QAS131086 QKO131086 QUK131086 REG131086 ROC131086 RXY131086 SHU131086 SRQ131086 TBM131086 TLI131086 TVE131086 UFA131086 UOW131086 UYS131086 VIO131086 VSK131086 WCG131086 WMC131086 WVY131086 Q196622 JM196622 TI196622 ADE196622 ANA196622 AWW196622 BGS196622 BQO196622 CAK196622 CKG196622 CUC196622 DDY196622 DNU196622 DXQ196622 EHM196622 ERI196622 FBE196622 FLA196622 FUW196622 GES196622 GOO196622 GYK196622 HIG196622 HSC196622 IBY196622 ILU196622 IVQ196622 JFM196622 JPI196622 JZE196622 KJA196622 KSW196622 LCS196622 LMO196622 LWK196622 MGG196622 MQC196622 MZY196622 NJU196622 NTQ196622 ODM196622 ONI196622 OXE196622 PHA196622 PQW196622 QAS196622 QKO196622 QUK196622 REG196622 ROC196622 RXY196622 SHU196622 SRQ196622 TBM196622 TLI196622 TVE196622 UFA196622 UOW196622 UYS196622 VIO196622 VSK196622 WCG196622 WMC196622 WVY196622 Q262158 JM262158 TI262158 ADE262158 ANA262158 AWW262158 BGS262158 BQO262158 CAK262158 CKG262158 CUC262158 DDY262158 DNU262158 DXQ262158 EHM262158 ERI262158 FBE262158 FLA262158 FUW262158 GES262158 GOO262158 GYK262158 HIG262158 HSC262158 IBY262158 ILU262158 IVQ262158 JFM262158 JPI262158 JZE262158 KJA262158 KSW262158 LCS262158 LMO262158 LWK262158 MGG262158 MQC262158 MZY262158 NJU262158 NTQ262158 ODM262158 ONI262158 OXE262158 PHA262158 PQW262158 QAS262158 QKO262158 QUK262158 REG262158 ROC262158 RXY262158 SHU262158 SRQ262158 TBM262158 TLI262158 TVE262158 UFA262158 UOW262158 UYS262158 VIO262158 VSK262158 WCG262158 WMC262158 WVY262158 Q327694 JM327694 TI327694 ADE327694 ANA327694 AWW327694 BGS327694 BQO327694 CAK327694 CKG327694 CUC327694 DDY327694 DNU327694 DXQ327694 EHM327694 ERI327694 FBE327694 FLA327694 FUW327694 GES327694 GOO327694 GYK327694 HIG327694 HSC327694 IBY327694 ILU327694 IVQ327694 JFM327694 JPI327694 JZE327694 KJA327694 KSW327694 LCS327694 LMO327694 LWK327694 MGG327694 MQC327694 MZY327694 NJU327694 NTQ327694 ODM327694 ONI327694 OXE327694 PHA327694 PQW327694 QAS327694 QKO327694 QUK327694 REG327694 ROC327694 RXY327694 SHU327694 SRQ327694 TBM327694 TLI327694 TVE327694 UFA327694 UOW327694 UYS327694 VIO327694 VSK327694 WCG327694 WMC327694 WVY327694 Q393230 JM393230 TI393230 ADE393230 ANA393230 AWW393230 BGS393230 BQO393230 CAK393230 CKG393230 CUC393230 DDY393230 DNU393230 DXQ393230 EHM393230 ERI393230 FBE393230 FLA393230 FUW393230 GES393230 GOO393230 GYK393230 HIG393230 HSC393230 IBY393230 ILU393230 IVQ393230 JFM393230 JPI393230 JZE393230 KJA393230 KSW393230 LCS393230 LMO393230 LWK393230 MGG393230 MQC393230 MZY393230 NJU393230 NTQ393230 ODM393230 ONI393230 OXE393230 PHA393230 PQW393230 QAS393230 QKO393230 QUK393230 REG393230 ROC393230 RXY393230 SHU393230 SRQ393230 TBM393230 TLI393230 TVE393230 UFA393230 UOW393230 UYS393230 VIO393230 VSK393230 WCG393230 WMC393230 WVY393230 Q458766 JM458766 TI458766 ADE458766 ANA458766 AWW458766 BGS458766 BQO458766 CAK458766 CKG458766 CUC458766 DDY458766 DNU458766 DXQ458766 EHM458766 ERI458766 FBE458766 FLA458766 FUW458766 GES458766 GOO458766 GYK458766 HIG458766 HSC458766 IBY458766 ILU458766 IVQ458766 JFM458766 JPI458766 JZE458766 KJA458766 KSW458766 LCS458766 LMO458766 LWK458766 MGG458766 MQC458766 MZY458766 NJU458766 NTQ458766 ODM458766 ONI458766 OXE458766 PHA458766 PQW458766 QAS458766 QKO458766 QUK458766 REG458766 ROC458766 RXY458766 SHU458766 SRQ458766 TBM458766 TLI458766 TVE458766 UFA458766 UOW458766 UYS458766 VIO458766 VSK458766 WCG458766 WMC458766 WVY458766 Q524302 JM524302 TI524302 ADE524302 ANA524302 AWW524302 BGS524302 BQO524302 CAK524302 CKG524302 CUC524302 DDY524302 DNU524302 DXQ524302 EHM524302 ERI524302 FBE524302 FLA524302 FUW524302 GES524302 GOO524302 GYK524302 HIG524302 HSC524302 IBY524302 ILU524302 IVQ524302 JFM524302 JPI524302 JZE524302 KJA524302 KSW524302 LCS524302 LMO524302 LWK524302 MGG524302 MQC524302 MZY524302 NJU524302 NTQ524302 ODM524302 ONI524302 OXE524302 PHA524302 PQW524302 QAS524302 QKO524302 QUK524302 REG524302 ROC524302 RXY524302 SHU524302 SRQ524302 TBM524302 TLI524302 TVE524302 UFA524302 UOW524302 UYS524302 VIO524302 VSK524302 WCG524302 WMC524302 WVY524302 Q589838 JM589838 TI589838 ADE589838 ANA589838 AWW589838 BGS589838 BQO589838 CAK589838 CKG589838 CUC589838 DDY589838 DNU589838 DXQ589838 EHM589838 ERI589838 FBE589838 FLA589838 FUW589838 GES589838 GOO589838 GYK589838 HIG589838 HSC589838 IBY589838 ILU589838 IVQ589838 JFM589838 JPI589838 JZE589838 KJA589838 KSW589838 LCS589838 LMO589838 LWK589838 MGG589838 MQC589838 MZY589838 NJU589838 NTQ589838 ODM589838 ONI589838 OXE589838 PHA589838 PQW589838 QAS589838 QKO589838 QUK589838 REG589838 ROC589838 RXY589838 SHU589838 SRQ589838 TBM589838 TLI589838 TVE589838 UFA589838 UOW589838 UYS589838 VIO589838 VSK589838 WCG589838 WMC589838 WVY589838 Q655374 JM655374 TI655374 ADE655374 ANA655374 AWW655374 BGS655374 BQO655374 CAK655374 CKG655374 CUC655374 DDY655374 DNU655374 DXQ655374 EHM655374 ERI655374 FBE655374 FLA655374 FUW655374 GES655374 GOO655374 GYK655374 HIG655374 HSC655374 IBY655374 ILU655374 IVQ655374 JFM655374 JPI655374 JZE655374 KJA655374 KSW655374 LCS655374 LMO655374 LWK655374 MGG655374 MQC655374 MZY655374 NJU655374 NTQ655374 ODM655374 ONI655374 OXE655374 PHA655374 PQW655374 QAS655374 QKO655374 QUK655374 REG655374 ROC655374 RXY655374 SHU655374 SRQ655374 TBM655374 TLI655374 TVE655374 UFA655374 UOW655374 UYS655374 VIO655374 VSK655374 WCG655374 WMC655374 WVY655374 Q720910 JM720910 TI720910 ADE720910 ANA720910 AWW720910 BGS720910 BQO720910 CAK720910 CKG720910 CUC720910 DDY720910 DNU720910 DXQ720910 EHM720910 ERI720910 FBE720910 FLA720910 FUW720910 GES720910 GOO720910 GYK720910 HIG720910 HSC720910 IBY720910 ILU720910 IVQ720910 JFM720910 JPI720910 JZE720910 KJA720910 KSW720910 LCS720910 LMO720910 LWK720910 MGG720910 MQC720910 MZY720910 NJU720910 NTQ720910 ODM720910 ONI720910 OXE720910 PHA720910 PQW720910 QAS720910 QKO720910 QUK720910 REG720910 ROC720910 RXY720910 SHU720910 SRQ720910 TBM720910 TLI720910 TVE720910 UFA720910 UOW720910 UYS720910 VIO720910 VSK720910 WCG720910 WMC720910 WVY720910 Q786446 JM786446 TI786446 ADE786446 ANA786446 AWW786446 BGS786446 BQO786446 CAK786446 CKG786446 CUC786446 DDY786446 DNU786446 DXQ786446 EHM786446 ERI786446 FBE786446 FLA786446 FUW786446 GES786446 GOO786446 GYK786446 HIG786446 HSC786446 IBY786446 ILU786446 IVQ786446 JFM786446 JPI786446 JZE786446 KJA786446 KSW786446 LCS786446 LMO786446 LWK786446 MGG786446 MQC786446 MZY786446 NJU786446 NTQ786446 ODM786446 ONI786446 OXE786446 PHA786446 PQW786446 QAS786446 QKO786446 QUK786446 REG786446 ROC786446 RXY786446 SHU786446 SRQ786446 TBM786446 TLI786446 TVE786446 UFA786446 UOW786446 UYS786446 VIO786446 VSK786446 WCG786446 WMC786446 WVY786446 Q851982 JM851982 TI851982 ADE851982 ANA851982 AWW851982 BGS851982 BQO851982 CAK851982 CKG851982 CUC851982 DDY851982 DNU851982 DXQ851982 EHM851982 ERI851982 FBE851982 FLA851982 FUW851982 GES851982 GOO851982 GYK851982 HIG851982 HSC851982 IBY851982 ILU851982 IVQ851982 JFM851982 JPI851982 JZE851982 KJA851982 KSW851982 LCS851982 LMO851982 LWK851982 MGG851982 MQC851982 MZY851982 NJU851982 NTQ851982 ODM851982 ONI851982 OXE851982 PHA851982 PQW851982 QAS851982 QKO851982 QUK851982 REG851982 ROC851982 RXY851982 SHU851982 SRQ851982 TBM851982 TLI851982 TVE851982 UFA851982 UOW851982 UYS851982 VIO851982 VSK851982 WCG851982 WMC851982 WVY851982 Q917518 JM917518 TI917518 ADE917518 ANA917518 AWW917518 BGS917518 BQO917518 CAK917518 CKG917518 CUC917518 DDY917518 DNU917518 DXQ917518 EHM917518 ERI917518 FBE917518 FLA917518 FUW917518 GES917518 GOO917518 GYK917518 HIG917518 HSC917518 IBY917518 ILU917518 IVQ917518 JFM917518 JPI917518 JZE917518 KJA917518 KSW917518 LCS917518 LMO917518 LWK917518 MGG917518 MQC917518 MZY917518 NJU917518 NTQ917518 ODM917518 ONI917518 OXE917518 PHA917518 PQW917518 QAS917518 QKO917518 QUK917518 REG917518 ROC917518 RXY917518 SHU917518 SRQ917518 TBM917518 TLI917518 TVE917518 UFA917518 UOW917518 UYS917518 VIO917518 VSK917518 WCG917518 WMC917518 WVY917518 Q983054 JM983054 TI983054 ADE983054 ANA983054 AWW983054 BGS983054 BQO983054 CAK983054 CKG983054 CUC983054 DDY983054 DNU983054 DXQ983054 EHM983054 ERI983054 FBE983054 FLA983054 FUW983054 GES983054 GOO983054 GYK983054 HIG983054 HSC983054 IBY983054 ILU983054 IVQ983054 JFM983054 JPI983054 JZE983054 KJA983054 KSW983054 LCS983054 LMO983054 LWK983054 MGG983054 MQC983054 MZY983054 NJU983054 NTQ983054 ODM983054 ONI983054 OXE983054 PHA983054 PQW983054 QAS983054 QKO983054 QUK983054 REG983054 ROC983054 RXY983054 SHU983054 SRQ983054 TBM983054 TLI983054 TVE983054 UFA983054 UOW983054 UYS983054 VIO983054 VSK983054 WCG983054 WMC983054 WVY983054 WVY983046 JM4 TI4 ADE4 ANA4 AWW4 BGS4 BQO4 CAK4 CKG4 CUC4 DDY4 DNU4 DXQ4 EHM4 ERI4 FBE4 FLA4 FUW4 GES4 GOO4 GYK4 HIG4 HSC4 IBY4 ILU4 IVQ4 JFM4 JPI4 JZE4 KJA4 KSW4 LCS4 LMO4 LWK4 MGG4 MQC4 MZY4 NJU4 NTQ4 ODM4 ONI4 OXE4 PHA4 PQW4 QAS4 QKO4 QUK4 REG4 ROC4 RXY4 SHU4 SRQ4 TBM4 TLI4 TVE4 UFA4 UOW4 UYS4 VIO4 VSK4 WCG4 WMC4 WVY4 Q65542 JM65542 TI65542 ADE65542 ANA65542 AWW65542 BGS65542 BQO65542 CAK65542 CKG65542 CUC65542 DDY65542 DNU65542 DXQ65542 EHM65542 ERI65542 FBE65542 FLA65542 FUW65542 GES65542 GOO65542 GYK65542 HIG65542 HSC65542 IBY65542 ILU65542 IVQ65542 JFM65542 JPI65542 JZE65542 KJA65542 KSW65542 LCS65542 LMO65542 LWK65542 MGG65542 MQC65542 MZY65542 NJU65542 NTQ65542 ODM65542 ONI65542 OXE65542 PHA65542 PQW65542 QAS65542 QKO65542 QUK65542 REG65542 ROC65542 RXY65542 SHU65542 SRQ65542 TBM65542 TLI65542 TVE65542 UFA65542 UOW65542 UYS65542 VIO65542 VSK65542 WCG65542 WMC65542 WVY65542 Q131078 JM131078 TI131078 ADE131078 ANA131078 AWW131078 BGS131078 BQO131078 CAK131078 CKG131078 CUC131078 DDY131078 DNU131078 DXQ131078 EHM131078 ERI131078 FBE131078 FLA131078 FUW131078 GES131078 GOO131078 GYK131078 HIG131078 HSC131078 IBY131078 ILU131078 IVQ131078 JFM131078 JPI131078 JZE131078 KJA131078 KSW131078 LCS131078 LMO131078 LWK131078 MGG131078 MQC131078 MZY131078 NJU131078 NTQ131078 ODM131078 ONI131078 OXE131078 PHA131078 PQW131078 QAS131078 QKO131078 QUK131078 REG131078 ROC131078 RXY131078 SHU131078 SRQ131078 TBM131078 TLI131078 TVE131078 UFA131078 UOW131078 UYS131078 VIO131078 VSK131078 WCG131078 WMC131078 WVY131078 Q196614 JM196614 TI196614 ADE196614 ANA196614 AWW196614 BGS196614 BQO196614 CAK196614 CKG196614 CUC196614 DDY196614 DNU196614 DXQ196614 EHM196614 ERI196614 FBE196614 FLA196614 FUW196614 GES196614 GOO196614 GYK196614 HIG196614 HSC196614 IBY196614 ILU196614 IVQ196614 JFM196614 JPI196614 JZE196614 KJA196614 KSW196614 LCS196614 LMO196614 LWK196614 MGG196614 MQC196614 MZY196614 NJU196614 NTQ196614 ODM196614 ONI196614 OXE196614 PHA196614 PQW196614 QAS196614 QKO196614 QUK196614 REG196614 ROC196614 RXY196614 SHU196614 SRQ196614 TBM196614 TLI196614 TVE196614 UFA196614 UOW196614 UYS196614 VIO196614 VSK196614 WCG196614 WMC196614 WVY196614 Q262150 JM262150 TI262150 ADE262150 ANA262150 AWW262150 BGS262150 BQO262150 CAK262150 CKG262150 CUC262150 DDY262150 DNU262150 DXQ262150 EHM262150 ERI262150 FBE262150 FLA262150 FUW262150 GES262150 GOO262150 GYK262150 HIG262150 HSC262150 IBY262150 ILU262150 IVQ262150 JFM262150 JPI262150 JZE262150 KJA262150 KSW262150 LCS262150 LMO262150 LWK262150 MGG262150 MQC262150 MZY262150 NJU262150 NTQ262150 ODM262150 ONI262150 OXE262150 PHA262150 PQW262150 QAS262150 QKO262150 QUK262150 REG262150 ROC262150 RXY262150 SHU262150 SRQ262150 TBM262150 TLI262150 TVE262150 UFA262150 UOW262150 UYS262150 VIO262150 VSK262150 WCG262150 WMC262150 WVY262150 Q327686 JM327686 TI327686 ADE327686 ANA327686 AWW327686 BGS327686 BQO327686 CAK327686 CKG327686 CUC327686 DDY327686 DNU327686 DXQ327686 EHM327686 ERI327686 FBE327686 FLA327686 FUW327686 GES327686 GOO327686 GYK327686 HIG327686 HSC327686 IBY327686 ILU327686 IVQ327686 JFM327686 JPI327686 JZE327686 KJA327686 KSW327686 LCS327686 LMO327686 LWK327686 MGG327686 MQC327686 MZY327686 NJU327686 NTQ327686 ODM327686 ONI327686 OXE327686 PHA327686 PQW327686 QAS327686 QKO327686 QUK327686 REG327686 ROC327686 RXY327686 SHU327686 SRQ327686 TBM327686 TLI327686 TVE327686 UFA327686 UOW327686 UYS327686 VIO327686 VSK327686 WCG327686 WMC327686 WVY327686 Q393222 JM393222 TI393222 ADE393222 ANA393222 AWW393222 BGS393222 BQO393222 CAK393222 CKG393222 CUC393222 DDY393222 DNU393222 DXQ393222 EHM393222 ERI393222 FBE393222 FLA393222 FUW393222 GES393222 GOO393222 GYK393222 HIG393222 HSC393222 IBY393222 ILU393222 IVQ393222 JFM393222 JPI393222 JZE393222 KJA393222 KSW393222 LCS393222 LMO393222 LWK393222 MGG393222 MQC393222 MZY393222 NJU393222 NTQ393222 ODM393222 ONI393222 OXE393222 PHA393222 PQW393222 QAS393222 QKO393222 QUK393222 REG393222 ROC393222 RXY393222 SHU393222 SRQ393222 TBM393222 TLI393222 TVE393222 UFA393222 UOW393222 UYS393222 VIO393222 VSK393222 WCG393222 WMC393222 WVY393222 Q458758 JM458758 TI458758 ADE458758 ANA458758 AWW458758 BGS458758 BQO458758 CAK458758 CKG458758 CUC458758 DDY458758 DNU458758 DXQ458758 EHM458758 ERI458758 FBE458758 FLA458758 FUW458758 GES458758 GOO458758 GYK458758 HIG458758 HSC458758 IBY458758 ILU458758 IVQ458758 JFM458758 JPI458758 JZE458758 KJA458758 KSW458758 LCS458758 LMO458758 LWK458758 MGG458758 MQC458758 MZY458758 NJU458758 NTQ458758 ODM458758 ONI458758 OXE458758 PHA458758 PQW458758 QAS458758 QKO458758 QUK458758 REG458758 ROC458758 RXY458758 SHU458758 SRQ458758 TBM458758 TLI458758 TVE458758 UFA458758 UOW458758 UYS458758 VIO458758 VSK458758 WCG458758 WMC458758 WVY458758 Q524294 JM524294 TI524294 ADE524294 ANA524294 AWW524294 BGS524294 BQO524294 CAK524294 CKG524294 CUC524294 DDY524294 DNU524294 DXQ524294 EHM524294 ERI524294 FBE524294 FLA524294 FUW524294 GES524294 GOO524294 GYK524294 HIG524294 HSC524294 IBY524294 ILU524294 IVQ524294 JFM524294 JPI524294 JZE524294 KJA524294 KSW524294 LCS524294 LMO524294 LWK524294 MGG524294 MQC524294 MZY524294 NJU524294 NTQ524294 ODM524294 ONI524294 OXE524294 PHA524294 PQW524294 QAS524294 QKO524294 QUK524294 REG524294 ROC524294 RXY524294 SHU524294 SRQ524294 TBM524294 TLI524294 TVE524294 UFA524294 UOW524294 UYS524294 VIO524294 VSK524294 WCG524294 WMC524294 WVY524294 Q589830 JM589830 TI589830 ADE589830 ANA589830 AWW589830 BGS589830 BQO589830 CAK589830 CKG589830 CUC589830 DDY589830 DNU589830 DXQ589830 EHM589830 ERI589830 FBE589830 FLA589830 FUW589830 GES589830 GOO589830 GYK589830 HIG589830 HSC589830 IBY589830 ILU589830 IVQ589830 JFM589830 JPI589830 JZE589830 KJA589830 KSW589830 LCS589830 LMO589830 LWK589830 MGG589830 MQC589830 MZY589830 NJU589830 NTQ589830 ODM589830 ONI589830 OXE589830 PHA589830 PQW589830 QAS589830 QKO589830 QUK589830 REG589830 ROC589830 RXY589830 SHU589830 SRQ589830 TBM589830 TLI589830 TVE589830 UFA589830 UOW589830 UYS589830 VIO589830 VSK589830 WCG589830 WMC589830 WVY589830 Q655366 JM655366 TI655366 ADE655366 ANA655366 AWW655366 BGS655366 BQO655366 CAK655366 CKG655366 CUC655366 DDY655366 DNU655366 DXQ655366 EHM655366 ERI655366 FBE655366 FLA655366 FUW655366 GES655366 GOO655366 GYK655366 HIG655366 HSC655366 IBY655366 ILU655366 IVQ655366 JFM655366 JPI655366 JZE655366 KJA655366 KSW655366 LCS655366 LMO655366 LWK655366 MGG655366 MQC655366 MZY655366 NJU655366 NTQ655366 ODM655366 ONI655366 OXE655366 PHA655366 PQW655366 QAS655366 QKO655366 QUK655366 REG655366 ROC655366 RXY655366 SHU655366 SRQ655366 TBM655366 TLI655366 TVE655366 UFA655366 UOW655366 UYS655366 VIO655366 VSK655366 WCG655366 WMC655366 WVY655366 Q720902 JM720902 TI720902 ADE720902 ANA720902 AWW720902 BGS720902 BQO720902 CAK720902 CKG720902 CUC720902 DDY720902 DNU720902 DXQ720902 EHM720902 ERI720902 FBE720902 FLA720902 FUW720902 GES720902 GOO720902 GYK720902 HIG720902 HSC720902 IBY720902 ILU720902 IVQ720902 JFM720902 JPI720902 JZE720902 KJA720902 KSW720902 LCS720902 LMO720902 LWK720902 MGG720902 MQC720902 MZY720902 NJU720902 NTQ720902 ODM720902 ONI720902 OXE720902 PHA720902 PQW720902 QAS720902 QKO720902 QUK720902 REG720902 ROC720902 RXY720902 SHU720902 SRQ720902 TBM720902 TLI720902 TVE720902 UFA720902 UOW720902 UYS720902 VIO720902 VSK720902 WCG720902 WMC720902 WVY720902 Q786438 JM786438 TI786438 ADE786438 ANA786438 AWW786438 BGS786438 BQO786438 CAK786438 CKG786438 CUC786438 DDY786438 DNU786438 DXQ786438 EHM786438 ERI786438 FBE786438 FLA786438 FUW786438 GES786438 GOO786438 GYK786438 HIG786438 HSC786438 IBY786438 ILU786438 IVQ786438 JFM786438 JPI786438 JZE786438 KJA786438 KSW786438 LCS786438 LMO786438 LWK786438 MGG786438 MQC786438 MZY786438 NJU786438 NTQ786438 ODM786438 ONI786438 OXE786438 PHA786438 PQW786438 QAS786438 QKO786438 QUK786438 REG786438 ROC786438 RXY786438 SHU786438 SRQ786438 TBM786438 TLI786438 TVE786438 UFA786438 UOW786438 UYS786438 VIO786438 VSK786438 WCG786438 WMC786438 WVY786438 Q851974 JM851974 TI851974 ADE851974 ANA851974 AWW851974 BGS851974 BQO851974 CAK851974 CKG851974 CUC851974 DDY851974 DNU851974 DXQ851974 EHM851974 ERI851974 FBE851974 FLA851974 FUW851974 GES851974 GOO851974 GYK851974 HIG851974 HSC851974 IBY851974 ILU851974 IVQ851974 JFM851974 JPI851974 JZE851974 KJA851974 KSW851974 LCS851974 LMO851974 LWK851974 MGG851974 MQC851974 MZY851974 NJU851974 NTQ851974 ODM851974 ONI851974 OXE851974 PHA851974 PQW851974 QAS851974 QKO851974 QUK851974 REG851974 ROC851974 RXY851974 SHU851974 SRQ851974 TBM851974 TLI851974 TVE851974 UFA851974 UOW851974 UYS851974 VIO851974 VSK851974 WCG851974 WMC851974 WVY851974 Q917510 JM917510 TI917510 ADE917510 ANA917510 AWW917510 BGS917510 BQO917510 CAK917510 CKG917510 CUC917510 DDY917510 DNU917510 DXQ917510 EHM917510 ERI917510 FBE917510 FLA917510 FUW917510 GES917510 GOO917510 GYK917510 HIG917510 HSC917510 IBY917510 ILU917510 IVQ917510 JFM917510 JPI917510 JZE917510 KJA917510 KSW917510 LCS917510 LMO917510 LWK917510 MGG917510 MQC917510 MZY917510 NJU917510 NTQ917510 ODM917510 ONI917510 OXE917510 PHA917510 PQW917510 QAS917510 QKO917510 QUK917510 REG917510 ROC917510 RXY917510 SHU917510 SRQ917510 TBM917510 TLI917510 TVE917510 UFA917510 UOW917510 UYS917510 VIO917510 VSK917510 WCG917510 WMC917510 WVY917510 Q983046 JM983046 TI983046 ADE983046 ANA983046 AWW983046 BGS983046 BQO983046 CAK983046 CKG983046 CUC983046 DDY983046 DNU983046 DXQ983046 EHM983046 ERI983046 FBE983046 FLA983046 FUW983046 GES983046 GOO983046 GYK983046 HIG983046 HSC983046 IBY983046 ILU983046 IVQ983046 JFM983046 JPI983046 JZE983046 KJA983046 KSW983046 LCS983046 LMO983046 LWK983046 MGG983046 MQC983046 MZY983046 NJU983046 NTQ983046 ODM983046 ONI983046 OXE983046 PHA983046 PQW983046 QAS983046 QKO983046 QUK983046 REG983046 ROC983046 RXY983046 SHU983046 SRQ983046 TBM983046 TLI983046 TVE983046 UFA983046 UOW983046 UYS983046 VIO983046 VSK983046 WCG983046 WMC983046</xm:sqref>
        </x14:dataValidation>
        <x14:dataValidation type="whole" operator="greaterThanOrEqual" allowBlank="1" showInputMessage="1" showErrorMessage="1" errorTitle="Invalid Entry" error="Enter a whole number_x000a_greater than or equal to zero" promptTitle="ENTER:" prompt="Exposed Controls">
          <x14:formula1>
            <xm:f>0</xm:f>
          </x14:formula1>
          <xm:sqref>X14 JT14 TP14 ADL14 ANH14 AXD14 BGZ14 BQV14 CAR14 CKN14 CUJ14 DEF14 DOB14 DXX14 EHT14 ERP14 FBL14 FLH14 FVD14 GEZ14 GOV14 GYR14 HIN14 HSJ14 ICF14 IMB14 IVX14 JFT14 JPP14 JZL14 KJH14 KTD14 LCZ14 LMV14 LWR14 MGN14 MQJ14 NAF14 NKB14 NTX14 ODT14 ONP14 OXL14 PHH14 PRD14 QAZ14 QKV14 QUR14 REN14 ROJ14 RYF14 SIB14 SRX14 TBT14 TLP14 TVL14 UFH14 UPD14 UYZ14 VIV14 VSR14 WCN14 WMJ14 WWF14 X65550 JT65550 TP65550 ADL65550 ANH65550 AXD65550 BGZ65550 BQV65550 CAR65550 CKN65550 CUJ65550 DEF65550 DOB65550 DXX65550 EHT65550 ERP65550 FBL65550 FLH65550 FVD65550 GEZ65550 GOV65550 GYR65550 HIN65550 HSJ65550 ICF65550 IMB65550 IVX65550 JFT65550 JPP65550 JZL65550 KJH65550 KTD65550 LCZ65550 LMV65550 LWR65550 MGN65550 MQJ65550 NAF65550 NKB65550 NTX65550 ODT65550 ONP65550 OXL65550 PHH65550 PRD65550 QAZ65550 QKV65550 QUR65550 REN65550 ROJ65550 RYF65550 SIB65550 SRX65550 TBT65550 TLP65550 TVL65550 UFH65550 UPD65550 UYZ65550 VIV65550 VSR65550 WCN65550 WMJ65550 WWF65550 X131086 JT131086 TP131086 ADL131086 ANH131086 AXD131086 BGZ131086 BQV131086 CAR131086 CKN131086 CUJ131086 DEF131086 DOB131086 DXX131086 EHT131086 ERP131086 FBL131086 FLH131086 FVD131086 GEZ131086 GOV131086 GYR131086 HIN131086 HSJ131086 ICF131086 IMB131086 IVX131086 JFT131086 JPP131086 JZL131086 KJH131086 KTD131086 LCZ131086 LMV131086 LWR131086 MGN131086 MQJ131086 NAF131086 NKB131086 NTX131086 ODT131086 ONP131086 OXL131086 PHH131086 PRD131086 QAZ131086 QKV131086 QUR131086 REN131086 ROJ131086 RYF131086 SIB131086 SRX131086 TBT131086 TLP131086 TVL131086 UFH131086 UPD131086 UYZ131086 VIV131086 VSR131086 WCN131086 WMJ131086 WWF131086 X196622 JT196622 TP196622 ADL196622 ANH196622 AXD196622 BGZ196622 BQV196622 CAR196622 CKN196622 CUJ196622 DEF196622 DOB196622 DXX196622 EHT196622 ERP196622 FBL196622 FLH196622 FVD196622 GEZ196622 GOV196622 GYR196622 HIN196622 HSJ196622 ICF196622 IMB196622 IVX196622 JFT196622 JPP196622 JZL196622 KJH196622 KTD196622 LCZ196622 LMV196622 LWR196622 MGN196622 MQJ196622 NAF196622 NKB196622 NTX196622 ODT196622 ONP196622 OXL196622 PHH196622 PRD196622 QAZ196622 QKV196622 QUR196622 REN196622 ROJ196622 RYF196622 SIB196622 SRX196622 TBT196622 TLP196622 TVL196622 UFH196622 UPD196622 UYZ196622 VIV196622 VSR196622 WCN196622 WMJ196622 WWF196622 X262158 JT262158 TP262158 ADL262158 ANH262158 AXD262158 BGZ262158 BQV262158 CAR262158 CKN262158 CUJ262158 DEF262158 DOB262158 DXX262158 EHT262158 ERP262158 FBL262158 FLH262158 FVD262158 GEZ262158 GOV262158 GYR262158 HIN262158 HSJ262158 ICF262158 IMB262158 IVX262158 JFT262158 JPP262158 JZL262158 KJH262158 KTD262158 LCZ262158 LMV262158 LWR262158 MGN262158 MQJ262158 NAF262158 NKB262158 NTX262158 ODT262158 ONP262158 OXL262158 PHH262158 PRD262158 QAZ262158 QKV262158 QUR262158 REN262158 ROJ262158 RYF262158 SIB262158 SRX262158 TBT262158 TLP262158 TVL262158 UFH262158 UPD262158 UYZ262158 VIV262158 VSR262158 WCN262158 WMJ262158 WWF262158 X327694 JT327694 TP327694 ADL327694 ANH327694 AXD327694 BGZ327694 BQV327694 CAR327694 CKN327694 CUJ327694 DEF327694 DOB327694 DXX327694 EHT327694 ERP327694 FBL327694 FLH327694 FVD327694 GEZ327694 GOV327694 GYR327694 HIN327694 HSJ327694 ICF327694 IMB327694 IVX327694 JFT327694 JPP327694 JZL327694 KJH327694 KTD327694 LCZ327694 LMV327694 LWR327694 MGN327694 MQJ327694 NAF327694 NKB327694 NTX327694 ODT327694 ONP327694 OXL327694 PHH327694 PRD327694 QAZ327694 QKV327694 QUR327694 REN327694 ROJ327694 RYF327694 SIB327694 SRX327694 TBT327694 TLP327694 TVL327694 UFH327694 UPD327694 UYZ327694 VIV327694 VSR327694 WCN327694 WMJ327694 WWF327694 X393230 JT393230 TP393230 ADL393230 ANH393230 AXD393230 BGZ393230 BQV393230 CAR393230 CKN393230 CUJ393230 DEF393230 DOB393230 DXX393230 EHT393230 ERP393230 FBL393230 FLH393230 FVD393230 GEZ393230 GOV393230 GYR393230 HIN393230 HSJ393230 ICF393230 IMB393230 IVX393230 JFT393230 JPP393230 JZL393230 KJH393230 KTD393230 LCZ393230 LMV393230 LWR393230 MGN393230 MQJ393230 NAF393230 NKB393230 NTX393230 ODT393230 ONP393230 OXL393230 PHH393230 PRD393230 QAZ393230 QKV393230 QUR393230 REN393230 ROJ393230 RYF393230 SIB393230 SRX393230 TBT393230 TLP393230 TVL393230 UFH393230 UPD393230 UYZ393230 VIV393230 VSR393230 WCN393230 WMJ393230 WWF393230 X458766 JT458766 TP458766 ADL458766 ANH458766 AXD458766 BGZ458766 BQV458766 CAR458766 CKN458766 CUJ458766 DEF458766 DOB458766 DXX458766 EHT458766 ERP458766 FBL458766 FLH458766 FVD458766 GEZ458766 GOV458766 GYR458766 HIN458766 HSJ458766 ICF458766 IMB458766 IVX458766 JFT458766 JPP458766 JZL458766 KJH458766 KTD458766 LCZ458766 LMV458766 LWR458766 MGN458766 MQJ458766 NAF458766 NKB458766 NTX458766 ODT458766 ONP458766 OXL458766 PHH458766 PRD458766 QAZ458766 QKV458766 QUR458766 REN458766 ROJ458766 RYF458766 SIB458766 SRX458766 TBT458766 TLP458766 TVL458766 UFH458766 UPD458766 UYZ458766 VIV458766 VSR458766 WCN458766 WMJ458766 WWF458766 X524302 JT524302 TP524302 ADL524302 ANH524302 AXD524302 BGZ524302 BQV524302 CAR524302 CKN524302 CUJ524302 DEF524302 DOB524302 DXX524302 EHT524302 ERP524302 FBL524302 FLH524302 FVD524302 GEZ524302 GOV524302 GYR524302 HIN524302 HSJ524302 ICF524302 IMB524302 IVX524302 JFT524302 JPP524302 JZL524302 KJH524302 KTD524302 LCZ524302 LMV524302 LWR524302 MGN524302 MQJ524302 NAF524302 NKB524302 NTX524302 ODT524302 ONP524302 OXL524302 PHH524302 PRD524302 QAZ524302 QKV524302 QUR524302 REN524302 ROJ524302 RYF524302 SIB524302 SRX524302 TBT524302 TLP524302 TVL524302 UFH524302 UPD524302 UYZ524302 VIV524302 VSR524302 WCN524302 WMJ524302 WWF524302 X589838 JT589838 TP589838 ADL589838 ANH589838 AXD589838 BGZ589838 BQV589838 CAR589838 CKN589838 CUJ589838 DEF589838 DOB589838 DXX589838 EHT589838 ERP589838 FBL589838 FLH589838 FVD589838 GEZ589838 GOV589838 GYR589838 HIN589838 HSJ589838 ICF589838 IMB589838 IVX589838 JFT589838 JPP589838 JZL589838 KJH589838 KTD589838 LCZ589838 LMV589838 LWR589838 MGN589838 MQJ589838 NAF589838 NKB589838 NTX589838 ODT589838 ONP589838 OXL589838 PHH589838 PRD589838 QAZ589838 QKV589838 QUR589838 REN589838 ROJ589838 RYF589838 SIB589838 SRX589838 TBT589838 TLP589838 TVL589838 UFH589838 UPD589838 UYZ589838 VIV589838 VSR589838 WCN589838 WMJ589838 WWF589838 X655374 JT655374 TP655374 ADL655374 ANH655374 AXD655374 BGZ655374 BQV655374 CAR655374 CKN655374 CUJ655374 DEF655374 DOB655374 DXX655374 EHT655374 ERP655374 FBL655374 FLH655374 FVD655374 GEZ655374 GOV655374 GYR655374 HIN655374 HSJ655374 ICF655374 IMB655374 IVX655374 JFT655374 JPP655374 JZL655374 KJH655374 KTD655374 LCZ655374 LMV655374 LWR655374 MGN655374 MQJ655374 NAF655374 NKB655374 NTX655374 ODT655374 ONP655374 OXL655374 PHH655374 PRD655374 QAZ655374 QKV655374 QUR655374 REN655374 ROJ655374 RYF655374 SIB655374 SRX655374 TBT655374 TLP655374 TVL655374 UFH655374 UPD655374 UYZ655374 VIV655374 VSR655374 WCN655374 WMJ655374 WWF655374 X720910 JT720910 TP720910 ADL720910 ANH720910 AXD720910 BGZ720910 BQV720910 CAR720910 CKN720910 CUJ720910 DEF720910 DOB720910 DXX720910 EHT720910 ERP720910 FBL720910 FLH720910 FVD720910 GEZ720910 GOV720910 GYR720910 HIN720910 HSJ720910 ICF720910 IMB720910 IVX720910 JFT720910 JPP720910 JZL720910 KJH720910 KTD720910 LCZ720910 LMV720910 LWR720910 MGN720910 MQJ720910 NAF720910 NKB720910 NTX720910 ODT720910 ONP720910 OXL720910 PHH720910 PRD720910 QAZ720910 QKV720910 QUR720910 REN720910 ROJ720910 RYF720910 SIB720910 SRX720910 TBT720910 TLP720910 TVL720910 UFH720910 UPD720910 UYZ720910 VIV720910 VSR720910 WCN720910 WMJ720910 WWF720910 X786446 JT786446 TP786446 ADL786446 ANH786446 AXD786446 BGZ786446 BQV786446 CAR786446 CKN786446 CUJ786446 DEF786446 DOB786446 DXX786446 EHT786446 ERP786446 FBL786446 FLH786446 FVD786446 GEZ786446 GOV786446 GYR786446 HIN786446 HSJ786446 ICF786446 IMB786446 IVX786446 JFT786446 JPP786446 JZL786446 KJH786446 KTD786446 LCZ786446 LMV786446 LWR786446 MGN786446 MQJ786446 NAF786446 NKB786446 NTX786446 ODT786446 ONP786446 OXL786446 PHH786446 PRD786446 QAZ786446 QKV786446 QUR786446 REN786446 ROJ786446 RYF786446 SIB786446 SRX786446 TBT786446 TLP786446 TVL786446 UFH786446 UPD786446 UYZ786446 VIV786446 VSR786446 WCN786446 WMJ786446 WWF786446 X851982 JT851982 TP851982 ADL851982 ANH851982 AXD851982 BGZ851982 BQV851982 CAR851982 CKN851982 CUJ851982 DEF851982 DOB851982 DXX851982 EHT851982 ERP851982 FBL851982 FLH851982 FVD851982 GEZ851982 GOV851982 GYR851982 HIN851982 HSJ851982 ICF851982 IMB851982 IVX851982 JFT851982 JPP851982 JZL851982 KJH851982 KTD851982 LCZ851982 LMV851982 LWR851982 MGN851982 MQJ851982 NAF851982 NKB851982 NTX851982 ODT851982 ONP851982 OXL851982 PHH851982 PRD851982 QAZ851982 QKV851982 QUR851982 REN851982 ROJ851982 RYF851982 SIB851982 SRX851982 TBT851982 TLP851982 TVL851982 UFH851982 UPD851982 UYZ851982 VIV851982 VSR851982 WCN851982 WMJ851982 WWF851982 X917518 JT917518 TP917518 ADL917518 ANH917518 AXD917518 BGZ917518 BQV917518 CAR917518 CKN917518 CUJ917518 DEF917518 DOB917518 DXX917518 EHT917518 ERP917518 FBL917518 FLH917518 FVD917518 GEZ917518 GOV917518 GYR917518 HIN917518 HSJ917518 ICF917518 IMB917518 IVX917518 JFT917518 JPP917518 JZL917518 KJH917518 KTD917518 LCZ917518 LMV917518 LWR917518 MGN917518 MQJ917518 NAF917518 NKB917518 NTX917518 ODT917518 ONP917518 OXL917518 PHH917518 PRD917518 QAZ917518 QKV917518 QUR917518 REN917518 ROJ917518 RYF917518 SIB917518 SRX917518 TBT917518 TLP917518 TVL917518 UFH917518 UPD917518 UYZ917518 VIV917518 VSR917518 WCN917518 WMJ917518 WWF917518 X983054 JT983054 TP983054 ADL983054 ANH983054 AXD983054 BGZ983054 BQV983054 CAR983054 CKN983054 CUJ983054 DEF983054 DOB983054 DXX983054 EHT983054 ERP983054 FBL983054 FLH983054 FVD983054 GEZ983054 GOV983054 GYR983054 HIN983054 HSJ983054 ICF983054 IMB983054 IVX983054 JFT983054 JPP983054 JZL983054 KJH983054 KTD983054 LCZ983054 LMV983054 LWR983054 MGN983054 MQJ983054 NAF983054 NKB983054 NTX983054 ODT983054 ONP983054 OXL983054 PHH983054 PRD983054 QAZ983054 QKV983054 QUR983054 REN983054 ROJ983054 RYF983054 SIB983054 SRX983054 TBT983054 TLP983054 TVL983054 UFH983054 UPD983054 UYZ983054 VIV983054 VSR983054 WCN983054 WMJ983054 WWF983054 L14 JH14 TD14 ACZ14 AMV14 AWR14 BGN14 BQJ14 CAF14 CKB14 CTX14 DDT14 DNP14 DXL14 EHH14 ERD14 FAZ14 FKV14 FUR14 GEN14 GOJ14 GYF14 HIB14 HRX14 IBT14 ILP14 IVL14 JFH14 JPD14 JYZ14 KIV14 KSR14 LCN14 LMJ14 LWF14 MGB14 MPX14 MZT14 NJP14 NTL14 ODH14 OND14 OWZ14 PGV14 PQR14 QAN14 QKJ14 QUF14 REB14 RNX14 RXT14 SHP14 SRL14 TBH14 TLD14 TUZ14 UEV14 UOR14 UYN14 VIJ14 VSF14 WCB14 WLX14 WVT14 L65550 JH65550 TD65550 ACZ65550 AMV65550 AWR65550 BGN65550 BQJ65550 CAF65550 CKB65550 CTX65550 DDT65550 DNP65550 DXL65550 EHH65550 ERD65550 FAZ65550 FKV65550 FUR65550 GEN65550 GOJ65550 GYF65550 HIB65550 HRX65550 IBT65550 ILP65550 IVL65550 JFH65550 JPD65550 JYZ65550 KIV65550 KSR65550 LCN65550 LMJ65550 LWF65550 MGB65550 MPX65550 MZT65550 NJP65550 NTL65550 ODH65550 OND65550 OWZ65550 PGV65550 PQR65550 QAN65550 QKJ65550 QUF65550 REB65550 RNX65550 RXT65550 SHP65550 SRL65550 TBH65550 TLD65550 TUZ65550 UEV65550 UOR65550 UYN65550 VIJ65550 VSF65550 WCB65550 WLX65550 WVT65550 L131086 JH131086 TD131086 ACZ131086 AMV131086 AWR131086 BGN131086 BQJ131086 CAF131086 CKB131086 CTX131086 DDT131086 DNP131086 DXL131086 EHH131086 ERD131086 FAZ131086 FKV131086 FUR131086 GEN131086 GOJ131086 GYF131086 HIB131086 HRX131086 IBT131086 ILP131086 IVL131086 JFH131086 JPD131086 JYZ131086 KIV131086 KSR131086 LCN131086 LMJ131086 LWF131086 MGB131086 MPX131086 MZT131086 NJP131086 NTL131086 ODH131086 OND131086 OWZ131086 PGV131086 PQR131086 QAN131086 QKJ131086 QUF131086 REB131086 RNX131086 RXT131086 SHP131086 SRL131086 TBH131086 TLD131086 TUZ131086 UEV131086 UOR131086 UYN131086 VIJ131086 VSF131086 WCB131086 WLX131086 WVT131086 L196622 JH196622 TD196622 ACZ196622 AMV196622 AWR196622 BGN196622 BQJ196622 CAF196622 CKB196622 CTX196622 DDT196622 DNP196622 DXL196622 EHH196622 ERD196622 FAZ196622 FKV196622 FUR196622 GEN196622 GOJ196622 GYF196622 HIB196622 HRX196622 IBT196622 ILP196622 IVL196622 JFH196622 JPD196622 JYZ196622 KIV196622 KSR196622 LCN196622 LMJ196622 LWF196622 MGB196622 MPX196622 MZT196622 NJP196622 NTL196622 ODH196622 OND196622 OWZ196622 PGV196622 PQR196622 QAN196622 QKJ196622 QUF196622 REB196622 RNX196622 RXT196622 SHP196622 SRL196622 TBH196622 TLD196622 TUZ196622 UEV196622 UOR196622 UYN196622 VIJ196622 VSF196622 WCB196622 WLX196622 WVT196622 L262158 JH262158 TD262158 ACZ262158 AMV262158 AWR262158 BGN262158 BQJ262158 CAF262158 CKB262158 CTX262158 DDT262158 DNP262158 DXL262158 EHH262158 ERD262158 FAZ262158 FKV262158 FUR262158 GEN262158 GOJ262158 GYF262158 HIB262158 HRX262158 IBT262158 ILP262158 IVL262158 JFH262158 JPD262158 JYZ262158 KIV262158 KSR262158 LCN262158 LMJ262158 LWF262158 MGB262158 MPX262158 MZT262158 NJP262158 NTL262158 ODH262158 OND262158 OWZ262158 PGV262158 PQR262158 QAN262158 QKJ262158 QUF262158 REB262158 RNX262158 RXT262158 SHP262158 SRL262158 TBH262158 TLD262158 TUZ262158 UEV262158 UOR262158 UYN262158 VIJ262158 VSF262158 WCB262158 WLX262158 WVT262158 L327694 JH327694 TD327694 ACZ327694 AMV327694 AWR327694 BGN327694 BQJ327694 CAF327694 CKB327694 CTX327694 DDT327694 DNP327694 DXL327694 EHH327694 ERD327694 FAZ327694 FKV327694 FUR327694 GEN327694 GOJ327694 GYF327694 HIB327694 HRX327694 IBT327694 ILP327694 IVL327694 JFH327694 JPD327694 JYZ327694 KIV327694 KSR327694 LCN327694 LMJ327694 LWF327694 MGB327694 MPX327694 MZT327694 NJP327694 NTL327694 ODH327694 OND327694 OWZ327694 PGV327694 PQR327694 QAN327694 QKJ327694 QUF327694 REB327694 RNX327694 RXT327694 SHP327694 SRL327694 TBH327694 TLD327694 TUZ327694 UEV327694 UOR327694 UYN327694 VIJ327694 VSF327694 WCB327694 WLX327694 WVT327694 L393230 JH393230 TD393230 ACZ393230 AMV393230 AWR393230 BGN393230 BQJ393230 CAF393230 CKB393230 CTX393230 DDT393230 DNP393230 DXL393230 EHH393230 ERD393230 FAZ393230 FKV393230 FUR393230 GEN393230 GOJ393230 GYF393230 HIB393230 HRX393230 IBT393230 ILP393230 IVL393230 JFH393230 JPD393230 JYZ393230 KIV393230 KSR393230 LCN393230 LMJ393230 LWF393230 MGB393230 MPX393230 MZT393230 NJP393230 NTL393230 ODH393230 OND393230 OWZ393230 PGV393230 PQR393230 QAN393230 QKJ393230 QUF393230 REB393230 RNX393230 RXT393230 SHP393230 SRL393230 TBH393230 TLD393230 TUZ393230 UEV393230 UOR393230 UYN393230 VIJ393230 VSF393230 WCB393230 WLX393230 WVT393230 L458766 JH458766 TD458766 ACZ458766 AMV458766 AWR458766 BGN458766 BQJ458766 CAF458766 CKB458766 CTX458766 DDT458766 DNP458766 DXL458766 EHH458766 ERD458766 FAZ458766 FKV458766 FUR458766 GEN458766 GOJ458766 GYF458766 HIB458766 HRX458766 IBT458766 ILP458766 IVL458766 JFH458766 JPD458766 JYZ458766 KIV458766 KSR458766 LCN458766 LMJ458766 LWF458766 MGB458766 MPX458766 MZT458766 NJP458766 NTL458766 ODH458766 OND458766 OWZ458766 PGV458766 PQR458766 QAN458766 QKJ458766 QUF458766 REB458766 RNX458766 RXT458766 SHP458766 SRL458766 TBH458766 TLD458766 TUZ458766 UEV458766 UOR458766 UYN458766 VIJ458766 VSF458766 WCB458766 WLX458766 WVT458766 L524302 JH524302 TD524302 ACZ524302 AMV524302 AWR524302 BGN524302 BQJ524302 CAF524302 CKB524302 CTX524302 DDT524302 DNP524302 DXL524302 EHH524302 ERD524302 FAZ524302 FKV524302 FUR524302 GEN524302 GOJ524302 GYF524302 HIB524302 HRX524302 IBT524302 ILP524302 IVL524302 JFH524302 JPD524302 JYZ524302 KIV524302 KSR524302 LCN524302 LMJ524302 LWF524302 MGB524302 MPX524302 MZT524302 NJP524302 NTL524302 ODH524302 OND524302 OWZ524302 PGV524302 PQR524302 QAN524302 QKJ524302 QUF524302 REB524302 RNX524302 RXT524302 SHP524302 SRL524302 TBH524302 TLD524302 TUZ524302 UEV524302 UOR524302 UYN524302 VIJ524302 VSF524302 WCB524302 WLX524302 WVT524302 L589838 JH589838 TD589838 ACZ589838 AMV589838 AWR589838 BGN589838 BQJ589838 CAF589838 CKB589838 CTX589838 DDT589838 DNP589838 DXL589838 EHH589838 ERD589838 FAZ589838 FKV589838 FUR589838 GEN589838 GOJ589838 GYF589838 HIB589838 HRX589838 IBT589838 ILP589838 IVL589838 JFH589838 JPD589838 JYZ589838 KIV589838 KSR589838 LCN589838 LMJ589838 LWF589838 MGB589838 MPX589838 MZT589838 NJP589838 NTL589838 ODH589838 OND589838 OWZ589838 PGV589838 PQR589838 QAN589838 QKJ589838 QUF589838 REB589838 RNX589838 RXT589838 SHP589838 SRL589838 TBH589838 TLD589838 TUZ589838 UEV589838 UOR589838 UYN589838 VIJ589838 VSF589838 WCB589838 WLX589838 WVT589838 L655374 JH655374 TD655374 ACZ655374 AMV655374 AWR655374 BGN655374 BQJ655374 CAF655374 CKB655374 CTX655374 DDT655374 DNP655374 DXL655374 EHH655374 ERD655374 FAZ655374 FKV655374 FUR655374 GEN655374 GOJ655374 GYF655374 HIB655374 HRX655374 IBT655374 ILP655374 IVL655374 JFH655374 JPD655374 JYZ655374 KIV655374 KSR655374 LCN655374 LMJ655374 LWF655374 MGB655374 MPX655374 MZT655374 NJP655374 NTL655374 ODH655374 OND655374 OWZ655374 PGV655374 PQR655374 QAN655374 QKJ655374 QUF655374 REB655374 RNX655374 RXT655374 SHP655374 SRL655374 TBH655374 TLD655374 TUZ655374 UEV655374 UOR655374 UYN655374 VIJ655374 VSF655374 WCB655374 WLX655374 WVT655374 L720910 JH720910 TD720910 ACZ720910 AMV720910 AWR720910 BGN720910 BQJ720910 CAF720910 CKB720910 CTX720910 DDT720910 DNP720910 DXL720910 EHH720910 ERD720910 FAZ720910 FKV720910 FUR720910 GEN720910 GOJ720910 GYF720910 HIB720910 HRX720910 IBT720910 ILP720910 IVL720910 JFH720910 JPD720910 JYZ720910 KIV720910 KSR720910 LCN720910 LMJ720910 LWF720910 MGB720910 MPX720910 MZT720910 NJP720910 NTL720910 ODH720910 OND720910 OWZ720910 PGV720910 PQR720910 QAN720910 QKJ720910 QUF720910 REB720910 RNX720910 RXT720910 SHP720910 SRL720910 TBH720910 TLD720910 TUZ720910 UEV720910 UOR720910 UYN720910 VIJ720910 VSF720910 WCB720910 WLX720910 WVT720910 L786446 JH786446 TD786446 ACZ786446 AMV786446 AWR786446 BGN786446 BQJ786446 CAF786446 CKB786446 CTX786446 DDT786446 DNP786446 DXL786446 EHH786446 ERD786446 FAZ786446 FKV786446 FUR786446 GEN786446 GOJ786446 GYF786446 HIB786446 HRX786446 IBT786446 ILP786446 IVL786446 JFH786446 JPD786446 JYZ786446 KIV786446 KSR786446 LCN786446 LMJ786446 LWF786446 MGB786446 MPX786446 MZT786446 NJP786446 NTL786446 ODH786446 OND786446 OWZ786446 PGV786446 PQR786446 QAN786446 QKJ786446 QUF786446 REB786446 RNX786446 RXT786446 SHP786446 SRL786446 TBH786446 TLD786446 TUZ786446 UEV786446 UOR786446 UYN786446 VIJ786446 VSF786446 WCB786446 WLX786446 WVT786446 L851982 JH851982 TD851982 ACZ851982 AMV851982 AWR851982 BGN851982 BQJ851982 CAF851982 CKB851982 CTX851982 DDT851982 DNP851982 DXL851982 EHH851982 ERD851982 FAZ851982 FKV851982 FUR851982 GEN851982 GOJ851982 GYF851982 HIB851982 HRX851982 IBT851982 ILP851982 IVL851982 JFH851982 JPD851982 JYZ851982 KIV851982 KSR851982 LCN851982 LMJ851982 LWF851982 MGB851982 MPX851982 MZT851982 NJP851982 NTL851982 ODH851982 OND851982 OWZ851982 PGV851982 PQR851982 QAN851982 QKJ851982 QUF851982 REB851982 RNX851982 RXT851982 SHP851982 SRL851982 TBH851982 TLD851982 TUZ851982 UEV851982 UOR851982 UYN851982 VIJ851982 VSF851982 WCB851982 WLX851982 WVT851982 L917518 JH917518 TD917518 ACZ917518 AMV917518 AWR917518 BGN917518 BQJ917518 CAF917518 CKB917518 CTX917518 DDT917518 DNP917518 DXL917518 EHH917518 ERD917518 FAZ917518 FKV917518 FUR917518 GEN917518 GOJ917518 GYF917518 HIB917518 HRX917518 IBT917518 ILP917518 IVL917518 JFH917518 JPD917518 JYZ917518 KIV917518 KSR917518 LCN917518 LMJ917518 LWF917518 MGB917518 MPX917518 MZT917518 NJP917518 NTL917518 ODH917518 OND917518 OWZ917518 PGV917518 PQR917518 QAN917518 QKJ917518 QUF917518 REB917518 RNX917518 RXT917518 SHP917518 SRL917518 TBH917518 TLD917518 TUZ917518 UEV917518 UOR917518 UYN917518 VIJ917518 VSF917518 WCB917518 WLX917518 WVT917518 L983054 JH983054 TD983054 ACZ983054 AMV983054 AWR983054 BGN983054 BQJ983054 CAF983054 CKB983054 CTX983054 DDT983054 DNP983054 DXL983054 EHH983054 ERD983054 FAZ983054 FKV983054 FUR983054 GEN983054 GOJ983054 GYF983054 HIB983054 HRX983054 IBT983054 ILP983054 IVL983054 JFH983054 JPD983054 JYZ983054 KIV983054 KSR983054 LCN983054 LMJ983054 LWF983054 MGB983054 MPX983054 MZT983054 NJP983054 NTL983054 ODH983054 OND983054 OWZ983054 PGV983054 PQR983054 QAN983054 QKJ983054 QUF983054 REB983054 RNX983054 RXT983054 SHP983054 SRL983054 TBH983054 TLD983054 TUZ983054 UEV983054 UOR983054 UYN983054 VIJ983054 VSF983054 WCB983054 WLX983054 WVT983054 WVX983046 JH4 TD4 ACZ4 AMV4 AWR4 BGN4 BQJ4 CAF4 CKB4 CTX4 DDT4 DNP4 DXL4 EHH4 ERD4 FAZ4 FKV4 FUR4 GEN4 GOJ4 GYF4 HIB4 HRX4 IBT4 ILP4 IVL4 JFH4 JPD4 JYZ4 KIV4 KSR4 LCN4 LMJ4 LWF4 MGB4 MPX4 MZT4 NJP4 NTL4 ODH4 OND4 OWZ4 PGV4 PQR4 QAN4 QKJ4 QUF4 REB4 RNX4 RXT4 SHP4 SRL4 TBH4 TLD4 TUZ4 UEV4 UOR4 UYN4 VIJ4 VSF4 WCB4 WLX4 WVT4 L65542 JH65542 TD65542 ACZ65542 AMV65542 AWR65542 BGN65542 BQJ65542 CAF65542 CKB65542 CTX65542 DDT65542 DNP65542 DXL65542 EHH65542 ERD65542 FAZ65542 FKV65542 FUR65542 GEN65542 GOJ65542 GYF65542 HIB65542 HRX65542 IBT65542 ILP65542 IVL65542 JFH65542 JPD65542 JYZ65542 KIV65542 KSR65542 LCN65542 LMJ65542 LWF65542 MGB65542 MPX65542 MZT65542 NJP65542 NTL65542 ODH65542 OND65542 OWZ65542 PGV65542 PQR65542 QAN65542 QKJ65542 QUF65542 REB65542 RNX65542 RXT65542 SHP65542 SRL65542 TBH65542 TLD65542 TUZ65542 UEV65542 UOR65542 UYN65542 VIJ65542 VSF65542 WCB65542 WLX65542 WVT65542 L131078 JH131078 TD131078 ACZ131078 AMV131078 AWR131078 BGN131078 BQJ131078 CAF131078 CKB131078 CTX131078 DDT131078 DNP131078 DXL131078 EHH131078 ERD131078 FAZ131078 FKV131078 FUR131078 GEN131078 GOJ131078 GYF131078 HIB131078 HRX131078 IBT131078 ILP131078 IVL131078 JFH131078 JPD131078 JYZ131078 KIV131078 KSR131078 LCN131078 LMJ131078 LWF131078 MGB131078 MPX131078 MZT131078 NJP131078 NTL131078 ODH131078 OND131078 OWZ131078 PGV131078 PQR131078 QAN131078 QKJ131078 QUF131078 REB131078 RNX131078 RXT131078 SHP131078 SRL131078 TBH131078 TLD131078 TUZ131078 UEV131078 UOR131078 UYN131078 VIJ131078 VSF131078 WCB131078 WLX131078 WVT131078 L196614 JH196614 TD196614 ACZ196614 AMV196614 AWR196614 BGN196614 BQJ196614 CAF196614 CKB196614 CTX196614 DDT196614 DNP196614 DXL196614 EHH196614 ERD196614 FAZ196614 FKV196614 FUR196614 GEN196614 GOJ196614 GYF196614 HIB196614 HRX196614 IBT196614 ILP196614 IVL196614 JFH196614 JPD196614 JYZ196614 KIV196614 KSR196614 LCN196614 LMJ196614 LWF196614 MGB196614 MPX196614 MZT196614 NJP196614 NTL196614 ODH196614 OND196614 OWZ196614 PGV196614 PQR196614 QAN196614 QKJ196614 QUF196614 REB196614 RNX196614 RXT196614 SHP196614 SRL196614 TBH196614 TLD196614 TUZ196614 UEV196614 UOR196614 UYN196614 VIJ196614 VSF196614 WCB196614 WLX196614 WVT196614 L262150 JH262150 TD262150 ACZ262150 AMV262150 AWR262150 BGN262150 BQJ262150 CAF262150 CKB262150 CTX262150 DDT262150 DNP262150 DXL262150 EHH262150 ERD262150 FAZ262150 FKV262150 FUR262150 GEN262150 GOJ262150 GYF262150 HIB262150 HRX262150 IBT262150 ILP262150 IVL262150 JFH262150 JPD262150 JYZ262150 KIV262150 KSR262150 LCN262150 LMJ262150 LWF262150 MGB262150 MPX262150 MZT262150 NJP262150 NTL262150 ODH262150 OND262150 OWZ262150 PGV262150 PQR262150 QAN262150 QKJ262150 QUF262150 REB262150 RNX262150 RXT262150 SHP262150 SRL262150 TBH262150 TLD262150 TUZ262150 UEV262150 UOR262150 UYN262150 VIJ262150 VSF262150 WCB262150 WLX262150 WVT262150 L327686 JH327686 TD327686 ACZ327686 AMV327686 AWR327686 BGN327686 BQJ327686 CAF327686 CKB327686 CTX327686 DDT327686 DNP327686 DXL327686 EHH327686 ERD327686 FAZ327686 FKV327686 FUR327686 GEN327686 GOJ327686 GYF327686 HIB327686 HRX327686 IBT327686 ILP327686 IVL327686 JFH327686 JPD327686 JYZ327686 KIV327686 KSR327686 LCN327686 LMJ327686 LWF327686 MGB327686 MPX327686 MZT327686 NJP327686 NTL327686 ODH327686 OND327686 OWZ327686 PGV327686 PQR327686 QAN327686 QKJ327686 QUF327686 REB327686 RNX327686 RXT327686 SHP327686 SRL327686 TBH327686 TLD327686 TUZ327686 UEV327686 UOR327686 UYN327686 VIJ327686 VSF327686 WCB327686 WLX327686 WVT327686 L393222 JH393222 TD393222 ACZ393222 AMV393222 AWR393222 BGN393222 BQJ393222 CAF393222 CKB393222 CTX393222 DDT393222 DNP393222 DXL393222 EHH393222 ERD393222 FAZ393222 FKV393222 FUR393222 GEN393222 GOJ393222 GYF393222 HIB393222 HRX393222 IBT393222 ILP393222 IVL393222 JFH393222 JPD393222 JYZ393222 KIV393222 KSR393222 LCN393222 LMJ393222 LWF393222 MGB393222 MPX393222 MZT393222 NJP393222 NTL393222 ODH393222 OND393222 OWZ393222 PGV393222 PQR393222 QAN393222 QKJ393222 QUF393222 REB393222 RNX393222 RXT393222 SHP393222 SRL393222 TBH393222 TLD393222 TUZ393222 UEV393222 UOR393222 UYN393222 VIJ393222 VSF393222 WCB393222 WLX393222 WVT393222 L458758 JH458758 TD458758 ACZ458758 AMV458758 AWR458758 BGN458758 BQJ458758 CAF458758 CKB458758 CTX458758 DDT458758 DNP458758 DXL458758 EHH458758 ERD458758 FAZ458758 FKV458758 FUR458758 GEN458758 GOJ458758 GYF458758 HIB458758 HRX458758 IBT458758 ILP458758 IVL458758 JFH458758 JPD458758 JYZ458758 KIV458758 KSR458758 LCN458758 LMJ458758 LWF458758 MGB458758 MPX458758 MZT458758 NJP458758 NTL458758 ODH458758 OND458758 OWZ458758 PGV458758 PQR458758 QAN458758 QKJ458758 QUF458758 REB458758 RNX458758 RXT458758 SHP458758 SRL458758 TBH458758 TLD458758 TUZ458758 UEV458758 UOR458758 UYN458758 VIJ458758 VSF458758 WCB458758 WLX458758 WVT458758 L524294 JH524294 TD524294 ACZ524294 AMV524294 AWR524294 BGN524294 BQJ524294 CAF524294 CKB524294 CTX524294 DDT524294 DNP524294 DXL524294 EHH524294 ERD524294 FAZ524294 FKV524294 FUR524294 GEN524294 GOJ524294 GYF524294 HIB524294 HRX524294 IBT524294 ILP524294 IVL524294 JFH524294 JPD524294 JYZ524294 KIV524294 KSR524294 LCN524294 LMJ524294 LWF524294 MGB524294 MPX524294 MZT524294 NJP524294 NTL524294 ODH524294 OND524294 OWZ524294 PGV524294 PQR524294 QAN524294 QKJ524294 QUF524294 REB524294 RNX524294 RXT524294 SHP524294 SRL524294 TBH524294 TLD524294 TUZ524294 UEV524294 UOR524294 UYN524294 VIJ524294 VSF524294 WCB524294 WLX524294 WVT524294 L589830 JH589830 TD589830 ACZ589830 AMV589830 AWR589830 BGN589830 BQJ589830 CAF589830 CKB589830 CTX589830 DDT589830 DNP589830 DXL589830 EHH589830 ERD589830 FAZ589830 FKV589830 FUR589830 GEN589830 GOJ589830 GYF589830 HIB589830 HRX589830 IBT589830 ILP589830 IVL589830 JFH589830 JPD589830 JYZ589830 KIV589830 KSR589830 LCN589830 LMJ589830 LWF589830 MGB589830 MPX589830 MZT589830 NJP589830 NTL589830 ODH589830 OND589830 OWZ589830 PGV589830 PQR589830 QAN589830 QKJ589830 QUF589830 REB589830 RNX589830 RXT589830 SHP589830 SRL589830 TBH589830 TLD589830 TUZ589830 UEV589830 UOR589830 UYN589830 VIJ589830 VSF589830 WCB589830 WLX589830 WVT589830 L655366 JH655366 TD655366 ACZ655366 AMV655366 AWR655366 BGN655366 BQJ655366 CAF655366 CKB655366 CTX655366 DDT655366 DNP655366 DXL655366 EHH655366 ERD655366 FAZ655366 FKV655366 FUR655366 GEN655366 GOJ655366 GYF655366 HIB655366 HRX655366 IBT655366 ILP655366 IVL655366 JFH655366 JPD655366 JYZ655366 KIV655366 KSR655366 LCN655366 LMJ655366 LWF655366 MGB655366 MPX655366 MZT655366 NJP655366 NTL655366 ODH655366 OND655366 OWZ655366 PGV655366 PQR655366 QAN655366 QKJ655366 QUF655366 REB655366 RNX655366 RXT655366 SHP655366 SRL655366 TBH655366 TLD655366 TUZ655366 UEV655366 UOR655366 UYN655366 VIJ655366 VSF655366 WCB655366 WLX655366 WVT655366 L720902 JH720902 TD720902 ACZ720902 AMV720902 AWR720902 BGN720902 BQJ720902 CAF720902 CKB720902 CTX720902 DDT720902 DNP720902 DXL720902 EHH720902 ERD720902 FAZ720902 FKV720902 FUR720902 GEN720902 GOJ720902 GYF720902 HIB720902 HRX720902 IBT720902 ILP720902 IVL720902 JFH720902 JPD720902 JYZ720902 KIV720902 KSR720902 LCN720902 LMJ720902 LWF720902 MGB720902 MPX720902 MZT720902 NJP720902 NTL720902 ODH720902 OND720902 OWZ720902 PGV720902 PQR720902 QAN720902 QKJ720902 QUF720902 REB720902 RNX720902 RXT720902 SHP720902 SRL720902 TBH720902 TLD720902 TUZ720902 UEV720902 UOR720902 UYN720902 VIJ720902 VSF720902 WCB720902 WLX720902 WVT720902 L786438 JH786438 TD786438 ACZ786438 AMV786438 AWR786438 BGN786438 BQJ786438 CAF786438 CKB786438 CTX786438 DDT786438 DNP786438 DXL786438 EHH786438 ERD786438 FAZ786438 FKV786438 FUR786438 GEN786438 GOJ786438 GYF786438 HIB786438 HRX786438 IBT786438 ILP786438 IVL786438 JFH786438 JPD786438 JYZ786438 KIV786438 KSR786438 LCN786438 LMJ786438 LWF786438 MGB786438 MPX786438 MZT786438 NJP786438 NTL786438 ODH786438 OND786438 OWZ786438 PGV786438 PQR786438 QAN786438 QKJ786438 QUF786438 REB786438 RNX786438 RXT786438 SHP786438 SRL786438 TBH786438 TLD786438 TUZ786438 UEV786438 UOR786438 UYN786438 VIJ786438 VSF786438 WCB786438 WLX786438 WVT786438 L851974 JH851974 TD851974 ACZ851974 AMV851974 AWR851974 BGN851974 BQJ851974 CAF851974 CKB851974 CTX851974 DDT851974 DNP851974 DXL851974 EHH851974 ERD851974 FAZ851974 FKV851974 FUR851974 GEN851974 GOJ851974 GYF851974 HIB851974 HRX851974 IBT851974 ILP851974 IVL851974 JFH851974 JPD851974 JYZ851974 KIV851974 KSR851974 LCN851974 LMJ851974 LWF851974 MGB851974 MPX851974 MZT851974 NJP851974 NTL851974 ODH851974 OND851974 OWZ851974 PGV851974 PQR851974 QAN851974 QKJ851974 QUF851974 REB851974 RNX851974 RXT851974 SHP851974 SRL851974 TBH851974 TLD851974 TUZ851974 UEV851974 UOR851974 UYN851974 VIJ851974 VSF851974 WCB851974 WLX851974 WVT851974 L917510 JH917510 TD917510 ACZ917510 AMV917510 AWR917510 BGN917510 BQJ917510 CAF917510 CKB917510 CTX917510 DDT917510 DNP917510 DXL917510 EHH917510 ERD917510 FAZ917510 FKV917510 FUR917510 GEN917510 GOJ917510 GYF917510 HIB917510 HRX917510 IBT917510 ILP917510 IVL917510 JFH917510 JPD917510 JYZ917510 KIV917510 KSR917510 LCN917510 LMJ917510 LWF917510 MGB917510 MPX917510 MZT917510 NJP917510 NTL917510 ODH917510 OND917510 OWZ917510 PGV917510 PQR917510 QAN917510 QKJ917510 QUF917510 REB917510 RNX917510 RXT917510 SHP917510 SRL917510 TBH917510 TLD917510 TUZ917510 UEV917510 UOR917510 UYN917510 VIJ917510 VSF917510 WCB917510 WLX917510 WVT917510 L983046 JH983046 TD983046 ACZ983046 AMV983046 AWR983046 BGN983046 BQJ983046 CAF983046 CKB983046 CTX983046 DDT983046 DNP983046 DXL983046 EHH983046 ERD983046 FAZ983046 FKV983046 FUR983046 GEN983046 GOJ983046 GYF983046 HIB983046 HRX983046 IBT983046 ILP983046 IVL983046 JFH983046 JPD983046 JYZ983046 KIV983046 KSR983046 LCN983046 LMJ983046 LWF983046 MGB983046 MPX983046 MZT983046 NJP983046 NTL983046 ODH983046 OND983046 OWZ983046 PGV983046 PQR983046 QAN983046 QKJ983046 QUF983046 REB983046 RNX983046 RXT983046 SHP983046 SRL983046 TBH983046 TLD983046 TUZ983046 UEV983046 UOR983046 UYN983046 VIJ983046 VSF983046 WCB983046 WLX983046 WVT983046 T4 JP4 TL4 ADH4 AND4 AWZ4 BGV4 BQR4 CAN4 CKJ4 CUF4 DEB4 DNX4 DXT4 EHP4 ERL4 FBH4 FLD4 FUZ4 GEV4 GOR4 GYN4 HIJ4 HSF4 ICB4 ILX4 IVT4 JFP4 JPL4 JZH4 KJD4 KSZ4 LCV4 LMR4 LWN4 MGJ4 MQF4 NAB4 NJX4 NTT4 ODP4 ONL4 OXH4 PHD4 PQZ4 QAV4 QKR4 QUN4 REJ4 ROF4 RYB4 SHX4 SRT4 TBP4 TLL4 TVH4 UFD4 UOZ4 UYV4 VIR4 VSN4 WCJ4 WMF4 WWB4 T65542 JP65542 TL65542 ADH65542 AND65542 AWZ65542 BGV65542 BQR65542 CAN65542 CKJ65542 CUF65542 DEB65542 DNX65542 DXT65542 EHP65542 ERL65542 FBH65542 FLD65542 FUZ65542 GEV65542 GOR65542 GYN65542 HIJ65542 HSF65542 ICB65542 ILX65542 IVT65542 JFP65542 JPL65542 JZH65542 KJD65542 KSZ65542 LCV65542 LMR65542 LWN65542 MGJ65542 MQF65542 NAB65542 NJX65542 NTT65542 ODP65542 ONL65542 OXH65542 PHD65542 PQZ65542 QAV65542 QKR65542 QUN65542 REJ65542 ROF65542 RYB65542 SHX65542 SRT65542 TBP65542 TLL65542 TVH65542 UFD65542 UOZ65542 UYV65542 VIR65542 VSN65542 WCJ65542 WMF65542 WWB65542 T131078 JP131078 TL131078 ADH131078 AND131078 AWZ131078 BGV131078 BQR131078 CAN131078 CKJ131078 CUF131078 DEB131078 DNX131078 DXT131078 EHP131078 ERL131078 FBH131078 FLD131078 FUZ131078 GEV131078 GOR131078 GYN131078 HIJ131078 HSF131078 ICB131078 ILX131078 IVT131078 JFP131078 JPL131078 JZH131078 KJD131078 KSZ131078 LCV131078 LMR131078 LWN131078 MGJ131078 MQF131078 NAB131078 NJX131078 NTT131078 ODP131078 ONL131078 OXH131078 PHD131078 PQZ131078 QAV131078 QKR131078 QUN131078 REJ131078 ROF131078 RYB131078 SHX131078 SRT131078 TBP131078 TLL131078 TVH131078 UFD131078 UOZ131078 UYV131078 VIR131078 VSN131078 WCJ131078 WMF131078 WWB131078 T196614 JP196614 TL196614 ADH196614 AND196614 AWZ196614 BGV196614 BQR196614 CAN196614 CKJ196614 CUF196614 DEB196614 DNX196614 DXT196614 EHP196614 ERL196614 FBH196614 FLD196614 FUZ196614 GEV196614 GOR196614 GYN196614 HIJ196614 HSF196614 ICB196614 ILX196614 IVT196614 JFP196614 JPL196614 JZH196614 KJD196614 KSZ196614 LCV196614 LMR196614 LWN196614 MGJ196614 MQF196614 NAB196614 NJX196614 NTT196614 ODP196614 ONL196614 OXH196614 PHD196614 PQZ196614 QAV196614 QKR196614 QUN196614 REJ196614 ROF196614 RYB196614 SHX196614 SRT196614 TBP196614 TLL196614 TVH196614 UFD196614 UOZ196614 UYV196614 VIR196614 VSN196614 WCJ196614 WMF196614 WWB196614 T262150 JP262150 TL262150 ADH262150 AND262150 AWZ262150 BGV262150 BQR262150 CAN262150 CKJ262150 CUF262150 DEB262150 DNX262150 DXT262150 EHP262150 ERL262150 FBH262150 FLD262150 FUZ262150 GEV262150 GOR262150 GYN262150 HIJ262150 HSF262150 ICB262150 ILX262150 IVT262150 JFP262150 JPL262150 JZH262150 KJD262150 KSZ262150 LCV262150 LMR262150 LWN262150 MGJ262150 MQF262150 NAB262150 NJX262150 NTT262150 ODP262150 ONL262150 OXH262150 PHD262150 PQZ262150 QAV262150 QKR262150 QUN262150 REJ262150 ROF262150 RYB262150 SHX262150 SRT262150 TBP262150 TLL262150 TVH262150 UFD262150 UOZ262150 UYV262150 VIR262150 VSN262150 WCJ262150 WMF262150 WWB262150 T327686 JP327686 TL327686 ADH327686 AND327686 AWZ327686 BGV327686 BQR327686 CAN327686 CKJ327686 CUF327686 DEB327686 DNX327686 DXT327686 EHP327686 ERL327686 FBH327686 FLD327686 FUZ327686 GEV327686 GOR327686 GYN327686 HIJ327686 HSF327686 ICB327686 ILX327686 IVT327686 JFP327686 JPL327686 JZH327686 KJD327686 KSZ327686 LCV327686 LMR327686 LWN327686 MGJ327686 MQF327686 NAB327686 NJX327686 NTT327686 ODP327686 ONL327686 OXH327686 PHD327686 PQZ327686 QAV327686 QKR327686 QUN327686 REJ327686 ROF327686 RYB327686 SHX327686 SRT327686 TBP327686 TLL327686 TVH327686 UFD327686 UOZ327686 UYV327686 VIR327686 VSN327686 WCJ327686 WMF327686 WWB327686 T393222 JP393222 TL393222 ADH393222 AND393222 AWZ393222 BGV393222 BQR393222 CAN393222 CKJ393222 CUF393222 DEB393222 DNX393222 DXT393222 EHP393222 ERL393222 FBH393222 FLD393222 FUZ393222 GEV393222 GOR393222 GYN393222 HIJ393222 HSF393222 ICB393222 ILX393222 IVT393222 JFP393222 JPL393222 JZH393222 KJD393222 KSZ393222 LCV393222 LMR393222 LWN393222 MGJ393222 MQF393222 NAB393222 NJX393222 NTT393222 ODP393222 ONL393222 OXH393222 PHD393222 PQZ393222 QAV393222 QKR393222 QUN393222 REJ393222 ROF393222 RYB393222 SHX393222 SRT393222 TBP393222 TLL393222 TVH393222 UFD393222 UOZ393222 UYV393222 VIR393222 VSN393222 WCJ393222 WMF393222 WWB393222 T458758 JP458758 TL458758 ADH458758 AND458758 AWZ458758 BGV458758 BQR458758 CAN458758 CKJ458758 CUF458758 DEB458758 DNX458758 DXT458758 EHP458758 ERL458758 FBH458758 FLD458758 FUZ458758 GEV458758 GOR458758 GYN458758 HIJ458758 HSF458758 ICB458758 ILX458758 IVT458758 JFP458758 JPL458758 JZH458758 KJD458758 KSZ458758 LCV458758 LMR458758 LWN458758 MGJ458758 MQF458758 NAB458758 NJX458758 NTT458758 ODP458758 ONL458758 OXH458758 PHD458758 PQZ458758 QAV458758 QKR458758 QUN458758 REJ458758 ROF458758 RYB458758 SHX458758 SRT458758 TBP458758 TLL458758 TVH458758 UFD458758 UOZ458758 UYV458758 VIR458758 VSN458758 WCJ458758 WMF458758 WWB458758 T524294 JP524294 TL524294 ADH524294 AND524294 AWZ524294 BGV524294 BQR524294 CAN524294 CKJ524294 CUF524294 DEB524294 DNX524294 DXT524294 EHP524294 ERL524294 FBH524294 FLD524294 FUZ524294 GEV524294 GOR524294 GYN524294 HIJ524294 HSF524294 ICB524294 ILX524294 IVT524294 JFP524294 JPL524294 JZH524294 KJD524294 KSZ524294 LCV524294 LMR524294 LWN524294 MGJ524294 MQF524294 NAB524294 NJX524294 NTT524294 ODP524294 ONL524294 OXH524294 PHD524294 PQZ524294 QAV524294 QKR524294 QUN524294 REJ524294 ROF524294 RYB524294 SHX524294 SRT524294 TBP524294 TLL524294 TVH524294 UFD524294 UOZ524294 UYV524294 VIR524294 VSN524294 WCJ524294 WMF524294 WWB524294 T589830 JP589830 TL589830 ADH589830 AND589830 AWZ589830 BGV589830 BQR589830 CAN589830 CKJ589830 CUF589830 DEB589830 DNX589830 DXT589830 EHP589830 ERL589830 FBH589830 FLD589830 FUZ589830 GEV589830 GOR589830 GYN589830 HIJ589830 HSF589830 ICB589830 ILX589830 IVT589830 JFP589830 JPL589830 JZH589830 KJD589830 KSZ589830 LCV589830 LMR589830 LWN589830 MGJ589830 MQF589830 NAB589830 NJX589830 NTT589830 ODP589830 ONL589830 OXH589830 PHD589830 PQZ589830 QAV589830 QKR589830 QUN589830 REJ589830 ROF589830 RYB589830 SHX589830 SRT589830 TBP589830 TLL589830 TVH589830 UFD589830 UOZ589830 UYV589830 VIR589830 VSN589830 WCJ589830 WMF589830 WWB589830 T655366 JP655366 TL655366 ADH655366 AND655366 AWZ655366 BGV655366 BQR655366 CAN655366 CKJ655366 CUF655366 DEB655366 DNX655366 DXT655366 EHP655366 ERL655366 FBH655366 FLD655366 FUZ655366 GEV655366 GOR655366 GYN655366 HIJ655366 HSF655366 ICB655366 ILX655366 IVT655366 JFP655366 JPL655366 JZH655366 KJD655366 KSZ655366 LCV655366 LMR655366 LWN655366 MGJ655366 MQF655366 NAB655366 NJX655366 NTT655366 ODP655366 ONL655366 OXH655366 PHD655366 PQZ655366 QAV655366 QKR655366 QUN655366 REJ655366 ROF655366 RYB655366 SHX655366 SRT655366 TBP655366 TLL655366 TVH655366 UFD655366 UOZ655366 UYV655366 VIR655366 VSN655366 WCJ655366 WMF655366 WWB655366 T720902 JP720902 TL720902 ADH720902 AND720902 AWZ720902 BGV720902 BQR720902 CAN720902 CKJ720902 CUF720902 DEB720902 DNX720902 DXT720902 EHP720902 ERL720902 FBH720902 FLD720902 FUZ720902 GEV720902 GOR720902 GYN720902 HIJ720902 HSF720902 ICB720902 ILX720902 IVT720902 JFP720902 JPL720902 JZH720902 KJD720902 KSZ720902 LCV720902 LMR720902 LWN720902 MGJ720902 MQF720902 NAB720902 NJX720902 NTT720902 ODP720902 ONL720902 OXH720902 PHD720902 PQZ720902 QAV720902 QKR720902 QUN720902 REJ720902 ROF720902 RYB720902 SHX720902 SRT720902 TBP720902 TLL720902 TVH720902 UFD720902 UOZ720902 UYV720902 VIR720902 VSN720902 WCJ720902 WMF720902 WWB720902 T786438 JP786438 TL786438 ADH786438 AND786438 AWZ786438 BGV786438 BQR786438 CAN786438 CKJ786438 CUF786438 DEB786438 DNX786438 DXT786438 EHP786438 ERL786438 FBH786438 FLD786438 FUZ786438 GEV786438 GOR786438 GYN786438 HIJ786438 HSF786438 ICB786438 ILX786438 IVT786438 JFP786438 JPL786438 JZH786438 KJD786438 KSZ786438 LCV786438 LMR786438 LWN786438 MGJ786438 MQF786438 NAB786438 NJX786438 NTT786438 ODP786438 ONL786438 OXH786438 PHD786438 PQZ786438 QAV786438 QKR786438 QUN786438 REJ786438 ROF786438 RYB786438 SHX786438 SRT786438 TBP786438 TLL786438 TVH786438 UFD786438 UOZ786438 UYV786438 VIR786438 VSN786438 WCJ786438 WMF786438 WWB786438 T851974 JP851974 TL851974 ADH851974 AND851974 AWZ851974 BGV851974 BQR851974 CAN851974 CKJ851974 CUF851974 DEB851974 DNX851974 DXT851974 EHP851974 ERL851974 FBH851974 FLD851974 FUZ851974 GEV851974 GOR851974 GYN851974 HIJ851974 HSF851974 ICB851974 ILX851974 IVT851974 JFP851974 JPL851974 JZH851974 KJD851974 KSZ851974 LCV851974 LMR851974 LWN851974 MGJ851974 MQF851974 NAB851974 NJX851974 NTT851974 ODP851974 ONL851974 OXH851974 PHD851974 PQZ851974 QAV851974 QKR851974 QUN851974 REJ851974 ROF851974 RYB851974 SHX851974 SRT851974 TBP851974 TLL851974 TVH851974 UFD851974 UOZ851974 UYV851974 VIR851974 VSN851974 WCJ851974 WMF851974 WWB851974 T917510 JP917510 TL917510 ADH917510 AND917510 AWZ917510 BGV917510 BQR917510 CAN917510 CKJ917510 CUF917510 DEB917510 DNX917510 DXT917510 EHP917510 ERL917510 FBH917510 FLD917510 FUZ917510 GEV917510 GOR917510 GYN917510 HIJ917510 HSF917510 ICB917510 ILX917510 IVT917510 JFP917510 JPL917510 JZH917510 KJD917510 KSZ917510 LCV917510 LMR917510 LWN917510 MGJ917510 MQF917510 NAB917510 NJX917510 NTT917510 ODP917510 ONL917510 OXH917510 PHD917510 PQZ917510 QAV917510 QKR917510 QUN917510 REJ917510 ROF917510 RYB917510 SHX917510 SRT917510 TBP917510 TLL917510 TVH917510 UFD917510 UOZ917510 UYV917510 VIR917510 VSN917510 WCJ917510 WMF917510 WWB917510 T983046 JP983046 TL983046 ADH983046 AND983046 AWZ983046 BGV983046 BQR983046 CAN983046 CKJ983046 CUF983046 DEB983046 DNX983046 DXT983046 EHP983046 ERL983046 FBH983046 FLD983046 FUZ983046 GEV983046 GOR983046 GYN983046 HIJ983046 HSF983046 ICB983046 ILX983046 IVT983046 JFP983046 JPL983046 JZH983046 KJD983046 KSZ983046 LCV983046 LMR983046 LWN983046 MGJ983046 MQF983046 NAB983046 NJX983046 NTT983046 ODP983046 ONL983046 OXH983046 PHD983046 PQZ983046 QAV983046 QKR983046 QUN983046 REJ983046 ROF983046 RYB983046 SHX983046 SRT983046 TBP983046 TLL983046 TVH983046 UFD983046 UOZ983046 UYV983046 VIR983046 VSN983046 WCJ983046 WMF983046 WWB983046 L9 JH9 TD9 ACZ9 AMV9 AWR9 BGN9 BQJ9 CAF9 CKB9 CTX9 DDT9 DNP9 DXL9 EHH9 ERD9 FAZ9 FKV9 FUR9 GEN9 GOJ9 GYF9 HIB9 HRX9 IBT9 ILP9 IVL9 JFH9 JPD9 JYZ9 KIV9 KSR9 LCN9 LMJ9 LWF9 MGB9 MPX9 MZT9 NJP9 NTL9 ODH9 OND9 OWZ9 PGV9 PQR9 QAN9 QKJ9 QUF9 REB9 RNX9 RXT9 SHP9 SRL9 TBH9 TLD9 TUZ9 UEV9 UOR9 UYN9 VIJ9 VSF9 WCB9 WLX9 WVT9 L65546 JH65546 TD65546 ACZ65546 AMV65546 AWR65546 BGN65546 BQJ65546 CAF65546 CKB65546 CTX65546 DDT65546 DNP65546 DXL65546 EHH65546 ERD65546 FAZ65546 FKV65546 FUR65546 GEN65546 GOJ65546 GYF65546 HIB65546 HRX65546 IBT65546 ILP65546 IVL65546 JFH65546 JPD65546 JYZ65546 KIV65546 KSR65546 LCN65546 LMJ65546 LWF65546 MGB65546 MPX65546 MZT65546 NJP65546 NTL65546 ODH65546 OND65546 OWZ65546 PGV65546 PQR65546 QAN65546 QKJ65546 QUF65546 REB65546 RNX65546 RXT65546 SHP65546 SRL65546 TBH65546 TLD65546 TUZ65546 UEV65546 UOR65546 UYN65546 VIJ65546 VSF65546 WCB65546 WLX65546 WVT65546 L131082 JH131082 TD131082 ACZ131082 AMV131082 AWR131082 BGN131082 BQJ131082 CAF131082 CKB131082 CTX131082 DDT131082 DNP131082 DXL131082 EHH131082 ERD131082 FAZ131082 FKV131082 FUR131082 GEN131082 GOJ131082 GYF131082 HIB131082 HRX131082 IBT131082 ILP131082 IVL131082 JFH131082 JPD131082 JYZ131082 KIV131082 KSR131082 LCN131082 LMJ131082 LWF131082 MGB131082 MPX131082 MZT131082 NJP131082 NTL131082 ODH131082 OND131082 OWZ131082 PGV131082 PQR131082 QAN131082 QKJ131082 QUF131082 REB131082 RNX131082 RXT131082 SHP131082 SRL131082 TBH131082 TLD131082 TUZ131082 UEV131082 UOR131082 UYN131082 VIJ131082 VSF131082 WCB131082 WLX131082 WVT131082 L196618 JH196618 TD196618 ACZ196618 AMV196618 AWR196618 BGN196618 BQJ196618 CAF196618 CKB196618 CTX196618 DDT196618 DNP196618 DXL196618 EHH196618 ERD196618 FAZ196618 FKV196618 FUR196618 GEN196618 GOJ196618 GYF196618 HIB196618 HRX196618 IBT196618 ILP196618 IVL196618 JFH196618 JPD196618 JYZ196618 KIV196618 KSR196618 LCN196618 LMJ196618 LWF196618 MGB196618 MPX196618 MZT196618 NJP196618 NTL196618 ODH196618 OND196618 OWZ196618 PGV196618 PQR196618 QAN196618 QKJ196618 QUF196618 REB196618 RNX196618 RXT196618 SHP196618 SRL196618 TBH196618 TLD196618 TUZ196618 UEV196618 UOR196618 UYN196618 VIJ196618 VSF196618 WCB196618 WLX196618 WVT196618 L262154 JH262154 TD262154 ACZ262154 AMV262154 AWR262154 BGN262154 BQJ262154 CAF262154 CKB262154 CTX262154 DDT262154 DNP262154 DXL262154 EHH262154 ERD262154 FAZ262154 FKV262154 FUR262154 GEN262154 GOJ262154 GYF262154 HIB262154 HRX262154 IBT262154 ILP262154 IVL262154 JFH262154 JPD262154 JYZ262154 KIV262154 KSR262154 LCN262154 LMJ262154 LWF262154 MGB262154 MPX262154 MZT262154 NJP262154 NTL262154 ODH262154 OND262154 OWZ262154 PGV262154 PQR262154 QAN262154 QKJ262154 QUF262154 REB262154 RNX262154 RXT262154 SHP262154 SRL262154 TBH262154 TLD262154 TUZ262154 UEV262154 UOR262154 UYN262154 VIJ262154 VSF262154 WCB262154 WLX262154 WVT262154 L327690 JH327690 TD327690 ACZ327690 AMV327690 AWR327690 BGN327690 BQJ327690 CAF327690 CKB327690 CTX327690 DDT327690 DNP327690 DXL327690 EHH327690 ERD327690 FAZ327690 FKV327690 FUR327690 GEN327690 GOJ327690 GYF327690 HIB327690 HRX327690 IBT327690 ILP327690 IVL327690 JFH327690 JPD327690 JYZ327690 KIV327690 KSR327690 LCN327690 LMJ327690 LWF327690 MGB327690 MPX327690 MZT327690 NJP327690 NTL327690 ODH327690 OND327690 OWZ327690 PGV327690 PQR327690 QAN327690 QKJ327690 QUF327690 REB327690 RNX327690 RXT327690 SHP327690 SRL327690 TBH327690 TLD327690 TUZ327690 UEV327690 UOR327690 UYN327690 VIJ327690 VSF327690 WCB327690 WLX327690 WVT327690 L393226 JH393226 TD393226 ACZ393226 AMV393226 AWR393226 BGN393226 BQJ393226 CAF393226 CKB393226 CTX393226 DDT393226 DNP393226 DXL393226 EHH393226 ERD393226 FAZ393226 FKV393226 FUR393226 GEN393226 GOJ393226 GYF393226 HIB393226 HRX393226 IBT393226 ILP393226 IVL393226 JFH393226 JPD393226 JYZ393226 KIV393226 KSR393226 LCN393226 LMJ393226 LWF393226 MGB393226 MPX393226 MZT393226 NJP393226 NTL393226 ODH393226 OND393226 OWZ393226 PGV393226 PQR393226 QAN393226 QKJ393226 QUF393226 REB393226 RNX393226 RXT393226 SHP393226 SRL393226 TBH393226 TLD393226 TUZ393226 UEV393226 UOR393226 UYN393226 VIJ393226 VSF393226 WCB393226 WLX393226 WVT393226 L458762 JH458762 TD458762 ACZ458762 AMV458762 AWR458762 BGN458762 BQJ458762 CAF458762 CKB458762 CTX458762 DDT458762 DNP458762 DXL458762 EHH458762 ERD458762 FAZ458762 FKV458762 FUR458762 GEN458762 GOJ458762 GYF458762 HIB458762 HRX458762 IBT458762 ILP458762 IVL458762 JFH458762 JPD458762 JYZ458762 KIV458762 KSR458762 LCN458762 LMJ458762 LWF458762 MGB458762 MPX458762 MZT458762 NJP458762 NTL458762 ODH458762 OND458762 OWZ458762 PGV458762 PQR458762 QAN458762 QKJ458762 QUF458762 REB458762 RNX458762 RXT458762 SHP458762 SRL458762 TBH458762 TLD458762 TUZ458762 UEV458762 UOR458762 UYN458762 VIJ458762 VSF458762 WCB458762 WLX458762 WVT458762 L524298 JH524298 TD524298 ACZ524298 AMV524298 AWR524298 BGN524298 BQJ524298 CAF524298 CKB524298 CTX524298 DDT524298 DNP524298 DXL524298 EHH524298 ERD524298 FAZ524298 FKV524298 FUR524298 GEN524298 GOJ524298 GYF524298 HIB524298 HRX524298 IBT524298 ILP524298 IVL524298 JFH524298 JPD524298 JYZ524298 KIV524298 KSR524298 LCN524298 LMJ524298 LWF524298 MGB524298 MPX524298 MZT524298 NJP524298 NTL524298 ODH524298 OND524298 OWZ524298 PGV524298 PQR524298 QAN524298 QKJ524298 QUF524298 REB524298 RNX524298 RXT524298 SHP524298 SRL524298 TBH524298 TLD524298 TUZ524298 UEV524298 UOR524298 UYN524298 VIJ524298 VSF524298 WCB524298 WLX524298 WVT524298 L589834 JH589834 TD589834 ACZ589834 AMV589834 AWR589834 BGN589834 BQJ589834 CAF589834 CKB589834 CTX589834 DDT589834 DNP589834 DXL589834 EHH589834 ERD589834 FAZ589834 FKV589834 FUR589834 GEN589834 GOJ589834 GYF589834 HIB589834 HRX589834 IBT589834 ILP589834 IVL589834 JFH589834 JPD589834 JYZ589834 KIV589834 KSR589834 LCN589834 LMJ589834 LWF589834 MGB589834 MPX589834 MZT589834 NJP589834 NTL589834 ODH589834 OND589834 OWZ589834 PGV589834 PQR589834 QAN589834 QKJ589834 QUF589834 REB589834 RNX589834 RXT589834 SHP589834 SRL589834 TBH589834 TLD589834 TUZ589834 UEV589834 UOR589834 UYN589834 VIJ589834 VSF589834 WCB589834 WLX589834 WVT589834 L655370 JH655370 TD655370 ACZ655370 AMV655370 AWR655370 BGN655370 BQJ655370 CAF655370 CKB655370 CTX655370 DDT655370 DNP655370 DXL655370 EHH655370 ERD655370 FAZ655370 FKV655370 FUR655370 GEN655370 GOJ655370 GYF655370 HIB655370 HRX655370 IBT655370 ILP655370 IVL655370 JFH655370 JPD655370 JYZ655370 KIV655370 KSR655370 LCN655370 LMJ655370 LWF655370 MGB655370 MPX655370 MZT655370 NJP655370 NTL655370 ODH655370 OND655370 OWZ655370 PGV655370 PQR655370 QAN655370 QKJ655370 QUF655370 REB655370 RNX655370 RXT655370 SHP655370 SRL655370 TBH655370 TLD655370 TUZ655370 UEV655370 UOR655370 UYN655370 VIJ655370 VSF655370 WCB655370 WLX655370 WVT655370 L720906 JH720906 TD720906 ACZ720906 AMV720906 AWR720906 BGN720906 BQJ720906 CAF720906 CKB720906 CTX720906 DDT720906 DNP720906 DXL720906 EHH720906 ERD720906 FAZ720906 FKV720906 FUR720906 GEN720906 GOJ720906 GYF720906 HIB720906 HRX720906 IBT720906 ILP720906 IVL720906 JFH720906 JPD720906 JYZ720906 KIV720906 KSR720906 LCN720906 LMJ720906 LWF720906 MGB720906 MPX720906 MZT720906 NJP720906 NTL720906 ODH720906 OND720906 OWZ720906 PGV720906 PQR720906 QAN720906 QKJ720906 QUF720906 REB720906 RNX720906 RXT720906 SHP720906 SRL720906 TBH720906 TLD720906 TUZ720906 UEV720906 UOR720906 UYN720906 VIJ720906 VSF720906 WCB720906 WLX720906 WVT720906 L786442 JH786442 TD786442 ACZ786442 AMV786442 AWR786442 BGN786442 BQJ786442 CAF786442 CKB786442 CTX786442 DDT786442 DNP786442 DXL786442 EHH786442 ERD786442 FAZ786442 FKV786442 FUR786442 GEN786442 GOJ786442 GYF786442 HIB786442 HRX786442 IBT786442 ILP786442 IVL786442 JFH786442 JPD786442 JYZ786442 KIV786442 KSR786442 LCN786442 LMJ786442 LWF786442 MGB786442 MPX786442 MZT786442 NJP786442 NTL786442 ODH786442 OND786442 OWZ786442 PGV786442 PQR786442 QAN786442 QKJ786442 QUF786442 REB786442 RNX786442 RXT786442 SHP786442 SRL786442 TBH786442 TLD786442 TUZ786442 UEV786442 UOR786442 UYN786442 VIJ786442 VSF786442 WCB786442 WLX786442 WVT786442 L851978 JH851978 TD851978 ACZ851978 AMV851978 AWR851978 BGN851978 BQJ851978 CAF851978 CKB851978 CTX851978 DDT851978 DNP851978 DXL851978 EHH851978 ERD851978 FAZ851978 FKV851978 FUR851978 GEN851978 GOJ851978 GYF851978 HIB851978 HRX851978 IBT851978 ILP851978 IVL851978 JFH851978 JPD851978 JYZ851978 KIV851978 KSR851978 LCN851978 LMJ851978 LWF851978 MGB851978 MPX851978 MZT851978 NJP851978 NTL851978 ODH851978 OND851978 OWZ851978 PGV851978 PQR851978 QAN851978 QKJ851978 QUF851978 REB851978 RNX851978 RXT851978 SHP851978 SRL851978 TBH851978 TLD851978 TUZ851978 UEV851978 UOR851978 UYN851978 VIJ851978 VSF851978 WCB851978 WLX851978 WVT851978 L917514 JH917514 TD917514 ACZ917514 AMV917514 AWR917514 BGN917514 BQJ917514 CAF917514 CKB917514 CTX917514 DDT917514 DNP917514 DXL917514 EHH917514 ERD917514 FAZ917514 FKV917514 FUR917514 GEN917514 GOJ917514 GYF917514 HIB917514 HRX917514 IBT917514 ILP917514 IVL917514 JFH917514 JPD917514 JYZ917514 KIV917514 KSR917514 LCN917514 LMJ917514 LWF917514 MGB917514 MPX917514 MZT917514 NJP917514 NTL917514 ODH917514 OND917514 OWZ917514 PGV917514 PQR917514 QAN917514 QKJ917514 QUF917514 REB917514 RNX917514 RXT917514 SHP917514 SRL917514 TBH917514 TLD917514 TUZ917514 UEV917514 UOR917514 UYN917514 VIJ917514 VSF917514 WCB917514 WLX917514 WVT917514 L983050 JH983050 TD983050 ACZ983050 AMV983050 AWR983050 BGN983050 BQJ983050 CAF983050 CKB983050 CTX983050 DDT983050 DNP983050 DXL983050 EHH983050 ERD983050 FAZ983050 FKV983050 FUR983050 GEN983050 GOJ983050 GYF983050 HIB983050 HRX983050 IBT983050 ILP983050 IVL983050 JFH983050 JPD983050 JYZ983050 KIV983050 KSR983050 LCN983050 LMJ983050 LWF983050 MGB983050 MPX983050 MZT983050 NJP983050 NTL983050 ODH983050 OND983050 OWZ983050 PGV983050 PQR983050 QAN983050 QKJ983050 QUF983050 REB983050 RNX983050 RXT983050 SHP983050 SRL983050 TBH983050 TLD983050 TUZ983050 UEV983050 UOR983050 UYN983050 VIJ983050 VSF983050 WCB983050 WLX983050 WVT983050 T9 JP9 TL9 ADH9 AND9 AWZ9 BGV9 BQR9 CAN9 CKJ9 CUF9 DEB9 DNX9 DXT9 EHP9 ERL9 FBH9 FLD9 FUZ9 GEV9 GOR9 GYN9 HIJ9 HSF9 ICB9 ILX9 IVT9 JFP9 JPL9 JZH9 KJD9 KSZ9 LCV9 LMR9 LWN9 MGJ9 MQF9 NAB9 NJX9 NTT9 ODP9 ONL9 OXH9 PHD9 PQZ9 QAV9 QKR9 QUN9 REJ9 ROF9 RYB9 SHX9 SRT9 TBP9 TLL9 TVH9 UFD9 UOZ9 UYV9 VIR9 VSN9 WCJ9 WMF9 WWB9 T65546 JP65546 TL65546 ADH65546 AND65546 AWZ65546 BGV65546 BQR65546 CAN65546 CKJ65546 CUF65546 DEB65546 DNX65546 DXT65546 EHP65546 ERL65546 FBH65546 FLD65546 FUZ65546 GEV65546 GOR65546 GYN65546 HIJ65546 HSF65546 ICB65546 ILX65546 IVT65546 JFP65546 JPL65546 JZH65546 KJD65546 KSZ65546 LCV65546 LMR65546 LWN65546 MGJ65546 MQF65546 NAB65546 NJX65546 NTT65546 ODP65546 ONL65546 OXH65546 PHD65546 PQZ65546 QAV65546 QKR65546 QUN65546 REJ65546 ROF65546 RYB65546 SHX65546 SRT65546 TBP65546 TLL65546 TVH65546 UFD65546 UOZ65546 UYV65546 VIR65546 VSN65546 WCJ65546 WMF65546 WWB65546 T131082 JP131082 TL131082 ADH131082 AND131082 AWZ131082 BGV131082 BQR131082 CAN131082 CKJ131082 CUF131082 DEB131082 DNX131082 DXT131082 EHP131082 ERL131082 FBH131082 FLD131082 FUZ131082 GEV131082 GOR131082 GYN131082 HIJ131082 HSF131082 ICB131082 ILX131082 IVT131082 JFP131082 JPL131082 JZH131082 KJD131082 KSZ131082 LCV131082 LMR131082 LWN131082 MGJ131082 MQF131082 NAB131082 NJX131082 NTT131082 ODP131082 ONL131082 OXH131082 PHD131082 PQZ131082 QAV131082 QKR131082 QUN131082 REJ131082 ROF131082 RYB131082 SHX131082 SRT131082 TBP131082 TLL131082 TVH131082 UFD131082 UOZ131082 UYV131082 VIR131082 VSN131082 WCJ131082 WMF131082 WWB131082 T196618 JP196618 TL196618 ADH196618 AND196618 AWZ196618 BGV196618 BQR196618 CAN196618 CKJ196618 CUF196618 DEB196618 DNX196618 DXT196618 EHP196618 ERL196618 FBH196618 FLD196618 FUZ196618 GEV196618 GOR196618 GYN196618 HIJ196618 HSF196618 ICB196618 ILX196618 IVT196618 JFP196618 JPL196618 JZH196618 KJD196618 KSZ196618 LCV196618 LMR196618 LWN196618 MGJ196618 MQF196618 NAB196618 NJX196618 NTT196618 ODP196618 ONL196618 OXH196618 PHD196618 PQZ196618 QAV196618 QKR196618 QUN196618 REJ196618 ROF196618 RYB196618 SHX196618 SRT196618 TBP196618 TLL196618 TVH196618 UFD196618 UOZ196618 UYV196618 VIR196618 VSN196618 WCJ196618 WMF196618 WWB196618 T262154 JP262154 TL262154 ADH262154 AND262154 AWZ262154 BGV262154 BQR262154 CAN262154 CKJ262154 CUF262154 DEB262154 DNX262154 DXT262154 EHP262154 ERL262154 FBH262154 FLD262154 FUZ262154 GEV262154 GOR262154 GYN262154 HIJ262154 HSF262154 ICB262154 ILX262154 IVT262154 JFP262154 JPL262154 JZH262154 KJD262154 KSZ262154 LCV262154 LMR262154 LWN262154 MGJ262154 MQF262154 NAB262154 NJX262154 NTT262154 ODP262154 ONL262154 OXH262154 PHD262154 PQZ262154 QAV262154 QKR262154 QUN262154 REJ262154 ROF262154 RYB262154 SHX262154 SRT262154 TBP262154 TLL262154 TVH262154 UFD262154 UOZ262154 UYV262154 VIR262154 VSN262154 WCJ262154 WMF262154 WWB262154 T327690 JP327690 TL327690 ADH327690 AND327690 AWZ327690 BGV327690 BQR327690 CAN327690 CKJ327690 CUF327690 DEB327690 DNX327690 DXT327690 EHP327690 ERL327690 FBH327690 FLD327690 FUZ327690 GEV327690 GOR327690 GYN327690 HIJ327690 HSF327690 ICB327690 ILX327690 IVT327690 JFP327690 JPL327690 JZH327690 KJD327690 KSZ327690 LCV327690 LMR327690 LWN327690 MGJ327690 MQF327690 NAB327690 NJX327690 NTT327690 ODP327690 ONL327690 OXH327690 PHD327690 PQZ327690 QAV327690 QKR327690 QUN327690 REJ327690 ROF327690 RYB327690 SHX327690 SRT327690 TBP327690 TLL327690 TVH327690 UFD327690 UOZ327690 UYV327690 VIR327690 VSN327690 WCJ327690 WMF327690 WWB327690 T393226 JP393226 TL393226 ADH393226 AND393226 AWZ393226 BGV393226 BQR393226 CAN393226 CKJ393226 CUF393226 DEB393226 DNX393226 DXT393226 EHP393226 ERL393226 FBH393226 FLD393226 FUZ393226 GEV393226 GOR393226 GYN393226 HIJ393226 HSF393226 ICB393226 ILX393226 IVT393226 JFP393226 JPL393226 JZH393226 KJD393226 KSZ393226 LCV393226 LMR393226 LWN393226 MGJ393226 MQF393226 NAB393226 NJX393226 NTT393226 ODP393226 ONL393226 OXH393226 PHD393226 PQZ393226 QAV393226 QKR393226 QUN393226 REJ393226 ROF393226 RYB393226 SHX393226 SRT393226 TBP393226 TLL393226 TVH393226 UFD393226 UOZ393226 UYV393226 VIR393226 VSN393226 WCJ393226 WMF393226 WWB393226 T458762 JP458762 TL458762 ADH458762 AND458762 AWZ458762 BGV458762 BQR458762 CAN458762 CKJ458762 CUF458762 DEB458762 DNX458762 DXT458762 EHP458762 ERL458762 FBH458762 FLD458762 FUZ458762 GEV458762 GOR458762 GYN458762 HIJ458762 HSF458762 ICB458762 ILX458762 IVT458762 JFP458762 JPL458762 JZH458762 KJD458762 KSZ458762 LCV458762 LMR458762 LWN458762 MGJ458762 MQF458762 NAB458762 NJX458762 NTT458762 ODP458762 ONL458762 OXH458762 PHD458762 PQZ458762 QAV458762 QKR458762 QUN458762 REJ458762 ROF458762 RYB458762 SHX458762 SRT458762 TBP458762 TLL458762 TVH458762 UFD458762 UOZ458762 UYV458762 VIR458762 VSN458762 WCJ458762 WMF458762 WWB458762 T524298 JP524298 TL524298 ADH524298 AND524298 AWZ524298 BGV524298 BQR524298 CAN524298 CKJ524298 CUF524298 DEB524298 DNX524298 DXT524298 EHP524298 ERL524298 FBH524298 FLD524298 FUZ524298 GEV524298 GOR524298 GYN524298 HIJ524298 HSF524298 ICB524298 ILX524298 IVT524298 JFP524298 JPL524298 JZH524298 KJD524298 KSZ524298 LCV524298 LMR524298 LWN524298 MGJ524298 MQF524298 NAB524298 NJX524298 NTT524298 ODP524298 ONL524298 OXH524298 PHD524298 PQZ524298 QAV524298 QKR524298 QUN524298 REJ524298 ROF524298 RYB524298 SHX524298 SRT524298 TBP524298 TLL524298 TVH524298 UFD524298 UOZ524298 UYV524298 VIR524298 VSN524298 WCJ524298 WMF524298 WWB524298 T589834 JP589834 TL589834 ADH589834 AND589834 AWZ589834 BGV589834 BQR589834 CAN589834 CKJ589834 CUF589834 DEB589834 DNX589834 DXT589834 EHP589834 ERL589834 FBH589834 FLD589834 FUZ589834 GEV589834 GOR589834 GYN589834 HIJ589834 HSF589834 ICB589834 ILX589834 IVT589834 JFP589834 JPL589834 JZH589834 KJD589834 KSZ589834 LCV589834 LMR589834 LWN589834 MGJ589834 MQF589834 NAB589834 NJX589834 NTT589834 ODP589834 ONL589834 OXH589834 PHD589834 PQZ589834 QAV589834 QKR589834 QUN589834 REJ589834 ROF589834 RYB589834 SHX589834 SRT589834 TBP589834 TLL589834 TVH589834 UFD589834 UOZ589834 UYV589834 VIR589834 VSN589834 WCJ589834 WMF589834 WWB589834 T655370 JP655370 TL655370 ADH655370 AND655370 AWZ655370 BGV655370 BQR655370 CAN655370 CKJ655370 CUF655370 DEB655370 DNX655370 DXT655370 EHP655370 ERL655370 FBH655370 FLD655370 FUZ655370 GEV655370 GOR655370 GYN655370 HIJ655370 HSF655370 ICB655370 ILX655370 IVT655370 JFP655370 JPL655370 JZH655370 KJD655370 KSZ655370 LCV655370 LMR655370 LWN655370 MGJ655370 MQF655370 NAB655370 NJX655370 NTT655370 ODP655370 ONL655370 OXH655370 PHD655370 PQZ655370 QAV655370 QKR655370 QUN655370 REJ655370 ROF655370 RYB655370 SHX655370 SRT655370 TBP655370 TLL655370 TVH655370 UFD655370 UOZ655370 UYV655370 VIR655370 VSN655370 WCJ655370 WMF655370 WWB655370 T720906 JP720906 TL720906 ADH720906 AND720906 AWZ720906 BGV720906 BQR720906 CAN720906 CKJ720906 CUF720906 DEB720906 DNX720906 DXT720906 EHP720906 ERL720906 FBH720906 FLD720906 FUZ720906 GEV720906 GOR720906 GYN720906 HIJ720906 HSF720906 ICB720906 ILX720906 IVT720906 JFP720906 JPL720906 JZH720906 KJD720906 KSZ720906 LCV720906 LMR720906 LWN720906 MGJ720906 MQF720906 NAB720906 NJX720906 NTT720906 ODP720906 ONL720906 OXH720906 PHD720906 PQZ720906 QAV720906 QKR720906 QUN720906 REJ720906 ROF720906 RYB720906 SHX720906 SRT720906 TBP720906 TLL720906 TVH720906 UFD720906 UOZ720906 UYV720906 VIR720906 VSN720906 WCJ720906 WMF720906 WWB720906 T786442 JP786442 TL786442 ADH786442 AND786442 AWZ786442 BGV786442 BQR786442 CAN786442 CKJ786442 CUF786442 DEB786442 DNX786442 DXT786442 EHP786442 ERL786442 FBH786442 FLD786442 FUZ786442 GEV786442 GOR786442 GYN786442 HIJ786442 HSF786442 ICB786442 ILX786442 IVT786442 JFP786442 JPL786442 JZH786442 KJD786442 KSZ786442 LCV786442 LMR786442 LWN786442 MGJ786442 MQF786442 NAB786442 NJX786442 NTT786442 ODP786442 ONL786442 OXH786442 PHD786442 PQZ786442 QAV786442 QKR786442 QUN786442 REJ786442 ROF786442 RYB786442 SHX786442 SRT786442 TBP786442 TLL786442 TVH786442 UFD786442 UOZ786442 UYV786442 VIR786442 VSN786442 WCJ786442 WMF786442 WWB786442 T851978 JP851978 TL851978 ADH851978 AND851978 AWZ851978 BGV851978 BQR851978 CAN851978 CKJ851978 CUF851978 DEB851978 DNX851978 DXT851978 EHP851978 ERL851978 FBH851978 FLD851978 FUZ851978 GEV851978 GOR851978 GYN851978 HIJ851978 HSF851978 ICB851978 ILX851978 IVT851978 JFP851978 JPL851978 JZH851978 KJD851978 KSZ851978 LCV851978 LMR851978 LWN851978 MGJ851978 MQF851978 NAB851978 NJX851978 NTT851978 ODP851978 ONL851978 OXH851978 PHD851978 PQZ851978 QAV851978 QKR851978 QUN851978 REJ851978 ROF851978 RYB851978 SHX851978 SRT851978 TBP851978 TLL851978 TVH851978 UFD851978 UOZ851978 UYV851978 VIR851978 VSN851978 WCJ851978 WMF851978 WWB851978 T917514 JP917514 TL917514 ADH917514 AND917514 AWZ917514 BGV917514 BQR917514 CAN917514 CKJ917514 CUF917514 DEB917514 DNX917514 DXT917514 EHP917514 ERL917514 FBH917514 FLD917514 FUZ917514 GEV917514 GOR917514 GYN917514 HIJ917514 HSF917514 ICB917514 ILX917514 IVT917514 JFP917514 JPL917514 JZH917514 KJD917514 KSZ917514 LCV917514 LMR917514 LWN917514 MGJ917514 MQF917514 NAB917514 NJX917514 NTT917514 ODP917514 ONL917514 OXH917514 PHD917514 PQZ917514 QAV917514 QKR917514 QUN917514 REJ917514 ROF917514 RYB917514 SHX917514 SRT917514 TBP917514 TLL917514 TVH917514 UFD917514 UOZ917514 UYV917514 VIR917514 VSN917514 WCJ917514 WMF917514 WWB917514 T983050 JP983050 TL983050 ADH983050 AND983050 AWZ983050 BGV983050 BQR983050 CAN983050 CKJ983050 CUF983050 DEB983050 DNX983050 DXT983050 EHP983050 ERL983050 FBH983050 FLD983050 FUZ983050 GEV983050 GOR983050 GYN983050 HIJ983050 HSF983050 ICB983050 ILX983050 IVT983050 JFP983050 JPL983050 JZH983050 KJD983050 KSZ983050 LCV983050 LMR983050 LWN983050 MGJ983050 MQF983050 NAB983050 NJX983050 NTT983050 ODP983050 ONL983050 OXH983050 PHD983050 PQZ983050 QAV983050 QKR983050 QUN983050 REJ983050 ROF983050 RYB983050 SHX983050 SRT983050 TBP983050 TLL983050 TVH983050 UFD983050 UOZ983050 UYV983050 VIR983050 VSN983050 WCJ983050 WMF983050 WWB983050 X9 JT9 TP9 ADL9 ANH9 AXD9 BGZ9 BQV9 CAR9 CKN9 CUJ9 DEF9 DOB9 DXX9 EHT9 ERP9 FBL9 FLH9 FVD9 GEZ9 GOV9 GYR9 HIN9 HSJ9 ICF9 IMB9 IVX9 JFT9 JPP9 JZL9 KJH9 KTD9 LCZ9 LMV9 LWR9 MGN9 MQJ9 NAF9 NKB9 NTX9 ODT9 ONP9 OXL9 PHH9 PRD9 QAZ9 QKV9 QUR9 REN9 ROJ9 RYF9 SIB9 SRX9 TBT9 TLP9 TVL9 UFH9 UPD9 UYZ9 VIV9 VSR9 WCN9 WMJ9 WWF9 X65546 JT65546 TP65546 ADL65546 ANH65546 AXD65546 BGZ65546 BQV65546 CAR65546 CKN65546 CUJ65546 DEF65546 DOB65546 DXX65546 EHT65546 ERP65546 FBL65546 FLH65546 FVD65546 GEZ65546 GOV65546 GYR65546 HIN65546 HSJ65546 ICF65546 IMB65546 IVX65546 JFT65546 JPP65546 JZL65546 KJH65546 KTD65546 LCZ65546 LMV65546 LWR65546 MGN65546 MQJ65546 NAF65546 NKB65546 NTX65546 ODT65546 ONP65546 OXL65546 PHH65546 PRD65546 QAZ65546 QKV65546 QUR65546 REN65546 ROJ65546 RYF65546 SIB65546 SRX65546 TBT65546 TLP65546 TVL65546 UFH65546 UPD65546 UYZ65546 VIV65546 VSR65546 WCN65546 WMJ65546 WWF65546 X131082 JT131082 TP131082 ADL131082 ANH131082 AXD131082 BGZ131082 BQV131082 CAR131082 CKN131082 CUJ131082 DEF131082 DOB131082 DXX131082 EHT131082 ERP131082 FBL131082 FLH131082 FVD131082 GEZ131082 GOV131082 GYR131082 HIN131082 HSJ131082 ICF131082 IMB131082 IVX131082 JFT131082 JPP131082 JZL131082 KJH131082 KTD131082 LCZ131082 LMV131082 LWR131082 MGN131082 MQJ131082 NAF131082 NKB131082 NTX131082 ODT131082 ONP131082 OXL131082 PHH131082 PRD131082 QAZ131082 QKV131082 QUR131082 REN131082 ROJ131082 RYF131082 SIB131082 SRX131082 TBT131082 TLP131082 TVL131082 UFH131082 UPD131082 UYZ131082 VIV131082 VSR131082 WCN131082 WMJ131082 WWF131082 X196618 JT196618 TP196618 ADL196618 ANH196618 AXD196618 BGZ196618 BQV196618 CAR196618 CKN196618 CUJ196618 DEF196618 DOB196618 DXX196618 EHT196618 ERP196618 FBL196618 FLH196618 FVD196618 GEZ196618 GOV196618 GYR196618 HIN196618 HSJ196618 ICF196618 IMB196618 IVX196618 JFT196618 JPP196618 JZL196618 KJH196618 KTD196618 LCZ196618 LMV196618 LWR196618 MGN196618 MQJ196618 NAF196618 NKB196618 NTX196618 ODT196618 ONP196618 OXL196618 PHH196618 PRD196618 QAZ196618 QKV196618 QUR196618 REN196618 ROJ196618 RYF196618 SIB196618 SRX196618 TBT196618 TLP196618 TVL196618 UFH196618 UPD196618 UYZ196618 VIV196618 VSR196618 WCN196618 WMJ196618 WWF196618 X262154 JT262154 TP262154 ADL262154 ANH262154 AXD262154 BGZ262154 BQV262154 CAR262154 CKN262154 CUJ262154 DEF262154 DOB262154 DXX262154 EHT262154 ERP262154 FBL262154 FLH262154 FVD262154 GEZ262154 GOV262154 GYR262154 HIN262154 HSJ262154 ICF262154 IMB262154 IVX262154 JFT262154 JPP262154 JZL262154 KJH262154 KTD262154 LCZ262154 LMV262154 LWR262154 MGN262154 MQJ262154 NAF262154 NKB262154 NTX262154 ODT262154 ONP262154 OXL262154 PHH262154 PRD262154 QAZ262154 QKV262154 QUR262154 REN262154 ROJ262154 RYF262154 SIB262154 SRX262154 TBT262154 TLP262154 TVL262154 UFH262154 UPD262154 UYZ262154 VIV262154 VSR262154 WCN262154 WMJ262154 WWF262154 X327690 JT327690 TP327690 ADL327690 ANH327690 AXD327690 BGZ327690 BQV327690 CAR327690 CKN327690 CUJ327690 DEF327690 DOB327690 DXX327690 EHT327690 ERP327690 FBL327690 FLH327690 FVD327690 GEZ327690 GOV327690 GYR327690 HIN327690 HSJ327690 ICF327690 IMB327690 IVX327690 JFT327690 JPP327690 JZL327690 KJH327690 KTD327690 LCZ327690 LMV327690 LWR327690 MGN327690 MQJ327690 NAF327690 NKB327690 NTX327690 ODT327690 ONP327690 OXL327690 PHH327690 PRD327690 QAZ327690 QKV327690 QUR327690 REN327690 ROJ327690 RYF327690 SIB327690 SRX327690 TBT327690 TLP327690 TVL327690 UFH327690 UPD327690 UYZ327690 VIV327690 VSR327690 WCN327690 WMJ327690 WWF327690 X393226 JT393226 TP393226 ADL393226 ANH393226 AXD393226 BGZ393226 BQV393226 CAR393226 CKN393226 CUJ393226 DEF393226 DOB393226 DXX393226 EHT393226 ERP393226 FBL393226 FLH393226 FVD393226 GEZ393226 GOV393226 GYR393226 HIN393226 HSJ393226 ICF393226 IMB393226 IVX393226 JFT393226 JPP393226 JZL393226 KJH393226 KTD393226 LCZ393226 LMV393226 LWR393226 MGN393226 MQJ393226 NAF393226 NKB393226 NTX393226 ODT393226 ONP393226 OXL393226 PHH393226 PRD393226 QAZ393226 QKV393226 QUR393226 REN393226 ROJ393226 RYF393226 SIB393226 SRX393226 TBT393226 TLP393226 TVL393226 UFH393226 UPD393226 UYZ393226 VIV393226 VSR393226 WCN393226 WMJ393226 WWF393226 X458762 JT458762 TP458762 ADL458762 ANH458762 AXD458762 BGZ458762 BQV458762 CAR458762 CKN458762 CUJ458762 DEF458762 DOB458762 DXX458762 EHT458762 ERP458762 FBL458762 FLH458762 FVD458762 GEZ458762 GOV458762 GYR458762 HIN458762 HSJ458762 ICF458762 IMB458762 IVX458762 JFT458762 JPP458762 JZL458762 KJH458762 KTD458762 LCZ458762 LMV458762 LWR458762 MGN458762 MQJ458762 NAF458762 NKB458762 NTX458762 ODT458762 ONP458762 OXL458762 PHH458762 PRD458762 QAZ458762 QKV458762 QUR458762 REN458762 ROJ458762 RYF458762 SIB458762 SRX458762 TBT458762 TLP458762 TVL458762 UFH458762 UPD458762 UYZ458762 VIV458762 VSR458762 WCN458762 WMJ458762 WWF458762 X524298 JT524298 TP524298 ADL524298 ANH524298 AXD524298 BGZ524298 BQV524298 CAR524298 CKN524298 CUJ524298 DEF524298 DOB524298 DXX524298 EHT524298 ERP524298 FBL524298 FLH524298 FVD524298 GEZ524298 GOV524298 GYR524298 HIN524298 HSJ524298 ICF524298 IMB524298 IVX524298 JFT524298 JPP524298 JZL524298 KJH524298 KTD524298 LCZ524298 LMV524298 LWR524298 MGN524298 MQJ524298 NAF524298 NKB524298 NTX524298 ODT524298 ONP524298 OXL524298 PHH524298 PRD524298 QAZ524298 QKV524298 QUR524298 REN524298 ROJ524298 RYF524298 SIB524298 SRX524298 TBT524298 TLP524298 TVL524298 UFH524298 UPD524298 UYZ524298 VIV524298 VSR524298 WCN524298 WMJ524298 WWF524298 X589834 JT589834 TP589834 ADL589834 ANH589834 AXD589834 BGZ589834 BQV589834 CAR589834 CKN589834 CUJ589834 DEF589834 DOB589834 DXX589834 EHT589834 ERP589834 FBL589834 FLH589834 FVD589834 GEZ589834 GOV589834 GYR589834 HIN589834 HSJ589834 ICF589834 IMB589834 IVX589834 JFT589834 JPP589834 JZL589834 KJH589834 KTD589834 LCZ589834 LMV589834 LWR589834 MGN589834 MQJ589834 NAF589834 NKB589834 NTX589834 ODT589834 ONP589834 OXL589834 PHH589834 PRD589834 QAZ589834 QKV589834 QUR589834 REN589834 ROJ589834 RYF589834 SIB589834 SRX589834 TBT589834 TLP589834 TVL589834 UFH589834 UPD589834 UYZ589834 VIV589834 VSR589834 WCN589834 WMJ589834 WWF589834 X655370 JT655370 TP655370 ADL655370 ANH655370 AXD655370 BGZ655370 BQV655370 CAR655370 CKN655370 CUJ655370 DEF655370 DOB655370 DXX655370 EHT655370 ERP655370 FBL655370 FLH655370 FVD655370 GEZ655370 GOV655370 GYR655370 HIN655370 HSJ655370 ICF655370 IMB655370 IVX655370 JFT655370 JPP655370 JZL655370 KJH655370 KTD655370 LCZ655370 LMV655370 LWR655370 MGN655370 MQJ655370 NAF655370 NKB655370 NTX655370 ODT655370 ONP655370 OXL655370 PHH655370 PRD655370 QAZ655370 QKV655370 QUR655370 REN655370 ROJ655370 RYF655370 SIB655370 SRX655370 TBT655370 TLP655370 TVL655370 UFH655370 UPD655370 UYZ655370 VIV655370 VSR655370 WCN655370 WMJ655370 WWF655370 X720906 JT720906 TP720906 ADL720906 ANH720906 AXD720906 BGZ720906 BQV720906 CAR720906 CKN720906 CUJ720906 DEF720906 DOB720906 DXX720906 EHT720906 ERP720906 FBL720906 FLH720906 FVD720906 GEZ720906 GOV720906 GYR720906 HIN720906 HSJ720906 ICF720906 IMB720906 IVX720906 JFT720906 JPP720906 JZL720906 KJH720906 KTD720906 LCZ720906 LMV720906 LWR720906 MGN720906 MQJ720906 NAF720906 NKB720906 NTX720906 ODT720906 ONP720906 OXL720906 PHH720906 PRD720906 QAZ720906 QKV720906 QUR720906 REN720906 ROJ720906 RYF720906 SIB720906 SRX720906 TBT720906 TLP720906 TVL720906 UFH720906 UPD720906 UYZ720906 VIV720906 VSR720906 WCN720906 WMJ720906 WWF720906 X786442 JT786442 TP786442 ADL786442 ANH786442 AXD786442 BGZ786442 BQV786442 CAR786442 CKN786442 CUJ786442 DEF786442 DOB786442 DXX786442 EHT786442 ERP786442 FBL786442 FLH786442 FVD786442 GEZ786442 GOV786442 GYR786442 HIN786442 HSJ786442 ICF786442 IMB786442 IVX786442 JFT786442 JPP786442 JZL786442 KJH786442 KTD786442 LCZ786442 LMV786442 LWR786442 MGN786442 MQJ786442 NAF786442 NKB786442 NTX786442 ODT786442 ONP786442 OXL786442 PHH786442 PRD786442 QAZ786442 QKV786442 QUR786442 REN786442 ROJ786442 RYF786442 SIB786442 SRX786442 TBT786442 TLP786442 TVL786442 UFH786442 UPD786442 UYZ786442 VIV786442 VSR786442 WCN786442 WMJ786442 WWF786442 X851978 JT851978 TP851978 ADL851978 ANH851978 AXD851978 BGZ851978 BQV851978 CAR851978 CKN851978 CUJ851978 DEF851978 DOB851978 DXX851978 EHT851978 ERP851978 FBL851978 FLH851978 FVD851978 GEZ851978 GOV851978 GYR851978 HIN851978 HSJ851978 ICF851978 IMB851978 IVX851978 JFT851978 JPP851978 JZL851978 KJH851978 KTD851978 LCZ851978 LMV851978 LWR851978 MGN851978 MQJ851978 NAF851978 NKB851978 NTX851978 ODT851978 ONP851978 OXL851978 PHH851978 PRD851978 QAZ851978 QKV851978 QUR851978 REN851978 ROJ851978 RYF851978 SIB851978 SRX851978 TBT851978 TLP851978 TVL851978 UFH851978 UPD851978 UYZ851978 VIV851978 VSR851978 WCN851978 WMJ851978 WWF851978 X917514 JT917514 TP917514 ADL917514 ANH917514 AXD917514 BGZ917514 BQV917514 CAR917514 CKN917514 CUJ917514 DEF917514 DOB917514 DXX917514 EHT917514 ERP917514 FBL917514 FLH917514 FVD917514 GEZ917514 GOV917514 GYR917514 HIN917514 HSJ917514 ICF917514 IMB917514 IVX917514 JFT917514 JPP917514 JZL917514 KJH917514 KTD917514 LCZ917514 LMV917514 LWR917514 MGN917514 MQJ917514 NAF917514 NKB917514 NTX917514 ODT917514 ONP917514 OXL917514 PHH917514 PRD917514 QAZ917514 QKV917514 QUR917514 REN917514 ROJ917514 RYF917514 SIB917514 SRX917514 TBT917514 TLP917514 TVL917514 UFH917514 UPD917514 UYZ917514 VIV917514 VSR917514 WCN917514 WMJ917514 WWF917514 X983050 JT983050 TP983050 ADL983050 ANH983050 AXD983050 BGZ983050 BQV983050 CAR983050 CKN983050 CUJ983050 DEF983050 DOB983050 DXX983050 EHT983050 ERP983050 FBL983050 FLH983050 FVD983050 GEZ983050 GOV983050 GYR983050 HIN983050 HSJ983050 ICF983050 IMB983050 IVX983050 JFT983050 JPP983050 JZL983050 KJH983050 KTD983050 LCZ983050 LMV983050 LWR983050 MGN983050 MQJ983050 NAF983050 NKB983050 NTX983050 ODT983050 ONP983050 OXL983050 PHH983050 PRD983050 QAZ983050 QKV983050 QUR983050 REN983050 ROJ983050 RYF983050 SIB983050 SRX983050 TBT983050 TLP983050 TVL983050 UFH983050 UPD983050 UYZ983050 VIV983050 VSR983050 WCN983050 WMJ983050 WWF983050 T14 JP14 TL14 ADH14 AND14 AWZ14 BGV14 BQR14 CAN14 CKJ14 CUF14 DEB14 DNX14 DXT14 EHP14 ERL14 FBH14 FLD14 FUZ14 GEV14 GOR14 GYN14 HIJ14 HSF14 ICB14 ILX14 IVT14 JFP14 JPL14 JZH14 KJD14 KSZ14 LCV14 LMR14 LWN14 MGJ14 MQF14 NAB14 NJX14 NTT14 ODP14 ONL14 OXH14 PHD14 PQZ14 QAV14 QKR14 QUN14 REJ14 ROF14 RYB14 SHX14 SRT14 TBP14 TLL14 TVH14 UFD14 UOZ14 UYV14 VIR14 VSN14 WCJ14 WMF14 WWB14 T65550 JP65550 TL65550 ADH65550 AND65550 AWZ65550 BGV65550 BQR65550 CAN65550 CKJ65550 CUF65550 DEB65550 DNX65550 DXT65550 EHP65550 ERL65550 FBH65550 FLD65550 FUZ65550 GEV65550 GOR65550 GYN65550 HIJ65550 HSF65550 ICB65550 ILX65550 IVT65550 JFP65550 JPL65550 JZH65550 KJD65550 KSZ65550 LCV65550 LMR65550 LWN65550 MGJ65550 MQF65550 NAB65550 NJX65550 NTT65550 ODP65550 ONL65550 OXH65550 PHD65550 PQZ65550 QAV65550 QKR65550 QUN65550 REJ65550 ROF65550 RYB65550 SHX65550 SRT65550 TBP65550 TLL65550 TVH65550 UFD65550 UOZ65550 UYV65550 VIR65550 VSN65550 WCJ65550 WMF65550 WWB65550 T131086 JP131086 TL131086 ADH131086 AND131086 AWZ131086 BGV131086 BQR131086 CAN131086 CKJ131086 CUF131086 DEB131086 DNX131086 DXT131086 EHP131086 ERL131086 FBH131086 FLD131086 FUZ131086 GEV131086 GOR131086 GYN131086 HIJ131086 HSF131086 ICB131086 ILX131086 IVT131086 JFP131086 JPL131086 JZH131086 KJD131086 KSZ131086 LCV131086 LMR131086 LWN131086 MGJ131086 MQF131086 NAB131086 NJX131086 NTT131086 ODP131086 ONL131086 OXH131086 PHD131086 PQZ131086 QAV131086 QKR131086 QUN131086 REJ131086 ROF131086 RYB131086 SHX131086 SRT131086 TBP131086 TLL131086 TVH131086 UFD131086 UOZ131086 UYV131086 VIR131086 VSN131086 WCJ131086 WMF131086 WWB131086 T196622 JP196622 TL196622 ADH196622 AND196622 AWZ196622 BGV196622 BQR196622 CAN196622 CKJ196622 CUF196622 DEB196622 DNX196622 DXT196622 EHP196622 ERL196622 FBH196622 FLD196622 FUZ196622 GEV196622 GOR196622 GYN196622 HIJ196622 HSF196622 ICB196622 ILX196622 IVT196622 JFP196622 JPL196622 JZH196622 KJD196622 KSZ196622 LCV196622 LMR196622 LWN196622 MGJ196622 MQF196622 NAB196622 NJX196622 NTT196622 ODP196622 ONL196622 OXH196622 PHD196622 PQZ196622 QAV196622 QKR196622 QUN196622 REJ196622 ROF196622 RYB196622 SHX196622 SRT196622 TBP196622 TLL196622 TVH196622 UFD196622 UOZ196622 UYV196622 VIR196622 VSN196622 WCJ196622 WMF196622 WWB196622 T262158 JP262158 TL262158 ADH262158 AND262158 AWZ262158 BGV262158 BQR262158 CAN262158 CKJ262158 CUF262158 DEB262158 DNX262158 DXT262158 EHP262158 ERL262158 FBH262158 FLD262158 FUZ262158 GEV262158 GOR262158 GYN262158 HIJ262158 HSF262158 ICB262158 ILX262158 IVT262158 JFP262158 JPL262158 JZH262158 KJD262158 KSZ262158 LCV262158 LMR262158 LWN262158 MGJ262158 MQF262158 NAB262158 NJX262158 NTT262158 ODP262158 ONL262158 OXH262158 PHD262158 PQZ262158 QAV262158 QKR262158 QUN262158 REJ262158 ROF262158 RYB262158 SHX262158 SRT262158 TBP262158 TLL262158 TVH262158 UFD262158 UOZ262158 UYV262158 VIR262158 VSN262158 WCJ262158 WMF262158 WWB262158 T327694 JP327694 TL327694 ADH327694 AND327694 AWZ327694 BGV327694 BQR327694 CAN327694 CKJ327694 CUF327694 DEB327694 DNX327694 DXT327694 EHP327694 ERL327694 FBH327694 FLD327694 FUZ327694 GEV327694 GOR327694 GYN327694 HIJ327694 HSF327694 ICB327694 ILX327694 IVT327694 JFP327694 JPL327694 JZH327694 KJD327694 KSZ327694 LCV327694 LMR327694 LWN327694 MGJ327694 MQF327694 NAB327694 NJX327694 NTT327694 ODP327694 ONL327694 OXH327694 PHD327694 PQZ327694 QAV327694 QKR327694 QUN327694 REJ327694 ROF327694 RYB327694 SHX327694 SRT327694 TBP327694 TLL327694 TVH327694 UFD327694 UOZ327694 UYV327694 VIR327694 VSN327694 WCJ327694 WMF327694 WWB327694 T393230 JP393230 TL393230 ADH393230 AND393230 AWZ393230 BGV393230 BQR393230 CAN393230 CKJ393230 CUF393230 DEB393230 DNX393230 DXT393230 EHP393230 ERL393230 FBH393230 FLD393230 FUZ393230 GEV393230 GOR393230 GYN393230 HIJ393230 HSF393230 ICB393230 ILX393230 IVT393230 JFP393230 JPL393230 JZH393230 KJD393230 KSZ393230 LCV393230 LMR393230 LWN393230 MGJ393230 MQF393230 NAB393230 NJX393230 NTT393230 ODP393230 ONL393230 OXH393230 PHD393230 PQZ393230 QAV393230 QKR393230 QUN393230 REJ393230 ROF393230 RYB393230 SHX393230 SRT393230 TBP393230 TLL393230 TVH393230 UFD393230 UOZ393230 UYV393230 VIR393230 VSN393230 WCJ393230 WMF393230 WWB393230 T458766 JP458766 TL458766 ADH458766 AND458766 AWZ458766 BGV458766 BQR458766 CAN458766 CKJ458766 CUF458766 DEB458766 DNX458766 DXT458766 EHP458766 ERL458766 FBH458766 FLD458766 FUZ458766 GEV458766 GOR458766 GYN458766 HIJ458766 HSF458766 ICB458766 ILX458766 IVT458766 JFP458766 JPL458766 JZH458766 KJD458766 KSZ458766 LCV458766 LMR458766 LWN458766 MGJ458766 MQF458766 NAB458766 NJX458766 NTT458766 ODP458766 ONL458766 OXH458766 PHD458766 PQZ458766 QAV458766 QKR458766 QUN458766 REJ458766 ROF458766 RYB458766 SHX458766 SRT458766 TBP458766 TLL458766 TVH458766 UFD458766 UOZ458766 UYV458766 VIR458766 VSN458766 WCJ458766 WMF458766 WWB458766 T524302 JP524302 TL524302 ADH524302 AND524302 AWZ524302 BGV524302 BQR524302 CAN524302 CKJ524302 CUF524302 DEB524302 DNX524302 DXT524302 EHP524302 ERL524302 FBH524302 FLD524302 FUZ524302 GEV524302 GOR524302 GYN524302 HIJ524302 HSF524302 ICB524302 ILX524302 IVT524302 JFP524302 JPL524302 JZH524302 KJD524302 KSZ524302 LCV524302 LMR524302 LWN524302 MGJ524302 MQF524302 NAB524302 NJX524302 NTT524302 ODP524302 ONL524302 OXH524302 PHD524302 PQZ524302 QAV524302 QKR524302 QUN524302 REJ524302 ROF524302 RYB524302 SHX524302 SRT524302 TBP524302 TLL524302 TVH524302 UFD524302 UOZ524302 UYV524302 VIR524302 VSN524302 WCJ524302 WMF524302 WWB524302 T589838 JP589838 TL589838 ADH589838 AND589838 AWZ589838 BGV589838 BQR589838 CAN589838 CKJ589838 CUF589838 DEB589838 DNX589838 DXT589838 EHP589838 ERL589838 FBH589838 FLD589838 FUZ589838 GEV589838 GOR589838 GYN589838 HIJ589838 HSF589838 ICB589838 ILX589838 IVT589838 JFP589838 JPL589838 JZH589838 KJD589838 KSZ589838 LCV589838 LMR589838 LWN589838 MGJ589838 MQF589838 NAB589838 NJX589838 NTT589838 ODP589838 ONL589838 OXH589838 PHD589838 PQZ589838 QAV589838 QKR589838 QUN589838 REJ589838 ROF589838 RYB589838 SHX589838 SRT589838 TBP589838 TLL589838 TVH589838 UFD589838 UOZ589838 UYV589838 VIR589838 VSN589838 WCJ589838 WMF589838 WWB589838 T655374 JP655374 TL655374 ADH655374 AND655374 AWZ655374 BGV655374 BQR655374 CAN655374 CKJ655374 CUF655374 DEB655374 DNX655374 DXT655374 EHP655374 ERL655374 FBH655374 FLD655374 FUZ655374 GEV655374 GOR655374 GYN655374 HIJ655374 HSF655374 ICB655374 ILX655374 IVT655374 JFP655374 JPL655374 JZH655374 KJD655374 KSZ655374 LCV655374 LMR655374 LWN655374 MGJ655374 MQF655374 NAB655374 NJX655374 NTT655374 ODP655374 ONL655374 OXH655374 PHD655374 PQZ655374 QAV655374 QKR655374 QUN655374 REJ655374 ROF655374 RYB655374 SHX655374 SRT655374 TBP655374 TLL655374 TVH655374 UFD655374 UOZ655374 UYV655374 VIR655374 VSN655374 WCJ655374 WMF655374 WWB655374 T720910 JP720910 TL720910 ADH720910 AND720910 AWZ720910 BGV720910 BQR720910 CAN720910 CKJ720910 CUF720910 DEB720910 DNX720910 DXT720910 EHP720910 ERL720910 FBH720910 FLD720910 FUZ720910 GEV720910 GOR720910 GYN720910 HIJ720910 HSF720910 ICB720910 ILX720910 IVT720910 JFP720910 JPL720910 JZH720910 KJD720910 KSZ720910 LCV720910 LMR720910 LWN720910 MGJ720910 MQF720910 NAB720910 NJX720910 NTT720910 ODP720910 ONL720910 OXH720910 PHD720910 PQZ720910 QAV720910 QKR720910 QUN720910 REJ720910 ROF720910 RYB720910 SHX720910 SRT720910 TBP720910 TLL720910 TVH720910 UFD720910 UOZ720910 UYV720910 VIR720910 VSN720910 WCJ720910 WMF720910 WWB720910 T786446 JP786446 TL786446 ADH786446 AND786446 AWZ786446 BGV786446 BQR786446 CAN786446 CKJ786446 CUF786446 DEB786446 DNX786446 DXT786446 EHP786446 ERL786446 FBH786446 FLD786446 FUZ786446 GEV786446 GOR786446 GYN786446 HIJ786446 HSF786446 ICB786446 ILX786446 IVT786446 JFP786446 JPL786446 JZH786446 KJD786446 KSZ786446 LCV786446 LMR786446 LWN786446 MGJ786446 MQF786446 NAB786446 NJX786446 NTT786446 ODP786446 ONL786446 OXH786446 PHD786446 PQZ786446 QAV786446 QKR786446 QUN786446 REJ786446 ROF786446 RYB786446 SHX786446 SRT786446 TBP786446 TLL786446 TVH786446 UFD786446 UOZ786446 UYV786446 VIR786446 VSN786446 WCJ786446 WMF786446 WWB786446 T851982 JP851982 TL851982 ADH851982 AND851982 AWZ851982 BGV851982 BQR851982 CAN851982 CKJ851982 CUF851982 DEB851982 DNX851982 DXT851982 EHP851982 ERL851982 FBH851982 FLD851982 FUZ851982 GEV851982 GOR851982 GYN851982 HIJ851982 HSF851982 ICB851982 ILX851982 IVT851982 JFP851982 JPL851982 JZH851982 KJD851982 KSZ851982 LCV851982 LMR851982 LWN851982 MGJ851982 MQF851982 NAB851982 NJX851982 NTT851982 ODP851982 ONL851982 OXH851982 PHD851982 PQZ851982 QAV851982 QKR851982 QUN851982 REJ851982 ROF851982 RYB851982 SHX851982 SRT851982 TBP851982 TLL851982 TVH851982 UFD851982 UOZ851982 UYV851982 VIR851982 VSN851982 WCJ851982 WMF851982 WWB851982 T917518 JP917518 TL917518 ADH917518 AND917518 AWZ917518 BGV917518 BQR917518 CAN917518 CKJ917518 CUF917518 DEB917518 DNX917518 DXT917518 EHP917518 ERL917518 FBH917518 FLD917518 FUZ917518 GEV917518 GOR917518 GYN917518 HIJ917518 HSF917518 ICB917518 ILX917518 IVT917518 JFP917518 JPL917518 JZH917518 KJD917518 KSZ917518 LCV917518 LMR917518 LWN917518 MGJ917518 MQF917518 NAB917518 NJX917518 NTT917518 ODP917518 ONL917518 OXH917518 PHD917518 PQZ917518 QAV917518 QKR917518 QUN917518 REJ917518 ROF917518 RYB917518 SHX917518 SRT917518 TBP917518 TLL917518 TVH917518 UFD917518 UOZ917518 UYV917518 VIR917518 VSN917518 WCJ917518 WMF917518 WWB917518 T983054 JP983054 TL983054 ADH983054 AND983054 AWZ983054 BGV983054 BQR983054 CAN983054 CKJ983054 CUF983054 DEB983054 DNX983054 DXT983054 EHP983054 ERL983054 FBH983054 FLD983054 FUZ983054 GEV983054 GOR983054 GYN983054 HIJ983054 HSF983054 ICB983054 ILX983054 IVT983054 JFP983054 JPL983054 JZH983054 KJD983054 KSZ983054 LCV983054 LMR983054 LWN983054 MGJ983054 MQF983054 NAB983054 NJX983054 NTT983054 ODP983054 ONL983054 OXH983054 PHD983054 PQZ983054 QAV983054 QKR983054 QUN983054 REJ983054 ROF983054 RYB983054 SHX983054 SRT983054 TBP983054 TLL983054 TVH983054 UFD983054 UOZ983054 UYV983054 VIR983054 VSN983054 WCJ983054 WMF983054 WWB983054 X4 JT4 TP4 ADL4 ANH4 AXD4 BGZ4 BQV4 CAR4 CKN4 CUJ4 DEF4 DOB4 DXX4 EHT4 ERP4 FBL4 FLH4 FVD4 GEZ4 GOV4 GYR4 HIN4 HSJ4 ICF4 IMB4 IVX4 JFT4 JPP4 JZL4 KJH4 KTD4 LCZ4 LMV4 LWR4 MGN4 MQJ4 NAF4 NKB4 NTX4 ODT4 ONP4 OXL4 PHH4 PRD4 QAZ4 QKV4 QUR4 REN4 ROJ4 RYF4 SIB4 SRX4 TBT4 TLP4 TVL4 UFH4 UPD4 UYZ4 VIV4 VSR4 WCN4 WMJ4 WWF4 X65542 JT65542 TP65542 ADL65542 ANH65542 AXD65542 BGZ65542 BQV65542 CAR65542 CKN65542 CUJ65542 DEF65542 DOB65542 DXX65542 EHT65542 ERP65542 FBL65542 FLH65542 FVD65542 GEZ65542 GOV65542 GYR65542 HIN65542 HSJ65542 ICF65542 IMB65542 IVX65542 JFT65542 JPP65542 JZL65542 KJH65542 KTD65542 LCZ65542 LMV65542 LWR65542 MGN65542 MQJ65542 NAF65542 NKB65542 NTX65542 ODT65542 ONP65542 OXL65542 PHH65542 PRD65542 QAZ65542 QKV65542 QUR65542 REN65542 ROJ65542 RYF65542 SIB65542 SRX65542 TBT65542 TLP65542 TVL65542 UFH65542 UPD65542 UYZ65542 VIV65542 VSR65542 WCN65542 WMJ65542 WWF65542 X131078 JT131078 TP131078 ADL131078 ANH131078 AXD131078 BGZ131078 BQV131078 CAR131078 CKN131078 CUJ131078 DEF131078 DOB131078 DXX131078 EHT131078 ERP131078 FBL131078 FLH131078 FVD131078 GEZ131078 GOV131078 GYR131078 HIN131078 HSJ131078 ICF131078 IMB131078 IVX131078 JFT131078 JPP131078 JZL131078 KJH131078 KTD131078 LCZ131078 LMV131078 LWR131078 MGN131078 MQJ131078 NAF131078 NKB131078 NTX131078 ODT131078 ONP131078 OXL131078 PHH131078 PRD131078 QAZ131078 QKV131078 QUR131078 REN131078 ROJ131078 RYF131078 SIB131078 SRX131078 TBT131078 TLP131078 TVL131078 UFH131078 UPD131078 UYZ131078 VIV131078 VSR131078 WCN131078 WMJ131078 WWF131078 X196614 JT196614 TP196614 ADL196614 ANH196614 AXD196614 BGZ196614 BQV196614 CAR196614 CKN196614 CUJ196614 DEF196614 DOB196614 DXX196614 EHT196614 ERP196614 FBL196614 FLH196614 FVD196614 GEZ196614 GOV196614 GYR196614 HIN196614 HSJ196614 ICF196614 IMB196614 IVX196614 JFT196614 JPP196614 JZL196614 KJH196614 KTD196614 LCZ196614 LMV196614 LWR196614 MGN196614 MQJ196614 NAF196614 NKB196614 NTX196614 ODT196614 ONP196614 OXL196614 PHH196614 PRD196614 QAZ196614 QKV196614 QUR196614 REN196614 ROJ196614 RYF196614 SIB196614 SRX196614 TBT196614 TLP196614 TVL196614 UFH196614 UPD196614 UYZ196614 VIV196614 VSR196614 WCN196614 WMJ196614 WWF196614 X262150 JT262150 TP262150 ADL262150 ANH262150 AXD262150 BGZ262150 BQV262150 CAR262150 CKN262150 CUJ262150 DEF262150 DOB262150 DXX262150 EHT262150 ERP262150 FBL262150 FLH262150 FVD262150 GEZ262150 GOV262150 GYR262150 HIN262150 HSJ262150 ICF262150 IMB262150 IVX262150 JFT262150 JPP262150 JZL262150 KJH262150 KTD262150 LCZ262150 LMV262150 LWR262150 MGN262150 MQJ262150 NAF262150 NKB262150 NTX262150 ODT262150 ONP262150 OXL262150 PHH262150 PRD262150 QAZ262150 QKV262150 QUR262150 REN262150 ROJ262150 RYF262150 SIB262150 SRX262150 TBT262150 TLP262150 TVL262150 UFH262150 UPD262150 UYZ262150 VIV262150 VSR262150 WCN262150 WMJ262150 WWF262150 X327686 JT327686 TP327686 ADL327686 ANH327686 AXD327686 BGZ327686 BQV327686 CAR327686 CKN327686 CUJ327686 DEF327686 DOB327686 DXX327686 EHT327686 ERP327686 FBL327686 FLH327686 FVD327686 GEZ327686 GOV327686 GYR327686 HIN327686 HSJ327686 ICF327686 IMB327686 IVX327686 JFT327686 JPP327686 JZL327686 KJH327686 KTD327686 LCZ327686 LMV327686 LWR327686 MGN327686 MQJ327686 NAF327686 NKB327686 NTX327686 ODT327686 ONP327686 OXL327686 PHH327686 PRD327686 QAZ327686 QKV327686 QUR327686 REN327686 ROJ327686 RYF327686 SIB327686 SRX327686 TBT327686 TLP327686 TVL327686 UFH327686 UPD327686 UYZ327686 VIV327686 VSR327686 WCN327686 WMJ327686 WWF327686 X393222 JT393222 TP393222 ADL393222 ANH393222 AXD393222 BGZ393222 BQV393222 CAR393222 CKN393222 CUJ393222 DEF393222 DOB393222 DXX393222 EHT393222 ERP393222 FBL393222 FLH393222 FVD393222 GEZ393222 GOV393222 GYR393222 HIN393222 HSJ393222 ICF393222 IMB393222 IVX393222 JFT393222 JPP393222 JZL393222 KJH393222 KTD393222 LCZ393222 LMV393222 LWR393222 MGN393222 MQJ393222 NAF393222 NKB393222 NTX393222 ODT393222 ONP393222 OXL393222 PHH393222 PRD393222 QAZ393222 QKV393222 QUR393222 REN393222 ROJ393222 RYF393222 SIB393222 SRX393222 TBT393222 TLP393222 TVL393222 UFH393222 UPD393222 UYZ393222 VIV393222 VSR393222 WCN393222 WMJ393222 WWF393222 X458758 JT458758 TP458758 ADL458758 ANH458758 AXD458758 BGZ458758 BQV458758 CAR458758 CKN458758 CUJ458758 DEF458758 DOB458758 DXX458758 EHT458758 ERP458758 FBL458758 FLH458758 FVD458758 GEZ458758 GOV458758 GYR458758 HIN458758 HSJ458758 ICF458758 IMB458758 IVX458758 JFT458758 JPP458758 JZL458758 KJH458758 KTD458758 LCZ458758 LMV458758 LWR458758 MGN458758 MQJ458758 NAF458758 NKB458758 NTX458758 ODT458758 ONP458758 OXL458758 PHH458758 PRD458758 QAZ458758 QKV458758 QUR458758 REN458758 ROJ458758 RYF458758 SIB458758 SRX458758 TBT458758 TLP458758 TVL458758 UFH458758 UPD458758 UYZ458758 VIV458758 VSR458758 WCN458758 WMJ458758 WWF458758 X524294 JT524294 TP524294 ADL524294 ANH524294 AXD524294 BGZ524294 BQV524294 CAR524294 CKN524294 CUJ524294 DEF524294 DOB524294 DXX524294 EHT524294 ERP524294 FBL524294 FLH524294 FVD524294 GEZ524294 GOV524294 GYR524294 HIN524294 HSJ524294 ICF524294 IMB524294 IVX524294 JFT524294 JPP524294 JZL524294 KJH524294 KTD524294 LCZ524294 LMV524294 LWR524294 MGN524294 MQJ524294 NAF524294 NKB524294 NTX524294 ODT524294 ONP524294 OXL524294 PHH524294 PRD524294 QAZ524294 QKV524294 QUR524294 REN524294 ROJ524294 RYF524294 SIB524294 SRX524294 TBT524294 TLP524294 TVL524294 UFH524294 UPD524294 UYZ524294 VIV524294 VSR524294 WCN524294 WMJ524294 WWF524294 X589830 JT589830 TP589830 ADL589830 ANH589830 AXD589830 BGZ589830 BQV589830 CAR589830 CKN589830 CUJ589830 DEF589830 DOB589830 DXX589830 EHT589830 ERP589830 FBL589830 FLH589830 FVD589830 GEZ589830 GOV589830 GYR589830 HIN589830 HSJ589830 ICF589830 IMB589830 IVX589830 JFT589830 JPP589830 JZL589830 KJH589830 KTD589830 LCZ589830 LMV589830 LWR589830 MGN589830 MQJ589830 NAF589830 NKB589830 NTX589830 ODT589830 ONP589830 OXL589830 PHH589830 PRD589830 QAZ589830 QKV589830 QUR589830 REN589830 ROJ589830 RYF589830 SIB589830 SRX589830 TBT589830 TLP589830 TVL589830 UFH589830 UPD589830 UYZ589830 VIV589830 VSR589830 WCN589830 WMJ589830 WWF589830 X655366 JT655366 TP655366 ADL655366 ANH655366 AXD655366 BGZ655366 BQV655366 CAR655366 CKN655366 CUJ655366 DEF655366 DOB655366 DXX655366 EHT655366 ERP655366 FBL655366 FLH655366 FVD655366 GEZ655366 GOV655366 GYR655366 HIN655366 HSJ655366 ICF655366 IMB655366 IVX655366 JFT655366 JPP655366 JZL655366 KJH655366 KTD655366 LCZ655366 LMV655366 LWR655366 MGN655366 MQJ655366 NAF655366 NKB655366 NTX655366 ODT655366 ONP655366 OXL655366 PHH655366 PRD655366 QAZ655366 QKV655366 QUR655366 REN655366 ROJ655366 RYF655366 SIB655366 SRX655366 TBT655366 TLP655366 TVL655366 UFH655366 UPD655366 UYZ655366 VIV655366 VSR655366 WCN655366 WMJ655366 WWF655366 X720902 JT720902 TP720902 ADL720902 ANH720902 AXD720902 BGZ720902 BQV720902 CAR720902 CKN720902 CUJ720902 DEF720902 DOB720902 DXX720902 EHT720902 ERP720902 FBL720902 FLH720902 FVD720902 GEZ720902 GOV720902 GYR720902 HIN720902 HSJ720902 ICF720902 IMB720902 IVX720902 JFT720902 JPP720902 JZL720902 KJH720902 KTD720902 LCZ720902 LMV720902 LWR720902 MGN720902 MQJ720902 NAF720902 NKB720902 NTX720902 ODT720902 ONP720902 OXL720902 PHH720902 PRD720902 QAZ720902 QKV720902 QUR720902 REN720902 ROJ720902 RYF720902 SIB720902 SRX720902 TBT720902 TLP720902 TVL720902 UFH720902 UPD720902 UYZ720902 VIV720902 VSR720902 WCN720902 WMJ720902 WWF720902 X786438 JT786438 TP786438 ADL786438 ANH786438 AXD786438 BGZ786438 BQV786438 CAR786438 CKN786438 CUJ786438 DEF786438 DOB786438 DXX786438 EHT786438 ERP786438 FBL786438 FLH786438 FVD786438 GEZ786438 GOV786438 GYR786438 HIN786438 HSJ786438 ICF786438 IMB786438 IVX786438 JFT786438 JPP786438 JZL786438 KJH786438 KTD786438 LCZ786438 LMV786438 LWR786438 MGN786438 MQJ786438 NAF786438 NKB786438 NTX786438 ODT786438 ONP786438 OXL786438 PHH786438 PRD786438 QAZ786438 QKV786438 QUR786438 REN786438 ROJ786438 RYF786438 SIB786438 SRX786438 TBT786438 TLP786438 TVL786438 UFH786438 UPD786438 UYZ786438 VIV786438 VSR786438 WCN786438 WMJ786438 WWF786438 X851974 JT851974 TP851974 ADL851974 ANH851974 AXD851974 BGZ851974 BQV851974 CAR851974 CKN851974 CUJ851974 DEF851974 DOB851974 DXX851974 EHT851974 ERP851974 FBL851974 FLH851974 FVD851974 GEZ851974 GOV851974 GYR851974 HIN851974 HSJ851974 ICF851974 IMB851974 IVX851974 JFT851974 JPP851974 JZL851974 KJH851974 KTD851974 LCZ851974 LMV851974 LWR851974 MGN851974 MQJ851974 NAF851974 NKB851974 NTX851974 ODT851974 ONP851974 OXL851974 PHH851974 PRD851974 QAZ851974 QKV851974 QUR851974 REN851974 ROJ851974 RYF851974 SIB851974 SRX851974 TBT851974 TLP851974 TVL851974 UFH851974 UPD851974 UYZ851974 VIV851974 VSR851974 WCN851974 WMJ851974 WWF851974 X917510 JT917510 TP917510 ADL917510 ANH917510 AXD917510 BGZ917510 BQV917510 CAR917510 CKN917510 CUJ917510 DEF917510 DOB917510 DXX917510 EHT917510 ERP917510 FBL917510 FLH917510 FVD917510 GEZ917510 GOV917510 GYR917510 HIN917510 HSJ917510 ICF917510 IMB917510 IVX917510 JFT917510 JPP917510 JZL917510 KJH917510 KTD917510 LCZ917510 LMV917510 LWR917510 MGN917510 MQJ917510 NAF917510 NKB917510 NTX917510 ODT917510 ONP917510 OXL917510 PHH917510 PRD917510 QAZ917510 QKV917510 QUR917510 REN917510 ROJ917510 RYF917510 SIB917510 SRX917510 TBT917510 TLP917510 TVL917510 UFH917510 UPD917510 UYZ917510 VIV917510 VSR917510 WCN917510 WMJ917510 WWF917510 X983046 JT983046 TP983046 ADL983046 ANH983046 AXD983046 BGZ983046 BQV983046 CAR983046 CKN983046 CUJ983046 DEF983046 DOB983046 DXX983046 EHT983046 ERP983046 FBL983046 FLH983046 FVD983046 GEZ983046 GOV983046 GYR983046 HIN983046 HSJ983046 ICF983046 IMB983046 IVX983046 JFT983046 JPP983046 JZL983046 KJH983046 KTD983046 LCZ983046 LMV983046 LWR983046 MGN983046 MQJ983046 NAF983046 NKB983046 NTX983046 ODT983046 ONP983046 OXL983046 PHH983046 PRD983046 QAZ983046 QKV983046 QUR983046 REN983046 ROJ983046 RYF983046 SIB983046 SRX983046 TBT983046 TLP983046 TVL983046 UFH983046 UPD983046 UYZ983046 VIV983046 VSR983046 WCN983046 WMJ983046 WWF983046 P9 JL9 TH9 ADD9 AMZ9 AWV9 BGR9 BQN9 CAJ9 CKF9 CUB9 DDX9 DNT9 DXP9 EHL9 ERH9 FBD9 FKZ9 FUV9 GER9 GON9 GYJ9 HIF9 HSB9 IBX9 ILT9 IVP9 JFL9 JPH9 JZD9 KIZ9 KSV9 LCR9 LMN9 LWJ9 MGF9 MQB9 MZX9 NJT9 NTP9 ODL9 ONH9 OXD9 PGZ9 PQV9 QAR9 QKN9 QUJ9 REF9 ROB9 RXX9 SHT9 SRP9 TBL9 TLH9 TVD9 UEZ9 UOV9 UYR9 VIN9 VSJ9 WCF9 WMB9 WVX9 P65546 JL65546 TH65546 ADD65546 AMZ65546 AWV65546 BGR65546 BQN65546 CAJ65546 CKF65546 CUB65546 DDX65546 DNT65546 DXP65546 EHL65546 ERH65546 FBD65546 FKZ65546 FUV65546 GER65546 GON65546 GYJ65546 HIF65546 HSB65546 IBX65546 ILT65546 IVP65546 JFL65546 JPH65546 JZD65546 KIZ65546 KSV65546 LCR65546 LMN65546 LWJ65546 MGF65546 MQB65546 MZX65546 NJT65546 NTP65546 ODL65546 ONH65546 OXD65546 PGZ65546 PQV65546 QAR65546 QKN65546 QUJ65546 REF65546 ROB65546 RXX65546 SHT65546 SRP65546 TBL65546 TLH65546 TVD65546 UEZ65546 UOV65546 UYR65546 VIN65546 VSJ65546 WCF65546 WMB65546 WVX65546 P131082 JL131082 TH131082 ADD131082 AMZ131082 AWV131082 BGR131082 BQN131082 CAJ131082 CKF131082 CUB131082 DDX131082 DNT131082 DXP131082 EHL131082 ERH131082 FBD131082 FKZ131082 FUV131082 GER131082 GON131082 GYJ131082 HIF131082 HSB131082 IBX131082 ILT131082 IVP131082 JFL131082 JPH131082 JZD131082 KIZ131082 KSV131082 LCR131082 LMN131082 LWJ131082 MGF131082 MQB131082 MZX131082 NJT131082 NTP131082 ODL131082 ONH131082 OXD131082 PGZ131082 PQV131082 QAR131082 QKN131082 QUJ131082 REF131082 ROB131082 RXX131082 SHT131082 SRP131082 TBL131082 TLH131082 TVD131082 UEZ131082 UOV131082 UYR131082 VIN131082 VSJ131082 WCF131082 WMB131082 WVX131082 P196618 JL196618 TH196618 ADD196618 AMZ196618 AWV196618 BGR196618 BQN196618 CAJ196618 CKF196618 CUB196618 DDX196618 DNT196618 DXP196618 EHL196618 ERH196618 FBD196618 FKZ196618 FUV196618 GER196618 GON196618 GYJ196618 HIF196618 HSB196618 IBX196618 ILT196618 IVP196618 JFL196618 JPH196618 JZD196618 KIZ196618 KSV196618 LCR196618 LMN196618 LWJ196618 MGF196618 MQB196618 MZX196618 NJT196618 NTP196618 ODL196618 ONH196618 OXD196618 PGZ196618 PQV196618 QAR196618 QKN196618 QUJ196618 REF196618 ROB196618 RXX196618 SHT196618 SRP196618 TBL196618 TLH196618 TVD196618 UEZ196618 UOV196618 UYR196618 VIN196618 VSJ196618 WCF196618 WMB196618 WVX196618 P262154 JL262154 TH262154 ADD262154 AMZ262154 AWV262154 BGR262154 BQN262154 CAJ262154 CKF262154 CUB262154 DDX262154 DNT262154 DXP262154 EHL262154 ERH262154 FBD262154 FKZ262154 FUV262154 GER262154 GON262154 GYJ262154 HIF262154 HSB262154 IBX262154 ILT262154 IVP262154 JFL262154 JPH262154 JZD262154 KIZ262154 KSV262154 LCR262154 LMN262154 LWJ262154 MGF262154 MQB262154 MZX262154 NJT262154 NTP262154 ODL262154 ONH262154 OXD262154 PGZ262154 PQV262154 QAR262154 QKN262154 QUJ262154 REF262154 ROB262154 RXX262154 SHT262154 SRP262154 TBL262154 TLH262154 TVD262154 UEZ262154 UOV262154 UYR262154 VIN262154 VSJ262154 WCF262154 WMB262154 WVX262154 P327690 JL327690 TH327690 ADD327690 AMZ327690 AWV327690 BGR327690 BQN327690 CAJ327690 CKF327690 CUB327690 DDX327690 DNT327690 DXP327690 EHL327690 ERH327690 FBD327690 FKZ327690 FUV327690 GER327690 GON327690 GYJ327690 HIF327690 HSB327690 IBX327690 ILT327690 IVP327690 JFL327690 JPH327690 JZD327690 KIZ327690 KSV327690 LCR327690 LMN327690 LWJ327690 MGF327690 MQB327690 MZX327690 NJT327690 NTP327690 ODL327690 ONH327690 OXD327690 PGZ327690 PQV327690 QAR327690 QKN327690 QUJ327690 REF327690 ROB327690 RXX327690 SHT327690 SRP327690 TBL327690 TLH327690 TVD327690 UEZ327690 UOV327690 UYR327690 VIN327690 VSJ327690 WCF327690 WMB327690 WVX327690 P393226 JL393226 TH393226 ADD393226 AMZ393226 AWV393226 BGR393226 BQN393226 CAJ393226 CKF393226 CUB393226 DDX393226 DNT393226 DXP393226 EHL393226 ERH393226 FBD393226 FKZ393226 FUV393226 GER393226 GON393226 GYJ393226 HIF393226 HSB393226 IBX393226 ILT393226 IVP393226 JFL393226 JPH393226 JZD393226 KIZ393226 KSV393226 LCR393226 LMN393226 LWJ393226 MGF393226 MQB393226 MZX393226 NJT393226 NTP393226 ODL393226 ONH393226 OXD393226 PGZ393226 PQV393226 QAR393226 QKN393226 QUJ393226 REF393226 ROB393226 RXX393226 SHT393226 SRP393226 TBL393226 TLH393226 TVD393226 UEZ393226 UOV393226 UYR393226 VIN393226 VSJ393226 WCF393226 WMB393226 WVX393226 P458762 JL458762 TH458762 ADD458762 AMZ458762 AWV458762 BGR458762 BQN458762 CAJ458762 CKF458762 CUB458762 DDX458762 DNT458762 DXP458762 EHL458762 ERH458762 FBD458762 FKZ458762 FUV458762 GER458762 GON458762 GYJ458762 HIF458762 HSB458762 IBX458762 ILT458762 IVP458762 JFL458762 JPH458762 JZD458762 KIZ458762 KSV458762 LCR458762 LMN458762 LWJ458762 MGF458762 MQB458762 MZX458762 NJT458762 NTP458762 ODL458762 ONH458762 OXD458762 PGZ458762 PQV458762 QAR458762 QKN458762 QUJ458762 REF458762 ROB458762 RXX458762 SHT458762 SRP458762 TBL458762 TLH458762 TVD458762 UEZ458762 UOV458762 UYR458762 VIN458762 VSJ458762 WCF458762 WMB458762 WVX458762 P524298 JL524298 TH524298 ADD524298 AMZ524298 AWV524298 BGR524298 BQN524298 CAJ524298 CKF524298 CUB524298 DDX524298 DNT524298 DXP524298 EHL524298 ERH524298 FBD524298 FKZ524298 FUV524298 GER524298 GON524298 GYJ524298 HIF524298 HSB524298 IBX524298 ILT524298 IVP524298 JFL524298 JPH524298 JZD524298 KIZ524298 KSV524298 LCR524298 LMN524298 LWJ524298 MGF524298 MQB524298 MZX524298 NJT524298 NTP524298 ODL524298 ONH524298 OXD524298 PGZ524298 PQV524298 QAR524298 QKN524298 QUJ524298 REF524298 ROB524298 RXX524298 SHT524298 SRP524298 TBL524298 TLH524298 TVD524298 UEZ524298 UOV524298 UYR524298 VIN524298 VSJ524298 WCF524298 WMB524298 WVX524298 P589834 JL589834 TH589834 ADD589834 AMZ589834 AWV589834 BGR589834 BQN589834 CAJ589834 CKF589834 CUB589834 DDX589834 DNT589834 DXP589834 EHL589834 ERH589834 FBD589834 FKZ589834 FUV589834 GER589834 GON589834 GYJ589834 HIF589834 HSB589834 IBX589834 ILT589834 IVP589834 JFL589834 JPH589834 JZD589834 KIZ589834 KSV589834 LCR589834 LMN589834 LWJ589834 MGF589834 MQB589834 MZX589834 NJT589834 NTP589834 ODL589834 ONH589834 OXD589834 PGZ589834 PQV589834 QAR589834 QKN589834 QUJ589834 REF589834 ROB589834 RXX589834 SHT589834 SRP589834 TBL589834 TLH589834 TVD589834 UEZ589834 UOV589834 UYR589834 VIN589834 VSJ589834 WCF589834 WMB589834 WVX589834 P655370 JL655370 TH655370 ADD655370 AMZ655370 AWV655370 BGR655370 BQN655370 CAJ655370 CKF655370 CUB655370 DDX655370 DNT655370 DXP655370 EHL655370 ERH655370 FBD655370 FKZ655370 FUV655370 GER655370 GON655370 GYJ655370 HIF655370 HSB655370 IBX655370 ILT655370 IVP655370 JFL655370 JPH655370 JZD655370 KIZ655370 KSV655370 LCR655370 LMN655370 LWJ655370 MGF655370 MQB655370 MZX655370 NJT655370 NTP655370 ODL655370 ONH655370 OXD655370 PGZ655370 PQV655370 QAR655370 QKN655370 QUJ655370 REF655370 ROB655370 RXX655370 SHT655370 SRP655370 TBL655370 TLH655370 TVD655370 UEZ655370 UOV655370 UYR655370 VIN655370 VSJ655370 WCF655370 WMB655370 WVX655370 P720906 JL720906 TH720906 ADD720906 AMZ720906 AWV720906 BGR720906 BQN720906 CAJ720906 CKF720906 CUB720906 DDX720906 DNT720906 DXP720906 EHL720906 ERH720906 FBD720906 FKZ720906 FUV720906 GER720906 GON720906 GYJ720906 HIF720906 HSB720906 IBX720906 ILT720906 IVP720906 JFL720906 JPH720906 JZD720906 KIZ720906 KSV720906 LCR720906 LMN720906 LWJ720906 MGF720906 MQB720906 MZX720906 NJT720906 NTP720906 ODL720906 ONH720906 OXD720906 PGZ720906 PQV720906 QAR720906 QKN720906 QUJ720906 REF720906 ROB720906 RXX720906 SHT720906 SRP720906 TBL720906 TLH720906 TVD720906 UEZ720906 UOV720906 UYR720906 VIN720906 VSJ720906 WCF720906 WMB720906 WVX720906 P786442 JL786442 TH786442 ADD786442 AMZ786442 AWV786442 BGR786442 BQN786442 CAJ786442 CKF786442 CUB786442 DDX786442 DNT786442 DXP786442 EHL786442 ERH786442 FBD786442 FKZ786442 FUV786442 GER786442 GON786442 GYJ786442 HIF786442 HSB786442 IBX786442 ILT786442 IVP786442 JFL786442 JPH786442 JZD786442 KIZ786442 KSV786442 LCR786442 LMN786442 LWJ786442 MGF786442 MQB786442 MZX786442 NJT786442 NTP786442 ODL786442 ONH786442 OXD786442 PGZ786442 PQV786442 QAR786442 QKN786442 QUJ786442 REF786442 ROB786442 RXX786442 SHT786442 SRP786442 TBL786442 TLH786442 TVD786442 UEZ786442 UOV786442 UYR786442 VIN786442 VSJ786442 WCF786442 WMB786442 WVX786442 P851978 JL851978 TH851978 ADD851978 AMZ851978 AWV851978 BGR851978 BQN851978 CAJ851978 CKF851978 CUB851978 DDX851978 DNT851978 DXP851978 EHL851978 ERH851978 FBD851978 FKZ851978 FUV851978 GER851978 GON851978 GYJ851978 HIF851978 HSB851978 IBX851978 ILT851978 IVP851978 JFL851978 JPH851978 JZD851978 KIZ851978 KSV851978 LCR851978 LMN851978 LWJ851978 MGF851978 MQB851978 MZX851978 NJT851978 NTP851978 ODL851978 ONH851978 OXD851978 PGZ851978 PQV851978 QAR851978 QKN851978 QUJ851978 REF851978 ROB851978 RXX851978 SHT851978 SRP851978 TBL851978 TLH851978 TVD851978 UEZ851978 UOV851978 UYR851978 VIN851978 VSJ851978 WCF851978 WMB851978 WVX851978 P917514 JL917514 TH917514 ADD917514 AMZ917514 AWV917514 BGR917514 BQN917514 CAJ917514 CKF917514 CUB917514 DDX917514 DNT917514 DXP917514 EHL917514 ERH917514 FBD917514 FKZ917514 FUV917514 GER917514 GON917514 GYJ917514 HIF917514 HSB917514 IBX917514 ILT917514 IVP917514 JFL917514 JPH917514 JZD917514 KIZ917514 KSV917514 LCR917514 LMN917514 LWJ917514 MGF917514 MQB917514 MZX917514 NJT917514 NTP917514 ODL917514 ONH917514 OXD917514 PGZ917514 PQV917514 QAR917514 QKN917514 QUJ917514 REF917514 ROB917514 RXX917514 SHT917514 SRP917514 TBL917514 TLH917514 TVD917514 UEZ917514 UOV917514 UYR917514 VIN917514 VSJ917514 WCF917514 WMB917514 WVX917514 P983050 JL983050 TH983050 ADD983050 AMZ983050 AWV983050 BGR983050 BQN983050 CAJ983050 CKF983050 CUB983050 DDX983050 DNT983050 DXP983050 EHL983050 ERH983050 FBD983050 FKZ983050 FUV983050 GER983050 GON983050 GYJ983050 HIF983050 HSB983050 IBX983050 ILT983050 IVP983050 JFL983050 JPH983050 JZD983050 KIZ983050 KSV983050 LCR983050 LMN983050 LWJ983050 MGF983050 MQB983050 MZX983050 NJT983050 NTP983050 ODL983050 ONH983050 OXD983050 PGZ983050 PQV983050 QAR983050 QKN983050 QUJ983050 REF983050 ROB983050 RXX983050 SHT983050 SRP983050 TBL983050 TLH983050 TVD983050 UEZ983050 UOV983050 UYR983050 VIN983050 VSJ983050 WCF983050 WMB983050 WVX983050 P14 JL14 TH14 ADD14 AMZ14 AWV14 BGR14 BQN14 CAJ14 CKF14 CUB14 DDX14 DNT14 DXP14 EHL14 ERH14 FBD14 FKZ14 FUV14 GER14 GON14 GYJ14 HIF14 HSB14 IBX14 ILT14 IVP14 JFL14 JPH14 JZD14 KIZ14 KSV14 LCR14 LMN14 LWJ14 MGF14 MQB14 MZX14 NJT14 NTP14 ODL14 ONH14 OXD14 PGZ14 PQV14 QAR14 QKN14 QUJ14 REF14 ROB14 RXX14 SHT14 SRP14 TBL14 TLH14 TVD14 UEZ14 UOV14 UYR14 VIN14 VSJ14 WCF14 WMB14 WVX14 P65550 JL65550 TH65550 ADD65550 AMZ65550 AWV65550 BGR65550 BQN65550 CAJ65550 CKF65550 CUB65550 DDX65550 DNT65550 DXP65550 EHL65550 ERH65550 FBD65550 FKZ65550 FUV65550 GER65550 GON65550 GYJ65550 HIF65550 HSB65550 IBX65550 ILT65550 IVP65550 JFL65550 JPH65550 JZD65550 KIZ65550 KSV65550 LCR65550 LMN65550 LWJ65550 MGF65550 MQB65550 MZX65550 NJT65550 NTP65550 ODL65550 ONH65550 OXD65550 PGZ65550 PQV65550 QAR65550 QKN65550 QUJ65550 REF65550 ROB65550 RXX65550 SHT65550 SRP65550 TBL65550 TLH65550 TVD65550 UEZ65550 UOV65550 UYR65550 VIN65550 VSJ65550 WCF65550 WMB65550 WVX65550 P131086 JL131086 TH131086 ADD131086 AMZ131086 AWV131086 BGR131086 BQN131086 CAJ131086 CKF131086 CUB131086 DDX131086 DNT131086 DXP131086 EHL131086 ERH131086 FBD131086 FKZ131086 FUV131086 GER131086 GON131086 GYJ131086 HIF131086 HSB131086 IBX131086 ILT131086 IVP131086 JFL131086 JPH131086 JZD131086 KIZ131086 KSV131086 LCR131086 LMN131086 LWJ131086 MGF131086 MQB131086 MZX131086 NJT131086 NTP131086 ODL131086 ONH131086 OXD131086 PGZ131086 PQV131086 QAR131086 QKN131086 QUJ131086 REF131086 ROB131086 RXX131086 SHT131086 SRP131086 TBL131086 TLH131086 TVD131086 UEZ131086 UOV131086 UYR131086 VIN131086 VSJ131086 WCF131086 WMB131086 WVX131086 P196622 JL196622 TH196622 ADD196622 AMZ196622 AWV196622 BGR196622 BQN196622 CAJ196622 CKF196622 CUB196622 DDX196622 DNT196622 DXP196622 EHL196622 ERH196622 FBD196622 FKZ196622 FUV196622 GER196622 GON196622 GYJ196622 HIF196622 HSB196622 IBX196622 ILT196622 IVP196622 JFL196622 JPH196622 JZD196622 KIZ196622 KSV196622 LCR196622 LMN196622 LWJ196622 MGF196622 MQB196622 MZX196622 NJT196622 NTP196622 ODL196622 ONH196622 OXD196622 PGZ196622 PQV196622 QAR196622 QKN196622 QUJ196622 REF196622 ROB196622 RXX196622 SHT196622 SRP196622 TBL196622 TLH196622 TVD196622 UEZ196622 UOV196622 UYR196622 VIN196622 VSJ196622 WCF196622 WMB196622 WVX196622 P262158 JL262158 TH262158 ADD262158 AMZ262158 AWV262158 BGR262158 BQN262158 CAJ262158 CKF262158 CUB262158 DDX262158 DNT262158 DXP262158 EHL262158 ERH262158 FBD262158 FKZ262158 FUV262158 GER262158 GON262158 GYJ262158 HIF262158 HSB262158 IBX262158 ILT262158 IVP262158 JFL262158 JPH262158 JZD262158 KIZ262158 KSV262158 LCR262158 LMN262158 LWJ262158 MGF262158 MQB262158 MZX262158 NJT262158 NTP262158 ODL262158 ONH262158 OXD262158 PGZ262158 PQV262158 QAR262158 QKN262158 QUJ262158 REF262158 ROB262158 RXX262158 SHT262158 SRP262158 TBL262158 TLH262158 TVD262158 UEZ262158 UOV262158 UYR262158 VIN262158 VSJ262158 WCF262158 WMB262158 WVX262158 P327694 JL327694 TH327694 ADD327694 AMZ327694 AWV327694 BGR327694 BQN327694 CAJ327694 CKF327694 CUB327694 DDX327694 DNT327694 DXP327694 EHL327694 ERH327694 FBD327694 FKZ327694 FUV327694 GER327694 GON327694 GYJ327694 HIF327694 HSB327694 IBX327694 ILT327694 IVP327694 JFL327694 JPH327694 JZD327694 KIZ327694 KSV327694 LCR327694 LMN327694 LWJ327694 MGF327694 MQB327694 MZX327694 NJT327694 NTP327694 ODL327694 ONH327694 OXD327694 PGZ327694 PQV327694 QAR327694 QKN327694 QUJ327694 REF327694 ROB327694 RXX327694 SHT327694 SRP327694 TBL327694 TLH327694 TVD327694 UEZ327694 UOV327694 UYR327694 VIN327694 VSJ327694 WCF327694 WMB327694 WVX327694 P393230 JL393230 TH393230 ADD393230 AMZ393230 AWV393230 BGR393230 BQN393230 CAJ393230 CKF393230 CUB393230 DDX393230 DNT393230 DXP393230 EHL393230 ERH393230 FBD393230 FKZ393230 FUV393230 GER393230 GON393230 GYJ393230 HIF393230 HSB393230 IBX393230 ILT393230 IVP393230 JFL393230 JPH393230 JZD393230 KIZ393230 KSV393230 LCR393230 LMN393230 LWJ393230 MGF393230 MQB393230 MZX393230 NJT393230 NTP393230 ODL393230 ONH393230 OXD393230 PGZ393230 PQV393230 QAR393230 QKN393230 QUJ393230 REF393230 ROB393230 RXX393230 SHT393230 SRP393230 TBL393230 TLH393230 TVD393230 UEZ393230 UOV393230 UYR393230 VIN393230 VSJ393230 WCF393230 WMB393230 WVX393230 P458766 JL458766 TH458766 ADD458766 AMZ458766 AWV458766 BGR458766 BQN458766 CAJ458766 CKF458766 CUB458766 DDX458766 DNT458766 DXP458766 EHL458766 ERH458766 FBD458766 FKZ458766 FUV458766 GER458766 GON458766 GYJ458766 HIF458766 HSB458766 IBX458766 ILT458766 IVP458766 JFL458766 JPH458766 JZD458766 KIZ458766 KSV458766 LCR458766 LMN458766 LWJ458766 MGF458766 MQB458766 MZX458766 NJT458766 NTP458766 ODL458766 ONH458766 OXD458766 PGZ458766 PQV458766 QAR458766 QKN458766 QUJ458766 REF458766 ROB458766 RXX458766 SHT458766 SRP458766 TBL458766 TLH458766 TVD458766 UEZ458766 UOV458766 UYR458766 VIN458766 VSJ458766 WCF458766 WMB458766 WVX458766 P524302 JL524302 TH524302 ADD524302 AMZ524302 AWV524302 BGR524302 BQN524302 CAJ524302 CKF524302 CUB524302 DDX524302 DNT524302 DXP524302 EHL524302 ERH524302 FBD524302 FKZ524302 FUV524302 GER524302 GON524302 GYJ524302 HIF524302 HSB524302 IBX524302 ILT524302 IVP524302 JFL524302 JPH524302 JZD524302 KIZ524302 KSV524302 LCR524302 LMN524302 LWJ524302 MGF524302 MQB524302 MZX524302 NJT524302 NTP524302 ODL524302 ONH524302 OXD524302 PGZ524302 PQV524302 QAR524302 QKN524302 QUJ524302 REF524302 ROB524302 RXX524302 SHT524302 SRP524302 TBL524302 TLH524302 TVD524302 UEZ524302 UOV524302 UYR524302 VIN524302 VSJ524302 WCF524302 WMB524302 WVX524302 P589838 JL589838 TH589838 ADD589838 AMZ589838 AWV589838 BGR589838 BQN589838 CAJ589838 CKF589838 CUB589838 DDX589838 DNT589838 DXP589838 EHL589838 ERH589838 FBD589838 FKZ589838 FUV589838 GER589838 GON589838 GYJ589838 HIF589838 HSB589838 IBX589838 ILT589838 IVP589838 JFL589838 JPH589838 JZD589838 KIZ589838 KSV589838 LCR589838 LMN589838 LWJ589838 MGF589838 MQB589838 MZX589838 NJT589838 NTP589838 ODL589838 ONH589838 OXD589838 PGZ589838 PQV589838 QAR589838 QKN589838 QUJ589838 REF589838 ROB589838 RXX589838 SHT589838 SRP589838 TBL589838 TLH589838 TVD589838 UEZ589838 UOV589838 UYR589838 VIN589838 VSJ589838 WCF589838 WMB589838 WVX589838 P655374 JL655374 TH655374 ADD655374 AMZ655374 AWV655374 BGR655374 BQN655374 CAJ655374 CKF655374 CUB655374 DDX655374 DNT655374 DXP655374 EHL655374 ERH655374 FBD655374 FKZ655374 FUV655374 GER655374 GON655374 GYJ655374 HIF655374 HSB655374 IBX655374 ILT655374 IVP655374 JFL655374 JPH655374 JZD655374 KIZ655374 KSV655374 LCR655374 LMN655374 LWJ655374 MGF655374 MQB655374 MZX655374 NJT655374 NTP655374 ODL655374 ONH655374 OXD655374 PGZ655374 PQV655374 QAR655374 QKN655374 QUJ655374 REF655374 ROB655374 RXX655374 SHT655374 SRP655374 TBL655374 TLH655374 TVD655374 UEZ655374 UOV655374 UYR655374 VIN655374 VSJ655374 WCF655374 WMB655374 WVX655374 P720910 JL720910 TH720910 ADD720910 AMZ720910 AWV720910 BGR720910 BQN720910 CAJ720910 CKF720910 CUB720910 DDX720910 DNT720910 DXP720910 EHL720910 ERH720910 FBD720910 FKZ720910 FUV720910 GER720910 GON720910 GYJ720910 HIF720910 HSB720910 IBX720910 ILT720910 IVP720910 JFL720910 JPH720910 JZD720910 KIZ720910 KSV720910 LCR720910 LMN720910 LWJ720910 MGF720910 MQB720910 MZX720910 NJT720910 NTP720910 ODL720910 ONH720910 OXD720910 PGZ720910 PQV720910 QAR720910 QKN720910 QUJ720910 REF720910 ROB720910 RXX720910 SHT720910 SRP720910 TBL720910 TLH720910 TVD720910 UEZ720910 UOV720910 UYR720910 VIN720910 VSJ720910 WCF720910 WMB720910 WVX720910 P786446 JL786446 TH786446 ADD786446 AMZ786446 AWV786446 BGR786446 BQN786446 CAJ786446 CKF786446 CUB786446 DDX786446 DNT786446 DXP786446 EHL786446 ERH786446 FBD786446 FKZ786446 FUV786446 GER786446 GON786446 GYJ786446 HIF786446 HSB786446 IBX786446 ILT786446 IVP786446 JFL786446 JPH786446 JZD786446 KIZ786446 KSV786446 LCR786446 LMN786446 LWJ786446 MGF786446 MQB786446 MZX786446 NJT786446 NTP786446 ODL786446 ONH786446 OXD786446 PGZ786446 PQV786446 QAR786446 QKN786446 QUJ786446 REF786446 ROB786446 RXX786446 SHT786446 SRP786446 TBL786446 TLH786446 TVD786446 UEZ786446 UOV786446 UYR786446 VIN786446 VSJ786446 WCF786446 WMB786446 WVX786446 P851982 JL851982 TH851982 ADD851982 AMZ851982 AWV851982 BGR851982 BQN851982 CAJ851982 CKF851982 CUB851982 DDX851982 DNT851982 DXP851982 EHL851982 ERH851982 FBD851982 FKZ851982 FUV851982 GER851982 GON851982 GYJ851982 HIF851982 HSB851982 IBX851982 ILT851982 IVP851982 JFL851982 JPH851982 JZD851982 KIZ851982 KSV851982 LCR851982 LMN851982 LWJ851982 MGF851982 MQB851982 MZX851982 NJT851982 NTP851982 ODL851982 ONH851982 OXD851982 PGZ851982 PQV851982 QAR851982 QKN851982 QUJ851982 REF851982 ROB851982 RXX851982 SHT851982 SRP851982 TBL851982 TLH851982 TVD851982 UEZ851982 UOV851982 UYR851982 VIN851982 VSJ851982 WCF851982 WMB851982 WVX851982 P917518 JL917518 TH917518 ADD917518 AMZ917518 AWV917518 BGR917518 BQN917518 CAJ917518 CKF917518 CUB917518 DDX917518 DNT917518 DXP917518 EHL917518 ERH917518 FBD917518 FKZ917518 FUV917518 GER917518 GON917518 GYJ917518 HIF917518 HSB917518 IBX917518 ILT917518 IVP917518 JFL917518 JPH917518 JZD917518 KIZ917518 KSV917518 LCR917518 LMN917518 LWJ917518 MGF917518 MQB917518 MZX917518 NJT917518 NTP917518 ODL917518 ONH917518 OXD917518 PGZ917518 PQV917518 QAR917518 QKN917518 QUJ917518 REF917518 ROB917518 RXX917518 SHT917518 SRP917518 TBL917518 TLH917518 TVD917518 UEZ917518 UOV917518 UYR917518 VIN917518 VSJ917518 WCF917518 WMB917518 WVX917518 P983054 JL983054 TH983054 ADD983054 AMZ983054 AWV983054 BGR983054 BQN983054 CAJ983054 CKF983054 CUB983054 DDX983054 DNT983054 DXP983054 EHL983054 ERH983054 FBD983054 FKZ983054 FUV983054 GER983054 GON983054 GYJ983054 HIF983054 HSB983054 IBX983054 ILT983054 IVP983054 JFL983054 JPH983054 JZD983054 KIZ983054 KSV983054 LCR983054 LMN983054 LWJ983054 MGF983054 MQB983054 MZX983054 NJT983054 NTP983054 ODL983054 ONH983054 OXD983054 PGZ983054 PQV983054 QAR983054 QKN983054 QUJ983054 REF983054 ROB983054 RXX983054 SHT983054 SRP983054 TBL983054 TLH983054 TVD983054 UEZ983054 UOV983054 UYR983054 VIN983054 VSJ983054 WCF983054 WMB983054 WVX983054 P4 JL4 TH4 ADD4 AMZ4 AWV4 BGR4 BQN4 CAJ4 CKF4 CUB4 DDX4 DNT4 DXP4 EHL4 ERH4 FBD4 FKZ4 FUV4 GER4 GON4 GYJ4 HIF4 HSB4 IBX4 ILT4 IVP4 JFL4 JPH4 JZD4 KIZ4 KSV4 LCR4 LMN4 LWJ4 MGF4 MQB4 MZX4 NJT4 NTP4 ODL4 ONH4 OXD4 PGZ4 PQV4 QAR4 QKN4 QUJ4 REF4 ROB4 RXX4 SHT4 SRP4 TBL4 TLH4 TVD4 UEZ4 UOV4 UYR4 VIN4 VSJ4 WCF4 WMB4 WVX4 P65542 JL65542 TH65542 ADD65542 AMZ65542 AWV65542 BGR65542 BQN65542 CAJ65542 CKF65542 CUB65542 DDX65542 DNT65542 DXP65542 EHL65542 ERH65542 FBD65542 FKZ65542 FUV65542 GER65542 GON65542 GYJ65542 HIF65542 HSB65542 IBX65542 ILT65542 IVP65542 JFL65542 JPH65542 JZD65542 KIZ65542 KSV65542 LCR65542 LMN65542 LWJ65542 MGF65542 MQB65542 MZX65542 NJT65542 NTP65542 ODL65542 ONH65542 OXD65542 PGZ65542 PQV65542 QAR65542 QKN65542 QUJ65542 REF65542 ROB65542 RXX65542 SHT65542 SRP65542 TBL65542 TLH65542 TVD65542 UEZ65542 UOV65542 UYR65542 VIN65542 VSJ65542 WCF65542 WMB65542 WVX65542 P131078 JL131078 TH131078 ADD131078 AMZ131078 AWV131078 BGR131078 BQN131078 CAJ131078 CKF131078 CUB131078 DDX131078 DNT131078 DXP131078 EHL131078 ERH131078 FBD131078 FKZ131078 FUV131078 GER131078 GON131078 GYJ131078 HIF131078 HSB131078 IBX131078 ILT131078 IVP131078 JFL131078 JPH131078 JZD131078 KIZ131078 KSV131078 LCR131078 LMN131078 LWJ131078 MGF131078 MQB131078 MZX131078 NJT131078 NTP131078 ODL131078 ONH131078 OXD131078 PGZ131078 PQV131078 QAR131078 QKN131078 QUJ131078 REF131078 ROB131078 RXX131078 SHT131078 SRP131078 TBL131078 TLH131078 TVD131078 UEZ131078 UOV131078 UYR131078 VIN131078 VSJ131078 WCF131078 WMB131078 WVX131078 P196614 JL196614 TH196614 ADD196614 AMZ196614 AWV196614 BGR196614 BQN196614 CAJ196614 CKF196614 CUB196614 DDX196614 DNT196614 DXP196614 EHL196614 ERH196614 FBD196614 FKZ196614 FUV196614 GER196614 GON196614 GYJ196614 HIF196614 HSB196614 IBX196614 ILT196614 IVP196614 JFL196614 JPH196614 JZD196614 KIZ196614 KSV196614 LCR196614 LMN196614 LWJ196614 MGF196614 MQB196614 MZX196614 NJT196614 NTP196614 ODL196614 ONH196614 OXD196614 PGZ196614 PQV196614 QAR196614 QKN196614 QUJ196614 REF196614 ROB196614 RXX196614 SHT196614 SRP196614 TBL196614 TLH196614 TVD196614 UEZ196614 UOV196614 UYR196614 VIN196614 VSJ196614 WCF196614 WMB196614 WVX196614 P262150 JL262150 TH262150 ADD262150 AMZ262150 AWV262150 BGR262150 BQN262150 CAJ262150 CKF262150 CUB262150 DDX262150 DNT262150 DXP262150 EHL262150 ERH262150 FBD262150 FKZ262150 FUV262150 GER262150 GON262150 GYJ262150 HIF262150 HSB262150 IBX262150 ILT262150 IVP262150 JFL262150 JPH262150 JZD262150 KIZ262150 KSV262150 LCR262150 LMN262150 LWJ262150 MGF262150 MQB262150 MZX262150 NJT262150 NTP262150 ODL262150 ONH262150 OXD262150 PGZ262150 PQV262150 QAR262150 QKN262150 QUJ262150 REF262150 ROB262150 RXX262150 SHT262150 SRP262150 TBL262150 TLH262150 TVD262150 UEZ262150 UOV262150 UYR262150 VIN262150 VSJ262150 WCF262150 WMB262150 WVX262150 P327686 JL327686 TH327686 ADD327686 AMZ327686 AWV327686 BGR327686 BQN327686 CAJ327686 CKF327686 CUB327686 DDX327686 DNT327686 DXP327686 EHL327686 ERH327686 FBD327686 FKZ327686 FUV327686 GER327686 GON327686 GYJ327686 HIF327686 HSB327686 IBX327686 ILT327686 IVP327686 JFL327686 JPH327686 JZD327686 KIZ327686 KSV327686 LCR327686 LMN327686 LWJ327686 MGF327686 MQB327686 MZX327686 NJT327686 NTP327686 ODL327686 ONH327686 OXD327686 PGZ327686 PQV327686 QAR327686 QKN327686 QUJ327686 REF327686 ROB327686 RXX327686 SHT327686 SRP327686 TBL327686 TLH327686 TVD327686 UEZ327686 UOV327686 UYR327686 VIN327686 VSJ327686 WCF327686 WMB327686 WVX327686 P393222 JL393222 TH393222 ADD393222 AMZ393222 AWV393222 BGR393222 BQN393222 CAJ393222 CKF393222 CUB393222 DDX393222 DNT393222 DXP393222 EHL393222 ERH393222 FBD393222 FKZ393222 FUV393222 GER393222 GON393222 GYJ393222 HIF393222 HSB393222 IBX393222 ILT393222 IVP393222 JFL393222 JPH393222 JZD393222 KIZ393222 KSV393222 LCR393222 LMN393222 LWJ393222 MGF393222 MQB393222 MZX393222 NJT393222 NTP393222 ODL393222 ONH393222 OXD393222 PGZ393222 PQV393222 QAR393222 QKN393222 QUJ393222 REF393222 ROB393222 RXX393222 SHT393222 SRP393222 TBL393222 TLH393222 TVD393222 UEZ393222 UOV393222 UYR393222 VIN393222 VSJ393222 WCF393222 WMB393222 WVX393222 P458758 JL458758 TH458758 ADD458758 AMZ458758 AWV458758 BGR458758 BQN458758 CAJ458758 CKF458758 CUB458758 DDX458758 DNT458758 DXP458758 EHL458758 ERH458758 FBD458758 FKZ458758 FUV458758 GER458758 GON458758 GYJ458758 HIF458758 HSB458758 IBX458758 ILT458758 IVP458758 JFL458758 JPH458758 JZD458758 KIZ458758 KSV458758 LCR458758 LMN458758 LWJ458758 MGF458758 MQB458758 MZX458758 NJT458758 NTP458758 ODL458758 ONH458758 OXD458758 PGZ458758 PQV458758 QAR458758 QKN458758 QUJ458758 REF458758 ROB458758 RXX458758 SHT458758 SRP458758 TBL458758 TLH458758 TVD458758 UEZ458758 UOV458758 UYR458758 VIN458758 VSJ458758 WCF458758 WMB458758 WVX458758 P524294 JL524294 TH524294 ADD524294 AMZ524294 AWV524294 BGR524294 BQN524294 CAJ524294 CKF524294 CUB524294 DDX524294 DNT524294 DXP524294 EHL524294 ERH524294 FBD524294 FKZ524294 FUV524294 GER524294 GON524294 GYJ524294 HIF524294 HSB524294 IBX524294 ILT524294 IVP524294 JFL524294 JPH524294 JZD524294 KIZ524294 KSV524294 LCR524294 LMN524294 LWJ524294 MGF524294 MQB524294 MZX524294 NJT524294 NTP524294 ODL524294 ONH524294 OXD524294 PGZ524294 PQV524294 QAR524294 QKN524294 QUJ524294 REF524294 ROB524294 RXX524294 SHT524294 SRP524294 TBL524294 TLH524294 TVD524294 UEZ524294 UOV524294 UYR524294 VIN524294 VSJ524294 WCF524294 WMB524294 WVX524294 P589830 JL589830 TH589830 ADD589830 AMZ589830 AWV589830 BGR589830 BQN589830 CAJ589830 CKF589830 CUB589830 DDX589830 DNT589830 DXP589830 EHL589830 ERH589830 FBD589830 FKZ589830 FUV589830 GER589830 GON589830 GYJ589830 HIF589830 HSB589830 IBX589830 ILT589830 IVP589830 JFL589830 JPH589830 JZD589830 KIZ589830 KSV589830 LCR589830 LMN589830 LWJ589830 MGF589830 MQB589830 MZX589830 NJT589830 NTP589830 ODL589830 ONH589830 OXD589830 PGZ589830 PQV589830 QAR589830 QKN589830 QUJ589830 REF589830 ROB589830 RXX589830 SHT589830 SRP589830 TBL589830 TLH589830 TVD589830 UEZ589830 UOV589830 UYR589830 VIN589830 VSJ589830 WCF589830 WMB589830 WVX589830 P655366 JL655366 TH655366 ADD655366 AMZ655366 AWV655366 BGR655366 BQN655366 CAJ655366 CKF655366 CUB655366 DDX655366 DNT655366 DXP655366 EHL655366 ERH655366 FBD655366 FKZ655366 FUV655366 GER655366 GON655366 GYJ655366 HIF655366 HSB655366 IBX655366 ILT655366 IVP655366 JFL655366 JPH655366 JZD655366 KIZ655366 KSV655366 LCR655366 LMN655366 LWJ655366 MGF655366 MQB655366 MZX655366 NJT655366 NTP655366 ODL655366 ONH655366 OXD655366 PGZ655366 PQV655366 QAR655366 QKN655366 QUJ655366 REF655366 ROB655366 RXX655366 SHT655366 SRP655366 TBL655366 TLH655366 TVD655366 UEZ655366 UOV655366 UYR655366 VIN655366 VSJ655366 WCF655366 WMB655366 WVX655366 P720902 JL720902 TH720902 ADD720902 AMZ720902 AWV720902 BGR720902 BQN720902 CAJ720902 CKF720902 CUB720902 DDX720902 DNT720902 DXP720902 EHL720902 ERH720902 FBD720902 FKZ720902 FUV720902 GER720902 GON720902 GYJ720902 HIF720902 HSB720902 IBX720902 ILT720902 IVP720902 JFL720902 JPH720902 JZD720902 KIZ720902 KSV720902 LCR720902 LMN720902 LWJ720902 MGF720902 MQB720902 MZX720902 NJT720902 NTP720902 ODL720902 ONH720902 OXD720902 PGZ720902 PQV720902 QAR720902 QKN720902 QUJ720902 REF720902 ROB720902 RXX720902 SHT720902 SRP720902 TBL720902 TLH720902 TVD720902 UEZ720902 UOV720902 UYR720902 VIN720902 VSJ720902 WCF720902 WMB720902 WVX720902 P786438 JL786438 TH786438 ADD786438 AMZ786438 AWV786438 BGR786438 BQN786438 CAJ786438 CKF786438 CUB786438 DDX786438 DNT786438 DXP786438 EHL786438 ERH786438 FBD786438 FKZ786438 FUV786438 GER786438 GON786438 GYJ786438 HIF786438 HSB786438 IBX786438 ILT786438 IVP786438 JFL786438 JPH786438 JZD786438 KIZ786438 KSV786438 LCR786438 LMN786438 LWJ786438 MGF786438 MQB786438 MZX786438 NJT786438 NTP786438 ODL786438 ONH786438 OXD786438 PGZ786438 PQV786438 QAR786438 QKN786438 QUJ786438 REF786438 ROB786438 RXX786438 SHT786438 SRP786438 TBL786438 TLH786438 TVD786438 UEZ786438 UOV786438 UYR786438 VIN786438 VSJ786438 WCF786438 WMB786438 WVX786438 P851974 JL851974 TH851974 ADD851974 AMZ851974 AWV851974 BGR851974 BQN851974 CAJ851974 CKF851974 CUB851974 DDX851974 DNT851974 DXP851974 EHL851974 ERH851974 FBD851974 FKZ851974 FUV851974 GER851974 GON851974 GYJ851974 HIF851974 HSB851974 IBX851974 ILT851974 IVP851974 JFL851974 JPH851974 JZD851974 KIZ851974 KSV851974 LCR851974 LMN851974 LWJ851974 MGF851974 MQB851974 MZX851974 NJT851974 NTP851974 ODL851974 ONH851974 OXD851974 PGZ851974 PQV851974 QAR851974 QKN851974 QUJ851974 REF851974 ROB851974 RXX851974 SHT851974 SRP851974 TBL851974 TLH851974 TVD851974 UEZ851974 UOV851974 UYR851974 VIN851974 VSJ851974 WCF851974 WMB851974 WVX851974 P917510 JL917510 TH917510 ADD917510 AMZ917510 AWV917510 BGR917510 BQN917510 CAJ917510 CKF917510 CUB917510 DDX917510 DNT917510 DXP917510 EHL917510 ERH917510 FBD917510 FKZ917510 FUV917510 GER917510 GON917510 GYJ917510 HIF917510 HSB917510 IBX917510 ILT917510 IVP917510 JFL917510 JPH917510 JZD917510 KIZ917510 KSV917510 LCR917510 LMN917510 LWJ917510 MGF917510 MQB917510 MZX917510 NJT917510 NTP917510 ODL917510 ONH917510 OXD917510 PGZ917510 PQV917510 QAR917510 QKN917510 QUJ917510 REF917510 ROB917510 RXX917510 SHT917510 SRP917510 TBL917510 TLH917510 TVD917510 UEZ917510 UOV917510 UYR917510 VIN917510 VSJ917510 WCF917510 WMB917510 WVX917510 P983046 JL983046 TH983046 ADD983046 AMZ983046 AWV983046 BGR983046 BQN983046 CAJ983046 CKF983046 CUB983046 DDX983046 DNT983046 DXP983046 EHL983046 ERH983046 FBD983046 FKZ983046 FUV983046 GER983046 GON983046 GYJ983046 HIF983046 HSB983046 IBX983046 ILT983046 IVP983046 JFL983046 JPH983046 JZD983046 KIZ983046 KSV983046 LCR983046 LMN983046 LWJ983046 MGF983046 MQB983046 MZX983046 NJT983046 NTP983046 ODL983046 ONH983046 OXD983046 PGZ983046 PQV983046 QAR983046 QKN983046 QUJ983046 REF983046 ROB983046 RXX983046 SHT983046 SRP983046 TBL983046 TLH983046 TVD983046 UEZ983046 UOV983046 UYR983046 VIN983046 VSJ983046 WCF983046 WMB983046</xm:sqref>
        </x14:dataValidation>
        <x14:dataValidation type="whole" operator="greaterThanOrEqual" allowBlank="1" showInputMessage="1" showErrorMessage="1" errorTitle="Invalid Entry" error="Enter a whole number_x000a_greater than or equal to zero" promptTitle="ENTER:" prompt="Unexposed Cases">
          <x14:formula1>
            <xm:f>0</xm:f>
          </x14:formula1>
          <xm:sqref>Y13 JU13 TQ13 ADM13 ANI13 AXE13 BHA13 BQW13 CAS13 CKO13 CUK13 DEG13 DOC13 DXY13 EHU13 ERQ13 FBM13 FLI13 FVE13 GFA13 GOW13 GYS13 HIO13 HSK13 ICG13 IMC13 IVY13 JFU13 JPQ13 JZM13 KJI13 KTE13 LDA13 LMW13 LWS13 MGO13 MQK13 NAG13 NKC13 NTY13 ODU13 ONQ13 OXM13 PHI13 PRE13 QBA13 QKW13 QUS13 REO13 ROK13 RYG13 SIC13 SRY13 TBU13 TLQ13 TVM13 UFI13 UPE13 UZA13 VIW13 VSS13 WCO13 WMK13 WWG13 Y65549 JU65549 TQ65549 ADM65549 ANI65549 AXE65549 BHA65549 BQW65549 CAS65549 CKO65549 CUK65549 DEG65549 DOC65549 DXY65549 EHU65549 ERQ65549 FBM65549 FLI65549 FVE65549 GFA65549 GOW65549 GYS65549 HIO65549 HSK65549 ICG65549 IMC65549 IVY65549 JFU65549 JPQ65549 JZM65549 KJI65549 KTE65549 LDA65549 LMW65549 LWS65549 MGO65549 MQK65549 NAG65549 NKC65549 NTY65549 ODU65549 ONQ65549 OXM65549 PHI65549 PRE65549 QBA65549 QKW65549 QUS65549 REO65549 ROK65549 RYG65549 SIC65549 SRY65549 TBU65549 TLQ65549 TVM65549 UFI65549 UPE65549 UZA65549 VIW65549 VSS65549 WCO65549 WMK65549 WWG65549 Y131085 JU131085 TQ131085 ADM131085 ANI131085 AXE131085 BHA131085 BQW131085 CAS131085 CKO131085 CUK131085 DEG131085 DOC131085 DXY131085 EHU131085 ERQ131085 FBM131085 FLI131085 FVE131085 GFA131085 GOW131085 GYS131085 HIO131085 HSK131085 ICG131085 IMC131085 IVY131085 JFU131085 JPQ131085 JZM131085 KJI131085 KTE131085 LDA131085 LMW131085 LWS131085 MGO131085 MQK131085 NAG131085 NKC131085 NTY131085 ODU131085 ONQ131085 OXM131085 PHI131085 PRE131085 QBA131085 QKW131085 QUS131085 REO131085 ROK131085 RYG131085 SIC131085 SRY131085 TBU131085 TLQ131085 TVM131085 UFI131085 UPE131085 UZA131085 VIW131085 VSS131085 WCO131085 WMK131085 WWG131085 Y196621 JU196621 TQ196621 ADM196621 ANI196621 AXE196621 BHA196621 BQW196621 CAS196621 CKO196621 CUK196621 DEG196621 DOC196621 DXY196621 EHU196621 ERQ196621 FBM196621 FLI196621 FVE196621 GFA196621 GOW196621 GYS196621 HIO196621 HSK196621 ICG196621 IMC196621 IVY196621 JFU196621 JPQ196621 JZM196621 KJI196621 KTE196621 LDA196621 LMW196621 LWS196621 MGO196621 MQK196621 NAG196621 NKC196621 NTY196621 ODU196621 ONQ196621 OXM196621 PHI196621 PRE196621 QBA196621 QKW196621 QUS196621 REO196621 ROK196621 RYG196621 SIC196621 SRY196621 TBU196621 TLQ196621 TVM196621 UFI196621 UPE196621 UZA196621 VIW196621 VSS196621 WCO196621 WMK196621 WWG196621 Y262157 JU262157 TQ262157 ADM262157 ANI262157 AXE262157 BHA262157 BQW262157 CAS262157 CKO262157 CUK262157 DEG262157 DOC262157 DXY262157 EHU262157 ERQ262157 FBM262157 FLI262157 FVE262157 GFA262157 GOW262157 GYS262157 HIO262157 HSK262157 ICG262157 IMC262157 IVY262157 JFU262157 JPQ262157 JZM262157 KJI262157 KTE262157 LDA262157 LMW262157 LWS262157 MGO262157 MQK262157 NAG262157 NKC262157 NTY262157 ODU262157 ONQ262157 OXM262157 PHI262157 PRE262157 QBA262157 QKW262157 QUS262157 REO262157 ROK262157 RYG262157 SIC262157 SRY262157 TBU262157 TLQ262157 TVM262157 UFI262157 UPE262157 UZA262157 VIW262157 VSS262157 WCO262157 WMK262157 WWG262157 Y327693 JU327693 TQ327693 ADM327693 ANI327693 AXE327693 BHA327693 BQW327693 CAS327693 CKO327693 CUK327693 DEG327693 DOC327693 DXY327693 EHU327693 ERQ327693 FBM327693 FLI327693 FVE327693 GFA327693 GOW327693 GYS327693 HIO327693 HSK327693 ICG327693 IMC327693 IVY327693 JFU327693 JPQ327693 JZM327693 KJI327693 KTE327693 LDA327693 LMW327693 LWS327693 MGO327693 MQK327693 NAG327693 NKC327693 NTY327693 ODU327693 ONQ327693 OXM327693 PHI327693 PRE327693 QBA327693 QKW327693 QUS327693 REO327693 ROK327693 RYG327693 SIC327693 SRY327693 TBU327693 TLQ327693 TVM327693 UFI327693 UPE327693 UZA327693 VIW327693 VSS327693 WCO327693 WMK327693 WWG327693 Y393229 JU393229 TQ393229 ADM393229 ANI393229 AXE393229 BHA393229 BQW393229 CAS393229 CKO393229 CUK393229 DEG393229 DOC393229 DXY393229 EHU393229 ERQ393229 FBM393229 FLI393229 FVE393229 GFA393229 GOW393229 GYS393229 HIO393229 HSK393229 ICG393229 IMC393229 IVY393229 JFU393229 JPQ393229 JZM393229 KJI393229 KTE393229 LDA393229 LMW393229 LWS393229 MGO393229 MQK393229 NAG393229 NKC393229 NTY393229 ODU393229 ONQ393229 OXM393229 PHI393229 PRE393229 QBA393229 QKW393229 QUS393229 REO393229 ROK393229 RYG393229 SIC393229 SRY393229 TBU393229 TLQ393229 TVM393229 UFI393229 UPE393229 UZA393229 VIW393229 VSS393229 WCO393229 WMK393229 WWG393229 Y458765 JU458765 TQ458765 ADM458765 ANI458765 AXE458765 BHA458765 BQW458765 CAS458765 CKO458765 CUK458765 DEG458765 DOC458765 DXY458765 EHU458765 ERQ458765 FBM458765 FLI458765 FVE458765 GFA458765 GOW458765 GYS458765 HIO458765 HSK458765 ICG458765 IMC458765 IVY458765 JFU458765 JPQ458765 JZM458765 KJI458765 KTE458765 LDA458765 LMW458765 LWS458765 MGO458765 MQK458765 NAG458765 NKC458765 NTY458765 ODU458765 ONQ458765 OXM458765 PHI458765 PRE458765 QBA458765 QKW458765 QUS458765 REO458765 ROK458765 RYG458765 SIC458765 SRY458765 TBU458765 TLQ458765 TVM458765 UFI458765 UPE458765 UZA458765 VIW458765 VSS458765 WCO458765 WMK458765 WWG458765 Y524301 JU524301 TQ524301 ADM524301 ANI524301 AXE524301 BHA524301 BQW524301 CAS524301 CKO524301 CUK524301 DEG524301 DOC524301 DXY524301 EHU524301 ERQ524301 FBM524301 FLI524301 FVE524301 GFA524301 GOW524301 GYS524301 HIO524301 HSK524301 ICG524301 IMC524301 IVY524301 JFU524301 JPQ524301 JZM524301 KJI524301 KTE524301 LDA524301 LMW524301 LWS524301 MGO524301 MQK524301 NAG524301 NKC524301 NTY524301 ODU524301 ONQ524301 OXM524301 PHI524301 PRE524301 QBA524301 QKW524301 QUS524301 REO524301 ROK524301 RYG524301 SIC524301 SRY524301 TBU524301 TLQ524301 TVM524301 UFI524301 UPE524301 UZA524301 VIW524301 VSS524301 WCO524301 WMK524301 WWG524301 Y589837 JU589837 TQ589837 ADM589837 ANI589837 AXE589837 BHA589837 BQW589837 CAS589837 CKO589837 CUK589837 DEG589837 DOC589837 DXY589837 EHU589837 ERQ589837 FBM589837 FLI589837 FVE589837 GFA589837 GOW589837 GYS589837 HIO589837 HSK589837 ICG589837 IMC589837 IVY589837 JFU589837 JPQ589837 JZM589837 KJI589837 KTE589837 LDA589837 LMW589837 LWS589837 MGO589837 MQK589837 NAG589837 NKC589837 NTY589837 ODU589837 ONQ589837 OXM589837 PHI589837 PRE589837 QBA589837 QKW589837 QUS589837 REO589837 ROK589837 RYG589837 SIC589837 SRY589837 TBU589837 TLQ589837 TVM589837 UFI589837 UPE589837 UZA589837 VIW589837 VSS589837 WCO589837 WMK589837 WWG589837 Y655373 JU655373 TQ655373 ADM655373 ANI655373 AXE655373 BHA655373 BQW655373 CAS655373 CKO655373 CUK655373 DEG655373 DOC655373 DXY655373 EHU655373 ERQ655373 FBM655373 FLI655373 FVE655373 GFA655373 GOW655373 GYS655373 HIO655373 HSK655373 ICG655373 IMC655373 IVY655373 JFU655373 JPQ655373 JZM655373 KJI655373 KTE655373 LDA655373 LMW655373 LWS655373 MGO655373 MQK655373 NAG655373 NKC655373 NTY655373 ODU655373 ONQ655373 OXM655373 PHI655373 PRE655373 QBA655373 QKW655373 QUS655373 REO655373 ROK655373 RYG655373 SIC655373 SRY655373 TBU655373 TLQ655373 TVM655373 UFI655373 UPE655373 UZA655373 VIW655373 VSS655373 WCO655373 WMK655373 WWG655373 Y720909 JU720909 TQ720909 ADM720909 ANI720909 AXE720909 BHA720909 BQW720909 CAS720909 CKO720909 CUK720909 DEG720909 DOC720909 DXY720909 EHU720909 ERQ720909 FBM720909 FLI720909 FVE720909 GFA720909 GOW720909 GYS720909 HIO720909 HSK720909 ICG720909 IMC720909 IVY720909 JFU720909 JPQ720909 JZM720909 KJI720909 KTE720909 LDA720909 LMW720909 LWS720909 MGO720909 MQK720909 NAG720909 NKC720909 NTY720909 ODU720909 ONQ720909 OXM720909 PHI720909 PRE720909 QBA720909 QKW720909 QUS720909 REO720909 ROK720909 RYG720909 SIC720909 SRY720909 TBU720909 TLQ720909 TVM720909 UFI720909 UPE720909 UZA720909 VIW720909 VSS720909 WCO720909 WMK720909 WWG720909 Y786445 JU786445 TQ786445 ADM786445 ANI786445 AXE786445 BHA786445 BQW786445 CAS786445 CKO786445 CUK786445 DEG786445 DOC786445 DXY786445 EHU786445 ERQ786445 FBM786445 FLI786445 FVE786445 GFA786445 GOW786445 GYS786445 HIO786445 HSK786445 ICG786445 IMC786445 IVY786445 JFU786445 JPQ786445 JZM786445 KJI786445 KTE786445 LDA786445 LMW786445 LWS786445 MGO786445 MQK786445 NAG786445 NKC786445 NTY786445 ODU786445 ONQ786445 OXM786445 PHI786445 PRE786445 QBA786445 QKW786445 QUS786445 REO786445 ROK786445 RYG786445 SIC786445 SRY786445 TBU786445 TLQ786445 TVM786445 UFI786445 UPE786445 UZA786445 VIW786445 VSS786445 WCO786445 WMK786445 WWG786445 Y851981 JU851981 TQ851981 ADM851981 ANI851981 AXE851981 BHA851981 BQW851981 CAS851981 CKO851981 CUK851981 DEG851981 DOC851981 DXY851981 EHU851981 ERQ851981 FBM851981 FLI851981 FVE851981 GFA851981 GOW851981 GYS851981 HIO851981 HSK851981 ICG851981 IMC851981 IVY851981 JFU851981 JPQ851981 JZM851981 KJI851981 KTE851981 LDA851981 LMW851981 LWS851981 MGO851981 MQK851981 NAG851981 NKC851981 NTY851981 ODU851981 ONQ851981 OXM851981 PHI851981 PRE851981 QBA851981 QKW851981 QUS851981 REO851981 ROK851981 RYG851981 SIC851981 SRY851981 TBU851981 TLQ851981 TVM851981 UFI851981 UPE851981 UZA851981 VIW851981 VSS851981 WCO851981 WMK851981 WWG851981 Y917517 JU917517 TQ917517 ADM917517 ANI917517 AXE917517 BHA917517 BQW917517 CAS917517 CKO917517 CUK917517 DEG917517 DOC917517 DXY917517 EHU917517 ERQ917517 FBM917517 FLI917517 FVE917517 GFA917517 GOW917517 GYS917517 HIO917517 HSK917517 ICG917517 IMC917517 IVY917517 JFU917517 JPQ917517 JZM917517 KJI917517 KTE917517 LDA917517 LMW917517 LWS917517 MGO917517 MQK917517 NAG917517 NKC917517 NTY917517 ODU917517 ONQ917517 OXM917517 PHI917517 PRE917517 QBA917517 QKW917517 QUS917517 REO917517 ROK917517 RYG917517 SIC917517 SRY917517 TBU917517 TLQ917517 TVM917517 UFI917517 UPE917517 UZA917517 VIW917517 VSS917517 WCO917517 WMK917517 WWG917517 Y983053 JU983053 TQ983053 ADM983053 ANI983053 AXE983053 BHA983053 BQW983053 CAS983053 CKO983053 CUK983053 DEG983053 DOC983053 DXY983053 EHU983053 ERQ983053 FBM983053 FLI983053 FVE983053 GFA983053 GOW983053 GYS983053 HIO983053 HSK983053 ICG983053 IMC983053 IVY983053 JFU983053 JPQ983053 JZM983053 KJI983053 KTE983053 LDA983053 LMW983053 LWS983053 MGO983053 MQK983053 NAG983053 NKC983053 NTY983053 ODU983053 ONQ983053 OXM983053 PHI983053 PRE983053 QBA983053 QKW983053 QUS983053 REO983053 ROK983053 RYG983053 SIC983053 SRY983053 TBU983053 TLQ983053 TVM983053 UFI983053 UPE983053 UZA983053 VIW983053 VSS983053 WCO983053 WMK983053 WWG983053 M13 JI13 TE13 ADA13 AMW13 AWS13 BGO13 BQK13 CAG13 CKC13 CTY13 DDU13 DNQ13 DXM13 EHI13 ERE13 FBA13 FKW13 FUS13 GEO13 GOK13 GYG13 HIC13 HRY13 IBU13 ILQ13 IVM13 JFI13 JPE13 JZA13 KIW13 KSS13 LCO13 LMK13 LWG13 MGC13 MPY13 MZU13 NJQ13 NTM13 ODI13 ONE13 OXA13 PGW13 PQS13 QAO13 QKK13 QUG13 REC13 RNY13 RXU13 SHQ13 SRM13 TBI13 TLE13 TVA13 UEW13 UOS13 UYO13 VIK13 VSG13 WCC13 WLY13 WVU13 M65549 JI65549 TE65549 ADA65549 AMW65549 AWS65549 BGO65549 BQK65549 CAG65549 CKC65549 CTY65549 DDU65549 DNQ65549 DXM65549 EHI65549 ERE65549 FBA65549 FKW65549 FUS65549 GEO65549 GOK65549 GYG65549 HIC65549 HRY65549 IBU65549 ILQ65549 IVM65549 JFI65549 JPE65549 JZA65549 KIW65549 KSS65549 LCO65549 LMK65549 LWG65549 MGC65549 MPY65549 MZU65549 NJQ65549 NTM65549 ODI65549 ONE65549 OXA65549 PGW65549 PQS65549 QAO65549 QKK65549 QUG65549 REC65549 RNY65549 RXU65549 SHQ65549 SRM65549 TBI65549 TLE65549 TVA65549 UEW65549 UOS65549 UYO65549 VIK65549 VSG65549 WCC65549 WLY65549 WVU65549 M131085 JI131085 TE131085 ADA131085 AMW131085 AWS131085 BGO131085 BQK131085 CAG131085 CKC131085 CTY131085 DDU131085 DNQ131085 DXM131085 EHI131085 ERE131085 FBA131085 FKW131085 FUS131085 GEO131085 GOK131085 GYG131085 HIC131085 HRY131085 IBU131085 ILQ131085 IVM131085 JFI131085 JPE131085 JZA131085 KIW131085 KSS131085 LCO131085 LMK131085 LWG131085 MGC131085 MPY131085 MZU131085 NJQ131085 NTM131085 ODI131085 ONE131085 OXA131085 PGW131085 PQS131085 QAO131085 QKK131085 QUG131085 REC131085 RNY131085 RXU131085 SHQ131085 SRM131085 TBI131085 TLE131085 TVA131085 UEW131085 UOS131085 UYO131085 VIK131085 VSG131085 WCC131085 WLY131085 WVU131085 M196621 JI196621 TE196621 ADA196621 AMW196621 AWS196621 BGO196621 BQK196621 CAG196621 CKC196621 CTY196621 DDU196621 DNQ196621 DXM196621 EHI196621 ERE196621 FBA196621 FKW196621 FUS196621 GEO196621 GOK196621 GYG196621 HIC196621 HRY196621 IBU196621 ILQ196621 IVM196621 JFI196621 JPE196621 JZA196621 KIW196621 KSS196621 LCO196621 LMK196621 LWG196621 MGC196621 MPY196621 MZU196621 NJQ196621 NTM196621 ODI196621 ONE196621 OXA196621 PGW196621 PQS196621 QAO196621 QKK196621 QUG196621 REC196621 RNY196621 RXU196621 SHQ196621 SRM196621 TBI196621 TLE196621 TVA196621 UEW196621 UOS196621 UYO196621 VIK196621 VSG196621 WCC196621 WLY196621 WVU196621 M262157 JI262157 TE262157 ADA262157 AMW262157 AWS262157 BGO262157 BQK262157 CAG262157 CKC262157 CTY262157 DDU262157 DNQ262157 DXM262157 EHI262157 ERE262157 FBA262157 FKW262157 FUS262157 GEO262157 GOK262157 GYG262157 HIC262157 HRY262157 IBU262157 ILQ262157 IVM262157 JFI262157 JPE262157 JZA262157 KIW262157 KSS262157 LCO262157 LMK262157 LWG262157 MGC262157 MPY262157 MZU262157 NJQ262157 NTM262157 ODI262157 ONE262157 OXA262157 PGW262157 PQS262157 QAO262157 QKK262157 QUG262157 REC262157 RNY262157 RXU262157 SHQ262157 SRM262157 TBI262157 TLE262157 TVA262157 UEW262157 UOS262157 UYO262157 VIK262157 VSG262157 WCC262157 WLY262157 WVU262157 M327693 JI327693 TE327693 ADA327693 AMW327693 AWS327693 BGO327693 BQK327693 CAG327693 CKC327693 CTY327693 DDU327693 DNQ327693 DXM327693 EHI327693 ERE327693 FBA327693 FKW327693 FUS327693 GEO327693 GOK327693 GYG327693 HIC327693 HRY327693 IBU327693 ILQ327693 IVM327693 JFI327693 JPE327693 JZA327693 KIW327693 KSS327693 LCO327693 LMK327693 LWG327693 MGC327693 MPY327693 MZU327693 NJQ327693 NTM327693 ODI327693 ONE327693 OXA327693 PGW327693 PQS327693 QAO327693 QKK327693 QUG327693 REC327693 RNY327693 RXU327693 SHQ327693 SRM327693 TBI327693 TLE327693 TVA327693 UEW327693 UOS327693 UYO327693 VIK327693 VSG327693 WCC327693 WLY327693 WVU327693 M393229 JI393229 TE393229 ADA393229 AMW393229 AWS393229 BGO393229 BQK393229 CAG393229 CKC393229 CTY393229 DDU393229 DNQ393229 DXM393229 EHI393229 ERE393229 FBA393229 FKW393229 FUS393229 GEO393229 GOK393229 GYG393229 HIC393229 HRY393229 IBU393229 ILQ393229 IVM393229 JFI393229 JPE393229 JZA393229 KIW393229 KSS393229 LCO393229 LMK393229 LWG393229 MGC393229 MPY393229 MZU393229 NJQ393229 NTM393229 ODI393229 ONE393229 OXA393229 PGW393229 PQS393229 QAO393229 QKK393229 QUG393229 REC393229 RNY393229 RXU393229 SHQ393229 SRM393229 TBI393229 TLE393229 TVA393229 UEW393229 UOS393229 UYO393229 VIK393229 VSG393229 WCC393229 WLY393229 WVU393229 M458765 JI458765 TE458765 ADA458765 AMW458765 AWS458765 BGO458765 BQK458765 CAG458765 CKC458765 CTY458765 DDU458765 DNQ458765 DXM458765 EHI458765 ERE458765 FBA458765 FKW458765 FUS458765 GEO458765 GOK458765 GYG458765 HIC458765 HRY458765 IBU458765 ILQ458765 IVM458765 JFI458765 JPE458765 JZA458765 KIW458765 KSS458765 LCO458765 LMK458765 LWG458765 MGC458765 MPY458765 MZU458765 NJQ458765 NTM458765 ODI458765 ONE458765 OXA458765 PGW458765 PQS458765 QAO458765 QKK458765 QUG458765 REC458765 RNY458765 RXU458765 SHQ458765 SRM458765 TBI458765 TLE458765 TVA458765 UEW458765 UOS458765 UYO458765 VIK458765 VSG458765 WCC458765 WLY458765 WVU458765 M524301 JI524301 TE524301 ADA524301 AMW524301 AWS524301 BGO524301 BQK524301 CAG524301 CKC524301 CTY524301 DDU524301 DNQ524301 DXM524301 EHI524301 ERE524301 FBA524301 FKW524301 FUS524301 GEO524301 GOK524301 GYG524301 HIC524301 HRY524301 IBU524301 ILQ524301 IVM524301 JFI524301 JPE524301 JZA524301 KIW524301 KSS524301 LCO524301 LMK524301 LWG524301 MGC524301 MPY524301 MZU524301 NJQ524301 NTM524301 ODI524301 ONE524301 OXA524301 PGW524301 PQS524301 QAO524301 QKK524301 QUG524301 REC524301 RNY524301 RXU524301 SHQ524301 SRM524301 TBI524301 TLE524301 TVA524301 UEW524301 UOS524301 UYO524301 VIK524301 VSG524301 WCC524301 WLY524301 WVU524301 M589837 JI589837 TE589837 ADA589837 AMW589837 AWS589837 BGO589837 BQK589837 CAG589837 CKC589837 CTY589837 DDU589837 DNQ589837 DXM589837 EHI589837 ERE589837 FBA589837 FKW589837 FUS589837 GEO589837 GOK589837 GYG589837 HIC589837 HRY589837 IBU589837 ILQ589837 IVM589837 JFI589837 JPE589837 JZA589837 KIW589837 KSS589837 LCO589837 LMK589837 LWG589837 MGC589837 MPY589837 MZU589837 NJQ589837 NTM589837 ODI589837 ONE589837 OXA589837 PGW589837 PQS589837 QAO589837 QKK589837 QUG589837 REC589837 RNY589837 RXU589837 SHQ589837 SRM589837 TBI589837 TLE589837 TVA589837 UEW589837 UOS589837 UYO589837 VIK589837 VSG589837 WCC589837 WLY589837 WVU589837 M655373 JI655373 TE655373 ADA655373 AMW655373 AWS655373 BGO655373 BQK655373 CAG655373 CKC655373 CTY655373 DDU655373 DNQ655373 DXM655373 EHI655373 ERE655373 FBA655373 FKW655373 FUS655373 GEO655373 GOK655373 GYG655373 HIC655373 HRY655373 IBU655373 ILQ655373 IVM655373 JFI655373 JPE655373 JZA655373 KIW655373 KSS655373 LCO655373 LMK655373 LWG655373 MGC655373 MPY655373 MZU655373 NJQ655373 NTM655373 ODI655373 ONE655373 OXA655373 PGW655373 PQS655373 QAO655373 QKK655373 QUG655373 REC655373 RNY655373 RXU655373 SHQ655373 SRM655373 TBI655373 TLE655373 TVA655373 UEW655373 UOS655373 UYO655373 VIK655373 VSG655373 WCC655373 WLY655373 WVU655373 M720909 JI720909 TE720909 ADA720909 AMW720909 AWS720909 BGO720909 BQK720909 CAG720909 CKC720909 CTY720909 DDU720909 DNQ720909 DXM720909 EHI720909 ERE720909 FBA720909 FKW720909 FUS720909 GEO720909 GOK720909 GYG720909 HIC720909 HRY720909 IBU720909 ILQ720909 IVM720909 JFI720909 JPE720909 JZA720909 KIW720909 KSS720909 LCO720909 LMK720909 LWG720909 MGC720909 MPY720909 MZU720909 NJQ720909 NTM720909 ODI720909 ONE720909 OXA720909 PGW720909 PQS720909 QAO720909 QKK720909 QUG720909 REC720909 RNY720909 RXU720909 SHQ720909 SRM720909 TBI720909 TLE720909 TVA720909 UEW720909 UOS720909 UYO720909 VIK720909 VSG720909 WCC720909 WLY720909 WVU720909 M786445 JI786445 TE786445 ADA786445 AMW786445 AWS786445 BGO786445 BQK786445 CAG786445 CKC786445 CTY786445 DDU786445 DNQ786445 DXM786445 EHI786445 ERE786445 FBA786445 FKW786445 FUS786445 GEO786445 GOK786445 GYG786445 HIC786445 HRY786445 IBU786445 ILQ786445 IVM786445 JFI786445 JPE786445 JZA786445 KIW786445 KSS786445 LCO786445 LMK786445 LWG786445 MGC786445 MPY786445 MZU786445 NJQ786445 NTM786445 ODI786445 ONE786445 OXA786445 PGW786445 PQS786445 QAO786445 QKK786445 QUG786445 REC786445 RNY786445 RXU786445 SHQ786445 SRM786445 TBI786445 TLE786445 TVA786445 UEW786445 UOS786445 UYO786445 VIK786445 VSG786445 WCC786445 WLY786445 WVU786445 M851981 JI851981 TE851981 ADA851981 AMW851981 AWS851981 BGO851981 BQK851981 CAG851981 CKC851981 CTY851981 DDU851981 DNQ851981 DXM851981 EHI851981 ERE851981 FBA851981 FKW851981 FUS851981 GEO851981 GOK851981 GYG851981 HIC851981 HRY851981 IBU851981 ILQ851981 IVM851981 JFI851981 JPE851981 JZA851981 KIW851981 KSS851981 LCO851981 LMK851981 LWG851981 MGC851981 MPY851981 MZU851981 NJQ851981 NTM851981 ODI851981 ONE851981 OXA851981 PGW851981 PQS851981 QAO851981 QKK851981 QUG851981 REC851981 RNY851981 RXU851981 SHQ851981 SRM851981 TBI851981 TLE851981 TVA851981 UEW851981 UOS851981 UYO851981 VIK851981 VSG851981 WCC851981 WLY851981 WVU851981 M917517 JI917517 TE917517 ADA917517 AMW917517 AWS917517 BGO917517 BQK917517 CAG917517 CKC917517 CTY917517 DDU917517 DNQ917517 DXM917517 EHI917517 ERE917517 FBA917517 FKW917517 FUS917517 GEO917517 GOK917517 GYG917517 HIC917517 HRY917517 IBU917517 ILQ917517 IVM917517 JFI917517 JPE917517 JZA917517 KIW917517 KSS917517 LCO917517 LMK917517 LWG917517 MGC917517 MPY917517 MZU917517 NJQ917517 NTM917517 ODI917517 ONE917517 OXA917517 PGW917517 PQS917517 QAO917517 QKK917517 QUG917517 REC917517 RNY917517 RXU917517 SHQ917517 SRM917517 TBI917517 TLE917517 TVA917517 UEW917517 UOS917517 UYO917517 VIK917517 VSG917517 WCC917517 WLY917517 WVU917517 M983053 JI983053 TE983053 ADA983053 AMW983053 AWS983053 BGO983053 BQK983053 CAG983053 CKC983053 CTY983053 DDU983053 DNQ983053 DXM983053 EHI983053 ERE983053 FBA983053 FKW983053 FUS983053 GEO983053 GOK983053 GYG983053 HIC983053 HRY983053 IBU983053 ILQ983053 IVM983053 JFI983053 JPE983053 JZA983053 KIW983053 KSS983053 LCO983053 LMK983053 LWG983053 MGC983053 MPY983053 MZU983053 NJQ983053 NTM983053 ODI983053 ONE983053 OXA983053 PGW983053 PQS983053 QAO983053 QKK983053 QUG983053 REC983053 RNY983053 RXU983053 SHQ983053 SRM983053 TBI983053 TLE983053 TVA983053 UEW983053 UOS983053 UYO983053 VIK983053 VSG983053 WCC983053 WLY983053 WVU983053 Y8 JU8 TQ8 ADM8 ANI8 AXE8 BHA8 BQW8 CAS8 CKO8 CUK8 DEG8 DOC8 DXY8 EHU8 ERQ8 FBM8 FLI8 FVE8 GFA8 GOW8 GYS8 HIO8 HSK8 ICG8 IMC8 IVY8 JFU8 JPQ8 JZM8 KJI8 KTE8 LDA8 LMW8 LWS8 MGO8 MQK8 NAG8 NKC8 NTY8 ODU8 ONQ8 OXM8 PHI8 PRE8 QBA8 QKW8 QUS8 REO8 ROK8 RYG8 SIC8 SRY8 TBU8 TLQ8 TVM8 UFI8 UPE8 UZA8 VIW8 VSS8 WCO8 WMK8 WWG8 Y65545 JU65545 TQ65545 ADM65545 ANI65545 AXE65545 BHA65545 BQW65545 CAS65545 CKO65545 CUK65545 DEG65545 DOC65545 DXY65545 EHU65545 ERQ65545 FBM65545 FLI65545 FVE65545 GFA65545 GOW65545 GYS65545 HIO65545 HSK65545 ICG65545 IMC65545 IVY65545 JFU65545 JPQ65545 JZM65545 KJI65545 KTE65545 LDA65545 LMW65545 LWS65545 MGO65545 MQK65545 NAG65545 NKC65545 NTY65545 ODU65545 ONQ65545 OXM65545 PHI65545 PRE65545 QBA65545 QKW65545 QUS65545 REO65545 ROK65545 RYG65545 SIC65545 SRY65545 TBU65545 TLQ65545 TVM65545 UFI65545 UPE65545 UZA65545 VIW65545 VSS65545 WCO65545 WMK65545 WWG65545 Y131081 JU131081 TQ131081 ADM131081 ANI131081 AXE131081 BHA131081 BQW131081 CAS131081 CKO131081 CUK131081 DEG131081 DOC131081 DXY131081 EHU131081 ERQ131081 FBM131081 FLI131081 FVE131081 GFA131081 GOW131081 GYS131081 HIO131081 HSK131081 ICG131081 IMC131081 IVY131081 JFU131081 JPQ131081 JZM131081 KJI131081 KTE131081 LDA131081 LMW131081 LWS131081 MGO131081 MQK131081 NAG131081 NKC131081 NTY131081 ODU131081 ONQ131081 OXM131081 PHI131081 PRE131081 QBA131081 QKW131081 QUS131081 REO131081 ROK131081 RYG131081 SIC131081 SRY131081 TBU131081 TLQ131081 TVM131081 UFI131081 UPE131081 UZA131081 VIW131081 VSS131081 WCO131081 WMK131081 WWG131081 Y196617 JU196617 TQ196617 ADM196617 ANI196617 AXE196617 BHA196617 BQW196617 CAS196617 CKO196617 CUK196617 DEG196617 DOC196617 DXY196617 EHU196617 ERQ196617 FBM196617 FLI196617 FVE196617 GFA196617 GOW196617 GYS196617 HIO196617 HSK196617 ICG196617 IMC196617 IVY196617 JFU196617 JPQ196617 JZM196617 KJI196617 KTE196617 LDA196617 LMW196617 LWS196617 MGO196617 MQK196617 NAG196617 NKC196617 NTY196617 ODU196617 ONQ196617 OXM196617 PHI196617 PRE196617 QBA196617 QKW196617 QUS196617 REO196617 ROK196617 RYG196617 SIC196617 SRY196617 TBU196617 TLQ196617 TVM196617 UFI196617 UPE196617 UZA196617 VIW196617 VSS196617 WCO196617 WMK196617 WWG196617 Y262153 JU262153 TQ262153 ADM262153 ANI262153 AXE262153 BHA262153 BQW262153 CAS262153 CKO262153 CUK262153 DEG262153 DOC262153 DXY262153 EHU262153 ERQ262153 FBM262153 FLI262153 FVE262153 GFA262153 GOW262153 GYS262153 HIO262153 HSK262153 ICG262153 IMC262153 IVY262153 JFU262153 JPQ262153 JZM262153 KJI262153 KTE262153 LDA262153 LMW262153 LWS262153 MGO262153 MQK262153 NAG262153 NKC262153 NTY262153 ODU262153 ONQ262153 OXM262153 PHI262153 PRE262153 QBA262153 QKW262153 QUS262153 REO262153 ROK262153 RYG262153 SIC262153 SRY262153 TBU262153 TLQ262153 TVM262153 UFI262153 UPE262153 UZA262153 VIW262153 VSS262153 WCO262153 WMK262153 WWG262153 Y327689 JU327689 TQ327689 ADM327689 ANI327689 AXE327689 BHA327689 BQW327689 CAS327689 CKO327689 CUK327689 DEG327689 DOC327689 DXY327689 EHU327689 ERQ327689 FBM327689 FLI327689 FVE327689 GFA327689 GOW327689 GYS327689 HIO327689 HSK327689 ICG327689 IMC327689 IVY327689 JFU327689 JPQ327689 JZM327689 KJI327689 KTE327689 LDA327689 LMW327689 LWS327689 MGO327689 MQK327689 NAG327689 NKC327689 NTY327689 ODU327689 ONQ327689 OXM327689 PHI327689 PRE327689 QBA327689 QKW327689 QUS327689 REO327689 ROK327689 RYG327689 SIC327689 SRY327689 TBU327689 TLQ327689 TVM327689 UFI327689 UPE327689 UZA327689 VIW327689 VSS327689 WCO327689 WMK327689 WWG327689 Y393225 JU393225 TQ393225 ADM393225 ANI393225 AXE393225 BHA393225 BQW393225 CAS393225 CKO393225 CUK393225 DEG393225 DOC393225 DXY393225 EHU393225 ERQ393225 FBM393225 FLI393225 FVE393225 GFA393225 GOW393225 GYS393225 HIO393225 HSK393225 ICG393225 IMC393225 IVY393225 JFU393225 JPQ393225 JZM393225 KJI393225 KTE393225 LDA393225 LMW393225 LWS393225 MGO393225 MQK393225 NAG393225 NKC393225 NTY393225 ODU393225 ONQ393225 OXM393225 PHI393225 PRE393225 QBA393225 QKW393225 QUS393225 REO393225 ROK393225 RYG393225 SIC393225 SRY393225 TBU393225 TLQ393225 TVM393225 UFI393225 UPE393225 UZA393225 VIW393225 VSS393225 WCO393225 WMK393225 WWG393225 Y458761 JU458761 TQ458761 ADM458761 ANI458761 AXE458761 BHA458761 BQW458761 CAS458761 CKO458761 CUK458761 DEG458761 DOC458761 DXY458761 EHU458761 ERQ458761 FBM458761 FLI458761 FVE458761 GFA458761 GOW458761 GYS458761 HIO458761 HSK458761 ICG458761 IMC458761 IVY458761 JFU458761 JPQ458761 JZM458761 KJI458761 KTE458761 LDA458761 LMW458761 LWS458761 MGO458761 MQK458761 NAG458761 NKC458761 NTY458761 ODU458761 ONQ458761 OXM458761 PHI458761 PRE458761 QBA458761 QKW458761 QUS458761 REO458761 ROK458761 RYG458761 SIC458761 SRY458761 TBU458761 TLQ458761 TVM458761 UFI458761 UPE458761 UZA458761 VIW458761 VSS458761 WCO458761 WMK458761 WWG458761 Y524297 JU524297 TQ524297 ADM524297 ANI524297 AXE524297 BHA524297 BQW524297 CAS524297 CKO524297 CUK524297 DEG524297 DOC524297 DXY524297 EHU524297 ERQ524297 FBM524297 FLI524297 FVE524297 GFA524297 GOW524297 GYS524297 HIO524297 HSK524297 ICG524297 IMC524297 IVY524297 JFU524297 JPQ524297 JZM524297 KJI524297 KTE524297 LDA524297 LMW524297 LWS524297 MGO524297 MQK524297 NAG524297 NKC524297 NTY524297 ODU524297 ONQ524297 OXM524297 PHI524297 PRE524297 QBA524297 QKW524297 QUS524297 REO524297 ROK524297 RYG524297 SIC524297 SRY524297 TBU524297 TLQ524297 TVM524297 UFI524297 UPE524297 UZA524297 VIW524297 VSS524297 WCO524297 WMK524297 WWG524297 Y589833 JU589833 TQ589833 ADM589833 ANI589833 AXE589833 BHA589833 BQW589833 CAS589833 CKO589833 CUK589833 DEG589833 DOC589833 DXY589833 EHU589833 ERQ589833 FBM589833 FLI589833 FVE589833 GFA589833 GOW589833 GYS589833 HIO589833 HSK589833 ICG589833 IMC589833 IVY589833 JFU589833 JPQ589833 JZM589833 KJI589833 KTE589833 LDA589833 LMW589833 LWS589833 MGO589833 MQK589833 NAG589833 NKC589833 NTY589833 ODU589833 ONQ589833 OXM589833 PHI589833 PRE589833 QBA589833 QKW589833 QUS589833 REO589833 ROK589833 RYG589833 SIC589833 SRY589833 TBU589833 TLQ589833 TVM589833 UFI589833 UPE589833 UZA589833 VIW589833 VSS589833 WCO589833 WMK589833 WWG589833 Y655369 JU655369 TQ655369 ADM655369 ANI655369 AXE655369 BHA655369 BQW655369 CAS655369 CKO655369 CUK655369 DEG655369 DOC655369 DXY655369 EHU655369 ERQ655369 FBM655369 FLI655369 FVE655369 GFA655369 GOW655369 GYS655369 HIO655369 HSK655369 ICG655369 IMC655369 IVY655369 JFU655369 JPQ655369 JZM655369 KJI655369 KTE655369 LDA655369 LMW655369 LWS655369 MGO655369 MQK655369 NAG655369 NKC655369 NTY655369 ODU655369 ONQ655369 OXM655369 PHI655369 PRE655369 QBA655369 QKW655369 QUS655369 REO655369 ROK655369 RYG655369 SIC655369 SRY655369 TBU655369 TLQ655369 TVM655369 UFI655369 UPE655369 UZA655369 VIW655369 VSS655369 WCO655369 WMK655369 WWG655369 Y720905 JU720905 TQ720905 ADM720905 ANI720905 AXE720905 BHA720905 BQW720905 CAS720905 CKO720905 CUK720905 DEG720905 DOC720905 DXY720905 EHU720905 ERQ720905 FBM720905 FLI720905 FVE720905 GFA720905 GOW720905 GYS720905 HIO720905 HSK720905 ICG720905 IMC720905 IVY720905 JFU720905 JPQ720905 JZM720905 KJI720905 KTE720905 LDA720905 LMW720905 LWS720905 MGO720905 MQK720905 NAG720905 NKC720905 NTY720905 ODU720905 ONQ720905 OXM720905 PHI720905 PRE720905 QBA720905 QKW720905 QUS720905 REO720905 ROK720905 RYG720905 SIC720905 SRY720905 TBU720905 TLQ720905 TVM720905 UFI720905 UPE720905 UZA720905 VIW720905 VSS720905 WCO720905 WMK720905 WWG720905 Y786441 JU786441 TQ786441 ADM786441 ANI786441 AXE786441 BHA786441 BQW786441 CAS786441 CKO786441 CUK786441 DEG786441 DOC786441 DXY786441 EHU786441 ERQ786441 FBM786441 FLI786441 FVE786441 GFA786441 GOW786441 GYS786441 HIO786441 HSK786441 ICG786441 IMC786441 IVY786441 JFU786441 JPQ786441 JZM786441 KJI786441 KTE786441 LDA786441 LMW786441 LWS786441 MGO786441 MQK786441 NAG786441 NKC786441 NTY786441 ODU786441 ONQ786441 OXM786441 PHI786441 PRE786441 QBA786441 QKW786441 QUS786441 REO786441 ROK786441 RYG786441 SIC786441 SRY786441 TBU786441 TLQ786441 TVM786441 UFI786441 UPE786441 UZA786441 VIW786441 VSS786441 WCO786441 WMK786441 WWG786441 Y851977 JU851977 TQ851977 ADM851977 ANI851977 AXE851977 BHA851977 BQW851977 CAS851977 CKO851977 CUK851977 DEG851977 DOC851977 DXY851977 EHU851977 ERQ851977 FBM851977 FLI851977 FVE851977 GFA851977 GOW851977 GYS851977 HIO851977 HSK851977 ICG851977 IMC851977 IVY851977 JFU851977 JPQ851977 JZM851977 KJI851977 KTE851977 LDA851977 LMW851977 LWS851977 MGO851977 MQK851977 NAG851977 NKC851977 NTY851977 ODU851977 ONQ851977 OXM851977 PHI851977 PRE851977 QBA851977 QKW851977 QUS851977 REO851977 ROK851977 RYG851977 SIC851977 SRY851977 TBU851977 TLQ851977 TVM851977 UFI851977 UPE851977 UZA851977 VIW851977 VSS851977 WCO851977 WMK851977 WWG851977 Y917513 JU917513 TQ917513 ADM917513 ANI917513 AXE917513 BHA917513 BQW917513 CAS917513 CKO917513 CUK917513 DEG917513 DOC917513 DXY917513 EHU917513 ERQ917513 FBM917513 FLI917513 FVE917513 GFA917513 GOW917513 GYS917513 HIO917513 HSK917513 ICG917513 IMC917513 IVY917513 JFU917513 JPQ917513 JZM917513 KJI917513 KTE917513 LDA917513 LMW917513 LWS917513 MGO917513 MQK917513 NAG917513 NKC917513 NTY917513 ODU917513 ONQ917513 OXM917513 PHI917513 PRE917513 QBA917513 QKW917513 QUS917513 REO917513 ROK917513 RYG917513 SIC917513 SRY917513 TBU917513 TLQ917513 TVM917513 UFI917513 UPE917513 UZA917513 VIW917513 VSS917513 WCO917513 WMK917513 WWG917513 Y983049 JU983049 TQ983049 ADM983049 ANI983049 AXE983049 BHA983049 BQW983049 CAS983049 CKO983049 CUK983049 DEG983049 DOC983049 DXY983049 EHU983049 ERQ983049 FBM983049 FLI983049 FVE983049 GFA983049 GOW983049 GYS983049 HIO983049 HSK983049 ICG983049 IMC983049 IVY983049 JFU983049 JPQ983049 JZM983049 KJI983049 KTE983049 LDA983049 LMW983049 LWS983049 MGO983049 MQK983049 NAG983049 NKC983049 NTY983049 ODU983049 ONQ983049 OXM983049 PHI983049 PRE983049 QBA983049 QKW983049 QUS983049 REO983049 ROK983049 RYG983049 SIC983049 SRY983049 TBU983049 TLQ983049 TVM983049 UFI983049 UPE983049 UZA983049 VIW983049 VSS983049 WCO983049 WMK983049 WWG983049 U3 JQ3 TM3 ADI3 ANE3 AXA3 BGW3 BQS3 CAO3 CKK3 CUG3 DEC3 DNY3 DXU3 EHQ3 ERM3 FBI3 FLE3 FVA3 GEW3 GOS3 GYO3 HIK3 HSG3 ICC3 ILY3 IVU3 JFQ3 JPM3 JZI3 KJE3 KTA3 LCW3 LMS3 LWO3 MGK3 MQG3 NAC3 NJY3 NTU3 ODQ3 ONM3 OXI3 PHE3 PRA3 QAW3 QKS3 QUO3 REK3 ROG3 RYC3 SHY3 SRU3 TBQ3 TLM3 TVI3 UFE3 UPA3 UYW3 VIS3 VSO3 WCK3 WMG3 WWC3 U65541 JQ65541 TM65541 ADI65541 ANE65541 AXA65541 BGW65541 BQS65541 CAO65541 CKK65541 CUG65541 DEC65541 DNY65541 DXU65541 EHQ65541 ERM65541 FBI65541 FLE65541 FVA65541 GEW65541 GOS65541 GYO65541 HIK65541 HSG65541 ICC65541 ILY65541 IVU65541 JFQ65541 JPM65541 JZI65541 KJE65541 KTA65541 LCW65541 LMS65541 LWO65541 MGK65541 MQG65541 NAC65541 NJY65541 NTU65541 ODQ65541 ONM65541 OXI65541 PHE65541 PRA65541 QAW65541 QKS65541 QUO65541 REK65541 ROG65541 RYC65541 SHY65541 SRU65541 TBQ65541 TLM65541 TVI65541 UFE65541 UPA65541 UYW65541 VIS65541 VSO65541 WCK65541 WMG65541 WWC65541 U131077 JQ131077 TM131077 ADI131077 ANE131077 AXA131077 BGW131077 BQS131077 CAO131077 CKK131077 CUG131077 DEC131077 DNY131077 DXU131077 EHQ131077 ERM131077 FBI131077 FLE131077 FVA131077 GEW131077 GOS131077 GYO131077 HIK131077 HSG131077 ICC131077 ILY131077 IVU131077 JFQ131077 JPM131077 JZI131077 KJE131077 KTA131077 LCW131077 LMS131077 LWO131077 MGK131077 MQG131077 NAC131077 NJY131077 NTU131077 ODQ131077 ONM131077 OXI131077 PHE131077 PRA131077 QAW131077 QKS131077 QUO131077 REK131077 ROG131077 RYC131077 SHY131077 SRU131077 TBQ131077 TLM131077 TVI131077 UFE131077 UPA131077 UYW131077 VIS131077 VSO131077 WCK131077 WMG131077 WWC131077 U196613 JQ196613 TM196613 ADI196613 ANE196613 AXA196613 BGW196613 BQS196613 CAO196613 CKK196613 CUG196613 DEC196613 DNY196613 DXU196613 EHQ196613 ERM196613 FBI196613 FLE196613 FVA196613 GEW196613 GOS196613 GYO196613 HIK196613 HSG196613 ICC196613 ILY196613 IVU196613 JFQ196613 JPM196613 JZI196613 KJE196613 KTA196613 LCW196613 LMS196613 LWO196613 MGK196613 MQG196613 NAC196613 NJY196613 NTU196613 ODQ196613 ONM196613 OXI196613 PHE196613 PRA196613 QAW196613 QKS196613 QUO196613 REK196613 ROG196613 RYC196613 SHY196613 SRU196613 TBQ196613 TLM196613 TVI196613 UFE196613 UPA196613 UYW196613 VIS196613 VSO196613 WCK196613 WMG196613 WWC196613 U262149 JQ262149 TM262149 ADI262149 ANE262149 AXA262149 BGW262149 BQS262149 CAO262149 CKK262149 CUG262149 DEC262149 DNY262149 DXU262149 EHQ262149 ERM262149 FBI262149 FLE262149 FVA262149 GEW262149 GOS262149 GYO262149 HIK262149 HSG262149 ICC262149 ILY262149 IVU262149 JFQ262149 JPM262149 JZI262149 KJE262149 KTA262149 LCW262149 LMS262149 LWO262149 MGK262149 MQG262149 NAC262149 NJY262149 NTU262149 ODQ262149 ONM262149 OXI262149 PHE262149 PRA262149 QAW262149 QKS262149 QUO262149 REK262149 ROG262149 RYC262149 SHY262149 SRU262149 TBQ262149 TLM262149 TVI262149 UFE262149 UPA262149 UYW262149 VIS262149 VSO262149 WCK262149 WMG262149 WWC262149 U327685 JQ327685 TM327685 ADI327685 ANE327685 AXA327685 BGW327685 BQS327685 CAO327685 CKK327685 CUG327685 DEC327685 DNY327685 DXU327685 EHQ327685 ERM327685 FBI327685 FLE327685 FVA327685 GEW327685 GOS327685 GYO327685 HIK327685 HSG327685 ICC327685 ILY327685 IVU327685 JFQ327685 JPM327685 JZI327685 KJE327685 KTA327685 LCW327685 LMS327685 LWO327685 MGK327685 MQG327685 NAC327685 NJY327685 NTU327685 ODQ327685 ONM327685 OXI327685 PHE327685 PRA327685 QAW327685 QKS327685 QUO327685 REK327685 ROG327685 RYC327685 SHY327685 SRU327685 TBQ327685 TLM327685 TVI327685 UFE327685 UPA327685 UYW327685 VIS327685 VSO327685 WCK327685 WMG327685 WWC327685 U393221 JQ393221 TM393221 ADI393221 ANE393221 AXA393221 BGW393221 BQS393221 CAO393221 CKK393221 CUG393221 DEC393221 DNY393221 DXU393221 EHQ393221 ERM393221 FBI393221 FLE393221 FVA393221 GEW393221 GOS393221 GYO393221 HIK393221 HSG393221 ICC393221 ILY393221 IVU393221 JFQ393221 JPM393221 JZI393221 KJE393221 KTA393221 LCW393221 LMS393221 LWO393221 MGK393221 MQG393221 NAC393221 NJY393221 NTU393221 ODQ393221 ONM393221 OXI393221 PHE393221 PRA393221 QAW393221 QKS393221 QUO393221 REK393221 ROG393221 RYC393221 SHY393221 SRU393221 TBQ393221 TLM393221 TVI393221 UFE393221 UPA393221 UYW393221 VIS393221 VSO393221 WCK393221 WMG393221 WWC393221 U458757 JQ458757 TM458757 ADI458757 ANE458757 AXA458757 BGW458757 BQS458757 CAO458757 CKK458757 CUG458757 DEC458757 DNY458757 DXU458757 EHQ458757 ERM458757 FBI458757 FLE458757 FVA458757 GEW458757 GOS458757 GYO458757 HIK458757 HSG458757 ICC458757 ILY458757 IVU458757 JFQ458757 JPM458757 JZI458757 KJE458757 KTA458757 LCW458757 LMS458757 LWO458757 MGK458757 MQG458757 NAC458757 NJY458757 NTU458757 ODQ458757 ONM458757 OXI458757 PHE458757 PRA458757 QAW458757 QKS458757 QUO458757 REK458757 ROG458757 RYC458757 SHY458757 SRU458757 TBQ458757 TLM458757 TVI458757 UFE458757 UPA458757 UYW458757 VIS458757 VSO458757 WCK458757 WMG458757 WWC458757 U524293 JQ524293 TM524293 ADI524293 ANE524293 AXA524293 BGW524293 BQS524293 CAO524293 CKK524293 CUG524293 DEC524293 DNY524293 DXU524293 EHQ524293 ERM524293 FBI524293 FLE524293 FVA524293 GEW524293 GOS524293 GYO524293 HIK524293 HSG524293 ICC524293 ILY524293 IVU524293 JFQ524293 JPM524293 JZI524293 KJE524293 KTA524293 LCW524293 LMS524293 LWO524293 MGK524293 MQG524293 NAC524293 NJY524293 NTU524293 ODQ524293 ONM524293 OXI524293 PHE524293 PRA524293 QAW524293 QKS524293 QUO524293 REK524293 ROG524293 RYC524293 SHY524293 SRU524293 TBQ524293 TLM524293 TVI524293 UFE524293 UPA524293 UYW524293 VIS524293 VSO524293 WCK524293 WMG524293 WWC524293 U589829 JQ589829 TM589829 ADI589829 ANE589829 AXA589829 BGW589829 BQS589829 CAO589829 CKK589829 CUG589829 DEC589829 DNY589829 DXU589829 EHQ589829 ERM589829 FBI589829 FLE589829 FVA589829 GEW589829 GOS589829 GYO589829 HIK589829 HSG589829 ICC589829 ILY589829 IVU589829 JFQ589829 JPM589829 JZI589829 KJE589829 KTA589829 LCW589829 LMS589829 LWO589829 MGK589829 MQG589829 NAC589829 NJY589829 NTU589829 ODQ589829 ONM589829 OXI589829 PHE589829 PRA589829 QAW589829 QKS589829 QUO589829 REK589829 ROG589829 RYC589829 SHY589829 SRU589829 TBQ589829 TLM589829 TVI589829 UFE589829 UPA589829 UYW589829 VIS589829 VSO589829 WCK589829 WMG589829 WWC589829 U655365 JQ655365 TM655365 ADI655365 ANE655365 AXA655365 BGW655365 BQS655365 CAO655365 CKK655365 CUG655365 DEC655365 DNY655365 DXU655365 EHQ655365 ERM655365 FBI655365 FLE655365 FVA655365 GEW655365 GOS655365 GYO655365 HIK655365 HSG655365 ICC655365 ILY655365 IVU655365 JFQ655365 JPM655365 JZI655365 KJE655365 KTA655365 LCW655365 LMS655365 LWO655365 MGK655365 MQG655365 NAC655365 NJY655365 NTU655365 ODQ655365 ONM655365 OXI655365 PHE655365 PRA655365 QAW655365 QKS655365 QUO655365 REK655365 ROG655365 RYC655365 SHY655365 SRU655365 TBQ655365 TLM655365 TVI655365 UFE655365 UPA655365 UYW655365 VIS655365 VSO655365 WCK655365 WMG655365 WWC655365 U720901 JQ720901 TM720901 ADI720901 ANE720901 AXA720901 BGW720901 BQS720901 CAO720901 CKK720901 CUG720901 DEC720901 DNY720901 DXU720901 EHQ720901 ERM720901 FBI720901 FLE720901 FVA720901 GEW720901 GOS720901 GYO720901 HIK720901 HSG720901 ICC720901 ILY720901 IVU720901 JFQ720901 JPM720901 JZI720901 KJE720901 KTA720901 LCW720901 LMS720901 LWO720901 MGK720901 MQG720901 NAC720901 NJY720901 NTU720901 ODQ720901 ONM720901 OXI720901 PHE720901 PRA720901 QAW720901 QKS720901 QUO720901 REK720901 ROG720901 RYC720901 SHY720901 SRU720901 TBQ720901 TLM720901 TVI720901 UFE720901 UPA720901 UYW720901 VIS720901 VSO720901 WCK720901 WMG720901 WWC720901 U786437 JQ786437 TM786437 ADI786437 ANE786437 AXA786437 BGW786437 BQS786437 CAO786437 CKK786437 CUG786437 DEC786437 DNY786437 DXU786437 EHQ786437 ERM786437 FBI786437 FLE786437 FVA786437 GEW786437 GOS786437 GYO786437 HIK786437 HSG786437 ICC786437 ILY786437 IVU786437 JFQ786437 JPM786437 JZI786437 KJE786437 KTA786437 LCW786437 LMS786437 LWO786437 MGK786437 MQG786437 NAC786437 NJY786437 NTU786437 ODQ786437 ONM786437 OXI786437 PHE786437 PRA786437 QAW786437 QKS786437 QUO786437 REK786437 ROG786437 RYC786437 SHY786437 SRU786437 TBQ786437 TLM786437 TVI786437 UFE786437 UPA786437 UYW786437 VIS786437 VSO786437 WCK786437 WMG786437 WWC786437 U851973 JQ851973 TM851973 ADI851973 ANE851973 AXA851973 BGW851973 BQS851973 CAO851973 CKK851973 CUG851973 DEC851973 DNY851973 DXU851973 EHQ851973 ERM851973 FBI851973 FLE851973 FVA851973 GEW851973 GOS851973 GYO851973 HIK851973 HSG851973 ICC851973 ILY851973 IVU851973 JFQ851973 JPM851973 JZI851973 KJE851973 KTA851973 LCW851973 LMS851973 LWO851973 MGK851973 MQG851973 NAC851973 NJY851973 NTU851973 ODQ851973 ONM851973 OXI851973 PHE851973 PRA851973 QAW851973 QKS851973 QUO851973 REK851973 ROG851973 RYC851973 SHY851973 SRU851973 TBQ851973 TLM851973 TVI851973 UFE851973 UPA851973 UYW851973 VIS851973 VSO851973 WCK851973 WMG851973 WWC851973 U917509 JQ917509 TM917509 ADI917509 ANE917509 AXA917509 BGW917509 BQS917509 CAO917509 CKK917509 CUG917509 DEC917509 DNY917509 DXU917509 EHQ917509 ERM917509 FBI917509 FLE917509 FVA917509 GEW917509 GOS917509 GYO917509 HIK917509 HSG917509 ICC917509 ILY917509 IVU917509 JFQ917509 JPM917509 JZI917509 KJE917509 KTA917509 LCW917509 LMS917509 LWO917509 MGK917509 MQG917509 NAC917509 NJY917509 NTU917509 ODQ917509 ONM917509 OXI917509 PHE917509 PRA917509 QAW917509 QKS917509 QUO917509 REK917509 ROG917509 RYC917509 SHY917509 SRU917509 TBQ917509 TLM917509 TVI917509 UFE917509 UPA917509 UYW917509 VIS917509 VSO917509 WCK917509 WMG917509 WWC917509 U983045 JQ983045 TM983045 ADI983045 ANE983045 AXA983045 BGW983045 BQS983045 CAO983045 CKK983045 CUG983045 DEC983045 DNY983045 DXU983045 EHQ983045 ERM983045 FBI983045 FLE983045 FVA983045 GEW983045 GOS983045 GYO983045 HIK983045 HSG983045 ICC983045 ILY983045 IVU983045 JFQ983045 JPM983045 JZI983045 KJE983045 KTA983045 LCW983045 LMS983045 LWO983045 MGK983045 MQG983045 NAC983045 NJY983045 NTU983045 ODQ983045 ONM983045 OXI983045 PHE983045 PRA983045 QAW983045 QKS983045 QUO983045 REK983045 ROG983045 RYC983045 SHY983045 SRU983045 TBQ983045 TLM983045 TVI983045 UFE983045 UPA983045 UYW983045 VIS983045 VSO983045 WCK983045 WMG983045 WWC983045 M8 JI8 TE8 ADA8 AMW8 AWS8 BGO8 BQK8 CAG8 CKC8 CTY8 DDU8 DNQ8 DXM8 EHI8 ERE8 FBA8 FKW8 FUS8 GEO8 GOK8 GYG8 HIC8 HRY8 IBU8 ILQ8 IVM8 JFI8 JPE8 JZA8 KIW8 KSS8 LCO8 LMK8 LWG8 MGC8 MPY8 MZU8 NJQ8 NTM8 ODI8 ONE8 OXA8 PGW8 PQS8 QAO8 QKK8 QUG8 REC8 RNY8 RXU8 SHQ8 SRM8 TBI8 TLE8 TVA8 UEW8 UOS8 UYO8 VIK8 VSG8 WCC8 WLY8 WVU8 M65545 JI65545 TE65545 ADA65545 AMW65545 AWS65545 BGO65545 BQK65545 CAG65545 CKC65545 CTY65545 DDU65545 DNQ65545 DXM65545 EHI65545 ERE65545 FBA65545 FKW65545 FUS65545 GEO65545 GOK65545 GYG65545 HIC65545 HRY65545 IBU65545 ILQ65545 IVM65545 JFI65545 JPE65545 JZA65545 KIW65545 KSS65545 LCO65545 LMK65545 LWG65545 MGC65545 MPY65545 MZU65545 NJQ65545 NTM65545 ODI65545 ONE65545 OXA65545 PGW65545 PQS65545 QAO65545 QKK65545 QUG65545 REC65545 RNY65545 RXU65545 SHQ65545 SRM65545 TBI65545 TLE65545 TVA65545 UEW65545 UOS65545 UYO65545 VIK65545 VSG65545 WCC65545 WLY65545 WVU65545 M131081 JI131081 TE131081 ADA131081 AMW131081 AWS131081 BGO131081 BQK131081 CAG131081 CKC131081 CTY131081 DDU131081 DNQ131081 DXM131081 EHI131081 ERE131081 FBA131081 FKW131081 FUS131081 GEO131081 GOK131081 GYG131081 HIC131081 HRY131081 IBU131081 ILQ131081 IVM131081 JFI131081 JPE131081 JZA131081 KIW131081 KSS131081 LCO131081 LMK131081 LWG131081 MGC131081 MPY131081 MZU131081 NJQ131081 NTM131081 ODI131081 ONE131081 OXA131081 PGW131081 PQS131081 QAO131081 QKK131081 QUG131081 REC131081 RNY131081 RXU131081 SHQ131081 SRM131081 TBI131081 TLE131081 TVA131081 UEW131081 UOS131081 UYO131081 VIK131081 VSG131081 WCC131081 WLY131081 WVU131081 M196617 JI196617 TE196617 ADA196617 AMW196617 AWS196617 BGO196617 BQK196617 CAG196617 CKC196617 CTY196617 DDU196617 DNQ196617 DXM196617 EHI196617 ERE196617 FBA196617 FKW196617 FUS196617 GEO196617 GOK196617 GYG196617 HIC196617 HRY196617 IBU196617 ILQ196617 IVM196617 JFI196617 JPE196617 JZA196617 KIW196617 KSS196617 LCO196617 LMK196617 LWG196617 MGC196617 MPY196617 MZU196617 NJQ196617 NTM196617 ODI196617 ONE196617 OXA196617 PGW196617 PQS196617 QAO196617 QKK196617 QUG196617 REC196617 RNY196617 RXU196617 SHQ196617 SRM196617 TBI196617 TLE196617 TVA196617 UEW196617 UOS196617 UYO196617 VIK196617 VSG196617 WCC196617 WLY196617 WVU196617 M262153 JI262153 TE262153 ADA262153 AMW262153 AWS262153 BGO262153 BQK262153 CAG262153 CKC262153 CTY262153 DDU262153 DNQ262153 DXM262153 EHI262153 ERE262153 FBA262153 FKW262153 FUS262153 GEO262153 GOK262153 GYG262153 HIC262153 HRY262153 IBU262153 ILQ262153 IVM262153 JFI262153 JPE262153 JZA262153 KIW262153 KSS262153 LCO262153 LMK262153 LWG262153 MGC262153 MPY262153 MZU262153 NJQ262153 NTM262153 ODI262153 ONE262153 OXA262153 PGW262153 PQS262153 QAO262153 QKK262153 QUG262153 REC262153 RNY262153 RXU262153 SHQ262153 SRM262153 TBI262153 TLE262153 TVA262153 UEW262153 UOS262153 UYO262153 VIK262153 VSG262153 WCC262153 WLY262153 WVU262153 M327689 JI327689 TE327689 ADA327689 AMW327689 AWS327689 BGO327689 BQK327689 CAG327689 CKC327689 CTY327689 DDU327689 DNQ327689 DXM327689 EHI327689 ERE327689 FBA327689 FKW327689 FUS327689 GEO327689 GOK327689 GYG327689 HIC327689 HRY327689 IBU327689 ILQ327689 IVM327689 JFI327689 JPE327689 JZA327689 KIW327689 KSS327689 LCO327689 LMK327689 LWG327689 MGC327689 MPY327689 MZU327689 NJQ327689 NTM327689 ODI327689 ONE327689 OXA327689 PGW327689 PQS327689 QAO327689 QKK327689 QUG327689 REC327689 RNY327689 RXU327689 SHQ327689 SRM327689 TBI327689 TLE327689 TVA327689 UEW327689 UOS327689 UYO327689 VIK327689 VSG327689 WCC327689 WLY327689 WVU327689 M393225 JI393225 TE393225 ADA393225 AMW393225 AWS393225 BGO393225 BQK393225 CAG393225 CKC393225 CTY393225 DDU393225 DNQ393225 DXM393225 EHI393225 ERE393225 FBA393225 FKW393225 FUS393225 GEO393225 GOK393225 GYG393225 HIC393225 HRY393225 IBU393225 ILQ393225 IVM393225 JFI393225 JPE393225 JZA393225 KIW393225 KSS393225 LCO393225 LMK393225 LWG393225 MGC393225 MPY393225 MZU393225 NJQ393225 NTM393225 ODI393225 ONE393225 OXA393225 PGW393225 PQS393225 QAO393225 QKK393225 QUG393225 REC393225 RNY393225 RXU393225 SHQ393225 SRM393225 TBI393225 TLE393225 TVA393225 UEW393225 UOS393225 UYO393225 VIK393225 VSG393225 WCC393225 WLY393225 WVU393225 M458761 JI458761 TE458761 ADA458761 AMW458761 AWS458761 BGO458761 BQK458761 CAG458761 CKC458761 CTY458761 DDU458761 DNQ458761 DXM458761 EHI458761 ERE458761 FBA458761 FKW458761 FUS458761 GEO458761 GOK458761 GYG458761 HIC458761 HRY458761 IBU458761 ILQ458761 IVM458761 JFI458761 JPE458761 JZA458761 KIW458761 KSS458761 LCO458761 LMK458761 LWG458761 MGC458761 MPY458761 MZU458761 NJQ458761 NTM458761 ODI458761 ONE458761 OXA458761 PGW458761 PQS458761 QAO458761 QKK458761 QUG458761 REC458761 RNY458761 RXU458761 SHQ458761 SRM458761 TBI458761 TLE458761 TVA458761 UEW458761 UOS458761 UYO458761 VIK458761 VSG458761 WCC458761 WLY458761 WVU458761 M524297 JI524297 TE524297 ADA524297 AMW524297 AWS524297 BGO524297 BQK524297 CAG524297 CKC524297 CTY524297 DDU524297 DNQ524297 DXM524297 EHI524297 ERE524297 FBA524297 FKW524297 FUS524297 GEO524297 GOK524297 GYG524297 HIC524297 HRY524297 IBU524297 ILQ524297 IVM524297 JFI524297 JPE524297 JZA524297 KIW524297 KSS524297 LCO524297 LMK524297 LWG524297 MGC524297 MPY524297 MZU524297 NJQ524297 NTM524297 ODI524297 ONE524297 OXA524297 PGW524297 PQS524297 QAO524297 QKK524297 QUG524297 REC524297 RNY524297 RXU524297 SHQ524297 SRM524297 TBI524297 TLE524297 TVA524297 UEW524297 UOS524297 UYO524297 VIK524297 VSG524297 WCC524297 WLY524297 WVU524297 M589833 JI589833 TE589833 ADA589833 AMW589833 AWS589833 BGO589833 BQK589833 CAG589833 CKC589833 CTY589833 DDU589833 DNQ589833 DXM589833 EHI589833 ERE589833 FBA589833 FKW589833 FUS589833 GEO589833 GOK589833 GYG589833 HIC589833 HRY589833 IBU589833 ILQ589833 IVM589833 JFI589833 JPE589833 JZA589833 KIW589833 KSS589833 LCO589833 LMK589833 LWG589833 MGC589833 MPY589833 MZU589833 NJQ589833 NTM589833 ODI589833 ONE589833 OXA589833 PGW589833 PQS589833 QAO589833 QKK589833 QUG589833 REC589833 RNY589833 RXU589833 SHQ589833 SRM589833 TBI589833 TLE589833 TVA589833 UEW589833 UOS589833 UYO589833 VIK589833 VSG589833 WCC589833 WLY589833 WVU589833 M655369 JI655369 TE655369 ADA655369 AMW655369 AWS655369 BGO655369 BQK655369 CAG655369 CKC655369 CTY655369 DDU655369 DNQ655369 DXM655369 EHI655369 ERE655369 FBA655369 FKW655369 FUS655369 GEO655369 GOK655369 GYG655369 HIC655369 HRY655369 IBU655369 ILQ655369 IVM655369 JFI655369 JPE655369 JZA655369 KIW655369 KSS655369 LCO655369 LMK655369 LWG655369 MGC655369 MPY655369 MZU655369 NJQ655369 NTM655369 ODI655369 ONE655369 OXA655369 PGW655369 PQS655369 QAO655369 QKK655369 QUG655369 REC655369 RNY655369 RXU655369 SHQ655369 SRM655369 TBI655369 TLE655369 TVA655369 UEW655369 UOS655369 UYO655369 VIK655369 VSG655369 WCC655369 WLY655369 WVU655369 M720905 JI720905 TE720905 ADA720905 AMW720905 AWS720905 BGO720905 BQK720905 CAG720905 CKC720905 CTY720905 DDU720905 DNQ720905 DXM720905 EHI720905 ERE720905 FBA720905 FKW720905 FUS720905 GEO720905 GOK720905 GYG720905 HIC720905 HRY720905 IBU720905 ILQ720905 IVM720905 JFI720905 JPE720905 JZA720905 KIW720905 KSS720905 LCO720905 LMK720905 LWG720905 MGC720905 MPY720905 MZU720905 NJQ720905 NTM720905 ODI720905 ONE720905 OXA720905 PGW720905 PQS720905 QAO720905 QKK720905 QUG720905 REC720905 RNY720905 RXU720905 SHQ720905 SRM720905 TBI720905 TLE720905 TVA720905 UEW720905 UOS720905 UYO720905 VIK720905 VSG720905 WCC720905 WLY720905 WVU720905 M786441 JI786441 TE786441 ADA786441 AMW786441 AWS786441 BGO786441 BQK786441 CAG786441 CKC786441 CTY786441 DDU786441 DNQ786441 DXM786441 EHI786441 ERE786441 FBA786441 FKW786441 FUS786441 GEO786441 GOK786441 GYG786441 HIC786441 HRY786441 IBU786441 ILQ786441 IVM786441 JFI786441 JPE786441 JZA786441 KIW786441 KSS786441 LCO786441 LMK786441 LWG786441 MGC786441 MPY786441 MZU786441 NJQ786441 NTM786441 ODI786441 ONE786441 OXA786441 PGW786441 PQS786441 QAO786441 QKK786441 QUG786441 REC786441 RNY786441 RXU786441 SHQ786441 SRM786441 TBI786441 TLE786441 TVA786441 UEW786441 UOS786441 UYO786441 VIK786441 VSG786441 WCC786441 WLY786441 WVU786441 M851977 JI851977 TE851977 ADA851977 AMW851977 AWS851977 BGO851977 BQK851977 CAG851977 CKC851977 CTY851977 DDU851977 DNQ851977 DXM851977 EHI851977 ERE851977 FBA851977 FKW851977 FUS851977 GEO851977 GOK851977 GYG851977 HIC851977 HRY851977 IBU851977 ILQ851977 IVM851977 JFI851977 JPE851977 JZA851977 KIW851977 KSS851977 LCO851977 LMK851977 LWG851977 MGC851977 MPY851977 MZU851977 NJQ851977 NTM851977 ODI851977 ONE851977 OXA851977 PGW851977 PQS851977 QAO851977 QKK851977 QUG851977 REC851977 RNY851977 RXU851977 SHQ851977 SRM851977 TBI851977 TLE851977 TVA851977 UEW851977 UOS851977 UYO851977 VIK851977 VSG851977 WCC851977 WLY851977 WVU851977 M917513 JI917513 TE917513 ADA917513 AMW917513 AWS917513 BGO917513 BQK917513 CAG917513 CKC917513 CTY917513 DDU917513 DNQ917513 DXM917513 EHI917513 ERE917513 FBA917513 FKW917513 FUS917513 GEO917513 GOK917513 GYG917513 HIC917513 HRY917513 IBU917513 ILQ917513 IVM917513 JFI917513 JPE917513 JZA917513 KIW917513 KSS917513 LCO917513 LMK917513 LWG917513 MGC917513 MPY917513 MZU917513 NJQ917513 NTM917513 ODI917513 ONE917513 OXA917513 PGW917513 PQS917513 QAO917513 QKK917513 QUG917513 REC917513 RNY917513 RXU917513 SHQ917513 SRM917513 TBI917513 TLE917513 TVA917513 UEW917513 UOS917513 UYO917513 VIK917513 VSG917513 WCC917513 WLY917513 WVU917513 M983049 JI983049 TE983049 ADA983049 AMW983049 AWS983049 BGO983049 BQK983049 CAG983049 CKC983049 CTY983049 DDU983049 DNQ983049 DXM983049 EHI983049 ERE983049 FBA983049 FKW983049 FUS983049 GEO983049 GOK983049 GYG983049 HIC983049 HRY983049 IBU983049 ILQ983049 IVM983049 JFI983049 JPE983049 JZA983049 KIW983049 KSS983049 LCO983049 LMK983049 LWG983049 MGC983049 MPY983049 MZU983049 NJQ983049 NTM983049 ODI983049 ONE983049 OXA983049 PGW983049 PQS983049 QAO983049 QKK983049 QUG983049 REC983049 RNY983049 RXU983049 SHQ983049 SRM983049 TBI983049 TLE983049 TVA983049 UEW983049 UOS983049 UYO983049 VIK983049 VSG983049 WCC983049 WLY983049 WVU983049 U8 JQ8 TM8 ADI8 ANE8 AXA8 BGW8 BQS8 CAO8 CKK8 CUG8 DEC8 DNY8 DXU8 EHQ8 ERM8 FBI8 FLE8 FVA8 GEW8 GOS8 GYO8 HIK8 HSG8 ICC8 ILY8 IVU8 JFQ8 JPM8 JZI8 KJE8 KTA8 LCW8 LMS8 LWO8 MGK8 MQG8 NAC8 NJY8 NTU8 ODQ8 ONM8 OXI8 PHE8 PRA8 QAW8 QKS8 QUO8 REK8 ROG8 RYC8 SHY8 SRU8 TBQ8 TLM8 TVI8 UFE8 UPA8 UYW8 VIS8 VSO8 WCK8 WMG8 WWC8 U65545 JQ65545 TM65545 ADI65545 ANE65545 AXA65545 BGW65545 BQS65545 CAO65545 CKK65545 CUG65545 DEC65545 DNY65545 DXU65545 EHQ65545 ERM65545 FBI65545 FLE65545 FVA65545 GEW65545 GOS65545 GYO65545 HIK65545 HSG65545 ICC65545 ILY65545 IVU65545 JFQ65545 JPM65545 JZI65545 KJE65545 KTA65545 LCW65545 LMS65545 LWO65545 MGK65545 MQG65545 NAC65545 NJY65545 NTU65545 ODQ65545 ONM65545 OXI65545 PHE65545 PRA65545 QAW65545 QKS65545 QUO65545 REK65545 ROG65545 RYC65545 SHY65545 SRU65545 TBQ65545 TLM65545 TVI65545 UFE65545 UPA65545 UYW65545 VIS65545 VSO65545 WCK65545 WMG65545 WWC65545 U131081 JQ131081 TM131081 ADI131081 ANE131081 AXA131081 BGW131081 BQS131081 CAO131081 CKK131081 CUG131081 DEC131081 DNY131081 DXU131081 EHQ131081 ERM131081 FBI131081 FLE131081 FVA131081 GEW131081 GOS131081 GYO131081 HIK131081 HSG131081 ICC131081 ILY131081 IVU131081 JFQ131081 JPM131081 JZI131081 KJE131081 KTA131081 LCW131081 LMS131081 LWO131081 MGK131081 MQG131081 NAC131081 NJY131081 NTU131081 ODQ131081 ONM131081 OXI131081 PHE131081 PRA131081 QAW131081 QKS131081 QUO131081 REK131081 ROG131081 RYC131081 SHY131081 SRU131081 TBQ131081 TLM131081 TVI131081 UFE131081 UPA131081 UYW131081 VIS131081 VSO131081 WCK131081 WMG131081 WWC131081 U196617 JQ196617 TM196617 ADI196617 ANE196617 AXA196617 BGW196617 BQS196617 CAO196617 CKK196617 CUG196617 DEC196617 DNY196617 DXU196617 EHQ196617 ERM196617 FBI196617 FLE196617 FVA196617 GEW196617 GOS196617 GYO196617 HIK196617 HSG196617 ICC196617 ILY196617 IVU196617 JFQ196617 JPM196617 JZI196617 KJE196617 KTA196617 LCW196617 LMS196617 LWO196617 MGK196617 MQG196617 NAC196617 NJY196617 NTU196617 ODQ196617 ONM196617 OXI196617 PHE196617 PRA196617 QAW196617 QKS196617 QUO196617 REK196617 ROG196617 RYC196617 SHY196617 SRU196617 TBQ196617 TLM196617 TVI196617 UFE196617 UPA196617 UYW196617 VIS196617 VSO196617 WCK196617 WMG196617 WWC196617 U262153 JQ262153 TM262153 ADI262153 ANE262153 AXA262153 BGW262153 BQS262153 CAO262153 CKK262153 CUG262153 DEC262153 DNY262153 DXU262153 EHQ262153 ERM262153 FBI262153 FLE262153 FVA262153 GEW262153 GOS262153 GYO262153 HIK262153 HSG262153 ICC262153 ILY262153 IVU262153 JFQ262153 JPM262153 JZI262153 KJE262153 KTA262153 LCW262153 LMS262153 LWO262153 MGK262153 MQG262153 NAC262153 NJY262153 NTU262153 ODQ262153 ONM262153 OXI262153 PHE262153 PRA262153 QAW262153 QKS262153 QUO262153 REK262153 ROG262153 RYC262153 SHY262153 SRU262153 TBQ262153 TLM262153 TVI262153 UFE262153 UPA262153 UYW262153 VIS262153 VSO262153 WCK262153 WMG262153 WWC262153 U327689 JQ327689 TM327689 ADI327689 ANE327689 AXA327689 BGW327689 BQS327689 CAO327689 CKK327689 CUG327689 DEC327689 DNY327689 DXU327689 EHQ327689 ERM327689 FBI327689 FLE327689 FVA327689 GEW327689 GOS327689 GYO327689 HIK327689 HSG327689 ICC327689 ILY327689 IVU327689 JFQ327689 JPM327689 JZI327689 KJE327689 KTA327689 LCW327689 LMS327689 LWO327689 MGK327689 MQG327689 NAC327689 NJY327689 NTU327689 ODQ327689 ONM327689 OXI327689 PHE327689 PRA327689 QAW327689 QKS327689 QUO327689 REK327689 ROG327689 RYC327689 SHY327689 SRU327689 TBQ327689 TLM327689 TVI327689 UFE327689 UPA327689 UYW327689 VIS327689 VSO327689 WCK327689 WMG327689 WWC327689 U393225 JQ393225 TM393225 ADI393225 ANE393225 AXA393225 BGW393225 BQS393225 CAO393225 CKK393225 CUG393225 DEC393225 DNY393225 DXU393225 EHQ393225 ERM393225 FBI393225 FLE393225 FVA393225 GEW393225 GOS393225 GYO393225 HIK393225 HSG393225 ICC393225 ILY393225 IVU393225 JFQ393225 JPM393225 JZI393225 KJE393225 KTA393225 LCW393225 LMS393225 LWO393225 MGK393225 MQG393225 NAC393225 NJY393225 NTU393225 ODQ393225 ONM393225 OXI393225 PHE393225 PRA393225 QAW393225 QKS393225 QUO393225 REK393225 ROG393225 RYC393225 SHY393225 SRU393225 TBQ393225 TLM393225 TVI393225 UFE393225 UPA393225 UYW393225 VIS393225 VSO393225 WCK393225 WMG393225 WWC393225 U458761 JQ458761 TM458761 ADI458761 ANE458761 AXA458761 BGW458761 BQS458761 CAO458761 CKK458761 CUG458761 DEC458761 DNY458761 DXU458761 EHQ458761 ERM458761 FBI458761 FLE458761 FVA458761 GEW458761 GOS458761 GYO458761 HIK458761 HSG458761 ICC458761 ILY458761 IVU458761 JFQ458761 JPM458761 JZI458761 KJE458761 KTA458761 LCW458761 LMS458761 LWO458761 MGK458761 MQG458761 NAC458761 NJY458761 NTU458761 ODQ458761 ONM458761 OXI458761 PHE458761 PRA458761 QAW458761 QKS458761 QUO458761 REK458761 ROG458761 RYC458761 SHY458761 SRU458761 TBQ458761 TLM458761 TVI458761 UFE458761 UPA458761 UYW458761 VIS458761 VSO458761 WCK458761 WMG458761 WWC458761 U524297 JQ524297 TM524297 ADI524297 ANE524297 AXA524297 BGW524297 BQS524297 CAO524297 CKK524297 CUG524297 DEC524297 DNY524297 DXU524297 EHQ524297 ERM524297 FBI524297 FLE524297 FVA524297 GEW524297 GOS524297 GYO524297 HIK524297 HSG524297 ICC524297 ILY524297 IVU524297 JFQ524297 JPM524297 JZI524297 KJE524297 KTA524297 LCW524297 LMS524297 LWO524297 MGK524297 MQG524297 NAC524297 NJY524297 NTU524297 ODQ524297 ONM524297 OXI524297 PHE524297 PRA524297 QAW524297 QKS524297 QUO524297 REK524297 ROG524297 RYC524297 SHY524297 SRU524297 TBQ524297 TLM524297 TVI524297 UFE524297 UPA524297 UYW524297 VIS524297 VSO524297 WCK524297 WMG524297 WWC524297 U589833 JQ589833 TM589833 ADI589833 ANE589833 AXA589833 BGW589833 BQS589833 CAO589833 CKK589833 CUG589833 DEC589833 DNY589833 DXU589833 EHQ589833 ERM589833 FBI589833 FLE589833 FVA589833 GEW589833 GOS589833 GYO589833 HIK589833 HSG589833 ICC589833 ILY589833 IVU589833 JFQ589833 JPM589833 JZI589833 KJE589833 KTA589833 LCW589833 LMS589833 LWO589833 MGK589833 MQG589833 NAC589833 NJY589833 NTU589833 ODQ589833 ONM589833 OXI589833 PHE589833 PRA589833 QAW589833 QKS589833 QUO589833 REK589833 ROG589833 RYC589833 SHY589833 SRU589833 TBQ589833 TLM589833 TVI589833 UFE589833 UPA589833 UYW589833 VIS589833 VSO589833 WCK589833 WMG589833 WWC589833 U655369 JQ655369 TM655369 ADI655369 ANE655369 AXA655369 BGW655369 BQS655369 CAO655369 CKK655369 CUG655369 DEC655369 DNY655369 DXU655369 EHQ655369 ERM655369 FBI655369 FLE655369 FVA655369 GEW655369 GOS655369 GYO655369 HIK655369 HSG655369 ICC655369 ILY655369 IVU655369 JFQ655369 JPM655369 JZI655369 KJE655369 KTA655369 LCW655369 LMS655369 LWO655369 MGK655369 MQG655369 NAC655369 NJY655369 NTU655369 ODQ655369 ONM655369 OXI655369 PHE655369 PRA655369 QAW655369 QKS655369 QUO655369 REK655369 ROG655369 RYC655369 SHY655369 SRU655369 TBQ655369 TLM655369 TVI655369 UFE655369 UPA655369 UYW655369 VIS655369 VSO655369 WCK655369 WMG655369 WWC655369 U720905 JQ720905 TM720905 ADI720905 ANE720905 AXA720905 BGW720905 BQS720905 CAO720905 CKK720905 CUG720905 DEC720905 DNY720905 DXU720905 EHQ720905 ERM720905 FBI720905 FLE720905 FVA720905 GEW720905 GOS720905 GYO720905 HIK720905 HSG720905 ICC720905 ILY720905 IVU720905 JFQ720905 JPM720905 JZI720905 KJE720905 KTA720905 LCW720905 LMS720905 LWO720905 MGK720905 MQG720905 NAC720905 NJY720905 NTU720905 ODQ720905 ONM720905 OXI720905 PHE720905 PRA720905 QAW720905 QKS720905 QUO720905 REK720905 ROG720905 RYC720905 SHY720905 SRU720905 TBQ720905 TLM720905 TVI720905 UFE720905 UPA720905 UYW720905 VIS720905 VSO720905 WCK720905 WMG720905 WWC720905 U786441 JQ786441 TM786441 ADI786441 ANE786441 AXA786441 BGW786441 BQS786441 CAO786441 CKK786441 CUG786441 DEC786441 DNY786441 DXU786441 EHQ786441 ERM786441 FBI786441 FLE786441 FVA786441 GEW786441 GOS786441 GYO786441 HIK786441 HSG786441 ICC786441 ILY786441 IVU786441 JFQ786441 JPM786441 JZI786441 KJE786441 KTA786441 LCW786441 LMS786441 LWO786441 MGK786441 MQG786441 NAC786441 NJY786441 NTU786441 ODQ786441 ONM786441 OXI786441 PHE786441 PRA786441 QAW786441 QKS786441 QUO786441 REK786441 ROG786441 RYC786441 SHY786441 SRU786441 TBQ786441 TLM786441 TVI786441 UFE786441 UPA786441 UYW786441 VIS786441 VSO786441 WCK786441 WMG786441 WWC786441 U851977 JQ851977 TM851977 ADI851977 ANE851977 AXA851977 BGW851977 BQS851977 CAO851977 CKK851977 CUG851977 DEC851977 DNY851977 DXU851977 EHQ851977 ERM851977 FBI851977 FLE851977 FVA851977 GEW851977 GOS851977 GYO851977 HIK851977 HSG851977 ICC851977 ILY851977 IVU851977 JFQ851977 JPM851977 JZI851977 KJE851977 KTA851977 LCW851977 LMS851977 LWO851977 MGK851977 MQG851977 NAC851977 NJY851977 NTU851977 ODQ851977 ONM851977 OXI851977 PHE851977 PRA851977 QAW851977 QKS851977 QUO851977 REK851977 ROG851977 RYC851977 SHY851977 SRU851977 TBQ851977 TLM851977 TVI851977 UFE851977 UPA851977 UYW851977 VIS851977 VSO851977 WCK851977 WMG851977 WWC851977 U917513 JQ917513 TM917513 ADI917513 ANE917513 AXA917513 BGW917513 BQS917513 CAO917513 CKK917513 CUG917513 DEC917513 DNY917513 DXU917513 EHQ917513 ERM917513 FBI917513 FLE917513 FVA917513 GEW917513 GOS917513 GYO917513 HIK917513 HSG917513 ICC917513 ILY917513 IVU917513 JFQ917513 JPM917513 JZI917513 KJE917513 KTA917513 LCW917513 LMS917513 LWO917513 MGK917513 MQG917513 NAC917513 NJY917513 NTU917513 ODQ917513 ONM917513 OXI917513 PHE917513 PRA917513 QAW917513 QKS917513 QUO917513 REK917513 ROG917513 RYC917513 SHY917513 SRU917513 TBQ917513 TLM917513 TVI917513 UFE917513 UPA917513 UYW917513 VIS917513 VSO917513 WCK917513 WMG917513 WWC917513 U983049 JQ983049 TM983049 ADI983049 ANE983049 AXA983049 BGW983049 BQS983049 CAO983049 CKK983049 CUG983049 DEC983049 DNY983049 DXU983049 EHQ983049 ERM983049 FBI983049 FLE983049 FVA983049 GEW983049 GOS983049 GYO983049 HIK983049 HSG983049 ICC983049 ILY983049 IVU983049 JFQ983049 JPM983049 JZI983049 KJE983049 KTA983049 LCW983049 LMS983049 LWO983049 MGK983049 MQG983049 NAC983049 NJY983049 NTU983049 ODQ983049 ONM983049 OXI983049 PHE983049 PRA983049 QAW983049 QKS983049 QUO983049 REK983049 ROG983049 RYC983049 SHY983049 SRU983049 TBQ983049 TLM983049 TVI983049 UFE983049 UPA983049 UYW983049 VIS983049 VSO983049 WCK983049 WMG983049 WWC983049 WVY983045 JI3 TE3 ADA3 AMW3 AWS3 BGO3 BQK3 CAG3 CKC3 CTY3 DDU3 DNQ3 DXM3 EHI3 ERE3 FBA3 FKW3 FUS3 GEO3 GOK3 GYG3 HIC3 HRY3 IBU3 ILQ3 IVM3 JFI3 JPE3 JZA3 KIW3 KSS3 LCO3 LMK3 LWG3 MGC3 MPY3 MZU3 NJQ3 NTM3 ODI3 ONE3 OXA3 PGW3 PQS3 QAO3 QKK3 QUG3 REC3 RNY3 RXU3 SHQ3 SRM3 TBI3 TLE3 TVA3 UEW3 UOS3 UYO3 VIK3 VSG3 WCC3 WLY3 WVU3 M65541 JI65541 TE65541 ADA65541 AMW65541 AWS65541 BGO65541 BQK65541 CAG65541 CKC65541 CTY65541 DDU65541 DNQ65541 DXM65541 EHI65541 ERE65541 FBA65541 FKW65541 FUS65541 GEO65541 GOK65541 GYG65541 HIC65541 HRY65541 IBU65541 ILQ65541 IVM65541 JFI65541 JPE65541 JZA65541 KIW65541 KSS65541 LCO65541 LMK65541 LWG65541 MGC65541 MPY65541 MZU65541 NJQ65541 NTM65541 ODI65541 ONE65541 OXA65541 PGW65541 PQS65541 QAO65541 QKK65541 QUG65541 REC65541 RNY65541 RXU65541 SHQ65541 SRM65541 TBI65541 TLE65541 TVA65541 UEW65541 UOS65541 UYO65541 VIK65541 VSG65541 WCC65541 WLY65541 WVU65541 M131077 JI131077 TE131077 ADA131077 AMW131077 AWS131077 BGO131077 BQK131077 CAG131077 CKC131077 CTY131077 DDU131077 DNQ131077 DXM131077 EHI131077 ERE131077 FBA131077 FKW131077 FUS131077 GEO131077 GOK131077 GYG131077 HIC131077 HRY131077 IBU131077 ILQ131077 IVM131077 JFI131077 JPE131077 JZA131077 KIW131077 KSS131077 LCO131077 LMK131077 LWG131077 MGC131077 MPY131077 MZU131077 NJQ131077 NTM131077 ODI131077 ONE131077 OXA131077 PGW131077 PQS131077 QAO131077 QKK131077 QUG131077 REC131077 RNY131077 RXU131077 SHQ131077 SRM131077 TBI131077 TLE131077 TVA131077 UEW131077 UOS131077 UYO131077 VIK131077 VSG131077 WCC131077 WLY131077 WVU131077 M196613 JI196613 TE196613 ADA196613 AMW196613 AWS196613 BGO196613 BQK196613 CAG196613 CKC196613 CTY196613 DDU196613 DNQ196613 DXM196613 EHI196613 ERE196613 FBA196613 FKW196613 FUS196613 GEO196613 GOK196613 GYG196613 HIC196613 HRY196613 IBU196613 ILQ196613 IVM196613 JFI196613 JPE196613 JZA196613 KIW196613 KSS196613 LCO196613 LMK196613 LWG196613 MGC196613 MPY196613 MZU196613 NJQ196613 NTM196613 ODI196613 ONE196613 OXA196613 PGW196613 PQS196613 QAO196613 QKK196613 QUG196613 REC196613 RNY196613 RXU196613 SHQ196613 SRM196613 TBI196613 TLE196613 TVA196613 UEW196613 UOS196613 UYO196613 VIK196613 VSG196613 WCC196613 WLY196613 WVU196613 M262149 JI262149 TE262149 ADA262149 AMW262149 AWS262149 BGO262149 BQK262149 CAG262149 CKC262149 CTY262149 DDU262149 DNQ262149 DXM262149 EHI262149 ERE262149 FBA262149 FKW262149 FUS262149 GEO262149 GOK262149 GYG262149 HIC262149 HRY262149 IBU262149 ILQ262149 IVM262149 JFI262149 JPE262149 JZA262149 KIW262149 KSS262149 LCO262149 LMK262149 LWG262149 MGC262149 MPY262149 MZU262149 NJQ262149 NTM262149 ODI262149 ONE262149 OXA262149 PGW262149 PQS262149 QAO262149 QKK262149 QUG262149 REC262149 RNY262149 RXU262149 SHQ262149 SRM262149 TBI262149 TLE262149 TVA262149 UEW262149 UOS262149 UYO262149 VIK262149 VSG262149 WCC262149 WLY262149 WVU262149 M327685 JI327685 TE327685 ADA327685 AMW327685 AWS327685 BGO327685 BQK327685 CAG327685 CKC327685 CTY327685 DDU327685 DNQ327685 DXM327685 EHI327685 ERE327685 FBA327685 FKW327685 FUS327685 GEO327685 GOK327685 GYG327685 HIC327685 HRY327685 IBU327685 ILQ327685 IVM327685 JFI327685 JPE327685 JZA327685 KIW327685 KSS327685 LCO327685 LMK327685 LWG327685 MGC327685 MPY327685 MZU327685 NJQ327685 NTM327685 ODI327685 ONE327685 OXA327685 PGW327685 PQS327685 QAO327685 QKK327685 QUG327685 REC327685 RNY327685 RXU327685 SHQ327685 SRM327685 TBI327685 TLE327685 TVA327685 UEW327685 UOS327685 UYO327685 VIK327685 VSG327685 WCC327685 WLY327685 WVU327685 M393221 JI393221 TE393221 ADA393221 AMW393221 AWS393221 BGO393221 BQK393221 CAG393221 CKC393221 CTY393221 DDU393221 DNQ393221 DXM393221 EHI393221 ERE393221 FBA393221 FKW393221 FUS393221 GEO393221 GOK393221 GYG393221 HIC393221 HRY393221 IBU393221 ILQ393221 IVM393221 JFI393221 JPE393221 JZA393221 KIW393221 KSS393221 LCO393221 LMK393221 LWG393221 MGC393221 MPY393221 MZU393221 NJQ393221 NTM393221 ODI393221 ONE393221 OXA393221 PGW393221 PQS393221 QAO393221 QKK393221 QUG393221 REC393221 RNY393221 RXU393221 SHQ393221 SRM393221 TBI393221 TLE393221 TVA393221 UEW393221 UOS393221 UYO393221 VIK393221 VSG393221 WCC393221 WLY393221 WVU393221 M458757 JI458757 TE458757 ADA458757 AMW458757 AWS458757 BGO458757 BQK458757 CAG458757 CKC458757 CTY458757 DDU458757 DNQ458757 DXM458757 EHI458757 ERE458757 FBA458757 FKW458757 FUS458757 GEO458757 GOK458757 GYG458757 HIC458757 HRY458757 IBU458757 ILQ458757 IVM458757 JFI458757 JPE458757 JZA458757 KIW458757 KSS458757 LCO458757 LMK458757 LWG458757 MGC458757 MPY458757 MZU458757 NJQ458757 NTM458757 ODI458757 ONE458757 OXA458757 PGW458757 PQS458757 QAO458757 QKK458757 QUG458757 REC458757 RNY458757 RXU458757 SHQ458757 SRM458757 TBI458757 TLE458757 TVA458757 UEW458757 UOS458757 UYO458757 VIK458757 VSG458757 WCC458757 WLY458757 WVU458757 M524293 JI524293 TE524293 ADA524293 AMW524293 AWS524293 BGO524293 BQK524293 CAG524293 CKC524293 CTY524293 DDU524293 DNQ524293 DXM524293 EHI524293 ERE524293 FBA524293 FKW524293 FUS524293 GEO524293 GOK524293 GYG524293 HIC524293 HRY524293 IBU524293 ILQ524293 IVM524293 JFI524293 JPE524293 JZA524293 KIW524293 KSS524293 LCO524293 LMK524293 LWG524293 MGC524293 MPY524293 MZU524293 NJQ524293 NTM524293 ODI524293 ONE524293 OXA524293 PGW524293 PQS524293 QAO524293 QKK524293 QUG524293 REC524293 RNY524293 RXU524293 SHQ524293 SRM524293 TBI524293 TLE524293 TVA524293 UEW524293 UOS524293 UYO524293 VIK524293 VSG524293 WCC524293 WLY524293 WVU524293 M589829 JI589829 TE589829 ADA589829 AMW589829 AWS589829 BGO589829 BQK589829 CAG589829 CKC589829 CTY589829 DDU589829 DNQ589829 DXM589829 EHI589829 ERE589829 FBA589829 FKW589829 FUS589829 GEO589829 GOK589829 GYG589829 HIC589829 HRY589829 IBU589829 ILQ589829 IVM589829 JFI589829 JPE589829 JZA589829 KIW589829 KSS589829 LCO589829 LMK589829 LWG589829 MGC589829 MPY589829 MZU589829 NJQ589829 NTM589829 ODI589829 ONE589829 OXA589829 PGW589829 PQS589829 QAO589829 QKK589829 QUG589829 REC589829 RNY589829 RXU589829 SHQ589829 SRM589829 TBI589829 TLE589829 TVA589829 UEW589829 UOS589829 UYO589829 VIK589829 VSG589829 WCC589829 WLY589829 WVU589829 M655365 JI655365 TE655365 ADA655365 AMW655365 AWS655365 BGO655365 BQK655365 CAG655365 CKC655365 CTY655365 DDU655365 DNQ655365 DXM655365 EHI655365 ERE655365 FBA655365 FKW655365 FUS655365 GEO655365 GOK655365 GYG655365 HIC655365 HRY655365 IBU655365 ILQ655365 IVM655365 JFI655365 JPE655365 JZA655365 KIW655365 KSS655365 LCO655365 LMK655365 LWG655365 MGC655365 MPY655365 MZU655365 NJQ655365 NTM655365 ODI655365 ONE655365 OXA655365 PGW655365 PQS655365 QAO655365 QKK655365 QUG655365 REC655365 RNY655365 RXU655365 SHQ655365 SRM655365 TBI655365 TLE655365 TVA655365 UEW655365 UOS655365 UYO655365 VIK655365 VSG655365 WCC655365 WLY655365 WVU655365 M720901 JI720901 TE720901 ADA720901 AMW720901 AWS720901 BGO720901 BQK720901 CAG720901 CKC720901 CTY720901 DDU720901 DNQ720901 DXM720901 EHI720901 ERE720901 FBA720901 FKW720901 FUS720901 GEO720901 GOK720901 GYG720901 HIC720901 HRY720901 IBU720901 ILQ720901 IVM720901 JFI720901 JPE720901 JZA720901 KIW720901 KSS720901 LCO720901 LMK720901 LWG720901 MGC720901 MPY720901 MZU720901 NJQ720901 NTM720901 ODI720901 ONE720901 OXA720901 PGW720901 PQS720901 QAO720901 QKK720901 QUG720901 REC720901 RNY720901 RXU720901 SHQ720901 SRM720901 TBI720901 TLE720901 TVA720901 UEW720901 UOS720901 UYO720901 VIK720901 VSG720901 WCC720901 WLY720901 WVU720901 M786437 JI786437 TE786437 ADA786437 AMW786437 AWS786437 BGO786437 BQK786437 CAG786437 CKC786437 CTY786437 DDU786437 DNQ786437 DXM786437 EHI786437 ERE786437 FBA786437 FKW786437 FUS786437 GEO786437 GOK786437 GYG786437 HIC786437 HRY786437 IBU786437 ILQ786437 IVM786437 JFI786437 JPE786437 JZA786437 KIW786437 KSS786437 LCO786437 LMK786437 LWG786437 MGC786437 MPY786437 MZU786437 NJQ786437 NTM786437 ODI786437 ONE786437 OXA786437 PGW786437 PQS786437 QAO786437 QKK786437 QUG786437 REC786437 RNY786437 RXU786437 SHQ786437 SRM786437 TBI786437 TLE786437 TVA786437 UEW786437 UOS786437 UYO786437 VIK786437 VSG786437 WCC786437 WLY786437 WVU786437 M851973 JI851973 TE851973 ADA851973 AMW851973 AWS851973 BGO851973 BQK851973 CAG851973 CKC851973 CTY851973 DDU851973 DNQ851973 DXM851973 EHI851973 ERE851973 FBA851973 FKW851973 FUS851973 GEO851973 GOK851973 GYG851973 HIC851973 HRY851973 IBU851973 ILQ851973 IVM851973 JFI851973 JPE851973 JZA851973 KIW851973 KSS851973 LCO851973 LMK851973 LWG851973 MGC851973 MPY851973 MZU851973 NJQ851973 NTM851973 ODI851973 ONE851973 OXA851973 PGW851973 PQS851973 QAO851973 QKK851973 QUG851973 REC851973 RNY851973 RXU851973 SHQ851973 SRM851973 TBI851973 TLE851973 TVA851973 UEW851973 UOS851973 UYO851973 VIK851973 VSG851973 WCC851973 WLY851973 WVU851973 M917509 JI917509 TE917509 ADA917509 AMW917509 AWS917509 BGO917509 BQK917509 CAG917509 CKC917509 CTY917509 DDU917509 DNQ917509 DXM917509 EHI917509 ERE917509 FBA917509 FKW917509 FUS917509 GEO917509 GOK917509 GYG917509 HIC917509 HRY917509 IBU917509 ILQ917509 IVM917509 JFI917509 JPE917509 JZA917509 KIW917509 KSS917509 LCO917509 LMK917509 LWG917509 MGC917509 MPY917509 MZU917509 NJQ917509 NTM917509 ODI917509 ONE917509 OXA917509 PGW917509 PQS917509 QAO917509 QKK917509 QUG917509 REC917509 RNY917509 RXU917509 SHQ917509 SRM917509 TBI917509 TLE917509 TVA917509 UEW917509 UOS917509 UYO917509 VIK917509 VSG917509 WCC917509 WLY917509 WVU917509 M983045 JI983045 TE983045 ADA983045 AMW983045 AWS983045 BGO983045 BQK983045 CAG983045 CKC983045 CTY983045 DDU983045 DNQ983045 DXM983045 EHI983045 ERE983045 FBA983045 FKW983045 FUS983045 GEO983045 GOK983045 GYG983045 HIC983045 HRY983045 IBU983045 ILQ983045 IVM983045 JFI983045 JPE983045 JZA983045 KIW983045 KSS983045 LCO983045 LMK983045 LWG983045 MGC983045 MPY983045 MZU983045 NJQ983045 NTM983045 ODI983045 ONE983045 OXA983045 PGW983045 PQS983045 QAO983045 QKK983045 QUG983045 REC983045 RNY983045 RXU983045 SHQ983045 SRM983045 TBI983045 TLE983045 TVA983045 UEW983045 UOS983045 UYO983045 VIK983045 VSG983045 WCC983045 WLY983045 WVU983045 U13 JQ13 TM13 ADI13 ANE13 AXA13 BGW13 BQS13 CAO13 CKK13 CUG13 DEC13 DNY13 DXU13 EHQ13 ERM13 FBI13 FLE13 FVA13 GEW13 GOS13 GYO13 HIK13 HSG13 ICC13 ILY13 IVU13 JFQ13 JPM13 JZI13 KJE13 KTA13 LCW13 LMS13 LWO13 MGK13 MQG13 NAC13 NJY13 NTU13 ODQ13 ONM13 OXI13 PHE13 PRA13 QAW13 QKS13 QUO13 REK13 ROG13 RYC13 SHY13 SRU13 TBQ13 TLM13 TVI13 UFE13 UPA13 UYW13 VIS13 VSO13 WCK13 WMG13 WWC13 U65549 JQ65549 TM65549 ADI65549 ANE65549 AXA65549 BGW65549 BQS65549 CAO65549 CKK65549 CUG65549 DEC65549 DNY65549 DXU65549 EHQ65549 ERM65549 FBI65549 FLE65549 FVA65549 GEW65549 GOS65549 GYO65549 HIK65549 HSG65549 ICC65549 ILY65549 IVU65549 JFQ65549 JPM65549 JZI65549 KJE65549 KTA65549 LCW65549 LMS65549 LWO65549 MGK65549 MQG65549 NAC65549 NJY65549 NTU65549 ODQ65549 ONM65549 OXI65549 PHE65549 PRA65549 QAW65549 QKS65549 QUO65549 REK65549 ROG65549 RYC65549 SHY65549 SRU65549 TBQ65549 TLM65549 TVI65549 UFE65549 UPA65549 UYW65549 VIS65549 VSO65549 WCK65549 WMG65549 WWC65549 U131085 JQ131085 TM131085 ADI131085 ANE131085 AXA131085 BGW131085 BQS131085 CAO131085 CKK131085 CUG131085 DEC131085 DNY131085 DXU131085 EHQ131085 ERM131085 FBI131085 FLE131085 FVA131085 GEW131085 GOS131085 GYO131085 HIK131085 HSG131085 ICC131085 ILY131085 IVU131085 JFQ131085 JPM131085 JZI131085 KJE131085 KTA131085 LCW131085 LMS131085 LWO131085 MGK131085 MQG131085 NAC131085 NJY131085 NTU131085 ODQ131085 ONM131085 OXI131085 PHE131085 PRA131085 QAW131085 QKS131085 QUO131085 REK131085 ROG131085 RYC131085 SHY131085 SRU131085 TBQ131085 TLM131085 TVI131085 UFE131085 UPA131085 UYW131085 VIS131085 VSO131085 WCK131085 WMG131085 WWC131085 U196621 JQ196621 TM196621 ADI196621 ANE196621 AXA196621 BGW196621 BQS196621 CAO196621 CKK196621 CUG196621 DEC196621 DNY196621 DXU196621 EHQ196621 ERM196621 FBI196621 FLE196621 FVA196621 GEW196621 GOS196621 GYO196621 HIK196621 HSG196621 ICC196621 ILY196621 IVU196621 JFQ196621 JPM196621 JZI196621 KJE196621 KTA196621 LCW196621 LMS196621 LWO196621 MGK196621 MQG196621 NAC196621 NJY196621 NTU196621 ODQ196621 ONM196621 OXI196621 PHE196621 PRA196621 QAW196621 QKS196621 QUO196621 REK196621 ROG196621 RYC196621 SHY196621 SRU196621 TBQ196621 TLM196621 TVI196621 UFE196621 UPA196621 UYW196621 VIS196621 VSO196621 WCK196621 WMG196621 WWC196621 U262157 JQ262157 TM262157 ADI262157 ANE262157 AXA262157 BGW262157 BQS262157 CAO262157 CKK262157 CUG262157 DEC262157 DNY262157 DXU262157 EHQ262157 ERM262157 FBI262157 FLE262157 FVA262157 GEW262157 GOS262157 GYO262157 HIK262157 HSG262157 ICC262157 ILY262157 IVU262157 JFQ262157 JPM262157 JZI262157 KJE262157 KTA262157 LCW262157 LMS262157 LWO262157 MGK262157 MQG262157 NAC262157 NJY262157 NTU262157 ODQ262157 ONM262157 OXI262157 PHE262157 PRA262157 QAW262157 QKS262157 QUO262157 REK262157 ROG262157 RYC262157 SHY262157 SRU262157 TBQ262157 TLM262157 TVI262157 UFE262157 UPA262157 UYW262157 VIS262157 VSO262157 WCK262157 WMG262157 WWC262157 U327693 JQ327693 TM327693 ADI327693 ANE327693 AXA327693 BGW327693 BQS327693 CAO327693 CKK327693 CUG327693 DEC327693 DNY327693 DXU327693 EHQ327693 ERM327693 FBI327693 FLE327693 FVA327693 GEW327693 GOS327693 GYO327693 HIK327693 HSG327693 ICC327693 ILY327693 IVU327693 JFQ327693 JPM327693 JZI327693 KJE327693 KTA327693 LCW327693 LMS327693 LWO327693 MGK327693 MQG327693 NAC327693 NJY327693 NTU327693 ODQ327693 ONM327693 OXI327693 PHE327693 PRA327693 QAW327693 QKS327693 QUO327693 REK327693 ROG327693 RYC327693 SHY327693 SRU327693 TBQ327693 TLM327693 TVI327693 UFE327693 UPA327693 UYW327693 VIS327693 VSO327693 WCK327693 WMG327693 WWC327693 U393229 JQ393229 TM393229 ADI393229 ANE393229 AXA393229 BGW393229 BQS393229 CAO393229 CKK393229 CUG393229 DEC393229 DNY393229 DXU393229 EHQ393229 ERM393229 FBI393229 FLE393229 FVA393229 GEW393229 GOS393229 GYO393229 HIK393229 HSG393229 ICC393229 ILY393229 IVU393229 JFQ393229 JPM393229 JZI393229 KJE393229 KTA393229 LCW393229 LMS393229 LWO393229 MGK393229 MQG393229 NAC393229 NJY393229 NTU393229 ODQ393229 ONM393229 OXI393229 PHE393229 PRA393229 QAW393229 QKS393229 QUO393229 REK393229 ROG393229 RYC393229 SHY393229 SRU393229 TBQ393229 TLM393229 TVI393229 UFE393229 UPA393229 UYW393229 VIS393229 VSO393229 WCK393229 WMG393229 WWC393229 U458765 JQ458765 TM458765 ADI458765 ANE458765 AXA458765 BGW458765 BQS458765 CAO458765 CKK458765 CUG458765 DEC458765 DNY458765 DXU458765 EHQ458765 ERM458765 FBI458765 FLE458765 FVA458765 GEW458765 GOS458765 GYO458765 HIK458765 HSG458765 ICC458765 ILY458765 IVU458765 JFQ458765 JPM458765 JZI458765 KJE458765 KTA458765 LCW458765 LMS458765 LWO458765 MGK458765 MQG458765 NAC458765 NJY458765 NTU458765 ODQ458765 ONM458765 OXI458765 PHE458765 PRA458765 QAW458765 QKS458765 QUO458765 REK458765 ROG458765 RYC458765 SHY458765 SRU458765 TBQ458765 TLM458765 TVI458765 UFE458765 UPA458765 UYW458765 VIS458765 VSO458765 WCK458765 WMG458765 WWC458765 U524301 JQ524301 TM524301 ADI524301 ANE524301 AXA524301 BGW524301 BQS524301 CAO524301 CKK524301 CUG524301 DEC524301 DNY524301 DXU524301 EHQ524301 ERM524301 FBI524301 FLE524301 FVA524301 GEW524301 GOS524301 GYO524301 HIK524301 HSG524301 ICC524301 ILY524301 IVU524301 JFQ524301 JPM524301 JZI524301 KJE524301 KTA524301 LCW524301 LMS524301 LWO524301 MGK524301 MQG524301 NAC524301 NJY524301 NTU524301 ODQ524301 ONM524301 OXI524301 PHE524301 PRA524301 QAW524301 QKS524301 QUO524301 REK524301 ROG524301 RYC524301 SHY524301 SRU524301 TBQ524301 TLM524301 TVI524301 UFE524301 UPA524301 UYW524301 VIS524301 VSO524301 WCK524301 WMG524301 WWC524301 U589837 JQ589837 TM589837 ADI589837 ANE589837 AXA589837 BGW589837 BQS589837 CAO589837 CKK589837 CUG589837 DEC589837 DNY589837 DXU589837 EHQ589837 ERM589837 FBI589837 FLE589837 FVA589837 GEW589837 GOS589837 GYO589837 HIK589837 HSG589837 ICC589837 ILY589837 IVU589837 JFQ589837 JPM589837 JZI589837 KJE589837 KTA589837 LCW589837 LMS589837 LWO589837 MGK589837 MQG589837 NAC589837 NJY589837 NTU589837 ODQ589837 ONM589837 OXI589837 PHE589837 PRA589837 QAW589837 QKS589837 QUO589837 REK589837 ROG589837 RYC589837 SHY589837 SRU589837 TBQ589837 TLM589837 TVI589837 UFE589837 UPA589837 UYW589837 VIS589837 VSO589837 WCK589837 WMG589837 WWC589837 U655373 JQ655373 TM655373 ADI655373 ANE655373 AXA655373 BGW655373 BQS655373 CAO655373 CKK655373 CUG655373 DEC655373 DNY655373 DXU655373 EHQ655373 ERM655373 FBI655373 FLE655373 FVA655373 GEW655373 GOS655373 GYO655373 HIK655373 HSG655373 ICC655373 ILY655373 IVU655373 JFQ655373 JPM655373 JZI655373 KJE655373 KTA655373 LCW655373 LMS655373 LWO655373 MGK655373 MQG655373 NAC655373 NJY655373 NTU655373 ODQ655373 ONM655373 OXI655373 PHE655373 PRA655373 QAW655373 QKS655373 QUO655373 REK655373 ROG655373 RYC655373 SHY655373 SRU655373 TBQ655373 TLM655373 TVI655373 UFE655373 UPA655373 UYW655373 VIS655373 VSO655373 WCK655373 WMG655373 WWC655373 U720909 JQ720909 TM720909 ADI720909 ANE720909 AXA720909 BGW720909 BQS720909 CAO720909 CKK720909 CUG720909 DEC720909 DNY720909 DXU720909 EHQ720909 ERM720909 FBI720909 FLE720909 FVA720909 GEW720909 GOS720909 GYO720909 HIK720909 HSG720909 ICC720909 ILY720909 IVU720909 JFQ720909 JPM720909 JZI720909 KJE720909 KTA720909 LCW720909 LMS720909 LWO720909 MGK720909 MQG720909 NAC720909 NJY720909 NTU720909 ODQ720909 ONM720909 OXI720909 PHE720909 PRA720909 QAW720909 QKS720909 QUO720909 REK720909 ROG720909 RYC720909 SHY720909 SRU720909 TBQ720909 TLM720909 TVI720909 UFE720909 UPA720909 UYW720909 VIS720909 VSO720909 WCK720909 WMG720909 WWC720909 U786445 JQ786445 TM786445 ADI786445 ANE786445 AXA786445 BGW786445 BQS786445 CAO786445 CKK786445 CUG786445 DEC786445 DNY786445 DXU786445 EHQ786445 ERM786445 FBI786445 FLE786445 FVA786445 GEW786445 GOS786445 GYO786445 HIK786445 HSG786445 ICC786445 ILY786445 IVU786445 JFQ786445 JPM786445 JZI786445 KJE786445 KTA786445 LCW786445 LMS786445 LWO786445 MGK786445 MQG786445 NAC786445 NJY786445 NTU786445 ODQ786445 ONM786445 OXI786445 PHE786445 PRA786445 QAW786445 QKS786445 QUO786445 REK786445 ROG786445 RYC786445 SHY786445 SRU786445 TBQ786445 TLM786445 TVI786445 UFE786445 UPA786445 UYW786445 VIS786445 VSO786445 WCK786445 WMG786445 WWC786445 U851981 JQ851981 TM851981 ADI851981 ANE851981 AXA851981 BGW851981 BQS851981 CAO851981 CKK851981 CUG851981 DEC851981 DNY851981 DXU851981 EHQ851981 ERM851981 FBI851981 FLE851981 FVA851981 GEW851981 GOS851981 GYO851981 HIK851981 HSG851981 ICC851981 ILY851981 IVU851981 JFQ851981 JPM851981 JZI851981 KJE851981 KTA851981 LCW851981 LMS851981 LWO851981 MGK851981 MQG851981 NAC851981 NJY851981 NTU851981 ODQ851981 ONM851981 OXI851981 PHE851981 PRA851981 QAW851981 QKS851981 QUO851981 REK851981 ROG851981 RYC851981 SHY851981 SRU851981 TBQ851981 TLM851981 TVI851981 UFE851981 UPA851981 UYW851981 VIS851981 VSO851981 WCK851981 WMG851981 WWC851981 U917517 JQ917517 TM917517 ADI917517 ANE917517 AXA917517 BGW917517 BQS917517 CAO917517 CKK917517 CUG917517 DEC917517 DNY917517 DXU917517 EHQ917517 ERM917517 FBI917517 FLE917517 FVA917517 GEW917517 GOS917517 GYO917517 HIK917517 HSG917517 ICC917517 ILY917517 IVU917517 JFQ917517 JPM917517 JZI917517 KJE917517 KTA917517 LCW917517 LMS917517 LWO917517 MGK917517 MQG917517 NAC917517 NJY917517 NTU917517 ODQ917517 ONM917517 OXI917517 PHE917517 PRA917517 QAW917517 QKS917517 QUO917517 REK917517 ROG917517 RYC917517 SHY917517 SRU917517 TBQ917517 TLM917517 TVI917517 UFE917517 UPA917517 UYW917517 VIS917517 VSO917517 WCK917517 WMG917517 WWC917517 U983053 JQ983053 TM983053 ADI983053 ANE983053 AXA983053 BGW983053 BQS983053 CAO983053 CKK983053 CUG983053 DEC983053 DNY983053 DXU983053 EHQ983053 ERM983053 FBI983053 FLE983053 FVA983053 GEW983053 GOS983053 GYO983053 HIK983053 HSG983053 ICC983053 ILY983053 IVU983053 JFQ983053 JPM983053 JZI983053 KJE983053 KTA983053 LCW983053 LMS983053 LWO983053 MGK983053 MQG983053 NAC983053 NJY983053 NTU983053 ODQ983053 ONM983053 OXI983053 PHE983053 PRA983053 QAW983053 QKS983053 QUO983053 REK983053 ROG983053 RYC983053 SHY983053 SRU983053 TBQ983053 TLM983053 TVI983053 UFE983053 UPA983053 UYW983053 VIS983053 VSO983053 WCK983053 WMG983053 WWC983053 Y3 JU3 TQ3 ADM3 ANI3 AXE3 BHA3 BQW3 CAS3 CKO3 CUK3 DEG3 DOC3 DXY3 EHU3 ERQ3 FBM3 FLI3 FVE3 GFA3 GOW3 GYS3 HIO3 HSK3 ICG3 IMC3 IVY3 JFU3 JPQ3 JZM3 KJI3 KTE3 LDA3 LMW3 LWS3 MGO3 MQK3 NAG3 NKC3 NTY3 ODU3 ONQ3 OXM3 PHI3 PRE3 QBA3 QKW3 QUS3 REO3 ROK3 RYG3 SIC3 SRY3 TBU3 TLQ3 TVM3 UFI3 UPE3 UZA3 VIW3 VSS3 WCO3 WMK3 WWG3 Y65541 JU65541 TQ65541 ADM65541 ANI65541 AXE65541 BHA65541 BQW65541 CAS65541 CKO65541 CUK65541 DEG65541 DOC65541 DXY65541 EHU65541 ERQ65541 FBM65541 FLI65541 FVE65541 GFA65541 GOW65541 GYS65541 HIO65541 HSK65541 ICG65541 IMC65541 IVY65541 JFU65541 JPQ65541 JZM65541 KJI65541 KTE65541 LDA65541 LMW65541 LWS65541 MGO65541 MQK65541 NAG65541 NKC65541 NTY65541 ODU65541 ONQ65541 OXM65541 PHI65541 PRE65541 QBA65541 QKW65541 QUS65541 REO65541 ROK65541 RYG65541 SIC65541 SRY65541 TBU65541 TLQ65541 TVM65541 UFI65541 UPE65541 UZA65541 VIW65541 VSS65541 WCO65541 WMK65541 WWG65541 Y131077 JU131077 TQ131077 ADM131077 ANI131077 AXE131077 BHA131077 BQW131077 CAS131077 CKO131077 CUK131077 DEG131077 DOC131077 DXY131077 EHU131077 ERQ131077 FBM131077 FLI131077 FVE131077 GFA131077 GOW131077 GYS131077 HIO131077 HSK131077 ICG131077 IMC131077 IVY131077 JFU131077 JPQ131077 JZM131077 KJI131077 KTE131077 LDA131077 LMW131077 LWS131077 MGO131077 MQK131077 NAG131077 NKC131077 NTY131077 ODU131077 ONQ131077 OXM131077 PHI131077 PRE131077 QBA131077 QKW131077 QUS131077 REO131077 ROK131077 RYG131077 SIC131077 SRY131077 TBU131077 TLQ131077 TVM131077 UFI131077 UPE131077 UZA131077 VIW131077 VSS131077 WCO131077 WMK131077 WWG131077 Y196613 JU196613 TQ196613 ADM196613 ANI196613 AXE196613 BHA196613 BQW196613 CAS196613 CKO196613 CUK196613 DEG196613 DOC196613 DXY196613 EHU196613 ERQ196613 FBM196613 FLI196613 FVE196613 GFA196613 GOW196613 GYS196613 HIO196613 HSK196613 ICG196613 IMC196613 IVY196613 JFU196613 JPQ196613 JZM196613 KJI196613 KTE196613 LDA196613 LMW196613 LWS196613 MGO196613 MQK196613 NAG196613 NKC196613 NTY196613 ODU196613 ONQ196613 OXM196613 PHI196613 PRE196613 QBA196613 QKW196613 QUS196613 REO196613 ROK196613 RYG196613 SIC196613 SRY196613 TBU196613 TLQ196613 TVM196613 UFI196613 UPE196613 UZA196613 VIW196613 VSS196613 WCO196613 WMK196613 WWG196613 Y262149 JU262149 TQ262149 ADM262149 ANI262149 AXE262149 BHA262149 BQW262149 CAS262149 CKO262149 CUK262149 DEG262149 DOC262149 DXY262149 EHU262149 ERQ262149 FBM262149 FLI262149 FVE262149 GFA262149 GOW262149 GYS262149 HIO262149 HSK262149 ICG262149 IMC262149 IVY262149 JFU262149 JPQ262149 JZM262149 KJI262149 KTE262149 LDA262149 LMW262149 LWS262149 MGO262149 MQK262149 NAG262149 NKC262149 NTY262149 ODU262149 ONQ262149 OXM262149 PHI262149 PRE262149 QBA262149 QKW262149 QUS262149 REO262149 ROK262149 RYG262149 SIC262149 SRY262149 TBU262149 TLQ262149 TVM262149 UFI262149 UPE262149 UZA262149 VIW262149 VSS262149 WCO262149 WMK262149 WWG262149 Y327685 JU327685 TQ327685 ADM327685 ANI327685 AXE327685 BHA327685 BQW327685 CAS327685 CKO327685 CUK327685 DEG327685 DOC327685 DXY327685 EHU327685 ERQ327685 FBM327685 FLI327685 FVE327685 GFA327685 GOW327685 GYS327685 HIO327685 HSK327685 ICG327685 IMC327685 IVY327685 JFU327685 JPQ327685 JZM327685 KJI327685 KTE327685 LDA327685 LMW327685 LWS327685 MGO327685 MQK327685 NAG327685 NKC327685 NTY327685 ODU327685 ONQ327685 OXM327685 PHI327685 PRE327685 QBA327685 QKW327685 QUS327685 REO327685 ROK327685 RYG327685 SIC327685 SRY327685 TBU327685 TLQ327685 TVM327685 UFI327685 UPE327685 UZA327685 VIW327685 VSS327685 WCO327685 WMK327685 WWG327685 Y393221 JU393221 TQ393221 ADM393221 ANI393221 AXE393221 BHA393221 BQW393221 CAS393221 CKO393221 CUK393221 DEG393221 DOC393221 DXY393221 EHU393221 ERQ393221 FBM393221 FLI393221 FVE393221 GFA393221 GOW393221 GYS393221 HIO393221 HSK393221 ICG393221 IMC393221 IVY393221 JFU393221 JPQ393221 JZM393221 KJI393221 KTE393221 LDA393221 LMW393221 LWS393221 MGO393221 MQK393221 NAG393221 NKC393221 NTY393221 ODU393221 ONQ393221 OXM393221 PHI393221 PRE393221 QBA393221 QKW393221 QUS393221 REO393221 ROK393221 RYG393221 SIC393221 SRY393221 TBU393221 TLQ393221 TVM393221 UFI393221 UPE393221 UZA393221 VIW393221 VSS393221 WCO393221 WMK393221 WWG393221 Y458757 JU458757 TQ458757 ADM458757 ANI458757 AXE458757 BHA458757 BQW458757 CAS458757 CKO458757 CUK458757 DEG458757 DOC458757 DXY458757 EHU458757 ERQ458757 FBM458757 FLI458757 FVE458757 GFA458757 GOW458757 GYS458757 HIO458757 HSK458757 ICG458757 IMC458757 IVY458757 JFU458757 JPQ458757 JZM458757 KJI458757 KTE458757 LDA458757 LMW458757 LWS458757 MGO458757 MQK458757 NAG458757 NKC458757 NTY458757 ODU458757 ONQ458757 OXM458757 PHI458757 PRE458757 QBA458757 QKW458757 QUS458757 REO458757 ROK458757 RYG458757 SIC458757 SRY458757 TBU458757 TLQ458757 TVM458757 UFI458757 UPE458757 UZA458757 VIW458757 VSS458757 WCO458757 WMK458757 WWG458757 Y524293 JU524293 TQ524293 ADM524293 ANI524293 AXE524293 BHA524293 BQW524293 CAS524293 CKO524293 CUK524293 DEG524293 DOC524293 DXY524293 EHU524293 ERQ524293 FBM524293 FLI524293 FVE524293 GFA524293 GOW524293 GYS524293 HIO524293 HSK524293 ICG524293 IMC524293 IVY524293 JFU524293 JPQ524293 JZM524293 KJI524293 KTE524293 LDA524293 LMW524293 LWS524293 MGO524293 MQK524293 NAG524293 NKC524293 NTY524293 ODU524293 ONQ524293 OXM524293 PHI524293 PRE524293 QBA524293 QKW524293 QUS524293 REO524293 ROK524293 RYG524293 SIC524293 SRY524293 TBU524293 TLQ524293 TVM524293 UFI524293 UPE524293 UZA524293 VIW524293 VSS524293 WCO524293 WMK524293 WWG524293 Y589829 JU589829 TQ589829 ADM589829 ANI589829 AXE589829 BHA589829 BQW589829 CAS589829 CKO589829 CUK589829 DEG589829 DOC589829 DXY589829 EHU589829 ERQ589829 FBM589829 FLI589829 FVE589829 GFA589829 GOW589829 GYS589829 HIO589829 HSK589829 ICG589829 IMC589829 IVY589829 JFU589829 JPQ589829 JZM589829 KJI589829 KTE589829 LDA589829 LMW589829 LWS589829 MGO589829 MQK589829 NAG589829 NKC589829 NTY589829 ODU589829 ONQ589829 OXM589829 PHI589829 PRE589829 QBA589829 QKW589829 QUS589829 REO589829 ROK589829 RYG589829 SIC589829 SRY589829 TBU589829 TLQ589829 TVM589829 UFI589829 UPE589829 UZA589829 VIW589829 VSS589829 WCO589829 WMK589829 WWG589829 Y655365 JU655365 TQ655365 ADM655365 ANI655365 AXE655365 BHA655365 BQW655365 CAS655365 CKO655365 CUK655365 DEG655365 DOC655365 DXY655365 EHU655365 ERQ655365 FBM655365 FLI655365 FVE655365 GFA655365 GOW655365 GYS655365 HIO655365 HSK655365 ICG655365 IMC655365 IVY655365 JFU655365 JPQ655365 JZM655365 KJI655365 KTE655365 LDA655365 LMW655365 LWS655365 MGO655365 MQK655365 NAG655365 NKC655365 NTY655365 ODU655365 ONQ655365 OXM655365 PHI655365 PRE655365 QBA655365 QKW655365 QUS655365 REO655365 ROK655365 RYG655365 SIC655365 SRY655365 TBU655365 TLQ655365 TVM655365 UFI655365 UPE655365 UZA655365 VIW655365 VSS655365 WCO655365 WMK655365 WWG655365 Y720901 JU720901 TQ720901 ADM720901 ANI720901 AXE720901 BHA720901 BQW720901 CAS720901 CKO720901 CUK720901 DEG720901 DOC720901 DXY720901 EHU720901 ERQ720901 FBM720901 FLI720901 FVE720901 GFA720901 GOW720901 GYS720901 HIO720901 HSK720901 ICG720901 IMC720901 IVY720901 JFU720901 JPQ720901 JZM720901 KJI720901 KTE720901 LDA720901 LMW720901 LWS720901 MGO720901 MQK720901 NAG720901 NKC720901 NTY720901 ODU720901 ONQ720901 OXM720901 PHI720901 PRE720901 QBA720901 QKW720901 QUS720901 REO720901 ROK720901 RYG720901 SIC720901 SRY720901 TBU720901 TLQ720901 TVM720901 UFI720901 UPE720901 UZA720901 VIW720901 VSS720901 WCO720901 WMK720901 WWG720901 Y786437 JU786437 TQ786437 ADM786437 ANI786437 AXE786437 BHA786437 BQW786437 CAS786437 CKO786437 CUK786437 DEG786437 DOC786437 DXY786437 EHU786437 ERQ786437 FBM786437 FLI786437 FVE786437 GFA786437 GOW786437 GYS786437 HIO786437 HSK786437 ICG786437 IMC786437 IVY786437 JFU786437 JPQ786437 JZM786437 KJI786437 KTE786437 LDA786437 LMW786437 LWS786437 MGO786437 MQK786437 NAG786437 NKC786437 NTY786437 ODU786437 ONQ786437 OXM786437 PHI786437 PRE786437 QBA786437 QKW786437 QUS786437 REO786437 ROK786437 RYG786437 SIC786437 SRY786437 TBU786437 TLQ786437 TVM786437 UFI786437 UPE786437 UZA786437 VIW786437 VSS786437 WCO786437 WMK786437 WWG786437 Y851973 JU851973 TQ851973 ADM851973 ANI851973 AXE851973 BHA851973 BQW851973 CAS851973 CKO851973 CUK851973 DEG851973 DOC851973 DXY851973 EHU851973 ERQ851973 FBM851973 FLI851973 FVE851973 GFA851973 GOW851973 GYS851973 HIO851973 HSK851973 ICG851973 IMC851973 IVY851973 JFU851973 JPQ851973 JZM851973 KJI851973 KTE851973 LDA851973 LMW851973 LWS851973 MGO851973 MQK851973 NAG851973 NKC851973 NTY851973 ODU851973 ONQ851973 OXM851973 PHI851973 PRE851973 QBA851973 QKW851973 QUS851973 REO851973 ROK851973 RYG851973 SIC851973 SRY851973 TBU851973 TLQ851973 TVM851973 UFI851973 UPE851973 UZA851973 VIW851973 VSS851973 WCO851973 WMK851973 WWG851973 Y917509 JU917509 TQ917509 ADM917509 ANI917509 AXE917509 BHA917509 BQW917509 CAS917509 CKO917509 CUK917509 DEG917509 DOC917509 DXY917509 EHU917509 ERQ917509 FBM917509 FLI917509 FVE917509 GFA917509 GOW917509 GYS917509 HIO917509 HSK917509 ICG917509 IMC917509 IVY917509 JFU917509 JPQ917509 JZM917509 KJI917509 KTE917509 LDA917509 LMW917509 LWS917509 MGO917509 MQK917509 NAG917509 NKC917509 NTY917509 ODU917509 ONQ917509 OXM917509 PHI917509 PRE917509 QBA917509 QKW917509 QUS917509 REO917509 ROK917509 RYG917509 SIC917509 SRY917509 TBU917509 TLQ917509 TVM917509 UFI917509 UPE917509 UZA917509 VIW917509 VSS917509 WCO917509 WMK917509 WWG917509 Y983045 JU983045 TQ983045 ADM983045 ANI983045 AXE983045 BHA983045 BQW983045 CAS983045 CKO983045 CUK983045 DEG983045 DOC983045 DXY983045 EHU983045 ERQ983045 FBM983045 FLI983045 FVE983045 GFA983045 GOW983045 GYS983045 HIO983045 HSK983045 ICG983045 IMC983045 IVY983045 JFU983045 JPQ983045 JZM983045 KJI983045 KTE983045 LDA983045 LMW983045 LWS983045 MGO983045 MQK983045 NAG983045 NKC983045 NTY983045 ODU983045 ONQ983045 OXM983045 PHI983045 PRE983045 QBA983045 QKW983045 QUS983045 REO983045 ROK983045 RYG983045 SIC983045 SRY983045 TBU983045 TLQ983045 TVM983045 UFI983045 UPE983045 UZA983045 VIW983045 VSS983045 WCO983045 WMK983045 WWG983045 Q8 JM8 TI8 ADE8 ANA8 AWW8 BGS8 BQO8 CAK8 CKG8 CUC8 DDY8 DNU8 DXQ8 EHM8 ERI8 FBE8 FLA8 FUW8 GES8 GOO8 GYK8 HIG8 HSC8 IBY8 ILU8 IVQ8 JFM8 JPI8 JZE8 KJA8 KSW8 LCS8 LMO8 LWK8 MGG8 MQC8 MZY8 NJU8 NTQ8 ODM8 ONI8 OXE8 PHA8 PQW8 QAS8 QKO8 QUK8 REG8 ROC8 RXY8 SHU8 SRQ8 TBM8 TLI8 TVE8 UFA8 UOW8 UYS8 VIO8 VSK8 WCG8 WMC8 WVY8 Q65545 JM65545 TI65545 ADE65545 ANA65545 AWW65545 BGS65545 BQO65545 CAK65545 CKG65545 CUC65545 DDY65545 DNU65545 DXQ65545 EHM65545 ERI65545 FBE65545 FLA65545 FUW65545 GES65545 GOO65545 GYK65545 HIG65545 HSC65545 IBY65545 ILU65545 IVQ65545 JFM65545 JPI65545 JZE65545 KJA65545 KSW65545 LCS65545 LMO65545 LWK65545 MGG65545 MQC65545 MZY65545 NJU65545 NTQ65545 ODM65545 ONI65545 OXE65545 PHA65545 PQW65545 QAS65545 QKO65545 QUK65545 REG65545 ROC65545 RXY65545 SHU65545 SRQ65545 TBM65545 TLI65545 TVE65545 UFA65545 UOW65545 UYS65545 VIO65545 VSK65545 WCG65545 WMC65545 WVY65545 Q131081 JM131081 TI131081 ADE131081 ANA131081 AWW131081 BGS131081 BQO131081 CAK131081 CKG131081 CUC131081 DDY131081 DNU131081 DXQ131081 EHM131081 ERI131081 FBE131081 FLA131081 FUW131081 GES131081 GOO131081 GYK131081 HIG131081 HSC131081 IBY131081 ILU131081 IVQ131081 JFM131081 JPI131081 JZE131081 KJA131081 KSW131081 LCS131081 LMO131081 LWK131081 MGG131081 MQC131081 MZY131081 NJU131081 NTQ131081 ODM131081 ONI131081 OXE131081 PHA131081 PQW131081 QAS131081 QKO131081 QUK131081 REG131081 ROC131081 RXY131081 SHU131081 SRQ131081 TBM131081 TLI131081 TVE131081 UFA131081 UOW131081 UYS131081 VIO131081 VSK131081 WCG131081 WMC131081 WVY131081 Q196617 JM196617 TI196617 ADE196617 ANA196617 AWW196617 BGS196617 BQO196617 CAK196617 CKG196617 CUC196617 DDY196617 DNU196617 DXQ196617 EHM196617 ERI196617 FBE196617 FLA196617 FUW196617 GES196617 GOO196617 GYK196617 HIG196617 HSC196617 IBY196617 ILU196617 IVQ196617 JFM196617 JPI196617 JZE196617 KJA196617 KSW196617 LCS196617 LMO196617 LWK196617 MGG196617 MQC196617 MZY196617 NJU196617 NTQ196617 ODM196617 ONI196617 OXE196617 PHA196617 PQW196617 QAS196617 QKO196617 QUK196617 REG196617 ROC196617 RXY196617 SHU196617 SRQ196617 TBM196617 TLI196617 TVE196617 UFA196617 UOW196617 UYS196617 VIO196617 VSK196617 WCG196617 WMC196617 WVY196617 Q262153 JM262153 TI262153 ADE262153 ANA262153 AWW262153 BGS262153 BQO262153 CAK262153 CKG262153 CUC262153 DDY262153 DNU262153 DXQ262153 EHM262153 ERI262153 FBE262153 FLA262153 FUW262153 GES262153 GOO262153 GYK262153 HIG262153 HSC262153 IBY262153 ILU262153 IVQ262153 JFM262153 JPI262153 JZE262153 KJA262153 KSW262153 LCS262153 LMO262153 LWK262153 MGG262153 MQC262153 MZY262153 NJU262153 NTQ262153 ODM262153 ONI262153 OXE262153 PHA262153 PQW262153 QAS262153 QKO262153 QUK262153 REG262153 ROC262153 RXY262153 SHU262153 SRQ262153 TBM262153 TLI262153 TVE262153 UFA262153 UOW262153 UYS262153 VIO262153 VSK262153 WCG262153 WMC262153 WVY262153 Q327689 JM327689 TI327689 ADE327689 ANA327689 AWW327689 BGS327689 BQO327689 CAK327689 CKG327689 CUC327689 DDY327689 DNU327689 DXQ327689 EHM327689 ERI327689 FBE327689 FLA327689 FUW327689 GES327689 GOO327689 GYK327689 HIG327689 HSC327689 IBY327689 ILU327689 IVQ327689 JFM327689 JPI327689 JZE327689 KJA327689 KSW327689 LCS327689 LMO327689 LWK327689 MGG327689 MQC327689 MZY327689 NJU327689 NTQ327689 ODM327689 ONI327689 OXE327689 PHA327689 PQW327689 QAS327689 QKO327689 QUK327689 REG327689 ROC327689 RXY327689 SHU327689 SRQ327689 TBM327689 TLI327689 TVE327689 UFA327689 UOW327689 UYS327689 VIO327689 VSK327689 WCG327689 WMC327689 WVY327689 Q393225 JM393225 TI393225 ADE393225 ANA393225 AWW393225 BGS393225 BQO393225 CAK393225 CKG393225 CUC393225 DDY393225 DNU393225 DXQ393225 EHM393225 ERI393225 FBE393225 FLA393225 FUW393225 GES393225 GOO393225 GYK393225 HIG393225 HSC393225 IBY393225 ILU393225 IVQ393225 JFM393225 JPI393225 JZE393225 KJA393225 KSW393225 LCS393225 LMO393225 LWK393225 MGG393225 MQC393225 MZY393225 NJU393225 NTQ393225 ODM393225 ONI393225 OXE393225 PHA393225 PQW393225 QAS393225 QKO393225 QUK393225 REG393225 ROC393225 RXY393225 SHU393225 SRQ393225 TBM393225 TLI393225 TVE393225 UFA393225 UOW393225 UYS393225 VIO393225 VSK393225 WCG393225 WMC393225 WVY393225 Q458761 JM458761 TI458761 ADE458761 ANA458761 AWW458761 BGS458761 BQO458761 CAK458761 CKG458761 CUC458761 DDY458761 DNU458761 DXQ458761 EHM458761 ERI458761 FBE458761 FLA458761 FUW458761 GES458761 GOO458761 GYK458761 HIG458761 HSC458761 IBY458761 ILU458761 IVQ458761 JFM458761 JPI458761 JZE458761 KJA458761 KSW458761 LCS458761 LMO458761 LWK458761 MGG458761 MQC458761 MZY458761 NJU458761 NTQ458761 ODM458761 ONI458761 OXE458761 PHA458761 PQW458761 QAS458761 QKO458761 QUK458761 REG458761 ROC458761 RXY458761 SHU458761 SRQ458761 TBM458761 TLI458761 TVE458761 UFA458761 UOW458761 UYS458761 VIO458761 VSK458761 WCG458761 WMC458761 WVY458761 Q524297 JM524297 TI524297 ADE524297 ANA524297 AWW524297 BGS524297 BQO524297 CAK524297 CKG524297 CUC524297 DDY524297 DNU524297 DXQ524297 EHM524297 ERI524297 FBE524297 FLA524297 FUW524297 GES524297 GOO524297 GYK524297 HIG524297 HSC524297 IBY524297 ILU524297 IVQ524297 JFM524297 JPI524297 JZE524297 KJA524297 KSW524297 LCS524297 LMO524297 LWK524297 MGG524297 MQC524297 MZY524297 NJU524297 NTQ524297 ODM524297 ONI524297 OXE524297 PHA524297 PQW524297 QAS524297 QKO524297 QUK524297 REG524297 ROC524297 RXY524297 SHU524297 SRQ524297 TBM524297 TLI524297 TVE524297 UFA524297 UOW524297 UYS524297 VIO524297 VSK524297 WCG524297 WMC524297 WVY524297 Q589833 JM589833 TI589833 ADE589833 ANA589833 AWW589833 BGS589833 BQO589833 CAK589833 CKG589833 CUC589833 DDY589833 DNU589833 DXQ589833 EHM589833 ERI589833 FBE589833 FLA589833 FUW589833 GES589833 GOO589833 GYK589833 HIG589833 HSC589833 IBY589833 ILU589833 IVQ589833 JFM589833 JPI589833 JZE589833 KJA589833 KSW589833 LCS589833 LMO589833 LWK589833 MGG589833 MQC589833 MZY589833 NJU589833 NTQ589833 ODM589833 ONI589833 OXE589833 PHA589833 PQW589833 QAS589833 QKO589833 QUK589833 REG589833 ROC589833 RXY589833 SHU589833 SRQ589833 TBM589833 TLI589833 TVE589833 UFA589833 UOW589833 UYS589833 VIO589833 VSK589833 WCG589833 WMC589833 WVY589833 Q655369 JM655369 TI655369 ADE655369 ANA655369 AWW655369 BGS655369 BQO655369 CAK655369 CKG655369 CUC655369 DDY655369 DNU655369 DXQ655369 EHM655369 ERI655369 FBE655369 FLA655369 FUW655369 GES655369 GOO655369 GYK655369 HIG655369 HSC655369 IBY655369 ILU655369 IVQ655369 JFM655369 JPI655369 JZE655369 KJA655369 KSW655369 LCS655369 LMO655369 LWK655369 MGG655369 MQC655369 MZY655369 NJU655369 NTQ655369 ODM655369 ONI655369 OXE655369 PHA655369 PQW655369 QAS655369 QKO655369 QUK655369 REG655369 ROC655369 RXY655369 SHU655369 SRQ655369 TBM655369 TLI655369 TVE655369 UFA655369 UOW655369 UYS655369 VIO655369 VSK655369 WCG655369 WMC655369 WVY655369 Q720905 JM720905 TI720905 ADE720905 ANA720905 AWW720905 BGS720905 BQO720905 CAK720905 CKG720905 CUC720905 DDY720905 DNU720905 DXQ720905 EHM720905 ERI720905 FBE720905 FLA720905 FUW720905 GES720905 GOO720905 GYK720905 HIG720905 HSC720905 IBY720905 ILU720905 IVQ720905 JFM720905 JPI720905 JZE720905 KJA720905 KSW720905 LCS720905 LMO720905 LWK720905 MGG720905 MQC720905 MZY720905 NJU720905 NTQ720905 ODM720905 ONI720905 OXE720905 PHA720905 PQW720905 QAS720905 QKO720905 QUK720905 REG720905 ROC720905 RXY720905 SHU720905 SRQ720905 TBM720905 TLI720905 TVE720905 UFA720905 UOW720905 UYS720905 VIO720905 VSK720905 WCG720905 WMC720905 WVY720905 Q786441 JM786441 TI786441 ADE786441 ANA786441 AWW786441 BGS786441 BQO786441 CAK786441 CKG786441 CUC786441 DDY786441 DNU786441 DXQ786441 EHM786441 ERI786441 FBE786441 FLA786441 FUW786441 GES786441 GOO786441 GYK786441 HIG786441 HSC786441 IBY786441 ILU786441 IVQ786441 JFM786441 JPI786441 JZE786441 KJA786441 KSW786441 LCS786441 LMO786441 LWK786441 MGG786441 MQC786441 MZY786441 NJU786441 NTQ786441 ODM786441 ONI786441 OXE786441 PHA786441 PQW786441 QAS786441 QKO786441 QUK786441 REG786441 ROC786441 RXY786441 SHU786441 SRQ786441 TBM786441 TLI786441 TVE786441 UFA786441 UOW786441 UYS786441 VIO786441 VSK786441 WCG786441 WMC786441 WVY786441 Q851977 JM851977 TI851977 ADE851977 ANA851977 AWW851977 BGS851977 BQO851977 CAK851977 CKG851977 CUC851977 DDY851977 DNU851977 DXQ851977 EHM851977 ERI851977 FBE851977 FLA851977 FUW851977 GES851977 GOO851977 GYK851977 HIG851977 HSC851977 IBY851977 ILU851977 IVQ851977 JFM851977 JPI851977 JZE851977 KJA851977 KSW851977 LCS851977 LMO851977 LWK851977 MGG851977 MQC851977 MZY851977 NJU851977 NTQ851977 ODM851977 ONI851977 OXE851977 PHA851977 PQW851977 QAS851977 QKO851977 QUK851977 REG851977 ROC851977 RXY851977 SHU851977 SRQ851977 TBM851977 TLI851977 TVE851977 UFA851977 UOW851977 UYS851977 VIO851977 VSK851977 WCG851977 WMC851977 WVY851977 Q917513 JM917513 TI917513 ADE917513 ANA917513 AWW917513 BGS917513 BQO917513 CAK917513 CKG917513 CUC917513 DDY917513 DNU917513 DXQ917513 EHM917513 ERI917513 FBE917513 FLA917513 FUW917513 GES917513 GOO917513 GYK917513 HIG917513 HSC917513 IBY917513 ILU917513 IVQ917513 JFM917513 JPI917513 JZE917513 KJA917513 KSW917513 LCS917513 LMO917513 LWK917513 MGG917513 MQC917513 MZY917513 NJU917513 NTQ917513 ODM917513 ONI917513 OXE917513 PHA917513 PQW917513 QAS917513 QKO917513 QUK917513 REG917513 ROC917513 RXY917513 SHU917513 SRQ917513 TBM917513 TLI917513 TVE917513 UFA917513 UOW917513 UYS917513 VIO917513 VSK917513 WCG917513 WMC917513 WVY917513 Q983049 JM983049 TI983049 ADE983049 ANA983049 AWW983049 BGS983049 BQO983049 CAK983049 CKG983049 CUC983049 DDY983049 DNU983049 DXQ983049 EHM983049 ERI983049 FBE983049 FLA983049 FUW983049 GES983049 GOO983049 GYK983049 HIG983049 HSC983049 IBY983049 ILU983049 IVQ983049 JFM983049 JPI983049 JZE983049 KJA983049 KSW983049 LCS983049 LMO983049 LWK983049 MGG983049 MQC983049 MZY983049 NJU983049 NTQ983049 ODM983049 ONI983049 OXE983049 PHA983049 PQW983049 QAS983049 QKO983049 QUK983049 REG983049 ROC983049 RXY983049 SHU983049 SRQ983049 TBM983049 TLI983049 TVE983049 UFA983049 UOW983049 UYS983049 VIO983049 VSK983049 WCG983049 WMC983049 WVY983049 Q13 JM13 TI13 ADE13 ANA13 AWW13 BGS13 BQO13 CAK13 CKG13 CUC13 DDY13 DNU13 DXQ13 EHM13 ERI13 FBE13 FLA13 FUW13 GES13 GOO13 GYK13 HIG13 HSC13 IBY13 ILU13 IVQ13 JFM13 JPI13 JZE13 KJA13 KSW13 LCS13 LMO13 LWK13 MGG13 MQC13 MZY13 NJU13 NTQ13 ODM13 ONI13 OXE13 PHA13 PQW13 QAS13 QKO13 QUK13 REG13 ROC13 RXY13 SHU13 SRQ13 TBM13 TLI13 TVE13 UFA13 UOW13 UYS13 VIO13 VSK13 WCG13 WMC13 WVY13 Q65549 JM65549 TI65549 ADE65549 ANA65549 AWW65549 BGS65549 BQO65549 CAK65549 CKG65549 CUC65549 DDY65549 DNU65549 DXQ65549 EHM65549 ERI65549 FBE65549 FLA65549 FUW65549 GES65549 GOO65549 GYK65549 HIG65549 HSC65549 IBY65549 ILU65549 IVQ65549 JFM65549 JPI65549 JZE65549 KJA65549 KSW65549 LCS65549 LMO65549 LWK65549 MGG65549 MQC65549 MZY65549 NJU65549 NTQ65549 ODM65549 ONI65549 OXE65549 PHA65549 PQW65549 QAS65549 QKO65549 QUK65549 REG65549 ROC65549 RXY65549 SHU65549 SRQ65549 TBM65549 TLI65549 TVE65549 UFA65549 UOW65549 UYS65549 VIO65549 VSK65549 WCG65549 WMC65549 WVY65549 Q131085 JM131085 TI131085 ADE131085 ANA131085 AWW131085 BGS131085 BQO131085 CAK131085 CKG131085 CUC131085 DDY131085 DNU131085 DXQ131085 EHM131085 ERI131085 FBE131085 FLA131085 FUW131085 GES131085 GOO131085 GYK131085 HIG131085 HSC131085 IBY131085 ILU131085 IVQ131085 JFM131085 JPI131085 JZE131085 KJA131085 KSW131085 LCS131085 LMO131085 LWK131085 MGG131085 MQC131085 MZY131085 NJU131085 NTQ131085 ODM131085 ONI131085 OXE131085 PHA131085 PQW131085 QAS131085 QKO131085 QUK131085 REG131085 ROC131085 RXY131085 SHU131085 SRQ131085 TBM131085 TLI131085 TVE131085 UFA131085 UOW131085 UYS131085 VIO131085 VSK131085 WCG131085 WMC131085 WVY131085 Q196621 JM196621 TI196621 ADE196621 ANA196621 AWW196621 BGS196621 BQO196621 CAK196621 CKG196621 CUC196621 DDY196621 DNU196621 DXQ196621 EHM196621 ERI196621 FBE196621 FLA196621 FUW196621 GES196621 GOO196621 GYK196621 HIG196621 HSC196621 IBY196621 ILU196621 IVQ196621 JFM196621 JPI196621 JZE196621 KJA196621 KSW196621 LCS196621 LMO196621 LWK196621 MGG196621 MQC196621 MZY196621 NJU196621 NTQ196621 ODM196621 ONI196621 OXE196621 PHA196621 PQW196621 QAS196621 QKO196621 QUK196621 REG196621 ROC196621 RXY196621 SHU196621 SRQ196621 TBM196621 TLI196621 TVE196621 UFA196621 UOW196621 UYS196621 VIO196621 VSK196621 WCG196621 WMC196621 WVY196621 Q262157 JM262157 TI262157 ADE262157 ANA262157 AWW262157 BGS262157 BQO262157 CAK262157 CKG262157 CUC262157 DDY262157 DNU262157 DXQ262157 EHM262157 ERI262157 FBE262157 FLA262157 FUW262157 GES262157 GOO262157 GYK262157 HIG262157 HSC262157 IBY262157 ILU262157 IVQ262157 JFM262157 JPI262157 JZE262157 KJA262157 KSW262157 LCS262157 LMO262157 LWK262157 MGG262157 MQC262157 MZY262157 NJU262157 NTQ262157 ODM262157 ONI262157 OXE262157 PHA262157 PQW262157 QAS262157 QKO262157 QUK262157 REG262157 ROC262157 RXY262157 SHU262157 SRQ262157 TBM262157 TLI262157 TVE262157 UFA262157 UOW262157 UYS262157 VIO262157 VSK262157 WCG262157 WMC262157 WVY262157 Q327693 JM327693 TI327693 ADE327693 ANA327693 AWW327693 BGS327693 BQO327693 CAK327693 CKG327693 CUC327693 DDY327693 DNU327693 DXQ327693 EHM327693 ERI327693 FBE327693 FLA327693 FUW327693 GES327693 GOO327693 GYK327693 HIG327693 HSC327693 IBY327693 ILU327693 IVQ327693 JFM327693 JPI327693 JZE327693 KJA327693 KSW327693 LCS327693 LMO327693 LWK327693 MGG327693 MQC327693 MZY327693 NJU327693 NTQ327693 ODM327693 ONI327693 OXE327693 PHA327693 PQW327693 QAS327693 QKO327693 QUK327693 REG327693 ROC327693 RXY327693 SHU327693 SRQ327693 TBM327693 TLI327693 TVE327693 UFA327693 UOW327693 UYS327693 VIO327693 VSK327693 WCG327693 WMC327693 WVY327693 Q393229 JM393229 TI393229 ADE393229 ANA393229 AWW393229 BGS393229 BQO393229 CAK393229 CKG393229 CUC393229 DDY393229 DNU393229 DXQ393229 EHM393229 ERI393229 FBE393229 FLA393229 FUW393229 GES393229 GOO393229 GYK393229 HIG393229 HSC393229 IBY393229 ILU393229 IVQ393229 JFM393229 JPI393229 JZE393229 KJA393229 KSW393229 LCS393229 LMO393229 LWK393229 MGG393229 MQC393229 MZY393229 NJU393229 NTQ393229 ODM393229 ONI393229 OXE393229 PHA393229 PQW393229 QAS393229 QKO393229 QUK393229 REG393229 ROC393229 RXY393229 SHU393229 SRQ393229 TBM393229 TLI393229 TVE393229 UFA393229 UOW393229 UYS393229 VIO393229 VSK393229 WCG393229 WMC393229 WVY393229 Q458765 JM458765 TI458765 ADE458765 ANA458765 AWW458765 BGS458765 BQO458765 CAK458765 CKG458765 CUC458765 DDY458765 DNU458765 DXQ458765 EHM458765 ERI458765 FBE458765 FLA458765 FUW458765 GES458765 GOO458765 GYK458765 HIG458765 HSC458765 IBY458765 ILU458765 IVQ458765 JFM458765 JPI458765 JZE458765 KJA458765 KSW458765 LCS458765 LMO458765 LWK458765 MGG458765 MQC458765 MZY458765 NJU458765 NTQ458765 ODM458765 ONI458765 OXE458765 PHA458765 PQW458765 QAS458765 QKO458765 QUK458765 REG458765 ROC458765 RXY458765 SHU458765 SRQ458765 TBM458765 TLI458765 TVE458765 UFA458765 UOW458765 UYS458765 VIO458765 VSK458765 WCG458765 WMC458765 WVY458765 Q524301 JM524301 TI524301 ADE524301 ANA524301 AWW524301 BGS524301 BQO524301 CAK524301 CKG524301 CUC524301 DDY524301 DNU524301 DXQ524301 EHM524301 ERI524301 FBE524301 FLA524301 FUW524301 GES524301 GOO524301 GYK524301 HIG524301 HSC524301 IBY524301 ILU524301 IVQ524301 JFM524301 JPI524301 JZE524301 KJA524301 KSW524301 LCS524301 LMO524301 LWK524301 MGG524301 MQC524301 MZY524301 NJU524301 NTQ524301 ODM524301 ONI524301 OXE524301 PHA524301 PQW524301 QAS524301 QKO524301 QUK524301 REG524301 ROC524301 RXY524301 SHU524301 SRQ524301 TBM524301 TLI524301 TVE524301 UFA524301 UOW524301 UYS524301 VIO524301 VSK524301 WCG524301 WMC524301 WVY524301 Q589837 JM589837 TI589837 ADE589837 ANA589837 AWW589837 BGS589837 BQO589837 CAK589837 CKG589837 CUC589837 DDY589837 DNU589837 DXQ589837 EHM589837 ERI589837 FBE589837 FLA589837 FUW589837 GES589837 GOO589837 GYK589837 HIG589837 HSC589837 IBY589837 ILU589837 IVQ589837 JFM589837 JPI589837 JZE589837 KJA589837 KSW589837 LCS589837 LMO589837 LWK589837 MGG589837 MQC589837 MZY589837 NJU589837 NTQ589837 ODM589837 ONI589837 OXE589837 PHA589837 PQW589837 QAS589837 QKO589837 QUK589837 REG589837 ROC589837 RXY589837 SHU589837 SRQ589837 TBM589837 TLI589837 TVE589837 UFA589837 UOW589837 UYS589837 VIO589837 VSK589837 WCG589837 WMC589837 WVY589837 Q655373 JM655373 TI655373 ADE655373 ANA655373 AWW655373 BGS655373 BQO655373 CAK655373 CKG655373 CUC655373 DDY655373 DNU655373 DXQ655373 EHM655373 ERI655373 FBE655373 FLA655373 FUW655373 GES655373 GOO655373 GYK655373 HIG655373 HSC655373 IBY655373 ILU655373 IVQ655373 JFM655373 JPI655373 JZE655373 KJA655373 KSW655373 LCS655373 LMO655373 LWK655373 MGG655373 MQC655373 MZY655373 NJU655373 NTQ655373 ODM655373 ONI655373 OXE655373 PHA655373 PQW655373 QAS655373 QKO655373 QUK655373 REG655373 ROC655373 RXY655373 SHU655373 SRQ655373 TBM655373 TLI655373 TVE655373 UFA655373 UOW655373 UYS655373 VIO655373 VSK655373 WCG655373 WMC655373 WVY655373 Q720909 JM720909 TI720909 ADE720909 ANA720909 AWW720909 BGS720909 BQO720909 CAK720909 CKG720909 CUC720909 DDY720909 DNU720909 DXQ720909 EHM720909 ERI720909 FBE720909 FLA720909 FUW720909 GES720909 GOO720909 GYK720909 HIG720909 HSC720909 IBY720909 ILU720909 IVQ720909 JFM720909 JPI720909 JZE720909 KJA720909 KSW720909 LCS720909 LMO720909 LWK720909 MGG720909 MQC720909 MZY720909 NJU720909 NTQ720909 ODM720909 ONI720909 OXE720909 PHA720909 PQW720909 QAS720909 QKO720909 QUK720909 REG720909 ROC720909 RXY720909 SHU720909 SRQ720909 TBM720909 TLI720909 TVE720909 UFA720909 UOW720909 UYS720909 VIO720909 VSK720909 WCG720909 WMC720909 WVY720909 Q786445 JM786445 TI786445 ADE786445 ANA786445 AWW786445 BGS786445 BQO786445 CAK786445 CKG786445 CUC786445 DDY786445 DNU786445 DXQ786445 EHM786445 ERI786445 FBE786445 FLA786445 FUW786445 GES786445 GOO786445 GYK786445 HIG786445 HSC786445 IBY786445 ILU786445 IVQ786445 JFM786445 JPI786445 JZE786445 KJA786445 KSW786445 LCS786445 LMO786445 LWK786445 MGG786445 MQC786445 MZY786445 NJU786445 NTQ786445 ODM786445 ONI786445 OXE786445 PHA786445 PQW786445 QAS786445 QKO786445 QUK786445 REG786445 ROC786445 RXY786445 SHU786445 SRQ786445 TBM786445 TLI786445 TVE786445 UFA786445 UOW786445 UYS786445 VIO786445 VSK786445 WCG786445 WMC786445 WVY786445 Q851981 JM851981 TI851981 ADE851981 ANA851981 AWW851981 BGS851981 BQO851981 CAK851981 CKG851981 CUC851981 DDY851981 DNU851981 DXQ851981 EHM851981 ERI851981 FBE851981 FLA851981 FUW851981 GES851981 GOO851981 GYK851981 HIG851981 HSC851981 IBY851981 ILU851981 IVQ851981 JFM851981 JPI851981 JZE851981 KJA851981 KSW851981 LCS851981 LMO851981 LWK851981 MGG851981 MQC851981 MZY851981 NJU851981 NTQ851981 ODM851981 ONI851981 OXE851981 PHA851981 PQW851981 QAS851981 QKO851981 QUK851981 REG851981 ROC851981 RXY851981 SHU851981 SRQ851981 TBM851981 TLI851981 TVE851981 UFA851981 UOW851981 UYS851981 VIO851981 VSK851981 WCG851981 WMC851981 WVY851981 Q917517 JM917517 TI917517 ADE917517 ANA917517 AWW917517 BGS917517 BQO917517 CAK917517 CKG917517 CUC917517 DDY917517 DNU917517 DXQ917517 EHM917517 ERI917517 FBE917517 FLA917517 FUW917517 GES917517 GOO917517 GYK917517 HIG917517 HSC917517 IBY917517 ILU917517 IVQ917517 JFM917517 JPI917517 JZE917517 KJA917517 KSW917517 LCS917517 LMO917517 LWK917517 MGG917517 MQC917517 MZY917517 NJU917517 NTQ917517 ODM917517 ONI917517 OXE917517 PHA917517 PQW917517 QAS917517 QKO917517 QUK917517 REG917517 ROC917517 RXY917517 SHU917517 SRQ917517 TBM917517 TLI917517 TVE917517 UFA917517 UOW917517 UYS917517 VIO917517 VSK917517 WCG917517 WMC917517 WVY917517 Q983053 JM983053 TI983053 ADE983053 ANA983053 AWW983053 BGS983053 BQO983053 CAK983053 CKG983053 CUC983053 DDY983053 DNU983053 DXQ983053 EHM983053 ERI983053 FBE983053 FLA983053 FUW983053 GES983053 GOO983053 GYK983053 HIG983053 HSC983053 IBY983053 ILU983053 IVQ983053 JFM983053 JPI983053 JZE983053 KJA983053 KSW983053 LCS983053 LMO983053 LWK983053 MGG983053 MQC983053 MZY983053 NJU983053 NTQ983053 ODM983053 ONI983053 OXE983053 PHA983053 PQW983053 QAS983053 QKO983053 QUK983053 REG983053 ROC983053 RXY983053 SHU983053 SRQ983053 TBM983053 TLI983053 TVE983053 UFA983053 UOW983053 UYS983053 VIO983053 VSK983053 WCG983053 WMC983053 WVY983053 WMC983045 JM3 TI3 ADE3 ANA3 AWW3 BGS3 BQO3 CAK3 CKG3 CUC3 DDY3 DNU3 DXQ3 EHM3 ERI3 FBE3 FLA3 FUW3 GES3 GOO3 GYK3 HIG3 HSC3 IBY3 ILU3 IVQ3 JFM3 JPI3 JZE3 KJA3 KSW3 LCS3 LMO3 LWK3 MGG3 MQC3 MZY3 NJU3 NTQ3 ODM3 ONI3 OXE3 PHA3 PQW3 QAS3 QKO3 QUK3 REG3 ROC3 RXY3 SHU3 SRQ3 TBM3 TLI3 TVE3 UFA3 UOW3 UYS3 VIO3 VSK3 WCG3 WMC3 WVY3 Q65541 JM65541 TI65541 ADE65541 ANA65541 AWW65541 BGS65541 BQO65541 CAK65541 CKG65541 CUC65541 DDY65541 DNU65541 DXQ65541 EHM65541 ERI65541 FBE65541 FLA65541 FUW65541 GES65541 GOO65541 GYK65541 HIG65541 HSC65541 IBY65541 ILU65541 IVQ65541 JFM65541 JPI65541 JZE65541 KJA65541 KSW65541 LCS65541 LMO65541 LWK65541 MGG65541 MQC65541 MZY65541 NJU65541 NTQ65541 ODM65541 ONI65541 OXE65541 PHA65541 PQW65541 QAS65541 QKO65541 QUK65541 REG65541 ROC65541 RXY65541 SHU65541 SRQ65541 TBM65541 TLI65541 TVE65541 UFA65541 UOW65541 UYS65541 VIO65541 VSK65541 WCG65541 WMC65541 WVY65541 Q131077 JM131077 TI131077 ADE131077 ANA131077 AWW131077 BGS131077 BQO131077 CAK131077 CKG131077 CUC131077 DDY131077 DNU131077 DXQ131077 EHM131077 ERI131077 FBE131077 FLA131077 FUW131077 GES131077 GOO131077 GYK131077 HIG131077 HSC131077 IBY131077 ILU131077 IVQ131077 JFM131077 JPI131077 JZE131077 KJA131077 KSW131077 LCS131077 LMO131077 LWK131077 MGG131077 MQC131077 MZY131077 NJU131077 NTQ131077 ODM131077 ONI131077 OXE131077 PHA131077 PQW131077 QAS131077 QKO131077 QUK131077 REG131077 ROC131077 RXY131077 SHU131077 SRQ131077 TBM131077 TLI131077 TVE131077 UFA131077 UOW131077 UYS131077 VIO131077 VSK131077 WCG131077 WMC131077 WVY131077 Q196613 JM196613 TI196613 ADE196613 ANA196613 AWW196613 BGS196613 BQO196613 CAK196613 CKG196613 CUC196613 DDY196613 DNU196613 DXQ196613 EHM196613 ERI196613 FBE196613 FLA196613 FUW196613 GES196613 GOO196613 GYK196613 HIG196613 HSC196613 IBY196613 ILU196613 IVQ196613 JFM196613 JPI196613 JZE196613 KJA196613 KSW196613 LCS196613 LMO196613 LWK196613 MGG196613 MQC196613 MZY196613 NJU196613 NTQ196613 ODM196613 ONI196613 OXE196613 PHA196613 PQW196613 QAS196613 QKO196613 QUK196613 REG196613 ROC196613 RXY196613 SHU196613 SRQ196613 TBM196613 TLI196613 TVE196613 UFA196613 UOW196613 UYS196613 VIO196613 VSK196613 WCG196613 WMC196613 WVY196613 Q262149 JM262149 TI262149 ADE262149 ANA262149 AWW262149 BGS262149 BQO262149 CAK262149 CKG262149 CUC262149 DDY262149 DNU262149 DXQ262149 EHM262149 ERI262149 FBE262149 FLA262149 FUW262149 GES262149 GOO262149 GYK262149 HIG262149 HSC262149 IBY262149 ILU262149 IVQ262149 JFM262149 JPI262149 JZE262149 KJA262149 KSW262149 LCS262149 LMO262149 LWK262149 MGG262149 MQC262149 MZY262149 NJU262149 NTQ262149 ODM262149 ONI262149 OXE262149 PHA262149 PQW262149 QAS262149 QKO262149 QUK262149 REG262149 ROC262149 RXY262149 SHU262149 SRQ262149 TBM262149 TLI262149 TVE262149 UFA262149 UOW262149 UYS262149 VIO262149 VSK262149 WCG262149 WMC262149 WVY262149 Q327685 JM327685 TI327685 ADE327685 ANA327685 AWW327685 BGS327685 BQO327685 CAK327685 CKG327685 CUC327685 DDY327685 DNU327685 DXQ327685 EHM327685 ERI327685 FBE327685 FLA327685 FUW327685 GES327685 GOO327685 GYK327685 HIG327685 HSC327685 IBY327685 ILU327685 IVQ327685 JFM327685 JPI327685 JZE327685 KJA327685 KSW327685 LCS327685 LMO327685 LWK327685 MGG327685 MQC327685 MZY327685 NJU327685 NTQ327685 ODM327685 ONI327685 OXE327685 PHA327685 PQW327685 QAS327685 QKO327685 QUK327685 REG327685 ROC327685 RXY327685 SHU327685 SRQ327685 TBM327685 TLI327685 TVE327685 UFA327685 UOW327685 UYS327685 VIO327685 VSK327685 WCG327685 WMC327685 WVY327685 Q393221 JM393221 TI393221 ADE393221 ANA393221 AWW393221 BGS393221 BQO393221 CAK393221 CKG393221 CUC393221 DDY393221 DNU393221 DXQ393221 EHM393221 ERI393221 FBE393221 FLA393221 FUW393221 GES393221 GOO393221 GYK393221 HIG393221 HSC393221 IBY393221 ILU393221 IVQ393221 JFM393221 JPI393221 JZE393221 KJA393221 KSW393221 LCS393221 LMO393221 LWK393221 MGG393221 MQC393221 MZY393221 NJU393221 NTQ393221 ODM393221 ONI393221 OXE393221 PHA393221 PQW393221 QAS393221 QKO393221 QUK393221 REG393221 ROC393221 RXY393221 SHU393221 SRQ393221 TBM393221 TLI393221 TVE393221 UFA393221 UOW393221 UYS393221 VIO393221 VSK393221 WCG393221 WMC393221 WVY393221 Q458757 JM458757 TI458757 ADE458757 ANA458757 AWW458757 BGS458757 BQO458757 CAK458757 CKG458757 CUC458757 DDY458757 DNU458757 DXQ458757 EHM458757 ERI458757 FBE458757 FLA458757 FUW458757 GES458757 GOO458757 GYK458757 HIG458757 HSC458757 IBY458757 ILU458757 IVQ458757 JFM458757 JPI458757 JZE458757 KJA458757 KSW458757 LCS458757 LMO458757 LWK458757 MGG458757 MQC458757 MZY458757 NJU458757 NTQ458757 ODM458757 ONI458757 OXE458757 PHA458757 PQW458757 QAS458757 QKO458757 QUK458757 REG458757 ROC458757 RXY458757 SHU458757 SRQ458757 TBM458757 TLI458757 TVE458757 UFA458757 UOW458757 UYS458757 VIO458757 VSK458757 WCG458757 WMC458757 WVY458757 Q524293 JM524293 TI524293 ADE524293 ANA524293 AWW524293 BGS524293 BQO524293 CAK524293 CKG524293 CUC524293 DDY524293 DNU524293 DXQ524293 EHM524293 ERI524293 FBE524293 FLA524293 FUW524293 GES524293 GOO524293 GYK524293 HIG524293 HSC524293 IBY524293 ILU524293 IVQ524293 JFM524293 JPI524293 JZE524293 KJA524293 KSW524293 LCS524293 LMO524293 LWK524293 MGG524293 MQC524293 MZY524293 NJU524293 NTQ524293 ODM524293 ONI524293 OXE524293 PHA524293 PQW524293 QAS524293 QKO524293 QUK524293 REG524293 ROC524293 RXY524293 SHU524293 SRQ524293 TBM524293 TLI524293 TVE524293 UFA524293 UOW524293 UYS524293 VIO524293 VSK524293 WCG524293 WMC524293 WVY524293 Q589829 JM589829 TI589829 ADE589829 ANA589829 AWW589829 BGS589829 BQO589829 CAK589829 CKG589829 CUC589829 DDY589829 DNU589829 DXQ589829 EHM589829 ERI589829 FBE589829 FLA589829 FUW589829 GES589829 GOO589829 GYK589829 HIG589829 HSC589829 IBY589829 ILU589829 IVQ589829 JFM589829 JPI589829 JZE589829 KJA589829 KSW589829 LCS589829 LMO589829 LWK589829 MGG589829 MQC589829 MZY589829 NJU589829 NTQ589829 ODM589829 ONI589829 OXE589829 PHA589829 PQW589829 QAS589829 QKO589829 QUK589829 REG589829 ROC589829 RXY589829 SHU589829 SRQ589829 TBM589829 TLI589829 TVE589829 UFA589829 UOW589829 UYS589829 VIO589829 VSK589829 WCG589829 WMC589829 WVY589829 Q655365 JM655365 TI655365 ADE655365 ANA655365 AWW655365 BGS655365 BQO655365 CAK655365 CKG655365 CUC655365 DDY655365 DNU655365 DXQ655365 EHM655365 ERI655365 FBE655365 FLA655365 FUW655365 GES655365 GOO655365 GYK655365 HIG655365 HSC655365 IBY655365 ILU655365 IVQ655365 JFM655365 JPI655365 JZE655365 KJA655365 KSW655365 LCS655365 LMO655365 LWK655365 MGG655365 MQC655365 MZY655365 NJU655365 NTQ655365 ODM655365 ONI655365 OXE655365 PHA655365 PQW655365 QAS655365 QKO655365 QUK655365 REG655365 ROC655365 RXY655365 SHU655365 SRQ655365 TBM655365 TLI655365 TVE655365 UFA655365 UOW655365 UYS655365 VIO655365 VSK655365 WCG655365 WMC655365 WVY655365 Q720901 JM720901 TI720901 ADE720901 ANA720901 AWW720901 BGS720901 BQO720901 CAK720901 CKG720901 CUC720901 DDY720901 DNU720901 DXQ720901 EHM720901 ERI720901 FBE720901 FLA720901 FUW720901 GES720901 GOO720901 GYK720901 HIG720901 HSC720901 IBY720901 ILU720901 IVQ720901 JFM720901 JPI720901 JZE720901 KJA720901 KSW720901 LCS720901 LMO720901 LWK720901 MGG720901 MQC720901 MZY720901 NJU720901 NTQ720901 ODM720901 ONI720901 OXE720901 PHA720901 PQW720901 QAS720901 QKO720901 QUK720901 REG720901 ROC720901 RXY720901 SHU720901 SRQ720901 TBM720901 TLI720901 TVE720901 UFA720901 UOW720901 UYS720901 VIO720901 VSK720901 WCG720901 WMC720901 WVY720901 Q786437 JM786437 TI786437 ADE786437 ANA786437 AWW786437 BGS786437 BQO786437 CAK786437 CKG786437 CUC786437 DDY786437 DNU786437 DXQ786437 EHM786437 ERI786437 FBE786437 FLA786437 FUW786437 GES786437 GOO786437 GYK786437 HIG786437 HSC786437 IBY786437 ILU786437 IVQ786437 JFM786437 JPI786437 JZE786437 KJA786437 KSW786437 LCS786437 LMO786437 LWK786437 MGG786437 MQC786437 MZY786437 NJU786437 NTQ786437 ODM786437 ONI786437 OXE786437 PHA786437 PQW786437 QAS786437 QKO786437 QUK786437 REG786437 ROC786437 RXY786437 SHU786437 SRQ786437 TBM786437 TLI786437 TVE786437 UFA786437 UOW786437 UYS786437 VIO786437 VSK786437 WCG786437 WMC786437 WVY786437 Q851973 JM851973 TI851973 ADE851973 ANA851973 AWW851973 BGS851973 BQO851973 CAK851973 CKG851973 CUC851973 DDY851973 DNU851973 DXQ851973 EHM851973 ERI851973 FBE851973 FLA851973 FUW851973 GES851973 GOO851973 GYK851973 HIG851973 HSC851973 IBY851973 ILU851973 IVQ851973 JFM851973 JPI851973 JZE851973 KJA851973 KSW851973 LCS851973 LMO851973 LWK851973 MGG851973 MQC851973 MZY851973 NJU851973 NTQ851973 ODM851973 ONI851973 OXE851973 PHA851973 PQW851973 QAS851973 QKO851973 QUK851973 REG851973 ROC851973 RXY851973 SHU851973 SRQ851973 TBM851973 TLI851973 TVE851973 UFA851973 UOW851973 UYS851973 VIO851973 VSK851973 WCG851973 WMC851973 WVY851973 Q917509 JM917509 TI917509 ADE917509 ANA917509 AWW917509 BGS917509 BQO917509 CAK917509 CKG917509 CUC917509 DDY917509 DNU917509 DXQ917509 EHM917509 ERI917509 FBE917509 FLA917509 FUW917509 GES917509 GOO917509 GYK917509 HIG917509 HSC917509 IBY917509 ILU917509 IVQ917509 JFM917509 JPI917509 JZE917509 KJA917509 KSW917509 LCS917509 LMO917509 LWK917509 MGG917509 MQC917509 MZY917509 NJU917509 NTQ917509 ODM917509 ONI917509 OXE917509 PHA917509 PQW917509 QAS917509 QKO917509 QUK917509 REG917509 ROC917509 RXY917509 SHU917509 SRQ917509 TBM917509 TLI917509 TVE917509 UFA917509 UOW917509 UYS917509 VIO917509 VSK917509 WCG917509 WMC917509 WVY917509 Q983045 JM983045 TI983045 ADE983045 ANA983045 AWW983045 BGS983045 BQO983045 CAK983045 CKG983045 CUC983045 DDY983045 DNU983045 DXQ983045 EHM983045 ERI983045 FBE983045 FLA983045 FUW983045 GES983045 GOO983045 GYK983045 HIG983045 HSC983045 IBY983045 ILU983045 IVQ983045 JFM983045 JPI983045 JZE983045 KJA983045 KSW983045 LCS983045 LMO983045 LWK983045 MGG983045 MQC983045 MZY983045 NJU983045 NTQ983045 ODM983045 ONI983045 OXE983045 PHA983045 PQW983045 QAS983045 QKO983045 QUK983045 REG983045 ROC983045 RXY983045 SHU983045 SRQ983045 TBM983045 TLI983045 TVE983045 UFA983045 UOW983045 UYS983045 VIO983045 VSK983045 WCG983045</xm:sqref>
        </x14:dataValidation>
        <x14:dataValidation type="whole" operator="greaterThanOrEqual" allowBlank="1" showInputMessage="1" showErrorMessage="1" errorTitle="Invalid Entry" error="Enter a whole number_x000a_greater than or equal to zero" promptTitle="ENTER:" prompt="Exposed Cases">
          <x14:formula1>
            <xm:f>0</xm:f>
          </x14:formula1>
          <xm:sqref>X13 JT13 TP13 ADL13 ANH13 AXD13 BGZ13 BQV13 CAR13 CKN13 CUJ13 DEF13 DOB13 DXX13 EHT13 ERP13 FBL13 FLH13 FVD13 GEZ13 GOV13 GYR13 HIN13 HSJ13 ICF13 IMB13 IVX13 JFT13 JPP13 JZL13 KJH13 KTD13 LCZ13 LMV13 LWR13 MGN13 MQJ13 NAF13 NKB13 NTX13 ODT13 ONP13 OXL13 PHH13 PRD13 QAZ13 QKV13 QUR13 REN13 ROJ13 RYF13 SIB13 SRX13 TBT13 TLP13 TVL13 UFH13 UPD13 UYZ13 VIV13 VSR13 WCN13 WMJ13 WWF13 X65549 JT65549 TP65549 ADL65549 ANH65549 AXD65549 BGZ65549 BQV65549 CAR65549 CKN65549 CUJ65549 DEF65549 DOB65549 DXX65549 EHT65549 ERP65549 FBL65549 FLH65549 FVD65549 GEZ65549 GOV65549 GYR65549 HIN65549 HSJ65549 ICF65549 IMB65549 IVX65549 JFT65549 JPP65549 JZL65549 KJH65549 KTD65549 LCZ65549 LMV65549 LWR65549 MGN65549 MQJ65549 NAF65549 NKB65549 NTX65549 ODT65549 ONP65549 OXL65549 PHH65549 PRD65549 QAZ65549 QKV65549 QUR65549 REN65549 ROJ65549 RYF65549 SIB65549 SRX65549 TBT65549 TLP65549 TVL65549 UFH65549 UPD65549 UYZ65549 VIV65549 VSR65549 WCN65549 WMJ65549 WWF65549 X131085 JT131085 TP131085 ADL131085 ANH131085 AXD131085 BGZ131085 BQV131085 CAR131085 CKN131085 CUJ131085 DEF131085 DOB131085 DXX131085 EHT131085 ERP131085 FBL131085 FLH131085 FVD131085 GEZ131085 GOV131085 GYR131085 HIN131085 HSJ131085 ICF131085 IMB131085 IVX131085 JFT131085 JPP131085 JZL131085 KJH131085 KTD131085 LCZ131085 LMV131085 LWR131085 MGN131085 MQJ131085 NAF131085 NKB131085 NTX131085 ODT131085 ONP131085 OXL131085 PHH131085 PRD131085 QAZ131085 QKV131085 QUR131085 REN131085 ROJ131085 RYF131085 SIB131085 SRX131085 TBT131085 TLP131085 TVL131085 UFH131085 UPD131085 UYZ131085 VIV131085 VSR131085 WCN131085 WMJ131085 WWF131085 X196621 JT196621 TP196621 ADL196621 ANH196621 AXD196621 BGZ196621 BQV196621 CAR196621 CKN196621 CUJ196621 DEF196621 DOB196621 DXX196621 EHT196621 ERP196621 FBL196621 FLH196621 FVD196621 GEZ196621 GOV196621 GYR196621 HIN196621 HSJ196621 ICF196621 IMB196621 IVX196621 JFT196621 JPP196621 JZL196621 KJH196621 KTD196621 LCZ196621 LMV196621 LWR196621 MGN196621 MQJ196621 NAF196621 NKB196621 NTX196621 ODT196621 ONP196621 OXL196621 PHH196621 PRD196621 QAZ196621 QKV196621 QUR196621 REN196621 ROJ196621 RYF196621 SIB196621 SRX196621 TBT196621 TLP196621 TVL196621 UFH196621 UPD196621 UYZ196621 VIV196621 VSR196621 WCN196621 WMJ196621 WWF196621 X262157 JT262157 TP262157 ADL262157 ANH262157 AXD262157 BGZ262157 BQV262157 CAR262157 CKN262157 CUJ262157 DEF262157 DOB262157 DXX262157 EHT262157 ERP262157 FBL262157 FLH262157 FVD262157 GEZ262157 GOV262157 GYR262157 HIN262157 HSJ262157 ICF262157 IMB262157 IVX262157 JFT262157 JPP262157 JZL262157 KJH262157 KTD262157 LCZ262157 LMV262157 LWR262157 MGN262157 MQJ262157 NAF262157 NKB262157 NTX262157 ODT262157 ONP262157 OXL262157 PHH262157 PRD262157 QAZ262157 QKV262157 QUR262157 REN262157 ROJ262157 RYF262157 SIB262157 SRX262157 TBT262157 TLP262157 TVL262157 UFH262157 UPD262157 UYZ262157 VIV262157 VSR262157 WCN262157 WMJ262157 WWF262157 X327693 JT327693 TP327693 ADL327693 ANH327693 AXD327693 BGZ327693 BQV327693 CAR327693 CKN327693 CUJ327693 DEF327693 DOB327693 DXX327693 EHT327693 ERP327693 FBL327693 FLH327693 FVD327693 GEZ327693 GOV327693 GYR327693 HIN327693 HSJ327693 ICF327693 IMB327693 IVX327693 JFT327693 JPP327693 JZL327693 KJH327693 KTD327693 LCZ327693 LMV327693 LWR327693 MGN327693 MQJ327693 NAF327693 NKB327693 NTX327693 ODT327693 ONP327693 OXL327693 PHH327693 PRD327693 QAZ327693 QKV327693 QUR327693 REN327693 ROJ327693 RYF327693 SIB327693 SRX327693 TBT327693 TLP327693 TVL327693 UFH327693 UPD327693 UYZ327693 VIV327693 VSR327693 WCN327693 WMJ327693 WWF327693 X393229 JT393229 TP393229 ADL393229 ANH393229 AXD393229 BGZ393229 BQV393229 CAR393229 CKN393229 CUJ393229 DEF393229 DOB393229 DXX393229 EHT393229 ERP393229 FBL393229 FLH393229 FVD393229 GEZ393229 GOV393229 GYR393229 HIN393229 HSJ393229 ICF393229 IMB393229 IVX393229 JFT393229 JPP393229 JZL393229 KJH393229 KTD393229 LCZ393229 LMV393229 LWR393229 MGN393229 MQJ393229 NAF393229 NKB393229 NTX393229 ODT393229 ONP393229 OXL393229 PHH393229 PRD393229 QAZ393229 QKV393229 QUR393229 REN393229 ROJ393229 RYF393229 SIB393229 SRX393229 TBT393229 TLP393229 TVL393229 UFH393229 UPD393229 UYZ393229 VIV393229 VSR393229 WCN393229 WMJ393229 WWF393229 X458765 JT458765 TP458765 ADL458765 ANH458765 AXD458765 BGZ458765 BQV458765 CAR458765 CKN458765 CUJ458765 DEF458765 DOB458765 DXX458765 EHT458765 ERP458765 FBL458765 FLH458765 FVD458765 GEZ458765 GOV458765 GYR458765 HIN458765 HSJ458765 ICF458765 IMB458765 IVX458765 JFT458765 JPP458765 JZL458765 KJH458765 KTD458765 LCZ458765 LMV458765 LWR458765 MGN458765 MQJ458765 NAF458765 NKB458765 NTX458765 ODT458765 ONP458765 OXL458765 PHH458765 PRD458765 QAZ458765 QKV458765 QUR458765 REN458765 ROJ458765 RYF458765 SIB458765 SRX458765 TBT458765 TLP458765 TVL458765 UFH458765 UPD458765 UYZ458765 VIV458765 VSR458765 WCN458765 WMJ458765 WWF458765 X524301 JT524301 TP524301 ADL524301 ANH524301 AXD524301 BGZ524301 BQV524301 CAR524301 CKN524301 CUJ524301 DEF524301 DOB524301 DXX524301 EHT524301 ERP524301 FBL524301 FLH524301 FVD524301 GEZ524301 GOV524301 GYR524301 HIN524301 HSJ524301 ICF524301 IMB524301 IVX524301 JFT524301 JPP524301 JZL524301 KJH524301 KTD524301 LCZ524301 LMV524301 LWR524301 MGN524301 MQJ524301 NAF524301 NKB524301 NTX524301 ODT524301 ONP524301 OXL524301 PHH524301 PRD524301 QAZ524301 QKV524301 QUR524301 REN524301 ROJ524301 RYF524301 SIB524301 SRX524301 TBT524301 TLP524301 TVL524301 UFH524301 UPD524301 UYZ524301 VIV524301 VSR524301 WCN524301 WMJ524301 WWF524301 X589837 JT589837 TP589837 ADL589837 ANH589837 AXD589837 BGZ589837 BQV589837 CAR589837 CKN589837 CUJ589837 DEF589837 DOB589837 DXX589837 EHT589837 ERP589837 FBL589837 FLH589837 FVD589837 GEZ589837 GOV589837 GYR589837 HIN589837 HSJ589837 ICF589837 IMB589837 IVX589837 JFT589837 JPP589837 JZL589837 KJH589837 KTD589837 LCZ589837 LMV589837 LWR589837 MGN589837 MQJ589837 NAF589837 NKB589837 NTX589837 ODT589837 ONP589837 OXL589837 PHH589837 PRD589837 QAZ589837 QKV589837 QUR589837 REN589837 ROJ589837 RYF589837 SIB589837 SRX589837 TBT589837 TLP589837 TVL589837 UFH589837 UPD589837 UYZ589837 VIV589837 VSR589837 WCN589837 WMJ589837 WWF589837 X655373 JT655373 TP655373 ADL655373 ANH655373 AXD655373 BGZ655373 BQV655373 CAR655373 CKN655373 CUJ655373 DEF655373 DOB655373 DXX655373 EHT655373 ERP655373 FBL655373 FLH655373 FVD655373 GEZ655373 GOV655373 GYR655373 HIN655373 HSJ655373 ICF655373 IMB655373 IVX655373 JFT655373 JPP655373 JZL655373 KJH655373 KTD655373 LCZ655373 LMV655373 LWR655373 MGN655373 MQJ655373 NAF655373 NKB655373 NTX655373 ODT655373 ONP655373 OXL655373 PHH655373 PRD655373 QAZ655373 QKV655373 QUR655373 REN655373 ROJ655373 RYF655373 SIB655373 SRX655373 TBT655373 TLP655373 TVL655373 UFH655373 UPD655373 UYZ655373 VIV655373 VSR655373 WCN655373 WMJ655373 WWF655373 X720909 JT720909 TP720909 ADL720909 ANH720909 AXD720909 BGZ720909 BQV720909 CAR720909 CKN720909 CUJ720909 DEF720909 DOB720909 DXX720909 EHT720909 ERP720909 FBL720909 FLH720909 FVD720909 GEZ720909 GOV720909 GYR720909 HIN720909 HSJ720909 ICF720909 IMB720909 IVX720909 JFT720909 JPP720909 JZL720909 KJH720909 KTD720909 LCZ720909 LMV720909 LWR720909 MGN720909 MQJ720909 NAF720909 NKB720909 NTX720909 ODT720909 ONP720909 OXL720909 PHH720909 PRD720909 QAZ720909 QKV720909 QUR720909 REN720909 ROJ720909 RYF720909 SIB720909 SRX720909 TBT720909 TLP720909 TVL720909 UFH720909 UPD720909 UYZ720909 VIV720909 VSR720909 WCN720909 WMJ720909 WWF720909 X786445 JT786445 TP786445 ADL786445 ANH786445 AXD786445 BGZ786445 BQV786445 CAR786445 CKN786445 CUJ786445 DEF786445 DOB786445 DXX786445 EHT786445 ERP786445 FBL786445 FLH786445 FVD786445 GEZ786445 GOV786445 GYR786445 HIN786445 HSJ786445 ICF786445 IMB786445 IVX786445 JFT786445 JPP786445 JZL786445 KJH786445 KTD786445 LCZ786445 LMV786445 LWR786445 MGN786445 MQJ786445 NAF786445 NKB786445 NTX786445 ODT786445 ONP786445 OXL786445 PHH786445 PRD786445 QAZ786445 QKV786445 QUR786445 REN786445 ROJ786445 RYF786445 SIB786445 SRX786445 TBT786445 TLP786445 TVL786445 UFH786445 UPD786445 UYZ786445 VIV786445 VSR786445 WCN786445 WMJ786445 WWF786445 X851981 JT851981 TP851981 ADL851981 ANH851981 AXD851981 BGZ851981 BQV851981 CAR851981 CKN851981 CUJ851981 DEF851981 DOB851981 DXX851981 EHT851981 ERP851981 FBL851981 FLH851981 FVD851981 GEZ851981 GOV851981 GYR851981 HIN851981 HSJ851981 ICF851981 IMB851981 IVX851981 JFT851981 JPP851981 JZL851981 KJH851981 KTD851981 LCZ851981 LMV851981 LWR851981 MGN851981 MQJ851981 NAF851981 NKB851981 NTX851981 ODT851981 ONP851981 OXL851981 PHH851981 PRD851981 QAZ851981 QKV851981 QUR851981 REN851981 ROJ851981 RYF851981 SIB851981 SRX851981 TBT851981 TLP851981 TVL851981 UFH851981 UPD851981 UYZ851981 VIV851981 VSR851981 WCN851981 WMJ851981 WWF851981 X917517 JT917517 TP917517 ADL917517 ANH917517 AXD917517 BGZ917517 BQV917517 CAR917517 CKN917517 CUJ917517 DEF917517 DOB917517 DXX917517 EHT917517 ERP917517 FBL917517 FLH917517 FVD917517 GEZ917517 GOV917517 GYR917517 HIN917517 HSJ917517 ICF917517 IMB917517 IVX917517 JFT917517 JPP917517 JZL917517 KJH917517 KTD917517 LCZ917517 LMV917517 LWR917517 MGN917517 MQJ917517 NAF917517 NKB917517 NTX917517 ODT917517 ONP917517 OXL917517 PHH917517 PRD917517 QAZ917517 QKV917517 QUR917517 REN917517 ROJ917517 RYF917517 SIB917517 SRX917517 TBT917517 TLP917517 TVL917517 UFH917517 UPD917517 UYZ917517 VIV917517 VSR917517 WCN917517 WMJ917517 WWF917517 X983053 JT983053 TP983053 ADL983053 ANH983053 AXD983053 BGZ983053 BQV983053 CAR983053 CKN983053 CUJ983053 DEF983053 DOB983053 DXX983053 EHT983053 ERP983053 FBL983053 FLH983053 FVD983053 GEZ983053 GOV983053 GYR983053 HIN983053 HSJ983053 ICF983053 IMB983053 IVX983053 JFT983053 JPP983053 JZL983053 KJH983053 KTD983053 LCZ983053 LMV983053 LWR983053 MGN983053 MQJ983053 NAF983053 NKB983053 NTX983053 ODT983053 ONP983053 OXL983053 PHH983053 PRD983053 QAZ983053 QKV983053 QUR983053 REN983053 ROJ983053 RYF983053 SIB983053 SRX983053 TBT983053 TLP983053 TVL983053 UFH983053 UPD983053 UYZ983053 VIV983053 VSR983053 WCN983053 WMJ983053 WWF983053 L13 JH13 TD13 ACZ13 AMV13 AWR13 BGN13 BQJ13 CAF13 CKB13 CTX13 DDT13 DNP13 DXL13 EHH13 ERD13 FAZ13 FKV13 FUR13 GEN13 GOJ13 GYF13 HIB13 HRX13 IBT13 ILP13 IVL13 JFH13 JPD13 JYZ13 KIV13 KSR13 LCN13 LMJ13 LWF13 MGB13 MPX13 MZT13 NJP13 NTL13 ODH13 OND13 OWZ13 PGV13 PQR13 QAN13 QKJ13 QUF13 REB13 RNX13 RXT13 SHP13 SRL13 TBH13 TLD13 TUZ13 UEV13 UOR13 UYN13 VIJ13 VSF13 WCB13 WLX13 WVT13 L65549 JH65549 TD65549 ACZ65549 AMV65549 AWR65549 BGN65549 BQJ65549 CAF65549 CKB65549 CTX65549 DDT65549 DNP65549 DXL65549 EHH65549 ERD65549 FAZ65549 FKV65549 FUR65549 GEN65549 GOJ65549 GYF65549 HIB65549 HRX65549 IBT65549 ILP65549 IVL65549 JFH65549 JPD65549 JYZ65549 KIV65549 KSR65549 LCN65549 LMJ65549 LWF65549 MGB65549 MPX65549 MZT65549 NJP65549 NTL65549 ODH65549 OND65549 OWZ65549 PGV65549 PQR65549 QAN65549 QKJ65549 QUF65549 REB65549 RNX65549 RXT65549 SHP65549 SRL65549 TBH65549 TLD65549 TUZ65549 UEV65549 UOR65549 UYN65549 VIJ65549 VSF65549 WCB65549 WLX65549 WVT65549 L131085 JH131085 TD131085 ACZ131085 AMV131085 AWR131085 BGN131085 BQJ131085 CAF131085 CKB131085 CTX131085 DDT131085 DNP131085 DXL131085 EHH131085 ERD131085 FAZ131085 FKV131085 FUR131085 GEN131085 GOJ131085 GYF131085 HIB131085 HRX131085 IBT131085 ILP131085 IVL131085 JFH131085 JPD131085 JYZ131085 KIV131085 KSR131085 LCN131085 LMJ131085 LWF131085 MGB131085 MPX131085 MZT131085 NJP131085 NTL131085 ODH131085 OND131085 OWZ131085 PGV131085 PQR131085 QAN131085 QKJ131085 QUF131085 REB131085 RNX131085 RXT131085 SHP131085 SRL131085 TBH131085 TLD131085 TUZ131085 UEV131085 UOR131085 UYN131085 VIJ131085 VSF131085 WCB131085 WLX131085 WVT131085 L196621 JH196621 TD196621 ACZ196621 AMV196621 AWR196621 BGN196621 BQJ196621 CAF196621 CKB196621 CTX196621 DDT196621 DNP196621 DXL196621 EHH196621 ERD196621 FAZ196621 FKV196621 FUR196621 GEN196621 GOJ196621 GYF196621 HIB196621 HRX196621 IBT196621 ILP196621 IVL196621 JFH196621 JPD196621 JYZ196621 KIV196621 KSR196621 LCN196621 LMJ196621 LWF196621 MGB196621 MPX196621 MZT196621 NJP196621 NTL196621 ODH196621 OND196621 OWZ196621 PGV196621 PQR196621 QAN196621 QKJ196621 QUF196621 REB196621 RNX196621 RXT196621 SHP196621 SRL196621 TBH196621 TLD196621 TUZ196621 UEV196621 UOR196621 UYN196621 VIJ196621 VSF196621 WCB196621 WLX196621 WVT196621 L262157 JH262157 TD262157 ACZ262157 AMV262157 AWR262157 BGN262157 BQJ262157 CAF262157 CKB262157 CTX262157 DDT262157 DNP262157 DXL262157 EHH262157 ERD262157 FAZ262157 FKV262157 FUR262157 GEN262157 GOJ262157 GYF262157 HIB262157 HRX262157 IBT262157 ILP262157 IVL262157 JFH262157 JPD262157 JYZ262157 KIV262157 KSR262157 LCN262157 LMJ262157 LWF262157 MGB262157 MPX262157 MZT262157 NJP262157 NTL262157 ODH262157 OND262157 OWZ262157 PGV262157 PQR262157 QAN262157 QKJ262157 QUF262157 REB262157 RNX262157 RXT262157 SHP262157 SRL262157 TBH262157 TLD262157 TUZ262157 UEV262157 UOR262157 UYN262157 VIJ262157 VSF262157 WCB262157 WLX262157 WVT262157 L327693 JH327693 TD327693 ACZ327693 AMV327693 AWR327693 BGN327693 BQJ327693 CAF327693 CKB327693 CTX327693 DDT327693 DNP327693 DXL327693 EHH327693 ERD327693 FAZ327693 FKV327693 FUR327693 GEN327693 GOJ327693 GYF327693 HIB327693 HRX327693 IBT327693 ILP327693 IVL327693 JFH327693 JPD327693 JYZ327693 KIV327693 KSR327693 LCN327693 LMJ327693 LWF327693 MGB327693 MPX327693 MZT327693 NJP327693 NTL327693 ODH327693 OND327693 OWZ327693 PGV327693 PQR327693 QAN327693 QKJ327693 QUF327693 REB327693 RNX327693 RXT327693 SHP327693 SRL327693 TBH327693 TLD327693 TUZ327693 UEV327693 UOR327693 UYN327693 VIJ327693 VSF327693 WCB327693 WLX327693 WVT327693 L393229 JH393229 TD393229 ACZ393229 AMV393229 AWR393229 BGN393229 BQJ393229 CAF393229 CKB393229 CTX393229 DDT393229 DNP393229 DXL393229 EHH393229 ERD393229 FAZ393229 FKV393229 FUR393229 GEN393229 GOJ393229 GYF393229 HIB393229 HRX393229 IBT393229 ILP393229 IVL393229 JFH393229 JPD393229 JYZ393229 KIV393229 KSR393229 LCN393229 LMJ393229 LWF393229 MGB393229 MPX393229 MZT393229 NJP393229 NTL393229 ODH393229 OND393229 OWZ393229 PGV393229 PQR393229 QAN393229 QKJ393229 QUF393229 REB393229 RNX393229 RXT393229 SHP393229 SRL393229 TBH393229 TLD393229 TUZ393229 UEV393229 UOR393229 UYN393229 VIJ393229 VSF393229 WCB393229 WLX393229 WVT393229 L458765 JH458765 TD458765 ACZ458765 AMV458765 AWR458765 BGN458765 BQJ458765 CAF458765 CKB458765 CTX458765 DDT458765 DNP458765 DXL458765 EHH458765 ERD458765 FAZ458765 FKV458765 FUR458765 GEN458765 GOJ458765 GYF458765 HIB458765 HRX458765 IBT458765 ILP458765 IVL458765 JFH458765 JPD458765 JYZ458765 KIV458765 KSR458765 LCN458765 LMJ458765 LWF458765 MGB458765 MPX458765 MZT458765 NJP458765 NTL458765 ODH458765 OND458765 OWZ458765 PGV458765 PQR458765 QAN458765 QKJ458765 QUF458765 REB458765 RNX458765 RXT458765 SHP458765 SRL458765 TBH458765 TLD458765 TUZ458765 UEV458765 UOR458765 UYN458765 VIJ458765 VSF458765 WCB458765 WLX458765 WVT458765 L524301 JH524301 TD524301 ACZ524301 AMV524301 AWR524301 BGN524301 BQJ524301 CAF524301 CKB524301 CTX524301 DDT524301 DNP524301 DXL524301 EHH524301 ERD524301 FAZ524301 FKV524301 FUR524301 GEN524301 GOJ524301 GYF524301 HIB524301 HRX524301 IBT524301 ILP524301 IVL524301 JFH524301 JPD524301 JYZ524301 KIV524301 KSR524301 LCN524301 LMJ524301 LWF524301 MGB524301 MPX524301 MZT524301 NJP524301 NTL524301 ODH524301 OND524301 OWZ524301 PGV524301 PQR524301 QAN524301 QKJ524301 QUF524301 REB524301 RNX524301 RXT524301 SHP524301 SRL524301 TBH524301 TLD524301 TUZ524301 UEV524301 UOR524301 UYN524301 VIJ524301 VSF524301 WCB524301 WLX524301 WVT524301 L589837 JH589837 TD589837 ACZ589837 AMV589837 AWR589837 BGN589837 BQJ589837 CAF589837 CKB589837 CTX589837 DDT589837 DNP589837 DXL589837 EHH589837 ERD589837 FAZ589837 FKV589837 FUR589837 GEN589837 GOJ589837 GYF589837 HIB589837 HRX589837 IBT589837 ILP589837 IVL589837 JFH589837 JPD589837 JYZ589837 KIV589837 KSR589837 LCN589837 LMJ589837 LWF589837 MGB589837 MPX589837 MZT589837 NJP589837 NTL589837 ODH589837 OND589837 OWZ589837 PGV589837 PQR589837 QAN589837 QKJ589837 QUF589837 REB589837 RNX589837 RXT589837 SHP589837 SRL589837 TBH589837 TLD589837 TUZ589837 UEV589837 UOR589837 UYN589837 VIJ589837 VSF589837 WCB589837 WLX589837 WVT589837 L655373 JH655373 TD655373 ACZ655373 AMV655373 AWR655373 BGN655373 BQJ655373 CAF655373 CKB655373 CTX655373 DDT655373 DNP655373 DXL655373 EHH655373 ERD655373 FAZ655373 FKV655373 FUR655373 GEN655373 GOJ655373 GYF655373 HIB655373 HRX655373 IBT655373 ILP655373 IVL655373 JFH655373 JPD655373 JYZ655373 KIV655373 KSR655373 LCN655373 LMJ655373 LWF655373 MGB655373 MPX655373 MZT655373 NJP655373 NTL655373 ODH655373 OND655373 OWZ655373 PGV655373 PQR655373 QAN655373 QKJ655373 QUF655373 REB655373 RNX655373 RXT655373 SHP655373 SRL655373 TBH655373 TLD655373 TUZ655373 UEV655373 UOR655373 UYN655373 VIJ655373 VSF655373 WCB655373 WLX655373 WVT655373 L720909 JH720909 TD720909 ACZ720909 AMV720909 AWR720909 BGN720909 BQJ720909 CAF720909 CKB720909 CTX720909 DDT720909 DNP720909 DXL720909 EHH720909 ERD720909 FAZ720909 FKV720909 FUR720909 GEN720909 GOJ720909 GYF720909 HIB720909 HRX720909 IBT720909 ILP720909 IVL720909 JFH720909 JPD720909 JYZ720909 KIV720909 KSR720909 LCN720909 LMJ720909 LWF720909 MGB720909 MPX720909 MZT720909 NJP720909 NTL720909 ODH720909 OND720909 OWZ720909 PGV720909 PQR720909 QAN720909 QKJ720909 QUF720909 REB720909 RNX720909 RXT720909 SHP720909 SRL720909 TBH720909 TLD720909 TUZ720909 UEV720909 UOR720909 UYN720909 VIJ720909 VSF720909 WCB720909 WLX720909 WVT720909 L786445 JH786445 TD786445 ACZ786445 AMV786445 AWR786445 BGN786445 BQJ786445 CAF786445 CKB786445 CTX786445 DDT786445 DNP786445 DXL786445 EHH786445 ERD786445 FAZ786445 FKV786445 FUR786445 GEN786445 GOJ786445 GYF786445 HIB786445 HRX786445 IBT786445 ILP786445 IVL786445 JFH786445 JPD786445 JYZ786445 KIV786445 KSR786445 LCN786445 LMJ786445 LWF786445 MGB786445 MPX786445 MZT786445 NJP786445 NTL786445 ODH786445 OND786445 OWZ786445 PGV786445 PQR786445 QAN786445 QKJ786445 QUF786445 REB786445 RNX786445 RXT786445 SHP786445 SRL786445 TBH786445 TLD786445 TUZ786445 UEV786445 UOR786445 UYN786445 VIJ786445 VSF786445 WCB786445 WLX786445 WVT786445 L851981 JH851981 TD851981 ACZ851981 AMV851981 AWR851981 BGN851981 BQJ851981 CAF851981 CKB851981 CTX851981 DDT851981 DNP851981 DXL851981 EHH851981 ERD851981 FAZ851981 FKV851981 FUR851981 GEN851981 GOJ851981 GYF851981 HIB851981 HRX851981 IBT851981 ILP851981 IVL851981 JFH851981 JPD851981 JYZ851981 KIV851981 KSR851981 LCN851981 LMJ851981 LWF851981 MGB851981 MPX851981 MZT851981 NJP851981 NTL851981 ODH851981 OND851981 OWZ851981 PGV851981 PQR851981 QAN851981 QKJ851981 QUF851981 REB851981 RNX851981 RXT851981 SHP851981 SRL851981 TBH851981 TLD851981 TUZ851981 UEV851981 UOR851981 UYN851981 VIJ851981 VSF851981 WCB851981 WLX851981 WVT851981 L917517 JH917517 TD917517 ACZ917517 AMV917517 AWR917517 BGN917517 BQJ917517 CAF917517 CKB917517 CTX917517 DDT917517 DNP917517 DXL917517 EHH917517 ERD917517 FAZ917517 FKV917517 FUR917517 GEN917517 GOJ917517 GYF917517 HIB917517 HRX917517 IBT917517 ILP917517 IVL917517 JFH917517 JPD917517 JYZ917517 KIV917517 KSR917517 LCN917517 LMJ917517 LWF917517 MGB917517 MPX917517 MZT917517 NJP917517 NTL917517 ODH917517 OND917517 OWZ917517 PGV917517 PQR917517 QAN917517 QKJ917517 QUF917517 REB917517 RNX917517 RXT917517 SHP917517 SRL917517 TBH917517 TLD917517 TUZ917517 UEV917517 UOR917517 UYN917517 VIJ917517 VSF917517 WCB917517 WLX917517 WVT917517 L983053 JH983053 TD983053 ACZ983053 AMV983053 AWR983053 BGN983053 BQJ983053 CAF983053 CKB983053 CTX983053 DDT983053 DNP983053 DXL983053 EHH983053 ERD983053 FAZ983053 FKV983053 FUR983053 GEN983053 GOJ983053 GYF983053 HIB983053 HRX983053 IBT983053 ILP983053 IVL983053 JFH983053 JPD983053 JYZ983053 KIV983053 KSR983053 LCN983053 LMJ983053 LWF983053 MGB983053 MPX983053 MZT983053 NJP983053 NTL983053 ODH983053 OND983053 OWZ983053 PGV983053 PQR983053 QAN983053 QKJ983053 QUF983053 REB983053 RNX983053 RXT983053 SHP983053 SRL983053 TBH983053 TLD983053 TUZ983053 UEV983053 UOR983053 UYN983053 VIJ983053 VSF983053 WCB983053 WLX983053 WVT983053 WVX983045 JH3 TD3 ACZ3 AMV3 AWR3 BGN3 BQJ3 CAF3 CKB3 CTX3 DDT3 DNP3 DXL3 EHH3 ERD3 FAZ3 FKV3 FUR3 GEN3 GOJ3 GYF3 HIB3 HRX3 IBT3 ILP3 IVL3 JFH3 JPD3 JYZ3 KIV3 KSR3 LCN3 LMJ3 LWF3 MGB3 MPX3 MZT3 NJP3 NTL3 ODH3 OND3 OWZ3 PGV3 PQR3 QAN3 QKJ3 QUF3 REB3 RNX3 RXT3 SHP3 SRL3 TBH3 TLD3 TUZ3 UEV3 UOR3 UYN3 VIJ3 VSF3 WCB3 WLX3 WVT3 L65541 JH65541 TD65541 ACZ65541 AMV65541 AWR65541 BGN65541 BQJ65541 CAF65541 CKB65541 CTX65541 DDT65541 DNP65541 DXL65541 EHH65541 ERD65541 FAZ65541 FKV65541 FUR65541 GEN65541 GOJ65541 GYF65541 HIB65541 HRX65541 IBT65541 ILP65541 IVL65541 JFH65541 JPD65541 JYZ65541 KIV65541 KSR65541 LCN65541 LMJ65541 LWF65541 MGB65541 MPX65541 MZT65541 NJP65541 NTL65541 ODH65541 OND65541 OWZ65541 PGV65541 PQR65541 QAN65541 QKJ65541 QUF65541 REB65541 RNX65541 RXT65541 SHP65541 SRL65541 TBH65541 TLD65541 TUZ65541 UEV65541 UOR65541 UYN65541 VIJ65541 VSF65541 WCB65541 WLX65541 WVT65541 L131077 JH131077 TD131077 ACZ131077 AMV131077 AWR131077 BGN131077 BQJ131077 CAF131077 CKB131077 CTX131077 DDT131077 DNP131077 DXL131077 EHH131077 ERD131077 FAZ131077 FKV131077 FUR131077 GEN131077 GOJ131077 GYF131077 HIB131077 HRX131077 IBT131077 ILP131077 IVL131077 JFH131077 JPD131077 JYZ131077 KIV131077 KSR131077 LCN131077 LMJ131077 LWF131077 MGB131077 MPX131077 MZT131077 NJP131077 NTL131077 ODH131077 OND131077 OWZ131077 PGV131077 PQR131077 QAN131077 QKJ131077 QUF131077 REB131077 RNX131077 RXT131077 SHP131077 SRL131077 TBH131077 TLD131077 TUZ131077 UEV131077 UOR131077 UYN131077 VIJ131077 VSF131077 WCB131077 WLX131077 WVT131077 L196613 JH196613 TD196613 ACZ196613 AMV196613 AWR196613 BGN196613 BQJ196613 CAF196613 CKB196613 CTX196613 DDT196613 DNP196613 DXL196613 EHH196613 ERD196613 FAZ196613 FKV196613 FUR196613 GEN196613 GOJ196613 GYF196613 HIB196613 HRX196613 IBT196613 ILP196613 IVL196613 JFH196613 JPD196613 JYZ196613 KIV196613 KSR196613 LCN196613 LMJ196613 LWF196613 MGB196613 MPX196613 MZT196613 NJP196613 NTL196613 ODH196613 OND196613 OWZ196613 PGV196613 PQR196613 QAN196613 QKJ196613 QUF196613 REB196613 RNX196613 RXT196613 SHP196613 SRL196613 TBH196613 TLD196613 TUZ196613 UEV196613 UOR196613 UYN196613 VIJ196613 VSF196613 WCB196613 WLX196613 WVT196613 L262149 JH262149 TD262149 ACZ262149 AMV262149 AWR262149 BGN262149 BQJ262149 CAF262149 CKB262149 CTX262149 DDT262149 DNP262149 DXL262149 EHH262149 ERD262149 FAZ262149 FKV262149 FUR262149 GEN262149 GOJ262149 GYF262149 HIB262149 HRX262149 IBT262149 ILP262149 IVL262149 JFH262149 JPD262149 JYZ262149 KIV262149 KSR262149 LCN262149 LMJ262149 LWF262149 MGB262149 MPX262149 MZT262149 NJP262149 NTL262149 ODH262149 OND262149 OWZ262149 PGV262149 PQR262149 QAN262149 QKJ262149 QUF262149 REB262149 RNX262149 RXT262149 SHP262149 SRL262149 TBH262149 TLD262149 TUZ262149 UEV262149 UOR262149 UYN262149 VIJ262149 VSF262149 WCB262149 WLX262149 WVT262149 L327685 JH327685 TD327685 ACZ327685 AMV327685 AWR327685 BGN327685 BQJ327685 CAF327685 CKB327685 CTX327685 DDT327685 DNP327685 DXL327685 EHH327685 ERD327685 FAZ327685 FKV327685 FUR327685 GEN327685 GOJ327685 GYF327685 HIB327685 HRX327685 IBT327685 ILP327685 IVL327685 JFH327685 JPD327685 JYZ327685 KIV327685 KSR327685 LCN327685 LMJ327685 LWF327685 MGB327685 MPX327685 MZT327685 NJP327685 NTL327685 ODH327685 OND327685 OWZ327685 PGV327685 PQR327685 QAN327685 QKJ327685 QUF327685 REB327685 RNX327685 RXT327685 SHP327685 SRL327685 TBH327685 TLD327685 TUZ327685 UEV327685 UOR327685 UYN327685 VIJ327685 VSF327685 WCB327685 WLX327685 WVT327685 L393221 JH393221 TD393221 ACZ393221 AMV393221 AWR393221 BGN393221 BQJ393221 CAF393221 CKB393221 CTX393221 DDT393221 DNP393221 DXL393221 EHH393221 ERD393221 FAZ393221 FKV393221 FUR393221 GEN393221 GOJ393221 GYF393221 HIB393221 HRX393221 IBT393221 ILP393221 IVL393221 JFH393221 JPD393221 JYZ393221 KIV393221 KSR393221 LCN393221 LMJ393221 LWF393221 MGB393221 MPX393221 MZT393221 NJP393221 NTL393221 ODH393221 OND393221 OWZ393221 PGV393221 PQR393221 QAN393221 QKJ393221 QUF393221 REB393221 RNX393221 RXT393221 SHP393221 SRL393221 TBH393221 TLD393221 TUZ393221 UEV393221 UOR393221 UYN393221 VIJ393221 VSF393221 WCB393221 WLX393221 WVT393221 L458757 JH458757 TD458757 ACZ458757 AMV458757 AWR458757 BGN458757 BQJ458757 CAF458757 CKB458757 CTX458757 DDT458757 DNP458757 DXL458757 EHH458757 ERD458757 FAZ458757 FKV458757 FUR458757 GEN458757 GOJ458757 GYF458757 HIB458757 HRX458757 IBT458757 ILP458757 IVL458757 JFH458757 JPD458757 JYZ458757 KIV458757 KSR458757 LCN458757 LMJ458757 LWF458757 MGB458757 MPX458757 MZT458757 NJP458757 NTL458757 ODH458757 OND458757 OWZ458757 PGV458757 PQR458757 QAN458757 QKJ458757 QUF458757 REB458757 RNX458757 RXT458757 SHP458757 SRL458757 TBH458757 TLD458757 TUZ458757 UEV458757 UOR458757 UYN458757 VIJ458757 VSF458757 WCB458757 WLX458757 WVT458757 L524293 JH524293 TD524293 ACZ524293 AMV524293 AWR524293 BGN524293 BQJ524293 CAF524293 CKB524293 CTX524293 DDT524293 DNP524293 DXL524293 EHH524293 ERD524293 FAZ524293 FKV524293 FUR524293 GEN524293 GOJ524293 GYF524293 HIB524293 HRX524293 IBT524293 ILP524293 IVL524293 JFH524293 JPD524293 JYZ524293 KIV524293 KSR524293 LCN524293 LMJ524293 LWF524293 MGB524293 MPX524293 MZT524293 NJP524293 NTL524293 ODH524293 OND524293 OWZ524293 PGV524293 PQR524293 QAN524293 QKJ524293 QUF524293 REB524293 RNX524293 RXT524293 SHP524293 SRL524293 TBH524293 TLD524293 TUZ524293 UEV524293 UOR524293 UYN524293 VIJ524293 VSF524293 WCB524293 WLX524293 WVT524293 L589829 JH589829 TD589829 ACZ589829 AMV589829 AWR589829 BGN589829 BQJ589829 CAF589829 CKB589829 CTX589829 DDT589829 DNP589829 DXL589829 EHH589829 ERD589829 FAZ589829 FKV589829 FUR589829 GEN589829 GOJ589829 GYF589829 HIB589829 HRX589829 IBT589829 ILP589829 IVL589829 JFH589829 JPD589829 JYZ589829 KIV589829 KSR589829 LCN589829 LMJ589829 LWF589829 MGB589829 MPX589829 MZT589829 NJP589829 NTL589829 ODH589829 OND589829 OWZ589829 PGV589829 PQR589829 QAN589829 QKJ589829 QUF589829 REB589829 RNX589829 RXT589829 SHP589829 SRL589829 TBH589829 TLD589829 TUZ589829 UEV589829 UOR589829 UYN589829 VIJ589829 VSF589829 WCB589829 WLX589829 WVT589829 L655365 JH655365 TD655365 ACZ655365 AMV655365 AWR655365 BGN655365 BQJ655365 CAF655365 CKB655365 CTX655365 DDT655365 DNP655365 DXL655365 EHH655365 ERD655365 FAZ655365 FKV655365 FUR655365 GEN655365 GOJ655365 GYF655365 HIB655365 HRX655365 IBT655365 ILP655365 IVL655365 JFH655365 JPD655365 JYZ655365 KIV655365 KSR655365 LCN655365 LMJ655365 LWF655365 MGB655365 MPX655365 MZT655365 NJP655365 NTL655365 ODH655365 OND655365 OWZ655365 PGV655365 PQR655365 QAN655365 QKJ655365 QUF655365 REB655365 RNX655365 RXT655365 SHP655365 SRL655365 TBH655365 TLD655365 TUZ655365 UEV655365 UOR655365 UYN655365 VIJ655365 VSF655365 WCB655365 WLX655365 WVT655365 L720901 JH720901 TD720901 ACZ720901 AMV720901 AWR720901 BGN720901 BQJ720901 CAF720901 CKB720901 CTX720901 DDT720901 DNP720901 DXL720901 EHH720901 ERD720901 FAZ720901 FKV720901 FUR720901 GEN720901 GOJ720901 GYF720901 HIB720901 HRX720901 IBT720901 ILP720901 IVL720901 JFH720901 JPD720901 JYZ720901 KIV720901 KSR720901 LCN720901 LMJ720901 LWF720901 MGB720901 MPX720901 MZT720901 NJP720901 NTL720901 ODH720901 OND720901 OWZ720901 PGV720901 PQR720901 QAN720901 QKJ720901 QUF720901 REB720901 RNX720901 RXT720901 SHP720901 SRL720901 TBH720901 TLD720901 TUZ720901 UEV720901 UOR720901 UYN720901 VIJ720901 VSF720901 WCB720901 WLX720901 WVT720901 L786437 JH786437 TD786437 ACZ786437 AMV786437 AWR786437 BGN786437 BQJ786437 CAF786437 CKB786437 CTX786437 DDT786437 DNP786437 DXL786437 EHH786437 ERD786437 FAZ786437 FKV786437 FUR786437 GEN786437 GOJ786437 GYF786437 HIB786437 HRX786437 IBT786437 ILP786437 IVL786437 JFH786437 JPD786437 JYZ786437 KIV786437 KSR786437 LCN786437 LMJ786437 LWF786437 MGB786437 MPX786437 MZT786437 NJP786437 NTL786437 ODH786437 OND786437 OWZ786437 PGV786437 PQR786437 QAN786437 QKJ786437 QUF786437 REB786437 RNX786437 RXT786437 SHP786437 SRL786437 TBH786437 TLD786437 TUZ786437 UEV786437 UOR786437 UYN786437 VIJ786437 VSF786437 WCB786437 WLX786437 WVT786437 L851973 JH851973 TD851973 ACZ851973 AMV851973 AWR851973 BGN851973 BQJ851973 CAF851973 CKB851973 CTX851973 DDT851973 DNP851973 DXL851973 EHH851973 ERD851973 FAZ851973 FKV851973 FUR851973 GEN851973 GOJ851973 GYF851973 HIB851973 HRX851973 IBT851973 ILP851973 IVL851973 JFH851973 JPD851973 JYZ851973 KIV851973 KSR851973 LCN851973 LMJ851973 LWF851973 MGB851973 MPX851973 MZT851973 NJP851973 NTL851973 ODH851973 OND851973 OWZ851973 PGV851973 PQR851973 QAN851973 QKJ851973 QUF851973 REB851973 RNX851973 RXT851973 SHP851973 SRL851973 TBH851973 TLD851973 TUZ851973 UEV851973 UOR851973 UYN851973 VIJ851973 VSF851973 WCB851973 WLX851973 WVT851973 L917509 JH917509 TD917509 ACZ917509 AMV917509 AWR917509 BGN917509 BQJ917509 CAF917509 CKB917509 CTX917509 DDT917509 DNP917509 DXL917509 EHH917509 ERD917509 FAZ917509 FKV917509 FUR917509 GEN917509 GOJ917509 GYF917509 HIB917509 HRX917509 IBT917509 ILP917509 IVL917509 JFH917509 JPD917509 JYZ917509 KIV917509 KSR917509 LCN917509 LMJ917509 LWF917509 MGB917509 MPX917509 MZT917509 NJP917509 NTL917509 ODH917509 OND917509 OWZ917509 PGV917509 PQR917509 QAN917509 QKJ917509 QUF917509 REB917509 RNX917509 RXT917509 SHP917509 SRL917509 TBH917509 TLD917509 TUZ917509 UEV917509 UOR917509 UYN917509 VIJ917509 VSF917509 WCB917509 WLX917509 WVT917509 L983045 JH983045 TD983045 ACZ983045 AMV983045 AWR983045 BGN983045 BQJ983045 CAF983045 CKB983045 CTX983045 DDT983045 DNP983045 DXL983045 EHH983045 ERD983045 FAZ983045 FKV983045 FUR983045 GEN983045 GOJ983045 GYF983045 HIB983045 HRX983045 IBT983045 ILP983045 IVL983045 JFH983045 JPD983045 JYZ983045 KIV983045 KSR983045 LCN983045 LMJ983045 LWF983045 MGB983045 MPX983045 MZT983045 NJP983045 NTL983045 ODH983045 OND983045 OWZ983045 PGV983045 PQR983045 QAN983045 QKJ983045 QUF983045 REB983045 RNX983045 RXT983045 SHP983045 SRL983045 TBH983045 TLD983045 TUZ983045 UEV983045 UOR983045 UYN983045 VIJ983045 VSF983045 WCB983045 WLX983045 WVT983045 T3 JP3 TL3 ADH3 AND3 AWZ3 BGV3 BQR3 CAN3 CKJ3 CUF3 DEB3 DNX3 DXT3 EHP3 ERL3 FBH3 FLD3 FUZ3 GEV3 GOR3 GYN3 HIJ3 HSF3 ICB3 ILX3 IVT3 JFP3 JPL3 JZH3 KJD3 KSZ3 LCV3 LMR3 LWN3 MGJ3 MQF3 NAB3 NJX3 NTT3 ODP3 ONL3 OXH3 PHD3 PQZ3 QAV3 QKR3 QUN3 REJ3 ROF3 RYB3 SHX3 SRT3 TBP3 TLL3 TVH3 UFD3 UOZ3 UYV3 VIR3 VSN3 WCJ3 WMF3 WWB3 T65541 JP65541 TL65541 ADH65541 AND65541 AWZ65541 BGV65541 BQR65541 CAN65541 CKJ65541 CUF65541 DEB65541 DNX65541 DXT65541 EHP65541 ERL65541 FBH65541 FLD65541 FUZ65541 GEV65541 GOR65541 GYN65541 HIJ65541 HSF65541 ICB65541 ILX65541 IVT65541 JFP65541 JPL65541 JZH65541 KJD65541 KSZ65541 LCV65541 LMR65541 LWN65541 MGJ65541 MQF65541 NAB65541 NJX65541 NTT65541 ODP65541 ONL65541 OXH65541 PHD65541 PQZ65541 QAV65541 QKR65541 QUN65541 REJ65541 ROF65541 RYB65541 SHX65541 SRT65541 TBP65541 TLL65541 TVH65541 UFD65541 UOZ65541 UYV65541 VIR65541 VSN65541 WCJ65541 WMF65541 WWB65541 T131077 JP131077 TL131077 ADH131077 AND131077 AWZ131077 BGV131077 BQR131077 CAN131077 CKJ131077 CUF131077 DEB131077 DNX131077 DXT131077 EHP131077 ERL131077 FBH131077 FLD131077 FUZ131077 GEV131077 GOR131077 GYN131077 HIJ131077 HSF131077 ICB131077 ILX131077 IVT131077 JFP131077 JPL131077 JZH131077 KJD131077 KSZ131077 LCV131077 LMR131077 LWN131077 MGJ131077 MQF131077 NAB131077 NJX131077 NTT131077 ODP131077 ONL131077 OXH131077 PHD131077 PQZ131077 QAV131077 QKR131077 QUN131077 REJ131077 ROF131077 RYB131077 SHX131077 SRT131077 TBP131077 TLL131077 TVH131077 UFD131077 UOZ131077 UYV131077 VIR131077 VSN131077 WCJ131077 WMF131077 WWB131077 T196613 JP196613 TL196613 ADH196613 AND196613 AWZ196613 BGV196613 BQR196613 CAN196613 CKJ196613 CUF196613 DEB196613 DNX196613 DXT196613 EHP196613 ERL196613 FBH196613 FLD196613 FUZ196613 GEV196613 GOR196613 GYN196613 HIJ196613 HSF196613 ICB196613 ILX196613 IVT196613 JFP196613 JPL196613 JZH196613 KJD196613 KSZ196613 LCV196613 LMR196613 LWN196613 MGJ196613 MQF196613 NAB196613 NJX196613 NTT196613 ODP196613 ONL196613 OXH196613 PHD196613 PQZ196613 QAV196613 QKR196613 QUN196613 REJ196613 ROF196613 RYB196613 SHX196613 SRT196613 TBP196613 TLL196613 TVH196613 UFD196613 UOZ196613 UYV196613 VIR196613 VSN196613 WCJ196613 WMF196613 WWB196613 T262149 JP262149 TL262149 ADH262149 AND262149 AWZ262149 BGV262149 BQR262149 CAN262149 CKJ262149 CUF262149 DEB262149 DNX262149 DXT262149 EHP262149 ERL262149 FBH262149 FLD262149 FUZ262149 GEV262149 GOR262149 GYN262149 HIJ262149 HSF262149 ICB262149 ILX262149 IVT262149 JFP262149 JPL262149 JZH262149 KJD262149 KSZ262149 LCV262149 LMR262149 LWN262149 MGJ262149 MQF262149 NAB262149 NJX262149 NTT262149 ODP262149 ONL262149 OXH262149 PHD262149 PQZ262149 QAV262149 QKR262149 QUN262149 REJ262149 ROF262149 RYB262149 SHX262149 SRT262149 TBP262149 TLL262149 TVH262149 UFD262149 UOZ262149 UYV262149 VIR262149 VSN262149 WCJ262149 WMF262149 WWB262149 T327685 JP327685 TL327685 ADH327685 AND327685 AWZ327685 BGV327685 BQR327685 CAN327685 CKJ327685 CUF327685 DEB327685 DNX327685 DXT327685 EHP327685 ERL327685 FBH327685 FLD327685 FUZ327685 GEV327685 GOR327685 GYN327685 HIJ327685 HSF327685 ICB327685 ILX327685 IVT327685 JFP327685 JPL327685 JZH327685 KJD327685 KSZ327685 LCV327685 LMR327685 LWN327685 MGJ327685 MQF327685 NAB327685 NJX327685 NTT327685 ODP327685 ONL327685 OXH327685 PHD327685 PQZ327685 QAV327685 QKR327685 QUN327685 REJ327685 ROF327685 RYB327685 SHX327685 SRT327685 TBP327685 TLL327685 TVH327685 UFD327685 UOZ327685 UYV327685 VIR327685 VSN327685 WCJ327685 WMF327685 WWB327685 T393221 JP393221 TL393221 ADH393221 AND393221 AWZ393221 BGV393221 BQR393221 CAN393221 CKJ393221 CUF393221 DEB393221 DNX393221 DXT393221 EHP393221 ERL393221 FBH393221 FLD393221 FUZ393221 GEV393221 GOR393221 GYN393221 HIJ393221 HSF393221 ICB393221 ILX393221 IVT393221 JFP393221 JPL393221 JZH393221 KJD393221 KSZ393221 LCV393221 LMR393221 LWN393221 MGJ393221 MQF393221 NAB393221 NJX393221 NTT393221 ODP393221 ONL393221 OXH393221 PHD393221 PQZ393221 QAV393221 QKR393221 QUN393221 REJ393221 ROF393221 RYB393221 SHX393221 SRT393221 TBP393221 TLL393221 TVH393221 UFD393221 UOZ393221 UYV393221 VIR393221 VSN393221 WCJ393221 WMF393221 WWB393221 T458757 JP458757 TL458757 ADH458757 AND458757 AWZ458757 BGV458757 BQR458757 CAN458757 CKJ458757 CUF458757 DEB458757 DNX458757 DXT458757 EHP458757 ERL458757 FBH458757 FLD458757 FUZ458757 GEV458757 GOR458757 GYN458757 HIJ458757 HSF458757 ICB458757 ILX458757 IVT458757 JFP458757 JPL458757 JZH458757 KJD458757 KSZ458757 LCV458757 LMR458757 LWN458757 MGJ458757 MQF458757 NAB458757 NJX458757 NTT458757 ODP458757 ONL458757 OXH458757 PHD458757 PQZ458757 QAV458757 QKR458757 QUN458757 REJ458757 ROF458757 RYB458757 SHX458757 SRT458757 TBP458757 TLL458757 TVH458757 UFD458757 UOZ458757 UYV458757 VIR458757 VSN458757 WCJ458757 WMF458757 WWB458757 T524293 JP524293 TL524293 ADH524293 AND524293 AWZ524293 BGV524293 BQR524293 CAN524293 CKJ524293 CUF524293 DEB524293 DNX524293 DXT524293 EHP524293 ERL524293 FBH524293 FLD524293 FUZ524293 GEV524293 GOR524293 GYN524293 HIJ524293 HSF524293 ICB524293 ILX524293 IVT524293 JFP524293 JPL524293 JZH524293 KJD524293 KSZ524293 LCV524293 LMR524293 LWN524293 MGJ524293 MQF524293 NAB524293 NJX524293 NTT524293 ODP524293 ONL524293 OXH524293 PHD524293 PQZ524293 QAV524293 QKR524293 QUN524293 REJ524293 ROF524293 RYB524293 SHX524293 SRT524293 TBP524293 TLL524293 TVH524293 UFD524293 UOZ524293 UYV524293 VIR524293 VSN524293 WCJ524293 WMF524293 WWB524293 T589829 JP589829 TL589829 ADH589829 AND589829 AWZ589829 BGV589829 BQR589829 CAN589829 CKJ589829 CUF589829 DEB589829 DNX589829 DXT589829 EHP589829 ERL589829 FBH589829 FLD589829 FUZ589829 GEV589829 GOR589829 GYN589829 HIJ589829 HSF589829 ICB589829 ILX589829 IVT589829 JFP589829 JPL589829 JZH589829 KJD589829 KSZ589829 LCV589829 LMR589829 LWN589829 MGJ589829 MQF589829 NAB589829 NJX589829 NTT589829 ODP589829 ONL589829 OXH589829 PHD589829 PQZ589829 QAV589829 QKR589829 QUN589829 REJ589829 ROF589829 RYB589829 SHX589829 SRT589829 TBP589829 TLL589829 TVH589829 UFD589829 UOZ589829 UYV589829 VIR589829 VSN589829 WCJ589829 WMF589829 WWB589829 T655365 JP655365 TL655365 ADH655365 AND655365 AWZ655365 BGV655365 BQR655365 CAN655365 CKJ655365 CUF655365 DEB655365 DNX655365 DXT655365 EHP655365 ERL655365 FBH655365 FLD655365 FUZ655365 GEV655365 GOR655365 GYN655365 HIJ655365 HSF655365 ICB655365 ILX655365 IVT655365 JFP655365 JPL655365 JZH655365 KJD655365 KSZ655365 LCV655365 LMR655365 LWN655365 MGJ655365 MQF655365 NAB655365 NJX655365 NTT655365 ODP655365 ONL655365 OXH655365 PHD655365 PQZ655365 QAV655365 QKR655365 QUN655365 REJ655365 ROF655365 RYB655365 SHX655365 SRT655365 TBP655365 TLL655365 TVH655365 UFD655365 UOZ655365 UYV655365 VIR655365 VSN655365 WCJ655365 WMF655365 WWB655365 T720901 JP720901 TL720901 ADH720901 AND720901 AWZ720901 BGV720901 BQR720901 CAN720901 CKJ720901 CUF720901 DEB720901 DNX720901 DXT720901 EHP720901 ERL720901 FBH720901 FLD720901 FUZ720901 GEV720901 GOR720901 GYN720901 HIJ720901 HSF720901 ICB720901 ILX720901 IVT720901 JFP720901 JPL720901 JZH720901 KJD720901 KSZ720901 LCV720901 LMR720901 LWN720901 MGJ720901 MQF720901 NAB720901 NJX720901 NTT720901 ODP720901 ONL720901 OXH720901 PHD720901 PQZ720901 QAV720901 QKR720901 QUN720901 REJ720901 ROF720901 RYB720901 SHX720901 SRT720901 TBP720901 TLL720901 TVH720901 UFD720901 UOZ720901 UYV720901 VIR720901 VSN720901 WCJ720901 WMF720901 WWB720901 T786437 JP786437 TL786437 ADH786437 AND786437 AWZ786437 BGV786437 BQR786437 CAN786437 CKJ786437 CUF786437 DEB786437 DNX786437 DXT786437 EHP786437 ERL786437 FBH786437 FLD786437 FUZ786437 GEV786437 GOR786437 GYN786437 HIJ786437 HSF786437 ICB786437 ILX786437 IVT786437 JFP786437 JPL786437 JZH786437 KJD786437 KSZ786437 LCV786437 LMR786437 LWN786437 MGJ786437 MQF786437 NAB786437 NJX786437 NTT786437 ODP786437 ONL786437 OXH786437 PHD786437 PQZ786437 QAV786437 QKR786437 QUN786437 REJ786437 ROF786437 RYB786437 SHX786437 SRT786437 TBP786437 TLL786437 TVH786437 UFD786437 UOZ786437 UYV786437 VIR786437 VSN786437 WCJ786437 WMF786437 WWB786437 T851973 JP851973 TL851973 ADH851973 AND851973 AWZ851973 BGV851973 BQR851973 CAN851973 CKJ851973 CUF851973 DEB851973 DNX851973 DXT851973 EHP851973 ERL851973 FBH851973 FLD851973 FUZ851973 GEV851973 GOR851973 GYN851973 HIJ851973 HSF851973 ICB851973 ILX851973 IVT851973 JFP851973 JPL851973 JZH851973 KJD851973 KSZ851973 LCV851973 LMR851973 LWN851973 MGJ851973 MQF851973 NAB851973 NJX851973 NTT851973 ODP851973 ONL851973 OXH851973 PHD851973 PQZ851973 QAV851973 QKR851973 QUN851973 REJ851973 ROF851973 RYB851973 SHX851973 SRT851973 TBP851973 TLL851973 TVH851973 UFD851973 UOZ851973 UYV851973 VIR851973 VSN851973 WCJ851973 WMF851973 WWB851973 T917509 JP917509 TL917509 ADH917509 AND917509 AWZ917509 BGV917509 BQR917509 CAN917509 CKJ917509 CUF917509 DEB917509 DNX917509 DXT917509 EHP917509 ERL917509 FBH917509 FLD917509 FUZ917509 GEV917509 GOR917509 GYN917509 HIJ917509 HSF917509 ICB917509 ILX917509 IVT917509 JFP917509 JPL917509 JZH917509 KJD917509 KSZ917509 LCV917509 LMR917509 LWN917509 MGJ917509 MQF917509 NAB917509 NJX917509 NTT917509 ODP917509 ONL917509 OXH917509 PHD917509 PQZ917509 QAV917509 QKR917509 QUN917509 REJ917509 ROF917509 RYB917509 SHX917509 SRT917509 TBP917509 TLL917509 TVH917509 UFD917509 UOZ917509 UYV917509 VIR917509 VSN917509 WCJ917509 WMF917509 WWB917509 T983045 JP983045 TL983045 ADH983045 AND983045 AWZ983045 BGV983045 BQR983045 CAN983045 CKJ983045 CUF983045 DEB983045 DNX983045 DXT983045 EHP983045 ERL983045 FBH983045 FLD983045 FUZ983045 GEV983045 GOR983045 GYN983045 HIJ983045 HSF983045 ICB983045 ILX983045 IVT983045 JFP983045 JPL983045 JZH983045 KJD983045 KSZ983045 LCV983045 LMR983045 LWN983045 MGJ983045 MQF983045 NAB983045 NJX983045 NTT983045 ODP983045 ONL983045 OXH983045 PHD983045 PQZ983045 QAV983045 QKR983045 QUN983045 REJ983045 ROF983045 RYB983045 SHX983045 SRT983045 TBP983045 TLL983045 TVH983045 UFD983045 UOZ983045 UYV983045 VIR983045 VSN983045 WCJ983045 WMF983045 WWB983045 L8 JH8 TD8 ACZ8 AMV8 AWR8 BGN8 BQJ8 CAF8 CKB8 CTX8 DDT8 DNP8 DXL8 EHH8 ERD8 FAZ8 FKV8 FUR8 GEN8 GOJ8 GYF8 HIB8 HRX8 IBT8 ILP8 IVL8 JFH8 JPD8 JYZ8 KIV8 KSR8 LCN8 LMJ8 LWF8 MGB8 MPX8 MZT8 NJP8 NTL8 ODH8 OND8 OWZ8 PGV8 PQR8 QAN8 QKJ8 QUF8 REB8 RNX8 RXT8 SHP8 SRL8 TBH8 TLD8 TUZ8 UEV8 UOR8 UYN8 VIJ8 VSF8 WCB8 WLX8 WVT8 L65545 JH65545 TD65545 ACZ65545 AMV65545 AWR65545 BGN65545 BQJ65545 CAF65545 CKB65545 CTX65545 DDT65545 DNP65545 DXL65545 EHH65545 ERD65545 FAZ65545 FKV65545 FUR65545 GEN65545 GOJ65545 GYF65545 HIB65545 HRX65545 IBT65545 ILP65545 IVL65545 JFH65545 JPD65545 JYZ65545 KIV65545 KSR65545 LCN65545 LMJ65545 LWF65545 MGB65545 MPX65545 MZT65545 NJP65545 NTL65545 ODH65545 OND65545 OWZ65545 PGV65545 PQR65545 QAN65545 QKJ65545 QUF65545 REB65545 RNX65545 RXT65545 SHP65545 SRL65545 TBH65545 TLD65545 TUZ65545 UEV65545 UOR65545 UYN65545 VIJ65545 VSF65545 WCB65545 WLX65545 WVT65545 L131081 JH131081 TD131081 ACZ131081 AMV131081 AWR131081 BGN131081 BQJ131081 CAF131081 CKB131081 CTX131081 DDT131081 DNP131081 DXL131081 EHH131081 ERD131081 FAZ131081 FKV131081 FUR131081 GEN131081 GOJ131081 GYF131081 HIB131081 HRX131081 IBT131081 ILP131081 IVL131081 JFH131081 JPD131081 JYZ131081 KIV131081 KSR131081 LCN131081 LMJ131081 LWF131081 MGB131081 MPX131081 MZT131081 NJP131081 NTL131081 ODH131081 OND131081 OWZ131081 PGV131081 PQR131081 QAN131081 QKJ131081 QUF131081 REB131081 RNX131081 RXT131081 SHP131081 SRL131081 TBH131081 TLD131081 TUZ131081 UEV131081 UOR131081 UYN131081 VIJ131081 VSF131081 WCB131081 WLX131081 WVT131081 L196617 JH196617 TD196617 ACZ196617 AMV196617 AWR196617 BGN196617 BQJ196617 CAF196617 CKB196617 CTX196617 DDT196617 DNP196617 DXL196617 EHH196617 ERD196617 FAZ196617 FKV196617 FUR196617 GEN196617 GOJ196617 GYF196617 HIB196617 HRX196617 IBT196617 ILP196617 IVL196617 JFH196617 JPD196617 JYZ196617 KIV196617 KSR196617 LCN196617 LMJ196617 LWF196617 MGB196617 MPX196617 MZT196617 NJP196617 NTL196617 ODH196617 OND196617 OWZ196617 PGV196617 PQR196617 QAN196617 QKJ196617 QUF196617 REB196617 RNX196617 RXT196617 SHP196617 SRL196617 TBH196617 TLD196617 TUZ196617 UEV196617 UOR196617 UYN196617 VIJ196617 VSF196617 WCB196617 WLX196617 WVT196617 L262153 JH262153 TD262153 ACZ262153 AMV262153 AWR262153 BGN262153 BQJ262153 CAF262153 CKB262153 CTX262153 DDT262153 DNP262153 DXL262153 EHH262153 ERD262153 FAZ262153 FKV262153 FUR262153 GEN262153 GOJ262153 GYF262153 HIB262153 HRX262153 IBT262153 ILP262153 IVL262153 JFH262153 JPD262153 JYZ262153 KIV262153 KSR262153 LCN262153 LMJ262153 LWF262153 MGB262153 MPX262153 MZT262153 NJP262153 NTL262153 ODH262153 OND262153 OWZ262153 PGV262153 PQR262153 QAN262153 QKJ262153 QUF262153 REB262153 RNX262153 RXT262153 SHP262153 SRL262153 TBH262153 TLD262153 TUZ262153 UEV262153 UOR262153 UYN262153 VIJ262153 VSF262153 WCB262153 WLX262153 WVT262153 L327689 JH327689 TD327689 ACZ327689 AMV327689 AWR327689 BGN327689 BQJ327689 CAF327689 CKB327689 CTX327689 DDT327689 DNP327689 DXL327689 EHH327689 ERD327689 FAZ327689 FKV327689 FUR327689 GEN327689 GOJ327689 GYF327689 HIB327689 HRX327689 IBT327689 ILP327689 IVL327689 JFH327689 JPD327689 JYZ327689 KIV327689 KSR327689 LCN327689 LMJ327689 LWF327689 MGB327689 MPX327689 MZT327689 NJP327689 NTL327689 ODH327689 OND327689 OWZ327689 PGV327689 PQR327689 QAN327689 QKJ327689 QUF327689 REB327689 RNX327689 RXT327689 SHP327689 SRL327689 TBH327689 TLD327689 TUZ327689 UEV327689 UOR327689 UYN327689 VIJ327689 VSF327689 WCB327689 WLX327689 WVT327689 L393225 JH393225 TD393225 ACZ393225 AMV393225 AWR393225 BGN393225 BQJ393225 CAF393225 CKB393225 CTX393225 DDT393225 DNP393225 DXL393225 EHH393225 ERD393225 FAZ393225 FKV393225 FUR393225 GEN393225 GOJ393225 GYF393225 HIB393225 HRX393225 IBT393225 ILP393225 IVL393225 JFH393225 JPD393225 JYZ393225 KIV393225 KSR393225 LCN393225 LMJ393225 LWF393225 MGB393225 MPX393225 MZT393225 NJP393225 NTL393225 ODH393225 OND393225 OWZ393225 PGV393225 PQR393225 QAN393225 QKJ393225 QUF393225 REB393225 RNX393225 RXT393225 SHP393225 SRL393225 TBH393225 TLD393225 TUZ393225 UEV393225 UOR393225 UYN393225 VIJ393225 VSF393225 WCB393225 WLX393225 WVT393225 L458761 JH458761 TD458761 ACZ458761 AMV458761 AWR458761 BGN458761 BQJ458761 CAF458761 CKB458761 CTX458761 DDT458761 DNP458761 DXL458761 EHH458761 ERD458761 FAZ458761 FKV458761 FUR458761 GEN458761 GOJ458761 GYF458761 HIB458761 HRX458761 IBT458761 ILP458761 IVL458761 JFH458761 JPD458761 JYZ458761 KIV458761 KSR458761 LCN458761 LMJ458761 LWF458761 MGB458761 MPX458761 MZT458761 NJP458761 NTL458761 ODH458761 OND458761 OWZ458761 PGV458761 PQR458761 QAN458761 QKJ458761 QUF458761 REB458761 RNX458761 RXT458761 SHP458761 SRL458761 TBH458761 TLD458761 TUZ458761 UEV458761 UOR458761 UYN458761 VIJ458761 VSF458761 WCB458761 WLX458761 WVT458761 L524297 JH524297 TD524297 ACZ524297 AMV524297 AWR524297 BGN524297 BQJ524297 CAF524297 CKB524297 CTX524297 DDT524297 DNP524297 DXL524297 EHH524297 ERD524297 FAZ524297 FKV524297 FUR524297 GEN524297 GOJ524297 GYF524297 HIB524297 HRX524297 IBT524297 ILP524297 IVL524297 JFH524297 JPD524297 JYZ524297 KIV524297 KSR524297 LCN524297 LMJ524297 LWF524297 MGB524297 MPX524297 MZT524297 NJP524297 NTL524297 ODH524297 OND524297 OWZ524297 PGV524297 PQR524297 QAN524297 QKJ524297 QUF524297 REB524297 RNX524297 RXT524297 SHP524297 SRL524297 TBH524297 TLD524297 TUZ524297 UEV524297 UOR524297 UYN524297 VIJ524297 VSF524297 WCB524297 WLX524297 WVT524297 L589833 JH589833 TD589833 ACZ589833 AMV589833 AWR589833 BGN589833 BQJ589833 CAF589833 CKB589833 CTX589833 DDT589833 DNP589833 DXL589833 EHH589833 ERD589833 FAZ589833 FKV589833 FUR589833 GEN589833 GOJ589833 GYF589833 HIB589833 HRX589833 IBT589833 ILP589833 IVL589833 JFH589833 JPD589833 JYZ589833 KIV589833 KSR589833 LCN589833 LMJ589833 LWF589833 MGB589833 MPX589833 MZT589833 NJP589833 NTL589833 ODH589833 OND589833 OWZ589833 PGV589833 PQR589833 QAN589833 QKJ589833 QUF589833 REB589833 RNX589833 RXT589833 SHP589833 SRL589833 TBH589833 TLD589833 TUZ589833 UEV589833 UOR589833 UYN589833 VIJ589833 VSF589833 WCB589833 WLX589833 WVT589833 L655369 JH655369 TD655369 ACZ655369 AMV655369 AWR655369 BGN655369 BQJ655369 CAF655369 CKB655369 CTX655369 DDT655369 DNP655369 DXL655369 EHH655369 ERD655369 FAZ655369 FKV655369 FUR655369 GEN655369 GOJ655369 GYF655369 HIB655369 HRX655369 IBT655369 ILP655369 IVL655369 JFH655369 JPD655369 JYZ655369 KIV655369 KSR655369 LCN655369 LMJ655369 LWF655369 MGB655369 MPX655369 MZT655369 NJP655369 NTL655369 ODH655369 OND655369 OWZ655369 PGV655369 PQR655369 QAN655369 QKJ655369 QUF655369 REB655369 RNX655369 RXT655369 SHP655369 SRL655369 TBH655369 TLD655369 TUZ655369 UEV655369 UOR655369 UYN655369 VIJ655369 VSF655369 WCB655369 WLX655369 WVT655369 L720905 JH720905 TD720905 ACZ720905 AMV720905 AWR720905 BGN720905 BQJ720905 CAF720905 CKB720905 CTX720905 DDT720905 DNP720905 DXL720905 EHH720905 ERD720905 FAZ720905 FKV720905 FUR720905 GEN720905 GOJ720905 GYF720905 HIB720905 HRX720905 IBT720905 ILP720905 IVL720905 JFH720905 JPD720905 JYZ720905 KIV720905 KSR720905 LCN720905 LMJ720905 LWF720905 MGB720905 MPX720905 MZT720905 NJP720905 NTL720905 ODH720905 OND720905 OWZ720905 PGV720905 PQR720905 QAN720905 QKJ720905 QUF720905 REB720905 RNX720905 RXT720905 SHP720905 SRL720905 TBH720905 TLD720905 TUZ720905 UEV720905 UOR720905 UYN720905 VIJ720905 VSF720905 WCB720905 WLX720905 WVT720905 L786441 JH786441 TD786441 ACZ786441 AMV786441 AWR786441 BGN786441 BQJ786441 CAF786441 CKB786441 CTX786441 DDT786441 DNP786441 DXL786441 EHH786441 ERD786441 FAZ786441 FKV786441 FUR786441 GEN786441 GOJ786441 GYF786441 HIB786441 HRX786441 IBT786441 ILP786441 IVL786441 JFH786441 JPD786441 JYZ786441 KIV786441 KSR786441 LCN786441 LMJ786441 LWF786441 MGB786441 MPX786441 MZT786441 NJP786441 NTL786441 ODH786441 OND786441 OWZ786441 PGV786441 PQR786441 QAN786441 QKJ786441 QUF786441 REB786441 RNX786441 RXT786441 SHP786441 SRL786441 TBH786441 TLD786441 TUZ786441 UEV786441 UOR786441 UYN786441 VIJ786441 VSF786441 WCB786441 WLX786441 WVT786441 L851977 JH851977 TD851977 ACZ851977 AMV851977 AWR851977 BGN851977 BQJ851977 CAF851977 CKB851977 CTX851977 DDT851977 DNP851977 DXL851977 EHH851977 ERD851977 FAZ851977 FKV851977 FUR851977 GEN851977 GOJ851977 GYF851977 HIB851977 HRX851977 IBT851977 ILP851977 IVL851977 JFH851977 JPD851977 JYZ851977 KIV851977 KSR851977 LCN851977 LMJ851977 LWF851977 MGB851977 MPX851977 MZT851977 NJP851977 NTL851977 ODH851977 OND851977 OWZ851977 PGV851977 PQR851977 QAN851977 QKJ851977 QUF851977 REB851977 RNX851977 RXT851977 SHP851977 SRL851977 TBH851977 TLD851977 TUZ851977 UEV851977 UOR851977 UYN851977 VIJ851977 VSF851977 WCB851977 WLX851977 WVT851977 L917513 JH917513 TD917513 ACZ917513 AMV917513 AWR917513 BGN917513 BQJ917513 CAF917513 CKB917513 CTX917513 DDT917513 DNP917513 DXL917513 EHH917513 ERD917513 FAZ917513 FKV917513 FUR917513 GEN917513 GOJ917513 GYF917513 HIB917513 HRX917513 IBT917513 ILP917513 IVL917513 JFH917513 JPD917513 JYZ917513 KIV917513 KSR917513 LCN917513 LMJ917513 LWF917513 MGB917513 MPX917513 MZT917513 NJP917513 NTL917513 ODH917513 OND917513 OWZ917513 PGV917513 PQR917513 QAN917513 QKJ917513 QUF917513 REB917513 RNX917513 RXT917513 SHP917513 SRL917513 TBH917513 TLD917513 TUZ917513 UEV917513 UOR917513 UYN917513 VIJ917513 VSF917513 WCB917513 WLX917513 WVT917513 L983049 JH983049 TD983049 ACZ983049 AMV983049 AWR983049 BGN983049 BQJ983049 CAF983049 CKB983049 CTX983049 DDT983049 DNP983049 DXL983049 EHH983049 ERD983049 FAZ983049 FKV983049 FUR983049 GEN983049 GOJ983049 GYF983049 HIB983049 HRX983049 IBT983049 ILP983049 IVL983049 JFH983049 JPD983049 JYZ983049 KIV983049 KSR983049 LCN983049 LMJ983049 LWF983049 MGB983049 MPX983049 MZT983049 NJP983049 NTL983049 ODH983049 OND983049 OWZ983049 PGV983049 PQR983049 QAN983049 QKJ983049 QUF983049 REB983049 RNX983049 RXT983049 SHP983049 SRL983049 TBH983049 TLD983049 TUZ983049 UEV983049 UOR983049 UYN983049 VIJ983049 VSF983049 WCB983049 WLX983049 WVT983049 T8 JP8 TL8 ADH8 AND8 AWZ8 BGV8 BQR8 CAN8 CKJ8 CUF8 DEB8 DNX8 DXT8 EHP8 ERL8 FBH8 FLD8 FUZ8 GEV8 GOR8 GYN8 HIJ8 HSF8 ICB8 ILX8 IVT8 JFP8 JPL8 JZH8 KJD8 KSZ8 LCV8 LMR8 LWN8 MGJ8 MQF8 NAB8 NJX8 NTT8 ODP8 ONL8 OXH8 PHD8 PQZ8 QAV8 QKR8 QUN8 REJ8 ROF8 RYB8 SHX8 SRT8 TBP8 TLL8 TVH8 UFD8 UOZ8 UYV8 VIR8 VSN8 WCJ8 WMF8 WWB8 T65545 JP65545 TL65545 ADH65545 AND65545 AWZ65545 BGV65545 BQR65545 CAN65545 CKJ65545 CUF65545 DEB65545 DNX65545 DXT65545 EHP65545 ERL65545 FBH65545 FLD65545 FUZ65545 GEV65545 GOR65545 GYN65545 HIJ65545 HSF65545 ICB65545 ILX65545 IVT65545 JFP65545 JPL65545 JZH65545 KJD65545 KSZ65545 LCV65545 LMR65545 LWN65545 MGJ65545 MQF65545 NAB65545 NJX65545 NTT65545 ODP65545 ONL65545 OXH65545 PHD65545 PQZ65545 QAV65545 QKR65545 QUN65545 REJ65545 ROF65545 RYB65545 SHX65545 SRT65545 TBP65545 TLL65545 TVH65545 UFD65545 UOZ65545 UYV65545 VIR65545 VSN65545 WCJ65545 WMF65545 WWB65545 T131081 JP131081 TL131081 ADH131081 AND131081 AWZ131081 BGV131081 BQR131081 CAN131081 CKJ131081 CUF131081 DEB131081 DNX131081 DXT131081 EHP131081 ERL131081 FBH131081 FLD131081 FUZ131081 GEV131081 GOR131081 GYN131081 HIJ131081 HSF131081 ICB131081 ILX131081 IVT131081 JFP131081 JPL131081 JZH131081 KJD131081 KSZ131081 LCV131081 LMR131081 LWN131081 MGJ131081 MQF131081 NAB131081 NJX131081 NTT131081 ODP131081 ONL131081 OXH131081 PHD131081 PQZ131081 QAV131081 QKR131081 QUN131081 REJ131081 ROF131081 RYB131081 SHX131081 SRT131081 TBP131081 TLL131081 TVH131081 UFD131081 UOZ131081 UYV131081 VIR131081 VSN131081 WCJ131081 WMF131081 WWB131081 T196617 JP196617 TL196617 ADH196617 AND196617 AWZ196617 BGV196617 BQR196617 CAN196617 CKJ196617 CUF196617 DEB196617 DNX196617 DXT196617 EHP196617 ERL196617 FBH196617 FLD196617 FUZ196617 GEV196617 GOR196617 GYN196617 HIJ196617 HSF196617 ICB196617 ILX196617 IVT196617 JFP196617 JPL196617 JZH196617 KJD196617 KSZ196617 LCV196617 LMR196617 LWN196617 MGJ196617 MQF196617 NAB196617 NJX196617 NTT196617 ODP196617 ONL196617 OXH196617 PHD196617 PQZ196617 QAV196617 QKR196617 QUN196617 REJ196617 ROF196617 RYB196617 SHX196617 SRT196617 TBP196617 TLL196617 TVH196617 UFD196617 UOZ196617 UYV196617 VIR196617 VSN196617 WCJ196617 WMF196617 WWB196617 T262153 JP262153 TL262153 ADH262153 AND262153 AWZ262153 BGV262153 BQR262153 CAN262153 CKJ262153 CUF262153 DEB262153 DNX262153 DXT262153 EHP262153 ERL262153 FBH262153 FLD262153 FUZ262153 GEV262153 GOR262153 GYN262153 HIJ262153 HSF262153 ICB262153 ILX262153 IVT262153 JFP262153 JPL262153 JZH262153 KJD262153 KSZ262153 LCV262153 LMR262153 LWN262153 MGJ262153 MQF262153 NAB262153 NJX262153 NTT262153 ODP262153 ONL262153 OXH262153 PHD262153 PQZ262153 QAV262153 QKR262153 QUN262153 REJ262153 ROF262153 RYB262153 SHX262153 SRT262153 TBP262153 TLL262153 TVH262153 UFD262153 UOZ262153 UYV262153 VIR262153 VSN262153 WCJ262153 WMF262153 WWB262153 T327689 JP327689 TL327689 ADH327689 AND327689 AWZ327689 BGV327689 BQR327689 CAN327689 CKJ327689 CUF327689 DEB327689 DNX327689 DXT327689 EHP327689 ERL327689 FBH327689 FLD327689 FUZ327689 GEV327689 GOR327689 GYN327689 HIJ327689 HSF327689 ICB327689 ILX327689 IVT327689 JFP327689 JPL327689 JZH327689 KJD327689 KSZ327689 LCV327689 LMR327689 LWN327689 MGJ327689 MQF327689 NAB327689 NJX327689 NTT327689 ODP327689 ONL327689 OXH327689 PHD327689 PQZ327689 QAV327689 QKR327689 QUN327689 REJ327689 ROF327689 RYB327689 SHX327689 SRT327689 TBP327689 TLL327689 TVH327689 UFD327689 UOZ327689 UYV327689 VIR327689 VSN327689 WCJ327689 WMF327689 WWB327689 T393225 JP393225 TL393225 ADH393225 AND393225 AWZ393225 BGV393225 BQR393225 CAN393225 CKJ393225 CUF393225 DEB393225 DNX393225 DXT393225 EHP393225 ERL393225 FBH393225 FLD393225 FUZ393225 GEV393225 GOR393225 GYN393225 HIJ393225 HSF393225 ICB393225 ILX393225 IVT393225 JFP393225 JPL393225 JZH393225 KJD393225 KSZ393225 LCV393225 LMR393225 LWN393225 MGJ393225 MQF393225 NAB393225 NJX393225 NTT393225 ODP393225 ONL393225 OXH393225 PHD393225 PQZ393225 QAV393225 QKR393225 QUN393225 REJ393225 ROF393225 RYB393225 SHX393225 SRT393225 TBP393225 TLL393225 TVH393225 UFD393225 UOZ393225 UYV393225 VIR393225 VSN393225 WCJ393225 WMF393225 WWB393225 T458761 JP458761 TL458761 ADH458761 AND458761 AWZ458761 BGV458761 BQR458761 CAN458761 CKJ458761 CUF458761 DEB458761 DNX458761 DXT458761 EHP458761 ERL458761 FBH458761 FLD458761 FUZ458761 GEV458761 GOR458761 GYN458761 HIJ458761 HSF458761 ICB458761 ILX458761 IVT458761 JFP458761 JPL458761 JZH458761 KJD458761 KSZ458761 LCV458761 LMR458761 LWN458761 MGJ458761 MQF458761 NAB458761 NJX458761 NTT458761 ODP458761 ONL458761 OXH458761 PHD458761 PQZ458761 QAV458761 QKR458761 QUN458761 REJ458761 ROF458761 RYB458761 SHX458761 SRT458761 TBP458761 TLL458761 TVH458761 UFD458761 UOZ458761 UYV458761 VIR458761 VSN458761 WCJ458761 WMF458761 WWB458761 T524297 JP524297 TL524297 ADH524297 AND524297 AWZ524297 BGV524297 BQR524297 CAN524297 CKJ524297 CUF524297 DEB524297 DNX524297 DXT524297 EHP524297 ERL524297 FBH524297 FLD524297 FUZ524297 GEV524297 GOR524297 GYN524297 HIJ524297 HSF524297 ICB524297 ILX524297 IVT524297 JFP524297 JPL524297 JZH524297 KJD524297 KSZ524297 LCV524297 LMR524297 LWN524297 MGJ524297 MQF524297 NAB524297 NJX524297 NTT524297 ODP524297 ONL524297 OXH524297 PHD524297 PQZ524297 QAV524297 QKR524297 QUN524297 REJ524297 ROF524297 RYB524297 SHX524297 SRT524297 TBP524297 TLL524297 TVH524297 UFD524297 UOZ524297 UYV524297 VIR524297 VSN524297 WCJ524297 WMF524297 WWB524297 T589833 JP589833 TL589833 ADH589833 AND589833 AWZ589833 BGV589833 BQR589833 CAN589833 CKJ589833 CUF589833 DEB589833 DNX589833 DXT589833 EHP589833 ERL589833 FBH589833 FLD589833 FUZ589833 GEV589833 GOR589833 GYN589833 HIJ589833 HSF589833 ICB589833 ILX589833 IVT589833 JFP589833 JPL589833 JZH589833 KJD589833 KSZ589833 LCV589833 LMR589833 LWN589833 MGJ589833 MQF589833 NAB589833 NJX589833 NTT589833 ODP589833 ONL589833 OXH589833 PHD589833 PQZ589833 QAV589833 QKR589833 QUN589833 REJ589833 ROF589833 RYB589833 SHX589833 SRT589833 TBP589833 TLL589833 TVH589833 UFD589833 UOZ589833 UYV589833 VIR589833 VSN589833 WCJ589833 WMF589833 WWB589833 T655369 JP655369 TL655369 ADH655369 AND655369 AWZ655369 BGV655369 BQR655369 CAN655369 CKJ655369 CUF655369 DEB655369 DNX655369 DXT655369 EHP655369 ERL655369 FBH655369 FLD655369 FUZ655369 GEV655369 GOR655369 GYN655369 HIJ655369 HSF655369 ICB655369 ILX655369 IVT655369 JFP655369 JPL655369 JZH655369 KJD655369 KSZ655369 LCV655369 LMR655369 LWN655369 MGJ655369 MQF655369 NAB655369 NJX655369 NTT655369 ODP655369 ONL655369 OXH655369 PHD655369 PQZ655369 QAV655369 QKR655369 QUN655369 REJ655369 ROF655369 RYB655369 SHX655369 SRT655369 TBP655369 TLL655369 TVH655369 UFD655369 UOZ655369 UYV655369 VIR655369 VSN655369 WCJ655369 WMF655369 WWB655369 T720905 JP720905 TL720905 ADH720905 AND720905 AWZ720905 BGV720905 BQR720905 CAN720905 CKJ720905 CUF720905 DEB720905 DNX720905 DXT720905 EHP720905 ERL720905 FBH720905 FLD720905 FUZ720905 GEV720905 GOR720905 GYN720905 HIJ720905 HSF720905 ICB720905 ILX720905 IVT720905 JFP720905 JPL720905 JZH720905 KJD720905 KSZ720905 LCV720905 LMR720905 LWN720905 MGJ720905 MQF720905 NAB720905 NJX720905 NTT720905 ODP720905 ONL720905 OXH720905 PHD720905 PQZ720905 QAV720905 QKR720905 QUN720905 REJ720905 ROF720905 RYB720905 SHX720905 SRT720905 TBP720905 TLL720905 TVH720905 UFD720905 UOZ720905 UYV720905 VIR720905 VSN720905 WCJ720905 WMF720905 WWB720905 T786441 JP786441 TL786441 ADH786441 AND786441 AWZ786441 BGV786441 BQR786441 CAN786441 CKJ786441 CUF786441 DEB786441 DNX786441 DXT786441 EHP786441 ERL786441 FBH786441 FLD786441 FUZ786441 GEV786441 GOR786441 GYN786441 HIJ786441 HSF786441 ICB786441 ILX786441 IVT786441 JFP786441 JPL786441 JZH786441 KJD786441 KSZ786441 LCV786441 LMR786441 LWN786441 MGJ786441 MQF786441 NAB786441 NJX786441 NTT786441 ODP786441 ONL786441 OXH786441 PHD786441 PQZ786441 QAV786441 QKR786441 QUN786441 REJ786441 ROF786441 RYB786441 SHX786441 SRT786441 TBP786441 TLL786441 TVH786441 UFD786441 UOZ786441 UYV786441 VIR786441 VSN786441 WCJ786441 WMF786441 WWB786441 T851977 JP851977 TL851977 ADH851977 AND851977 AWZ851977 BGV851977 BQR851977 CAN851977 CKJ851977 CUF851977 DEB851977 DNX851977 DXT851977 EHP851977 ERL851977 FBH851977 FLD851977 FUZ851977 GEV851977 GOR851977 GYN851977 HIJ851977 HSF851977 ICB851977 ILX851977 IVT851977 JFP851977 JPL851977 JZH851977 KJD851977 KSZ851977 LCV851977 LMR851977 LWN851977 MGJ851977 MQF851977 NAB851977 NJX851977 NTT851977 ODP851977 ONL851977 OXH851977 PHD851977 PQZ851977 QAV851977 QKR851977 QUN851977 REJ851977 ROF851977 RYB851977 SHX851977 SRT851977 TBP851977 TLL851977 TVH851977 UFD851977 UOZ851977 UYV851977 VIR851977 VSN851977 WCJ851977 WMF851977 WWB851977 T917513 JP917513 TL917513 ADH917513 AND917513 AWZ917513 BGV917513 BQR917513 CAN917513 CKJ917513 CUF917513 DEB917513 DNX917513 DXT917513 EHP917513 ERL917513 FBH917513 FLD917513 FUZ917513 GEV917513 GOR917513 GYN917513 HIJ917513 HSF917513 ICB917513 ILX917513 IVT917513 JFP917513 JPL917513 JZH917513 KJD917513 KSZ917513 LCV917513 LMR917513 LWN917513 MGJ917513 MQF917513 NAB917513 NJX917513 NTT917513 ODP917513 ONL917513 OXH917513 PHD917513 PQZ917513 QAV917513 QKR917513 QUN917513 REJ917513 ROF917513 RYB917513 SHX917513 SRT917513 TBP917513 TLL917513 TVH917513 UFD917513 UOZ917513 UYV917513 VIR917513 VSN917513 WCJ917513 WMF917513 WWB917513 T983049 JP983049 TL983049 ADH983049 AND983049 AWZ983049 BGV983049 BQR983049 CAN983049 CKJ983049 CUF983049 DEB983049 DNX983049 DXT983049 EHP983049 ERL983049 FBH983049 FLD983049 FUZ983049 GEV983049 GOR983049 GYN983049 HIJ983049 HSF983049 ICB983049 ILX983049 IVT983049 JFP983049 JPL983049 JZH983049 KJD983049 KSZ983049 LCV983049 LMR983049 LWN983049 MGJ983049 MQF983049 NAB983049 NJX983049 NTT983049 ODP983049 ONL983049 OXH983049 PHD983049 PQZ983049 QAV983049 QKR983049 QUN983049 REJ983049 ROF983049 RYB983049 SHX983049 SRT983049 TBP983049 TLL983049 TVH983049 UFD983049 UOZ983049 UYV983049 VIR983049 VSN983049 WCJ983049 WMF983049 WWB983049 X8 JT8 TP8 ADL8 ANH8 AXD8 BGZ8 BQV8 CAR8 CKN8 CUJ8 DEF8 DOB8 DXX8 EHT8 ERP8 FBL8 FLH8 FVD8 GEZ8 GOV8 GYR8 HIN8 HSJ8 ICF8 IMB8 IVX8 JFT8 JPP8 JZL8 KJH8 KTD8 LCZ8 LMV8 LWR8 MGN8 MQJ8 NAF8 NKB8 NTX8 ODT8 ONP8 OXL8 PHH8 PRD8 QAZ8 QKV8 QUR8 REN8 ROJ8 RYF8 SIB8 SRX8 TBT8 TLP8 TVL8 UFH8 UPD8 UYZ8 VIV8 VSR8 WCN8 WMJ8 WWF8 X65545 JT65545 TP65545 ADL65545 ANH65545 AXD65545 BGZ65545 BQV65545 CAR65545 CKN65545 CUJ65545 DEF65545 DOB65545 DXX65545 EHT65545 ERP65545 FBL65545 FLH65545 FVD65545 GEZ65545 GOV65545 GYR65545 HIN65545 HSJ65545 ICF65545 IMB65545 IVX65545 JFT65545 JPP65545 JZL65545 KJH65545 KTD65545 LCZ65545 LMV65545 LWR65545 MGN65545 MQJ65545 NAF65545 NKB65545 NTX65545 ODT65545 ONP65545 OXL65545 PHH65545 PRD65545 QAZ65545 QKV65545 QUR65545 REN65545 ROJ65545 RYF65545 SIB65545 SRX65545 TBT65545 TLP65545 TVL65545 UFH65545 UPD65545 UYZ65545 VIV65545 VSR65545 WCN65545 WMJ65545 WWF65545 X131081 JT131081 TP131081 ADL131081 ANH131081 AXD131081 BGZ131081 BQV131081 CAR131081 CKN131081 CUJ131081 DEF131081 DOB131081 DXX131081 EHT131081 ERP131081 FBL131081 FLH131081 FVD131081 GEZ131081 GOV131081 GYR131081 HIN131081 HSJ131081 ICF131081 IMB131081 IVX131081 JFT131081 JPP131081 JZL131081 KJH131081 KTD131081 LCZ131081 LMV131081 LWR131081 MGN131081 MQJ131081 NAF131081 NKB131081 NTX131081 ODT131081 ONP131081 OXL131081 PHH131081 PRD131081 QAZ131081 QKV131081 QUR131081 REN131081 ROJ131081 RYF131081 SIB131081 SRX131081 TBT131081 TLP131081 TVL131081 UFH131081 UPD131081 UYZ131081 VIV131081 VSR131081 WCN131081 WMJ131081 WWF131081 X196617 JT196617 TP196617 ADL196617 ANH196617 AXD196617 BGZ196617 BQV196617 CAR196617 CKN196617 CUJ196617 DEF196617 DOB196617 DXX196617 EHT196617 ERP196617 FBL196617 FLH196617 FVD196617 GEZ196617 GOV196617 GYR196617 HIN196617 HSJ196617 ICF196617 IMB196617 IVX196617 JFT196617 JPP196617 JZL196617 KJH196617 KTD196617 LCZ196617 LMV196617 LWR196617 MGN196617 MQJ196617 NAF196617 NKB196617 NTX196617 ODT196617 ONP196617 OXL196617 PHH196617 PRD196617 QAZ196617 QKV196617 QUR196617 REN196617 ROJ196617 RYF196617 SIB196617 SRX196617 TBT196617 TLP196617 TVL196617 UFH196617 UPD196617 UYZ196617 VIV196617 VSR196617 WCN196617 WMJ196617 WWF196617 X262153 JT262153 TP262153 ADL262153 ANH262153 AXD262153 BGZ262153 BQV262153 CAR262153 CKN262153 CUJ262153 DEF262153 DOB262153 DXX262153 EHT262153 ERP262153 FBL262153 FLH262153 FVD262153 GEZ262153 GOV262153 GYR262153 HIN262153 HSJ262153 ICF262153 IMB262153 IVX262153 JFT262153 JPP262153 JZL262153 KJH262153 KTD262153 LCZ262153 LMV262153 LWR262153 MGN262153 MQJ262153 NAF262153 NKB262153 NTX262153 ODT262153 ONP262153 OXL262153 PHH262153 PRD262153 QAZ262153 QKV262153 QUR262153 REN262153 ROJ262153 RYF262153 SIB262153 SRX262153 TBT262153 TLP262153 TVL262153 UFH262153 UPD262153 UYZ262153 VIV262153 VSR262153 WCN262153 WMJ262153 WWF262153 X327689 JT327689 TP327689 ADL327689 ANH327689 AXD327689 BGZ327689 BQV327689 CAR327689 CKN327689 CUJ327689 DEF327689 DOB327689 DXX327689 EHT327689 ERP327689 FBL327689 FLH327689 FVD327689 GEZ327689 GOV327689 GYR327689 HIN327689 HSJ327689 ICF327689 IMB327689 IVX327689 JFT327689 JPP327689 JZL327689 KJH327689 KTD327689 LCZ327689 LMV327689 LWR327689 MGN327689 MQJ327689 NAF327689 NKB327689 NTX327689 ODT327689 ONP327689 OXL327689 PHH327689 PRD327689 QAZ327689 QKV327689 QUR327689 REN327689 ROJ327689 RYF327689 SIB327689 SRX327689 TBT327689 TLP327689 TVL327689 UFH327689 UPD327689 UYZ327689 VIV327689 VSR327689 WCN327689 WMJ327689 WWF327689 X393225 JT393225 TP393225 ADL393225 ANH393225 AXD393225 BGZ393225 BQV393225 CAR393225 CKN393225 CUJ393225 DEF393225 DOB393225 DXX393225 EHT393225 ERP393225 FBL393225 FLH393225 FVD393225 GEZ393225 GOV393225 GYR393225 HIN393225 HSJ393225 ICF393225 IMB393225 IVX393225 JFT393225 JPP393225 JZL393225 KJH393225 KTD393225 LCZ393225 LMV393225 LWR393225 MGN393225 MQJ393225 NAF393225 NKB393225 NTX393225 ODT393225 ONP393225 OXL393225 PHH393225 PRD393225 QAZ393225 QKV393225 QUR393225 REN393225 ROJ393225 RYF393225 SIB393225 SRX393225 TBT393225 TLP393225 TVL393225 UFH393225 UPD393225 UYZ393225 VIV393225 VSR393225 WCN393225 WMJ393225 WWF393225 X458761 JT458761 TP458761 ADL458761 ANH458761 AXD458761 BGZ458761 BQV458761 CAR458761 CKN458761 CUJ458761 DEF458761 DOB458761 DXX458761 EHT458761 ERP458761 FBL458761 FLH458761 FVD458761 GEZ458761 GOV458761 GYR458761 HIN458761 HSJ458761 ICF458761 IMB458761 IVX458761 JFT458761 JPP458761 JZL458761 KJH458761 KTD458761 LCZ458761 LMV458761 LWR458761 MGN458761 MQJ458761 NAF458761 NKB458761 NTX458761 ODT458761 ONP458761 OXL458761 PHH458761 PRD458761 QAZ458761 QKV458761 QUR458761 REN458761 ROJ458761 RYF458761 SIB458761 SRX458761 TBT458761 TLP458761 TVL458761 UFH458761 UPD458761 UYZ458761 VIV458761 VSR458761 WCN458761 WMJ458761 WWF458761 X524297 JT524297 TP524297 ADL524297 ANH524297 AXD524297 BGZ524297 BQV524297 CAR524297 CKN524297 CUJ524297 DEF524297 DOB524297 DXX524297 EHT524297 ERP524297 FBL524297 FLH524297 FVD524297 GEZ524297 GOV524297 GYR524297 HIN524297 HSJ524297 ICF524297 IMB524297 IVX524297 JFT524297 JPP524297 JZL524297 KJH524297 KTD524297 LCZ524297 LMV524297 LWR524297 MGN524297 MQJ524297 NAF524297 NKB524297 NTX524297 ODT524297 ONP524297 OXL524297 PHH524297 PRD524297 QAZ524297 QKV524297 QUR524297 REN524297 ROJ524297 RYF524297 SIB524297 SRX524297 TBT524297 TLP524297 TVL524297 UFH524297 UPD524297 UYZ524297 VIV524297 VSR524297 WCN524297 WMJ524297 WWF524297 X589833 JT589833 TP589833 ADL589833 ANH589833 AXD589833 BGZ589833 BQV589833 CAR589833 CKN589833 CUJ589833 DEF589833 DOB589833 DXX589833 EHT589833 ERP589833 FBL589833 FLH589833 FVD589833 GEZ589833 GOV589833 GYR589833 HIN589833 HSJ589833 ICF589833 IMB589833 IVX589833 JFT589833 JPP589833 JZL589833 KJH589833 KTD589833 LCZ589833 LMV589833 LWR589833 MGN589833 MQJ589833 NAF589833 NKB589833 NTX589833 ODT589833 ONP589833 OXL589833 PHH589833 PRD589833 QAZ589833 QKV589833 QUR589833 REN589833 ROJ589833 RYF589833 SIB589833 SRX589833 TBT589833 TLP589833 TVL589833 UFH589833 UPD589833 UYZ589833 VIV589833 VSR589833 WCN589833 WMJ589833 WWF589833 X655369 JT655369 TP655369 ADL655369 ANH655369 AXD655369 BGZ655369 BQV655369 CAR655369 CKN655369 CUJ655369 DEF655369 DOB655369 DXX655369 EHT655369 ERP655369 FBL655369 FLH655369 FVD655369 GEZ655369 GOV655369 GYR655369 HIN655369 HSJ655369 ICF655369 IMB655369 IVX655369 JFT655369 JPP655369 JZL655369 KJH655369 KTD655369 LCZ655369 LMV655369 LWR655369 MGN655369 MQJ655369 NAF655369 NKB655369 NTX655369 ODT655369 ONP655369 OXL655369 PHH655369 PRD655369 QAZ655369 QKV655369 QUR655369 REN655369 ROJ655369 RYF655369 SIB655369 SRX655369 TBT655369 TLP655369 TVL655369 UFH655369 UPD655369 UYZ655369 VIV655369 VSR655369 WCN655369 WMJ655369 WWF655369 X720905 JT720905 TP720905 ADL720905 ANH720905 AXD720905 BGZ720905 BQV720905 CAR720905 CKN720905 CUJ720905 DEF720905 DOB720905 DXX720905 EHT720905 ERP720905 FBL720905 FLH720905 FVD720905 GEZ720905 GOV720905 GYR720905 HIN720905 HSJ720905 ICF720905 IMB720905 IVX720905 JFT720905 JPP720905 JZL720905 KJH720905 KTD720905 LCZ720905 LMV720905 LWR720905 MGN720905 MQJ720905 NAF720905 NKB720905 NTX720905 ODT720905 ONP720905 OXL720905 PHH720905 PRD720905 QAZ720905 QKV720905 QUR720905 REN720905 ROJ720905 RYF720905 SIB720905 SRX720905 TBT720905 TLP720905 TVL720905 UFH720905 UPD720905 UYZ720905 VIV720905 VSR720905 WCN720905 WMJ720905 WWF720905 X786441 JT786441 TP786441 ADL786441 ANH786441 AXD786441 BGZ786441 BQV786441 CAR786441 CKN786441 CUJ786441 DEF786441 DOB786441 DXX786441 EHT786441 ERP786441 FBL786441 FLH786441 FVD786441 GEZ786441 GOV786441 GYR786441 HIN786441 HSJ786441 ICF786441 IMB786441 IVX786441 JFT786441 JPP786441 JZL786441 KJH786441 KTD786441 LCZ786441 LMV786441 LWR786441 MGN786441 MQJ786441 NAF786441 NKB786441 NTX786441 ODT786441 ONP786441 OXL786441 PHH786441 PRD786441 QAZ786441 QKV786441 QUR786441 REN786441 ROJ786441 RYF786441 SIB786441 SRX786441 TBT786441 TLP786441 TVL786441 UFH786441 UPD786441 UYZ786441 VIV786441 VSR786441 WCN786441 WMJ786441 WWF786441 X851977 JT851977 TP851977 ADL851977 ANH851977 AXD851977 BGZ851977 BQV851977 CAR851977 CKN851977 CUJ851977 DEF851977 DOB851977 DXX851977 EHT851977 ERP851977 FBL851977 FLH851977 FVD851977 GEZ851977 GOV851977 GYR851977 HIN851977 HSJ851977 ICF851977 IMB851977 IVX851977 JFT851977 JPP851977 JZL851977 KJH851977 KTD851977 LCZ851977 LMV851977 LWR851977 MGN851977 MQJ851977 NAF851977 NKB851977 NTX851977 ODT851977 ONP851977 OXL851977 PHH851977 PRD851977 QAZ851977 QKV851977 QUR851977 REN851977 ROJ851977 RYF851977 SIB851977 SRX851977 TBT851977 TLP851977 TVL851977 UFH851977 UPD851977 UYZ851977 VIV851977 VSR851977 WCN851977 WMJ851977 WWF851977 X917513 JT917513 TP917513 ADL917513 ANH917513 AXD917513 BGZ917513 BQV917513 CAR917513 CKN917513 CUJ917513 DEF917513 DOB917513 DXX917513 EHT917513 ERP917513 FBL917513 FLH917513 FVD917513 GEZ917513 GOV917513 GYR917513 HIN917513 HSJ917513 ICF917513 IMB917513 IVX917513 JFT917513 JPP917513 JZL917513 KJH917513 KTD917513 LCZ917513 LMV917513 LWR917513 MGN917513 MQJ917513 NAF917513 NKB917513 NTX917513 ODT917513 ONP917513 OXL917513 PHH917513 PRD917513 QAZ917513 QKV917513 QUR917513 REN917513 ROJ917513 RYF917513 SIB917513 SRX917513 TBT917513 TLP917513 TVL917513 UFH917513 UPD917513 UYZ917513 VIV917513 VSR917513 WCN917513 WMJ917513 WWF917513 X983049 JT983049 TP983049 ADL983049 ANH983049 AXD983049 BGZ983049 BQV983049 CAR983049 CKN983049 CUJ983049 DEF983049 DOB983049 DXX983049 EHT983049 ERP983049 FBL983049 FLH983049 FVD983049 GEZ983049 GOV983049 GYR983049 HIN983049 HSJ983049 ICF983049 IMB983049 IVX983049 JFT983049 JPP983049 JZL983049 KJH983049 KTD983049 LCZ983049 LMV983049 LWR983049 MGN983049 MQJ983049 NAF983049 NKB983049 NTX983049 ODT983049 ONP983049 OXL983049 PHH983049 PRD983049 QAZ983049 QKV983049 QUR983049 REN983049 ROJ983049 RYF983049 SIB983049 SRX983049 TBT983049 TLP983049 TVL983049 UFH983049 UPD983049 UYZ983049 VIV983049 VSR983049 WCN983049 WMJ983049 WWF983049 T13 JP13 TL13 ADH13 AND13 AWZ13 BGV13 BQR13 CAN13 CKJ13 CUF13 DEB13 DNX13 DXT13 EHP13 ERL13 FBH13 FLD13 FUZ13 GEV13 GOR13 GYN13 HIJ13 HSF13 ICB13 ILX13 IVT13 JFP13 JPL13 JZH13 KJD13 KSZ13 LCV13 LMR13 LWN13 MGJ13 MQF13 NAB13 NJX13 NTT13 ODP13 ONL13 OXH13 PHD13 PQZ13 QAV13 QKR13 QUN13 REJ13 ROF13 RYB13 SHX13 SRT13 TBP13 TLL13 TVH13 UFD13 UOZ13 UYV13 VIR13 VSN13 WCJ13 WMF13 WWB13 T65549 JP65549 TL65549 ADH65549 AND65549 AWZ65549 BGV65549 BQR65549 CAN65549 CKJ65549 CUF65549 DEB65549 DNX65549 DXT65549 EHP65549 ERL65549 FBH65549 FLD65549 FUZ65549 GEV65549 GOR65549 GYN65549 HIJ65549 HSF65549 ICB65549 ILX65549 IVT65549 JFP65549 JPL65549 JZH65549 KJD65549 KSZ65549 LCV65549 LMR65549 LWN65549 MGJ65549 MQF65549 NAB65549 NJX65549 NTT65549 ODP65549 ONL65549 OXH65549 PHD65549 PQZ65549 QAV65549 QKR65549 QUN65549 REJ65549 ROF65549 RYB65549 SHX65549 SRT65549 TBP65549 TLL65549 TVH65549 UFD65549 UOZ65549 UYV65549 VIR65549 VSN65549 WCJ65549 WMF65549 WWB65549 T131085 JP131085 TL131085 ADH131085 AND131085 AWZ131085 BGV131085 BQR131085 CAN131085 CKJ131085 CUF131085 DEB131085 DNX131085 DXT131085 EHP131085 ERL131085 FBH131085 FLD131085 FUZ131085 GEV131085 GOR131085 GYN131085 HIJ131085 HSF131085 ICB131085 ILX131085 IVT131085 JFP131085 JPL131085 JZH131085 KJD131085 KSZ131085 LCV131085 LMR131085 LWN131085 MGJ131085 MQF131085 NAB131085 NJX131085 NTT131085 ODP131085 ONL131085 OXH131085 PHD131085 PQZ131085 QAV131085 QKR131085 QUN131085 REJ131085 ROF131085 RYB131085 SHX131085 SRT131085 TBP131085 TLL131085 TVH131085 UFD131085 UOZ131085 UYV131085 VIR131085 VSN131085 WCJ131085 WMF131085 WWB131085 T196621 JP196621 TL196621 ADH196621 AND196621 AWZ196621 BGV196621 BQR196621 CAN196621 CKJ196621 CUF196621 DEB196621 DNX196621 DXT196621 EHP196621 ERL196621 FBH196621 FLD196621 FUZ196621 GEV196621 GOR196621 GYN196621 HIJ196621 HSF196621 ICB196621 ILX196621 IVT196621 JFP196621 JPL196621 JZH196621 KJD196621 KSZ196621 LCV196621 LMR196621 LWN196621 MGJ196621 MQF196621 NAB196621 NJX196621 NTT196621 ODP196621 ONL196621 OXH196621 PHD196621 PQZ196621 QAV196621 QKR196621 QUN196621 REJ196621 ROF196621 RYB196621 SHX196621 SRT196621 TBP196621 TLL196621 TVH196621 UFD196621 UOZ196621 UYV196621 VIR196621 VSN196621 WCJ196621 WMF196621 WWB196621 T262157 JP262157 TL262157 ADH262157 AND262157 AWZ262157 BGV262157 BQR262157 CAN262157 CKJ262157 CUF262157 DEB262157 DNX262157 DXT262157 EHP262157 ERL262157 FBH262157 FLD262157 FUZ262157 GEV262157 GOR262157 GYN262157 HIJ262157 HSF262157 ICB262157 ILX262157 IVT262157 JFP262157 JPL262157 JZH262157 KJD262157 KSZ262157 LCV262157 LMR262157 LWN262157 MGJ262157 MQF262157 NAB262157 NJX262157 NTT262157 ODP262157 ONL262157 OXH262157 PHD262157 PQZ262157 QAV262157 QKR262157 QUN262157 REJ262157 ROF262157 RYB262157 SHX262157 SRT262157 TBP262157 TLL262157 TVH262157 UFD262157 UOZ262157 UYV262157 VIR262157 VSN262157 WCJ262157 WMF262157 WWB262157 T327693 JP327693 TL327693 ADH327693 AND327693 AWZ327693 BGV327693 BQR327693 CAN327693 CKJ327693 CUF327693 DEB327693 DNX327693 DXT327693 EHP327693 ERL327693 FBH327693 FLD327693 FUZ327693 GEV327693 GOR327693 GYN327693 HIJ327693 HSF327693 ICB327693 ILX327693 IVT327693 JFP327693 JPL327693 JZH327693 KJD327693 KSZ327693 LCV327693 LMR327693 LWN327693 MGJ327693 MQF327693 NAB327693 NJX327693 NTT327693 ODP327693 ONL327693 OXH327693 PHD327693 PQZ327693 QAV327693 QKR327693 QUN327693 REJ327693 ROF327693 RYB327693 SHX327693 SRT327693 TBP327693 TLL327693 TVH327693 UFD327693 UOZ327693 UYV327693 VIR327693 VSN327693 WCJ327693 WMF327693 WWB327693 T393229 JP393229 TL393229 ADH393229 AND393229 AWZ393229 BGV393229 BQR393229 CAN393229 CKJ393229 CUF393229 DEB393229 DNX393229 DXT393229 EHP393229 ERL393229 FBH393229 FLD393229 FUZ393229 GEV393229 GOR393229 GYN393229 HIJ393229 HSF393229 ICB393229 ILX393229 IVT393229 JFP393229 JPL393229 JZH393229 KJD393229 KSZ393229 LCV393229 LMR393229 LWN393229 MGJ393229 MQF393229 NAB393229 NJX393229 NTT393229 ODP393229 ONL393229 OXH393229 PHD393229 PQZ393229 QAV393229 QKR393229 QUN393229 REJ393229 ROF393229 RYB393229 SHX393229 SRT393229 TBP393229 TLL393229 TVH393229 UFD393229 UOZ393229 UYV393229 VIR393229 VSN393229 WCJ393229 WMF393229 WWB393229 T458765 JP458765 TL458765 ADH458765 AND458765 AWZ458765 BGV458765 BQR458765 CAN458765 CKJ458765 CUF458765 DEB458765 DNX458765 DXT458765 EHP458765 ERL458765 FBH458765 FLD458765 FUZ458765 GEV458765 GOR458765 GYN458765 HIJ458765 HSF458765 ICB458765 ILX458765 IVT458765 JFP458765 JPL458765 JZH458765 KJD458765 KSZ458765 LCV458765 LMR458765 LWN458765 MGJ458765 MQF458765 NAB458765 NJX458765 NTT458765 ODP458765 ONL458765 OXH458765 PHD458765 PQZ458765 QAV458765 QKR458765 QUN458765 REJ458765 ROF458765 RYB458765 SHX458765 SRT458765 TBP458765 TLL458765 TVH458765 UFD458765 UOZ458765 UYV458765 VIR458765 VSN458765 WCJ458765 WMF458765 WWB458765 T524301 JP524301 TL524301 ADH524301 AND524301 AWZ524301 BGV524301 BQR524301 CAN524301 CKJ524301 CUF524301 DEB524301 DNX524301 DXT524301 EHP524301 ERL524301 FBH524301 FLD524301 FUZ524301 GEV524301 GOR524301 GYN524301 HIJ524301 HSF524301 ICB524301 ILX524301 IVT524301 JFP524301 JPL524301 JZH524301 KJD524301 KSZ524301 LCV524301 LMR524301 LWN524301 MGJ524301 MQF524301 NAB524301 NJX524301 NTT524301 ODP524301 ONL524301 OXH524301 PHD524301 PQZ524301 QAV524301 QKR524301 QUN524301 REJ524301 ROF524301 RYB524301 SHX524301 SRT524301 TBP524301 TLL524301 TVH524301 UFD524301 UOZ524301 UYV524301 VIR524301 VSN524301 WCJ524301 WMF524301 WWB524301 T589837 JP589837 TL589837 ADH589837 AND589837 AWZ589837 BGV589837 BQR589837 CAN589837 CKJ589837 CUF589837 DEB589837 DNX589837 DXT589837 EHP589837 ERL589837 FBH589837 FLD589837 FUZ589837 GEV589837 GOR589837 GYN589837 HIJ589837 HSF589837 ICB589837 ILX589837 IVT589837 JFP589837 JPL589837 JZH589837 KJD589837 KSZ589837 LCV589837 LMR589837 LWN589837 MGJ589837 MQF589837 NAB589837 NJX589837 NTT589837 ODP589837 ONL589837 OXH589837 PHD589837 PQZ589837 QAV589837 QKR589837 QUN589837 REJ589837 ROF589837 RYB589837 SHX589837 SRT589837 TBP589837 TLL589837 TVH589837 UFD589837 UOZ589837 UYV589837 VIR589837 VSN589837 WCJ589837 WMF589837 WWB589837 T655373 JP655373 TL655373 ADH655373 AND655373 AWZ655373 BGV655373 BQR655373 CAN655373 CKJ655373 CUF655373 DEB655373 DNX655373 DXT655373 EHP655373 ERL655373 FBH655373 FLD655373 FUZ655373 GEV655373 GOR655373 GYN655373 HIJ655373 HSF655373 ICB655373 ILX655373 IVT655373 JFP655373 JPL655373 JZH655373 KJD655373 KSZ655373 LCV655373 LMR655373 LWN655373 MGJ655373 MQF655373 NAB655373 NJX655373 NTT655373 ODP655373 ONL655373 OXH655373 PHD655373 PQZ655373 QAV655373 QKR655373 QUN655373 REJ655373 ROF655373 RYB655373 SHX655373 SRT655373 TBP655373 TLL655373 TVH655373 UFD655373 UOZ655373 UYV655373 VIR655373 VSN655373 WCJ655373 WMF655373 WWB655373 T720909 JP720909 TL720909 ADH720909 AND720909 AWZ720909 BGV720909 BQR720909 CAN720909 CKJ720909 CUF720909 DEB720909 DNX720909 DXT720909 EHP720909 ERL720909 FBH720909 FLD720909 FUZ720909 GEV720909 GOR720909 GYN720909 HIJ720909 HSF720909 ICB720909 ILX720909 IVT720909 JFP720909 JPL720909 JZH720909 KJD720909 KSZ720909 LCV720909 LMR720909 LWN720909 MGJ720909 MQF720909 NAB720909 NJX720909 NTT720909 ODP720909 ONL720909 OXH720909 PHD720909 PQZ720909 QAV720909 QKR720909 QUN720909 REJ720909 ROF720909 RYB720909 SHX720909 SRT720909 TBP720909 TLL720909 TVH720909 UFD720909 UOZ720909 UYV720909 VIR720909 VSN720909 WCJ720909 WMF720909 WWB720909 T786445 JP786445 TL786445 ADH786445 AND786445 AWZ786445 BGV786445 BQR786445 CAN786445 CKJ786445 CUF786445 DEB786445 DNX786445 DXT786445 EHP786445 ERL786445 FBH786445 FLD786445 FUZ786445 GEV786445 GOR786445 GYN786445 HIJ786445 HSF786445 ICB786445 ILX786445 IVT786445 JFP786445 JPL786445 JZH786445 KJD786445 KSZ786445 LCV786445 LMR786445 LWN786445 MGJ786445 MQF786445 NAB786445 NJX786445 NTT786445 ODP786445 ONL786445 OXH786445 PHD786445 PQZ786445 QAV786445 QKR786445 QUN786445 REJ786445 ROF786445 RYB786445 SHX786445 SRT786445 TBP786445 TLL786445 TVH786445 UFD786445 UOZ786445 UYV786445 VIR786445 VSN786445 WCJ786445 WMF786445 WWB786445 T851981 JP851981 TL851981 ADH851981 AND851981 AWZ851981 BGV851981 BQR851981 CAN851981 CKJ851981 CUF851981 DEB851981 DNX851981 DXT851981 EHP851981 ERL851981 FBH851981 FLD851981 FUZ851981 GEV851981 GOR851981 GYN851981 HIJ851981 HSF851981 ICB851981 ILX851981 IVT851981 JFP851981 JPL851981 JZH851981 KJD851981 KSZ851981 LCV851981 LMR851981 LWN851981 MGJ851981 MQF851981 NAB851981 NJX851981 NTT851981 ODP851981 ONL851981 OXH851981 PHD851981 PQZ851981 QAV851981 QKR851981 QUN851981 REJ851981 ROF851981 RYB851981 SHX851981 SRT851981 TBP851981 TLL851981 TVH851981 UFD851981 UOZ851981 UYV851981 VIR851981 VSN851981 WCJ851981 WMF851981 WWB851981 T917517 JP917517 TL917517 ADH917517 AND917517 AWZ917517 BGV917517 BQR917517 CAN917517 CKJ917517 CUF917517 DEB917517 DNX917517 DXT917517 EHP917517 ERL917517 FBH917517 FLD917517 FUZ917517 GEV917517 GOR917517 GYN917517 HIJ917517 HSF917517 ICB917517 ILX917517 IVT917517 JFP917517 JPL917517 JZH917517 KJD917517 KSZ917517 LCV917517 LMR917517 LWN917517 MGJ917517 MQF917517 NAB917517 NJX917517 NTT917517 ODP917517 ONL917517 OXH917517 PHD917517 PQZ917517 QAV917517 QKR917517 QUN917517 REJ917517 ROF917517 RYB917517 SHX917517 SRT917517 TBP917517 TLL917517 TVH917517 UFD917517 UOZ917517 UYV917517 VIR917517 VSN917517 WCJ917517 WMF917517 WWB917517 T983053 JP983053 TL983053 ADH983053 AND983053 AWZ983053 BGV983053 BQR983053 CAN983053 CKJ983053 CUF983053 DEB983053 DNX983053 DXT983053 EHP983053 ERL983053 FBH983053 FLD983053 FUZ983053 GEV983053 GOR983053 GYN983053 HIJ983053 HSF983053 ICB983053 ILX983053 IVT983053 JFP983053 JPL983053 JZH983053 KJD983053 KSZ983053 LCV983053 LMR983053 LWN983053 MGJ983053 MQF983053 NAB983053 NJX983053 NTT983053 ODP983053 ONL983053 OXH983053 PHD983053 PQZ983053 QAV983053 QKR983053 QUN983053 REJ983053 ROF983053 RYB983053 SHX983053 SRT983053 TBP983053 TLL983053 TVH983053 UFD983053 UOZ983053 UYV983053 VIR983053 VSN983053 WCJ983053 WMF983053 WWB983053 X3 JT3 TP3 ADL3 ANH3 AXD3 BGZ3 BQV3 CAR3 CKN3 CUJ3 DEF3 DOB3 DXX3 EHT3 ERP3 FBL3 FLH3 FVD3 GEZ3 GOV3 GYR3 HIN3 HSJ3 ICF3 IMB3 IVX3 JFT3 JPP3 JZL3 KJH3 KTD3 LCZ3 LMV3 LWR3 MGN3 MQJ3 NAF3 NKB3 NTX3 ODT3 ONP3 OXL3 PHH3 PRD3 QAZ3 QKV3 QUR3 REN3 ROJ3 RYF3 SIB3 SRX3 TBT3 TLP3 TVL3 UFH3 UPD3 UYZ3 VIV3 VSR3 WCN3 WMJ3 WWF3 X65541 JT65541 TP65541 ADL65541 ANH65541 AXD65541 BGZ65541 BQV65541 CAR65541 CKN65541 CUJ65541 DEF65541 DOB65541 DXX65541 EHT65541 ERP65541 FBL65541 FLH65541 FVD65541 GEZ65541 GOV65541 GYR65541 HIN65541 HSJ65541 ICF65541 IMB65541 IVX65541 JFT65541 JPP65541 JZL65541 KJH65541 KTD65541 LCZ65541 LMV65541 LWR65541 MGN65541 MQJ65541 NAF65541 NKB65541 NTX65541 ODT65541 ONP65541 OXL65541 PHH65541 PRD65541 QAZ65541 QKV65541 QUR65541 REN65541 ROJ65541 RYF65541 SIB65541 SRX65541 TBT65541 TLP65541 TVL65541 UFH65541 UPD65541 UYZ65541 VIV65541 VSR65541 WCN65541 WMJ65541 WWF65541 X131077 JT131077 TP131077 ADL131077 ANH131077 AXD131077 BGZ131077 BQV131077 CAR131077 CKN131077 CUJ131077 DEF131077 DOB131077 DXX131077 EHT131077 ERP131077 FBL131077 FLH131077 FVD131077 GEZ131077 GOV131077 GYR131077 HIN131077 HSJ131077 ICF131077 IMB131077 IVX131077 JFT131077 JPP131077 JZL131077 KJH131077 KTD131077 LCZ131077 LMV131077 LWR131077 MGN131077 MQJ131077 NAF131077 NKB131077 NTX131077 ODT131077 ONP131077 OXL131077 PHH131077 PRD131077 QAZ131077 QKV131077 QUR131077 REN131077 ROJ131077 RYF131077 SIB131077 SRX131077 TBT131077 TLP131077 TVL131077 UFH131077 UPD131077 UYZ131077 VIV131077 VSR131077 WCN131077 WMJ131077 WWF131077 X196613 JT196613 TP196613 ADL196613 ANH196613 AXD196613 BGZ196613 BQV196613 CAR196613 CKN196613 CUJ196613 DEF196613 DOB196613 DXX196613 EHT196613 ERP196613 FBL196613 FLH196613 FVD196613 GEZ196613 GOV196613 GYR196613 HIN196613 HSJ196613 ICF196613 IMB196613 IVX196613 JFT196613 JPP196613 JZL196613 KJH196613 KTD196613 LCZ196613 LMV196613 LWR196613 MGN196613 MQJ196613 NAF196613 NKB196613 NTX196613 ODT196613 ONP196613 OXL196613 PHH196613 PRD196613 QAZ196613 QKV196613 QUR196613 REN196613 ROJ196613 RYF196613 SIB196613 SRX196613 TBT196613 TLP196613 TVL196613 UFH196613 UPD196613 UYZ196613 VIV196613 VSR196613 WCN196613 WMJ196613 WWF196613 X262149 JT262149 TP262149 ADL262149 ANH262149 AXD262149 BGZ262149 BQV262149 CAR262149 CKN262149 CUJ262149 DEF262149 DOB262149 DXX262149 EHT262149 ERP262149 FBL262149 FLH262149 FVD262149 GEZ262149 GOV262149 GYR262149 HIN262149 HSJ262149 ICF262149 IMB262149 IVX262149 JFT262149 JPP262149 JZL262149 KJH262149 KTD262149 LCZ262149 LMV262149 LWR262149 MGN262149 MQJ262149 NAF262149 NKB262149 NTX262149 ODT262149 ONP262149 OXL262149 PHH262149 PRD262149 QAZ262149 QKV262149 QUR262149 REN262149 ROJ262149 RYF262149 SIB262149 SRX262149 TBT262149 TLP262149 TVL262149 UFH262149 UPD262149 UYZ262149 VIV262149 VSR262149 WCN262149 WMJ262149 WWF262149 X327685 JT327685 TP327685 ADL327685 ANH327685 AXD327685 BGZ327685 BQV327685 CAR327685 CKN327685 CUJ327685 DEF327685 DOB327685 DXX327685 EHT327685 ERP327685 FBL327685 FLH327685 FVD327685 GEZ327685 GOV327685 GYR327685 HIN327685 HSJ327685 ICF327685 IMB327685 IVX327685 JFT327685 JPP327685 JZL327685 KJH327685 KTD327685 LCZ327685 LMV327685 LWR327685 MGN327685 MQJ327685 NAF327685 NKB327685 NTX327685 ODT327685 ONP327685 OXL327685 PHH327685 PRD327685 QAZ327685 QKV327685 QUR327685 REN327685 ROJ327685 RYF327685 SIB327685 SRX327685 TBT327685 TLP327685 TVL327685 UFH327685 UPD327685 UYZ327685 VIV327685 VSR327685 WCN327685 WMJ327685 WWF327685 X393221 JT393221 TP393221 ADL393221 ANH393221 AXD393221 BGZ393221 BQV393221 CAR393221 CKN393221 CUJ393221 DEF393221 DOB393221 DXX393221 EHT393221 ERP393221 FBL393221 FLH393221 FVD393221 GEZ393221 GOV393221 GYR393221 HIN393221 HSJ393221 ICF393221 IMB393221 IVX393221 JFT393221 JPP393221 JZL393221 KJH393221 KTD393221 LCZ393221 LMV393221 LWR393221 MGN393221 MQJ393221 NAF393221 NKB393221 NTX393221 ODT393221 ONP393221 OXL393221 PHH393221 PRD393221 QAZ393221 QKV393221 QUR393221 REN393221 ROJ393221 RYF393221 SIB393221 SRX393221 TBT393221 TLP393221 TVL393221 UFH393221 UPD393221 UYZ393221 VIV393221 VSR393221 WCN393221 WMJ393221 WWF393221 X458757 JT458757 TP458757 ADL458757 ANH458757 AXD458757 BGZ458757 BQV458757 CAR458757 CKN458757 CUJ458757 DEF458757 DOB458757 DXX458757 EHT458757 ERP458757 FBL458757 FLH458757 FVD458757 GEZ458757 GOV458757 GYR458757 HIN458757 HSJ458757 ICF458757 IMB458757 IVX458757 JFT458757 JPP458757 JZL458757 KJH458757 KTD458757 LCZ458757 LMV458757 LWR458757 MGN458757 MQJ458757 NAF458757 NKB458757 NTX458757 ODT458757 ONP458757 OXL458757 PHH458757 PRD458757 QAZ458757 QKV458757 QUR458757 REN458757 ROJ458757 RYF458757 SIB458757 SRX458757 TBT458757 TLP458757 TVL458757 UFH458757 UPD458757 UYZ458757 VIV458757 VSR458757 WCN458757 WMJ458757 WWF458757 X524293 JT524293 TP524293 ADL524293 ANH524293 AXD524293 BGZ524293 BQV524293 CAR524293 CKN524293 CUJ524293 DEF524293 DOB524293 DXX524293 EHT524293 ERP524293 FBL524293 FLH524293 FVD524293 GEZ524293 GOV524293 GYR524293 HIN524293 HSJ524293 ICF524293 IMB524293 IVX524293 JFT524293 JPP524293 JZL524293 KJH524293 KTD524293 LCZ524293 LMV524293 LWR524293 MGN524293 MQJ524293 NAF524293 NKB524293 NTX524293 ODT524293 ONP524293 OXL524293 PHH524293 PRD524293 QAZ524293 QKV524293 QUR524293 REN524293 ROJ524293 RYF524293 SIB524293 SRX524293 TBT524293 TLP524293 TVL524293 UFH524293 UPD524293 UYZ524293 VIV524293 VSR524293 WCN524293 WMJ524293 WWF524293 X589829 JT589829 TP589829 ADL589829 ANH589829 AXD589829 BGZ589829 BQV589829 CAR589829 CKN589829 CUJ589829 DEF589829 DOB589829 DXX589829 EHT589829 ERP589829 FBL589829 FLH589829 FVD589829 GEZ589829 GOV589829 GYR589829 HIN589829 HSJ589829 ICF589829 IMB589829 IVX589829 JFT589829 JPP589829 JZL589829 KJH589829 KTD589829 LCZ589829 LMV589829 LWR589829 MGN589829 MQJ589829 NAF589829 NKB589829 NTX589829 ODT589829 ONP589829 OXL589829 PHH589829 PRD589829 QAZ589829 QKV589829 QUR589829 REN589829 ROJ589829 RYF589829 SIB589829 SRX589829 TBT589829 TLP589829 TVL589829 UFH589829 UPD589829 UYZ589829 VIV589829 VSR589829 WCN589829 WMJ589829 WWF589829 X655365 JT655365 TP655365 ADL655365 ANH655365 AXD655365 BGZ655365 BQV655365 CAR655365 CKN655365 CUJ655365 DEF655365 DOB655365 DXX655365 EHT655365 ERP655365 FBL655365 FLH655365 FVD655365 GEZ655365 GOV655365 GYR655365 HIN655365 HSJ655365 ICF655365 IMB655365 IVX655365 JFT655365 JPP655365 JZL655365 KJH655365 KTD655365 LCZ655365 LMV655365 LWR655365 MGN655365 MQJ655365 NAF655365 NKB655365 NTX655365 ODT655365 ONP655365 OXL655365 PHH655365 PRD655365 QAZ655365 QKV655365 QUR655365 REN655365 ROJ655365 RYF655365 SIB655365 SRX655365 TBT655365 TLP655365 TVL655365 UFH655365 UPD655365 UYZ655365 VIV655365 VSR655365 WCN655365 WMJ655365 WWF655365 X720901 JT720901 TP720901 ADL720901 ANH720901 AXD720901 BGZ720901 BQV720901 CAR720901 CKN720901 CUJ720901 DEF720901 DOB720901 DXX720901 EHT720901 ERP720901 FBL720901 FLH720901 FVD720901 GEZ720901 GOV720901 GYR720901 HIN720901 HSJ720901 ICF720901 IMB720901 IVX720901 JFT720901 JPP720901 JZL720901 KJH720901 KTD720901 LCZ720901 LMV720901 LWR720901 MGN720901 MQJ720901 NAF720901 NKB720901 NTX720901 ODT720901 ONP720901 OXL720901 PHH720901 PRD720901 QAZ720901 QKV720901 QUR720901 REN720901 ROJ720901 RYF720901 SIB720901 SRX720901 TBT720901 TLP720901 TVL720901 UFH720901 UPD720901 UYZ720901 VIV720901 VSR720901 WCN720901 WMJ720901 WWF720901 X786437 JT786437 TP786437 ADL786437 ANH786437 AXD786437 BGZ786437 BQV786437 CAR786437 CKN786437 CUJ786437 DEF786437 DOB786437 DXX786437 EHT786437 ERP786437 FBL786437 FLH786437 FVD786437 GEZ786437 GOV786437 GYR786437 HIN786437 HSJ786437 ICF786437 IMB786437 IVX786437 JFT786437 JPP786437 JZL786437 KJH786437 KTD786437 LCZ786437 LMV786437 LWR786437 MGN786437 MQJ786437 NAF786437 NKB786437 NTX786437 ODT786437 ONP786437 OXL786437 PHH786437 PRD786437 QAZ786437 QKV786437 QUR786437 REN786437 ROJ786437 RYF786437 SIB786437 SRX786437 TBT786437 TLP786437 TVL786437 UFH786437 UPD786437 UYZ786437 VIV786437 VSR786437 WCN786437 WMJ786437 WWF786437 X851973 JT851973 TP851973 ADL851973 ANH851973 AXD851973 BGZ851973 BQV851973 CAR851973 CKN851973 CUJ851973 DEF851973 DOB851973 DXX851973 EHT851973 ERP851973 FBL851973 FLH851973 FVD851973 GEZ851973 GOV851973 GYR851973 HIN851973 HSJ851973 ICF851973 IMB851973 IVX851973 JFT851973 JPP851973 JZL851973 KJH851973 KTD851973 LCZ851973 LMV851973 LWR851973 MGN851973 MQJ851973 NAF851973 NKB851973 NTX851973 ODT851973 ONP851973 OXL851973 PHH851973 PRD851973 QAZ851973 QKV851973 QUR851973 REN851973 ROJ851973 RYF851973 SIB851973 SRX851973 TBT851973 TLP851973 TVL851973 UFH851973 UPD851973 UYZ851973 VIV851973 VSR851973 WCN851973 WMJ851973 WWF851973 X917509 JT917509 TP917509 ADL917509 ANH917509 AXD917509 BGZ917509 BQV917509 CAR917509 CKN917509 CUJ917509 DEF917509 DOB917509 DXX917509 EHT917509 ERP917509 FBL917509 FLH917509 FVD917509 GEZ917509 GOV917509 GYR917509 HIN917509 HSJ917509 ICF917509 IMB917509 IVX917509 JFT917509 JPP917509 JZL917509 KJH917509 KTD917509 LCZ917509 LMV917509 LWR917509 MGN917509 MQJ917509 NAF917509 NKB917509 NTX917509 ODT917509 ONP917509 OXL917509 PHH917509 PRD917509 QAZ917509 QKV917509 QUR917509 REN917509 ROJ917509 RYF917509 SIB917509 SRX917509 TBT917509 TLP917509 TVL917509 UFH917509 UPD917509 UYZ917509 VIV917509 VSR917509 WCN917509 WMJ917509 WWF917509 X983045 JT983045 TP983045 ADL983045 ANH983045 AXD983045 BGZ983045 BQV983045 CAR983045 CKN983045 CUJ983045 DEF983045 DOB983045 DXX983045 EHT983045 ERP983045 FBL983045 FLH983045 FVD983045 GEZ983045 GOV983045 GYR983045 HIN983045 HSJ983045 ICF983045 IMB983045 IVX983045 JFT983045 JPP983045 JZL983045 KJH983045 KTD983045 LCZ983045 LMV983045 LWR983045 MGN983045 MQJ983045 NAF983045 NKB983045 NTX983045 ODT983045 ONP983045 OXL983045 PHH983045 PRD983045 QAZ983045 QKV983045 QUR983045 REN983045 ROJ983045 RYF983045 SIB983045 SRX983045 TBT983045 TLP983045 TVL983045 UFH983045 UPD983045 UYZ983045 VIV983045 VSR983045 WCN983045 WMJ983045 WWF983045 P8 JL8 TH8 ADD8 AMZ8 AWV8 BGR8 BQN8 CAJ8 CKF8 CUB8 DDX8 DNT8 DXP8 EHL8 ERH8 FBD8 FKZ8 FUV8 GER8 GON8 GYJ8 HIF8 HSB8 IBX8 ILT8 IVP8 JFL8 JPH8 JZD8 KIZ8 KSV8 LCR8 LMN8 LWJ8 MGF8 MQB8 MZX8 NJT8 NTP8 ODL8 ONH8 OXD8 PGZ8 PQV8 QAR8 QKN8 QUJ8 REF8 ROB8 RXX8 SHT8 SRP8 TBL8 TLH8 TVD8 UEZ8 UOV8 UYR8 VIN8 VSJ8 WCF8 WMB8 WVX8 P65545 JL65545 TH65545 ADD65545 AMZ65545 AWV65545 BGR65545 BQN65545 CAJ65545 CKF65545 CUB65545 DDX65545 DNT65545 DXP65545 EHL65545 ERH65545 FBD65545 FKZ65545 FUV65545 GER65545 GON65545 GYJ65545 HIF65545 HSB65545 IBX65545 ILT65545 IVP65545 JFL65545 JPH65545 JZD65545 KIZ65545 KSV65545 LCR65545 LMN65545 LWJ65545 MGF65545 MQB65545 MZX65545 NJT65545 NTP65545 ODL65545 ONH65545 OXD65545 PGZ65545 PQV65545 QAR65545 QKN65545 QUJ65545 REF65545 ROB65545 RXX65545 SHT65545 SRP65545 TBL65545 TLH65545 TVD65545 UEZ65545 UOV65545 UYR65545 VIN65545 VSJ65545 WCF65545 WMB65545 WVX65545 P131081 JL131081 TH131081 ADD131081 AMZ131081 AWV131081 BGR131081 BQN131081 CAJ131081 CKF131081 CUB131081 DDX131081 DNT131081 DXP131081 EHL131081 ERH131081 FBD131081 FKZ131081 FUV131081 GER131081 GON131081 GYJ131081 HIF131081 HSB131081 IBX131081 ILT131081 IVP131081 JFL131081 JPH131081 JZD131081 KIZ131081 KSV131081 LCR131081 LMN131081 LWJ131081 MGF131081 MQB131081 MZX131081 NJT131081 NTP131081 ODL131081 ONH131081 OXD131081 PGZ131081 PQV131081 QAR131081 QKN131081 QUJ131081 REF131081 ROB131081 RXX131081 SHT131081 SRP131081 TBL131081 TLH131081 TVD131081 UEZ131081 UOV131081 UYR131081 VIN131081 VSJ131081 WCF131081 WMB131081 WVX131081 P196617 JL196617 TH196617 ADD196617 AMZ196617 AWV196617 BGR196617 BQN196617 CAJ196617 CKF196617 CUB196617 DDX196617 DNT196617 DXP196617 EHL196617 ERH196617 FBD196617 FKZ196617 FUV196617 GER196617 GON196617 GYJ196617 HIF196617 HSB196617 IBX196617 ILT196617 IVP196617 JFL196617 JPH196617 JZD196617 KIZ196617 KSV196617 LCR196617 LMN196617 LWJ196617 MGF196617 MQB196617 MZX196617 NJT196617 NTP196617 ODL196617 ONH196617 OXD196617 PGZ196617 PQV196617 QAR196617 QKN196617 QUJ196617 REF196617 ROB196617 RXX196617 SHT196617 SRP196617 TBL196617 TLH196617 TVD196617 UEZ196617 UOV196617 UYR196617 VIN196617 VSJ196617 WCF196617 WMB196617 WVX196617 P262153 JL262153 TH262153 ADD262153 AMZ262153 AWV262153 BGR262153 BQN262153 CAJ262153 CKF262153 CUB262153 DDX262153 DNT262153 DXP262153 EHL262153 ERH262153 FBD262153 FKZ262153 FUV262153 GER262153 GON262153 GYJ262153 HIF262153 HSB262153 IBX262153 ILT262153 IVP262153 JFL262153 JPH262153 JZD262153 KIZ262153 KSV262153 LCR262153 LMN262153 LWJ262153 MGF262153 MQB262153 MZX262153 NJT262153 NTP262153 ODL262153 ONH262153 OXD262153 PGZ262153 PQV262153 QAR262153 QKN262153 QUJ262153 REF262153 ROB262153 RXX262153 SHT262153 SRP262153 TBL262153 TLH262153 TVD262153 UEZ262153 UOV262153 UYR262153 VIN262153 VSJ262153 WCF262153 WMB262153 WVX262153 P327689 JL327689 TH327689 ADD327689 AMZ327689 AWV327689 BGR327689 BQN327689 CAJ327689 CKF327689 CUB327689 DDX327689 DNT327689 DXP327689 EHL327689 ERH327689 FBD327689 FKZ327689 FUV327689 GER327689 GON327689 GYJ327689 HIF327689 HSB327689 IBX327689 ILT327689 IVP327689 JFL327689 JPH327689 JZD327689 KIZ327689 KSV327689 LCR327689 LMN327689 LWJ327689 MGF327689 MQB327689 MZX327689 NJT327689 NTP327689 ODL327689 ONH327689 OXD327689 PGZ327689 PQV327689 QAR327689 QKN327689 QUJ327689 REF327689 ROB327689 RXX327689 SHT327689 SRP327689 TBL327689 TLH327689 TVD327689 UEZ327689 UOV327689 UYR327689 VIN327689 VSJ327689 WCF327689 WMB327689 WVX327689 P393225 JL393225 TH393225 ADD393225 AMZ393225 AWV393225 BGR393225 BQN393225 CAJ393225 CKF393225 CUB393225 DDX393225 DNT393225 DXP393225 EHL393225 ERH393225 FBD393225 FKZ393225 FUV393225 GER393225 GON393225 GYJ393225 HIF393225 HSB393225 IBX393225 ILT393225 IVP393225 JFL393225 JPH393225 JZD393225 KIZ393225 KSV393225 LCR393225 LMN393225 LWJ393225 MGF393225 MQB393225 MZX393225 NJT393225 NTP393225 ODL393225 ONH393225 OXD393225 PGZ393225 PQV393225 QAR393225 QKN393225 QUJ393225 REF393225 ROB393225 RXX393225 SHT393225 SRP393225 TBL393225 TLH393225 TVD393225 UEZ393225 UOV393225 UYR393225 VIN393225 VSJ393225 WCF393225 WMB393225 WVX393225 P458761 JL458761 TH458761 ADD458761 AMZ458761 AWV458761 BGR458761 BQN458761 CAJ458761 CKF458761 CUB458761 DDX458761 DNT458761 DXP458761 EHL458761 ERH458761 FBD458761 FKZ458761 FUV458761 GER458761 GON458761 GYJ458761 HIF458761 HSB458761 IBX458761 ILT458761 IVP458761 JFL458761 JPH458761 JZD458761 KIZ458761 KSV458761 LCR458761 LMN458761 LWJ458761 MGF458761 MQB458761 MZX458761 NJT458761 NTP458761 ODL458761 ONH458761 OXD458761 PGZ458761 PQV458761 QAR458761 QKN458761 QUJ458761 REF458761 ROB458761 RXX458761 SHT458761 SRP458761 TBL458761 TLH458761 TVD458761 UEZ458761 UOV458761 UYR458761 VIN458761 VSJ458761 WCF458761 WMB458761 WVX458761 P524297 JL524297 TH524297 ADD524297 AMZ524297 AWV524297 BGR524297 BQN524297 CAJ524297 CKF524297 CUB524297 DDX524297 DNT524297 DXP524297 EHL524297 ERH524297 FBD524297 FKZ524297 FUV524297 GER524297 GON524297 GYJ524297 HIF524297 HSB524297 IBX524297 ILT524297 IVP524297 JFL524297 JPH524297 JZD524297 KIZ524297 KSV524297 LCR524297 LMN524297 LWJ524297 MGF524297 MQB524297 MZX524297 NJT524297 NTP524297 ODL524297 ONH524297 OXD524297 PGZ524297 PQV524297 QAR524297 QKN524297 QUJ524297 REF524297 ROB524297 RXX524297 SHT524297 SRP524297 TBL524297 TLH524297 TVD524297 UEZ524297 UOV524297 UYR524297 VIN524297 VSJ524297 WCF524297 WMB524297 WVX524297 P589833 JL589833 TH589833 ADD589833 AMZ589833 AWV589833 BGR589833 BQN589833 CAJ589833 CKF589833 CUB589833 DDX589833 DNT589833 DXP589833 EHL589833 ERH589833 FBD589833 FKZ589833 FUV589833 GER589833 GON589833 GYJ589833 HIF589833 HSB589833 IBX589833 ILT589833 IVP589833 JFL589833 JPH589833 JZD589833 KIZ589833 KSV589833 LCR589833 LMN589833 LWJ589833 MGF589833 MQB589833 MZX589833 NJT589833 NTP589833 ODL589833 ONH589833 OXD589833 PGZ589833 PQV589833 QAR589833 QKN589833 QUJ589833 REF589833 ROB589833 RXX589833 SHT589833 SRP589833 TBL589833 TLH589833 TVD589833 UEZ589833 UOV589833 UYR589833 VIN589833 VSJ589833 WCF589833 WMB589833 WVX589833 P655369 JL655369 TH655369 ADD655369 AMZ655369 AWV655369 BGR655369 BQN655369 CAJ655369 CKF655369 CUB655369 DDX655369 DNT655369 DXP655369 EHL655369 ERH655369 FBD655369 FKZ655369 FUV655369 GER655369 GON655369 GYJ655369 HIF655369 HSB655369 IBX655369 ILT655369 IVP655369 JFL655369 JPH655369 JZD655369 KIZ655369 KSV655369 LCR655369 LMN655369 LWJ655369 MGF655369 MQB655369 MZX655369 NJT655369 NTP655369 ODL655369 ONH655369 OXD655369 PGZ655369 PQV655369 QAR655369 QKN655369 QUJ655369 REF655369 ROB655369 RXX655369 SHT655369 SRP655369 TBL655369 TLH655369 TVD655369 UEZ655369 UOV655369 UYR655369 VIN655369 VSJ655369 WCF655369 WMB655369 WVX655369 P720905 JL720905 TH720905 ADD720905 AMZ720905 AWV720905 BGR720905 BQN720905 CAJ720905 CKF720905 CUB720905 DDX720905 DNT720905 DXP720905 EHL720905 ERH720905 FBD720905 FKZ720905 FUV720905 GER720905 GON720905 GYJ720905 HIF720905 HSB720905 IBX720905 ILT720905 IVP720905 JFL720905 JPH720905 JZD720905 KIZ720905 KSV720905 LCR720905 LMN720905 LWJ720905 MGF720905 MQB720905 MZX720905 NJT720905 NTP720905 ODL720905 ONH720905 OXD720905 PGZ720905 PQV720905 QAR720905 QKN720905 QUJ720905 REF720905 ROB720905 RXX720905 SHT720905 SRP720905 TBL720905 TLH720905 TVD720905 UEZ720905 UOV720905 UYR720905 VIN720905 VSJ720905 WCF720905 WMB720905 WVX720905 P786441 JL786441 TH786441 ADD786441 AMZ786441 AWV786441 BGR786441 BQN786441 CAJ786441 CKF786441 CUB786441 DDX786441 DNT786441 DXP786441 EHL786441 ERH786441 FBD786441 FKZ786441 FUV786441 GER786441 GON786441 GYJ786441 HIF786441 HSB786441 IBX786441 ILT786441 IVP786441 JFL786441 JPH786441 JZD786441 KIZ786441 KSV786441 LCR786441 LMN786441 LWJ786441 MGF786441 MQB786441 MZX786441 NJT786441 NTP786441 ODL786441 ONH786441 OXD786441 PGZ786441 PQV786441 QAR786441 QKN786441 QUJ786441 REF786441 ROB786441 RXX786441 SHT786441 SRP786441 TBL786441 TLH786441 TVD786441 UEZ786441 UOV786441 UYR786441 VIN786441 VSJ786441 WCF786441 WMB786441 WVX786441 P851977 JL851977 TH851977 ADD851977 AMZ851977 AWV851977 BGR851977 BQN851977 CAJ851977 CKF851977 CUB851977 DDX851977 DNT851977 DXP851977 EHL851977 ERH851977 FBD851977 FKZ851977 FUV851977 GER851977 GON851977 GYJ851977 HIF851977 HSB851977 IBX851977 ILT851977 IVP851977 JFL851977 JPH851977 JZD851977 KIZ851977 KSV851977 LCR851977 LMN851977 LWJ851977 MGF851977 MQB851977 MZX851977 NJT851977 NTP851977 ODL851977 ONH851977 OXD851977 PGZ851977 PQV851977 QAR851977 QKN851977 QUJ851977 REF851977 ROB851977 RXX851977 SHT851977 SRP851977 TBL851977 TLH851977 TVD851977 UEZ851977 UOV851977 UYR851977 VIN851977 VSJ851977 WCF851977 WMB851977 WVX851977 P917513 JL917513 TH917513 ADD917513 AMZ917513 AWV917513 BGR917513 BQN917513 CAJ917513 CKF917513 CUB917513 DDX917513 DNT917513 DXP917513 EHL917513 ERH917513 FBD917513 FKZ917513 FUV917513 GER917513 GON917513 GYJ917513 HIF917513 HSB917513 IBX917513 ILT917513 IVP917513 JFL917513 JPH917513 JZD917513 KIZ917513 KSV917513 LCR917513 LMN917513 LWJ917513 MGF917513 MQB917513 MZX917513 NJT917513 NTP917513 ODL917513 ONH917513 OXD917513 PGZ917513 PQV917513 QAR917513 QKN917513 QUJ917513 REF917513 ROB917513 RXX917513 SHT917513 SRP917513 TBL917513 TLH917513 TVD917513 UEZ917513 UOV917513 UYR917513 VIN917513 VSJ917513 WCF917513 WMB917513 WVX917513 P983049 JL983049 TH983049 ADD983049 AMZ983049 AWV983049 BGR983049 BQN983049 CAJ983049 CKF983049 CUB983049 DDX983049 DNT983049 DXP983049 EHL983049 ERH983049 FBD983049 FKZ983049 FUV983049 GER983049 GON983049 GYJ983049 HIF983049 HSB983049 IBX983049 ILT983049 IVP983049 JFL983049 JPH983049 JZD983049 KIZ983049 KSV983049 LCR983049 LMN983049 LWJ983049 MGF983049 MQB983049 MZX983049 NJT983049 NTP983049 ODL983049 ONH983049 OXD983049 PGZ983049 PQV983049 QAR983049 QKN983049 QUJ983049 REF983049 ROB983049 RXX983049 SHT983049 SRP983049 TBL983049 TLH983049 TVD983049 UEZ983049 UOV983049 UYR983049 VIN983049 VSJ983049 WCF983049 WMB983049 WVX983049 P13 JL13 TH13 ADD13 AMZ13 AWV13 BGR13 BQN13 CAJ13 CKF13 CUB13 DDX13 DNT13 DXP13 EHL13 ERH13 FBD13 FKZ13 FUV13 GER13 GON13 GYJ13 HIF13 HSB13 IBX13 ILT13 IVP13 JFL13 JPH13 JZD13 KIZ13 KSV13 LCR13 LMN13 LWJ13 MGF13 MQB13 MZX13 NJT13 NTP13 ODL13 ONH13 OXD13 PGZ13 PQV13 QAR13 QKN13 QUJ13 REF13 ROB13 RXX13 SHT13 SRP13 TBL13 TLH13 TVD13 UEZ13 UOV13 UYR13 VIN13 VSJ13 WCF13 WMB13 WVX13 P65549 JL65549 TH65549 ADD65549 AMZ65549 AWV65549 BGR65549 BQN65549 CAJ65549 CKF65549 CUB65549 DDX65549 DNT65549 DXP65549 EHL65549 ERH65549 FBD65549 FKZ65549 FUV65549 GER65549 GON65549 GYJ65549 HIF65549 HSB65549 IBX65549 ILT65549 IVP65549 JFL65549 JPH65549 JZD65549 KIZ65549 KSV65549 LCR65549 LMN65549 LWJ65549 MGF65549 MQB65549 MZX65549 NJT65549 NTP65549 ODL65549 ONH65549 OXD65549 PGZ65549 PQV65549 QAR65549 QKN65549 QUJ65549 REF65549 ROB65549 RXX65549 SHT65549 SRP65549 TBL65549 TLH65549 TVD65549 UEZ65549 UOV65549 UYR65549 VIN65549 VSJ65549 WCF65549 WMB65549 WVX65549 P131085 JL131085 TH131085 ADD131085 AMZ131085 AWV131085 BGR131085 BQN131085 CAJ131085 CKF131085 CUB131085 DDX131085 DNT131085 DXP131085 EHL131085 ERH131085 FBD131085 FKZ131085 FUV131085 GER131085 GON131085 GYJ131085 HIF131085 HSB131085 IBX131085 ILT131085 IVP131085 JFL131085 JPH131085 JZD131085 KIZ131085 KSV131085 LCR131085 LMN131085 LWJ131085 MGF131085 MQB131085 MZX131085 NJT131085 NTP131085 ODL131085 ONH131085 OXD131085 PGZ131085 PQV131085 QAR131085 QKN131085 QUJ131085 REF131085 ROB131085 RXX131085 SHT131085 SRP131085 TBL131085 TLH131085 TVD131085 UEZ131085 UOV131085 UYR131085 VIN131085 VSJ131085 WCF131085 WMB131085 WVX131085 P196621 JL196621 TH196621 ADD196621 AMZ196621 AWV196621 BGR196621 BQN196621 CAJ196621 CKF196621 CUB196621 DDX196621 DNT196621 DXP196621 EHL196621 ERH196621 FBD196621 FKZ196621 FUV196621 GER196621 GON196621 GYJ196621 HIF196621 HSB196621 IBX196621 ILT196621 IVP196621 JFL196621 JPH196621 JZD196621 KIZ196621 KSV196621 LCR196621 LMN196621 LWJ196621 MGF196621 MQB196621 MZX196621 NJT196621 NTP196621 ODL196621 ONH196621 OXD196621 PGZ196621 PQV196621 QAR196621 QKN196621 QUJ196621 REF196621 ROB196621 RXX196621 SHT196621 SRP196621 TBL196621 TLH196621 TVD196621 UEZ196621 UOV196621 UYR196621 VIN196621 VSJ196621 WCF196621 WMB196621 WVX196621 P262157 JL262157 TH262157 ADD262157 AMZ262157 AWV262157 BGR262157 BQN262157 CAJ262157 CKF262157 CUB262157 DDX262157 DNT262157 DXP262157 EHL262157 ERH262157 FBD262157 FKZ262157 FUV262157 GER262157 GON262157 GYJ262157 HIF262157 HSB262157 IBX262157 ILT262157 IVP262157 JFL262157 JPH262157 JZD262157 KIZ262157 KSV262157 LCR262157 LMN262157 LWJ262157 MGF262157 MQB262157 MZX262157 NJT262157 NTP262157 ODL262157 ONH262157 OXD262157 PGZ262157 PQV262157 QAR262157 QKN262157 QUJ262157 REF262157 ROB262157 RXX262157 SHT262157 SRP262157 TBL262157 TLH262157 TVD262157 UEZ262157 UOV262157 UYR262157 VIN262157 VSJ262157 WCF262157 WMB262157 WVX262157 P327693 JL327693 TH327693 ADD327693 AMZ327693 AWV327693 BGR327693 BQN327693 CAJ327693 CKF327693 CUB327693 DDX327693 DNT327693 DXP327693 EHL327693 ERH327693 FBD327693 FKZ327693 FUV327693 GER327693 GON327693 GYJ327693 HIF327693 HSB327693 IBX327693 ILT327693 IVP327693 JFL327693 JPH327693 JZD327693 KIZ327693 KSV327693 LCR327693 LMN327693 LWJ327693 MGF327693 MQB327693 MZX327693 NJT327693 NTP327693 ODL327693 ONH327693 OXD327693 PGZ327693 PQV327693 QAR327693 QKN327693 QUJ327693 REF327693 ROB327693 RXX327693 SHT327693 SRP327693 TBL327693 TLH327693 TVD327693 UEZ327693 UOV327693 UYR327693 VIN327693 VSJ327693 WCF327693 WMB327693 WVX327693 P393229 JL393229 TH393229 ADD393229 AMZ393229 AWV393229 BGR393229 BQN393229 CAJ393229 CKF393229 CUB393229 DDX393229 DNT393229 DXP393229 EHL393229 ERH393229 FBD393229 FKZ393229 FUV393229 GER393229 GON393229 GYJ393229 HIF393229 HSB393229 IBX393229 ILT393229 IVP393229 JFL393229 JPH393229 JZD393229 KIZ393229 KSV393229 LCR393229 LMN393229 LWJ393229 MGF393229 MQB393229 MZX393229 NJT393229 NTP393229 ODL393229 ONH393229 OXD393229 PGZ393229 PQV393229 QAR393229 QKN393229 QUJ393229 REF393229 ROB393229 RXX393229 SHT393229 SRP393229 TBL393229 TLH393229 TVD393229 UEZ393229 UOV393229 UYR393229 VIN393229 VSJ393229 WCF393229 WMB393229 WVX393229 P458765 JL458765 TH458765 ADD458765 AMZ458765 AWV458765 BGR458765 BQN458765 CAJ458765 CKF458765 CUB458765 DDX458765 DNT458765 DXP458765 EHL458765 ERH458765 FBD458765 FKZ458765 FUV458765 GER458765 GON458765 GYJ458765 HIF458765 HSB458765 IBX458765 ILT458765 IVP458765 JFL458765 JPH458765 JZD458765 KIZ458765 KSV458765 LCR458765 LMN458765 LWJ458765 MGF458765 MQB458765 MZX458765 NJT458765 NTP458765 ODL458765 ONH458765 OXD458765 PGZ458765 PQV458765 QAR458765 QKN458765 QUJ458765 REF458765 ROB458765 RXX458765 SHT458765 SRP458765 TBL458765 TLH458765 TVD458765 UEZ458765 UOV458765 UYR458765 VIN458765 VSJ458765 WCF458765 WMB458765 WVX458765 P524301 JL524301 TH524301 ADD524301 AMZ524301 AWV524301 BGR524301 BQN524301 CAJ524301 CKF524301 CUB524301 DDX524301 DNT524301 DXP524301 EHL524301 ERH524301 FBD524301 FKZ524301 FUV524301 GER524301 GON524301 GYJ524301 HIF524301 HSB524301 IBX524301 ILT524301 IVP524301 JFL524301 JPH524301 JZD524301 KIZ524301 KSV524301 LCR524301 LMN524301 LWJ524301 MGF524301 MQB524301 MZX524301 NJT524301 NTP524301 ODL524301 ONH524301 OXD524301 PGZ524301 PQV524301 QAR524301 QKN524301 QUJ524301 REF524301 ROB524301 RXX524301 SHT524301 SRP524301 TBL524301 TLH524301 TVD524301 UEZ524301 UOV524301 UYR524301 VIN524301 VSJ524301 WCF524301 WMB524301 WVX524301 P589837 JL589837 TH589837 ADD589837 AMZ589837 AWV589837 BGR589837 BQN589837 CAJ589837 CKF589837 CUB589837 DDX589837 DNT589837 DXP589837 EHL589837 ERH589837 FBD589837 FKZ589837 FUV589837 GER589837 GON589837 GYJ589837 HIF589837 HSB589837 IBX589837 ILT589837 IVP589837 JFL589837 JPH589837 JZD589837 KIZ589837 KSV589837 LCR589837 LMN589837 LWJ589837 MGF589837 MQB589837 MZX589837 NJT589837 NTP589837 ODL589837 ONH589837 OXD589837 PGZ589837 PQV589837 QAR589837 QKN589837 QUJ589837 REF589837 ROB589837 RXX589837 SHT589837 SRP589837 TBL589837 TLH589837 TVD589837 UEZ589837 UOV589837 UYR589837 VIN589837 VSJ589837 WCF589837 WMB589837 WVX589837 P655373 JL655373 TH655373 ADD655373 AMZ655373 AWV655373 BGR655373 BQN655373 CAJ655373 CKF655373 CUB655373 DDX655373 DNT655373 DXP655373 EHL655373 ERH655373 FBD655373 FKZ655373 FUV655373 GER655373 GON655373 GYJ655373 HIF655373 HSB655373 IBX655373 ILT655373 IVP655373 JFL655373 JPH655373 JZD655373 KIZ655373 KSV655373 LCR655373 LMN655373 LWJ655373 MGF655373 MQB655373 MZX655373 NJT655373 NTP655373 ODL655373 ONH655373 OXD655373 PGZ655373 PQV655373 QAR655373 QKN655373 QUJ655373 REF655373 ROB655373 RXX655373 SHT655373 SRP655373 TBL655373 TLH655373 TVD655373 UEZ655373 UOV655373 UYR655373 VIN655373 VSJ655373 WCF655373 WMB655373 WVX655373 P720909 JL720909 TH720909 ADD720909 AMZ720909 AWV720909 BGR720909 BQN720909 CAJ720909 CKF720909 CUB720909 DDX720909 DNT720909 DXP720909 EHL720909 ERH720909 FBD720909 FKZ720909 FUV720909 GER720909 GON720909 GYJ720909 HIF720909 HSB720909 IBX720909 ILT720909 IVP720909 JFL720909 JPH720909 JZD720909 KIZ720909 KSV720909 LCR720909 LMN720909 LWJ720909 MGF720909 MQB720909 MZX720909 NJT720909 NTP720909 ODL720909 ONH720909 OXD720909 PGZ720909 PQV720909 QAR720909 QKN720909 QUJ720909 REF720909 ROB720909 RXX720909 SHT720909 SRP720909 TBL720909 TLH720909 TVD720909 UEZ720909 UOV720909 UYR720909 VIN720909 VSJ720909 WCF720909 WMB720909 WVX720909 P786445 JL786445 TH786445 ADD786445 AMZ786445 AWV786445 BGR786445 BQN786445 CAJ786445 CKF786445 CUB786445 DDX786445 DNT786445 DXP786445 EHL786445 ERH786445 FBD786445 FKZ786445 FUV786445 GER786445 GON786445 GYJ786445 HIF786445 HSB786445 IBX786445 ILT786445 IVP786445 JFL786445 JPH786445 JZD786445 KIZ786445 KSV786445 LCR786445 LMN786445 LWJ786445 MGF786445 MQB786445 MZX786445 NJT786445 NTP786445 ODL786445 ONH786445 OXD786445 PGZ786445 PQV786445 QAR786445 QKN786445 QUJ786445 REF786445 ROB786445 RXX786445 SHT786445 SRP786445 TBL786445 TLH786445 TVD786445 UEZ786445 UOV786445 UYR786445 VIN786445 VSJ786445 WCF786445 WMB786445 WVX786445 P851981 JL851981 TH851981 ADD851981 AMZ851981 AWV851981 BGR851981 BQN851981 CAJ851981 CKF851981 CUB851981 DDX851981 DNT851981 DXP851981 EHL851981 ERH851981 FBD851981 FKZ851981 FUV851981 GER851981 GON851981 GYJ851981 HIF851981 HSB851981 IBX851981 ILT851981 IVP851981 JFL851981 JPH851981 JZD851981 KIZ851981 KSV851981 LCR851981 LMN851981 LWJ851981 MGF851981 MQB851981 MZX851981 NJT851981 NTP851981 ODL851981 ONH851981 OXD851981 PGZ851981 PQV851981 QAR851981 QKN851981 QUJ851981 REF851981 ROB851981 RXX851981 SHT851981 SRP851981 TBL851981 TLH851981 TVD851981 UEZ851981 UOV851981 UYR851981 VIN851981 VSJ851981 WCF851981 WMB851981 WVX851981 P917517 JL917517 TH917517 ADD917517 AMZ917517 AWV917517 BGR917517 BQN917517 CAJ917517 CKF917517 CUB917517 DDX917517 DNT917517 DXP917517 EHL917517 ERH917517 FBD917517 FKZ917517 FUV917517 GER917517 GON917517 GYJ917517 HIF917517 HSB917517 IBX917517 ILT917517 IVP917517 JFL917517 JPH917517 JZD917517 KIZ917517 KSV917517 LCR917517 LMN917517 LWJ917517 MGF917517 MQB917517 MZX917517 NJT917517 NTP917517 ODL917517 ONH917517 OXD917517 PGZ917517 PQV917517 QAR917517 QKN917517 QUJ917517 REF917517 ROB917517 RXX917517 SHT917517 SRP917517 TBL917517 TLH917517 TVD917517 UEZ917517 UOV917517 UYR917517 VIN917517 VSJ917517 WCF917517 WMB917517 WVX917517 P983053 JL983053 TH983053 ADD983053 AMZ983053 AWV983053 BGR983053 BQN983053 CAJ983053 CKF983053 CUB983053 DDX983053 DNT983053 DXP983053 EHL983053 ERH983053 FBD983053 FKZ983053 FUV983053 GER983053 GON983053 GYJ983053 HIF983053 HSB983053 IBX983053 ILT983053 IVP983053 JFL983053 JPH983053 JZD983053 KIZ983053 KSV983053 LCR983053 LMN983053 LWJ983053 MGF983053 MQB983053 MZX983053 NJT983053 NTP983053 ODL983053 ONH983053 OXD983053 PGZ983053 PQV983053 QAR983053 QKN983053 QUJ983053 REF983053 ROB983053 RXX983053 SHT983053 SRP983053 TBL983053 TLH983053 TVD983053 UEZ983053 UOV983053 UYR983053 VIN983053 VSJ983053 WCF983053 WMB983053 WVX983053 P3 JL3 TH3 ADD3 AMZ3 AWV3 BGR3 BQN3 CAJ3 CKF3 CUB3 DDX3 DNT3 DXP3 EHL3 ERH3 FBD3 FKZ3 FUV3 GER3 GON3 GYJ3 HIF3 HSB3 IBX3 ILT3 IVP3 JFL3 JPH3 JZD3 KIZ3 KSV3 LCR3 LMN3 LWJ3 MGF3 MQB3 MZX3 NJT3 NTP3 ODL3 ONH3 OXD3 PGZ3 PQV3 QAR3 QKN3 QUJ3 REF3 ROB3 RXX3 SHT3 SRP3 TBL3 TLH3 TVD3 UEZ3 UOV3 UYR3 VIN3 VSJ3 WCF3 WMB3 WVX3 P65541 JL65541 TH65541 ADD65541 AMZ65541 AWV65541 BGR65541 BQN65541 CAJ65541 CKF65541 CUB65541 DDX65541 DNT65541 DXP65541 EHL65541 ERH65541 FBD65541 FKZ65541 FUV65541 GER65541 GON65541 GYJ65541 HIF65541 HSB65541 IBX65541 ILT65541 IVP65541 JFL65541 JPH65541 JZD65541 KIZ65541 KSV65541 LCR65541 LMN65541 LWJ65541 MGF65541 MQB65541 MZX65541 NJT65541 NTP65541 ODL65541 ONH65541 OXD65541 PGZ65541 PQV65541 QAR65541 QKN65541 QUJ65541 REF65541 ROB65541 RXX65541 SHT65541 SRP65541 TBL65541 TLH65541 TVD65541 UEZ65541 UOV65541 UYR65541 VIN65541 VSJ65541 WCF65541 WMB65541 WVX65541 P131077 JL131077 TH131077 ADD131077 AMZ131077 AWV131077 BGR131077 BQN131077 CAJ131077 CKF131077 CUB131077 DDX131077 DNT131077 DXP131077 EHL131077 ERH131077 FBD131077 FKZ131077 FUV131077 GER131077 GON131077 GYJ131077 HIF131077 HSB131077 IBX131077 ILT131077 IVP131077 JFL131077 JPH131077 JZD131077 KIZ131077 KSV131077 LCR131077 LMN131077 LWJ131077 MGF131077 MQB131077 MZX131077 NJT131077 NTP131077 ODL131077 ONH131077 OXD131077 PGZ131077 PQV131077 QAR131077 QKN131077 QUJ131077 REF131077 ROB131077 RXX131077 SHT131077 SRP131077 TBL131077 TLH131077 TVD131077 UEZ131077 UOV131077 UYR131077 VIN131077 VSJ131077 WCF131077 WMB131077 WVX131077 P196613 JL196613 TH196613 ADD196613 AMZ196613 AWV196613 BGR196613 BQN196613 CAJ196613 CKF196613 CUB196613 DDX196613 DNT196613 DXP196613 EHL196613 ERH196613 FBD196613 FKZ196613 FUV196613 GER196613 GON196613 GYJ196613 HIF196613 HSB196613 IBX196613 ILT196613 IVP196613 JFL196613 JPH196613 JZD196613 KIZ196613 KSV196613 LCR196613 LMN196613 LWJ196613 MGF196613 MQB196613 MZX196613 NJT196613 NTP196613 ODL196613 ONH196613 OXD196613 PGZ196613 PQV196613 QAR196613 QKN196613 QUJ196613 REF196613 ROB196613 RXX196613 SHT196613 SRP196613 TBL196613 TLH196613 TVD196613 UEZ196613 UOV196613 UYR196613 VIN196613 VSJ196613 WCF196613 WMB196613 WVX196613 P262149 JL262149 TH262149 ADD262149 AMZ262149 AWV262149 BGR262149 BQN262149 CAJ262149 CKF262149 CUB262149 DDX262149 DNT262149 DXP262149 EHL262149 ERH262149 FBD262149 FKZ262149 FUV262149 GER262149 GON262149 GYJ262149 HIF262149 HSB262149 IBX262149 ILT262149 IVP262149 JFL262149 JPH262149 JZD262149 KIZ262149 KSV262149 LCR262149 LMN262149 LWJ262149 MGF262149 MQB262149 MZX262149 NJT262149 NTP262149 ODL262149 ONH262149 OXD262149 PGZ262149 PQV262149 QAR262149 QKN262149 QUJ262149 REF262149 ROB262149 RXX262149 SHT262149 SRP262149 TBL262149 TLH262149 TVD262149 UEZ262149 UOV262149 UYR262149 VIN262149 VSJ262149 WCF262149 WMB262149 WVX262149 P327685 JL327685 TH327685 ADD327685 AMZ327685 AWV327685 BGR327685 BQN327685 CAJ327685 CKF327685 CUB327685 DDX327685 DNT327685 DXP327685 EHL327685 ERH327685 FBD327685 FKZ327685 FUV327685 GER327685 GON327685 GYJ327685 HIF327685 HSB327685 IBX327685 ILT327685 IVP327685 JFL327685 JPH327685 JZD327685 KIZ327685 KSV327685 LCR327685 LMN327685 LWJ327685 MGF327685 MQB327685 MZX327685 NJT327685 NTP327685 ODL327685 ONH327685 OXD327685 PGZ327685 PQV327685 QAR327685 QKN327685 QUJ327685 REF327685 ROB327685 RXX327685 SHT327685 SRP327685 TBL327685 TLH327685 TVD327685 UEZ327685 UOV327685 UYR327685 VIN327685 VSJ327685 WCF327685 WMB327685 WVX327685 P393221 JL393221 TH393221 ADD393221 AMZ393221 AWV393221 BGR393221 BQN393221 CAJ393221 CKF393221 CUB393221 DDX393221 DNT393221 DXP393221 EHL393221 ERH393221 FBD393221 FKZ393221 FUV393221 GER393221 GON393221 GYJ393221 HIF393221 HSB393221 IBX393221 ILT393221 IVP393221 JFL393221 JPH393221 JZD393221 KIZ393221 KSV393221 LCR393221 LMN393221 LWJ393221 MGF393221 MQB393221 MZX393221 NJT393221 NTP393221 ODL393221 ONH393221 OXD393221 PGZ393221 PQV393221 QAR393221 QKN393221 QUJ393221 REF393221 ROB393221 RXX393221 SHT393221 SRP393221 TBL393221 TLH393221 TVD393221 UEZ393221 UOV393221 UYR393221 VIN393221 VSJ393221 WCF393221 WMB393221 WVX393221 P458757 JL458757 TH458757 ADD458757 AMZ458757 AWV458757 BGR458757 BQN458757 CAJ458757 CKF458757 CUB458757 DDX458757 DNT458757 DXP458757 EHL458757 ERH458757 FBD458757 FKZ458757 FUV458757 GER458757 GON458757 GYJ458757 HIF458757 HSB458757 IBX458757 ILT458757 IVP458757 JFL458757 JPH458757 JZD458757 KIZ458757 KSV458757 LCR458757 LMN458757 LWJ458757 MGF458757 MQB458757 MZX458757 NJT458757 NTP458757 ODL458757 ONH458757 OXD458757 PGZ458757 PQV458757 QAR458757 QKN458757 QUJ458757 REF458757 ROB458757 RXX458757 SHT458757 SRP458757 TBL458757 TLH458757 TVD458757 UEZ458757 UOV458757 UYR458757 VIN458757 VSJ458757 WCF458757 WMB458757 WVX458757 P524293 JL524293 TH524293 ADD524293 AMZ524293 AWV524293 BGR524293 BQN524293 CAJ524293 CKF524293 CUB524293 DDX524293 DNT524293 DXP524293 EHL524293 ERH524293 FBD524293 FKZ524293 FUV524293 GER524293 GON524293 GYJ524293 HIF524293 HSB524293 IBX524293 ILT524293 IVP524293 JFL524293 JPH524293 JZD524293 KIZ524293 KSV524293 LCR524293 LMN524293 LWJ524293 MGF524293 MQB524293 MZX524293 NJT524293 NTP524293 ODL524293 ONH524293 OXD524293 PGZ524293 PQV524293 QAR524293 QKN524293 QUJ524293 REF524293 ROB524293 RXX524293 SHT524293 SRP524293 TBL524293 TLH524293 TVD524293 UEZ524293 UOV524293 UYR524293 VIN524293 VSJ524293 WCF524293 WMB524293 WVX524293 P589829 JL589829 TH589829 ADD589829 AMZ589829 AWV589829 BGR589829 BQN589829 CAJ589829 CKF589829 CUB589829 DDX589829 DNT589829 DXP589829 EHL589829 ERH589829 FBD589829 FKZ589829 FUV589829 GER589829 GON589829 GYJ589829 HIF589829 HSB589829 IBX589829 ILT589829 IVP589829 JFL589829 JPH589829 JZD589829 KIZ589829 KSV589829 LCR589829 LMN589829 LWJ589829 MGF589829 MQB589829 MZX589829 NJT589829 NTP589829 ODL589829 ONH589829 OXD589829 PGZ589829 PQV589829 QAR589829 QKN589829 QUJ589829 REF589829 ROB589829 RXX589829 SHT589829 SRP589829 TBL589829 TLH589829 TVD589829 UEZ589829 UOV589829 UYR589829 VIN589829 VSJ589829 WCF589829 WMB589829 WVX589829 P655365 JL655365 TH655365 ADD655365 AMZ655365 AWV655365 BGR655365 BQN655365 CAJ655365 CKF655365 CUB655365 DDX655365 DNT655365 DXP655365 EHL655365 ERH655365 FBD655365 FKZ655365 FUV655365 GER655365 GON655365 GYJ655365 HIF655365 HSB655365 IBX655365 ILT655365 IVP655365 JFL655365 JPH655365 JZD655365 KIZ655365 KSV655365 LCR655365 LMN655365 LWJ655365 MGF655365 MQB655365 MZX655365 NJT655365 NTP655365 ODL655365 ONH655365 OXD655365 PGZ655365 PQV655365 QAR655365 QKN655365 QUJ655365 REF655365 ROB655365 RXX655365 SHT655365 SRP655365 TBL655365 TLH655365 TVD655365 UEZ655365 UOV655365 UYR655365 VIN655365 VSJ655365 WCF655365 WMB655365 WVX655365 P720901 JL720901 TH720901 ADD720901 AMZ720901 AWV720901 BGR720901 BQN720901 CAJ720901 CKF720901 CUB720901 DDX720901 DNT720901 DXP720901 EHL720901 ERH720901 FBD720901 FKZ720901 FUV720901 GER720901 GON720901 GYJ720901 HIF720901 HSB720901 IBX720901 ILT720901 IVP720901 JFL720901 JPH720901 JZD720901 KIZ720901 KSV720901 LCR720901 LMN720901 LWJ720901 MGF720901 MQB720901 MZX720901 NJT720901 NTP720901 ODL720901 ONH720901 OXD720901 PGZ720901 PQV720901 QAR720901 QKN720901 QUJ720901 REF720901 ROB720901 RXX720901 SHT720901 SRP720901 TBL720901 TLH720901 TVD720901 UEZ720901 UOV720901 UYR720901 VIN720901 VSJ720901 WCF720901 WMB720901 WVX720901 P786437 JL786437 TH786437 ADD786437 AMZ786437 AWV786437 BGR786437 BQN786437 CAJ786437 CKF786437 CUB786437 DDX786437 DNT786437 DXP786437 EHL786437 ERH786437 FBD786437 FKZ786437 FUV786437 GER786437 GON786437 GYJ786437 HIF786437 HSB786437 IBX786437 ILT786437 IVP786437 JFL786437 JPH786437 JZD786437 KIZ786437 KSV786437 LCR786437 LMN786437 LWJ786437 MGF786437 MQB786437 MZX786437 NJT786437 NTP786437 ODL786437 ONH786437 OXD786437 PGZ786437 PQV786437 QAR786437 QKN786437 QUJ786437 REF786437 ROB786437 RXX786437 SHT786437 SRP786437 TBL786437 TLH786437 TVD786437 UEZ786437 UOV786437 UYR786437 VIN786437 VSJ786437 WCF786437 WMB786437 WVX786437 P851973 JL851973 TH851973 ADD851973 AMZ851973 AWV851973 BGR851973 BQN851973 CAJ851973 CKF851973 CUB851973 DDX851973 DNT851973 DXP851973 EHL851973 ERH851973 FBD851973 FKZ851973 FUV851973 GER851973 GON851973 GYJ851973 HIF851973 HSB851973 IBX851973 ILT851973 IVP851973 JFL851973 JPH851973 JZD851973 KIZ851973 KSV851973 LCR851973 LMN851973 LWJ851973 MGF851973 MQB851973 MZX851973 NJT851973 NTP851973 ODL851973 ONH851973 OXD851973 PGZ851973 PQV851973 QAR851973 QKN851973 QUJ851973 REF851973 ROB851973 RXX851973 SHT851973 SRP851973 TBL851973 TLH851973 TVD851973 UEZ851973 UOV851973 UYR851973 VIN851973 VSJ851973 WCF851973 WMB851973 WVX851973 P917509 JL917509 TH917509 ADD917509 AMZ917509 AWV917509 BGR917509 BQN917509 CAJ917509 CKF917509 CUB917509 DDX917509 DNT917509 DXP917509 EHL917509 ERH917509 FBD917509 FKZ917509 FUV917509 GER917509 GON917509 GYJ917509 HIF917509 HSB917509 IBX917509 ILT917509 IVP917509 JFL917509 JPH917509 JZD917509 KIZ917509 KSV917509 LCR917509 LMN917509 LWJ917509 MGF917509 MQB917509 MZX917509 NJT917509 NTP917509 ODL917509 ONH917509 OXD917509 PGZ917509 PQV917509 QAR917509 QKN917509 QUJ917509 REF917509 ROB917509 RXX917509 SHT917509 SRP917509 TBL917509 TLH917509 TVD917509 UEZ917509 UOV917509 UYR917509 VIN917509 VSJ917509 WCF917509 WMB917509 WVX917509 P983045 JL983045 TH983045 ADD983045 AMZ983045 AWV983045 BGR983045 BQN983045 CAJ983045 CKF983045 CUB983045 DDX983045 DNT983045 DXP983045 EHL983045 ERH983045 FBD983045 FKZ983045 FUV983045 GER983045 GON983045 GYJ983045 HIF983045 HSB983045 IBX983045 ILT983045 IVP983045 JFL983045 JPH983045 JZD983045 KIZ983045 KSV983045 LCR983045 LMN983045 LWJ983045 MGF983045 MQB983045 MZX983045 NJT983045 NTP983045 ODL983045 ONH983045 OXD983045 PGZ983045 PQV983045 QAR983045 QKN983045 QUJ983045 REF983045 ROB983045 RXX983045 SHT983045 SRP983045 TBL983045 TLH983045 TVD983045 UEZ983045 UOV983045 UYR983045 VIN983045 VSJ983045 WCF983045 WMB983045</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87"/>
  <sheetViews>
    <sheetView zoomScale="85" zoomScaleNormal="85" workbookViewId="0">
      <selection sqref="A1:XFD1048576"/>
    </sheetView>
  </sheetViews>
  <sheetFormatPr defaultColWidth="3.7109375" defaultRowHeight="15" x14ac:dyDescent="0.25"/>
  <cols>
    <col min="1" max="1" width="5" customWidth="1"/>
    <col min="8" max="8" width="9.28515625" customWidth="1"/>
    <col min="9" max="10" width="3.7109375" customWidth="1"/>
    <col min="11" max="11" width="12.5703125" customWidth="1"/>
    <col min="12" max="12" width="17.5703125" customWidth="1"/>
    <col min="13" max="13" width="16.28515625" customWidth="1"/>
    <col min="14" max="14" width="5" customWidth="1"/>
    <col min="15" max="15" width="8.5703125" customWidth="1"/>
    <col min="16" max="16" width="10" customWidth="1"/>
    <col min="17" max="17" width="5.5703125" customWidth="1"/>
    <col min="18" max="18" width="5" customWidth="1"/>
    <col min="19" max="19" width="8.5703125" customWidth="1"/>
    <col min="20" max="20" width="8.42578125" customWidth="1"/>
    <col min="21" max="21" width="11.28515625" customWidth="1"/>
    <col min="22" max="22" width="5.5703125" customWidth="1"/>
    <col min="23" max="23" width="7.28515625" customWidth="1"/>
    <col min="24" max="24" width="12.140625" customWidth="1"/>
    <col min="25" max="25" width="11.28515625" customWidth="1"/>
    <col min="26" max="26" width="12.140625" customWidth="1"/>
    <col min="27" max="27" width="11.28515625" customWidth="1"/>
    <col min="28" max="28" width="13.7109375" customWidth="1"/>
    <col min="29" max="29" width="12" customWidth="1"/>
    <col min="30" max="30" width="2" customWidth="1"/>
    <col min="31" max="41" width="12" customWidth="1"/>
    <col min="42" max="42" width="12" bestFit="1" customWidth="1"/>
    <col min="257" max="257" width="5" customWidth="1"/>
    <col min="264" max="264" width="4.5703125" customWidth="1"/>
    <col min="265" max="266" width="3.7109375" customWidth="1"/>
    <col min="267" max="267" width="2.5703125" customWidth="1"/>
    <col min="268" max="270" width="5.7109375" customWidth="1"/>
    <col min="271" max="271" width="0.85546875" customWidth="1"/>
    <col min="272" max="274" width="5.7109375" customWidth="1"/>
    <col min="275" max="275" width="0.85546875" customWidth="1"/>
    <col min="276" max="278" width="5.7109375" customWidth="1"/>
    <col min="279" max="279" width="0.85546875" customWidth="1"/>
    <col min="280" max="282" width="5.7109375" customWidth="1"/>
    <col min="283" max="283" width="1.140625" customWidth="1"/>
    <col min="284" max="284" width="13.7109375" customWidth="1"/>
    <col min="285" max="285" width="12" customWidth="1"/>
    <col min="286" max="286" width="2" customWidth="1"/>
    <col min="287" max="297" width="12" customWidth="1"/>
    <col min="298" max="298" width="12" bestFit="1" customWidth="1"/>
    <col min="513" max="513" width="5" customWidth="1"/>
    <col min="520" max="520" width="4.5703125" customWidth="1"/>
    <col min="521" max="522" width="3.7109375" customWidth="1"/>
    <col min="523" max="523" width="2.5703125" customWidth="1"/>
    <col min="524" max="526" width="5.7109375" customWidth="1"/>
    <col min="527" max="527" width="0.85546875" customWidth="1"/>
    <col min="528" max="530" width="5.7109375" customWidth="1"/>
    <col min="531" max="531" width="0.85546875" customWidth="1"/>
    <col min="532" max="534" width="5.7109375" customWidth="1"/>
    <col min="535" max="535" width="0.85546875" customWidth="1"/>
    <col min="536" max="538" width="5.7109375" customWidth="1"/>
    <col min="539" max="539" width="1.140625" customWidth="1"/>
    <col min="540" max="540" width="13.7109375" customWidth="1"/>
    <col min="541" max="541" width="12" customWidth="1"/>
    <col min="542" max="542" width="2" customWidth="1"/>
    <col min="543" max="553" width="12" customWidth="1"/>
    <col min="554" max="554" width="12" bestFit="1" customWidth="1"/>
    <col min="769" max="769" width="5" customWidth="1"/>
    <col min="776" max="776" width="4.5703125" customWidth="1"/>
    <col min="777" max="778" width="3.7109375" customWidth="1"/>
    <col min="779" max="779" width="2.5703125" customWidth="1"/>
    <col min="780" max="782" width="5.7109375" customWidth="1"/>
    <col min="783" max="783" width="0.85546875" customWidth="1"/>
    <col min="784" max="786" width="5.7109375" customWidth="1"/>
    <col min="787" max="787" width="0.85546875" customWidth="1"/>
    <col min="788" max="790" width="5.7109375" customWidth="1"/>
    <col min="791" max="791" width="0.85546875" customWidth="1"/>
    <col min="792" max="794" width="5.7109375" customWidth="1"/>
    <col min="795" max="795" width="1.140625" customWidth="1"/>
    <col min="796" max="796" width="13.7109375" customWidth="1"/>
    <col min="797" max="797" width="12" customWidth="1"/>
    <col min="798" max="798" width="2" customWidth="1"/>
    <col min="799" max="809" width="12" customWidth="1"/>
    <col min="810" max="810" width="12" bestFit="1" customWidth="1"/>
    <col min="1025" max="1025" width="5" customWidth="1"/>
    <col min="1032" max="1032" width="4.5703125" customWidth="1"/>
    <col min="1033" max="1034" width="3.7109375" customWidth="1"/>
    <col min="1035" max="1035" width="2.5703125" customWidth="1"/>
    <col min="1036" max="1038" width="5.7109375" customWidth="1"/>
    <col min="1039" max="1039" width="0.85546875" customWidth="1"/>
    <col min="1040" max="1042" width="5.7109375" customWidth="1"/>
    <col min="1043" max="1043" width="0.85546875" customWidth="1"/>
    <col min="1044" max="1046" width="5.7109375" customWidth="1"/>
    <col min="1047" max="1047" width="0.85546875" customWidth="1"/>
    <col min="1048" max="1050" width="5.7109375" customWidth="1"/>
    <col min="1051" max="1051" width="1.140625" customWidth="1"/>
    <col min="1052" max="1052" width="13.7109375" customWidth="1"/>
    <col min="1053" max="1053" width="12" customWidth="1"/>
    <col min="1054" max="1054" width="2" customWidth="1"/>
    <col min="1055" max="1065" width="12" customWidth="1"/>
    <col min="1066" max="1066" width="12" bestFit="1" customWidth="1"/>
    <col min="1281" max="1281" width="5" customWidth="1"/>
    <col min="1288" max="1288" width="4.5703125" customWidth="1"/>
    <col min="1289" max="1290" width="3.7109375" customWidth="1"/>
    <col min="1291" max="1291" width="2.5703125" customWidth="1"/>
    <col min="1292" max="1294" width="5.7109375" customWidth="1"/>
    <col min="1295" max="1295" width="0.85546875" customWidth="1"/>
    <col min="1296" max="1298" width="5.7109375" customWidth="1"/>
    <col min="1299" max="1299" width="0.85546875" customWidth="1"/>
    <col min="1300" max="1302" width="5.7109375" customWidth="1"/>
    <col min="1303" max="1303" width="0.85546875" customWidth="1"/>
    <col min="1304" max="1306" width="5.7109375" customWidth="1"/>
    <col min="1307" max="1307" width="1.140625" customWidth="1"/>
    <col min="1308" max="1308" width="13.7109375" customWidth="1"/>
    <col min="1309" max="1309" width="12" customWidth="1"/>
    <col min="1310" max="1310" width="2" customWidth="1"/>
    <col min="1311" max="1321" width="12" customWidth="1"/>
    <col min="1322" max="1322" width="12" bestFit="1" customWidth="1"/>
    <col min="1537" max="1537" width="5" customWidth="1"/>
    <col min="1544" max="1544" width="4.5703125" customWidth="1"/>
    <col min="1545" max="1546" width="3.7109375" customWidth="1"/>
    <col min="1547" max="1547" width="2.5703125" customWidth="1"/>
    <col min="1548" max="1550" width="5.7109375" customWidth="1"/>
    <col min="1551" max="1551" width="0.85546875" customWidth="1"/>
    <col min="1552" max="1554" width="5.7109375" customWidth="1"/>
    <col min="1555" max="1555" width="0.85546875" customWidth="1"/>
    <col min="1556" max="1558" width="5.7109375" customWidth="1"/>
    <col min="1559" max="1559" width="0.85546875" customWidth="1"/>
    <col min="1560" max="1562" width="5.7109375" customWidth="1"/>
    <col min="1563" max="1563" width="1.140625" customWidth="1"/>
    <col min="1564" max="1564" width="13.7109375" customWidth="1"/>
    <col min="1565" max="1565" width="12" customWidth="1"/>
    <col min="1566" max="1566" width="2" customWidth="1"/>
    <col min="1567" max="1577" width="12" customWidth="1"/>
    <col min="1578" max="1578" width="12" bestFit="1" customWidth="1"/>
    <col min="1793" max="1793" width="5" customWidth="1"/>
    <col min="1800" max="1800" width="4.5703125" customWidth="1"/>
    <col min="1801" max="1802" width="3.7109375" customWidth="1"/>
    <col min="1803" max="1803" width="2.5703125" customWidth="1"/>
    <col min="1804" max="1806" width="5.7109375" customWidth="1"/>
    <col min="1807" max="1807" width="0.85546875" customWidth="1"/>
    <col min="1808" max="1810" width="5.7109375" customWidth="1"/>
    <col min="1811" max="1811" width="0.85546875" customWidth="1"/>
    <col min="1812" max="1814" width="5.7109375" customWidth="1"/>
    <col min="1815" max="1815" width="0.85546875" customWidth="1"/>
    <col min="1816" max="1818" width="5.7109375" customWidth="1"/>
    <col min="1819" max="1819" width="1.140625" customWidth="1"/>
    <col min="1820" max="1820" width="13.7109375" customWidth="1"/>
    <col min="1821" max="1821" width="12" customWidth="1"/>
    <col min="1822" max="1822" width="2" customWidth="1"/>
    <col min="1823" max="1833" width="12" customWidth="1"/>
    <col min="1834" max="1834" width="12" bestFit="1" customWidth="1"/>
    <col min="2049" max="2049" width="5" customWidth="1"/>
    <col min="2056" max="2056" width="4.5703125" customWidth="1"/>
    <col min="2057" max="2058" width="3.7109375" customWidth="1"/>
    <col min="2059" max="2059" width="2.5703125" customWidth="1"/>
    <col min="2060" max="2062" width="5.7109375" customWidth="1"/>
    <col min="2063" max="2063" width="0.85546875" customWidth="1"/>
    <col min="2064" max="2066" width="5.7109375" customWidth="1"/>
    <col min="2067" max="2067" width="0.85546875" customWidth="1"/>
    <col min="2068" max="2070" width="5.7109375" customWidth="1"/>
    <col min="2071" max="2071" width="0.85546875" customWidth="1"/>
    <col min="2072" max="2074" width="5.7109375" customWidth="1"/>
    <col min="2075" max="2075" width="1.140625" customWidth="1"/>
    <col min="2076" max="2076" width="13.7109375" customWidth="1"/>
    <col min="2077" max="2077" width="12" customWidth="1"/>
    <col min="2078" max="2078" width="2" customWidth="1"/>
    <col min="2079" max="2089" width="12" customWidth="1"/>
    <col min="2090" max="2090" width="12" bestFit="1" customWidth="1"/>
    <col min="2305" max="2305" width="5" customWidth="1"/>
    <col min="2312" max="2312" width="4.5703125" customWidth="1"/>
    <col min="2313" max="2314" width="3.7109375" customWidth="1"/>
    <col min="2315" max="2315" width="2.5703125" customWidth="1"/>
    <col min="2316" max="2318" width="5.7109375" customWidth="1"/>
    <col min="2319" max="2319" width="0.85546875" customWidth="1"/>
    <col min="2320" max="2322" width="5.7109375" customWidth="1"/>
    <col min="2323" max="2323" width="0.85546875" customWidth="1"/>
    <col min="2324" max="2326" width="5.7109375" customWidth="1"/>
    <col min="2327" max="2327" width="0.85546875" customWidth="1"/>
    <col min="2328" max="2330" width="5.7109375" customWidth="1"/>
    <col min="2331" max="2331" width="1.140625" customWidth="1"/>
    <col min="2332" max="2332" width="13.7109375" customWidth="1"/>
    <col min="2333" max="2333" width="12" customWidth="1"/>
    <col min="2334" max="2334" width="2" customWidth="1"/>
    <col min="2335" max="2345" width="12" customWidth="1"/>
    <col min="2346" max="2346" width="12" bestFit="1" customWidth="1"/>
    <col min="2561" max="2561" width="5" customWidth="1"/>
    <col min="2568" max="2568" width="4.5703125" customWidth="1"/>
    <col min="2569" max="2570" width="3.7109375" customWidth="1"/>
    <col min="2571" max="2571" width="2.5703125" customWidth="1"/>
    <col min="2572" max="2574" width="5.7109375" customWidth="1"/>
    <col min="2575" max="2575" width="0.85546875" customWidth="1"/>
    <col min="2576" max="2578" width="5.7109375" customWidth="1"/>
    <col min="2579" max="2579" width="0.85546875" customWidth="1"/>
    <col min="2580" max="2582" width="5.7109375" customWidth="1"/>
    <col min="2583" max="2583" width="0.85546875" customWidth="1"/>
    <col min="2584" max="2586" width="5.7109375" customWidth="1"/>
    <col min="2587" max="2587" width="1.140625" customWidth="1"/>
    <col min="2588" max="2588" width="13.7109375" customWidth="1"/>
    <col min="2589" max="2589" width="12" customWidth="1"/>
    <col min="2590" max="2590" width="2" customWidth="1"/>
    <col min="2591" max="2601" width="12" customWidth="1"/>
    <col min="2602" max="2602" width="12" bestFit="1" customWidth="1"/>
    <col min="2817" max="2817" width="5" customWidth="1"/>
    <col min="2824" max="2824" width="4.5703125" customWidth="1"/>
    <col min="2825" max="2826" width="3.7109375" customWidth="1"/>
    <col min="2827" max="2827" width="2.5703125" customWidth="1"/>
    <col min="2828" max="2830" width="5.7109375" customWidth="1"/>
    <col min="2831" max="2831" width="0.85546875" customWidth="1"/>
    <col min="2832" max="2834" width="5.7109375" customWidth="1"/>
    <col min="2835" max="2835" width="0.85546875" customWidth="1"/>
    <col min="2836" max="2838" width="5.7109375" customWidth="1"/>
    <col min="2839" max="2839" width="0.85546875" customWidth="1"/>
    <col min="2840" max="2842" width="5.7109375" customWidth="1"/>
    <col min="2843" max="2843" width="1.140625" customWidth="1"/>
    <col min="2844" max="2844" width="13.7109375" customWidth="1"/>
    <col min="2845" max="2845" width="12" customWidth="1"/>
    <col min="2846" max="2846" width="2" customWidth="1"/>
    <col min="2847" max="2857" width="12" customWidth="1"/>
    <col min="2858" max="2858" width="12" bestFit="1" customWidth="1"/>
    <col min="3073" max="3073" width="5" customWidth="1"/>
    <col min="3080" max="3080" width="4.5703125" customWidth="1"/>
    <col min="3081" max="3082" width="3.7109375" customWidth="1"/>
    <col min="3083" max="3083" width="2.5703125" customWidth="1"/>
    <col min="3084" max="3086" width="5.7109375" customWidth="1"/>
    <col min="3087" max="3087" width="0.85546875" customWidth="1"/>
    <col min="3088" max="3090" width="5.7109375" customWidth="1"/>
    <col min="3091" max="3091" width="0.85546875" customWidth="1"/>
    <col min="3092" max="3094" width="5.7109375" customWidth="1"/>
    <col min="3095" max="3095" width="0.85546875" customWidth="1"/>
    <col min="3096" max="3098" width="5.7109375" customWidth="1"/>
    <col min="3099" max="3099" width="1.140625" customWidth="1"/>
    <col min="3100" max="3100" width="13.7109375" customWidth="1"/>
    <col min="3101" max="3101" width="12" customWidth="1"/>
    <col min="3102" max="3102" width="2" customWidth="1"/>
    <col min="3103" max="3113" width="12" customWidth="1"/>
    <col min="3114" max="3114" width="12" bestFit="1" customWidth="1"/>
    <col min="3329" max="3329" width="5" customWidth="1"/>
    <col min="3336" max="3336" width="4.5703125" customWidth="1"/>
    <col min="3337" max="3338" width="3.7109375" customWidth="1"/>
    <col min="3339" max="3339" width="2.5703125" customWidth="1"/>
    <col min="3340" max="3342" width="5.7109375" customWidth="1"/>
    <col min="3343" max="3343" width="0.85546875" customWidth="1"/>
    <col min="3344" max="3346" width="5.7109375" customWidth="1"/>
    <col min="3347" max="3347" width="0.85546875" customWidth="1"/>
    <col min="3348" max="3350" width="5.7109375" customWidth="1"/>
    <col min="3351" max="3351" width="0.85546875" customWidth="1"/>
    <col min="3352" max="3354" width="5.7109375" customWidth="1"/>
    <col min="3355" max="3355" width="1.140625" customWidth="1"/>
    <col min="3356" max="3356" width="13.7109375" customWidth="1"/>
    <col min="3357" max="3357" width="12" customWidth="1"/>
    <col min="3358" max="3358" width="2" customWidth="1"/>
    <col min="3359" max="3369" width="12" customWidth="1"/>
    <col min="3370" max="3370" width="12" bestFit="1" customWidth="1"/>
    <col min="3585" max="3585" width="5" customWidth="1"/>
    <col min="3592" max="3592" width="4.5703125" customWidth="1"/>
    <col min="3593" max="3594" width="3.7109375" customWidth="1"/>
    <col min="3595" max="3595" width="2.5703125" customWidth="1"/>
    <col min="3596" max="3598" width="5.7109375" customWidth="1"/>
    <col min="3599" max="3599" width="0.85546875" customWidth="1"/>
    <col min="3600" max="3602" width="5.7109375" customWidth="1"/>
    <col min="3603" max="3603" width="0.85546875" customWidth="1"/>
    <col min="3604" max="3606" width="5.7109375" customWidth="1"/>
    <col min="3607" max="3607" width="0.85546875" customWidth="1"/>
    <col min="3608" max="3610" width="5.7109375" customWidth="1"/>
    <col min="3611" max="3611" width="1.140625" customWidth="1"/>
    <col min="3612" max="3612" width="13.7109375" customWidth="1"/>
    <col min="3613" max="3613" width="12" customWidth="1"/>
    <col min="3614" max="3614" width="2" customWidth="1"/>
    <col min="3615" max="3625" width="12" customWidth="1"/>
    <col min="3626" max="3626" width="12" bestFit="1" customWidth="1"/>
    <col min="3841" max="3841" width="5" customWidth="1"/>
    <col min="3848" max="3848" width="4.5703125" customWidth="1"/>
    <col min="3849" max="3850" width="3.7109375" customWidth="1"/>
    <col min="3851" max="3851" width="2.5703125" customWidth="1"/>
    <col min="3852" max="3854" width="5.7109375" customWidth="1"/>
    <col min="3855" max="3855" width="0.85546875" customWidth="1"/>
    <col min="3856" max="3858" width="5.7109375" customWidth="1"/>
    <col min="3859" max="3859" width="0.85546875" customWidth="1"/>
    <col min="3860" max="3862" width="5.7109375" customWidth="1"/>
    <col min="3863" max="3863" width="0.85546875" customWidth="1"/>
    <col min="3864" max="3866" width="5.7109375" customWidth="1"/>
    <col min="3867" max="3867" width="1.140625" customWidth="1"/>
    <col min="3868" max="3868" width="13.7109375" customWidth="1"/>
    <col min="3869" max="3869" width="12" customWidth="1"/>
    <col min="3870" max="3870" width="2" customWidth="1"/>
    <col min="3871" max="3881" width="12" customWidth="1"/>
    <col min="3882" max="3882" width="12" bestFit="1" customWidth="1"/>
    <col min="4097" max="4097" width="5" customWidth="1"/>
    <col min="4104" max="4104" width="4.5703125" customWidth="1"/>
    <col min="4105" max="4106" width="3.7109375" customWidth="1"/>
    <col min="4107" max="4107" width="2.5703125" customWidth="1"/>
    <col min="4108" max="4110" width="5.7109375" customWidth="1"/>
    <col min="4111" max="4111" width="0.85546875" customWidth="1"/>
    <col min="4112" max="4114" width="5.7109375" customWidth="1"/>
    <col min="4115" max="4115" width="0.85546875" customWidth="1"/>
    <col min="4116" max="4118" width="5.7109375" customWidth="1"/>
    <col min="4119" max="4119" width="0.85546875" customWidth="1"/>
    <col min="4120" max="4122" width="5.7109375" customWidth="1"/>
    <col min="4123" max="4123" width="1.140625" customWidth="1"/>
    <col min="4124" max="4124" width="13.7109375" customWidth="1"/>
    <col min="4125" max="4125" width="12" customWidth="1"/>
    <col min="4126" max="4126" width="2" customWidth="1"/>
    <col min="4127" max="4137" width="12" customWidth="1"/>
    <col min="4138" max="4138" width="12" bestFit="1" customWidth="1"/>
    <col min="4353" max="4353" width="5" customWidth="1"/>
    <col min="4360" max="4360" width="4.5703125" customWidth="1"/>
    <col min="4361" max="4362" width="3.7109375" customWidth="1"/>
    <col min="4363" max="4363" width="2.5703125" customWidth="1"/>
    <col min="4364" max="4366" width="5.7109375" customWidth="1"/>
    <col min="4367" max="4367" width="0.85546875" customWidth="1"/>
    <col min="4368" max="4370" width="5.7109375" customWidth="1"/>
    <col min="4371" max="4371" width="0.85546875" customWidth="1"/>
    <col min="4372" max="4374" width="5.7109375" customWidth="1"/>
    <col min="4375" max="4375" width="0.85546875" customWidth="1"/>
    <col min="4376" max="4378" width="5.7109375" customWidth="1"/>
    <col min="4379" max="4379" width="1.140625" customWidth="1"/>
    <col min="4380" max="4380" width="13.7109375" customWidth="1"/>
    <col min="4381" max="4381" width="12" customWidth="1"/>
    <col min="4382" max="4382" width="2" customWidth="1"/>
    <col min="4383" max="4393" width="12" customWidth="1"/>
    <col min="4394" max="4394" width="12" bestFit="1" customWidth="1"/>
    <col min="4609" max="4609" width="5" customWidth="1"/>
    <col min="4616" max="4616" width="4.5703125" customWidth="1"/>
    <col min="4617" max="4618" width="3.7109375" customWidth="1"/>
    <col min="4619" max="4619" width="2.5703125" customWidth="1"/>
    <col min="4620" max="4622" width="5.7109375" customWidth="1"/>
    <col min="4623" max="4623" width="0.85546875" customWidth="1"/>
    <col min="4624" max="4626" width="5.7109375" customWidth="1"/>
    <col min="4627" max="4627" width="0.85546875" customWidth="1"/>
    <col min="4628" max="4630" width="5.7109375" customWidth="1"/>
    <col min="4631" max="4631" width="0.85546875" customWidth="1"/>
    <col min="4632" max="4634" width="5.7109375" customWidth="1"/>
    <col min="4635" max="4635" width="1.140625" customWidth="1"/>
    <col min="4636" max="4636" width="13.7109375" customWidth="1"/>
    <col min="4637" max="4637" width="12" customWidth="1"/>
    <col min="4638" max="4638" width="2" customWidth="1"/>
    <col min="4639" max="4649" width="12" customWidth="1"/>
    <col min="4650" max="4650" width="12" bestFit="1" customWidth="1"/>
    <col min="4865" max="4865" width="5" customWidth="1"/>
    <col min="4872" max="4872" width="4.5703125" customWidth="1"/>
    <col min="4873" max="4874" width="3.7109375" customWidth="1"/>
    <col min="4875" max="4875" width="2.5703125" customWidth="1"/>
    <col min="4876" max="4878" width="5.7109375" customWidth="1"/>
    <col min="4879" max="4879" width="0.85546875" customWidth="1"/>
    <col min="4880" max="4882" width="5.7109375" customWidth="1"/>
    <col min="4883" max="4883" width="0.85546875" customWidth="1"/>
    <col min="4884" max="4886" width="5.7109375" customWidth="1"/>
    <col min="4887" max="4887" width="0.85546875" customWidth="1"/>
    <col min="4888" max="4890" width="5.7109375" customWidth="1"/>
    <col min="4891" max="4891" width="1.140625" customWidth="1"/>
    <col min="4892" max="4892" width="13.7109375" customWidth="1"/>
    <col min="4893" max="4893" width="12" customWidth="1"/>
    <col min="4894" max="4894" width="2" customWidth="1"/>
    <col min="4895" max="4905" width="12" customWidth="1"/>
    <col min="4906" max="4906" width="12" bestFit="1" customWidth="1"/>
    <col min="5121" max="5121" width="5" customWidth="1"/>
    <col min="5128" max="5128" width="4.5703125" customWidth="1"/>
    <col min="5129" max="5130" width="3.7109375" customWidth="1"/>
    <col min="5131" max="5131" width="2.5703125" customWidth="1"/>
    <col min="5132" max="5134" width="5.7109375" customWidth="1"/>
    <col min="5135" max="5135" width="0.85546875" customWidth="1"/>
    <col min="5136" max="5138" width="5.7109375" customWidth="1"/>
    <col min="5139" max="5139" width="0.85546875" customWidth="1"/>
    <col min="5140" max="5142" width="5.7109375" customWidth="1"/>
    <col min="5143" max="5143" width="0.85546875" customWidth="1"/>
    <col min="5144" max="5146" width="5.7109375" customWidth="1"/>
    <col min="5147" max="5147" width="1.140625" customWidth="1"/>
    <col min="5148" max="5148" width="13.7109375" customWidth="1"/>
    <col min="5149" max="5149" width="12" customWidth="1"/>
    <col min="5150" max="5150" width="2" customWidth="1"/>
    <col min="5151" max="5161" width="12" customWidth="1"/>
    <col min="5162" max="5162" width="12" bestFit="1" customWidth="1"/>
    <col min="5377" max="5377" width="5" customWidth="1"/>
    <col min="5384" max="5384" width="4.5703125" customWidth="1"/>
    <col min="5385" max="5386" width="3.7109375" customWidth="1"/>
    <col min="5387" max="5387" width="2.5703125" customWidth="1"/>
    <col min="5388" max="5390" width="5.7109375" customWidth="1"/>
    <col min="5391" max="5391" width="0.85546875" customWidth="1"/>
    <col min="5392" max="5394" width="5.7109375" customWidth="1"/>
    <col min="5395" max="5395" width="0.85546875" customWidth="1"/>
    <col min="5396" max="5398" width="5.7109375" customWidth="1"/>
    <col min="5399" max="5399" width="0.85546875" customWidth="1"/>
    <col min="5400" max="5402" width="5.7109375" customWidth="1"/>
    <col min="5403" max="5403" width="1.140625" customWidth="1"/>
    <col min="5404" max="5404" width="13.7109375" customWidth="1"/>
    <col min="5405" max="5405" width="12" customWidth="1"/>
    <col min="5406" max="5406" width="2" customWidth="1"/>
    <col min="5407" max="5417" width="12" customWidth="1"/>
    <col min="5418" max="5418" width="12" bestFit="1" customWidth="1"/>
    <col min="5633" max="5633" width="5" customWidth="1"/>
    <col min="5640" max="5640" width="4.5703125" customWidth="1"/>
    <col min="5641" max="5642" width="3.7109375" customWidth="1"/>
    <col min="5643" max="5643" width="2.5703125" customWidth="1"/>
    <col min="5644" max="5646" width="5.7109375" customWidth="1"/>
    <col min="5647" max="5647" width="0.85546875" customWidth="1"/>
    <col min="5648" max="5650" width="5.7109375" customWidth="1"/>
    <col min="5651" max="5651" width="0.85546875" customWidth="1"/>
    <col min="5652" max="5654" width="5.7109375" customWidth="1"/>
    <col min="5655" max="5655" width="0.85546875" customWidth="1"/>
    <col min="5656" max="5658" width="5.7109375" customWidth="1"/>
    <col min="5659" max="5659" width="1.140625" customWidth="1"/>
    <col min="5660" max="5660" width="13.7109375" customWidth="1"/>
    <col min="5661" max="5661" width="12" customWidth="1"/>
    <col min="5662" max="5662" width="2" customWidth="1"/>
    <col min="5663" max="5673" width="12" customWidth="1"/>
    <col min="5674" max="5674" width="12" bestFit="1" customWidth="1"/>
    <col min="5889" max="5889" width="5" customWidth="1"/>
    <col min="5896" max="5896" width="4.5703125" customWidth="1"/>
    <col min="5897" max="5898" width="3.7109375" customWidth="1"/>
    <col min="5899" max="5899" width="2.5703125" customWidth="1"/>
    <col min="5900" max="5902" width="5.7109375" customWidth="1"/>
    <col min="5903" max="5903" width="0.85546875" customWidth="1"/>
    <col min="5904" max="5906" width="5.7109375" customWidth="1"/>
    <col min="5907" max="5907" width="0.85546875" customWidth="1"/>
    <col min="5908" max="5910" width="5.7109375" customWidth="1"/>
    <col min="5911" max="5911" width="0.85546875" customWidth="1"/>
    <col min="5912" max="5914" width="5.7109375" customWidth="1"/>
    <col min="5915" max="5915" width="1.140625" customWidth="1"/>
    <col min="5916" max="5916" width="13.7109375" customWidth="1"/>
    <col min="5917" max="5917" width="12" customWidth="1"/>
    <col min="5918" max="5918" width="2" customWidth="1"/>
    <col min="5919" max="5929" width="12" customWidth="1"/>
    <col min="5930" max="5930" width="12" bestFit="1" customWidth="1"/>
    <col min="6145" max="6145" width="5" customWidth="1"/>
    <col min="6152" max="6152" width="4.5703125" customWidth="1"/>
    <col min="6153" max="6154" width="3.7109375" customWidth="1"/>
    <col min="6155" max="6155" width="2.5703125" customWidth="1"/>
    <col min="6156" max="6158" width="5.7109375" customWidth="1"/>
    <col min="6159" max="6159" width="0.85546875" customWidth="1"/>
    <col min="6160" max="6162" width="5.7109375" customWidth="1"/>
    <col min="6163" max="6163" width="0.85546875" customWidth="1"/>
    <col min="6164" max="6166" width="5.7109375" customWidth="1"/>
    <col min="6167" max="6167" width="0.85546875" customWidth="1"/>
    <col min="6168" max="6170" width="5.7109375" customWidth="1"/>
    <col min="6171" max="6171" width="1.140625" customWidth="1"/>
    <col min="6172" max="6172" width="13.7109375" customWidth="1"/>
    <col min="6173" max="6173" width="12" customWidth="1"/>
    <col min="6174" max="6174" width="2" customWidth="1"/>
    <col min="6175" max="6185" width="12" customWidth="1"/>
    <col min="6186" max="6186" width="12" bestFit="1" customWidth="1"/>
    <col min="6401" max="6401" width="5" customWidth="1"/>
    <col min="6408" max="6408" width="4.5703125" customWidth="1"/>
    <col min="6409" max="6410" width="3.7109375" customWidth="1"/>
    <col min="6411" max="6411" width="2.5703125" customWidth="1"/>
    <col min="6412" max="6414" width="5.7109375" customWidth="1"/>
    <col min="6415" max="6415" width="0.85546875" customWidth="1"/>
    <col min="6416" max="6418" width="5.7109375" customWidth="1"/>
    <col min="6419" max="6419" width="0.85546875" customWidth="1"/>
    <col min="6420" max="6422" width="5.7109375" customWidth="1"/>
    <col min="6423" max="6423" width="0.85546875" customWidth="1"/>
    <col min="6424" max="6426" width="5.7109375" customWidth="1"/>
    <col min="6427" max="6427" width="1.140625" customWidth="1"/>
    <col min="6428" max="6428" width="13.7109375" customWidth="1"/>
    <col min="6429" max="6429" width="12" customWidth="1"/>
    <col min="6430" max="6430" width="2" customWidth="1"/>
    <col min="6431" max="6441" width="12" customWidth="1"/>
    <col min="6442" max="6442" width="12" bestFit="1" customWidth="1"/>
    <col min="6657" max="6657" width="5" customWidth="1"/>
    <col min="6664" max="6664" width="4.5703125" customWidth="1"/>
    <col min="6665" max="6666" width="3.7109375" customWidth="1"/>
    <col min="6667" max="6667" width="2.5703125" customWidth="1"/>
    <col min="6668" max="6670" width="5.7109375" customWidth="1"/>
    <col min="6671" max="6671" width="0.85546875" customWidth="1"/>
    <col min="6672" max="6674" width="5.7109375" customWidth="1"/>
    <col min="6675" max="6675" width="0.85546875" customWidth="1"/>
    <col min="6676" max="6678" width="5.7109375" customWidth="1"/>
    <col min="6679" max="6679" width="0.85546875" customWidth="1"/>
    <col min="6680" max="6682" width="5.7109375" customWidth="1"/>
    <col min="6683" max="6683" width="1.140625" customWidth="1"/>
    <col min="6684" max="6684" width="13.7109375" customWidth="1"/>
    <col min="6685" max="6685" width="12" customWidth="1"/>
    <col min="6686" max="6686" width="2" customWidth="1"/>
    <col min="6687" max="6697" width="12" customWidth="1"/>
    <col min="6698" max="6698" width="12" bestFit="1" customWidth="1"/>
    <col min="6913" max="6913" width="5" customWidth="1"/>
    <col min="6920" max="6920" width="4.5703125" customWidth="1"/>
    <col min="6921" max="6922" width="3.7109375" customWidth="1"/>
    <col min="6923" max="6923" width="2.5703125" customWidth="1"/>
    <col min="6924" max="6926" width="5.7109375" customWidth="1"/>
    <col min="6927" max="6927" width="0.85546875" customWidth="1"/>
    <col min="6928" max="6930" width="5.7109375" customWidth="1"/>
    <col min="6931" max="6931" width="0.85546875" customWidth="1"/>
    <col min="6932" max="6934" width="5.7109375" customWidth="1"/>
    <col min="6935" max="6935" width="0.85546875" customWidth="1"/>
    <col min="6936" max="6938" width="5.7109375" customWidth="1"/>
    <col min="6939" max="6939" width="1.140625" customWidth="1"/>
    <col min="6940" max="6940" width="13.7109375" customWidth="1"/>
    <col min="6941" max="6941" width="12" customWidth="1"/>
    <col min="6942" max="6942" width="2" customWidth="1"/>
    <col min="6943" max="6953" width="12" customWidth="1"/>
    <col min="6954" max="6954" width="12" bestFit="1" customWidth="1"/>
    <col min="7169" max="7169" width="5" customWidth="1"/>
    <col min="7176" max="7176" width="4.5703125" customWidth="1"/>
    <col min="7177" max="7178" width="3.7109375" customWidth="1"/>
    <col min="7179" max="7179" width="2.5703125" customWidth="1"/>
    <col min="7180" max="7182" width="5.7109375" customWidth="1"/>
    <col min="7183" max="7183" width="0.85546875" customWidth="1"/>
    <col min="7184" max="7186" width="5.7109375" customWidth="1"/>
    <col min="7187" max="7187" width="0.85546875" customWidth="1"/>
    <col min="7188" max="7190" width="5.7109375" customWidth="1"/>
    <col min="7191" max="7191" width="0.85546875" customWidth="1"/>
    <col min="7192" max="7194" width="5.7109375" customWidth="1"/>
    <col min="7195" max="7195" width="1.140625" customWidth="1"/>
    <col min="7196" max="7196" width="13.7109375" customWidth="1"/>
    <col min="7197" max="7197" width="12" customWidth="1"/>
    <col min="7198" max="7198" width="2" customWidth="1"/>
    <col min="7199" max="7209" width="12" customWidth="1"/>
    <col min="7210" max="7210" width="12" bestFit="1" customWidth="1"/>
    <col min="7425" max="7425" width="5" customWidth="1"/>
    <col min="7432" max="7432" width="4.5703125" customWidth="1"/>
    <col min="7433" max="7434" width="3.7109375" customWidth="1"/>
    <col min="7435" max="7435" width="2.5703125" customWidth="1"/>
    <col min="7436" max="7438" width="5.7109375" customWidth="1"/>
    <col min="7439" max="7439" width="0.85546875" customWidth="1"/>
    <col min="7440" max="7442" width="5.7109375" customWidth="1"/>
    <col min="7443" max="7443" width="0.85546875" customWidth="1"/>
    <col min="7444" max="7446" width="5.7109375" customWidth="1"/>
    <col min="7447" max="7447" width="0.85546875" customWidth="1"/>
    <col min="7448" max="7450" width="5.7109375" customWidth="1"/>
    <col min="7451" max="7451" width="1.140625" customWidth="1"/>
    <col min="7452" max="7452" width="13.7109375" customWidth="1"/>
    <col min="7453" max="7453" width="12" customWidth="1"/>
    <col min="7454" max="7454" width="2" customWidth="1"/>
    <col min="7455" max="7465" width="12" customWidth="1"/>
    <col min="7466" max="7466" width="12" bestFit="1" customWidth="1"/>
    <col min="7681" max="7681" width="5" customWidth="1"/>
    <col min="7688" max="7688" width="4.5703125" customWidth="1"/>
    <col min="7689" max="7690" width="3.7109375" customWidth="1"/>
    <col min="7691" max="7691" width="2.5703125" customWidth="1"/>
    <col min="7692" max="7694" width="5.7109375" customWidth="1"/>
    <col min="7695" max="7695" width="0.85546875" customWidth="1"/>
    <col min="7696" max="7698" width="5.7109375" customWidth="1"/>
    <col min="7699" max="7699" width="0.85546875" customWidth="1"/>
    <col min="7700" max="7702" width="5.7109375" customWidth="1"/>
    <col min="7703" max="7703" width="0.85546875" customWidth="1"/>
    <col min="7704" max="7706" width="5.7109375" customWidth="1"/>
    <col min="7707" max="7707" width="1.140625" customWidth="1"/>
    <col min="7708" max="7708" width="13.7109375" customWidth="1"/>
    <col min="7709" max="7709" width="12" customWidth="1"/>
    <col min="7710" max="7710" width="2" customWidth="1"/>
    <col min="7711" max="7721" width="12" customWidth="1"/>
    <col min="7722" max="7722" width="12" bestFit="1" customWidth="1"/>
    <col min="7937" max="7937" width="5" customWidth="1"/>
    <col min="7944" max="7944" width="4.5703125" customWidth="1"/>
    <col min="7945" max="7946" width="3.7109375" customWidth="1"/>
    <col min="7947" max="7947" width="2.5703125" customWidth="1"/>
    <col min="7948" max="7950" width="5.7109375" customWidth="1"/>
    <col min="7951" max="7951" width="0.85546875" customWidth="1"/>
    <col min="7952" max="7954" width="5.7109375" customWidth="1"/>
    <col min="7955" max="7955" width="0.85546875" customWidth="1"/>
    <col min="7956" max="7958" width="5.7109375" customWidth="1"/>
    <col min="7959" max="7959" width="0.85546875" customWidth="1"/>
    <col min="7960" max="7962" width="5.7109375" customWidth="1"/>
    <col min="7963" max="7963" width="1.140625" customWidth="1"/>
    <col min="7964" max="7964" width="13.7109375" customWidth="1"/>
    <col min="7965" max="7965" width="12" customWidth="1"/>
    <col min="7966" max="7966" width="2" customWidth="1"/>
    <col min="7967" max="7977" width="12" customWidth="1"/>
    <col min="7978" max="7978" width="12" bestFit="1" customWidth="1"/>
    <col min="8193" max="8193" width="5" customWidth="1"/>
    <col min="8200" max="8200" width="4.5703125" customWidth="1"/>
    <col min="8201" max="8202" width="3.7109375" customWidth="1"/>
    <col min="8203" max="8203" width="2.5703125" customWidth="1"/>
    <col min="8204" max="8206" width="5.7109375" customWidth="1"/>
    <col min="8207" max="8207" width="0.85546875" customWidth="1"/>
    <col min="8208" max="8210" width="5.7109375" customWidth="1"/>
    <col min="8211" max="8211" width="0.85546875" customWidth="1"/>
    <col min="8212" max="8214" width="5.7109375" customWidth="1"/>
    <col min="8215" max="8215" width="0.85546875" customWidth="1"/>
    <col min="8216" max="8218" width="5.7109375" customWidth="1"/>
    <col min="8219" max="8219" width="1.140625" customWidth="1"/>
    <col min="8220" max="8220" width="13.7109375" customWidth="1"/>
    <col min="8221" max="8221" width="12" customWidth="1"/>
    <col min="8222" max="8222" width="2" customWidth="1"/>
    <col min="8223" max="8233" width="12" customWidth="1"/>
    <col min="8234" max="8234" width="12" bestFit="1" customWidth="1"/>
    <col min="8449" max="8449" width="5" customWidth="1"/>
    <col min="8456" max="8456" width="4.5703125" customWidth="1"/>
    <col min="8457" max="8458" width="3.7109375" customWidth="1"/>
    <col min="8459" max="8459" width="2.5703125" customWidth="1"/>
    <col min="8460" max="8462" width="5.7109375" customWidth="1"/>
    <col min="8463" max="8463" width="0.85546875" customWidth="1"/>
    <col min="8464" max="8466" width="5.7109375" customWidth="1"/>
    <col min="8467" max="8467" width="0.85546875" customWidth="1"/>
    <col min="8468" max="8470" width="5.7109375" customWidth="1"/>
    <col min="8471" max="8471" width="0.85546875" customWidth="1"/>
    <col min="8472" max="8474" width="5.7109375" customWidth="1"/>
    <col min="8475" max="8475" width="1.140625" customWidth="1"/>
    <col min="8476" max="8476" width="13.7109375" customWidth="1"/>
    <col min="8477" max="8477" width="12" customWidth="1"/>
    <col min="8478" max="8478" width="2" customWidth="1"/>
    <col min="8479" max="8489" width="12" customWidth="1"/>
    <col min="8490" max="8490" width="12" bestFit="1" customWidth="1"/>
    <col min="8705" max="8705" width="5" customWidth="1"/>
    <col min="8712" max="8712" width="4.5703125" customWidth="1"/>
    <col min="8713" max="8714" width="3.7109375" customWidth="1"/>
    <col min="8715" max="8715" width="2.5703125" customWidth="1"/>
    <col min="8716" max="8718" width="5.7109375" customWidth="1"/>
    <col min="8719" max="8719" width="0.85546875" customWidth="1"/>
    <col min="8720" max="8722" width="5.7109375" customWidth="1"/>
    <col min="8723" max="8723" width="0.85546875" customWidth="1"/>
    <col min="8724" max="8726" width="5.7109375" customWidth="1"/>
    <col min="8727" max="8727" width="0.85546875" customWidth="1"/>
    <col min="8728" max="8730" width="5.7109375" customWidth="1"/>
    <col min="8731" max="8731" width="1.140625" customWidth="1"/>
    <col min="8732" max="8732" width="13.7109375" customWidth="1"/>
    <col min="8733" max="8733" width="12" customWidth="1"/>
    <col min="8734" max="8734" width="2" customWidth="1"/>
    <col min="8735" max="8745" width="12" customWidth="1"/>
    <col min="8746" max="8746" width="12" bestFit="1" customWidth="1"/>
    <col min="8961" max="8961" width="5" customWidth="1"/>
    <col min="8968" max="8968" width="4.5703125" customWidth="1"/>
    <col min="8969" max="8970" width="3.7109375" customWidth="1"/>
    <col min="8971" max="8971" width="2.5703125" customWidth="1"/>
    <col min="8972" max="8974" width="5.7109375" customWidth="1"/>
    <col min="8975" max="8975" width="0.85546875" customWidth="1"/>
    <col min="8976" max="8978" width="5.7109375" customWidth="1"/>
    <col min="8979" max="8979" width="0.85546875" customWidth="1"/>
    <col min="8980" max="8982" width="5.7109375" customWidth="1"/>
    <col min="8983" max="8983" width="0.85546875" customWidth="1"/>
    <col min="8984" max="8986" width="5.7109375" customWidth="1"/>
    <col min="8987" max="8987" width="1.140625" customWidth="1"/>
    <col min="8988" max="8988" width="13.7109375" customWidth="1"/>
    <col min="8989" max="8989" width="12" customWidth="1"/>
    <col min="8990" max="8990" width="2" customWidth="1"/>
    <col min="8991" max="9001" width="12" customWidth="1"/>
    <col min="9002" max="9002" width="12" bestFit="1" customWidth="1"/>
    <col min="9217" max="9217" width="5" customWidth="1"/>
    <col min="9224" max="9224" width="4.5703125" customWidth="1"/>
    <col min="9225" max="9226" width="3.7109375" customWidth="1"/>
    <col min="9227" max="9227" width="2.5703125" customWidth="1"/>
    <col min="9228" max="9230" width="5.7109375" customWidth="1"/>
    <col min="9231" max="9231" width="0.85546875" customWidth="1"/>
    <col min="9232" max="9234" width="5.7109375" customWidth="1"/>
    <col min="9235" max="9235" width="0.85546875" customWidth="1"/>
    <col min="9236" max="9238" width="5.7109375" customWidth="1"/>
    <col min="9239" max="9239" width="0.85546875" customWidth="1"/>
    <col min="9240" max="9242" width="5.7109375" customWidth="1"/>
    <col min="9243" max="9243" width="1.140625" customWidth="1"/>
    <col min="9244" max="9244" width="13.7109375" customWidth="1"/>
    <col min="9245" max="9245" width="12" customWidth="1"/>
    <col min="9246" max="9246" width="2" customWidth="1"/>
    <col min="9247" max="9257" width="12" customWidth="1"/>
    <col min="9258" max="9258" width="12" bestFit="1" customWidth="1"/>
    <col min="9473" max="9473" width="5" customWidth="1"/>
    <col min="9480" max="9480" width="4.5703125" customWidth="1"/>
    <col min="9481" max="9482" width="3.7109375" customWidth="1"/>
    <col min="9483" max="9483" width="2.5703125" customWidth="1"/>
    <col min="9484" max="9486" width="5.7109375" customWidth="1"/>
    <col min="9487" max="9487" width="0.85546875" customWidth="1"/>
    <col min="9488" max="9490" width="5.7109375" customWidth="1"/>
    <col min="9491" max="9491" width="0.85546875" customWidth="1"/>
    <col min="9492" max="9494" width="5.7109375" customWidth="1"/>
    <col min="9495" max="9495" width="0.85546875" customWidth="1"/>
    <col min="9496" max="9498" width="5.7109375" customWidth="1"/>
    <col min="9499" max="9499" width="1.140625" customWidth="1"/>
    <col min="9500" max="9500" width="13.7109375" customWidth="1"/>
    <col min="9501" max="9501" width="12" customWidth="1"/>
    <col min="9502" max="9502" width="2" customWidth="1"/>
    <col min="9503" max="9513" width="12" customWidth="1"/>
    <col min="9514" max="9514" width="12" bestFit="1" customWidth="1"/>
    <col min="9729" max="9729" width="5" customWidth="1"/>
    <col min="9736" max="9736" width="4.5703125" customWidth="1"/>
    <col min="9737" max="9738" width="3.7109375" customWidth="1"/>
    <col min="9739" max="9739" width="2.5703125" customWidth="1"/>
    <col min="9740" max="9742" width="5.7109375" customWidth="1"/>
    <col min="9743" max="9743" width="0.85546875" customWidth="1"/>
    <col min="9744" max="9746" width="5.7109375" customWidth="1"/>
    <col min="9747" max="9747" width="0.85546875" customWidth="1"/>
    <col min="9748" max="9750" width="5.7109375" customWidth="1"/>
    <col min="9751" max="9751" width="0.85546875" customWidth="1"/>
    <col min="9752" max="9754" width="5.7109375" customWidth="1"/>
    <col min="9755" max="9755" width="1.140625" customWidth="1"/>
    <col min="9756" max="9756" width="13.7109375" customWidth="1"/>
    <col min="9757" max="9757" width="12" customWidth="1"/>
    <col min="9758" max="9758" width="2" customWidth="1"/>
    <col min="9759" max="9769" width="12" customWidth="1"/>
    <col min="9770" max="9770" width="12" bestFit="1" customWidth="1"/>
    <col min="9985" max="9985" width="5" customWidth="1"/>
    <col min="9992" max="9992" width="4.5703125" customWidth="1"/>
    <col min="9993" max="9994" width="3.7109375" customWidth="1"/>
    <col min="9995" max="9995" width="2.5703125" customWidth="1"/>
    <col min="9996" max="9998" width="5.7109375" customWidth="1"/>
    <col min="9999" max="9999" width="0.85546875" customWidth="1"/>
    <col min="10000" max="10002" width="5.7109375" customWidth="1"/>
    <col min="10003" max="10003" width="0.85546875" customWidth="1"/>
    <col min="10004" max="10006" width="5.7109375" customWidth="1"/>
    <col min="10007" max="10007" width="0.85546875" customWidth="1"/>
    <col min="10008" max="10010" width="5.7109375" customWidth="1"/>
    <col min="10011" max="10011" width="1.140625" customWidth="1"/>
    <col min="10012" max="10012" width="13.7109375" customWidth="1"/>
    <col min="10013" max="10013" width="12" customWidth="1"/>
    <col min="10014" max="10014" width="2" customWidth="1"/>
    <col min="10015" max="10025" width="12" customWidth="1"/>
    <col min="10026" max="10026" width="12" bestFit="1" customWidth="1"/>
    <col min="10241" max="10241" width="5" customWidth="1"/>
    <col min="10248" max="10248" width="4.5703125" customWidth="1"/>
    <col min="10249" max="10250" width="3.7109375" customWidth="1"/>
    <col min="10251" max="10251" width="2.5703125" customWidth="1"/>
    <col min="10252" max="10254" width="5.7109375" customWidth="1"/>
    <col min="10255" max="10255" width="0.85546875" customWidth="1"/>
    <col min="10256" max="10258" width="5.7109375" customWidth="1"/>
    <col min="10259" max="10259" width="0.85546875" customWidth="1"/>
    <col min="10260" max="10262" width="5.7109375" customWidth="1"/>
    <col min="10263" max="10263" width="0.85546875" customWidth="1"/>
    <col min="10264" max="10266" width="5.7109375" customWidth="1"/>
    <col min="10267" max="10267" width="1.140625" customWidth="1"/>
    <col min="10268" max="10268" width="13.7109375" customWidth="1"/>
    <col min="10269" max="10269" width="12" customWidth="1"/>
    <col min="10270" max="10270" width="2" customWidth="1"/>
    <col min="10271" max="10281" width="12" customWidth="1"/>
    <col min="10282" max="10282" width="12" bestFit="1" customWidth="1"/>
    <col min="10497" max="10497" width="5" customWidth="1"/>
    <col min="10504" max="10504" width="4.5703125" customWidth="1"/>
    <col min="10505" max="10506" width="3.7109375" customWidth="1"/>
    <col min="10507" max="10507" width="2.5703125" customWidth="1"/>
    <col min="10508" max="10510" width="5.7109375" customWidth="1"/>
    <col min="10511" max="10511" width="0.85546875" customWidth="1"/>
    <col min="10512" max="10514" width="5.7109375" customWidth="1"/>
    <col min="10515" max="10515" width="0.85546875" customWidth="1"/>
    <col min="10516" max="10518" width="5.7109375" customWidth="1"/>
    <col min="10519" max="10519" width="0.85546875" customWidth="1"/>
    <col min="10520" max="10522" width="5.7109375" customWidth="1"/>
    <col min="10523" max="10523" width="1.140625" customWidth="1"/>
    <col min="10524" max="10524" width="13.7109375" customWidth="1"/>
    <col min="10525" max="10525" width="12" customWidth="1"/>
    <col min="10526" max="10526" width="2" customWidth="1"/>
    <col min="10527" max="10537" width="12" customWidth="1"/>
    <col min="10538" max="10538" width="12" bestFit="1" customWidth="1"/>
    <col min="10753" max="10753" width="5" customWidth="1"/>
    <col min="10760" max="10760" width="4.5703125" customWidth="1"/>
    <col min="10761" max="10762" width="3.7109375" customWidth="1"/>
    <col min="10763" max="10763" width="2.5703125" customWidth="1"/>
    <col min="10764" max="10766" width="5.7109375" customWidth="1"/>
    <col min="10767" max="10767" width="0.85546875" customWidth="1"/>
    <col min="10768" max="10770" width="5.7109375" customWidth="1"/>
    <col min="10771" max="10771" width="0.85546875" customWidth="1"/>
    <col min="10772" max="10774" width="5.7109375" customWidth="1"/>
    <col min="10775" max="10775" width="0.85546875" customWidth="1"/>
    <col min="10776" max="10778" width="5.7109375" customWidth="1"/>
    <col min="10779" max="10779" width="1.140625" customWidth="1"/>
    <col min="10780" max="10780" width="13.7109375" customWidth="1"/>
    <col min="10781" max="10781" width="12" customWidth="1"/>
    <col min="10782" max="10782" width="2" customWidth="1"/>
    <col min="10783" max="10793" width="12" customWidth="1"/>
    <col min="10794" max="10794" width="12" bestFit="1" customWidth="1"/>
    <col min="11009" max="11009" width="5" customWidth="1"/>
    <col min="11016" max="11016" width="4.5703125" customWidth="1"/>
    <col min="11017" max="11018" width="3.7109375" customWidth="1"/>
    <col min="11019" max="11019" width="2.5703125" customWidth="1"/>
    <col min="11020" max="11022" width="5.7109375" customWidth="1"/>
    <col min="11023" max="11023" width="0.85546875" customWidth="1"/>
    <col min="11024" max="11026" width="5.7109375" customWidth="1"/>
    <col min="11027" max="11027" width="0.85546875" customWidth="1"/>
    <col min="11028" max="11030" width="5.7109375" customWidth="1"/>
    <col min="11031" max="11031" width="0.85546875" customWidth="1"/>
    <col min="11032" max="11034" width="5.7109375" customWidth="1"/>
    <col min="11035" max="11035" width="1.140625" customWidth="1"/>
    <col min="11036" max="11036" width="13.7109375" customWidth="1"/>
    <col min="11037" max="11037" width="12" customWidth="1"/>
    <col min="11038" max="11038" width="2" customWidth="1"/>
    <col min="11039" max="11049" width="12" customWidth="1"/>
    <col min="11050" max="11050" width="12" bestFit="1" customWidth="1"/>
    <col min="11265" max="11265" width="5" customWidth="1"/>
    <col min="11272" max="11272" width="4.5703125" customWidth="1"/>
    <col min="11273" max="11274" width="3.7109375" customWidth="1"/>
    <col min="11275" max="11275" width="2.5703125" customWidth="1"/>
    <col min="11276" max="11278" width="5.7109375" customWidth="1"/>
    <col min="11279" max="11279" width="0.85546875" customWidth="1"/>
    <col min="11280" max="11282" width="5.7109375" customWidth="1"/>
    <col min="11283" max="11283" width="0.85546875" customWidth="1"/>
    <col min="11284" max="11286" width="5.7109375" customWidth="1"/>
    <col min="11287" max="11287" width="0.85546875" customWidth="1"/>
    <col min="11288" max="11290" width="5.7109375" customWidth="1"/>
    <col min="11291" max="11291" width="1.140625" customWidth="1"/>
    <col min="11292" max="11292" width="13.7109375" customWidth="1"/>
    <col min="11293" max="11293" width="12" customWidth="1"/>
    <col min="11294" max="11294" width="2" customWidth="1"/>
    <col min="11295" max="11305" width="12" customWidth="1"/>
    <col min="11306" max="11306" width="12" bestFit="1" customWidth="1"/>
    <col min="11521" max="11521" width="5" customWidth="1"/>
    <col min="11528" max="11528" width="4.5703125" customWidth="1"/>
    <col min="11529" max="11530" width="3.7109375" customWidth="1"/>
    <col min="11531" max="11531" width="2.5703125" customWidth="1"/>
    <col min="11532" max="11534" width="5.7109375" customWidth="1"/>
    <col min="11535" max="11535" width="0.85546875" customWidth="1"/>
    <col min="11536" max="11538" width="5.7109375" customWidth="1"/>
    <col min="11539" max="11539" width="0.85546875" customWidth="1"/>
    <col min="11540" max="11542" width="5.7109375" customWidth="1"/>
    <col min="11543" max="11543" width="0.85546875" customWidth="1"/>
    <col min="11544" max="11546" width="5.7109375" customWidth="1"/>
    <col min="11547" max="11547" width="1.140625" customWidth="1"/>
    <col min="11548" max="11548" width="13.7109375" customWidth="1"/>
    <col min="11549" max="11549" width="12" customWidth="1"/>
    <col min="11550" max="11550" width="2" customWidth="1"/>
    <col min="11551" max="11561" width="12" customWidth="1"/>
    <col min="11562" max="11562" width="12" bestFit="1" customWidth="1"/>
    <col min="11777" max="11777" width="5" customWidth="1"/>
    <col min="11784" max="11784" width="4.5703125" customWidth="1"/>
    <col min="11785" max="11786" width="3.7109375" customWidth="1"/>
    <col min="11787" max="11787" width="2.5703125" customWidth="1"/>
    <col min="11788" max="11790" width="5.7109375" customWidth="1"/>
    <col min="11791" max="11791" width="0.85546875" customWidth="1"/>
    <col min="11792" max="11794" width="5.7109375" customWidth="1"/>
    <col min="11795" max="11795" width="0.85546875" customWidth="1"/>
    <col min="11796" max="11798" width="5.7109375" customWidth="1"/>
    <col min="11799" max="11799" width="0.85546875" customWidth="1"/>
    <col min="11800" max="11802" width="5.7109375" customWidth="1"/>
    <col min="11803" max="11803" width="1.140625" customWidth="1"/>
    <col min="11804" max="11804" width="13.7109375" customWidth="1"/>
    <col min="11805" max="11805" width="12" customWidth="1"/>
    <col min="11806" max="11806" width="2" customWidth="1"/>
    <col min="11807" max="11817" width="12" customWidth="1"/>
    <col min="11818" max="11818" width="12" bestFit="1" customWidth="1"/>
    <col min="12033" max="12033" width="5" customWidth="1"/>
    <col min="12040" max="12040" width="4.5703125" customWidth="1"/>
    <col min="12041" max="12042" width="3.7109375" customWidth="1"/>
    <col min="12043" max="12043" width="2.5703125" customWidth="1"/>
    <col min="12044" max="12046" width="5.7109375" customWidth="1"/>
    <col min="12047" max="12047" width="0.85546875" customWidth="1"/>
    <col min="12048" max="12050" width="5.7109375" customWidth="1"/>
    <col min="12051" max="12051" width="0.85546875" customWidth="1"/>
    <col min="12052" max="12054" width="5.7109375" customWidth="1"/>
    <col min="12055" max="12055" width="0.85546875" customWidth="1"/>
    <col min="12056" max="12058" width="5.7109375" customWidth="1"/>
    <col min="12059" max="12059" width="1.140625" customWidth="1"/>
    <col min="12060" max="12060" width="13.7109375" customWidth="1"/>
    <col min="12061" max="12061" width="12" customWidth="1"/>
    <col min="12062" max="12062" width="2" customWidth="1"/>
    <col min="12063" max="12073" width="12" customWidth="1"/>
    <col min="12074" max="12074" width="12" bestFit="1" customWidth="1"/>
    <col min="12289" max="12289" width="5" customWidth="1"/>
    <col min="12296" max="12296" width="4.5703125" customWidth="1"/>
    <col min="12297" max="12298" width="3.7109375" customWidth="1"/>
    <col min="12299" max="12299" width="2.5703125" customWidth="1"/>
    <col min="12300" max="12302" width="5.7109375" customWidth="1"/>
    <col min="12303" max="12303" width="0.85546875" customWidth="1"/>
    <col min="12304" max="12306" width="5.7109375" customWidth="1"/>
    <col min="12307" max="12307" width="0.85546875" customWidth="1"/>
    <col min="12308" max="12310" width="5.7109375" customWidth="1"/>
    <col min="12311" max="12311" width="0.85546875" customWidth="1"/>
    <col min="12312" max="12314" width="5.7109375" customWidth="1"/>
    <col min="12315" max="12315" width="1.140625" customWidth="1"/>
    <col min="12316" max="12316" width="13.7109375" customWidth="1"/>
    <col min="12317" max="12317" width="12" customWidth="1"/>
    <col min="12318" max="12318" width="2" customWidth="1"/>
    <col min="12319" max="12329" width="12" customWidth="1"/>
    <col min="12330" max="12330" width="12" bestFit="1" customWidth="1"/>
    <col min="12545" max="12545" width="5" customWidth="1"/>
    <col min="12552" max="12552" width="4.5703125" customWidth="1"/>
    <col min="12553" max="12554" width="3.7109375" customWidth="1"/>
    <col min="12555" max="12555" width="2.5703125" customWidth="1"/>
    <col min="12556" max="12558" width="5.7109375" customWidth="1"/>
    <col min="12559" max="12559" width="0.85546875" customWidth="1"/>
    <col min="12560" max="12562" width="5.7109375" customWidth="1"/>
    <col min="12563" max="12563" width="0.85546875" customWidth="1"/>
    <col min="12564" max="12566" width="5.7109375" customWidth="1"/>
    <col min="12567" max="12567" width="0.85546875" customWidth="1"/>
    <col min="12568" max="12570" width="5.7109375" customWidth="1"/>
    <col min="12571" max="12571" width="1.140625" customWidth="1"/>
    <col min="12572" max="12572" width="13.7109375" customWidth="1"/>
    <col min="12573" max="12573" width="12" customWidth="1"/>
    <col min="12574" max="12574" width="2" customWidth="1"/>
    <col min="12575" max="12585" width="12" customWidth="1"/>
    <col min="12586" max="12586" width="12" bestFit="1" customWidth="1"/>
    <col min="12801" max="12801" width="5" customWidth="1"/>
    <col min="12808" max="12808" width="4.5703125" customWidth="1"/>
    <col min="12809" max="12810" width="3.7109375" customWidth="1"/>
    <col min="12811" max="12811" width="2.5703125" customWidth="1"/>
    <col min="12812" max="12814" width="5.7109375" customWidth="1"/>
    <col min="12815" max="12815" width="0.85546875" customWidth="1"/>
    <col min="12816" max="12818" width="5.7109375" customWidth="1"/>
    <col min="12819" max="12819" width="0.85546875" customWidth="1"/>
    <col min="12820" max="12822" width="5.7109375" customWidth="1"/>
    <col min="12823" max="12823" width="0.85546875" customWidth="1"/>
    <col min="12824" max="12826" width="5.7109375" customWidth="1"/>
    <col min="12827" max="12827" width="1.140625" customWidth="1"/>
    <col min="12828" max="12828" width="13.7109375" customWidth="1"/>
    <col min="12829" max="12829" width="12" customWidth="1"/>
    <col min="12830" max="12830" width="2" customWidth="1"/>
    <col min="12831" max="12841" width="12" customWidth="1"/>
    <col min="12842" max="12842" width="12" bestFit="1" customWidth="1"/>
    <col min="13057" max="13057" width="5" customWidth="1"/>
    <col min="13064" max="13064" width="4.5703125" customWidth="1"/>
    <col min="13065" max="13066" width="3.7109375" customWidth="1"/>
    <col min="13067" max="13067" width="2.5703125" customWidth="1"/>
    <col min="13068" max="13070" width="5.7109375" customWidth="1"/>
    <col min="13071" max="13071" width="0.85546875" customWidth="1"/>
    <col min="13072" max="13074" width="5.7109375" customWidth="1"/>
    <col min="13075" max="13075" width="0.85546875" customWidth="1"/>
    <col min="13076" max="13078" width="5.7109375" customWidth="1"/>
    <col min="13079" max="13079" width="0.85546875" customWidth="1"/>
    <col min="13080" max="13082" width="5.7109375" customWidth="1"/>
    <col min="13083" max="13083" width="1.140625" customWidth="1"/>
    <col min="13084" max="13084" width="13.7109375" customWidth="1"/>
    <col min="13085" max="13085" width="12" customWidth="1"/>
    <col min="13086" max="13086" width="2" customWidth="1"/>
    <col min="13087" max="13097" width="12" customWidth="1"/>
    <col min="13098" max="13098" width="12" bestFit="1" customWidth="1"/>
    <col min="13313" max="13313" width="5" customWidth="1"/>
    <col min="13320" max="13320" width="4.5703125" customWidth="1"/>
    <col min="13321" max="13322" width="3.7109375" customWidth="1"/>
    <col min="13323" max="13323" width="2.5703125" customWidth="1"/>
    <col min="13324" max="13326" width="5.7109375" customWidth="1"/>
    <col min="13327" max="13327" width="0.85546875" customWidth="1"/>
    <col min="13328" max="13330" width="5.7109375" customWidth="1"/>
    <col min="13331" max="13331" width="0.85546875" customWidth="1"/>
    <col min="13332" max="13334" width="5.7109375" customWidth="1"/>
    <col min="13335" max="13335" width="0.85546875" customWidth="1"/>
    <col min="13336" max="13338" width="5.7109375" customWidth="1"/>
    <col min="13339" max="13339" width="1.140625" customWidth="1"/>
    <col min="13340" max="13340" width="13.7109375" customWidth="1"/>
    <col min="13341" max="13341" width="12" customWidth="1"/>
    <col min="13342" max="13342" width="2" customWidth="1"/>
    <col min="13343" max="13353" width="12" customWidth="1"/>
    <col min="13354" max="13354" width="12" bestFit="1" customWidth="1"/>
    <col min="13569" max="13569" width="5" customWidth="1"/>
    <col min="13576" max="13576" width="4.5703125" customWidth="1"/>
    <col min="13577" max="13578" width="3.7109375" customWidth="1"/>
    <col min="13579" max="13579" width="2.5703125" customWidth="1"/>
    <col min="13580" max="13582" width="5.7109375" customWidth="1"/>
    <col min="13583" max="13583" width="0.85546875" customWidth="1"/>
    <col min="13584" max="13586" width="5.7109375" customWidth="1"/>
    <col min="13587" max="13587" width="0.85546875" customWidth="1"/>
    <col min="13588" max="13590" width="5.7109375" customWidth="1"/>
    <col min="13591" max="13591" width="0.85546875" customWidth="1"/>
    <col min="13592" max="13594" width="5.7109375" customWidth="1"/>
    <col min="13595" max="13595" width="1.140625" customWidth="1"/>
    <col min="13596" max="13596" width="13.7109375" customWidth="1"/>
    <col min="13597" max="13597" width="12" customWidth="1"/>
    <col min="13598" max="13598" width="2" customWidth="1"/>
    <col min="13599" max="13609" width="12" customWidth="1"/>
    <col min="13610" max="13610" width="12" bestFit="1" customWidth="1"/>
    <col min="13825" max="13825" width="5" customWidth="1"/>
    <col min="13832" max="13832" width="4.5703125" customWidth="1"/>
    <col min="13833" max="13834" width="3.7109375" customWidth="1"/>
    <col min="13835" max="13835" width="2.5703125" customWidth="1"/>
    <col min="13836" max="13838" width="5.7109375" customWidth="1"/>
    <col min="13839" max="13839" width="0.85546875" customWidth="1"/>
    <col min="13840" max="13842" width="5.7109375" customWidth="1"/>
    <col min="13843" max="13843" width="0.85546875" customWidth="1"/>
    <col min="13844" max="13846" width="5.7109375" customWidth="1"/>
    <col min="13847" max="13847" width="0.85546875" customWidth="1"/>
    <col min="13848" max="13850" width="5.7109375" customWidth="1"/>
    <col min="13851" max="13851" width="1.140625" customWidth="1"/>
    <col min="13852" max="13852" width="13.7109375" customWidth="1"/>
    <col min="13853" max="13853" width="12" customWidth="1"/>
    <col min="13854" max="13854" width="2" customWidth="1"/>
    <col min="13855" max="13865" width="12" customWidth="1"/>
    <col min="13866" max="13866" width="12" bestFit="1" customWidth="1"/>
    <col min="14081" max="14081" width="5" customWidth="1"/>
    <col min="14088" max="14088" width="4.5703125" customWidth="1"/>
    <col min="14089" max="14090" width="3.7109375" customWidth="1"/>
    <col min="14091" max="14091" width="2.5703125" customWidth="1"/>
    <col min="14092" max="14094" width="5.7109375" customWidth="1"/>
    <col min="14095" max="14095" width="0.85546875" customWidth="1"/>
    <col min="14096" max="14098" width="5.7109375" customWidth="1"/>
    <col min="14099" max="14099" width="0.85546875" customWidth="1"/>
    <col min="14100" max="14102" width="5.7109375" customWidth="1"/>
    <col min="14103" max="14103" width="0.85546875" customWidth="1"/>
    <col min="14104" max="14106" width="5.7109375" customWidth="1"/>
    <col min="14107" max="14107" width="1.140625" customWidth="1"/>
    <col min="14108" max="14108" width="13.7109375" customWidth="1"/>
    <col min="14109" max="14109" width="12" customWidth="1"/>
    <col min="14110" max="14110" width="2" customWidth="1"/>
    <col min="14111" max="14121" width="12" customWidth="1"/>
    <col min="14122" max="14122" width="12" bestFit="1" customWidth="1"/>
    <col min="14337" max="14337" width="5" customWidth="1"/>
    <col min="14344" max="14344" width="4.5703125" customWidth="1"/>
    <col min="14345" max="14346" width="3.7109375" customWidth="1"/>
    <col min="14347" max="14347" width="2.5703125" customWidth="1"/>
    <col min="14348" max="14350" width="5.7109375" customWidth="1"/>
    <col min="14351" max="14351" width="0.85546875" customWidth="1"/>
    <col min="14352" max="14354" width="5.7109375" customWidth="1"/>
    <col min="14355" max="14355" width="0.85546875" customWidth="1"/>
    <col min="14356" max="14358" width="5.7109375" customWidth="1"/>
    <col min="14359" max="14359" width="0.85546875" customWidth="1"/>
    <col min="14360" max="14362" width="5.7109375" customWidth="1"/>
    <col min="14363" max="14363" width="1.140625" customWidth="1"/>
    <col min="14364" max="14364" width="13.7109375" customWidth="1"/>
    <col min="14365" max="14365" width="12" customWidth="1"/>
    <col min="14366" max="14366" width="2" customWidth="1"/>
    <col min="14367" max="14377" width="12" customWidth="1"/>
    <col min="14378" max="14378" width="12" bestFit="1" customWidth="1"/>
    <col min="14593" max="14593" width="5" customWidth="1"/>
    <col min="14600" max="14600" width="4.5703125" customWidth="1"/>
    <col min="14601" max="14602" width="3.7109375" customWidth="1"/>
    <col min="14603" max="14603" width="2.5703125" customWidth="1"/>
    <col min="14604" max="14606" width="5.7109375" customWidth="1"/>
    <col min="14607" max="14607" width="0.85546875" customWidth="1"/>
    <col min="14608" max="14610" width="5.7109375" customWidth="1"/>
    <col min="14611" max="14611" width="0.85546875" customWidth="1"/>
    <col min="14612" max="14614" width="5.7109375" customWidth="1"/>
    <col min="14615" max="14615" width="0.85546875" customWidth="1"/>
    <col min="14616" max="14618" width="5.7109375" customWidth="1"/>
    <col min="14619" max="14619" width="1.140625" customWidth="1"/>
    <col min="14620" max="14620" width="13.7109375" customWidth="1"/>
    <col min="14621" max="14621" width="12" customWidth="1"/>
    <col min="14622" max="14622" width="2" customWidth="1"/>
    <col min="14623" max="14633" width="12" customWidth="1"/>
    <col min="14634" max="14634" width="12" bestFit="1" customWidth="1"/>
    <col min="14849" max="14849" width="5" customWidth="1"/>
    <col min="14856" max="14856" width="4.5703125" customWidth="1"/>
    <col min="14857" max="14858" width="3.7109375" customWidth="1"/>
    <col min="14859" max="14859" width="2.5703125" customWidth="1"/>
    <col min="14860" max="14862" width="5.7109375" customWidth="1"/>
    <col min="14863" max="14863" width="0.85546875" customWidth="1"/>
    <col min="14864" max="14866" width="5.7109375" customWidth="1"/>
    <col min="14867" max="14867" width="0.85546875" customWidth="1"/>
    <col min="14868" max="14870" width="5.7109375" customWidth="1"/>
    <col min="14871" max="14871" width="0.85546875" customWidth="1"/>
    <col min="14872" max="14874" width="5.7109375" customWidth="1"/>
    <col min="14875" max="14875" width="1.140625" customWidth="1"/>
    <col min="14876" max="14876" width="13.7109375" customWidth="1"/>
    <col min="14877" max="14877" width="12" customWidth="1"/>
    <col min="14878" max="14878" width="2" customWidth="1"/>
    <col min="14879" max="14889" width="12" customWidth="1"/>
    <col min="14890" max="14890" width="12" bestFit="1" customWidth="1"/>
    <col min="15105" max="15105" width="5" customWidth="1"/>
    <col min="15112" max="15112" width="4.5703125" customWidth="1"/>
    <col min="15113" max="15114" width="3.7109375" customWidth="1"/>
    <col min="15115" max="15115" width="2.5703125" customWidth="1"/>
    <col min="15116" max="15118" width="5.7109375" customWidth="1"/>
    <col min="15119" max="15119" width="0.85546875" customWidth="1"/>
    <col min="15120" max="15122" width="5.7109375" customWidth="1"/>
    <col min="15123" max="15123" width="0.85546875" customWidth="1"/>
    <col min="15124" max="15126" width="5.7109375" customWidth="1"/>
    <col min="15127" max="15127" width="0.85546875" customWidth="1"/>
    <col min="15128" max="15130" width="5.7109375" customWidth="1"/>
    <col min="15131" max="15131" width="1.140625" customWidth="1"/>
    <col min="15132" max="15132" width="13.7109375" customWidth="1"/>
    <col min="15133" max="15133" width="12" customWidth="1"/>
    <col min="15134" max="15134" width="2" customWidth="1"/>
    <col min="15135" max="15145" width="12" customWidth="1"/>
    <col min="15146" max="15146" width="12" bestFit="1" customWidth="1"/>
    <col min="15361" max="15361" width="5" customWidth="1"/>
    <col min="15368" max="15368" width="4.5703125" customWidth="1"/>
    <col min="15369" max="15370" width="3.7109375" customWidth="1"/>
    <col min="15371" max="15371" width="2.5703125" customWidth="1"/>
    <col min="15372" max="15374" width="5.7109375" customWidth="1"/>
    <col min="15375" max="15375" width="0.85546875" customWidth="1"/>
    <col min="15376" max="15378" width="5.7109375" customWidth="1"/>
    <col min="15379" max="15379" width="0.85546875" customWidth="1"/>
    <col min="15380" max="15382" width="5.7109375" customWidth="1"/>
    <col min="15383" max="15383" width="0.85546875" customWidth="1"/>
    <col min="15384" max="15386" width="5.7109375" customWidth="1"/>
    <col min="15387" max="15387" width="1.140625" customWidth="1"/>
    <col min="15388" max="15388" width="13.7109375" customWidth="1"/>
    <col min="15389" max="15389" width="12" customWidth="1"/>
    <col min="15390" max="15390" width="2" customWidth="1"/>
    <col min="15391" max="15401" width="12" customWidth="1"/>
    <col min="15402" max="15402" width="12" bestFit="1" customWidth="1"/>
    <col min="15617" max="15617" width="5" customWidth="1"/>
    <col min="15624" max="15624" width="4.5703125" customWidth="1"/>
    <col min="15625" max="15626" width="3.7109375" customWidth="1"/>
    <col min="15627" max="15627" width="2.5703125" customWidth="1"/>
    <col min="15628" max="15630" width="5.7109375" customWidth="1"/>
    <col min="15631" max="15631" width="0.85546875" customWidth="1"/>
    <col min="15632" max="15634" width="5.7109375" customWidth="1"/>
    <col min="15635" max="15635" width="0.85546875" customWidth="1"/>
    <col min="15636" max="15638" width="5.7109375" customWidth="1"/>
    <col min="15639" max="15639" width="0.85546875" customWidth="1"/>
    <col min="15640" max="15642" width="5.7109375" customWidth="1"/>
    <col min="15643" max="15643" width="1.140625" customWidth="1"/>
    <col min="15644" max="15644" width="13.7109375" customWidth="1"/>
    <col min="15645" max="15645" width="12" customWidth="1"/>
    <col min="15646" max="15646" width="2" customWidth="1"/>
    <col min="15647" max="15657" width="12" customWidth="1"/>
    <col min="15658" max="15658" width="12" bestFit="1" customWidth="1"/>
    <col min="15873" max="15873" width="5" customWidth="1"/>
    <col min="15880" max="15880" width="4.5703125" customWidth="1"/>
    <col min="15881" max="15882" width="3.7109375" customWidth="1"/>
    <col min="15883" max="15883" width="2.5703125" customWidth="1"/>
    <col min="15884" max="15886" width="5.7109375" customWidth="1"/>
    <col min="15887" max="15887" width="0.85546875" customWidth="1"/>
    <col min="15888" max="15890" width="5.7109375" customWidth="1"/>
    <col min="15891" max="15891" width="0.85546875" customWidth="1"/>
    <col min="15892" max="15894" width="5.7109375" customWidth="1"/>
    <col min="15895" max="15895" width="0.85546875" customWidth="1"/>
    <col min="15896" max="15898" width="5.7109375" customWidth="1"/>
    <col min="15899" max="15899" width="1.140625" customWidth="1"/>
    <col min="15900" max="15900" width="13.7109375" customWidth="1"/>
    <col min="15901" max="15901" width="12" customWidth="1"/>
    <col min="15902" max="15902" width="2" customWidth="1"/>
    <col min="15903" max="15913" width="12" customWidth="1"/>
    <col min="15914" max="15914" width="12" bestFit="1" customWidth="1"/>
    <col min="16129" max="16129" width="5" customWidth="1"/>
    <col min="16136" max="16136" width="4.5703125" customWidth="1"/>
    <col min="16137" max="16138" width="3.7109375" customWidth="1"/>
    <col min="16139" max="16139" width="2.5703125" customWidth="1"/>
    <col min="16140" max="16142" width="5.7109375" customWidth="1"/>
    <col min="16143" max="16143" width="0.85546875" customWidth="1"/>
    <col min="16144" max="16146" width="5.7109375" customWidth="1"/>
    <col min="16147" max="16147" width="0.85546875" customWidth="1"/>
    <col min="16148" max="16150" width="5.7109375" customWidth="1"/>
    <col min="16151" max="16151" width="0.85546875" customWidth="1"/>
    <col min="16152" max="16154" width="5.7109375" customWidth="1"/>
    <col min="16155" max="16155" width="1.140625" customWidth="1"/>
    <col min="16156" max="16156" width="13.7109375" customWidth="1"/>
    <col min="16157" max="16157" width="12" customWidth="1"/>
    <col min="16158" max="16158" width="2" customWidth="1"/>
    <col min="16159" max="16169" width="12" customWidth="1"/>
    <col min="16170" max="16170" width="12" bestFit="1" customWidth="1"/>
  </cols>
  <sheetData>
    <row r="1" spans="1:42" ht="15.75" thickBot="1" x14ac:dyDescent="0.3">
      <c r="A1" s="3" t="s">
        <v>44</v>
      </c>
      <c r="B1" s="3" t="s">
        <v>45</v>
      </c>
      <c r="L1" s="95" t="s">
        <v>183</v>
      </c>
      <c r="P1" s="95" t="s">
        <v>34</v>
      </c>
      <c r="T1" s="95" t="s">
        <v>33</v>
      </c>
    </row>
    <row r="2" spans="1:42" ht="44.25" customHeight="1" thickTop="1" x14ac:dyDescent="0.25">
      <c r="A2" s="3" t="s">
        <v>42</v>
      </c>
      <c r="B2" t="s">
        <v>0</v>
      </c>
      <c r="C2" t="s">
        <v>14</v>
      </c>
      <c r="D2" t="s">
        <v>43</v>
      </c>
      <c r="I2" s="11"/>
      <c r="J2" s="12"/>
      <c r="K2" s="12"/>
      <c r="L2" s="63" t="s">
        <v>100</v>
      </c>
      <c r="M2" s="63" t="s">
        <v>101</v>
      </c>
      <c r="N2" s="63" t="s">
        <v>78</v>
      </c>
      <c r="O2" s="64"/>
      <c r="P2" s="63" t="s">
        <v>100</v>
      </c>
      <c r="Q2" s="63" t="s">
        <v>101</v>
      </c>
      <c r="R2" s="63" t="s">
        <v>78</v>
      </c>
      <c r="S2" s="64"/>
      <c r="T2" s="63" t="s">
        <v>100</v>
      </c>
      <c r="U2" s="63" t="s">
        <v>101</v>
      </c>
      <c r="V2" s="63" t="s">
        <v>78</v>
      </c>
      <c r="W2" s="64"/>
      <c r="X2" s="63" t="s">
        <v>100</v>
      </c>
      <c r="Y2" s="63" t="s">
        <v>101</v>
      </c>
      <c r="Z2" s="65" t="s">
        <v>78</v>
      </c>
      <c r="AA2" s="16"/>
      <c r="AB2" s="17" t="s">
        <v>102</v>
      </c>
      <c r="AC2" s="18" t="s">
        <v>103</v>
      </c>
      <c r="AD2" s="19" t="s">
        <v>104</v>
      </c>
      <c r="AE2" s="19" t="s">
        <v>105</v>
      </c>
      <c r="AF2" s="19" t="s">
        <v>106</v>
      </c>
      <c r="AG2" s="17" t="s">
        <v>107</v>
      </c>
      <c r="AH2" s="17" t="s">
        <v>108</v>
      </c>
      <c r="AI2" s="17" t="s">
        <v>109</v>
      </c>
      <c r="AJ2" s="17" t="s">
        <v>110</v>
      </c>
      <c r="AK2" s="17" t="s">
        <v>111</v>
      </c>
      <c r="AL2" s="17" t="s">
        <v>112</v>
      </c>
      <c r="AM2" s="17" t="s">
        <v>113</v>
      </c>
      <c r="AN2" s="17" t="s">
        <v>114</v>
      </c>
      <c r="AO2" s="17" t="s">
        <v>115</v>
      </c>
      <c r="AP2" s="17" t="s">
        <v>116</v>
      </c>
    </row>
    <row r="3" spans="1:42" x14ac:dyDescent="0.25">
      <c r="A3" s="4" t="s">
        <v>18</v>
      </c>
      <c r="B3" s="70">
        <v>183</v>
      </c>
      <c r="C3" s="70">
        <v>1096</v>
      </c>
      <c r="D3" s="70">
        <v>1279</v>
      </c>
      <c r="I3" s="62" t="s">
        <v>117</v>
      </c>
      <c r="J3" s="21"/>
      <c r="K3" s="21"/>
      <c r="L3" s="22">
        <v>34</v>
      </c>
      <c r="M3" s="22">
        <v>95</v>
      </c>
      <c r="N3" s="23">
        <f>SUM(L3:M3)</f>
        <v>129</v>
      </c>
      <c r="O3" s="21"/>
      <c r="P3" s="22">
        <v>33</v>
      </c>
      <c r="Q3" s="22">
        <v>132</v>
      </c>
      <c r="R3" s="23">
        <f>SUM(P3:Q3)</f>
        <v>165</v>
      </c>
      <c r="S3" s="21"/>
      <c r="T3" s="22">
        <v>15</v>
      </c>
      <c r="U3" s="22">
        <v>49</v>
      </c>
      <c r="V3" s="23">
        <f>IF(SUM(T3,U3)=0,"",SUM(T3,U3))</f>
        <v>64</v>
      </c>
      <c r="W3" s="21"/>
      <c r="X3" s="22"/>
      <c r="Y3" s="22"/>
      <c r="Z3" s="24" t="str">
        <f>IF(SUM(X3,Y3)=0,"",SUM(X3,Y3))</f>
        <v/>
      </c>
      <c r="AB3" s="18">
        <v>1</v>
      </c>
      <c r="AC3" s="18">
        <f>IF(SUM(AF3)&gt;0,IF(SUM(M3)*SUM(L4)&gt;0,L3*M4/M3/L4,"infinity"),"")</f>
        <v>2.9015037593984965</v>
      </c>
      <c r="AD3" s="18">
        <f>IF(L3&gt;0,L3,"")</f>
        <v>34</v>
      </c>
      <c r="AE3" s="18">
        <f>IF(SUM(N5)&gt;0,N3*L5/N5,"")</f>
        <v>20.828125</v>
      </c>
      <c r="AF3" s="18">
        <f>IF(SUM(N5)&gt;1,SUM(N3)*SUM(N4)*SUM(L5)*SUM(M5)/N5/N5/(N5-1),"")</f>
        <v>11.628300041816253</v>
      </c>
      <c r="AG3" s="18">
        <f>IF(SUM(N5)&gt;0,L3*M4/N5,"")</f>
        <v>20.098958333333332</v>
      </c>
      <c r="AH3" s="18">
        <f>IF(SUM(N5)&gt;0,M3*L4/N5,"")</f>
        <v>6.927083333333333</v>
      </c>
      <c r="AI3" s="18">
        <f>IF(SUM(AF3)&gt;0,(L3+M4)/N5,"")</f>
        <v>0.6796875</v>
      </c>
      <c r="AJ3" s="18">
        <f>IF(SUM(AF3)&gt;0,(M3+L4)/N5,"")</f>
        <v>0.3203125</v>
      </c>
      <c r="AK3" s="18">
        <f>IF(SUM($AF3)&gt;0,AG3*AI3,"")</f>
        <v>13.6610107421875</v>
      </c>
      <c r="AL3" s="18">
        <f>IF(SUM($AF3)&gt;0,AG3*AJ3 + AH3*AI3,"")</f>
        <v>11.146199544270832</v>
      </c>
      <c r="AM3" s="18">
        <f>IF(SUM($AF3)&gt;0,AH3*AJ3,"")</f>
        <v>2.218831380208333</v>
      </c>
      <c r="AN3" s="18">
        <f>IF(SUM(M3)*SUM(L4)*SUM(M4)*SUM(L3)&gt;0,LN(L3*M4/M3/L4),"")</f>
        <v>1.0652291403218195</v>
      </c>
      <c r="AO3" s="18">
        <f>IF(SUM(M3)*SUM(L4)*SUM(M4)*SUM(L3)&gt;0,1/L3 + 1/M3 +1/L4 +1/M4,"")</f>
        <v>8.0057652553254088E-2</v>
      </c>
      <c r="AP3" s="18">
        <f xml:space="preserve"> IF(SUM(M3)*SUM(L4)*SUM(M4)*SUM(L3)&gt;0, ((AN3 - LN($R$18)))^2/AO3,"")</f>
        <v>0.20358057975815977</v>
      </c>
    </row>
    <row r="4" spans="1:42" x14ac:dyDescent="0.25">
      <c r="A4" s="4" t="s">
        <v>16</v>
      </c>
      <c r="B4" s="70">
        <v>164</v>
      </c>
      <c r="C4" s="70">
        <v>262</v>
      </c>
      <c r="D4" s="70">
        <v>426</v>
      </c>
      <c r="I4" s="62" t="s">
        <v>118</v>
      </c>
      <c r="J4" s="21"/>
      <c r="K4" s="21"/>
      <c r="L4" s="22">
        <v>28</v>
      </c>
      <c r="M4" s="22">
        <v>227</v>
      </c>
      <c r="N4" s="23">
        <f>SUM(L4:M4)</f>
        <v>255</v>
      </c>
      <c r="O4" s="21"/>
      <c r="P4" s="22">
        <v>65</v>
      </c>
      <c r="Q4" s="22">
        <v>634</v>
      </c>
      <c r="R4" s="23">
        <f>SUM(P4:Q4)</f>
        <v>699</v>
      </c>
      <c r="S4" s="21"/>
      <c r="T4" s="22">
        <v>60</v>
      </c>
      <c r="U4" s="22">
        <v>452</v>
      </c>
      <c r="V4" s="23">
        <f>IF(SUM(T4,U4)=0,"",SUM(T4,U4))</f>
        <v>512</v>
      </c>
      <c r="W4" s="21"/>
      <c r="X4" s="22"/>
      <c r="Y4" s="22"/>
      <c r="Z4" s="24" t="str">
        <f>IF(SUM(X4,Y4)=0,"",SUM(X4,Y4))</f>
        <v/>
      </c>
      <c r="AB4" s="18">
        <v>2</v>
      </c>
      <c r="AC4" s="18">
        <f>IF(SUM(AF4)&gt;0,IF(SUM(Q3)*SUM(P4)&gt;0,P3*Q4/Q3/P4,"infinity"),"")</f>
        <v>2.4384615384615387</v>
      </c>
      <c r="AD4" s="18">
        <f>IF(P3&gt;0,P3,"")</f>
        <v>33</v>
      </c>
      <c r="AE4" s="18">
        <f>IF(SUM(R5)&gt;0,R3*P5/R5,"")</f>
        <v>18.715277777777779</v>
      </c>
      <c r="AF4" s="18">
        <f>IF(SUM(R5)&gt;1,SUM(R3)*SUM(R4)*SUM(P5)*SUM(Q5)/R5/R5/(R5-1),"")</f>
        <v>13.439332058799335</v>
      </c>
      <c r="AG4" s="18">
        <f>IF(SUM(R5)&gt;0,P3*Q4/R5,"")</f>
        <v>24.215277777777779</v>
      </c>
      <c r="AH4" s="18">
        <f>IF(SUM(R5)&gt;0,Q3*P4/R5,"")</f>
        <v>9.9305555555555554</v>
      </c>
      <c r="AI4" s="18">
        <f>IF(SUM(AF4)&gt;0,(P3+Q4)/R5,"")</f>
        <v>0.7719907407407407</v>
      </c>
      <c r="AJ4" s="18">
        <f>IF(SUM(AF4)&gt;0,(Q3+P4)/R5,"")</f>
        <v>0.22800925925925927</v>
      </c>
      <c r="AK4" s="18">
        <f t="shared" ref="AK4:AK15" si="0">IF(SUM($AF4)&gt;0,AG4*AI4,"")</f>
        <v>18.693970228909464</v>
      </c>
      <c r="AL4" s="18">
        <f t="shared" ref="AL4:AL15" si="1">IF(SUM($AF4)&gt;0,AG4*AJ4 + AH4*AI4,"")</f>
        <v>13.187604488168724</v>
      </c>
      <c r="AM4" s="18">
        <f t="shared" ref="AM4:AM15" si="2">IF(SUM($AF4)&gt;0,AH4*AJ4,"")</f>
        <v>2.2642586162551441</v>
      </c>
      <c r="AN4" s="18">
        <f>IF(SUM(Q3)*SUM(P4)*SUM(Q4)*SUM(P3)&gt;0,LN(P3*Q4/P4/Q3),"")</f>
        <v>0.89136732342169811</v>
      </c>
      <c r="AO4" s="18">
        <f>IF(SUM(Q3)*SUM(P4)*SUM(Q4)*SUM(P3)&gt;0,1/P3 + 1/Q3 +1/P4 +1/Q4,"")</f>
        <v>5.4840690329649319E-2</v>
      </c>
      <c r="AP4" s="18">
        <f xml:space="preserve"> IF(SUM(Q3)*SUM(P4)*SUM(Q4)*SUM(P3)&gt;0, ((AN4 - LN($R$18)))^2/AO4,"")</f>
        <v>3.8916486992897029E-2</v>
      </c>
    </row>
    <row r="5" spans="1:42" x14ac:dyDescent="0.25">
      <c r="A5" s="4" t="s">
        <v>17</v>
      </c>
      <c r="B5" s="70">
        <v>23</v>
      </c>
      <c r="C5" s="70">
        <v>133</v>
      </c>
      <c r="D5" s="70">
        <v>156</v>
      </c>
      <c r="I5" s="62" t="s">
        <v>78</v>
      </c>
      <c r="J5" s="21"/>
      <c r="K5" s="21"/>
      <c r="L5" s="23">
        <f>IF(SUM(L3,L4)=0,"",SUM(L3,L4))</f>
        <v>62</v>
      </c>
      <c r="M5" s="23">
        <f>IF(SUM(M3,M4)=0,"",SUM(M3,M4))</f>
        <v>322</v>
      </c>
      <c r="N5" s="25">
        <f>IF(SUM(L5,M5)=0,"",SUM(L5,M5))</f>
        <v>384</v>
      </c>
      <c r="O5" s="21"/>
      <c r="P5" s="23">
        <f>IF(SUM(P3,P4)=0,"",SUM(P3,P4))</f>
        <v>98</v>
      </c>
      <c r="Q5" s="23">
        <f>IF(SUM(Q3,Q4)=0,"",SUM(Q3,Q4))</f>
        <v>766</v>
      </c>
      <c r="R5" s="25">
        <f>IF(SUM(P5,Q5)=0,"",SUM(P5,Q5))</f>
        <v>864</v>
      </c>
      <c r="S5" s="21"/>
      <c r="T5" s="23">
        <f>IF(SUM(T3,T4)=0,"",SUM(T3,T4))</f>
        <v>75</v>
      </c>
      <c r="U5" s="23">
        <f>IF(SUM(U3,U4)=0,"",SUM(U3,U4))</f>
        <v>501</v>
      </c>
      <c r="V5" s="25">
        <f>IF(SUM(T5,U5)=0,"",SUM(T5,U5))</f>
        <v>576</v>
      </c>
      <c r="W5" s="21"/>
      <c r="X5" s="23" t="str">
        <f>IF(SUM(X3,X4)=0,"",SUM(X3,X4))</f>
        <v/>
      </c>
      <c r="Y5" s="23" t="str">
        <f>IF(SUM(Y3,Y4)=0,"",SUM(Y3,Y4))</f>
        <v/>
      </c>
      <c r="Z5" s="26" t="str">
        <f>IF(SUM(X5,Y5)=0,"",SUM(X5,Y5))</f>
        <v/>
      </c>
      <c r="AB5" s="18">
        <v>3</v>
      </c>
      <c r="AC5" s="18">
        <f>IF(SUM(AF5)&gt;0,IF(SUM(U3)*SUM(T4)&gt;0,T3*U4/T4/U3,"infinity"),"")</f>
        <v>2.306122448979592</v>
      </c>
      <c r="AD5" s="18">
        <f>IF(T3&gt;0,T3,"")</f>
        <v>15</v>
      </c>
      <c r="AE5" s="18">
        <f>IF(SUM(V5)&gt;0,V3*T5/V5,"")</f>
        <v>8.3333333333333339</v>
      </c>
      <c r="AF5" s="18">
        <f>IF(SUM(V5)&gt;1,SUM(V3)*SUM(V4)*SUM(T5)*SUM(U5)/V5/V5/(V5-1),"")</f>
        <v>6.454106280193237</v>
      </c>
      <c r="AG5" s="18">
        <f>IF(SUM(V5)&gt;0,T3*U4/V5,"")</f>
        <v>11.770833333333334</v>
      </c>
      <c r="AH5" s="18">
        <f>IF(SUM(V5)&gt;0,U3*T4/V5,"")</f>
        <v>5.104166666666667</v>
      </c>
      <c r="AI5" s="18">
        <f>IF(SUM(AF5)&gt;0,(T3+U4)/V5,"")</f>
        <v>0.81076388888888884</v>
      </c>
      <c r="AJ5" s="18">
        <f>IF(SUM(AF5)&gt;0,(U3+T4)/V5,"")</f>
        <v>0.1892361111111111</v>
      </c>
      <c r="AK5" s="18">
        <f t="shared" si="0"/>
        <v>9.5433666087962958</v>
      </c>
      <c r="AL5" s="18">
        <f t="shared" si="1"/>
        <v>6.3657407407407405</v>
      </c>
      <c r="AM5" s="18">
        <f t="shared" si="2"/>
        <v>0.96589265046296302</v>
      </c>
      <c r="AN5" s="18">
        <f>IF(SUM(T3)*SUM(T4)*SUM(U3)*SUM(U4)&gt;0,LN(T3*U4/T4/U3),"")</f>
        <v>0.83556752060171402</v>
      </c>
      <c r="AO5" s="18">
        <f>IF(SUM(T3)*SUM(T4)*SUM(U3)*SUM(U4)&gt;0,1/T3 + 1/U4 +1/T4 +1/U3,"")</f>
        <v>0.10595388597917042</v>
      </c>
      <c r="AP5" s="18">
        <f xml:space="preserve"> IF(SUM(T3)*SUM(T4)*SUM(U3)*SUM(U4),((AN5 - LN($R$18)))^2/AO5,"")</f>
        <v>9.8188426815733504E-2</v>
      </c>
    </row>
    <row r="6" spans="1:42" x14ac:dyDescent="0.25">
      <c r="A6" s="4" t="s">
        <v>43</v>
      </c>
      <c r="B6" s="70">
        <v>370</v>
      </c>
      <c r="C6" s="70">
        <v>1491</v>
      </c>
      <c r="D6" s="70">
        <v>1861</v>
      </c>
      <c r="I6" s="62"/>
      <c r="J6" s="21"/>
      <c r="K6" s="21"/>
      <c r="L6" s="27" t="str">
        <f>IF(AC3&lt;&gt;"","OR=","")</f>
        <v>OR=</v>
      </c>
      <c r="M6" s="109">
        <f>AC3</f>
        <v>2.9015037593984965</v>
      </c>
      <c r="N6" s="109"/>
      <c r="O6" s="29"/>
      <c r="P6" s="27" t="str">
        <f>IF(AC4&lt;&gt;"","OR=","")</f>
        <v>OR=</v>
      </c>
      <c r="Q6" s="109">
        <f>AC4</f>
        <v>2.4384615384615387</v>
      </c>
      <c r="R6" s="109"/>
      <c r="S6" s="29"/>
      <c r="T6" s="27" t="str">
        <f>IF(AC5&lt;&gt;"","OR=","")</f>
        <v>OR=</v>
      </c>
      <c r="U6" s="118">
        <f>AC5</f>
        <v>2.306122448979592</v>
      </c>
      <c r="V6" s="118"/>
      <c r="W6" s="29"/>
      <c r="X6" s="27" t="str">
        <f>IF(AC6&lt;&gt;"","OR=","")</f>
        <v/>
      </c>
      <c r="Y6" s="118" t="str">
        <f>AC6</f>
        <v/>
      </c>
      <c r="Z6" s="119"/>
      <c r="AB6" s="18">
        <v>4</v>
      </c>
      <c r="AC6" s="18" t="str">
        <f>IF(SUM(AF6)&gt;0,IF(SUM(Y3)*SUM(X4)&gt;0,X3*Y4/Y3/X4,"infinity"),"")</f>
        <v/>
      </c>
      <c r="AD6" s="18" t="str">
        <f>IF(X3&gt;0,X3,"")</f>
        <v/>
      </c>
      <c r="AE6" s="18" t="str">
        <f>IF(SUM(Z5)&gt;0,Z3*X5/Z5,"")</f>
        <v/>
      </c>
      <c r="AF6" s="18" t="str">
        <f>IF(SUM(Z5)&gt;1,SUM(Z3)*SUM(Z4)*SUM(X5)*SUM(Y5)/Z5/Z5/(Z5-1),"")</f>
        <v/>
      </c>
      <c r="AG6" s="18" t="str">
        <f>IF(SUM(Z5)&gt;0,X3*Y4/Z5,"")</f>
        <v/>
      </c>
      <c r="AH6" s="18" t="str">
        <f>IF(SUM(Z5)&gt;0,X4*Y3/Z5,"")</f>
        <v/>
      </c>
      <c r="AI6" s="18" t="str">
        <f>IF(SUM(AF6)&gt;0,(X3+Y4)/Z5,"")</f>
        <v/>
      </c>
      <c r="AJ6" s="18" t="str">
        <f>IF(SUM(AF6)&gt;0,(Y3+X4)/Z5,"")</f>
        <v/>
      </c>
      <c r="AK6" s="18" t="str">
        <f t="shared" si="0"/>
        <v/>
      </c>
      <c r="AL6" s="18" t="str">
        <f t="shared" si="1"/>
        <v/>
      </c>
      <c r="AM6" s="18" t="str">
        <f t="shared" si="2"/>
        <v/>
      </c>
      <c r="AN6" s="18" t="str">
        <f>IF(SUM(X3)*SUM(Y4)*SUM(X4)*SUM(Y3)&gt;0,LN(X3*Y4/X4/Y3),"")</f>
        <v/>
      </c>
      <c r="AO6" s="18" t="str">
        <f>IF(SUM(X3)*SUM(Y4)*SUM(X4)*SUM(Y3)&gt;0,1/X3 + 1/Y4 +1/X4 +1/Y3,"")</f>
        <v/>
      </c>
      <c r="AP6" s="18" t="str">
        <f xml:space="preserve"> IF(SUM(X3)*SUM(Y4)*SUM(X4)*SUM(Y3)&gt;0, ((AN6 - LN($R$18)))^2/AO6, "")</f>
        <v/>
      </c>
    </row>
    <row r="7" spans="1:42" ht="15.75" thickBot="1" x14ac:dyDescent="0.3">
      <c r="I7" s="62"/>
      <c r="J7" s="21"/>
      <c r="K7" s="21"/>
      <c r="L7" s="27"/>
      <c r="M7" s="28"/>
      <c r="N7" s="28"/>
      <c r="O7" s="29"/>
      <c r="P7" s="27"/>
      <c r="Q7" s="28"/>
      <c r="R7" s="28"/>
      <c r="S7" s="29"/>
      <c r="T7" s="27"/>
      <c r="U7" s="59"/>
      <c r="V7" s="59"/>
      <c r="W7" s="60"/>
      <c r="X7" s="61"/>
      <c r="Y7" s="59"/>
      <c r="Z7" s="59"/>
      <c r="AB7" s="18"/>
      <c r="AC7" s="18"/>
      <c r="AD7" s="18"/>
      <c r="AE7" s="18"/>
      <c r="AF7" s="18"/>
      <c r="AG7" s="18"/>
      <c r="AH7" s="18"/>
      <c r="AI7" s="18"/>
      <c r="AJ7" s="18"/>
      <c r="AK7" s="18"/>
      <c r="AL7" s="18"/>
      <c r="AM7" s="18"/>
      <c r="AN7" s="18"/>
      <c r="AO7" s="18"/>
      <c r="AP7" s="18"/>
    </row>
    <row r="8" spans="1:42" ht="15.75" thickTop="1" x14ac:dyDescent="0.25">
      <c r="I8" s="62" t="s">
        <v>117</v>
      </c>
      <c r="J8" s="21"/>
      <c r="K8" s="21"/>
      <c r="L8" s="22"/>
      <c r="M8" s="22"/>
      <c r="N8" s="23" t="str">
        <f>IF(SUM(L8,M8)=0,"",SUM(L8,M8))</f>
        <v/>
      </c>
      <c r="O8" s="21"/>
      <c r="P8" s="22"/>
      <c r="Q8" s="22"/>
      <c r="R8" s="23" t="str">
        <f>IF(SUM(P8,Q8)=0,"",SUM(P8,Q8))</f>
        <v/>
      </c>
      <c r="S8" s="21"/>
      <c r="T8" s="22"/>
      <c r="U8" s="56"/>
      <c r="V8" s="57" t="str">
        <f>IF(SUM(T8,U8)=0,"",SUM(T8,U8))</f>
        <v/>
      </c>
      <c r="W8" s="21"/>
      <c r="X8" s="56"/>
      <c r="Y8" s="56"/>
      <c r="Z8" s="58" t="str">
        <f>IF(SUM(X8,Y8)=0,"",SUM(X8,Y8))</f>
        <v/>
      </c>
      <c r="AB8" s="18">
        <v>5</v>
      </c>
      <c r="AC8" s="18" t="str">
        <f>IF(SUM(AF8)&gt;0,IF(SUM(M8)*SUM(L9)&gt;0,L8*M9/M8/L9,"infinity"),"")</f>
        <v/>
      </c>
      <c r="AD8" s="18" t="str">
        <f>IF(L8&gt;0,L8,"")</f>
        <v/>
      </c>
      <c r="AE8" s="18" t="str">
        <f>IF(SUM(N10)&gt;0,N8*L10/N10,"")</f>
        <v/>
      </c>
      <c r="AF8" s="18" t="str">
        <f>IF(SUM(N10)&gt;1,SUM(N8)*SUM(N9)*SUM(L10)*SUM(M10)/N10/N10/(N10-1),"")</f>
        <v/>
      </c>
      <c r="AG8" s="18" t="str">
        <f>IF(SUM(N10)&gt;0,L8*M9/N10,"")</f>
        <v/>
      </c>
      <c r="AH8" s="18" t="str">
        <f>IF(SUM(N10)&gt;0,M8*L9/N10,"")</f>
        <v/>
      </c>
      <c r="AI8" s="18" t="str">
        <f>IF(SUM(AF8)&gt;0,(L8+M9)/N10,"")</f>
        <v/>
      </c>
      <c r="AJ8" s="18" t="str">
        <f>IF(SUM(AF8)&gt;0,(M8+L9)/N10,"")</f>
        <v/>
      </c>
      <c r="AK8" s="18" t="str">
        <f t="shared" si="0"/>
        <v/>
      </c>
      <c r="AL8" s="18" t="str">
        <f t="shared" si="1"/>
        <v/>
      </c>
      <c r="AM8" s="18" t="str">
        <f t="shared" si="2"/>
        <v/>
      </c>
      <c r="AN8" s="18" t="str">
        <f>IF(SUM(M8)*SUM(L9)*SUM(M9)*SUM(L8)&gt;0,LN(L8*M9/M8/L9),"")</f>
        <v/>
      </c>
      <c r="AO8" s="18" t="str">
        <f>IF(SUM(M8)*SUM(L9)*SUM(M9)*SUM(L8)&gt;0,1/L8 + 1/M8 +1/L9 +1/M9,"")</f>
        <v/>
      </c>
      <c r="AP8" s="18" t="str">
        <f xml:space="preserve"> IF(SUM(M8)*SUM(L9)*SUM(M9)*SUM(L8)&gt;0, ((AN8 - LN($R$18)))^2/AO8,"")</f>
        <v/>
      </c>
    </row>
    <row r="9" spans="1:42" x14ac:dyDescent="0.25">
      <c r="I9" s="62" t="s">
        <v>118</v>
      </c>
      <c r="J9" s="21"/>
      <c r="K9" s="21"/>
      <c r="L9" s="22"/>
      <c r="M9" s="22"/>
      <c r="N9" s="23" t="str">
        <f>IF(SUM(L9,M9)=0,"",SUM(L9,M9))</f>
        <v/>
      </c>
      <c r="O9" s="21"/>
      <c r="P9" s="22"/>
      <c r="Q9" s="22"/>
      <c r="R9" s="23" t="str">
        <f>IF(SUM(P9,Q9)=0,"",SUM(P9,Q9))</f>
        <v/>
      </c>
      <c r="S9" s="21"/>
      <c r="T9" s="22"/>
      <c r="U9" s="22"/>
      <c r="V9" s="23" t="str">
        <f>IF(SUM(T9,U9)=0,"",SUM(T9,U9))</f>
        <v/>
      </c>
      <c r="W9" s="21"/>
      <c r="X9" s="22"/>
      <c r="Y9" s="22"/>
      <c r="Z9" s="24" t="str">
        <f>IF(SUM(X9,Y9)=0,"",SUM(X9,Y9))</f>
        <v/>
      </c>
      <c r="AB9" s="18">
        <v>6</v>
      </c>
      <c r="AC9" s="18" t="str">
        <f>IF(SUM(AF9)&gt;0,IF(SUM(Q8)*SUM(P9)&gt;0,P8*Q9/Q8/P9,"infinity"),"")</f>
        <v/>
      </c>
      <c r="AD9" s="18" t="str">
        <f>IF(P8&gt;0,P8,"")</f>
        <v/>
      </c>
      <c r="AE9" s="18" t="str">
        <f>IF(SUM(R10)&gt;0,R8*P10/R10,"")</f>
        <v/>
      </c>
      <c r="AF9" s="18" t="str">
        <f>IF(SUM(R10)&gt;1,SUM(R8)*SUM(R9)*SUM(P10)*SUM(Q10)/R10/R10/(R10-1),"")</f>
        <v/>
      </c>
      <c r="AG9" s="18" t="str">
        <f>IF(SUM(R10)&gt;0,P8*Q9/R10,"")</f>
        <v/>
      </c>
      <c r="AH9" s="18" t="str">
        <f>IF(SUM(R10)&gt;0,Q8*P9/R10,"")</f>
        <v/>
      </c>
      <c r="AI9" s="18" t="str">
        <f>IF(SUM(AF9)&gt;0,(P8+Q9)/R10,"")</f>
        <v/>
      </c>
      <c r="AJ9" s="18" t="str">
        <f>IF(SUM(AF9)&gt;0,(Q8+P9)/R10,"")</f>
        <v/>
      </c>
      <c r="AK9" s="18" t="str">
        <f t="shared" si="0"/>
        <v/>
      </c>
      <c r="AL9" s="18" t="str">
        <f t="shared" si="1"/>
        <v/>
      </c>
      <c r="AM9" s="18" t="str">
        <f t="shared" si="2"/>
        <v/>
      </c>
      <c r="AN9" s="18" t="str">
        <f>IF(SUM(Q8)*SUM(P9)*SUM(Q9)*SUM(P8)&gt;0,LN(P8*Q9/P9/Q8),"")</f>
        <v/>
      </c>
      <c r="AO9" s="18" t="str">
        <f>IF(SUM(Q8)*SUM(P9)*SUM(Q9)*SUM(P8)&gt;0,1/P8 + 1/Q8 +1/P9 +1/Q9,"")</f>
        <v/>
      </c>
      <c r="AP9" s="18" t="str">
        <f xml:space="preserve"> IF(SUM(Q8)*SUM(P9)*SUM(Q9)*SUM(P8)&gt;0, ((AN9 - LN($R$18)))^2/AO9,"")</f>
        <v/>
      </c>
    </row>
    <row r="10" spans="1:42" x14ac:dyDescent="0.25">
      <c r="I10" s="62" t="s">
        <v>78</v>
      </c>
      <c r="J10" s="21"/>
      <c r="K10" s="21"/>
      <c r="L10" s="23" t="str">
        <f>IF(SUM(L8,L9)=0,"",SUM(L8,L9))</f>
        <v/>
      </c>
      <c r="M10" s="23" t="str">
        <f>IF(SUM(M8,M9)=0,"",SUM(M8,M9))</f>
        <v/>
      </c>
      <c r="N10" s="25" t="str">
        <f>IF(SUM(L10,M10)=0,"",SUM(L10,M10))</f>
        <v/>
      </c>
      <c r="O10" s="21"/>
      <c r="P10" s="23" t="str">
        <f>IF(SUM(P8,P9)=0,"",SUM(P8,P9))</f>
        <v/>
      </c>
      <c r="Q10" s="23" t="str">
        <f>IF(SUM(Q8,Q9)=0,"",SUM(Q8,Q9))</f>
        <v/>
      </c>
      <c r="R10" s="25" t="str">
        <f>IF(SUM(P10,Q10)=0,"",SUM(P10,Q10))</f>
        <v/>
      </c>
      <c r="S10" s="21"/>
      <c r="T10" s="23" t="str">
        <f>IF(SUM(T8,T9)=0,"",SUM(T8,T9))</f>
        <v/>
      </c>
      <c r="U10" s="23" t="str">
        <f>IF(SUM(U8,U9)=0,"",SUM(U8,U9))</f>
        <v/>
      </c>
      <c r="V10" s="25" t="str">
        <f>IF(SUM(T10,U10)=0,"",SUM(T10,U10))</f>
        <v/>
      </c>
      <c r="W10" s="21"/>
      <c r="X10" s="23" t="str">
        <f>IF(SUM(X8,X9)=0,"",SUM(X8,X9))</f>
        <v/>
      </c>
      <c r="Y10" s="23" t="str">
        <f>IF(SUM(Y8,Y9)=0,"",SUM(Y8,Y9))</f>
        <v/>
      </c>
      <c r="Z10" s="26" t="str">
        <f>IF(SUM(X10,Y10)=0,"",SUM(X10,Y10))</f>
        <v/>
      </c>
      <c r="AB10" s="18">
        <v>7</v>
      </c>
      <c r="AC10" s="18" t="str">
        <f>IF(SUM(AF10)&gt;0,IF(SUM(U8)*SUM(T9)&gt;0,T8*U9/T9/U8,"infinity"),"")</f>
        <v/>
      </c>
      <c r="AD10" s="18" t="str">
        <f>IF(T8&gt;0,T8,"")</f>
        <v/>
      </c>
      <c r="AE10" s="18" t="str">
        <f>IF(SUM(V10)&gt;0,V8*T10/V10,"")</f>
        <v/>
      </c>
      <c r="AF10" s="18" t="str">
        <f>IF(SUM(V10)&gt;1,SUM(V8)*SUM(V9)*SUM(T10)*SUM(U10)/V10/V10/(V10-1),"")</f>
        <v/>
      </c>
      <c r="AG10" s="18" t="str">
        <f>IF(SUM(V10)&gt;0,T8*U9/V10,"")</f>
        <v/>
      </c>
      <c r="AH10" s="18" t="str">
        <f>IF(SUM(V10)&gt;0,U8*T9/V10,"")</f>
        <v/>
      </c>
      <c r="AI10" s="18" t="str">
        <f>IF(SUM(AF10)&gt;0,(T8+U9)/V10,"")</f>
        <v/>
      </c>
      <c r="AJ10" s="18" t="str">
        <f>IF(SUM(AF10)&gt;0,(U8+T9)/V10,"")</f>
        <v/>
      </c>
      <c r="AK10" s="18" t="str">
        <f t="shared" si="0"/>
        <v/>
      </c>
      <c r="AL10" s="18" t="str">
        <f t="shared" si="1"/>
        <v/>
      </c>
      <c r="AM10" s="18" t="str">
        <f t="shared" si="2"/>
        <v/>
      </c>
      <c r="AN10" s="18" t="str">
        <f>IF(SUM(T8)*SUM(T9)*SUM(U8)*SUM(U9)&gt;0,LN(T8*U9/T9/U8),"")</f>
        <v/>
      </c>
      <c r="AO10" s="18" t="str">
        <f>IF(SUM(T8)*SUM(T9)*SUM(U8)*SUM(U9)&gt;0,1/T8 + 1/U9 +1/T9 +1/U8,"")</f>
        <v/>
      </c>
      <c r="AP10" s="18" t="str">
        <f xml:space="preserve"> IF(SUM(T8)*SUM(T9)*SUM(U8)*SUM(U9),((AN10 - LN($R$18)))^2/AO10,"")</f>
        <v/>
      </c>
    </row>
    <row r="11" spans="1:42" x14ac:dyDescent="0.25">
      <c r="I11" s="62"/>
      <c r="J11" s="21"/>
      <c r="K11" s="21"/>
      <c r="L11" s="27" t="str">
        <f>IF(AC8&lt;&gt;"","OR=","")</f>
        <v/>
      </c>
      <c r="M11" s="109" t="str">
        <f>AC8</f>
        <v/>
      </c>
      <c r="N11" s="109"/>
      <c r="O11" s="29"/>
      <c r="P11" s="27" t="str">
        <f>IF(AC9&lt;&gt;"","OR=","")</f>
        <v/>
      </c>
      <c r="Q11" s="109" t="str">
        <f>AC9</f>
        <v/>
      </c>
      <c r="R11" s="109"/>
      <c r="S11" s="29"/>
      <c r="T11" s="27" t="str">
        <f>IF(AC10&lt;&gt;"","OR=","")</f>
        <v/>
      </c>
      <c r="U11" s="118" t="str">
        <f>AC10</f>
        <v/>
      </c>
      <c r="V11" s="118"/>
      <c r="W11" s="29"/>
      <c r="X11" s="27" t="str">
        <f>IF(AC11&lt;&gt;"","OR=","")</f>
        <v/>
      </c>
      <c r="Y11" s="118" t="str">
        <f>AC11</f>
        <v/>
      </c>
      <c r="Z11" s="119"/>
      <c r="AB11" s="18">
        <v>8</v>
      </c>
      <c r="AC11" s="18" t="str">
        <f>IF(SUM(AF11)&gt;0,IF(SUM(Y8)*SUM(X9)&gt;0,X8*Y9/Y8/X9,"infinity"),"")</f>
        <v/>
      </c>
      <c r="AD11" s="18" t="str">
        <f>IF(X8&gt;0,X8,"")</f>
        <v/>
      </c>
      <c r="AE11" s="18" t="str">
        <f>IF(SUM(Z10)&gt;0,Z8*X10/Z10,"")</f>
        <v/>
      </c>
      <c r="AF11" s="18" t="str">
        <f>IF(SUM(Z10)&gt;1,SUM(Z8)*SUM(Z9)*SUM(X10)*SUM(Y10)/Z10/Z10/(Z10-1),"")</f>
        <v/>
      </c>
      <c r="AG11" s="18" t="str">
        <f>IF(SUM(Z10)&gt;0,X8*Y9/Z10,"")</f>
        <v/>
      </c>
      <c r="AH11" s="18" t="str">
        <f>IF(SUM(Z10)&gt;0,X9*Y8/Z10,"")</f>
        <v/>
      </c>
      <c r="AI11" s="18" t="str">
        <f>IF(SUM(AF11)&gt;0,(X8+Y9)/Z10,"")</f>
        <v/>
      </c>
      <c r="AJ11" s="18" t="str">
        <f>IF(SUM(AF11)&gt;0,(Y8+X9)/Z10,"")</f>
        <v/>
      </c>
      <c r="AK11" s="18" t="str">
        <f t="shared" si="0"/>
        <v/>
      </c>
      <c r="AL11" s="18" t="str">
        <f t="shared" si="1"/>
        <v/>
      </c>
      <c r="AM11" s="18" t="str">
        <f t="shared" si="2"/>
        <v/>
      </c>
      <c r="AN11" s="18" t="str">
        <f>IF(SUM(X8)*SUM(Y9)*SUM(X9)*SUM(Y8)&gt;0,LN(X8*Y9/X9/Y8),"")</f>
        <v/>
      </c>
      <c r="AO11" s="18" t="str">
        <f>IF(SUM(X8)*SUM(Y9)*SUM(X9)*SUM(Y8)&gt;0,1/X8 + 1/Y9 +1/X9 +1/Y8,"")</f>
        <v/>
      </c>
      <c r="AP11" s="18" t="str">
        <f xml:space="preserve"> IF(SUM(X8)*SUM(Y9)*SUM(X9)*SUM(Y8)&gt;0, ((AN11 - LN($R$18)))^2/AO11, "")</f>
        <v/>
      </c>
    </row>
    <row r="12" spans="1:42" ht="15.75" thickBot="1" x14ac:dyDescent="0.3">
      <c r="I12" s="62"/>
      <c r="J12" s="21"/>
      <c r="K12" s="21"/>
      <c r="L12" s="27"/>
      <c r="M12" s="59"/>
      <c r="N12" s="59"/>
      <c r="O12" s="60"/>
      <c r="P12" s="61"/>
      <c r="Q12" s="59"/>
      <c r="R12" s="59"/>
      <c r="S12" s="60"/>
      <c r="T12" s="61"/>
      <c r="U12" s="59"/>
      <c r="V12" s="59"/>
      <c r="W12" s="60"/>
      <c r="X12" s="61"/>
      <c r="Y12" s="59"/>
      <c r="Z12" s="59"/>
      <c r="AB12" s="18"/>
      <c r="AC12" s="18"/>
      <c r="AD12" s="18"/>
      <c r="AE12" s="18"/>
      <c r="AF12" s="18"/>
      <c r="AG12" s="18"/>
      <c r="AH12" s="18"/>
      <c r="AI12" s="18"/>
      <c r="AJ12" s="18"/>
      <c r="AK12" s="18"/>
      <c r="AL12" s="18"/>
      <c r="AM12" s="18"/>
      <c r="AN12" s="18"/>
      <c r="AO12" s="18"/>
      <c r="AP12" s="18"/>
    </row>
    <row r="13" spans="1:42" ht="15.75" thickTop="1" x14ac:dyDescent="0.25">
      <c r="I13" s="62" t="s">
        <v>117</v>
      </c>
      <c r="J13" s="21"/>
      <c r="K13" s="21"/>
      <c r="L13" s="22"/>
      <c r="M13" s="69"/>
      <c r="N13" s="57" t="str">
        <f>IF(SUM(L13,M13)=0,"",SUM(L13,M13))</f>
        <v/>
      </c>
      <c r="O13" s="21"/>
      <c r="P13" s="56"/>
      <c r="Q13" s="56"/>
      <c r="R13" s="57" t="str">
        <f>IF(SUM(P13,Q13)=0,"",SUM(P13,Q13))</f>
        <v/>
      </c>
      <c r="S13" s="21"/>
      <c r="T13" s="56"/>
      <c r="U13" s="56"/>
      <c r="V13" s="57" t="str">
        <f>IF(SUM(T13,U13)=0,"",SUM(T13,U13))</f>
        <v/>
      </c>
      <c r="W13" s="21"/>
      <c r="X13" s="56"/>
      <c r="Y13" s="56"/>
      <c r="Z13" s="58" t="str">
        <f>IF(SUM(X13,Y13)=0,"",SUM(X13,Y13))</f>
        <v/>
      </c>
      <c r="AB13" s="18">
        <v>9</v>
      </c>
      <c r="AC13" s="18" t="str">
        <f>IF(SUM(AF13)&gt;0,IF(SUM(M13)*SUM(L14)&gt;0,L13*M14/M13/L14,"infinity"),"")</f>
        <v/>
      </c>
      <c r="AD13" s="18" t="str">
        <f>IF(L13&gt;0,L13,"")</f>
        <v/>
      </c>
      <c r="AE13" s="18" t="str">
        <f>IF(SUM(N15)&gt;0,N13*L15/N15,"")</f>
        <v/>
      </c>
      <c r="AF13" s="18" t="str">
        <f>IF(SUM(N15)&gt;1,SUM(N13)*SUM(N14)*SUM(L15)*SUM(M15)/N15/N15/(N15-1),"")</f>
        <v/>
      </c>
      <c r="AG13" s="18" t="str">
        <f>IF(SUM(N15)&gt;0,L13*M14/N15,"")</f>
        <v/>
      </c>
      <c r="AH13" s="18" t="str">
        <f>IF(SUM(N15)&gt;0,M13*L14/N15,"")</f>
        <v/>
      </c>
      <c r="AI13" s="18" t="str">
        <f>IF(SUM(AF13)&gt;0,(L13+M14)/N15,"")</f>
        <v/>
      </c>
      <c r="AJ13" s="18" t="str">
        <f>IF(SUM(AF13)&gt;0,(M13+L14)/N15,"")</f>
        <v/>
      </c>
      <c r="AK13" s="18" t="str">
        <f t="shared" si="0"/>
        <v/>
      </c>
      <c r="AL13" s="18" t="str">
        <f t="shared" si="1"/>
        <v/>
      </c>
      <c r="AM13" s="18" t="str">
        <f t="shared" si="2"/>
        <v/>
      </c>
      <c r="AN13" s="18" t="str">
        <f>IF(SUM(M13)*SUM(L14)*SUM(M14)*SUM(L13)&gt;0,LN(L13*M14/M13/L14),"")</f>
        <v/>
      </c>
      <c r="AO13" s="18" t="str">
        <f>IF(SUM(M13)*SUM(L14)*SUM(M14)*SUM(L13)&gt;0,1/L13 + 1/M13 +1/L14 +1/M14,"")</f>
        <v/>
      </c>
      <c r="AP13" s="18" t="str">
        <f xml:space="preserve"> IF(SUM(M13)*SUM(L14)*SUM(M14)*SUM(L13)&gt;0, ((AN13 - LN($R$18)))^2/AO13,"")</f>
        <v/>
      </c>
    </row>
    <row r="14" spans="1:42" x14ac:dyDescent="0.25">
      <c r="I14" s="62" t="s">
        <v>118</v>
      </c>
      <c r="J14" s="21"/>
      <c r="K14" s="21"/>
      <c r="L14" s="22"/>
      <c r="M14" s="22"/>
      <c r="N14" s="23" t="str">
        <f>IF(SUM(L14,M14)=0,"",SUM(L14,M14))</f>
        <v/>
      </c>
      <c r="O14" s="21"/>
      <c r="P14" s="22"/>
      <c r="Q14" s="22"/>
      <c r="R14" s="23" t="str">
        <f>IF(SUM(P14,Q14)=0,"",SUM(P14,Q14))</f>
        <v/>
      </c>
      <c r="S14" s="21"/>
      <c r="T14" s="22"/>
      <c r="U14" s="22"/>
      <c r="V14" s="23" t="str">
        <f>IF(SUM(T14,U14)=0,"",SUM(T14,U14))</f>
        <v/>
      </c>
      <c r="W14" s="21"/>
      <c r="X14" s="22"/>
      <c r="Y14" s="22"/>
      <c r="Z14" s="24" t="str">
        <f>IF(SUM(X14,Y14)=0,"",SUM(X14,Y14))</f>
        <v/>
      </c>
      <c r="AB14" s="18">
        <v>10</v>
      </c>
      <c r="AC14" s="18" t="str">
        <f>IF(SUM(AF14)&gt;0,IF(SUM(Q13)*SUM(P14)&gt;0,P13*Q14/Q13/P14,"infinity"),"")</f>
        <v/>
      </c>
      <c r="AD14" s="18" t="str">
        <f>IF(P13&gt;0,P13,"")</f>
        <v/>
      </c>
      <c r="AE14" s="18" t="str">
        <f>IF(SUM(R15)&gt;0,R13*P15/R15,"")</f>
        <v/>
      </c>
      <c r="AF14" s="18" t="str">
        <f>IF(SUM(R15)&gt;1,SUM(R13)*SUM(R14)*SUM(P15)*SUM(Q15)/R15/R15/(R15-1),"")</f>
        <v/>
      </c>
      <c r="AG14" s="18" t="str">
        <f>IF(SUM(R15)&gt;0,P13*Q14/R15,"")</f>
        <v/>
      </c>
      <c r="AH14" s="18" t="str">
        <f>IF(SUM(R15)&gt;0,Q13*P14/R15,"")</f>
        <v/>
      </c>
      <c r="AI14" s="18" t="str">
        <f>IF(SUM(AF14)&gt;0,(P13+Q14)/R15,"")</f>
        <v/>
      </c>
      <c r="AJ14" s="18" t="str">
        <f>IF(SUM(AF14)&gt;0,(Q13+P14)/R15,"")</f>
        <v/>
      </c>
      <c r="AK14" s="18" t="str">
        <f t="shared" si="0"/>
        <v/>
      </c>
      <c r="AL14" s="18" t="str">
        <f t="shared" si="1"/>
        <v/>
      </c>
      <c r="AM14" s="18" t="str">
        <f t="shared" si="2"/>
        <v/>
      </c>
      <c r="AN14" s="18" t="str">
        <f>IF(SUM(Q13)*SUM(P14)*SUM(Q14)*SUM(P13)&gt;0,LN(P13*Q14/P14/Q13),"")</f>
        <v/>
      </c>
      <c r="AO14" s="18" t="str">
        <f>IF(SUM(Q13)*SUM(P14)*SUM(Q14)*SUM(P13)&gt;0,1/P13 + 1/Q13 +1/P14 +1/Q14,"")</f>
        <v/>
      </c>
      <c r="AP14" s="18" t="str">
        <f xml:space="preserve"> IF(SUM(Q13)*SUM(P14)*SUM(Q14)*SUM(P13)&gt;0, ((AN14 - LN($R$18)))^2/AO14,"")</f>
        <v/>
      </c>
    </row>
    <row r="15" spans="1:42" x14ac:dyDescent="0.25">
      <c r="I15" s="62" t="s">
        <v>78</v>
      </c>
      <c r="J15" s="21"/>
      <c r="K15" s="21"/>
      <c r="L15" s="23" t="str">
        <f>IF(SUM(L13,L14)=0,"",SUM(L13,L14))</f>
        <v/>
      </c>
      <c r="M15" s="23" t="str">
        <f>IF(SUM(M13,M14)=0,"",SUM(M13,M14))</f>
        <v/>
      </c>
      <c r="N15" s="25" t="str">
        <f>IF(SUM(L15,M15)=0,"",SUM(L15,M15))</f>
        <v/>
      </c>
      <c r="O15" s="21"/>
      <c r="P15" s="23" t="str">
        <f>IF(SUM(P13,P14)=0,"",SUM(P13,P14))</f>
        <v/>
      </c>
      <c r="Q15" s="23" t="str">
        <f>IF(SUM(Q13,Q14)=0,"",SUM(Q13,Q14))</f>
        <v/>
      </c>
      <c r="R15" s="25" t="str">
        <f>IF(SUM(P15,Q15)=0,"",SUM(P15,Q15))</f>
        <v/>
      </c>
      <c r="S15" s="21"/>
      <c r="T15" s="23" t="str">
        <f>IF(SUM(T13,T14)=0,"",SUM(T13,T14))</f>
        <v/>
      </c>
      <c r="U15" s="23" t="str">
        <f>IF(SUM(U13,U14)=0,"",SUM(U13,U14))</f>
        <v/>
      </c>
      <c r="V15" s="25" t="str">
        <f>IF(SUM(T15,U15)=0,"",SUM(T15,U15))</f>
        <v/>
      </c>
      <c r="W15" s="21"/>
      <c r="X15" s="23" t="str">
        <f>IF(SUM(X13,X14)=0,"",SUM(X13,X14))</f>
        <v/>
      </c>
      <c r="Y15" s="23" t="str">
        <f>IF(SUM(Y13,Y14)=0,"",SUM(Y13,Y14))</f>
        <v/>
      </c>
      <c r="Z15" s="26" t="str">
        <f>IF(SUM(X15,Y15)=0,"",SUM(X15,Y15))</f>
        <v/>
      </c>
      <c r="AB15" s="18">
        <v>11</v>
      </c>
      <c r="AC15" s="18" t="str">
        <f>IF(SUM(AF15)&gt;0,IF(SUM(U13)*SUM(T14)&gt;0,T13*U14/T14/U13,"infinity"),"")</f>
        <v/>
      </c>
      <c r="AD15" s="18" t="str">
        <f>IF(T13&gt;0,T13,"")</f>
        <v/>
      </c>
      <c r="AE15" s="18" t="str">
        <f>IF(SUM(V15)&gt;0,V13*T15/V15,"")</f>
        <v/>
      </c>
      <c r="AF15" s="18" t="str">
        <f>IF(SUM(V15)&gt;1,SUM(V13)*SUM(V14)*SUM(T15)*SUM(U15)/V15/V15/(V15-1),"")</f>
        <v/>
      </c>
      <c r="AG15" s="18" t="str">
        <f>IF(SUM(V15)&gt;0,T13*U14/V15,"")</f>
        <v/>
      </c>
      <c r="AH15" s="18" t="str">
        <f>IF(SUM(V15)&gt;0,U13*T14/V15,"")</f>
        <v/>
      </c>
      <c r="AI15" s="18" t="str">
        <f>IF(SUM(AF15)&gt;0,(T13+U14)/V15,"")</f>
        <v/>
      </c>
      <c r="AJ15" s="18" t="str">
        <f>IF(SUM(AF15)&gt;0,(U13+T14)/V15,"")</f>
        <v/>
      </c>
      <c r="AK15" s="18" t="str">
        <f t="shared" si="0"/>
        <v/>
      </c>
      <c r="AL15" s="18" t="str">
        <f t="shared" si="1"/>
        <v/>
      </c>
      <c r="AM15" s="18" t="str">
        <f t="shared" si="2"/>
        <v/>
      </c>
      <c r="AN15" s="18" t="str">
        <f>IF(SUM(T13)*SUM(T14)*SUM(U13)*SUM(U14)&gt;0,LN(T13*U14/T14/U13),"")</f>
        <v/>
      </c>
      <c r="AO15" s="18" t="str">
        <f>IF(SUM(T13)*SUM(T14)*SUM(U13)*SUM(U14)&gt;0,1/T13 + 1/U14 +1/T14 +1/U13,"")</f>
        <v/>
      </c>
      <c r="AP15" s="18" t="str">
        <f xml:space="preserve"> IF(SUM(T13)*SUM(T14)*SUM(U13)*SUM(U14),((AN15 - LN($R$18)))^2/AO15,"")</f>
        <v/>
      </c>
    </row>
    <row r="16" spans="1:42" ht="15.75" thickBot="1" x14ac:dyDescent="0.3">
      <c r="I16" s="30"/>
      <c r="J16" s="31"/>
      <c r="K16" s="31"/>
      <c r="L16" s="31" t="str">
        <f>IF(AC13&lt;&gt;"","OR=","")</f>
        <v/>
      </c>
      <c r="M16" s="122" t="str">
        <f>AC13</f>
        <v/>
      </c>
      <c r="N16" s="122"/>
      <c r="O16" s="32"/>
      <c r="P16" s="33" t="str">
        <f>IF(AC14&lt;&gt;"","OR=","")</f>
        <v/>
      </c>
      <c r="Q16" s="122" t="str">
        <f>AC14</f>
        <v/>
      </c>
      <c r="R16" s="122"/>
      <c r="S16" s="32"/>
      <c r="T16" s="33" t="str">
        <f>IF(AC15&lt;&gt;"","OR=","")</f>
        <v/>
      </c>
      <c r="U16" s="120" t="str">
        <f>AC15</f>
        <v/>
      </c>
      <c r="V16" s="120"/>
      <c r="W16" s="32"/>
      <c r="X16" s="33" t="str">
        <f>IF(AC16&lt;&gt;"","OR=","")</f>
        <v/>
      </c>
      <c r="Y16" s="120" t="str">
        <f>AC16</f>
        <v/>
      </c>
      <c r="Z16" s="121"/>
      <c r="AB16" s="18">
        <v>12</v>
      </c>
      <c r="AC16" s="18" t="str">
        <f>IF(SUM(AF16)&gt;0,IF(SUM(Y13)*SUM(X14)&gt;0,X13*Y14/Y13/X14,"infinity"),"")</f>
        <v/>
      </c>
      <c r="AD16" s="18" t="str">
        <f>IF(X13&gt;0,X13,"")</f>
        <v/>
      </c>
      <c r="AE16" s="18" t="str">
        <f>IF(SUM(Z15)&gt;0,Z13*X15/Z15,"")</f>
        <v/>
      </c>
      <c r="AF16" s="18" t="str">
        <f>IF(SUM(Z15)&gt;1,SUM(Z13)*SUM(Z14)*SUM(X15)*SUM(Y15)/Z15/Z15/(Z15-1),"")</f>
        <v/>
      </c>
      <c r="AG16" s="18" t="str">
        <f>IF(SUM(Z15)&gt;0,X13*Y14/Z15,"")</f>
        <v/>
      </c>
      <c r="AH16" s="18" t="str">
        <f>IF(SUM(Z15)&gt;0,X14*Y13/Z15,"")</f>
        <v/>
      </c>
      <c r="AI16" s="18" t="str">
        <f>IF(SUM(AF16)&gt;0,(X13+Y14)/Z15,"")</f>
        <v/>
      </c>
      <c r="AJ16" s="18" t="str">
        <f>IF(SUM(AF16)&gt;0,(Y13+X14)/Z15,"")</f>
        <v/>
      </c>
      <c r="AK16" s="18" t="str">
        <f>IF(SUM($AF16)&gt;0,AG16*AI16,"")</f>
        <v/>
      </c>
      <c r="AL16" s="18" t="str">
        <f>IF(SUM($AF16)&gt;0,AG16*AJ16 + AH16*AI16,"")</f>
        <v/>
      </c>
      <c r="AM16" s="18" t="str">
        <f>IF(SUM($AF16)&gt;0,AH16*AJ16,"")</f>
        <v/>
      </c>
      <c r="AN16" s="18" t="str">
        <f>IF(SUM(X13)*SUM(Y14)*SUM(X14)*SUM(Y13)&gt;0,LN(X13*Y14/X14/Y13),"")</f>
        <v/>
      </c>
      <c r="AO16" s="18" t="str">
        <f>IF(SUM(X13)*SUM(Y14)*SUM(X14)*SUM(Y13)&gt;0,1/X13 + 1/Y14 +1/X14 +1/Y13,"")</f>
        <v/>
      </c>
      <c r="AP16" s="18" t="str">
        <f xml:space="preserve"> IF(SUM(X13)*SUM(Y14)*SUM(X14)*SUM(Y13)&gt;0, ((AN16 - LN($R$18)))^2/AO16, "")</f>
        <v/>
      </c>
    </row>
    <row r="17" spans="1:42" ht="4.5" customHeight="1" thickTop="1" thickBot="1" x14ac:dyDescent="0.3">
      <c r="I17" s="21"/>
      <c r="J17" s="21"/>
      <c r="K17" s="21"/>
      <c r="L17" s="34"/>
      <c r="M17" s="35"/>
      <c r="N17" s="35"/>
      <c r="O17" s="21"/>
      <c r="P17" s="34"/>
      <c r="Q17" s="35"/>
      <c r="R17" s="35"/>
      <c r="S17" s="21"/>
      <c r="T17" s="34"/>
      <c r="U17" s="35"/>
      <c r="V17" s="35"/>
      <c r="W17" s="21"/>
      <c r="X17" s="34"/>
      <c r="Y17" s="35"/>
      <c r="Z17" s="35"/>
      <c r="AB17" s="18"/>
      <c r="AC17" s="18"/>
      <c r="AD17" s="18"/>
      <c r="AE17" s="18"/>
      <c r="AF17" s="18"/>
      <c r="AG17" s="18"/>
      <c r="AH17" s="18"/>
      <c r="AI17" s="18"/>
      <c r="AJ17" s="18"/>
      <c r="AK17" s="18"/>
      <c r="AL17" s="18"/>
      <c r="AM17" s="18"/>
    </row>
    <row r="18" spans="1:42" ht="15.75" thickTop="1" x14ac:dyDescent="0.25">
      <c r="I18" s="124" t="s">
        <v>119</v>
      </c>
      <c r="J18" s="125"/>
      <c r="K18" s="125"/>
      <c r="L18" s="125"/>
      <c r="M18" s="125"/>
      <c r="N18" s="126"/>
      <c r="P18" s="127" t="str">
        <f xml:space="preserve"> IF(SUM(AF18)&gt;0,"ORmh =","")</f>
        <v>ORmh =</v>
      </c>
      <c r="Q18" s="128"/>
      <c r="R18" s="123">
        <f>IF(SUM(AF18)&gt;0,IF(SUM(AH18)&gt;0,AG18/AH18,"infinity"),"")</f>
        <v>2.5537549407114626</v>
      </c>
      <c r="S18" s="123"/>
      <c r="T18" s="123"/>
      <c r="U18" s="36"/>
      <c r="V18" s="36"/>
      <c r="W18" s="37"/>
      <c r="X18" s="36"/>
      <c r="Y18" s="36"/>
      <c r="Z18" s="38"/>
      <c r="AB18" s="18" t="s">
        <v>120</v>
      </c>
      <c r="AC18" s="18"/>
      <c r="AD18" s="18">
        <f>IF(SUM(AD3:AD16)&gt;0,SUM(AD3:AD16),"")</f>
        <v>82</v>
      </c>
      <c r="AE18" s="18">
        <f>IF(SUM(AE3:AE16)&gt;0,SUM(AE3:AE16),"")</f>
        <v>47.876736111111114</v>
      </c>
      <c r="AF18" s="18">
        <f>IF(SUM(AF3:AF16)&gt;0,SUM(AF3:AF16),"")</f>
        <v>31.521738380808827</v>
      </c>
      <c r="AG18" s="18">
        <f>IF(SUM(AF3:AF16)&gt;0,SUM(AG3:AG16),"")</f>
        <v>56.08506944444445</v>
      </c>
      <c r="AH18" s="18">
        <f t="shared" ref="AH18:AM18" si="3">IF(SUM(AH3:AH16)&gt;0,SUM(AH3:AH16),"")</f>
        <v>21.961805555555557</v>
      </c>
      <c r="AI18" s="18">
        <f t="shared" si="3"/>
        <v>2.2624421296296298</v>
      </c>
      <c r="AJ18" s="18">
        <f t="shared" si="3"/>
        <v>0.73755787037037046</v>
      </c>
      <c r="AK18" s="18">
        <f t="shared" si="3"/>
        <v>41.898347579893262</v>
      </c>
      <c r="AL18" s="18">
        <f t="shared" si="3"/>
        <v>30.699544773180296</v>
      </c>
      <c r="AM18" s="18">
        <f t="shared" si="3"/>
        <v>5.4489826469264395</v>
      </c>
      <c r="AP18" s="18">
        <f>IF(SUM(AP3:AP16)&gt;0,SUM(AP3:AP16),"")</f>
        <v>0.34068549356679034</v>
      </c>
    </row>
    <row r="19" spans="1:42" x14ac:dyDescent="0.25">
      <c r="I19" s="39" t="s">
        <v>117</v>
      </c>
      <c r="J19" s="21"/>
      <c r="K19" s="21"/>
      <c r="L19" s="40">
        <f>IF(SUM(L3,P3,T3,X3,L8,P8,T8,X8,L13,P13,T13,X13)&gt;0,SUM(L3,P3,T3,X3,L8,P8,T8,X8,L13,P13,T13,X13),"")</f>
        <v>82</v>
      </c>
      <c r="M19" s="40">
        <f>IF(SUM(M3,Q3,U3,Y3,M8,Q8,U8,Y8,M13,Q13,U13,Y13)&gt;0,SUM(M3,Q3,U3,Y3,M8,Q8,U8,Y8,M13,Q13,U13,Y13),"")</f>
        <v>276</v>
      </c>
      <c r="N19" s="41">
        <f>IF(SUM(L19,M19)=0,"",SUM(L19,M19))</f>
        <v>358</v>
      </c>
      <c r="P19" s="115" t="str">
        <f xml:space="preserve"> IF(SUM($AH18)&gt;0,IF($R$18=0,"","90% Conf. Interv. ="),"")</f>
        <v>90% Conf. Interv. =</v>
      </c>
      <c r="Q19" s="116"/>
      <c r="R19" s="116"/>
      <c r="S19" s="21"/>
      <c r="T19" s="21"/>
      <c r="U19" s="109">
        <f>IF(SUM($AH$18)&gt;0,IF($R$18=0,"",EXP(LN($R$18)-1.645*SQRT($AF$21))),"")</f>
        <v>1.9712409667755291</v>
      </c>
      <c r="V19" s="109"/>
      <c r="W19" s="42" t="str">
        <f>IF(SUM($U$19)&gt;0,"-","")</f>
        <v>-</v>
      </c>
      <c r="X19" s="109">
        <f>IF(SUM($AH$18)&gt;0,IF($R$18=0,"",EXP(LN($R$18)+1.645*SQRT($AF$21))),"")</f>
        <v>3.3084054192908052</v>
      </c>
      <c r="Y19" s="109"/>
      <c r="Z19" s="43"/>
      <c r="AC19" s="18"/>
      <c r="AJ19" s="18"/>
      <c r="AK19" s="18"/>
      <c r="AO19" s="18" t="s">
        <v>121</v>
      </c>
      <c r="AP19" s="18">
        <f xml:space="preserve"> 11 - COUNTIF(AP3:AP16,"")</f>
        <v>0</v>
      </c>
    </row>
    <row r="20" spans="1:42" x14ac:dyDescent="0.25">
      <c r="I20" s="39" t="s">
        <v>118</v>
      </c>
      <c r="J20" s="21"/>
      <c r="K20" s="21"/>
      <c r="L20" s="40">
        <f>IF(SUM(L4,P4,T4,X4,L9,P9,T9,X9,L14,P14,T14,X14)&gt;0,SUM(L4,P4,T4,X4,L9,P9,T9,X9,L14,P14,T14,X14),"")</f>
        <v>153</v>
      </c>
      <c r="M20" s="40">
        <f>IF(SUM(M4,Q4,U4,Y4,M9,Q9,U9,Y9,M14,Q14,U14,Y14)&gt;0,SUM(M4,Q4,U4,Y4,M9,Q9,U9,Y9,M14,Q14,U14,Y14),"")</f>
        <v>1313</v>
      </c>
      <c r="N20" s="41">
        <f>IF(SUM(L20,M20)=0,"",SUM(L20,M20))</f>
        <v>1466</v>
      </c>
      <c r="P20" s="115" t="str">
        <f xml:space="preserve"> IF(SUM($AH18)&gt;0,IF($R$18=0,"","95% Conf. Interv. ="),"")</f>
        <v>95% Conf. Interv. =</v>
      </c>
      <c r="Q20" s="116"/>
      <c r="R20" s="116"/>
      <c r="S20" s="21"/>
      <c r="T20" s="21"/>
      <c r="U20" s="109">
        <f>IF(SUM($AH$18)&gt;0,IF($R$18=0,"",EXP(LN($R$18)-1.96*SQRT($AF$21))),"")</f>
        <v>1.8758959570023848</v>
      </c>
      <c r="V20" s="109"/>
      <c r="W20" s="42" t="str">
        <f>IF(SUM($U$19)&gt;0,"-","")</f>
        <v>-</v>
      </c>
      <c r="X20" s="109">
        <f>IF(SUM($AH$18)&gt;0,IF($R$18=0,"",EXP(LN($R$18)+1.96*SQRT($AF$21))),"")</f>
        <v>3.4765597062374365</v>
      </c>
      <c r="Y20" s="109"/>
      <c r="Z20" s="43"/>
      <c r="AB20" s="18" t="s">
        <v>122</v>
      </c>
      <c r="AC20" s="18"/>
      <c r="AD20" s="18"/>
      <c r="AE20" s="18"/>
      <c r="AF20" s="110">
        <f>IF(SUM(AF18)&gt;0,(SUM(AD18)-SUM(AE18))/SQRT(AF18),"")</f>
        <v>6.0777871223452564</v>
      </c>
      <c r="AG20" s="110"/>
      <c r="AH20" s="110"/>
      <c r="AJ20" s="18"/>
      <c r="AK20" s="18"/>
    </row>
    <row r="21" spans="1:42" ht="13.5" customHeight="1" x14ac:dyDescent="0.25">
      <c r="I21" s="39" t="s">
        <v>78</v>
      </c>
      <c r="J21" s="21"/>
      <c r="K21" s="21"/>
      <c r="L21" s="45">
        <f>IF(SUM(L19,L20)=0,"",SUM(L19,L20))</f>
        <v>235</v>
      </c>
      <c r="M21" s="45">
        <f>IF(SUM(M19,M20)=0,"",SUM(M19,M20))</f>
        <v>1589</v>
      </c>
      <c r="N21" s="46">
        <f>IF(SUM(L21,M21)=0,"",SUM(L21,M21))</f>
        <v>1824</v>
      </c>
      <c r="P21" s="115" t="str">
        <f xml:space="preserve"> IF(SUM($AH18)&gt;0,IF($R$18=0,"","99% Conf. Interv. ="),"")</f>
        <v>99% Conf. Interv. =</v>
      </c>
      <c r="Q21" s="116"/>
      <c r="R21" s="116"/>
      <c r="S21" s="21"/>
      <c r="T21" s="21"/>
      <c r="U21" s="109">
        <f>IF(SUM($AH$18)&gt;0,IF($R$18=0,"",EXP(LN($R$18)-2.575*SQRT($AF$21))),"")</f>
        <v>1.702833141386908</v>
      </c>
      <c r="V21" s="109"/>
      <c r="W21" s="42" t="str">
        <f>IF(SUM($U$19)&gt;0,"-","")</f>
        <v>-</v>
      </c>
      <c r="X21" s="109">
        <f>IF(SUM($AH$18)&gt;0,IF($R$18=0,"",EXP(LN($R$18)+2.575*SQRT($AF$21))),"")</f>
        <v>3.8298903977735015</v>
      </c>
      <c r="Y21" s="109"/>
      <c r="Z21" s="43"/>
      <c r="AB21" s="47" t="s">
        <v>123</v>
      </c>
      <c r="AD21" s="18"/>
      <c r="AF21" s="110">
        <f>IF(SUM(AH18)*SUM(AG18)&gt;0,SUM(AK18)/(2*SUM(AG18)*SUM(AG18)) + SUM(AL18)/(2*SUM(AG18)*SUM(AH18)) + SUM(AM18)/(2*SUM(AH18)*SUM(AH18)),"")</f>
        <v>2.4770650554491711E-2</v>
      </c>
      <c r="AG21" s="110"/>
      <c r="AH21" s="110"/>
    </row>
    <row r="22" spans="1:42" ht="6" customHeight="1" x14ac:dyDescent="0.25">
      <c r="I22" s="39"/>
      <c r="J22" s="21"/>
      <c r="K22" s="21"/>
      <c r="L22" s="21"/>
      <c r="M22" s="21"/>
      <c r="N22" s="43"/>
      <c r="P22" s="48"/>
      <c r="Q22" s="21"/>
      <c r="R22" s="21"/>
      <c r="S22" s="21"/>
      <c r="T22" s="21"/>
      <c r="U22" s="21"/>
      <c r="V22" s="21"/>
      <c r="W22" s="21"/>
      <c r="X22" s="21"/>
      <c r="Y22" s="21"/>
      <c r="Z22" s="43"/>
    </row>
    <row r="23" spans="1:42" x14ac:dyDescent="0.25">
      <c r="I23" s="39"/>
      <c r="J23" s="111" t="str">
        <f>IF(AF18&lt;&gt;"","Crude OR = ","")</f>
        <v xml:space="preserve">Crude OR = </v>
      </c>
      <c r="K23" s="111"/>
      <c r="L23" s="111"/>
      <c r="M23" s="109">
        <f>IF(SUM(AF18)&gt;0,IF(SUM(M19)*SUM(L20)&gt;0,SUM(L19)*SUM(M20)/M19/L20,"infinity"),"")</f>
        <v>2.549635313062423</v>
      </c>
      <c r="N23" s="117"/>
      <c r="P23" s="112"/>
      <c r="Q23" s="113"/>
      <c r="R23" s="113"/>
      <c r="S23" s="50"/>
      <c r="T23" s="50"/>
      <c r="U23" s="114"/>
      <c r="V23" s="114"/>
      <c r="W23" s="51"/>
      <c r="X23" s="51"/>
      <c r="Y23" s="21"/>
      <c r="Z23" s="43"/>
    </row>
    <row r="24" spans="1:42" ht="15.75" thickBot="1" x14ac:dyDescent="0.3">
      <c r="I24" s="52"/>
      <c r="J24" s="53"/>
      <c r="K24" s="53"/>
      <c r="L24" s="53"/>
      <c r="M24" s="53"/>
      <c r="N24" s="54"/>
      <c r="P24" s="106" t="str">
        <f>IF(SUM(AP19)&gt;0,"P-value for homogeneity:","")</f>
        <v/>
      </c>
      <c r="Q24" s="107"/>
      <c r="R24" s="107"/>
      <c r="S24" s="55"/>
      <c r="T24" s="55"/>
      <c r="U24" s="108" t="str">
        <f xml:space="preserve"> IF(SUM(AP19)&gt;0,CHIDIST(AP18,AP19),"")</f>
        <v/>
      </c>
      <c r="V24" s="108"/>
      <c r="W24" s="53"/>
      <c r="X24" s="53"/>
      <c r="Y24" s="53"/>
      <c r="Z24" s="54"/>
    </row>
    <row r="25" spans="1:42" ht="15.75" thickTop="1" x14ac:dyDescent="0.25"/>
    <row r="26" spans="1:42" x14ac:dyDescent="0.25">
      <c r="A26" s="18" t="s">
        <v>124</v>
      </c>
    </row>
    <row r="27" spans="1:42" x14ac:dyDescent="0.25">
      <c r="A27" s="18"/>
      <c r="B27" s="19" t="s">
        <v>99</v>
      </c>
      <c r="C27" s="19" t="s">
        <v>125</v>
      </c>
    </row>
    <row r="28" spans="1:42" x14ac:dyDescent="0.25">
      <c r="A28" s="18" t="s">
        <v>126</v>
      </c>
      <c r="B28" s="18" t="s">
        <v>127</v>
      </c>
      <c r="C28" s="18" t="s">
        <v>128</v>
      </c>
      <c r="G28" s="18" t="s">
        <v>129</v>
      </c>
      <c r="H28" s="18"/>
    </row>
    <row r="29" spans="1:42" x14ac:dyDescent="0.25">
      <c r="A29" s="18">
        <v>2.9</v>
      </c>
      <c r="B29" s="18">
        <f>IF(SUM(AF$18)&gt;0,D29,"")</f>
        <v>3.7312000000000001E-3</v>
      </c>
      <c r="C29" s="18">
        <f xml:space="preserve"> IF(SUM($R$18)&gt;0,EXP(LN($R$18) - A29*SQRT($AF$21)),0.00001)</f>
        <v>1.6179220819035787</v>
      </c>
      <c r="D29" s="18">
        <v>3.7312000000000001E-3</v>
      </c>
      <c r="G29" s="18">
        <v>1</v>
      </c>
      <c r="H29" s="18">
        <v>0</v>
      </c>
    </row>
    <row r="30" spans="1:42" x14ac:dyDescent="0.25">
      <c r="A30" s="18">
        <v>2.8</v>
      </c>
      <c r="B30" s="18">
        <f t="shared" ref="B30:B87" si="4">IF(SUM(AF$18)&gt;0,D30,"")</f>
        <v>5.1098999999999997E-3</v>
      </c>
      <c r="C30" s="18">
        <f t="shared" ref="C30:C58" si="5" xml:space="preserve"> IF(SUM($R$18)&gt;0,EXP(LN($R$18) - A30*SQRT($AF$21)),0.00001)</f>
        <v>1.6435875036535252</v>
      </c>
      <c r="D30" s="18">
        <v>5.1098999999999997E-3</v>
      </c>
      <c r="G30" s="18">
        <v>1</v>
      </c>
      <c r="H30" s="18">
        <v>1</v>
      </c>
    </row>
    <row r="31" spans="1:42" x14ac:dyDescent="0.25">
      <c r="A31" s="18">
        <v>2.7</v>
      </c>
      <c r="B31" s="18">
        <f t="shared" si="4"/>
        <v>6.9335000000000004E-3</v>
      </c>
      <c r="C31" s="18">
        <f t="shared" si="5"/>
        <v>1.6696600611246355</v>
      </c>
      <c r="D31" s="18">
        <v>6.9335000000000004E-3</v>
      </c>
      <c r="L31" s="3" t="s">
        <v>173</v>
      </c>
      <c r="M31" s="3" t="s">
        <v>45</v>
      </c>
    </row>
    <row r="32" spans="1:42" x14ac:dyDescent="0.25">
      <c r="A32" s="18">
        <v>2.6</v>
      </c>
      <c r="B32" s="18">
        <f t="shared" si="4"/>
        <v>9.3220000000000004E-3</v>
      </c>
      <c r="C32" s="18">
        <f t="shared" si="5"/>
        <v>1.6961462127923268</v>
      </c>
      <c r="D32" s="18">
        <v>9.3220000000000004E-3</v>
      </c>
      <c r="M32" t="s">
        <v>63</v>
      </c>
      <c r="P32" t="s">
        <v>174</v>
      </c>
      <c r="Q32" t="s">
        <v>36</v>
      </c>
      <c r="T32" t="s">
        <v>175</v>
      </c>
      <c r="U32" t="s">
        <v>43</v>
      </c>
      <c r="V32" s="70"/>
      <c r="W32" s="70"/>
      <c r="X32" s="70"/>
      <c r="Y32" s="70"/>
    </row>
    <row r="33" spans="1:25" x14ac:dyDescent="0.25">
      <c r="A33" s="18">
        <v>2.5</v>
      </c>
      <c r="B33" s="18">
        <f t="shared" si="4"/>
        <v>1.24189E-2</v>
      </c>
      <c r="C33" s="18">
        <f t="shared" si="5"/>
        <v>1.7230525195841047</v>
      </c>
      <c r="D33" s="18">
        <v>1.24189E-2</v>
      </c>
      <c r="L33" s="3" t="s">
        <v>42</v>
      </c>
      <c r="M33" t="s">
        <v>35</v>
      </c>
      <c r="N33" t="s">
        <v>33</v>
      </c>
      <c r="O33" t="s">
        <v>34</v>
      </c>
      <c r="Q33" t="s">
        <v>35</v>
      </c>
      <c r="R33" t="s">
        <v>33</v>
      </c>
      <c r="S33" t="s">
        <v>34</v>
      </c>
      <c r="V33" s="70"/>
      <c r="W33" s="70"/>
      <c r="X33" s="70"/>
      <c r="Y33" s="70"/>
    </row>
    <row r="34" spans="1:25" x14ac:dyDescent="0.25">
      <c r="A34" s="18">
        <v>2.4</v>
      </c>
      <c r="B34" s="18">
        <f t="shared" si="4"/>
        <v>1.6394700000000002E-2</v>
      </c>
      <c r="C34" s="18">
        <f t="shared" si="5"/>
        <v>1.7503856465047802</v>
      </c>
      <c r="D34" s="18">
        <v>1.6394700000000002E-2</v>
      </c>
      <c r="L34" s="4" t="s">
        <v>0</v>
      </c>
      <c r="M34" s="70">
        <v>34</v>
      </c>
      <c r="N34" s="70">
        <v>15</v>
      </c>
      <c r="O34" s="70">
        <v>33</v>
      </c>
      <c r="P34" s="70">
        <v>82</v>
      </c>
      <c r="Q34" s="70">
        <v>95</v>
      </c>
      <c r="R34" s="70">
        <v>49</v>
      </c>
      <c r="S34" s="70">
        <v>132</v>
      </c>
      <c r="T34" s="70">
        <v>276</v>
      </c>
      <c r="U34" s="70">
        <v>358</v>
      </c>
      <c r="V34" s="70"/>
      <c r="W34" s="70"/>
      <c r="X34" s="70"/>
      <c r="Y34" s="70"/>
    </row>
    <row r="35" spans="1:25" x14ac:dyDescent="0.25">
      <c r="A35" s="18">
        <v>2.2999999999999998</v>
      </c>
      <c r="B35" s="18">
        <f t="shared" si="4"/>
        <v>2.14478E-2</v>
      </c>
      <c r="C35" s="18">
        <f t="shared" si="5"/>
        <v>1.7781523642874695</v>
      </c>
      <c r="D35" s="18">
        <v>2.14478E-2</v>
      </c>
      <c r="L35" s="4" t="s">
        <v>14</v>
      </c>
      <c r="M35" s="70">
        <v>28</v>
      </c>
      <c r="N35" s="70">
        <v>60</v>
      </c>
      <c r="O35" s="70">
        <v>65</v>
      </c>
      <c r="P35" s="70">
        <v>153</v>
      </c>
      <c r="Q35" s="70">
        <v>227</v>
      </c>
      <c r="R35" s="70">
        <v>452</v>
      </c>
      <c r="S35" s="70">
        <v>634</v>
      </c>
      <c r="T35" s="70">
        <v>1313</v>
      </c>
      <c r="U35" s="70">
        <v>1466</v>
      </c>
    </row>
    <row r="36" spans="1:25" x14ac:dyDescent="0.25">
      <c r="A36" s="18">
        <v>2.2000000000000002</v>
      </c>
      <c r="B36" s="18">
        <f t="shared" si="4"/>
        <v>2.7806500000000001E-2</v>
      </c>
      <c r="C36" s="18">
        <f t="shared" si="5"/>
        <v>1.8063595510707835</v>
      </c>
      <c r="D36" s="18">
        <v>2.7806500000000001E-2</v>
      </c>
      <c r="L36" s="4" t="s">
        <v>43</v>
      </c>
      <c r="M36" s="70">
        <v>62</v>
      </c>
      <c r="N36" s="70">
        <v>75</v>
      </c>
      <c r="O36" s="70">
        <v>98</v>
      </c>
      <c r="P36" s="70">
        <v>235</v>
      </c>
      <c r="Q36" s="70">
        <v>322</v>
      </c>
      <c r="R36" s="70">
        <v>501</v>
      </c>
      <c r="S36" s="70">
        <v>766</v>
      </c>
      <c r="T36" s="70">
        <v>1589</v>
      </c>
      <c r="U36" s="70">
        <v>1824</v>
      </c>
    </row>
    <row r="37" spans="1:25" x14ac:dyDescent="0.25">
      <c r="A37" s="18">
        <v>2.1</v>
      </c>
      <c r="B37" s="18">
        <f t="shared" si="4"/>
        <v>3.57284E-2</v>
      </c>
      <c r="C37" s="18">
        <f t="shared" si="5"/>
        <v>1.8350141941026219</v>
      </c>
      <c r="D37" s="18">
        <v>3.57284E-2</v>
      </c>
    </row>
    <row r="38" spans="1:25" x14ac:dyDescent="0.25">
      <c r="A38" s="18">
        <v>2</v>
      </c>
      <c r="B38" s="18">
        <f t="shared" si="4"/>
        <v>4.5499900000000003E-2</v>
      </c>
      <c r="C38" s="18">
        <f t="shared" si="5"/>
        <v>1.8641233914709958</v>
      </c>
      <c r="D38" s="18">
        <v>4.5499900000000003E-2</v>
      </c>
    </row>
    <row r="39" spans="1:25" x14ac:dyDescent="0.25">
      <c r="A39" s="18">
        <v>1.9</v>
      </c>
      <c r="B39" s="18">
        <f t="shared" si="4"/>
        <v>5.7432700000000003E-2</v>
      </c>
      <c r="C39" s="18">
        <f t="shared" si="5"/>
        <v>1.8936943538623077</v>
      </c>
      <c r="D39" s="18">
        <v>5.7432700000000003E-2</v>
      </c>
    </row>
    <row r="40" spans="1:25" x14ac:dyDescent="0.25">
      <c r="A40" s="18">
        <v>1.8</v>
      </c>
      <c r="B40" s="18">
        <f t="shared" si="4"/>
        <v>7.1860300000000002E-2</v>
      </c>
      <c r="C40" s="18">
        <f t="shared" si="5"/>
        <v>1.9237344063475208</v>
      </c>
      <c r="D40" s="18">
        <v>7.1860300000000002E-2</v>
      </c>
    </row>
    <row r="41" spans="1:25" x14ac:dyDescent="0.25">
      <c r="A41" s="18">
        <v>1.7</v>
      </c>
      <c r="B41" s="18">
        <f t="shared" si="4"/>
        <v>8.9130600000000004E-2</v>
      </c>
      <c r="C41" s="18">
        <f t="shared" si="5"/>
        <v>1.9542509901966645</v>
      </c>
      <c r="D41" s="18">
        <v>8.9130600000000004E-2</v>
      </c>
    </row>
    <row r="42" spans="1:25" x14ac:dyDescent="0.25">
      <c r="A42" s="18">
        <v>1.6</v>
      </c>
      <c r="B42" s="18">
        <f t="shared" si="4"/>
        <v>0.10959820000000001</v>
      </c>
      <c r="C42" s="18">
        <f t="shared" si="5"/>
        <v>1.9852516647221248</v>
      </c>
      <c r="D42" s="18">
        <v>0.10959820000000001</v>
      </c>
    </row>
    <row r="43" spans="1:25" x14ac:dyDescent="0.25">
      <c r="A43" s="18">
        <v>1.5</v>
      </c>
      <c r="B43" s="18">
        <f t="shared" si="4"/>
        <v>0.13361400000000001</v>
      </c>
      <c r="C43" s="18">
        <f t="shared" si="5"/>
        <v>2.0167441091511722</v>
      </c>
      <c r="D43" s="18">
        <v>0.13361400000000001</v>
      </c>
    </row>
    <row r="44" spans="1:25" x14ac:dyDescent="0.25">
      <c r="A44" s="18">
        <v>1.4</v>
      </c>
      <c r="B44" s="18">
        <f t="shared" si="4"/>
        <v>0.16151299999999999</v>
      </c>
      <c r="C44" s="18">
        <f t="shared" si="5"/>
        <v>2.0487361245281952</v>
      </c>
      <c r="D44" s="18">
        <v>0.16151299999999999</v>
      </c>
    </row>
    <row r="45" spans="1:25" x14ac:dyDescent="0.25">
      <c r="A45" s="18">
        <v>1.3</v>
      </c>
      <c r="B45" s="18">
        <f t="shared" si="4"/>
        <v>0.19360060000000001</v>
      </c>
      <c r="C45" s="18">
        <f t="shared" si="5"/>
        <v>2.0812356356471127</v>
      </c>
      <c r="D45" s="18">
        <v>0.19360060000000001</v>
      </c>
    </row>
    <row r="46" spans="1:25" x14ac:dyDescent="0.25">
      <c r="A46" s="18">
        <v>1.2</v>
      </c>
      <c r="B46" s="18">
        <f t="shared" si="4"/>
        <v>0.23013900000000001</v>
      </c>
      <c r="C46" s="18">
        <f t="shared" si="5"/>
        <v>2.1142506930144331</v>
      </c>
      <c r="D46" s="18">
        <v>0.23013900000000001</v>
      </c>
    </row>
    <row r="47" spans="1:25" x14ac:dyDescent="0.25">
      <c r="A47" s="18">
        <v>1.1000000000000001</v>
      </c>
      <c r="B47" s="18">
        <f t="shared" si="4"/>
        <v>0.27133180000000001</v>
      </c>
      <c r="C47" s="18">
        <f t="shared" si="5"/>
        <v>2.1477894748434618</v>
      </c>
      <c r="D47" s="18">
        <v>0.27133180000000001</v>
      </c>
    </row>
    <row r="48" spans="1:25" x14ac:dyDescent="0.25">
      <c r="A48" s="18">
        <v>1</v>
      </c>
      <c r="B48" s="18">
        <f t="shared" si="4"/>
        <v>0.31731019999999999</v>
      </c>
      <c r="C48" s="18">
        <f t="shared" si="5"/>
        <v>2.181860289080138</v>
      </c>
      <c r="D48" s="18">
        <v>0.31731019999999999</v>
      </c>
    </row>
    <row r="49" spans="1:4" x14ac:dyDescent="0.25">
      <c r="A49" s="18">
        <v>0.9</v>
      </c>
      <c r="B49" s="18">
        <f t="shared" si="4"/>
        <v>0.36812</v>
      </c>
      <c r="C49" s="18">
        <f t="shared" si="5"/>
        <v>2.2164715754610103</v>
      </c>
      <c r="D49" s="18">
        <v>0.36812</v>
      </c>
    </row>
    <row r="50" spans="1:4" x14ac:dyDescent="0.25">
      <c r="A50" s="18">
        <v>0.8</v>
      </c>
      <c r="B50" s="18">
        <f t="shared" si="4"/>
        <v>0.42371049999999999</v>
      </c>
      <c r="C50" s="18">
        <f t="shared" si="5"/>
        <v>2.2516319076038567</v>
      </c>
      <c r="D50" s="18">
        <v>0.42371049999999999</v>
      </c>
    </row>
    <row r="51" spans="1:4" x14ac:dyDescent="0.25">
      <c r="A51" s="18">
        <v>0.7</v>
      </c>
      <c r="B51" s="18">
        <f t="shared" si="4"/>
        <v>0.4839271</v>
      </c>
      <c r="C51" s="18">
        <f t="shared" si="5"/>
        <v>2.2873499951314695</v>
      </c>
      <c r="D51" s="18">
        <v>0.4839271</v>
      </c>
    </row>
    <row r="52" spans="1:4" x14ac:dyDescent="0.25">
      <c r="A52" s="18">
        <v>0.6</v>
      </c>
      <c r="B52" s="18">
        <f t="shared" si="4"/>
        <v>0.54850600000000005</v>
      </c>
      <c r="C52" s="18">
        <f t="shared" si="5"/>
        <v>2.3236346858291306</v>
      </c>
      <c r="D52" s="18">
        <v>0.54850600000000005</v>
      </c>
    </row>
    <row r="53" spans="1:4" x14ac:dyDescent="0.25">
      <c r="A53" s="18">
        <v>0.5</v>
      </c>
      <c r="B53" s="18">
        <f t="shared" si="4"/>
        <v>0.61707489999999998</v>
      </c>
      <c r="C53" s="18">
        <f t="shared" si="5"/>
        <v>2.3604949678363099</v>
      </c>
      <c r="D53" s="18">
        <v>0.61707489999999998</v>
      </c>
    </row>
    <row r="54" spans="1:4" x14ac:dyDescent="0.25">
      <c r="A54" s="18">
        <v>0.4</v>
      </c>
      <c r="B54" s="18">
        <f t="shared" si="4"/>
        <v>0.68915630000000005</v>
      </c>
      <c r="C54" s="18">
        <f t="shared" si="5"/>
        <v>2.3979399718731336</v>
      </c>
      <c r="D54" s="18">
        <v>0.68915630000000005</v>
      </c>
    </row>
    <row r="55" spans="1:4" x14ac:dyDescent="0.25">
      <c r="A55" s="18">
        <v>0.3</v>
      </c>
      <c r="B55" s="18">
        <f t="shared" si="4"/>
        <v>0.764177</v>
      </c>
      <c r="C55" s="18">
        <f t="shared" si="5"/>
        <v>2.4359789735021664</v>
      </c>
      <c r="D55" s="18">
        <v>0.764177</v>
      </c>
    </row>
    <row r="56" spans="1:4" x14ac:dyDescent="0.25">
      <c r="A56" s="18">
        <v>0.2</v>
      </c>
      <c r="B56" s="18">
        <f t="shared" si="4"/>
        <v>0.84148049999999996</v>
      </c>
      <c r="C56" s="18">
        <f t="shared" si="5"/>
        <v>2.4746213954260803</v>
      </c>
      <c r="D56" s="18">
        <v>0.84148049999999996</v>
      </c>
    </row>
    <row r="57" spans="1:4" x14ac:dyDescent="0.25">
      <c r="A57" s="18">
        <v>0.1</v>
      </c>
      <c r="B57" s="18">
        <f t="shared" si="4"/>
        <v>0.92034419999999995</v>
      </c>
      <c r="C57" s="18">
        <f t="shared" si="5"/>
        <v>2.5138768098217636</v>
      </c>
      <c r="D57" s="18">
        <v>0.92034419999999995</v>
      </c>
    </row>
    <row r="58" spans="1:4" x14ac:dyDescent="0.25">
      <c r="A58" s="18">
        <v>0</v>
      </c>
      <c r="B58" s="18">
        <f t="shared" si="4"/>
        <v>1</v>
      </c>
      <c r="C58" s="18">
        <f t="shared" si="5"/>
        <v>2.5537549407114626</v>
      </c>
      <c r="D58" s="18">
        <v>1</v>
      </c>
    </row>
    <row r="59" spans="1:4" x14ac:dyDescent="0.25">
      <c r="A59" s="18">
        <v>0.1</v>
      </c>
      <c r="B59" s="18">
        <f t="shared" si="4"/>
        <v>0.9203443</v>
      </c>
      <c r="C59" s="18">
        <f>IF(SUM($R$18)&gt;0,EXP(LN($R$18) + A59*SQRT($AF$21)),0.00001)</f>
        <v>2.5942656663715349</v>
      </c>
      <c r="D59" s="18">
        <v>0.9203443</v>
      </c>
    </row>
    <row r="60" spans="1:4" x14ac:dyDescent="0.25">
      <c r="A60" s="18">
        <v>0.2</v>
      </c>
      <c r="B60" s="18">
        <f t="shared" si="4"/>
        <v>0.84148049999999996</v>
      </c>
      <c r="C60" s="18">
        <f t="shared" ref="C60:C87" si="6">IF(SUM($R$18)&gt;0,EXP(LN($R$18) + A60*SQRT($AF$21)),0.00001)</f>
        <v>2.6354190217794131</v>
      </c>
      <c r="D60" s="18">
        <v>0.84148049999999996</v>
      </c>
    </row>
    <row r="61" spans="1:4" x14ac:dyDescent="0.25">
      <c r="A61" s="18">
        <v>0.3</v>
      </c>
      <c r="B61" s="18">
        <f t="shared" si="4"/>
        <v>0.76417710000000005</v>
      </c>
      <c r="C61" s="18">
        <f t="shared" si="6"/>
        <v>2.6772252010993829</v>
      </c>
      <c r="D61" s="18">
        <v>0.76417710000000005</v>
      </c>
    </row>
    <row r="62" spans="1:4" x14ac:dyDescent="0.25">
      <c r="A62" s="18">
        <v>0.4</v>
      </c>
      <c r="B62" s="18">
        <f t="shared" si="4"/>
        <v>0.6891564</v>
      </c>
      <c r="C62" s="18">
        <f t="shared" si="6"/>
        <v>2.7196945602078002</v>
      </c>
      <c r="D62" s="18">
        <v>0.6891564</v>
      </c>
    </row>
    <row r="63" spans="1:4" x14ac:dyDescent="0.25">
      <c r="A63" s="18">
        <v>0.5</v>
      </c>
      <c r="B63" s="18">
        <f t="shared" si="4"/>
        <v>0.61707489999999998</v>
      </c>
      <c r="C63" s="18">
        <f t="shared" si="6"/>
        <v>2.7628376192583581</v>
      </c>
      <c r="D63" s="18">
        <v>0.61707489999999998</v>
      </c>
    </row>
    <row r="64" spans="1:4" x14ac:dyDescent="0.25">
      <c r="A64" s="18">
        <v>0.6</v>
      </c>
      <c r="B64" s="18">
        <f t="shared" si="4"/>
        <v>0.5485061</v>
      </c>
      <c r="C64" s="18">
        <f t="shared" si="6"/>
        <v>2.8066650652880551</v>
      </c>
      <c r="D64" s="18">
        <v>0.5485061</v>
      </c>
    </row>
    <row r="65" spans="1:4" x14ac:dyDescent="0.25">
      <c r="A65" s="18">
        <v>0.7</v>
      </c>
      <c r="B65" s="18">
        <f t="shared" si="4"/>
        <v>0.4839271</v>
      </c>
      <c r="C65" s="18">
        <f t="shared" si="6"/>
        <v>2.8511877548644944</v>
      </c>
      <c r="D65" s="18">
        <v>0.4839271</v>
      </c>
    </row>
    <row r="66" spans="1:4" x14ac:dyDescent="0.25">
      <c r="A66" s="18">
        <v>0.8</v>
      </c>
      <c r="B66" s="18">
        <f t="shared" si="4"/>
        <v>0.42371059999999999</v>
      </c>
      <c r="C66" s="18">
        <f t="shared" si="6"/>
        <v>2.8964167167751835</v>
      </c>
      <c r="D66" s="18">
        <v>0.42371059999999999</v>
      </c>
    </row>
    <row r="67" spans="1:4" x14ac:dyDescent="0.25">
      <c r="A67" s="18">
        <v>0.9</v>
      </c>
      <c r="B67" s="18">
        <f t="shared" si="4"/>
        <v>0.36812</v>
      </c>
      <c r="C67" s="18">
        <f t="shared" si="6"/>
        <v>2.9423631547594948</v>
      </c>
      <c r="D67" s="18">
        <v>0.36812</v>
      </c>
    </row>
    <row r="68" spans="1:4" x14ac:dyDescent="0.25">
      <c r="A68" s="18">
        <v>1</v>
      </c>
      <c r="B68" s="18">
        <f t="shared" si="4"/>
        <v>0.31731019999999999</v>
      </c>
      <c r="C68" s="18">
        <f t="shared" si="6"/>
        <v>2.9890384502839589</v>
      </c>
      <c r="D68" s="18">
        <v>0.31731019999999999</v>
      </c>
    </row>
    <row r="69" spans="1:4" x14ac:dyDescent="0.25">
      <c r="A69" s="18">
        <v>1.1000000000000001</v>
      </c>
      <c r="B69" s="18">
        <f t="shared" si="4"/>
        <v>0.27133180000000001</v>
      </c>
      <c r="C69" s="18">
        <f t="shared" si="6"/>
        <v>3.0364541653615875</v>
      </c>
      <c r="D69" s="18">
        <v>0.27133180000000001</v>
      </c>
    </row>
    <row r="70" spans="1:4" x14ac:dyDescent="0.25">
      <c r="A70" s="18">
        <v>1.2</v>
      </c>
      <c r="B70" s="18">
        <f t="shared" si="4"/>
        <v>0.23013900000000001</v>
      </c>
      <c r="C70" s="18">
        <f t="shared" si="6"/>
        <v>3.0846220454159199</v>
      </c>
      <c r="D70" s="18">
        <v>0.23013900000000001</v>
      </c>
    </row>
    <row r="71" spans="1:4" x14ac:dyDescent="0.25">
      <c r="A71" s="18">
        <v>1.3</v>
      </c>
      <c r="B71" s="18">
        <f t="shared" si="4"/>
        <v>0.19360069999999999</v>
      </c>
      <c r="C71" s="18">
        <f t="shared" si="6"/>
        <v>3.1335540221904976</v>
      </c>
      <c r="D71" s="18">
        <v>0.19360069999999999</v>
      </c>
    </row>
    <row r="72" spans="1:4" x14ac:dyDescent="0.25">
      <c r="A72" s="18">
        <v>1.4</v>
      </c>
      <c r="B72" s="18">
        <f t="shared" si="4"/>
        <v>0.16151299999999999</v>
      </c>
      <c r="C72" s="18">
        <f t="shared" si="6"/>
        <v>3.1832622167044979</v>
      </c>
      <c r="D72" s="18">
        <v>0.16151299999999999</v>
      </c>
    </row>
    <row r="73" spans="1:4" x14ac:dyDescent="0.25">
      <c r="A73" s="18">
        <v>1.5</v>
      </c>
      <c r="B73" s="18">
        <f t="shared" si="4"/>
        <v>0.13361410000000001</v>
      </c>
      <c r="C73" s="18">
        <f t="shared" si="6"/>
        <v>3.2337589422552528</v>
      </c>
      <c r="D73" s="18">
        <v>0.13361410000000001</v>
      </c>
    </row>
    <row r="74" spans="1:4" x14ac:dyDescent="0.25">
      <c r="A74" s="18">
        <v>1.6</v>
      </c>
      <c r="B74" s="18">
        <f t="shared" si="4"/>
        <v>0.10959820000000001</v>
      </c>
      <c r="C74" s="18">
        <f t="shared" si="6"/>
        <v>3.2850567074683914</v>
      </c>
      <c r="D74" s="18">
        <v>0.10959820000000001</v>
      </c>
    </row>
    <row r="75" spans="1:4" x14ac:dyDescent="0.25">
      <c r="A75" s="18">
        <v>1.7</v>
      </c>
      <c r="B75" s="18">
        <f t="shared" si="4"/>
        <v>8.9130600000000004E-2</v>
      </c>
      <c r="C75" s="18">
        <f t="shared" si="6"/>
        <v>3.337168219396375</v>
      </c>
      <c r="D75" s="18">
        <v>8.9130600000000004E-2</v>
      </c>
    </row>
    <row r="76" spans="1:4" x14ac:dyDescent="0.25">
      <c r="A76" s="18">
        <v>1.8</v>
      </c>
      <c r="B76" s="18">
        <f t="shared" si="4"/>
        <v>7.1860300000000002E-2</v>
      </c>
      <c r="C76" s="18">
        <f t="shared" si="6"/>
        <v>3.390106386666182</v>
      </c>
      <c r="D76" s="18">
        <v>7.1860300000000002E-2</v>
      </c>
    </row>
    <row r="77" spans="1:4" x14ac:dyDescent="0.25">
      <c r="A77" s="18">
        <v>1.9</v>
      </c>
      <c r="B77" s="18">
        <f t="shared" si="4"/>
        <v>5.7432700000000003E-2</v>
      </c>
      <c r="C77" s="18">
        <f t="shared" si="6"/>
        <v>3.4438843226769227</v>
      </c>
      <c r="D77" s="18">
        <v>5.7432700000000003E-2</v>
      </c>
    </row>
    <row r="78" spans="1:4" x14ac:dyDescent="0.25">
      <c r="A78" s="18">
        <v>2</v>
      </c>
      <c r="B78" s="18">
        <f t="shared" si="4"/>
        <v>4.5499900000000003E-2</v>
      </c>
      <c r="C78" s="18">
        <f t="shared" si="6"/>
        <v>3.4985153488481813</v>
      </c>
      <c r="D78" s="18">
        <v>4.5499900000000003E-2</v>
      </c>
    </row>
    <row r="79" spans="1:4" x14ac:dyDescent="0.25">
      <c r="A79" s="18">
        <v>2.1</v>
      </c>
      <c r="B79" s="18">
        <f t="shared" si="4"/>
        <v>3.5728500000000003E-2</v>
      </c>
      <c r="C79" s="18">
        <f t="shared" si="6"/>
        <v>3.5540129979198878</v>
      </c>
      <c r="D79" s="18">
        <v>3.5728500000000003E-2</v>
      </c>
    </row>
    <row r="80" spans="1:4" x14ac:dyDescent="0.25">
      <c r="A80" s="18">
        <v>2.2000000000000002</v>
      </c>
      <c r="B80" s="18">
        <f t="shared" si="4"/>
        <v>2.7806500000000001E-2</v>
      </c>
      <c r="C80" s="18">
        <f t="shared" si="6"/>
        <v>3.6103910173045337</v>
      </c>
      <c r="D80" s="18">
        <v>2.7806500000000001E-2</v>
      </c>
    </row>
    <row r="81" spans="1:4" x14ac:dyDescent="0.25">
      <c r="A81" s="18">
        <v>2.2999999999999998</v>
      </c>
      <c r="B81" s="18">
        <f t="shared" si="4"/>
        <v>2.14478E-2</v>
      </c>
      <c r="C81" s="18">
        <f t="shared" si="6"/>
        <v>3.6676633724925631</v>
      </c>
      <c r="D81" s="18">
        <v>2.14478E-2</v>
      </c>
    </row>
    <row r="82" spans="1:4" x14ac:dyDescent="0.25">
      <c r="A82" s="18">
        <v>2.4</v>
      </c>
      <c r="B82" s="18">
        <f t="shared" si="4"/>
        <v>1.6394700000000002E-2</v>
      </c>
      <c r="C82" s="18">
        <f t="shared" si="6"/>
        <v>3.7258442505117948</v>
      </c>
      <c r="D82" s="18">
        <v>1.6394700000000002E-2</v>
      </c>
    </row>
    <row r="83" spans="1:4" x14ac:dyDescent="0.25">
      <c r="A83" s="18">
        <v>2.5</v>
      </c>
      <c r="B83" s="18">
        <f t="shared" si="4"/>
        <v>1.24189E-2</v>
      </c>
      <c r="C83" s="18">
        <f t="shared" si="6"/>
        <v>3.7849480634417043</v>
      </c>
      <c r="D83" s="18">
        <v>1.24189E-2</v>
      </c>
    </row>
    <row r="84" spans="1:4" x14ac:dyDescent="0.25">
      <c r="A84" s="18">
        <v>2.6</v>
      </c>
      <c r="B84" s="18">
        <f t="shared" si="4"/>
        <v>9.3220000000000004E-3</v>
      </c>
      <c r="C84" s="18">
        <f t="shared" si="6"/>
        <v>3.8449894519834689</v>
      </c>
      <c r="D84" s="18">
        <v>9.3220000000000004E-3</v>
      </c>
    </row>
    <row r="85" spans="1:4" x14ac:dyDescent="0.25">
      <c r="A85" s="18">
        <v>2.7</v>
      </c>
      <c r="B85" s="18">
        <f t="shared" si="4"/>
        <v>6.9335000000000004E-3</v>
      </c>
      <c r="C85" s="18">
        <f t="shared" si="6"/>
        <v>3.9059832890866413</v>
      </c>
      <c r="D85" s="18">
        <v>6.9335000000000004E-3</v>
      </c>
    </row>
    <row r="86" spans="1:4" x14ac:dyDescent="0.25">
      <c r="A86" s="18">
        <v>2.8</v>
      </c>
      <c r="B86" s="18">
        <f t="shared" si="4"/>
        <v>5.1098999999999997E-3</v>
      </c>
      <c r="C86" s="18">
        <f t="shared" si="6"/>
        <v>3.9679446836333452</v>
      </c>
      <c r="D86" s="18">
        <v>5.1098999999999997E-3</v>
      </c>
    </row>
    <row r="87" spans="1:4" x14ac:dyDescent="0.25">
      <c r="A87" s="18">
        <v>2.9</v>
      </c>
      <c r="B87" s="18">
        <f t="shared" si="4"/>
        <v>3.7312000000000001E-3</v>
      </c>
      <c r="C87" s="18">
        <f t="shared" si="6"/>
        <v>4.0308889841809261</v>
      </c>
      <c r="D87" s="18">
        <v>3.7312000000000001E-3</v>
      </c>
    </row>
  </sheetData>
  <mergeCells count="32">
    <mergeCell ref="M16:N16"/>
    <mergeCell ref="Q16:R16"/>
    <mergeCell ref="R18:T18"/>
    <mergeCell ref="M6:N6"/>
    <mergeCell ref="Q6:R6"/>
    <mergeCell ref="M11:N11"/>
    <mergeCell ref="Q11:R11"/>
    <mergeCell ref="I18:N18"/>
    <mergeCell ref="P18:Q18"/>
    <mergeCell ref="AF20:AH20"/>
    <mergeCell ref="U6:V6"/>
    <mergeCell ref="Y6:Z6"/>
    <mergeCell ref="U11:V11"/>
    <mergeCell ref="Y11:Z11"/>
    <mergeCell ref="U16:V16"/>
    <mergeCell ref="Y16:Z16"/>
    <mergeCell ref="J23:L23"/>
    <mergeCell ref="P23:R23"/>
    <mergeCell ref="U23:V23"/>
    <mergeCell ref="U19:V19"/>
    <mergeCell ref="X19:Y19"/>
    <mergeCell ref="P20:R20"/>
    <mergeCell ref="U20:V20"/>
    <mergeCell ref="X20:Y20"/>
    <mergeCell ref="M23:N23"/>
    <mergeCell ref="P21:R21"/>
    <mergeCell ref="P19:R19"/>
    <mergeCell ref="P24:R24"/>
    <mergeCell ref="U24:V24"/>
    <mergeCell ref="U21:V21"/>
    <mergeCell ref="X21:Y21"/>
    <mergeCell ref="AF21:AH21"/>
  </mergeCells>
  <pageMargins left="0.7" right="0.7" top="0.75" bottom="0.75" header="0.3" footer="0.3"/>
  <pageSetup paperSize="9" orientation="portrait" r:id="rId3"/>
  <drawing r:id="rId4"/>
  <extLst>
    <ext xmlns:x14="http://schemas.microsoft.com/office/spreadsheetml/2009/9/main" uri="{CCE6A557-97BC-4b89-ADB6-D9C93CAAB3DF}">
      <x14:dataValidations xmlns:xm="http://schemas.microsoft.com/office/excel/2006/main" count="4">
        <x14:dataValidation type="whole" operator="greaterThanOrEqual" allowBlank="1" showInputMessage="1" showErrorMessage="1" errorTitle="Invalid Entry" error="Enter a whole number_x000a_greater than or equal to zero" promptTitle="ENTER:" prompt="Exposed Cases">
          <x14:formula1>
            <xm:f>0</xm:f>
          </x14:formula1>
          <xm:sqref>X13 JT13 TP13 ADL13 ANH13 AXD13 BGZ13 BQV13 CAR13 CKN13 CUJ13 DEF13 DOB13 DXX13 EHT13 ERP13 FBL13 FLH13 FVD13 GEZ13 GOV13 GYR13 HIN13 HSJ13 ICF13 IMB13 IVX13 JFT13 JPP13 JZL13 KJH13 KTD13 LCZ13 LMV13 LWR13 MGN13 MQJ13 NAF13 NKB13 NTX13 ODT13 ONP13 OXL13 PHH13 PRD13 QAZ13 QKV13 QUR13 REN13 ROJ13 RYF13 SIB13 SRX13 TBT13 TLP13 TVL13 UFH13 UPD13 UYZ13 VIV13 VSR13 WCN13 WMJ13 WWF13 X65549 JT65549 TP65549 ADL65549 ANH65549 AXD65549 BGZ65549 BQV65549 CAR65549 CKN65549 CUJ65549 DEF65549 DOB65549 DXX65549 EHT65549 ERP65549 FBL65549 FLH65549 FVD65549 GEZ65549 GOV65549 GYR65549 HIN65549 HSJ65549 ICF65549 IMB65549 IVX65549 JFT65549 JPP65549 JZL65549 KJH65549 KTD65549 LCZ65549 LMV65549 LWR65549 MGN65549 MQJ65549 NAF65549 NKB65549 NTX65549 ODT65549 ONP65549 OXL65549 PHH65549 PRD65549 QAZ65549 QKV65549 QUR65549 REN65549 ROJ65549 RYF65549 SIB65549 SRX65549 TBT65549 TLP65549 TVL65549 UFH65549 UPD65549 UYZ65549 VIV65549 VSR65549 WCN65549 WMJ65549 WWF65549 X131085 JT131085 TP131085 ADL131085 ANH131085 AXD131085 BGZ131085 BQV131085 CAR131085 CKN131085 CUJ131085 DEF131085 DOB131085 DXX131085 EHT131085 ERP131085 FBL131085 FLH131085 FVD131085 GEZ131085 GOV131085 GYR131085 HIN131085 HSJ131085 ICF131085 IMB131085 IVX131085 JFT131085 JPP131085 JZL131085 KJH131085 KTD131085 LCZ131085 LMV131085 LWR131085 MGN131085 MQJ131085 NAF131085 NKB131085 NTX131085 ODT131085 ONP131085 OXL131085 PHH131085 PRD131085 QAZ131085 QKV131085 QUR131085 REN131085 ROJ131085 RYF131085 SIB131085 SRX131085 TBT131085 TLP131085 TVL131085 UFH131085 UPD131085 UYZ131085 VIV131085 VSR131085 WCN131085 WMJ131085 WWF131085 X196621 JT196621 TP196621 ADL196621 ANH196621 AXD196621 BGZ196621 BQV196621 CAR196621 CKN196621 CUJ196621 DEF196621 DOB196621 DXX196621 EHT196621 ERP196621 FBL196621 FLH196621 FVD196621 GEZ196621 GOV196621 GYR196621 HIN196621 HSJ196621 ICF196621 IMB196621 IVX196621 JFT196621 JPP196621 JZL196621 KJH196621 KTD196621 LCZ196621 LMV196621 LWR196621 MGN196621 MQJ196621 NAF196621 NKB196621 NTX196621 ODT196621 ONP196621 OXL196621 PHH196621 PRD196621 QAZ196621 QKV196621 QUR196621 REN196621 ROJ196621 RYF196621 SIB196621 SRX196621 TBT196621 TLP196621 TVL196621 UFH196621 UPD196621 UYZ196621 VIV196621 VSR196621 WCN196621 WMJ196621 WWF196621 X262157 JT262157 TP262157 ADL262157 ANH262157 AXD262157 BGZ262157 BQV262157 CAR262157 CKN262157 CUJ262157 DEF262157 DOB262157 DXX262157 EHT262157 ERP262157 FBL262157 FLH262157 FVD262157 GEZ262157 GOV262157 GYR262157 HIN262157 HSJ262157 ICF262157 IMB262157 IVX262157 JFT262157 JPP262157 JZL262157 KJH262157 KTD262157 LCZ262157 LMV262157 LWR262157 MGN262157 MQJ262157 NAF262157 NKB262157 NTX262157 ODT262157 ONP262157 OXL262157 PHH262157 PRD262157 QAZ262157 QKV262157 QUR262157 REN262157 ROJ262157 RYF262157 SIB262157 SRX262157 TBT262157 TLP262157 TVL262157 UFH262157 UPD262157 UYZ262157 VIV262157 VSR262157 WCN262157 WMJ262157 WWF262157 X327693 JT327693 TP327693 ADL327693 ANH327693 AXD327693 BGZ327693 BQV327693 CAR327693 CKN327693 CUJ327693 DEF327693 DOB327693 DXX327693 EHT327693 ERP327693 FBL327693 FLH327693 FVD327693 GEZ327693 GOV327693 GYR327693 HIN327693 HSJ327693 ICF327693 IMB327693 IVX327693 JFT327693 JPP327693 JZL327693 KJH327693 KTD327693 LCZ327693 LMV327693 LWR327693 MGN327693 MQJ327693 NAF327693 NKB327693 NTX327693 ODT327693 ONP327693 OXL327693 PHH327693 PRD327693 QAZ327693 QKV327693 QUR327693 REN327693 ROJ327693 RYF327693 SIB327693 SRX327693 TBT327693 TLP327693 TVL327693 UFH327693 UPD327693 UYZ327693 VIV327693 VSR327693 WCN327693 WMJ327693 WWF327693 X393229 JT393229 TP393229 ADL393229 ANH393229 AXD393229 BGZ393229 BQV393229 CAR393229 CKN393229 CUJ393229 DEF393229 DOB393229 DXX393229 EHT393229 ERP393229 FBL393229 FLH393229 FVD393229 GEZ393229 GOV393229 GYR393229 HIN393229 HSJ393229 ICF393229 IMB393229 IVX393229 JFT393229 JPP393229 JZL393229 KJH393229 KTD393229 LCZ393229 LMV393229 LWR393229 MGN393229 MQJ393229 NAF393229 NKB393229 NTX393229 ODT393229 ONP393229 OXL393229 PHH393229 PRD393229 QAZ393229 QKV393229 QUR393229 REN393229 ROJ393229 RYF393229 SIB393229 SRX393229 TBT393229 TLP393229 TVL393229 UFH393229 UPD393229 UYZ393229 VIV393229 VSR393229 WCN393229 WMJ393229 WWF393229 X458765 JT458765 TP458765 ADL458765 ANH458765 AXD458765 BGZ458765 BQV458765 CAR458765 CKN458765 CUJ458765 DEF458765 DOB458765 DXX458765 EHT458765 ERP458765 FBL458765 FLH458765 FVD458765 GEZ458765 GOV458765 GYR458765 HIN458765 HSJ458765 ICF458765 IMB458765 IVX458765 JFT458765 JPP458765 JZL458765 KJH458765 KTD458765 LCZ458765 LMV458765 LWR458765 MGN458765 MQJ458765 NAF458765 NKB458765 NTX458765 ODT458765 ONP458765 OXL458765 PHH458765 PRD458765 QAZ458765 QKV458765 QUR458765 REN458765 ROJ458765 RYF458765 SIB458765 SRX458765 TBT458765 TLP458765 TVL458765 UFH458765 UPD458765 UYZ458765 VIV458765 VSR458765 WCN458765 WMJ458765 WWF458765 X524301 JT524301 TP524301 ADL524301 ANH524301 AXD524301 BGZ524301 BQV524301 CAR524301 CKN524301 CUJ524301 DEF524301 DOB524301 DXX524301 EHT524301 ERP524301 FBL524301 FLH524301 FVD524301 GEZ524301 GOV524301 GYR524301 HIN524301 HSJ524301 ICF524301 IMB524301 IVX524301 JFT524301 JPP524301 JZL524301 KJH524301 KTD524301 LCZ524301 LMV524301 LWR524301 MGN524301 MQJ524301 NAF524301 NKB524301 NTX524301 ODT524301 ONP524301 OXL524301 PHH524301 PRD524301 QAZ524301 QKV524301 QUR524301 REN524301 ROJ524301 RYF524301 SIB524301 SRX524301 TBT524301 TLP524301 TVL524301 UFH524301 UPD524301 UYZ524301 VIV524301 VSR524301 WCN524301 WMJ524301 WWF524301 X589837 JT589837 TP589837 ADL589837 ANH589837 AXD589837 BGZ589837 BQV589837 CAR589837 CKN589837 CUJ589837 DEF589837 DOB589837 DXX589837 EHT589837 ERP589837 FBL589837 FLH589837 FVD589837 GEZ589837 GOV589837 GYR589837 HIN589837 HSJ589837 ICF589837 IMB589837 IVX589837 JFT589837 JPP589837 JZL589837 KJH589837 KTD589837 LCZ589837 LMV589837 LWR589837 MGN589837 MQJ589837 NAF589837 NKB589837 NTX589837 ODT589837 ONP589837 OXL589837 PHH589837 PRD589837 QAZ589837 QKV589837 QUR589837 REN589837 ROJ589837 RYF589837 SIB589837 SRX589837 TBT589837 TLP589837 TVL589837 UFH589837 UPD589837 UYZ589837 VIV589837 VSR589837 WCN589837 WMJ589837 WWF589837 X655373 JT655373 TP655373 ADL655373 ANH655373 AXD655373 BGZ655373 BQV655373 CAR655373 CKN655373 CUJ655373 DEF655373 DOB655373 DXX655373 EHT655373 ERP655373 FBL655373 FLH655373 FVD655373 GEZ655373 GOV655373 GYR655373 HIN655373 HSJ655373 ICF655373 IMB655373 IVX655373 JFT655373 JPP655373 JZL655373 KJH655373 KTD655373 LCZ655373 LMV655373 LWR655373 MGN655373 MQJ655373 NAF655373 NKB655373 NTX655373 ODT655373 ONP655373 OXL655373 PHH655373 PRD655373 QAZ655373 QKV655373 QUR655373 REN655373 ROJ655373 RYF655373 SIB655373 SRX655373 TBT655373 TLP655373 TVL655373 UFH655373 UPD655373 UYZ655373 VIV655373 VSR655373 WCN655373 WMJ655373 WWF655373 X720909 JT720909 TP720909 ADL720909 ANH720909 AXD720909 BGZ720909 BQV720909 CAR720909 CKN720909 CUJ720909 DEF720909 DOB720909 DXX720909 EHT720909 ERP720909 FBL720909 FLH720909 FVD720909 GEZ720909 GOV720909 GYR720909 HIN720909 HSJ720909 ICF720909 IMB720909 IVX720909 JFT720909 JPP720909 JZL720909 KJH720909 KTD720909 LCZ720909 LMV720909 LWR720909 MGN720909 MQJ720909 NAF720909 NKB720909 NTX720909 ODT720909 ONP720909 OXL720909 PHH720909 PRD720909 QAZ720909 QKV720909 QUR720909 REN720909 ROJ720909 RYF720909 SIB720909 SRX720909 TBT720909 TLP720909 TVL720909 UFH720909 UPD720909 UYZ720909 VIV720909 VSR720909 WCN720909 WMJ720909 WWF720909 X786445 JT786445 TP786445 ADL786445 ANH786445 AXD786445 BGZ786445 BQV786445 CAR786445 CKN786445 CUJ786445 DEF786445 DOB786445 DXX786445 EHT786445 ERP786445 FBL786445 FLH786445 FVD786445 GEZ786445 GOV786445 GYR786445 HIN786445 HSJ786445 ICF786445 IMB786445 IVX786445 JFT786445 JPP786445 JZL786445 KJH786445 KTD786445 LCZ786445 LMV786445 LWR786445 MGN786445 MQJ786445 NAF786445 NKB786445 NTX786445 ODT786445 ONP786445 OXL786445 PHH786445 PRD786445 QAZ786445 QKV786445 QUR786445 REN786445 ROJ786445 RYF786445 SIB786445 SRX786445 TBT786445 TLP786445 TVL786445 UFH786445 UPD786445 UYZ786445 VIV786445 VSR786445 WCN786445 WMJ786445 WWF786445 X851981 JT851981 TP851981 ADL851981 ANH851981 AXD851981 BGZ851981 BQV851981 CAR851981 CKN851981 CUJ851981 DEF851981 DOB851981 DXX851981 EHT851981 ERP851981 FBL851981 FLH851981 FVD851981 GEZ851981 GOV851981 GYR851981 HIN851981 HSJ851981 ICF851981 IMB851981 IVX851981 JFT851981 JPP851981 JZL851981 KJH851981 KTD851981 LCZ851981 LMV851981 LWR851981 MGN851981 MQJ851981 NAF851981 NKB851981 NTX851981 ODT851981 ONP851981 OXL851981 PHH851981 PRD851981 QAZ851981 QKV851981 QUR851981 REN851981 ROJ851981 RYF851981 SIB851981 SRX851981 TBT851981 TLP851981 TVL851981 UFH851981 UPD851981 UYZ851981 VIV851981 VSR851981 WCN851981 WMJ851981 WWF851981 X917517 JT917517 TP917517 ADL917517 ANH917517 AXD917517 BGZ917517 BQV917517 CAR917517 CKN917517 CUJ917517 DEF917517 DOB917517 DXX917517 EHT917517 ERP917517 FBL917517 FLH917517 FVD917517 GEZ917517 GOV917517 GYR917517 HIN917517 HSJ917517 ICF917517 IMB917517 IVX917517 JFT917517 JPP917517 JZL917517 KJH917517 KTD917517 LCZ917517 LMV917517 LWR917517 MGN917517 MQJ917517 NAF917517 NKB917517 NTX917517 ODT917517 ONP917517 OXL917517 PHH917517 PRD917517 QAZ917517 QKV917517 QUR917517 REN917517 ROJ917517 RYF917517 SIB917517 SRX917517 TBT917517 TLP917517 TVL917517 UFH917517 UPD917517 UYZ917517 VIV917517 VSR917517 WCN917517 WMJ917517 WWF917517 X983053 JT983053 TP983053 ADL983053 ANH983053 AXD983053 BGZ983053 BQV983053 CAR983053 CKN983053 CUJ983053 DEF983053 DOB983053 DXX983053 EHT983053 ERP983053 FBL983053 FLH983053 FVD983053 GEZ983053 GOV983053 GYR983053 HIN983053 HSJ983053 ICF983053 IMB983053 IVX983053 JFT983053 JPP983053 JZL983053 KJH983053 KTD983053 LCZ983053 LMV983053 LWR983053 MGN983053 MQJ983053 NAF983053 NKB983053 NTX983053 ODT983053 ONP983053 OXL983053 PHH983053 PRD983053 QAZ983053 QKV983053 QUR983053 REN983053 ROJ983053 RYF983053 SIB983053 SRX983053 TBT983053 TLP983053 TVL983053 UFH983053 UPD983053 UYZ983053 VIV983053 VSR983053 WCN983053 WMJ983053 WWF983053 L13 JH13 TD13 ACZ13 AMV13 AWR13 BGN13 BQJ13 CAF13 CKB13 CTX13 DDT13 DNP13 DXL13 EHH13 ERD13 FAZ13 FKV13 FUR13 GEN13 GOJ13 GYF13 HIB13 HRX13 IBT13 ILP13 IVL13 JFH13 JPD13 JYZ13 KIV13 KSR13 LCN13 LMJ13 LWF13 MGB13 MPX13 MZT13 NJP13 NTL13 ODH13 OND13 OWZ13 PGV13 PQR13 QAN13 QKJ13 QUF13 REB13 RNX13 RXT13 SHP13 SRL13 TBH13 TLD13 TUZ13 UEV13 UOR13 UYN13 VIJ13 VSF13 WCB13 WLX13 WVT13 L65549 JH65549 TD65549 ACZ65549 AMV65549 AWR65549 BGN65549 BQJ65549 CAF65549 CKB65549 CTX65549 DDT65549 DNP65549 DXL65549 EHH65549 ERD65549 FAZ65549 FKV65549 FUR65549 GEN65549 GOJ65549 GYF65549 HIB65549 HRX65549 IBT65549 ILP65549 IVL65549 JFH65549 JPD65549 JYZ65549 KIV65549 KSR65549 LCN65549 LMJ65549 LWF65549 MGB65549 MPX65549 MZT65549 NJP65549 NTL65549 ODH65549 OND65549 OWZ65549 PGV65549 PQR65549 QAN65549 QKJ65549 QUF65549 REB65549 RNX65549 RXT65549 SHP65549 SRL65549 TBH65549 TLD65549 TUZ65549 UEV65549 UOR65549 UYN65549 VIJ65549 VSF65549 WCB65549 WLX65549 WVT65549 L131085 JH131085 TD131085 ACZ131085 AMV131085 AWR131085 BGN131085 BQJ131085 CAF131085 CKB131085 CTX131085 DDT131085 DNP131085 DXL131085 EHH131085 ERD131085 FAZ131085 FKV131085 FUR131085 GEN131085 GOJ131085 GYF131085 HIB131085 HRX131085 IBT131085 ILP131085 IVL131085 JFH131085 JPD131085 JYZ131085 KIV131085 KSR131085 LCN131085 LMJ131085 LWF131085 MGB131085 MPX131085 MZT131085 NJP131085 NTL131085 ODH131085 OND131085 OWZ131085 PGV131085 PQR131085 QAN131085 QKJ131085 QUF131085 REB131085 RNX131085 RXT131085 SHP131085 SRL131085 TBH131085 TLD131085 TUZ131085 UEV131085 UOR131085 UYN131085 VIJ131085 VSF131085 WCB131085 WLX131085 WVT131085 L196621 JH196621 TD196621 ACZ196621 AMV196621 AWR196621 BGN196621 BQJ196621 CAF196621 CKB196621 CTX196621 DDT196621 DNP196621 DXL196621 EHH196621 ERD196621 FAZ196621 FKV196621 FUR196621 GEN196621 GOJ196621 GYF196621 HIB196621 HRX196621 IBT196621 ILP196621 IVL196621 JFH196621 JPD196621 JYZ196621 KIV196621 KSR196621 LCN196621 LMJ196621 LWF196621 MGB196621 MPX196621 MZT196621 NJP196621 NTL196621 ODH196621 OND196621 OWZ196621 PGV196621 PQR196621 QAN196621 QKJ196621 QUF196621 REB196621 RNX196621 RXT196621 SHP196621 SRL196621 TBH196621 TLD196621 TUZ196621 UEV196621 UOR196621 UYN196621 VIJ196621 VSF196621 WCB196621 WLX196621 WVT196621 L262157 JH262157 TD262157 ACZ262157 AMV262157 AWR262157 BGN262157 BQJ262157 CAF262157 CKB262157 CTX262157 DDT262157 DNP262157 DXL262157 EHH262157 ERD262157 FAZ262157 FKV262157 FUR262157 GEN262157 GOJ262157 GYF262157 HIB262157 HRX262157 IBT262157 ILP262157 IVL262157 JFH262157 JPD262157 JYZ262157 KIV262157 KSR262157 LCN262157 LMJ262157 LWF262157 MGB262157 MPX262157 MZT262157 NJP262157 NTL262157 ODH262157 OND262157 OWZ262157 PGV262157 PQR262157 QAN262157 QKJ262157 QUF262157 REB262157 RNX262157 RXT262157 SHP262157 SRL262157 TBH262157 TLD262157 TUZ262157 UEV262157 UOR262157 UYN262157 VIJ262157 VSF262157 WCB262157 WLX262157 WVT262157 L327693 JH327693 TD327693 ACZ327693 AMV327693 AWR327693 BGN327693 BQJ327693 CAF327693 CKB327693 CTX327693 DDT327693 DNP327693 DXL327693 EHH327693 ERD327693 FAZ327693 FKV327693 FUR327693 GEN327693 GOJ327693 GYF327693 HIB327693 HRX327693 IBT327693 ILP327693 IVL327693 JFH327693 JPD327693 JYZ327693 KIV327693 KSR327693 LCN327693 LMJ327693 LWF327693 MGB327693 MPX327693 MZT327693 NJP327693 NTL327693 ODH327693 OND327693 OWZ327693 PGV327693 PQR327693 QAN327693 QKJ327693 QUF327693 REB327693 RNX327693 RXT327693 SHP327693 SRL327693 TBH327693 TLD327693 TUZ327693 UEV327693 UOR327693 UYN327693 VIJ327693 VSF327693 WCB327693 WLX327693 WVT327693 L393229 JH393229 TD393229 ACZ393229 AMV393229 AWR393229 BGN393229 BQJ393229 CAF393229 CKB393229 CTX393229 DDT393229 DNP393229 DXL393229 EHH393229 ERD393229 FAZ393229 FKV393229 FUR393229 GEN393229 GOJ393229 GYF393229 HIB393229 HRX393229 IBT393229 ILP393229 IVL393229 JFH393229 JPD393229 JYZ393229 KIV393229 KSR393229 LCN393229 LMJ393229 LWF393229 MGB393229 MPX393229 MZT393229 NJP393229 NTL393229 ODH393229 OND393229 OWZ393229 PGV393229 PQR393229 QAN393229 QKJ393229 QUF393229 REB393229 RNX393229 RXT393229 SHP393229 SRL393229 TBH393229 TLD393229 TUZ393229 UEV393229 UOR393229 UYN393229 VIJ393229 VSF393229 WCB393229 WLX393229 WVT393229 L458765 JH458765 TD458765 ACZ458765 AMV458765 AWR458765 BGN458765 BQJ458765 CAF458765 CKB458765 CTX458765 DDT458765 DNP458765 DXL458765 EHH458765 ERD458765 FAZ458765 FKV458765 FUR458765 GEN458765 GOJ458765 GYF458765 HIB458765 HRX458765 IBT458765 ILP458765 IVL458765 JFH458765 JPD458765 JYZ458765 KIV458765 KSR458765 LCN458765 LMJ458765 LWF458765 MGB458765 MPX458765 MZT458765 NJP458765 NTL458765 ODH458765 OND458765 OWZ458765 PGV458765 PQR458765 QAN458765 QKJ458765 QUF458765 REB458765 RNX458765 RXT458765 SHP458765 SRL458765 TBH458765 TLD458765 TUZ458765 UEV458765 UOR458765 UYN458765 VIJ458765 VSF458765 WCB458765 WLX458765 WVT458765 L524301 JH524301 TD524301 ACZ524301 AMV524301 AWR524301 BGN524301 BQJ524301 CAF524301 CKB524301 CTX524301 DDT524301 DNP524301 DXL524301 EHH524301 ERD524301 FAZ524301 FKV524301 FUR524301 GEN524301 GOJ524301 GYF524301 HIB524301 HRX524301 IBT524301 ILP524301 IVL524301 JFH524301 JPD524301 JYZ524301 KIV524301 KSR524301 LCN524301 LMJ524301 LWF524301 MGB524301 MPX524301 MZT524301 NJP524301 NTL524301 ODH524301 OND524301 OWZ524301 PGV524301 PQR524301 QAN524301 QKJ524301 QUF524301 REB524301 RNX524301 RXT524301 SHP524301 SRL524301 TBH524301 TLD524301 TUZ524301 UEV524301 UOR524301 UYN524301 VIJ524301 VSF524301 WCB524301 WLX524301 WVT524301 L589837 JH589837 TD589837 ACZ589837 AMV589837 AWR589837 BGN589837 BQJ589837 CAF589837 CKB589837 CTX589837 DDT589837 DNP589837 DXL589837 EHH589837 ERD589837 FAZ589837 FKV589837 FUR589837 GEN589837 GOJ589837 GYF589837 HIB589837 HRX589837 IBT589837 ILP589837 IVL589837 JFH589837 JPD589837 JYZ589837 KIV589837 KSR589837 LCN589837 LMJ589837 LWF589837 MGB589837 MPX589837 MZT589837 NJP589837 NTL589837 ODH589837 OND589837 OWZ589837 PGV589837 PQR589837 QAN589837 QKJ589837 QUF589837 REB589837 RNX589837 RXT589837 SHP589837 SRL589837 TBH589837 TLD589837 TUZ589837 UEV589837 UOR589837 UYN589837 VIJ589837 VSF589837 WCB589837 WLX589837 WVT589837 L655373 JH655373 TD655373 ACZ655373 AMV655373 AWR655373 BGN655373 BQJ655373 CAF655373 CKB655373 CTX655373 DDT655373 DNP655373 DXL655373 EHH655373 ERD655373 FAZ655373 FKV655373 FUR655373 GEN655373 GOJ655373 GYF655373 HIB655373 HRX655373 IBT655373 ILP655373 IVL655373 JFH655373 JPD655373 JYZ655373 KIV655373 KSR655373 LCN655373 LMJ655373 LWF655373 MGB655373 MPX655373 MZT655373 NJP655373 NTL655373 ODH655373 OND655373 OWZ655373 PGV655373 PQR655373 QAN655373 QKJ655373 QUF655373 REB655373 RNX655373 RXT655373 SHP655373 SRL655373 TBH655373 TLD655373 TUZ655373 UEV655373 UOR655373 UYN655373 VIJ655373 VSF655373 WCB655373 WLX655373 WVT655373 L720909 JH720909 TD720909 ACZ720909 AMV720909 AWR720909 BGN720909 BQJ720909 CAF720909 CKB720909 CTX720909 DDT720909 DNP720909 DXL720909 EHH720909 ERD720909 FAZ720909 FKV720909 FUR720909 GEN720909 GOJ720909 GYF720909 HIB720909 HRX720909 IBT720909 ILP720909 IVL720909 JFH720909 JPD720909 JYZ720909 KIV720909 KSR720909 LCN720909 LMJ720909 LWF720909 MGB720909 MPX720909 MZT720909 NJP720909 NTL720909 ODH720909 OND720909 OWZ720909 PGV720909 PQR720909 QAN720909 QKJ720909 QUF720909 REB720909 RNX720909 RXT720909 SHP720909 SRL720909 TBH720909 TLD720909 TUZ720909 UEV720909 UOR720909 UYN720909 VIJ720909 VSF720909 WCB720909 WLX720909 WVT720909 L786445 JH786445 TD786445 ACZ786445 AMV786445 AWR786445 BGN786445 BQJ786445 CAF786445 CKB786445 CTX786445 DDT786445 DNP786445 DXL786445 EHH786445 ERD786445 FAZ786445 FKV786445 FUR786445 GEN786445 GOJ786445 GYF786445 HIB786445 HRX786445 IBT786445 ILP786445 IVL786445 JFH786445 JPD786445 JYZ786445 KIV786445 KSR786445 LCN786445 LMJ786445 LWF786445 MGB786445 MPX786445 MZT786445 NJP786445 NTL786445 ODH786445 OND786445 OWZ786445 PGV786445 PQR786445 QAN786445 QKJ786445 QUF786445 REB786445 RNX786445 RXT786445 SHP786445 SRL786445 TBH786445 TLD786445 TUZ786445 UEV786445 UOR786445 UYN786445 VIJ786445 VSF786445 WCB786445 WLX786445 WVT786445 L851981 JH851981 TD851981 ACZ851981 AMV851981 AWR851981 BGN851981 BQJ851981 CAF851981 CKB851981 CTX851981 DDT851981 DNP851981 DXL851981 EHH851981 ERD851981 FAZ851981 FKV851981 FUR851981 GEN851981 GOJ851981 GYF851981 HIB851981 HRX851981 IBT851981 ILP851981 IVL851981 JFH851981 JPD851981 JYZ851981 KIV851981 KSR851981 LCN851981 LMJ851981 LWF851981 MGB851981 MPX851981 MZT851981 NJP851981 NTL851981 ODH851981 OND851981 OWZ851981 PGV851981 PQR851981 QAN851981 QKJ851981 QUF851981 REB851981 RNX851981 RXT851981 SHP851981 SRL851981 TBH851981 TLD851981 TUZ851981 UEV851981 UOR851981 UYN851981 VIJ851981 VSF851981 WCB851981 WLX851981 WVT851981 L917517 JH917517 TD917517 ACZ917517 AMV917517 AWR917517 BGN917517 BQJ917517 CAF917517 CKB917517 CTX917517 DDT917517 DNP917517 DXL917517 EHH917517 ERD917517 FAZ917517 FKV917517 FUR917517 GEN917517 GOJ917517 GYF917517 HIB917517 HRX917517 IBT917517 ILP917517 IVL917517 JFH917517 JPD917517 JYZ917517 KIV917517 KSR917517 LCN917517 LMJ917517 LWF917517 MGB917517 MPX917517 MZT917517 NJP917517 NTL917517 ODH917517 OND917517 OWZ917517 PGV917517 PQR917517 QAN917517 QKJ917517 QUF917517 REB917517 RNX917517 RXT917517 SHP917517 SRL917517 TBH917517 TLD917517 TUZ917517 UEV917517 UOR917517 UYN917517 VIJ917517 VSF917517 WCB917517 WLX917517 WVT917517 L983053 JH983053 TD983053 ACZ983053 AMV983053 AWR983053 BGN983053 BQJ983053 CAF983053 CKB983053 CTX983053 DDT983053 DNP983053 DXL983053 EHH983053 ERD983053 FAZ983053 FKV983053 FUR983053 GEN983053 GOJ983053 GYF983053 HIB983053 HRX983053 IBT983053 ILP983053 IVL983053 JFH983053 JPD983053 JYZ983053 KIV983053 KSR983053 LCN983053 LMJ983053 LWF983053 MGB983053 MPX983053 MZT983053 NJP983053 NTL983053 ODH983053 OND983053 OWZ983053 PGV983053 PQR983053 QAN983053 QKJ983053 QUF983053 REB983053 RNX983053 RXT983053 SHP983053 SRL983053 TBH983053 TLD983053 TUZ983053 UEV983053 UOR983053 UYN983053 VIJ983053 VSF983053 WCB983053 WLX983053 WVT983053 WVX983045 JH3 TD3 ACZ3 AMV3 AWR3 BGN3 BQJ3 CAF3 CKB3 CTX3 DDT3 DNP3 DXL3 EHH3 ERD3 FAZ3 FKV3 FUR3 GEN3 GOJ3 GYF3 HIB3 HRX3 IBT3 ILP3 IVL3 JFH3 JPD3 JYZ3 KIV3 KSR3 LCN3 LMJ3 LWF3 MGB3 MPX3 MZT3 NJP3 NTL3 ODH3 OND3 OWZ3 PGV3 PQR3 QAN3 QKJ3 QUF3 REB3 RNX3 RXT3 SHP3 SRL3 TBH3 TLD3 TUZ3 UEV3 UOR3 UYN3 VIJ3 VSF3 WCB3 WLX3 WVT3 L65541 JH65541 TD65541 ACZ65541 AMV65541 AWR65541 BGN65541 BQJ65541 CAF65541 CKB65541 CTX65541 DDT65541 DNP65541 DXL65541 EHH65541 ERD65541 FAZ65541 FKV65541 FUR65541 GEN65541 GOJ65541 GYF65541 HIB65541 HRX65541 IBT65541 ILP65541 IVL65541 JFH65541 JPD65541 JYZ65541 KIV65541 KSR65541 LCN65541 LMJ65541 LWF65541 MGB65541 MPX65541 MZT65541 NJP65541 NTL65541 ODH65541 OND65541 OWZ65541 PGV65541 PQR65541 QAN65541 QKJ65541 QUF65541 REB65541 RNX65541 RXT65541 SHP65541 SRL65541 TBH65541 TLD65541 TUZ65541 UEV65541 UOR65541 UYN65541 VIJ65541 VSF65541 WCB65541 WLX65541 WVT65541 L131077 JH131077 TD131077 ACZ131077 AMV131077 AWR131077 BGN131077 BQJ131077 CAF131077 CKB131077 CTX131077 DDT131077 DNP131077 DXL131077 EHH131077 ERD131077 FAZ131077 FKV131077 FUR131077 GEN131077 GOJ131077 GYF131077 HIB131077 HRX131077 IBT131077 ILP131077 IVL131077 JFH131077 JPD131077 JYZ131077 KIV131077 KSR131077 LCN131077 LMJ131077 LWF131077 MGB131077 MPX131077 MZT131077 NJP131077 NTL131077 ODH131077 OND131077 OWZ131077 PGV131077 PQR131077 QAN131077 QKJ131077 QUF131077 REB131077 RNX131077 RXT131077 SHP131077 SRL131077 TBH131077 TLD131077 TUZ131077 UEV131077 UOR131077 UYN131077 VIJ131077 VSF131077 WCB131077 WLX131077 WVT131077 L196613 JH196613 TD196613 ACZ196613 AMV196613 AWR196613 BGN196613 BQJ196613 CAF196613 CKB196613 CTX196613 DDT196613 DNP196613 DXL196613 EHH196613 ERD196613 FAZ196613 FKV196613 FUR196613 GEN196613 GOJ196613 GYF196613 HIB196613 HRX196613 IBT196613 ILP196613 IVL196613 JFH196613 JPD196613 JYZ196613 KIV196613 KSR196613 LCN196613 LMJ196613 LWF196613 MGB196613 MPX196613 MZT196613 NJP196613 NTL196613 ODH196613 OND196613 OWZ196613 PGV196613 PQR196613 QAN196613 QKJ196613 QUF196613 REB196613 RNX196613 RXT196613 SHP196613 SRL196613 TBH196613 TLD196613 TUZ196613 UEV196613 UOR196613 UYN196613 VIJ196613 VSF196613 WCB196613 WLX196613 WVT196613 L262149 JH262149 TD262149 ACZ262149 AMV262149 AWR262149 BGN262149 BQJ262149 CAF262149 CKB262149 CTX262149 DDT262149 DNP262149 DXL262149 EHH262149 ERD262149 FAZ262149 FKV262149 FUR262149 GEN262149 GOJ262149 GYF262149 HIB262149 HRX262149 IBT262149 ILP262149 IVL262149 JFH262149 JPD262149 JYZ262149 KIV262149 KSR262149 LCN262149 LMJ262149 LWF262149 MGB262149 MPX262149 MZT262149 NJP262149 NTL262149 ODH262149 OND262149 OWZ262149 PGV262149 PQR262149 QAN262149 QKJ262149 QUF262149 REB262149 RNX262149 RXT262149 SHP262149 SRL262149 TBH262149 TLD262149 TUZ262149 UEV262149 UOR262149 UYN262149 VIJ262149 VSF262149 WCB262149 WLX262149 WVT262149 L327685 JH327685 TD327685 ACZ327685 AMV327685 AWR327685 BGN327685 BQJ327685 CAF327685 CKB327685 CTX327685 DDT327685 DNP327685 DXL327685 EHH327685 ERD327685 FAZ327685 FKV327685 FUR327685 GEN327685 GOJ327685 GYF327685 HIB327685 HRX327685 IBT327685 ILP327685 IVL327685 JFH327685 JPD327685 JYZ327685 KIV327685 KSR327685 LCN327685 LMJ327685 LWF327685 MGB327685 MPX327685 MZT327685 NJP327685 NTL327685 ODH327685 OND327685 OWZ327685 PGV327685 PQR327685 QAN327685 QKJ327685 QUF327685 REB327685 RNX327685 RXT327685 SHP327685 SRL327685 TBH327685 TLD327685 TUZ327685 UEV327685 UOR327685 UYN327685 VIJ327685 VSF327685 WCB327685 WLX327685 WVT327685 L393221 JH393221 TD393221 ACZ393221 AMV393221 AWR393221 BGN393221 BQJ393221 CAF393221 CKB393221 CTX393221 DDT393221 DNP393221 DXL393221 EHH393221 ERD393221 FAZ393221 FKV393221 FUR393221 GEN393221 GOJ393221 GYF393221 HIB393221 HRX393221 IBT393221 ILP393221 IVL393221 JFH393221 JPD393221 JYZ393221 KIV393221 KSR393221 LCN393221 LMJ393221 LWF393221 MGB393221 MPX393221 MZT393221 NJP393221 NTL393221 ODH393221 OND393221 OWZ393221 PGV393221 PQR393221 QAN393221 QKJ393221 QUF393221 REB393221 RNX393221 RXT393221 SHP393221 SRL393221 TBH393221 TLD393221 TUZ393221 UEV393221 UOR393221 UYN393221 VIJ393221 VSF393221 WCB393221 WLX393221 WVT393221 L458757 JH458757 TD458757 ACZ458757 AMV458757 AWR458757 BGN458757 BQJ458757 CAF458757 CKB458757 CTX458757 DDT458757 DNP458757 DXL458757 EHH458757 ERD458757 FAZ458757 FKV458757 FUR458757 GEN458757 GOJ458757 GYF458757 HIB458757 HRX458757 IBT458757 ILP458757 IVL458757 JFH458757 JPD458757 JYZ458757 KIV458757 KSR458757 LCN458757 LMJ458757 LWF458757 MGB458757 MPX458757 MZT458757 NJP458757 NTL458757 ODH458757 OND458757 OWZ458757 PGV458757 PQR458757 QAN458757 QKJ458757 QUF458757 REB458757 RNX458757 RXT458757 SHP458757 SRL458757 TBH458757 TLD458757 TUZ458757 UEV458757 UOR458757 UYN458757 VIJ458757 VSF458757 WCB458757 WLX458757 WVT458757 L524293 JH524293 TD524293 ACZ524293 AMV524293 AWR524293 BGN524293 BQJ524293 CAF524293 CKB524293 CTX524293 DDT524293 DNP524293 DXL524293 EHH524293 ERD524293 FAZ524293 FKV524293 FUR524293 GEN524293 GOJ524293 GYF524293 HIB524293 HRX524293 IBT524293 ILP524293 IVL524293 JFH524293 JPD524293 JYZ524293 KIV524293 KSR524293 LCN524293 LMJ524293 LWF524293 MGB524293 MPX524293 MZT524293 NJP524293 NTL524293 ODH524293 OND524293 OWZ524293 PGV524293 PQR524293 QAN524293 QKJ524293 QUF524293 REB524293 RNX524293 RXT524293 SHP524293 SRL524293 TBH524293 TLD524293 TUZ524293 UEV524293 UOR524293 UYN524293 VIJ524293 VSF524293 WCB524293 WLX524293 WVT524293 L589829 JH589829 TD589829 ACZ589829 AMV589829 AWR589829 BGN589829 BQJ589829 CAF589829 CKB589829 CTX589829 DDT589829 DNP589829 DXL589829 EHH589829 ERD589829 FAZ589829 FKV589829 FUR589829 GEN589829 GOJ589829 GYF589829 HIB589829 HRX589829 IBT589829 ILP589829 IVL589829 JFH589829 JPD589829 JYZ589829 KIV589829 KSR589829 LCN589829 LMJ589829 LWF589829 MGB589829 MPX589829 MZT589829 NJP589829 NTL589829 ODH589829 OND589829 OWZ589829 PGV589829 PQR589829 QAN589829 QKJ589829 QUF589829 REB589829 RNX589829 RXT589829 SHP589829 SRL589829 TBH589829 TLD589829 TUZ589829 UEV589829 UOR589829 UYN589829 VIJ589829 VSF589829 WCB589829 WLX589829 WVT589829 L655365 JH655365 TD655365 ACZ655365 AMV655365 AWR655365 BGN655365 BQJ655365 CAF655365 CKB655365 CTX655365 DDT655365 DNP655365 DXL655365 EHH655365 ERD655365 FAZ655365 FKV655365 FUR655365 GEN655365 GOJ655365 GYF655365 HIB655365 HRX655365 IBT655365 ILP655365 IVL655365 JFH655365 JPD655365 JYZ655365 KIV655365 KSR655365 LCN655365 LMJ655365 LWF655365 MGB655365 MPX655365 MZT655365 NJP655365 NTL655365 ODH655365 OND655365 OWZ655365 PGV655365 PQR655365 QAN655365 QKJ655365 QUF655365 REB655365 RNX655365 RXT655365 SHP655365 SRL655365 TBH655365 TLD655365 TUZ655365 UEV655365 UOR655365 UYN655365 VIJ655365 VSF655365 WCB655365 WLX655365 WVT655365 L720901 JH720901 TD720901 ACZ720901 AMV720901 AWR720901 BGN720901 BQJ720901 CAF720901 CKB720901 CTX720901 DDT720901 DNP720901 DXL720901 EHH720901 ERD720901 FAZ720901 FKV720901 FUR720901 GEN720901 GOJ720901 GYF720901 HIB720901 HRX720901 IBT720901 ILP720901 IVL720901 JFH720901 JPD720901 JYZ720901 KIV720901 KSR720901 LCN720901 LMJ720901 LWF720901 MGB720901 MPX720901 MZT720901 NJP720901 NTL720901 ODH720901 OND720901 OWZ720901 PGV720901 PQR720901 QAN720901 QKJ720901 QUF720901 REB720901 RNX720901 RXT720901 SHP720901 SRL720901 TBH720901 TLD720901 TUZ720901 UEV720901 UOR720901 UYN720901 VIJ720901 VSF720901 WCB720901 WLX720901 WVT720901 L786437 JH786437 TD786437 ACZ786437 AMV786437 AWR786437 BGN786437 BQJ786437 CAF786437 CKB786437 CTX786437 DDT786437 DNP786437 DXL786437 EHH786437 ERD786437 FAZ786437 FKV786437 FUR786437 GEN786437 GOJ786437 GYF786437 HIB786437 HRX786437 IBT786437 ILP786437 IVL786437 JFH786437 JPD786437 JYZ786437 KIV786437 KSR786437 LCN786437 LMJ786437 LWF786437 MGB786437 MPX786437 MZT786437 NJP786437 NTL786437 ODH786437 OND786437 OWZ786437 PGV786437 PQR786437 QAN786437 QKJ786437 QUF786437 REB786437 RNX786437 RXT786437 SHP786437 SRL786437 TBH786437 TLD786437 TUZ786437 UEV786437 UOR786437 UYN786437 VIJ786437 VSF786437 WCB786437 WLX786437 WVT786437 L851973 JH851973 TD851973 ACZ851973 AMV851973 AWR851973 BGN851973 BQJ851973 CAF851973 CKB851973 CTX851973 DDT851973 DNP851973 DXL851973 EHH851973 ERD851973 FAZ851973 FKV851973 FUR851973 GEN851973 GOJ851973 GYF851973 HIB851973 HRX851973 IBT851973 ILP851973 IVL851973 JFH851973 JPD851973 JYZ851973 KIV851973 KSR851973 LCN851973 LMJ851973 LWF851973 MGB851973 MPX851973 MZT851973 NJP851973 NTL851973 ODH851973 OND851973 OWZ851973 PGV851973 PQR851973 QAN851973 QKJ851973 QUF851973 REB851973 RNX851973 RXT851973 SHP851973 SRL851973 TBH851973 TLD851973 TUZ851973 UEV851973 UOR851973 UYN851973 VIJ851973 VSF851973 WCB851973 WLX851973 WVT851973 L917509 JH917509 TD917509 ACZ917509 AMV917509 AWR917509 BGN917509 BQJ917509 CAF917509 CKB917509 CTX917509 DDT917509 DNP917509 DXL917509 EHH917509 ERD917509 FAZ917509 FKV917509 FUR917509 GEN917509 GOJ917509 GYF917509 HIB917509 HRX917509 IBT917509 ILP917509 IVL917509 JFH917509 JPD917509 JYZ917509 KIV917509 KSR917509 LCN917509 LMJ917509 LWF917509 MGB917509 MPX917509 MZT917509 NJP917509 NTL917509 ODH917509 OND917509 OWZ917509 PGV917509 PQR917509 QAN917509 QKJ917509 QUF917509 REB917509 RNX917509 RXT917509 SHP917509 SRL917509 TBH917509 TLD917509 TUZ917509 UEV917509 UOR917509 UYN917509 VIJ917509 VSF917509 WCB917509 WLX917509 WVT917509 L983045 JH983045 TD983045 ACZ983045 AMV983045 AWR983045 BGN983045 BQJ983045 CAF983045 CKB983045 CTX983045 DDT983045 DNP983045 DXL983045 EHH983045 ERD983045 FAZ983045 FKV983045 FUR983045 GEN983045 GOJ983045 GYF983045 HIB983045 HRX983045 IBT983045 ILP983045 IVL983045 JFH983045 JPD983045 JYZ983045 KIV983045 KSR983045 LCN983045 LMJ983045 LWF983045 MGB983045 MPX983045 MZT983045 NJP983045 NTL983045 ODH983045 OND983045 OWZ983045 PGV983045 PQR983045 QAN983045 QKJ983045 QUF983045 REB983045 RNX983045 RXT983045 SHP983045 SRL983045 TBH983045 TLD983045 TUZ983045 UEV983045 UOR983045 UYN983045 VIJ983045 VSF983045 WCB983045 WLX983045 WVT983045 T3 JP3 TL3 ADH3 AND3 AWZ3 BGV3 BQR3 CAN3 CKJ3 CUF3 DEB3 DNX3 DXT3 EHP3 ERL3 FBH3 FLD3 FUZ3 GEV3 GOR3 GYN3 HIJ3 HSF3 ICB3 ILX3 IVT3 JFP3 JPL3 JZH3 KJD3 KSZ3 LCV3 LMR3 LWN3 MGJ3 MQF3 NAB3 NJX3 NTT3 ODP3 ONL3 OXH3 PHD3 PQZ3 QAV3 QKR3 QUN3 REJ3 ROF3 RYB3 SHX3 SRT3 TBP3 TLL3 TVH3 UFD3 UOZ3 UYV3 VIR3 VSN3 WCJ3 WMF3 WWB3 T65541 JP65541 TL65541 ADH65541 AND65541 AWZ65541 BGV65541 BQR65541 CAN65541 CKJ65541 CUF65541 DEB65541 DNX65541 DXT65541 EHP65541 ERL65541 FBH65541 FLD65541 FUZ65541 GEV65541 GOR65541 GYN65541 HIJ65541 HSF65541 ICB65541 ILX65541 IVT65541 JFP65541 JPL65541 JZH65541 KJD65541 KSZ65541 LCV65541 LMR65541 LWN65541 MGJ65541 MQF65541 NAB65541 NJX65541 NTT65541 ODP65541 ONL65541 OXH65541 PHD65541 PQZ65541 QAV65541 QKR65541 QUN65541 REJ65541 ROF65541 RYB65541 SHX65541 SRT65541 TBP65541 TLL65541 TVH65541 UFD65541 UOZ65541 UYV65541 VIR65541 VSN65541 WCJ65541 WMF65541 WWB65541 T131077 JP131077 TL131077 ADH131077 AND131077 AWZ131077 BGV131077 BQR131077 CAN131077 CKJ131077 CUF131077 DEB131077 DNX131077 DXT131077 EHP131077 ERL131077 FBH131077 FLD131077 FUZ131077 GEV131077 GOR131077 GYN131077 HIJ131077 HSF131077 ICB131077 ILX131077 IVT131077 JFP131077 JPL131077 JZH131077 KJD131077 KSZ131077 LCV131077 LMR131077 LWN131077 MGJ131077 MQF131077 NAB131077 NJX131077 NTT131077 ODP131077 ONL131077 OXH131077 PHD131077 PQZ131077 QAV131077 QKR131077 QUN131077 REJ131077 ROF131077 RYB131077 SHX131077 SRT131077 TBP131077 TLL131077 TVH131077 UFD131077 UOZ131077 UYV131077 VIR131077 VSN131077 WCJ131077 WMF131077 WWB131077 T196613 JP196613 TL196613 ADH196613 AND196613 AWZ196613 BGV196613 BQR196613 CAN196613 CKJ196613 CUF196613 DEB196613 DNX196613 DXT196613 EHP196613 ERL196613 FBH196613 FLD196613 FUZ196613 GEV196613 GOR196613 GYN196613 HIJ196613 HSF196613 ICB196613 ILX196613 IVT196613 JFP196613 JPL196613 JZH196613 KJD196613 KSZ196613 LCV196613 LMR196613 LWN196613 MGJ196613 MQF196613 NAB196613 NJX196613 NTT196613 ODP196613 ONL196613 OXH196613 PHD196613 PQZ196613 QAV196613 QKR196613 QUN196613 REJ196613 ROF196613 RYB196613 SHX196613 SRT196613 TBP196613 TLL196613 TVH196613 UFD196613 UOZ196613 UYV196613 VIR196613 VSN196613 WCJ196613 WMF196613 WWB196613 T262149 JP262149 TL262149 ADH262149 AND262149 AWZ262149 BGV262149 BQR262149 CAN262149 CKJ262149 CUF262149 DEB262149 DNX262149 DXT262149 EHP262149 ERL262149 FBH262149 FLD262149 FUZ262149 GEV262149 GOR262149 GYN262149 HIJ262149 HSF262149 ICB262149 ILX262149 IVT262149 JFP262149 JPL262149 JZH262149 KJD262149 KSZ262149 LCV262149 LMR262149 LWN262149 MGJ262149 MQF262149 NAB262149 NJX262149 NTT262149 ODP262149 ONL262149 OXH262149 PHD262149 PQZ262149 QAV262149 QKR262149 QUN262149 REJ262149 ROF262149 RYB262149 SHX262149 SRT262149 TBP262149 TLL262149 TVH262149 UFD262149 UOZ262149 UYV262149 VIR262149 VSN262149 WCJ262149 WMF262149 WWB262149 T327685 JP327685 TL327685 ADH327685 AND327685 AWZ327685 BGV327685 BQR327685 CAN327685 CKJ327685 CUF327685 DEB327685 DNX327685 DXT327685 EHP327685 ERL327685 FBH327685 FLD327685 FUZ327685 GEV327685 GOR327685 GYN327685 HIJ327685 HSF327685 ICB327685 ILX327685 IVT327685 JFP327685 JPL327685 JZH327685 KJD327685 KSZ327685 LCV327685 LMR327685 LWN327685 MGJ327685 MQF327685 NAB327685 NJX327685 NTT327685 ODP327685 ONL327685 OXH327685 PHD327685 PQZ327685 QAV327685 QKR327685 QUN327685 REJ327685 ROF327685 RYB327685 SHX327685 SRT327685 TBP327685 TLL327685 TVH327685 UFD327685 UOZ327685 UYV327685 VIR327685 VSN327685 WCJ327685 WMF327685 WWB327685 T393221 JP393221 TL393221 ADH393221 AND393221 AWZ393221 BGV393221 BQR393221 CAN393221 CKJ393221 CUF393221 DEB393221 DNX393221 DXT393221 EHP393221 ERL393221 FBH393221 FLD393221 FUZ393221 GEV393221 GOR393221 GYN393221 HIJ393221 HSF393221 ICB393221 ILX393221 IVT393221 JFP393221 JPL393221 JZH393221 KJD393221 KSZ393221 LCV393221 LMR393221 LWN393221 MGJ393221 MQF393221 NAB393221 NJX393221 NTT393221 ODP393221 ONL393221 OXH393221 PHD393221 PQZ393221 QAV393221 QKR393221 QUN393221 REJ393221 ROF393221 RYB393221 SHX393221 SRT393221 TBP393221 TLL393221 TVH393221 UFD393221 UOZ393221 UYV393221 VIR393221 VSN393221 WCJ393221 WMF393221 WWB393221 T458757 JP458757 TL458757 ADH458757 AND458757 AWZ458757 BGV458757 BQR458757 CAN458757 CKJ458757 CUF458757 DEB458757 DNX458757 DXT458757 EHP458757 ERL458757 FBH458757 FLD458757 FUZ458757 GEV458757 GOR458757 GYN458757 HIJ458757 HSF458757 ICB458757 ILX458757 IVT458757 JFP458757 JPL458757 JZH458757 KJD458757 KSZ458757 LCV458757 LMR458757 LWN458757 MGJ458757 MQF458757 NAB458757 NJX458757 NTT458757 ODP458757 ONL458757 OXH458757 PHD458757 PQZ458757 QAV458757 QKR458757 QUN458757 REJ458757 ROF458757 RYB458757 SHX458757 SRT458757 TBP458757 TLL458757 TVH458757 UFD458757 UOZ458757 UYV458757 VIR458757 VSN458757 WCJ458757 WMF458757 WWB458757 T524293 JP524293 TL524293 ADH524293 AND524293 AWZ524293 BGV524293 BQR524293 CAN524293 CKJ524293 CUF524293 DEB524293 DNX524293 DXT524293 EHP524293 ERL524293 FBH524293 FLD524293 FUZ524293 GEV524293 GOR524293 GYN524293 HIJ524293 HSF524293 ICB524293 ILX524293 IVT524293 JFP524293 JPL524293 JZH524293 KJD524293 KSZ524293 LCV524293 LMR524293 LWN524293 MGJ524293 MQF524293 NAB524293 NJX524293 NTT524293 ODP524293 ONL524293 OXH524293 PHD524293 PQZ524293 QAV524293 QKR524293 QUN524293 REJ524293 ROF524293 RYB524293 SHX524293 SRT524293 TBP524293 TLL524293 TVH524293 UFD524293 UOZ524293 UYV524293 VIR524293 VSN524293 WCJ524293 WMF524293 WWB524293 T589829 JP589829 TL589829 ADH589829 AND589829 AWZ589829 BGV589829 BQR589829 CAN589829 CKJ589829 CUF589829 DEB589829 DNX589829 DXT589829 EHP589829 ERL589829 FBH589829 FLD589829 FUZ589829 GEV589829 GOR589829 GYN589829 HIJ589829 HSF589829 ICB589829 ILX589829 IVT589829 JFP589829 JPL589829 JZH589829 KJD589829 KSZ589829 LCV589829 LMR589829 LWN589829 MGJ589829 MQF589829 NAB589829 NJX589829 NTT589829 ODP589829 ONL589829 OXH589829 PHD589829 PQZ589829 QAV589829 QKR589829 QUN589829 REJ589829 ROF589829 RYB589829 SHX589829 SRT589829 TBP589829 TLL589829 TVH589829 UFD589829 UOZ589829 UYV589829 VIR589829 VSN589829 WCJ589829 WMF589829 WWB589829 T655365 JP655365 TL655365 ADH655365 AND655365 AWZ655365 BGV655365 BQR655365 CAN655365 CKJ655365 CUF655365 DEB655365 DNX655365 DXT655365 EHP655365 ERL655365 FBH655365 FLD655365 FUZ655365 GEV655365 GOR655365 GYN655365 HIJ655365 HSF655365 ICB655365 ILX655365 IVT655365 JFP655365 JPL655365 JZH655365 KJD655365 KSZ655365 LCV655365 LMR655365 LWN655365 MGJ655365 MQF655365 NAB655365 NJX655365 NTT655365 ODP655365 ONL655365 OXH655365 PHD655365 PQZ655365 QAV655365 QKR655365 QUN655365 REJ655365 ROF655365 RYB655365 SHX655365 SRT655365 TBP655365 TLL655365 TVH655365 UFD655365 UOZ655365 UYV655365 VIR655365 VSN655365 WCJ655365 WMF655365 WWB655365 T720901 JP720901 TL720901 ADH720901 AND720901 AWZ720901 BGV720901 BQR720901 CAN720901 CKJ720901 CUF720901 DEB720901 DNX720901 DXT720901 EHP720901 ERL720901 FBH720901 FLD720901 FUZ720901 GEV720901 GOR720901 GYN720901 HIJ720901 HSF720901 ICB720901 ILX720901 IVT720901 JFP720901 JPL720901 JZH720901 KJD720901 KSZ720901 LCV720901 LMR720901 LWN720901 MGJ720901 MQF720901 NAB720901 NJX720901 NTT720901 ODP720901 ONL720901 OXH720901 PHD720901 PQZ720901 QAV720901 QKR720901 QUN720901 REJ720901 ROF720901 RYB720901 SHX720901 SRT720901 TBP720901 TLL720901 TVH720901 UFD720901 UOZ720901 UYV720901 VIR720901 VSN720901 WCJ720901 WMF720901 WWB720901 T786437 JP786437 TL786437 ADH786437 AND786437 AWZ786437 BGV786437 BQR786437 CAN786437 CKJ786437 CUF786437 DEB786437 DNX786437 DXT786437 EHP786437 ERL786437 FBH786437 FLD786437 FUZ786437 GEV786437 GOR786437 GYN786437 HIJ786437 HSF786437 ICB786437 ILX786437 IVT786437 JFP786437 JPL786437 JZH786437 KJD786437 KSZ786437 LCV786437 LMR786437 LWN786437 MGJ786437 MQF786437 NAB786437 NJX786437 NTT786437 ODP786437 ONL786437 OXH786437 PHD786437 PQZ786437 QAV786437 QKR786437 QUN786437 REJ786437 ROF786437 RYB786437 SHX786437 SRT786437 TBP786437 TLL786437 TVH786437 UFD786437 UOZ786437 UYV786437 VIR786437 VSN786437 WCJ786437 WMF786437 WWB786437 T851973 JP851973 TL851973 ADH851973 AND851973 AWZ851973 BGV851973 BQR851973 CAN851973 CKJ851973 CUF851973 DEB851973 DNX851973 DXT851973 EHP851973 ERL851973 FBH851973 FLD851973 FUZ851973 GEV851973 GOR851973 GYN851973 HIJ851973 HSF851973 ICB851973 ILX851973 IVT851973 JFP851973 JPL851973 JZH851973 KJD851973 KSZ851973 LCV851973 LMR851973 LWN851973 MGJ851973 MQF851973 NAB851973 NJX851973 NTT851973 ODP851973 ONL851973 OXH851973 PHD851973 PQZ851973 QAV851973 QKR851973 QUN851973 REJ851973 ROF851973 RYB851973 SHX851973 SRT851973 TBP851973 TLL851973 TVH851973 UFD851973 UOZ851973 UYV851973 VIR851973 VSN851973 WCJ851973 WMF851973 WWB851973 T917509 JP917509 TL917509 ADH917509 AND917509 AWZ917509 BGV917509 BQR917509 CAN917509 CKJ917509 CUF917509 DEB917509 DNX917509 DXT917509 EHP917509 ERL917509 FBH917509 FLD917509 FUZ917509 GEV917509 GOR917509 GYN917509 HIJ917509 HSF917509 ICB917509 ILX917509 IVT917509 JFP917509 JPL917509 JZH917509 KJD917509 KSZ917509 LCV917509 LMR917509 LWN917509 MGJ917509 MQF917509 NAB917509 NJX917509 NTT917509 ODP917509 ONL917509 OXH917509 PHD917509 PQZ917509 QAV917509 QKR917509 QUN917509 REJ917509 ROF917509 RYB917509 SHX917509 SRT917509 TBP917509 TLL917509 TVH917509 UFD917509 UOZ917509 UYV917509 VIR917509 VSN917509 WCJ917509 WMF917509 WWB917509 T983045 JP983045 TL983045 ADH983045 AND983045 AWZ983045 BGV983045 BQR983045 CAN983045 CKJ983045 CUF983045 DEB983045 DNX983045 DXT983045 EHP983045 ERL983045 FBH983045 FLD983045 FUZ983045 GEV983045 GOR983045 GYN983045 HIJ983045 HSF983045 ICB983045 ILX983045 IVT983045 JFP983045 JPL983045 JZH983045 KJD983045 KSZ983045 LCV983045 LMR983045 LWN983045 MGJ983045 MQF983045 NAB983045 NJX983045 NTT983045 ODP983045 ONL983045 OXH983045 PHD983045 PQZ983045 QAV983045 QKR983045 QUN983045 REJ983045 ROF983045 RYB983045 SHX983045 SRT983045 TBP983045 TLL983045 TVH983045 UFD983045 UOZ983045 UYV983045 VIR983045 VSN983045 WCJ983045 WMF983045 WWB983045 L8 JH8 TD8 ACZ8 AMV8 AWR8 BGN8 BQJ8 CAF8 CKB8 CTX8 DDT8 DNP8 DXL8 EHH8 ERD8 FAZ8 FKV8 FUR8 GEN8 GOJ8 GYF8 HIB8 HRX8 IBT8 ILP8 IVL8 JFH8 JPD8 JYZ8 KIV8 KSR8 LCN8 LMJ8 LWF8 MGB8 MPX8 MZT8 NJP8 NTL8 ODH8 OND8 OWZ8 PGV8 PQR8 QAN8 QKJ8 QUF8 REB8 RNX8 RXT8 SHP8 SRL8 TBH8 TLD8 TUZ8 UEV8 UOR8 UYN8 VIJ8 VSF8 WCB8 WLX8 WVT8 L65545 JH65545 TD65545 ACZ65545 AMV65545 AWR65545 BGN65545 BQJ65545 CAF65545 CKB65545 CTX65545 DDT65545 DNP65545 DXL65545 EHH65545 ERD65545 FAZ65545 FKV65545 FUR65545 GEN65545 GOJ65545 GYF65545 HIB65545 HRX65545 IBT65545 ILP65545 IVL65545 JFH65545 JPD65545 JYZ65545 KIV65545 KSR65545 LCN65545 LMJ65545 LWF65545 MGB65545 MPX65545 MZT65545 NJP65545 NTL65545 ODH65545 OND65545 OWZ65545 PGV65545 PQR65545 QAN65545 QKJ65545 QUF65545 REB65545 RNX65545 RXT65545 SHP65545 SRL65545 TBH65545 TLD65545 TUZ65545 UEV65545 UOR65545 UYN65545 VIJ65545 VSF65545 WCB65545 WLX65545 WVT65545 L131081 JH131081 TD131081 ACZ131081 AMV131081 AWR131081 BGN131081 BQJ131081 CAF131081 CKB131081 CTX131081 DDT131081 DNP131081 DXL131081 EHH131081 ERD131081 FAZ131081 FKV131081 FUR131081 GEN131081 GOJ131081 GYF131081 HIB131081 HRX131081 IBT131081 ILP131081 IVL131081 JFH131081 JPD131081 JYZ131081 KIV131081 KSR131081 LCN131081 LMJ131081 LWF131081 MGB131081 MPX131081 MZT131081 NJP131081 NTL131081 ODH131081 OND131081 OWZ131081 PGV131081 PQR131081 QAN131081 QKJ131081 QUF131081 REB131081 RNX131081 RXT131081 SHP131081 SRL131081 TBH131081 TLD131081 TUZ131081 UEV131081 UOR131081 UYN131081 VIJ131081 VSF131081 WCB131081 WLX131081 WVT131081 L196617 JH196617 TD196617 ACZ196617 AMV196617 AWR196617 BGN196617 BQJ196617 CAF196617 CKB196617 CTX196617 DDT196617 DNP196617 DXL196617 EHH196617 ERD196617 FAZ196617 FKV196617 FUR196617 GEN196617 GOJ196617 GYF196617 HIB196617 HRX196617 IBT196617 ILP196617 IVL196617 JFH196617 JPD196617 JYZ196617 KIV196617 KSR196617 LCN196617 LMJ196617 LWF196617 MGB196617 MPX196617 MZT196617 NJP196617 NTL196617 ODH196617 OND196617 OWZ196617 PGV196617 PQR196617 QAN196617 QKJ196617 QUF196617 REB196617 RNX196617 RXT196617 SHP196617 SRL196617 TBH196617 TLD196617 TUZ196617 UEV196617 UOR196617 UYN196617 VIJ196617 VSF196617 WCB196617 WLX196617 WVT196617 L262153 JH262153 TD262153 ACZ262153 AMV262153 AWR262153 BGN262153 BQJ262153 CAF262153 CKB262153 CTX262153 DDT262153 DNP262153 DXL262153 EHH262153 ERD262153 FAZ262153 FKV262153 FUR262153 GEN262153 GOJ262153 GYF262153 HIB262153 HRX262153 IBT262153 ILP262153 IVL262153 JFH262153 JPD262153 JYZ262153 KIV262153 KSR262153 LCN262153 LMJ262153 LWF262153 MGB262153 MPX262153 MZT262153 NJP262153 NTL262153 ODH262153 OND262153 OWZ262153 PGV262153 PQR262153 QAN262153 QKJ262153 QUF262153 REB262153 RNX262153 RXT262153 SHP262153 SRL262153 TBH262153 TLD262153 TUZ262153 UEV262153 UOR262153 UYN262153 VIJ262153 VSF262153 WCB262153 WLX262153 WVT262153 L327689 JH327689 TD327689 ACZ327689 AMV327689 AWR327689 BGN327689 BQJ327689 CAF327689 CKB327689 CTX327689 DDT327689 DNP327689 DXL327689 EHH327689 ERD327689 FAZ327689 FKV327689 FUR327689 GEN327689 GOJ327689 GYF327689 HIB327689 HRX327689 IBT327689 ILP327689 IVL327689 JFH327689 JPD327689 JYZ327689 KIV327689 KSR327689 LCN327689 LMJ327689 LWF327689 MGB327689 MPX327689 MZT327689 NJP327689 NTL327689 ODH327689 OND327689 OWZ327689 PGV327689 PQR327689 QAN327689 QKJ327689 QUF327689 REB327689 RNX327689 RXT327689 SHP327689 SRL327689 TBH327689 TLD327689 TUZ327689 UEV327689 UOR327689 UYN327689 VIJ327689 VSF327689 WCB327689 WLX327689 WVT327689 L393225 JH393225 TD393225 ACZ393225 AMV393225 AWR393225 BGN393225 BQJ393225 CAF393225 CKB393225 CTX393225 DDT393225 DNP393225 DXL393225 EHH393225 ERD393225 FAZ393225 FKV393225 FUR393225 GEN393225 GOJ393225 GYF393225 HIB393225 HRX393225 IBT393225 ILP393225 IVL393225 JFH393225 JPD393225 JYZ393225 KIV393225 KSR393225 LCN393225 LMJ393225 LWF393225 MGB393225 MPX393225 MZT393225 NJP393225 NTL393225 ODH393225 OND393225 OWZ393225 PGV393225 PQR393225 QAN393225 QKJ393225 QUF393225 REB393225 RNX393225 RXT393225 SHP393225 SRL393225 TBH393225 TLD393225 TUZ393225 UEV393225 UOR393225 UYN393225 VIJ393225 VSF393225 WCB393225 WLX393225 WVT393225 L458761 JH458761 TD458761 ACZ458761 AMV458761 AWR458761 BGN458761 BQJ458761 CAF458761 CKB458761 CTX458761 DDT458761 DNP458761 DXL458761 EHH458761 ERD458761 FAZ458761 FKV458761 FUR458761 GEN458761 GOJ458761 GYF458761 HIB458761 HRX458761 IBT458761 ILP458761 IVL458761 JFH458761 JPD458761 JYZ458761 KIV458761 KSR458761 LCN458761 LMJ458761 LWF458761 MGB458761 MPX458761 MZT458761 NJP458761 NTL458761 ODH458761 OND458761 OWZ458761 PGV458761 PQR458761 QAN458761 QKJ458761 QUF458761 REB458761 RNX458761 RXT458761 SHP458761 SRL458761 TBH458761 TLD458761 TUZ458761 UEV458761 UOR458761 UYN458761 VIJ458761 VSF458761 WCB458761 WLX458761 WVT458761 L524297 JH524297 TD524297 ACZ524297 AMV524297 AWR524297 BGN524297 BQJ524297 CAF524297 CKB524297 CTX524297 DDT524297 DNP524297 DXL524297 EHH524297 ERD524297 FAZ524297 FKV524297 FUR524297 GEN524297 GOJ524297 GYF524297 HIB524297 HRX524297 IBT524297 ILP524297 IVL524297 JFH524297 JPD524297 JYZ524297 KIV524297 KSR524297 LCN524297 LMJ524297 LWF524297 MGB524297 MPX524297 MZT524297 NJP524297 NTL524297 ODH524297 OND524297 OWZ524297 PGV524297 PQR524297 QAN524297 QKJ524297 QUF524297 REB524297 RNX524297 RXT524297 SHP524297 SRL524297 TBH524297 TLD524297 TUZ524297 UEV524297 UOR524297 UYN524297 VIJ524297 VSF524297 WCB524297 WLX524297 WVT524297 L589833 JH589833 TD589833 ACZ589833 AMV589833 AWR589833 BGN589833 BQJ589833 CAF589833 CKB589833 CTX589833 DDT589833 DNP589833 DXL589833 EHH589833 ERD589833 FAZ589833 FKV589833 FUR589833 GEN589833 GOJ589833 GYF589833 HIB589833 HRX589833 IBT589833 ILP589833 IVL589833 JFH589833 JPD589833 JYZ589833 KIV589833 KSR589833 LCN589833 LMJ589833 LWF589833 MGB589833 MPX589833 MZT589833 NJP589833 NTL589833 ODH589833 OND589833 OWZ589833 PGV589833 PQR589833 QAN589833 QKJ589833 QUF589833 REB589833 RNX589833 RXT589833 SHP589833 SRL589833 TBH589833 TLD589833 TUZ589833 UEV589833 UOR589833 UYN589833 VIJ589833 VSF589833 WCB589833 WLX589833 WVT589833 L655369 JH655369 TD655369 ACZ655369 AMV655369 AWR655369 BGN655369 BQJ655369 CAF655369 CKB655369 CTX655369 DDT655369 DNP655369 DXL655369 EHH655369 ERD655369 FAZ655369 FKV655369 FUR655369 GEN655369 GOJ655369 GYF655369 HIB655369 HRX655369 IBT655369 ILP655369 IVL655369 JFH655369 JPD655369 JYZ655369 KIV655369 KSR655369 LCN655369 LMJ655369 LWF655369 MGB655369 MPX655369 MZT655369 NJP655369 NTL655369 ODH655369 OND655369 OWZ655369 PGV655369 PQR655369 QAN655369 QKJ655369 QUF655369 REB655369 RNX655369 RXT655369 SHP655369 SRL655369 TBH655369 TLD655369 TUZ655369 UEV655369 UOR655369 UYN655369 VIJ655369 VSF655369 WCB655369 WLX655369 WVT655369 L720905 JH720905 TD720905 ACZ720905 AMV720905 AWR720905 BGN720905 BQJ720905 CAF720905 CKB720905 CTX720905 DDT720905 DNP720905 DXL720905 EHH720905 ERD720905 FAZ720905 FKV720905 FUR720905 GEN720905 GOJ720905 GYF720905 HIB720905 HRX720905 IBT720905 ILP720905 IVL720905 JFH720905 JPD720905 JYZ720905 KIV720905 KSR720905 LCN720905 LMJ720905 LWF720905 MGB720905 MPX720905 MZT720905 NJP720905 NTL720905 ODH720905 OND720905 OWZ720905 PGV720905 PQR720905 QAN720905 QKJ720905 QUF720905 REB720905 RNX720905 RXT720905 SHP720905 SRL720905 TBH720905 TLD720905 TUZ720905 UEV720905 UOR720905 UYN720905 VIJ720905 VSF720905 WCB720905 WLX720905 WVT720905 L786441 JH786441 TD786441 ACZ786441 AMV786441 AWR786441 BGN786441 BQJ786441 CAF786441 CKB786441 CTX786441 DDT786441 DNP786441 DXL786441 EHH786441 ERD786441 FAZ786441 FKV786441 FUR786441 GEN786441 GOJ786441 GYF786441 HIB786441 HRX786441 IBT786441 ILP786441 IVL786441 JFH786441 JPD786441 JYZ786441 KIV786441 KSR786441 LCN786441 LMJ786441 LWF786441 MGB786441 MPX786441 MZT786441 NJP786441 NTL786441 ODH786441 OND786441 OWZ786441 PGV786441 PQR786441 QAN786441 QKJ786441 QUF786441 REB786441 RNX786441 RXT786441 SHP786441 SRL786441 TBH786441 TLD786441 TUZ786441 UEV786441 UOR786441 UYN786441 VIJ786441 VSF786441 WCB786441 WLX786441 WVT786441 L851977 JH851977 TD851977 ACZ851977 AMV851977 AWR851977 BGN851977 BQJ851977 CAF851977 CKB851977 CTX851977 DDT851977 DNP851977 DXL851977 EHH851977 ERD851977 FAZ851977 FKV851977 FUR851977 GEN851977 GOJ851977 GYF851977 HIB851977 HRX851977 IBT851977 ILP851977 IVL851977 JFH851977 JPD851977 JYZ851977 KIV851977 KSR851977 LCN851977 LMJ851977 LWF851977 MGB851977 MPX851977 MZT851977 NJP851977 NTL851977 ODH851977 OND851977 OWZ851977 PGV851977 PQR851977 QAN851977 QKJ851977 QUF851977 REB851977 RNX851977 RXT851977 SHP851977 SRL851977 TBH851977 TLD851977 TUZ851977 UEV851977 UOR851977 UYN851977 VIJ851977 VSF851977 WCB851977 WLX851977 WVT851977 L917513 JH917513 TD917513 ACZ917513 AMV917513 AWR917513 BGN917513 BQJ917513 CAF917513 CKB917513 CTX917513 DDT917513 DNP917513 DXL917513 EHH917513 ERD917513 FAZ917513 FKV917513 FUR917513 GEN917513 GOJ917513 GYF917513 HIB917513 HRX917513 IBT917513 ILP917513 IVL917513 JFH917513 JPD917513 JYZ917513 KIV917513 KSR917513 LCN917513 LMJ917513 LWF917513 MGB917513 MPX917513 MZT917513 NJP917513 NTL917513 ODH917513 OND917513 OWZ917513 PGV917513 PQR917513 QAN917513 QKJ917513 QUF917513 REB917513 RNX917513 RXT917513 SHP917513 SRL917513 TBH917513 TLD917513 TUZ917513 UEV917513 UOR917513 UYN917513 VIJ917513 VSF917513 WCB917513 WLX917513 WVT917513 L983049 JH983049 TD983049 ACZ983049 AMV983049 AWR983049 BGN983049 BQJ983049 CAF983049 CKB983049 CTX983049 DDT983049 DNP983049 DXL983049 EHH983049 ERD983049 FAZ983049 FKV983049 FUR983049 GEN983049 GOJ983049 GYF983049 HIB983049 HRX983049 IBT983049 ILP983049 IVL983049 JFH983049 JPD983049 JYZ983049 KIV983049 KSR983049 LCN983049 LMJ983049 LWF983049 MGB983049 MPX983049 MZT983049 NJP983049 NTL983049 ODH983049 OND983049 OWZ983049 PGV983049 PQR983049 QAN983049 QKJ983049 QUF983049 REB983049 RNX983049 RXT983049 SHP983049 SRL983049 TBH983049 TLD983049 TUZ983049 UEV983049 UOR983049 UYN983049 VIJ983049 VSF983049 WCB983049 WLX983049 WVT983049 T8 JP8 TL8 ADH8 AND8 AWZ8 BGV8 BQR8 CAN8 CKJ8 CUF8 DEB8 DNX8 DXT8 EHP8 ERL8 FBH8 FLD8 FUZ8 GEV8 GOR8 GYN8 HIJ8 HSF8 ICB8 ILX8 IVT8 JFP8 JPL8 JZH8 KJD8 KSZ8 LCV8 LMR8 LWN8 MGJ8 MQF8 NAB8 NJX8 NTT8 ODP8 ONL8 OXH8 PHD8 PQZ8 QAV8 QKR8 QUN8 REJ8 ROF8 RYB8 SHX8 SRT8 TBP8 TLL8 TVH8 UFD8 UOZ8 UYV8 VIR8 VSN8 WCJ8 WMF8 WWB8 T65545 JP65545 TL65545 ADH65545 AND65545 AWZ65545 BGV65545 BQR65545 CAN65545 CKJ65545 CUF65545 DEB65545 DNX65545 DXT65545 EHP65545 ERL65545 FBH65545 FLD65545 FUZ65545 GEV65545 GOR65545 GYN65545 HIJ65545 HSF65545 ICB65545 ILX65545 IVT65545 JFP65545 JPL65545 JZH65545 KJD65545 KSZ65545 LCV65545 LMR65545 LWN65545 MGJ65545 MQF65545 NAB65545 NJX65545 NTT65545 ODP65545 ONL65545 OXH65545 PHD65545 PQZ65545 QAV65545 QKR65545 QUN65545 REJ65545 ROF65545 RYB65545 SHX65545 SRT65545 TBP65545 TLL65545 TVH65545 UFD65545 UOZ65545 UYV65545 VIR65545 VSN65545 WCJ65545 WMF65545 WWB65545 T131081 JP131081 TL131081 ADH131081 AND131081 AWZ131081 BGV131081 BQR131081 CAN131081 CKJ131081 CUF131081 DEB131081 DNX131081 DXT131081 EHP131081 ERL131081 FBH131081 FLD131081 FUZ131081 GEV131081 GOR131081 GYN131081 HIJ131081 HSF131081 ICB131081 ILX131081 IVT131081 JFP131081 JPL131081 JZH131081 KJD131081 KSZ131081 LCV131081 LMR131081 LWN131081 MGJ131081 MQF131081 NAB131081 NJX131081 NTT131081 ODP131081 ONL131081 OXH131081 PHD131081 PQZ131081 QAV131081 QKR131081 QUN131081 REJ131081 ROF131081 RYB131081 SHX131081 SRT131081 TBP131081 TLL131081 TVH131081 UFD131081 UOZ131081 UYV131081 VIR131081 VSN131081 WCJ131081 WMF131081 WWB131081 T196617 JP196617 TL196617 ADH196617 AND196617 AWZ196617 BGV196617 BQR196617 CAN196617 CKJ196617 CUF196617 DEB196617 DNX196617 DXT196617 EHP196617 ERL196617 FBH196617 FLD196617 FUZ196617 GEV196617 GOR196617 GYN196617 HIJ196617 HSF196617 ICB196617 ILX196617 IVT196617 JFP196617 JPL196617 JZH196617 KJD196617 KSZ196617 LCV196617 LMR196617 LWN196617 MGJ196617 MQF196617 NAB196617 NJX196617 NTT196617 ODP196617 ONL196617 OXH196617 PHD196617 PQZ196617 QAV196617 QKR196617 QUN196617 REJ196617 ROF196617 RYB196617 SHX196617 SRT196617 TBP196617 TLL196617 TVH196617 UFD196617 UOZ196617 UYV196617 VIR196617 VSN196617 WCJ196617 WMF196617 WWB196617 T262153 JP262153 TL262153 ADH262153 AND262153 AWZ262153 BGV262153 BQR262153 CAN262153 CKJ262153 CUF262153 DEB262153 DNX262153 DXT262153 EHP262153 ERL262153 FBH262153 FLD262153 FUZ262153 GEV262153 GOR262153 GYN262153 HIJ262153 HSF262153 ICB262153 ILX262153 IVT262153 JFP262153 JPL262153 JZH262153 KJD262153 KSZ262153 LCV262153 LMR262153 LWN262153 MGJ262153 MQF262153 NAB262153 NJX262153 NTT262153 ODP262153 ONL262153 OXH262153 PHD262153 PQZ262153 QAV262153 QKR262153 QUN262153 REJ262153 ROF262153 RYB262153 SHX262153 SRT262153 TBP262153 TLL262153 TVH262153 UFD262153 UOZ262153 UYV262153 VIR262153 VSN262153 WCJ262153 WMF262153 WWB262153 T327689 JP327689 TL327689 ADH327689 AND327689 AWZ327689 BGV327689 BQR327689 CAN327689 CKJ327689 CUF327689 DEB327689 DNX327689 DXT327689 EHP327689 ERL327689 FBH327689 FLD327689 FUZ327689 GEV327689 GOR327689 GYN327689 HIJ327689 HSF327689 ICB327689 ILX327689 IVT327689 JFP327689 JPL327689 JZH327689 KJD327689 KSZ327689 LCV327689 LMR327689 LWN327689 MGJ327689 MQF327689 NAB327689 NJX327689 NTT327689 ODP327689 ONL327689 OXH327689 PHD327689 PQZ327689 QAV327689 QKR327689 QUN327689 REJ327689 ROF327689 RYB327689 SHX327689 SRT327689 TBP327689 TLL327689 TVH327689 UFD327689 UOZ327689 UYV327689 VIR327689 VSN327689 WCJ327689 WMF327689 WWB327689 T393225 JP393225 TL393225 ADH393225 AND393225 AWZ393225 BGV393225 BQR393225 CAN393225 CKJ393225 CUF393225 DEB393225 DNX393225 DXT393225 EHP393225 ERL393225 FBH393225 FLD393225 FUZ393225 GEV393225 GOR393225 GYN393225 HIJ393225 HSF393225 ICB393225 ILX393225 IVT393225 JFP393225 JPL393225 JZH393225 KJD393225 KSZ393225 LCV393225 LMR393225 LWN393225 MGJ393225 MQF393225 NAB393225 NJX393225 NTT393225 ODP393225 ONL393225 OXH393225 PHD393225 PQZ393225 QAV393225 QKR393225 QUN393225 REJ393225 ROF393225 RYB393225 SHX393225 SRT393225 TBP393225 TLL393225 TVH393225 UFD393225 UOZ393225 UYV393225 VIR393225 VSN393225 WCJ393225 WMF393225 WWB393225 T458761 JP458761 TL458761 ADH458761 AND458761 AWZ458761 BGV458761 BQR458761 CAN458761 CKJ458761 CUF458761 DEB458761 DNX458761 DXT458761 EHP458761 ERL458761 FBH458761 FLD458761 FUZ458761 GEV458761 GOR458761 GYN458761 HIJ458761 HSF458761 ICB458761 ILX458761 IVT458761 JFP458761 JPL458761 JZH458761 KJD458761 KSZ458761 LCV458761 LMR458761 LWN458761 MGJ458761 MQF458761 NAB458761 NJX458761 NTT458761 ODP458761 ONL458761 OXH458761 PHD458761 PQZ458761 QAV458761 QKR458761 QUN458761 REJ458761 ROF458761 RYB458761 SHX458761 SRT458761 TBP458761 TLL458761 TVH458761 UFD458761 UOZ458761 UYV458761 VIR458761 VSN458761 WCJ458761 WMF458761 WWB458761 T524297 JP524297 TL524297 ADH524297 AND524297 AWZ524297 BGV524297 BQR524297 CAN524297 CKJ524297 CUF524297 DEB524297 DNX524297 DXT524297 EHP524297 ERL524297 FBH524297 FLD524297 FUZ524297 GEV524297 GOR524297 GYN524297 HIJ524297 HSF524297 ICB524297 ILX524297 IVT524297 JFP524297 JPL524297 JZH524297 KJD524297 KSZ524297 LCV524297 LMR524297 LWN524297 MGJ524297 MQF524297 NAB524297 NJX524297 NTT524297 ODP524297 ONL524297 OXH524297 PHD524297 PQZ524297 QAV524297 QKR524297 QUN524297 REJ524297 ROF524297 RYB524297 SHX524297 SRT524297 TBP524297 TLL524297 TVH524297 UFD524297 UOZ524297 UYV524297 VIR524297 VSN524297 WCJ524297 WMF524297 WWB524297 T589833 JP589833 TL589833 ADH589833 AND589833 AWZ589833 BGV589833 BQR589833 CAN589833 CKJ589833 CUF589833 DEB589833 DNX589833 DXT589833 EHP589833 ERL589833 FBH589833 FLD589833 FUZ589833 GEV589833 GOR589833 GYN589833 HIJ589833 HSF589833 ICB589833 ILX589833 IVT589833 JFP589833 JPL589833 JZH589833 KJD589833 KSZ589833 LCV589833 LMR589833 LWN589833 MGJ589833 MQF589833 NAB589833 NJX589833 NTT589833 ODP589833 ONL589833 OXH589833 PHD589833 PQZ589833 QAV589833 QKR589833 QUN589833 REJ589833 ROF589833 RYB589833 SHX589833 SRT589833 TBP589833 TLL589833 TVH589833 UFD589833 UOZ589833 UYV589833 VIR589833 VSN589833 WCJ589833 WMF589833 WWB589833 T655369 JP655369 TL655369 ADH655369 AND655369 AWZ655369 BGV655369 BQR655369 CAN655369 CKJ655369 CUF655369 DEB655369 DNX655369 DXT655369 EHP655369 ERL655369 FBH655369 FLD655369 FUZ655369 GEV655369 GOR655369 GYN655369 HIJ655369 HSF655369 ICB655369 ILX655369 IVT655369 JFP655369 JPL655369 JZH655369 KJD655369 KSZ655369 LCV655369 LMR655369 LWN655369 MGJ655369 MQF655369 NAB655369 NJX655369 NTT655369 ODP655369 ONL655369 OXH655369 PHD655369 PQZ655369 QAV655369 QKR655369 QUN655369 REJ655369 ROF655369 RYB655369 SHX655369 SRT655369 TBP655369 TLL655369 TVH655369 UFD655369 UOZ655369 UYV655369 VIR655369 VSN655369 WCJ655369 WMF655369 WWB655369 T720905 JP720905 TL720905 ADH720905 AND720905 AWZ720905 BGV720905 BQR720905 CAN720905 CKJ720905 CUF720905 DEB720905 DNX720905 DXT720905 EHP720905 ERL720905 FBH720905 FLD720905 FUZ720905 GEV720905 GOR720905 GYN720905 HIJ720905 HSF720905 ICB720905 ILX720905 IVT720905 JFP720905 JPL720905 JZH720905 KJD720905 KSZ720905 LCV720905 LMR720905 LWN720905 MGJ720905 MQF720905 NAB720905 NJX720905 NTT720905 ODP720905 ONL720905 OXH720905 PHD720905 PQZ720905 QAV720905 QKR720905 QUN720905 REJ720905 ROF720905 RYB720905 SHX720905 SRT720905 TBP720905 TLL720905 TVH720905 UFD720905 UOZ720905 UYV720905 VIR720905 VSN720905 WCJ720905 WMF720905 WWB720905 T786441 JP786441 TL786441 ADH786441 AND786441 AWZ786441 BGV786441 BQR786441 CAN786441 CKJ786441 CUF786441 DEB786441 DNX786441 DXT786441 EHP786441 ERL786441 FBH786441 FLD786441 FUZ786441 GEV786441 GOR786441 GYN786441 HIJ786441 HSF786441 ICB786441 ILX786441 IVT786441 JFP786441 JPL786441 JZH786441 KJD786441 KSZ786441 LCV786441 LMR786441 LWN786441 MGJ786441 MQF786441 NAB786441 NJX786441 NTT786441 ODP786441 ONL786441 OXH786441 PHD786441 PQZ786441 QAV786441 QKR786441 QUN786441 REJ786441 ROF786441 RYB786441 SHX786441 SRT786441 TBP786441 TLL786441 TVH786441 UFD786441 UOZ786441 UYV786441 VIR786441 VSN786441 WCJ786441 WMF786441 WWB786441 T851977 JP851977 TL851977 ADH851977 AND851977 AWZ851977 BGV851977 BQR851977 CAN851977 CKJ851977 CUF851977 DEB851977 DNX851977 DXT851977 EHP851977 ERL851977 FBH851977 FLD851977 FUZ851977 GEV851977 GOR851977 GYN851977 HIJ851977 HSF851977 ICB851977 ILX851977 IVT851977 JFP851977 JPL851977 JZH851977 KJD851977 KSZ851977 LCV851977 LMR851977 LWN851977 MGJ851977 MQF851977 NAB851977 NJX851977 NTT851977 ODP851977 ONL851977 OXH851977 PHD851977 PQZ851977 QAV851977 QKR851977 QUN851977 REJ851977 ROF851977 RYB851977 SHX851977 SRT851977 TBP851977 TLL851977 TVH851977 UFD851977 UOZ851977 UYV851977 VIR851977 VSN851977 WCJ851977 WMF851977 WWB851977 T917513 JP917513 TL917513 ADH917513 AND917513 AWZ917513 BGV917513 BQR917513 CAN917513 CKJ917513 CUF917513 DEB917513 DNX917513 DXT917513 EHP917513 ERL917513 FBH917513 FLD917513 FUZ917513 GEV917513 GOR917513 GYN917513 HIJ917513 HSF917513 ICB917513 ILX917513 IVT917513 JFP917513 JPL917513 JZH917513 KJD917513 KSZ917513 LCV917513 LMR917513 LWN917513 MGJ917513 MQF917513 NAB917513 NJX917513 NTT917513 ODP917513 ONL917513 OXH917513 PHD917513 PQZ917513 QAV917513 QKR917513 QUN917513 REJ917513 ROF917513 RYB917513 SHX917513 SRT917513 TBP917513 TLL917513 TVH917513 UFD917513 UOZ917513 UYV917513 VIR917513 VSN917513 WCJ917513 WMF917513 WWB917513 T983049 JP983049 TL983049 ADH983049 AND983049 AWZ983049 BGV983049 BQR983049 CAN983049 CKJ983049 CUF983049 DEB983049 DNX983049 DXT983049 EHP983049 ERL983049 FBH983049 FLD983049 FUZ983049 GEV983049 GOR983049 GYN983049 HIJ983049 HSF983049 ICB983049 ILX983049 IVT983049 JFP983049 JPL983049 JZH983049 KJD983049 KSZ983049 LCV983049 LMR983049 LWN983049 MGJ983049 MQF983049 NAB983049 NJX983049 NTT983049 ODP983049 ONL983049 OXH983049 PHD983049 PQZ983049 QAV983049 QKR983049 QUN983049 REJ983049 ROF983049 RYB983049 SHX983049 SRT983049 TBP983049 TLL983049 TVH983049 UFD983049 UOZ983049 UYV983049 VIR983049 VSN983049 WCJ983049 WMF983049 WWB983049 X8 JT8 TP8 ADL8 ANH8 AXD8 BGZ8 BQV8 CAR8 CKN8 CUJ8 DEF8 DOB8 DXX8 EHT8 ERP8 FBL8 FLH8 FVD8 GEZ8 GOV8 GYR8 HIN8 HSJ8 ICF8 IMB8 IVX8 JFT8 JPP8 JZL8 KJH8 KTD8 LCZ8 LMV8 LWR8 MGN8 MQJ8 NAF8 NKB8 NTX8 ODT8 ONP8 OXL8 PHH8 PRD8 QAZ8 QKV8 QUR8 REN8 ROJ8 RYF8 SIB8 SRX8 TBT8 TLP8 TVL8 UFH8 UPD8 UYZ8 VIV8 VSR8 WCN8 WMJ8 WWF8 X65545 JT65545 TP65545 ADL65545 ANH65545 AXD65545 BGZ65545 BQV65545 CAR65545 CKN65545 CUJ65545 DEF65545 DOB65545 DXX65545 EHT65545 ERP65545 FBL65545 FLH65545 FVD65545 GEZ65545 GOV65545 GYR65545 HIN65545 HSJ65545 ICF65545 IMB65545 IVX65545 JFT65545 JPP65545 JZL65545 KJH65545 KTD65545 LCZ65545 LMV65545 LWR65545 MGN65545 MQJ65545 NAF65545 NKB65545 NTX65545 ODT65545 ONP65545 OXL65545 PHH65545 PRD65545 QAZ65545 QKV65545 QUR65545 REN65545 ROJ65545 RYF65545 SIB65545 SRX65545 TBT65545 TLP65545 TVL65545 UFH65545 UPD65545 UYZ65545 VIV65545 VSR65545 WCN65545 WMJ65545 WWF65545 X131081 JT131081 TP131081 ADL131081 ANH131081 AXD131081 BGZ131081 BQV131081 CAR131081 CKN131081 CUJ131081 DEF131081 DOB131081 DXX131081 EHT131081 ERP131081 FBL131081 FLH131081 FVD131081 GEZ131081 GOV131081 GYR131081 HIN131081 HSJ131081 ICF131081 IMB131081 IVX131081 JFT131081 JPP131081 JZL131081 KJH131081 KTD131081 LCZ131081 LMV131081 LWR131081 MGN131081 MQJ131081 NAF131081 NKB131081 NTX131081 ODT131081 ONP131081 OXL131081 PHH131081 PRD131081 QAZ131081 QKV131081 QUR131081 REN131081 ROJ131081 RYF131081 SIB131081 SRX131081 TBT131081 TLP131081 TVL131081 UFH131081 UPD131081 UYZ131081 VIV131081 VSR131081 WCN131081 WMJ131081 WWF131081 X196617 JT196617 TP196617 ADL196617 ANH196617 AXD196617 BGZ196617 BQV196617 CAR196617 CKN196617 CUJ196617 DEF196617 DOB196617 DXX196617 EHT196617 ERP196617 FBL196617 FLH196617 FVD196617 GEZ196617 GOV196617 GYR196617 HIN196617 HSJ196617 ICF196617 IMB196617 IVX196617 JFT196617 JPP196617 JZL196617 KJH196617 KTD196617 LCZ196617 LMV196617 LWR196617 MGN196617 MQJ196617 NAF196617 NKB196617 NTX196617 ODT196617 ONP196617 OXL196617 PHH196617 PRD196617 QAZ196617 QKV196617 QUR196617 REN196617 ROJ196617 RYF196617 SIB196617 SRX196617 TBT196617 TLP196617 TVL196617 UFH196617 UPD196617 UYZ196617 VIV196617 VSR196617 WCN196617 WMJ196617 WWF196617 X262153 JT262153 TP262153 ADL262153 ANH262153 AXD262153 BGZ262153 BQV262153 CAR262153 CKN262153 CUJ262153 DEF262153 DOB262153 DXX262153 EHT262153 ERP262153 FBL262153 FLH262153 FVD262153 GEZ262153 GOV262153 GYR262153 HIN262153 HSJ262153 ICF262153 IMB262153 IVX262153 JFT262153 JPP262153 JZL262153 KJH262153 KTD262153 LCZ262153 LMV262153 LWR262153 MGN262153 MQJ262153 NAF262153 NKB262153 NTX262153 ODT262153 ONP262153 OXL262153 PHH262153 PRD262153 QAZ262153 QKV262153 QUR262153 REN262153 ROJ262153 RYF262153 SIB262153 SRX262153 TBT262153 TLP262153 TVL262153 UFH262153 UPD262153 UYZ262153 VIV262153 VSR262153 WCN262153 WMJ262153 WWF262153 X327689 JT327689 TP327689 ADL327689 ANH327689 AXD327689 BGZ327689 BQV327689 CAR327689 CKN327689 CUJ327689 DEF327689 DOB327689 DXX327689 EHT327689 ERP327689 FBL327689 FLH327689 FVD327689 GEZ327689 GOV327689 GYR327689 HIN327689 HSJ327689 ICF327689 IMB327689 IVX327689 JFT327689 JPP327689 JZL327689 KJH327689 KTD327689 LCZ327689 LMV327689 LWR327689 MGN327689 MQJ327689 NAF327689 NKB327689 NTX327689 ODT327689 ONP327689 OXL327689 PHH327689 PRD327689 QAZ327689 QKV327689 QUR327689 REN327689 ROJ327689 RYF327689 SIB327689 SRX327689 TBT327689 TLP327689 TVL327689 UFH327689 UPD327689 UYZ327689 VIV327689 VSR327689 WCN327689 WMJ327689 WWF327689 X393225 JT393225 TP393225 ADL393225 ANH393225 AXD393225 BGZ393225 BQV393225 CAR393225 CKN393225 CUJ393225 DEF393225 DOB393225 DXX393225 EHT393225 ERP393225 FBL393225 FLH393225 FVD393225 GEZ393225 GOV393225 GYR393225 HIN393225 HSJ393225 ICF393225 IMB393225 IVX393225 JFT393225 JPP393225 JZL393225 KJH393225 KTD393225 LCZ393225 LMV393225 LWR393225 MGN393225 MQJ393225 NAF393225 NKB393225 NTX393225 ODT393225 ONP393225 OXL393225 PHH393225 PRD393225 QAZ393225 QKV393225 QUR393225 REN393225 ROJ393225 RYF393225 SIB393225 SRX393225 TBT393225 TLP393225 TVL393225 UFH393225 UPD393225 UYZ393225 VIV393225 VSR393225 WCN393225 WMJ393225 WWF393225 X458761 JT458761 TP458761 ADL458761 ANH458761 AXD458761 BGZ458761 BQV458761 CAR458761 CKN458761 CUJ458761 DEF458761 DOB458761 DXX458761 EHT458761 ERP458761 FBL458761 FLH458761 FVD458761 GEZ458761 GOV458761 GYR458761 HIN458761 HSJ458761 ICF458761 IMB458761 IVX458761 JFT458761 JPP458761 JZL458761 KJH458761 KTD458761 LCZ458761 LMV458761 LWR458761 MGN458761 MQJ458761 NAF458761 NKB458761 NTX458761 ODT458761 ONP458761 OXL458761 PHH458761 PRD458761 QAZ458761 QKV458761 QUR458761 REN458761 ROJ458761 RYF458761 SIB458761 SRX458761 TBT458761 TLP458761 TVL458761 UFH458761 UPD458761 UYZ458761 VIV458761 VSR458761 WCN458761 WMJ458761 WWF458761 X524297 JT524297 TP524297 ADL524297 ANH524297 AXD524297 BGZ524297 BQV524297 CAR524297 CKN524297 CUJ524297 DEF524297 DOB524297 DXX524297 EHT524297 ERP524297 FBL524297 FLH524297 FVD524297 GEZ524297 GOV524297 GYR524297 HIN524297 HSJ524297 ICF524297 IMB524297 IVX524297 JFT524297 JPP524297 JZL524297 KJH524297 KTD524297 LCZ524297 LMV524297 LWR524297 MGN524297 MQJ524297 NAF524297 NKB524297 NTX524297 ODT524297 ONP524297 OXL524297 PHH524297 PRD524297 QAZ524297 QKV524297 QUR524297 REN524297 ROJ524297 RYF524297 SIB524297 SRX524297 TBT524297 TLP524297 TVL524297 UFH524297 UPD524297 UYZ524297 VIV524297 VSR524297 WCN524297 WMJ524297 WWF524297 X589833 JT589833 TP589833 ADL589833 ANH589833 AXD589833 BGZ589833 BQV589833 CAR589833 CKN589833 CUJ589833 DEF589833 DOB589833 DXX589833 EHT589833 ERP589833 FBL589833 FLH589833 FVD589833 GEZ589833 GOV589833 GYR589833 HIN589833 HSJ589833 ICF589833 IMB589833 IVX589833 JFT589833 JPP589833 JZL589833 KJH589833 KTD589833 LCZ589833 LMV589833 LWR589833 MGN589833 MQJ589833 NAF589833 NKB589833 NTX589833 ODT589833 ONP589833 OXL589833 PHH589833 PRD589833 QAZ589833 QKV589833 QUR589833 REN589833 ROJ589833 RYF589833 SIB589833 SRX589833 TBT589833 TLP589833 TVL589833 UFH589833 UPD589833 UYZ589833 VIV589833 VSR589833 WCN589833 WMJ589833 WWF589833 X655369 JT655369 TP655369 ADL655369 ANH655369 AXD655369 BGZ655369 BQV655369 CAR655369 CKN655369 CUJ655369 DEF655369 DOB655369 DXX655369 EHT655369 ERP655369 FBL655369 FLH655369 FVD655369 GEZ655369 GOV655369 GYR655369 HIN655369 HSJ655369 ICF655369 IMB655369 IVX655369 JFT655369 JPP655369 JZL655369 KJH655369 KTD655369 LCZ655369 LMV655369 LWR655369 MGN655369 MQJ655369 NAF655369 NKB655369 NTX655369 ODT655369 ONP655369 OXL655369 PHH655369 PRD655369 QAZ655369 QKV655369 QUR655369 REN655369 ROJ655369 RYF655369 SIB655369 SRX655369 TBT655369 TLP655369 TVL655369 UFH655369 UPD655369 UYZ655369 VIV655369 VSR655369 WCN655369 WMJ655369 WWF655369 X720905 JT720905 TP720905 ADL720905 ANH720905 AXD720905 BGZ720905 BQV720905 CAR720905 CKN720905 CUJ720905 DEF720905 DOB720905 DXX720905 EHT720905 ERP720905 FBL720905 FLH720905 FVD720905 GEZ720905 GOV720905 GYR720905 HIN720905 HSJ720905 ICF720905 IMB720905 IVX720905 JFT720905 JPP720905 JZL720905 KJH720905 KTD720905 LCZ720905 LMV720905 LWR720905 MGN720905 MQJ720905 NAF720905 NKB720905 NTX720905 ODT720905 ONP720905 OXL720905 PHH720905 PRD720905 QAZ720905 QKV720905 QUR720905 REN720905 ROJ720905 RYF720905 SIB720905 SRX720905 TBT720905 TLP720905 TVL720905 UFH720905 UPD720905 UYZ720905 VIV720905 VSR720905 WCN720905 WMJ720905 WWF720905 X786441 JT786441 TP786441 ADL786441 ANH786441 AXD786441 BGZ786441 BQV786441 CAR786441 CKN786441 CUJ786441 DEF786441 DOB786441 DXX786441 EHT786441 ERP786441 FBL786441 FLH786441 FVD786441 GEZ786441 GOV786441 GYR786441 HIN786441 HSJ786441 ICF786441 IMB786441 IVX786441 JFT786441 JPP786441 JZL786441 KJH786441 KTD786441 LCZ786441 LMV786441 LWR786441 MGN786441 MQJ786441 NAF786441 NKB786441 NTX786441 ODT786441 ONP786441 OXL786441 PHH786441 PRD786441 QAZ786441 QKV786441 QUR786441 REN786441 ROJ786441 RYF786441 SIB786441 SRX786441 TBT786441 TLP786441 TVL786441 UFH786441 UPD786441 UYZ786441 VIV786441 VSR786441 WCN786441 WMJ786441 WWF786441 X851977 JT851977 TP851977 ADL851977 ANH851977 AXD851977 BGZ851977 BQV851977 CAR851977 CKN851977 CUJ851977 DEF851977 DOB851977 DXX851977 EHT851977 ERP851977 FBL851977 FLH851977 FVD851977 GEZ851977 GOV851977 GYR851977 HIN851977 HSJ851977 ICF851977 IMB851977 IVX851977 JFT851977 JPP851977 JZL851977 KJH851977 KTD851977 LCZ851977 LMV851977 LWR851977 MGN851977 MQJ851977 NAF851977 NKB851977 NTX851977 ODT851977 ONP851977 OXL851977 PHH851977 PRD851977 QAZ851977 QKV851977 QUR851977 REN851977 ROJ851977 RYF851977 SIB851977 SRX851977 TBT851977 TLP851977 TVL851977 UFH851977 UPD851977 UYZ851977 VIV851977 VSR851977 WCN851977 WMJ851977 WWF851977 X917513 JT917513 TP917513 ADL917513 ANH917513 AXD917513 BGZ917513 BQV917513 CAR917513 CKN917513 CUJ917513 DEF917513 DOB917513 DXX917513 EHT917513 ERP917513 FBL917513 FLH917513 FVD917513 GEZ917513 GOV917513 GYR917513 HIN917513 HSJ917513 ICF917513 IMB917513 IVX917513 JFT917513 JPP917513 JZL917513 KJH917513 KTD917513 LCZ917513 LMV917513 LWR917513 MGN917513 MQJ917513 NAF917513 NKB917513 NTX917513 ODT917513 ONP917513 OXL917513 PHH917513 PRD917513 QAZ917513 QKV917513 QUR917513 REN917513 ROJ917513 RYF917513 SIB917513 SRX917513 TBT917513 TLP917513 TVL917513 UFH917513 UPD917513 UYZ917513 VIV917513 VSR917513 WCN917513 WMJ917513 WWF917513 X983049 JT983049 TP983049 ADL983049 ANH983049 AXD983049 BGZ983049 BQV983049 CAR983049 CKN983049 CUJ983049 DEF983049 DOB983049 DXX983049 EHT983049 ERP983049 FBL983049 FLH983049 FVD983049 GEZ983049 GOV983049 GYR983049 HIN983049 HSJ983049 ICF983049 IMB983049 IVX983049 JFT983049 JPP983049 JZL983049 KJH983049 KTD983049 LCZ983049 LMV983049 LWR983049 MGN983049 MQJ983049 NAF983049 NKB983049 NTX983049 ODT983049 ONP983049 OXL983049 PHH983049 PRD983049 QAZ983049 QKV983049 QUR983049 REN983049 ROJ983049 RYF983049 SIB983049 SRX983049 TBT983049 TLP983049 TVL983049 UFH983049 UPD983049 UYZ983049 VIV983049 VSR983049 WCN983049 WMJ983049 WWF983049 T13 JP13 TL13 ADH13 AND13 AWZ13 BGV13 BQR13 CAN13 CKJ13 CUF13 DEB13 DNX13 DXT13 EHP13 ERL13 FBH13 FLD13 FUZ13 GEV13 GOR13 GYN13 HIJ13 HSF13 ICB13 ILX13 IVT13 JFP13 JPL13 JZH13 KJD13 KSZ13 LCV13 LMR13 LWN13 MGJ13 MQF13 NAB13 NJX13 NTT13 ODP13 ONL13 OXH13 PHD13 PQZ13 QAV13 QKR13 QUN13 REJ13 ROF13 RYB13 SHX13 SRT13 TBP13 TLL13 TVH13 UFD13 UOZ13 UYV13 VIR13 VSN13 WCJ13 WMF13 WWB13 T65549 JP65549 TL65549 ADH65549 AND65549 AWZ65549 BGV65549 BQR65549 CAN65549 CKJ65549 CUF65549 DEB65549 DNX65549 DXT65549 EHP65549 ERL65549 FBH65549 FLD65549 FUZ65549 GEV65549 GOR65549 GYN65549 HIJ65549 HSF65549 ICB65549 ILX65549 IVT65549 JFP65549 JPL65549 JZH65549 KJD65549 KSZ65549 LCV65549 LMR65549 LWN65549 MGJ65549 MQF65549 NAB65549 NJX65549 NTT65549 ODP65549 ONL65549 OXH65549 PHD65549 PQZ65549 QAV65549 QKR65549 QUN65549 REJ65549 ROF65549 RYB65549 SHX65549 SRT65549 TBP65549 TLL65549 TVH65549 UFD65549 UOZ65549 UYV65549 VIR65549 VSN65549 WCJ65549 WMF65549 WWB65549 T131085 JP131085 TL131085 ADH131085 AND131085 AWZ131085 BGV131085 BQR131085 CAN131085 CKJ131085 CUF131085 DEB131085 DNX131085 DXT131085 EHP131085 ERL131085 FBH131085 FLD131085 FUZ131085 GEV131085 GOR131085 GYN131085 HIJ131085 HSF131085 ICB131085 ILX131085 IVT131085 JFP131085 JPL131085 JZH131085 KJD131085 KSZ131085 LCV131085 LMR131085 LWN131085 MGJ131085 MQF131085 NAB131085 NJX131085 NTT131085 ODP131085 ONL131085 OXH131085 PHD131085 PQZ131085 QAV131085 QKR131085 QUN131085 REJ131085 ROF131085 RYB131085 SHX131085 SRT131085 TBP131085 TLL131085 TVH131085 UFD131085 UOZ131085 UYV131085 VIR131085 VSN131085 WCJ131085 WMF131085 WWB131085 T196621 JP196621 TL196621 ADH196621 AND196621 AWZ196621 BGV196621 BQR196621 CAN196621 CKJ196621 CUF196621 DEB196621 DNX196621 DXT196621 EHP196621 ERL196621 FBH196621 FLD196621 FUZ196621 GEV196621 GOR196621 GYN196621 HIJ196621 HSF196621 ICB196621 ILX196621 IVT196621 JFP196621 JPL196621 JZH196621 KJD196621 KSZ196621 LCV196621 LMR196621 LWN196621 MGJ196621 MQF196621 NAB196621 NJX196621 NTT196621 ODP196621 ONL196621 OXH196621 PHD196621 PQZ196621 QAV196621 QKR196621 QUN196621 REJ196621 ROF196621 RYB196621 SHX196621 SRT196621 TBP196621 TLL196621 TVH196621 UFD196621 UOZ196621 UYV196621 VIR196621 VSN196621 WCJ196621 WMF196621 WWB196621 T262157 JP262157 TL262157 ADH262157 AND262157 AWZ262157 BGV262157 BQR262157 CAN262157 CKJ262157 CUF262157 DEB262157 DNX262157 DXT262157 EHP262157 ERL262157 FBH262157 FLD262157 FUZ262157 GEV262157 GOR262157 GYN262157 HIJ262157 HSF262157 ICB262157 ILX262157 IVT262157 JFP262157 JPL262157 JZH262157 KJD262157 KSZ262157 LCV262157 LMR262157 LWN262157 MGJ262157 MQF262157 NAB262157 NJX262157 NTT262157 ODP262157 ONL262157 OXH262157 PHD262157 PQZ262157 QAV262157 QKR262157 QUN262157 REJ262157 ROF262157 RYB262157 SHX262157 SRT262157 TBP262157 TLL262157 TVH262157 UFD262157 UOZ262157 UYV262157 VIR262157 VSN262157 WCJ262157 WMF262157 WWB262157 T327693 JP327693 TL327693 ADH327693 AND327693 AWZ327693 BGV327693 BQR327693 CAN327693 CKJ327693 CUF327693 DEB327693 DNX327693 DXT327693 EHP327693 ERL327693 FBH327693 FLD327693 FUZ327693 GEV327693 GOR327693 GYN327693 HIJ327693 HSF327693 ICB327693 ILX327693 IVT327693 JFP327693 JPL327693 JZH327693 KJD327693 KSZ327693 LCV327693 LMR327693 LWN327693 MGJ327693 MQF327693 NAB327693 NJX327693 NTT327693 ODP327693 ONL327693 OXH327693 PHD327693 PQZ327693 QAV327693 QKR327693 QUN327693 REJ327693 ROF327693 RYB327693 SHX327693 SRT327693 TBP327693 TLL327693 TVH327693 UFD327693 UOZ327693 UYV327693 VIR327693 VSN327693 WCJ327693 WMF327693 WWB327693 T393229 JP393229 TL393229 ADH393229 AND393229 AWZ393229 BGV393229 BQR393229 CAN393229 CKJ393229 CUF393229 DEB393229 DNX393229 DXT393229 EHP393229 ERL393229 FBH393229 FLD393229 FUZ393229 GEV393229 GOR393229 GYN393229 HIJ393229 HSF393229 ICB393229 ILX393229 IVT393229 JFP393229 JPL393229 JZH393229 KJD393229 KSZ393229 LCV393229 LMR393229 LWN393229 MGJ393229 MQF393229 NAB393229 NJX393229 NTT393229 ODP393229 ONL393229 OXH393229 PHD393229 PQZ393229 QAV393229 QKR393229 QUN393229 REJ393229 ROF393229 RYB393229 SHX393229 SRT393229 TBP393229 TLL393229 TVH393229 UFD393229 UOZ393229 UYV393229 VIR393229 VSN393229 WCJ393229 WMF393229 WWB393229 T458765 JP458765 TL458765 ADH458765 AND458765 AWZ458765 BGV458765 BQR458765 CAN458765 CKJ458765 CUF458765 DEB458765 DNX458765 DXT458765 EHP458765 ERL458765 FBH458765 FLD458765 FUZ458765 GEV458765 GOR458765 GYN458765 HIJ458765 HSF458765 ICB458765 ILX458765 IVT458765 JFP458765 JPL458765 JZH458765 KJD458765 KSZ458765 LCV458765 LMR458765 LWN458765 MGJ458765 MQF458765 NAB458765 NJX458765 NTT458765 ODP458765 ONL458765 OXH458765 PHD458765 PQZ458765 QAV458765 QKR458765 QUN458765 REJ458765 ROF458765 RYB458765 SHX458765 SRT458765 TBP458765 TLL458765 TVH458765 UFD458765 UOZ458765 UYV458765 VIR458765 VSN458765 WCJ458765 WMF458765 WWB458765 T524301 JP524301 TL524301 ADH524301 AND524301 AWZ524301 BGV524301 BQR524301 CAN524301 CKJ524301 CUF524301 DEB524301 DNX524301 DXT524301 EHP524301 ERL524301 FBH524301 FLD524301 FUZ524301 GEV524301 GOR524301 GYN524301 HIJ524301 HSF524301 ICB524301 ILX524301 IVT524301 JFP524301 JPL524301 JZH524301 KJD524301 KSZ524301 LCV524301 LMR524301 LWN524301 MGJ524301 MQF524301 NAB524301 NJX524301 NTT524301 ODP524301 ONL524301 OXH524301 PHD524301 PQZ524301 QAV524301 QKR524301 QUN524301 REJ524301 ROF524301 RYB524301 SHX524301 SRT524301 TBP524301 TLL524301 TVH524301 UFD524301 UOZ524301 UYV524301 VIR524301 VSN524301 WCJ524301 WMF524301 WWB524301 T589837 JP589837 TL589837 ADH589837 AND589837 AWZ589837 BGV589837 BQR589837 CAN589837 CKJ589837 CUF589837 DEB589837 DNX589837 DXT589837 EHP589837 ERL589837 FBH589837 FLD589837 FUZ589837 GEV589837 GOR589837 GYN589837 HIJ589837 HSF589837 ICB589837 ILX589837 IVT589837 JFP589837 JPL589837 JZH589837 KJD589837 KSZ589837 LCV589837 LMR589837 LWN589837 MGJ589837 MQF589837 NAB589837 NJX589837 NTT589837 ODP589837 ONL589837 OXH589837 PHD589837 PQZ589837 QAV589837 QKR589837 QUN589837 REJ589837 ROF589837 RYB589837 SHX589837 SRT589837 TBP589837 TLL589837 TVH589837 UFD589837 UOZ589837 UYV589837 VIR589837 VSN589837 WCJ589837 WMF589837 WWB589837 T655373 JP655373 TL655373 ADH655373 AND655373 AWZ655373 BGV655373 BQR655373 CAN655373 CKJ655373 CUF655373 DEB655373 DNX655373 DXT655373 EHP655373 ERL655373 FBH655373 FLD655373 FUZ655373 GEV655373 GOR655373 GYN655373 HIJ655373 HSF655373 ICB655373 ILX655373 IVT655373 JFP655373 JPL655373 JZH655373 KJD655373 KSZ655373 LCV655373 LMR655373 LWN655373 MGJ655373 MQF655373 NAB655373 NJX655373 NTT655373 ODP655373 ONL655373 OXH655373 PHD655373 PQZ655373 QAV655373 QKR655373 QUN655373 REJ655373 ROF655373 RYB655373 SHX655373 SRT655373 TBP655373 TLL655373 TVH655373 UFD655373 UOZ655373 UYV655373 VIR655373 VSN655373 WCJ655373 WMF655373 WWB655373 T720909 JP720909 TL720909 ADH720909 AND720909 AWZ720909 BGV720909 BQR720909 CAN720909 CKJ720909 CUF720909 DEB720909 DNX720909 DXT720909 EHP720909 ERL720909 FBH720909 FLD720909 FUZ720909 GEV720909 GOR720909 GYN720909 HIJ720909 HSF720909 ICB720909 ILX720909 IVT720909 JFP720909 JPL720909 JZH720909 KJD720909 KSZ720909 LCV720909 LMR720909 LWN720909 MGJ720909 MQF720909 NAB720909 NJX720909 NTT720909 ODP720909 ONL720909 OXH720909 PHD720909 PQZ720909 QAV720909 QKR720909 QUN720909 REJ720909 ROF720909 RYB720909 SHX720909 SRT720909 TBP720909 TLL720909 TVH720909 UFD720909 UOZ720909 UYV720909 VIR720909 VSN720909 WCJ720909 WMF720909 WWB720909 T786445 JP786445 TL786445 ADH786445 AND786445 AWZ786445 BGV786445 BQR786445 CAN786445 CKJ786445 CUF786445 DEB786445 DNX786445 DXT786445 EHP786445 ERL786445 FBH786445 FLD786445 FUZ786445 GEV786445 GOR786445 GYN786445 HIJ786445 HSF786445 ICB786445 ILX786445 IVT786445 JFP786445 JPL786445 JZH786445 KJD786445 KSZ786445 LCV786445 LMR786445 LWN786445 MGJ786445 MQF786445 NAB786445 NJX786445 NTT786445 ODP786445 ONL786445 OXH786445 PHD786445 PQZ786445 QAV786445 QKR786445 QUN786445 REJ786445 ROF786445 RYB786445 SHX786445 SRT786445 TBP786445 TLL786445 TVH786445 UFD786445 UOZ786445 UYV786445 VIR786445 VSN786445 WCJ786445 WMF786445 WWB786445 T851981 JP851981 TL851981 ADH851981 AND851981 AWZ851981 BGV851981 BQR851981 CAN851981 CKJ851981 CUF851981 DEB851981 DNX851981 DXT851981 EHP851981 ERL851981 FBH851981 FLD851981 FUZ851981 GEV851981 GOR851981 GYN851981 HIJ851981 HSF851981 ICB851981 ILX851981 IVT851981 JFP851981 JPL851981 JZH851981 KJD851981 KSZ851981 LCV851981 LMR851981 LWN851981 MGJ851981 MQF851981 NAB851981 NJX851981 NTT851981 ODP851981 ONL851981 OXH851981 PHD851981 PQZ851981 QAV851981 QKR851981 QUN851981 REJ851981 ROF851981 RYB851981 SHX851981 SRT851981 TBP851981 TLL851981 TVH851981 UFD851981 UOZ851981 UYV851981 VIR851981 VSN851981 WCJ851981 WMF851981 WWB851981 T917517 JP917517 TL917517 ADH917517 AND917517 AWZ917517 BGV917517 BQR917517 CAN917517 CKJ917517 CUF917517 DEB917517 DNX917517 DXT917517 EHP917517 ERL917517 FBH917517 FLD917517 FUZ917517 GEV917517 GOR917517 GYN917517 HIJ917517 HSF917517 ICB917517 ILX917517 IVT917517 JFP917517 JPL917517 JZH917517 KJD917517 KSZ917517 LCV917517 LMR917517 LWN917517 MGJ917517 MQF917517 NAB917517 NJX917517 NTT917517 ODP917517 ONL917517 OXH917517 PHD917517 PQZ917517 QAV917517 QKR917517 QUN917517 REJ917517 ROF917517 RYB917517 SHX917517 SRT917517 TBP917517 TLL917517 TVH917517 UFD917517 UOZ917517 UYV917517 VIR917517 VSN917517 WCJ917517 WMF917517 WWB917517 T983053 JP983053 TL983053 ADH983053 AND983053 AWZ983053 BGV983053 BQR983053 CAN983053 CKJ983053 CUF983053 DEB983053 DNX983053 DXT983053 EHP983053 ERL983053 FBH983053 FLD983053 FUZ983053 GEV983053 GOR983053 GYN983053 HIJ983053 HSF983053 ICB983053 ILX983053 IVT983053 JFP983053 JPL983053 JZH983053 KJD983053 KSZ983053 LCV983053 LMR983053 LWN983053 MGJ983053 MQF983053 NAB983053 NJX983053 NTT983053 ODP983053 ONL983053 OXH983053 PHD983053 PQZ983053 QAV983053 QKR983053 QUN983053 REJ983053 ROF983053 RYB983053 SHX983053 SRT983053 TBP983053 TLL983053 TVH983053 UFD983053 UOZ983053 UYV983053 VIR983053 VSN983053 WCJ983053 WMF983053 WWB983053 X3 JT3 TP3 ADL3 ANH3 AXD3 BGZ3 BQV3 CAR3 CKN3 CUJ3 DEF3 DOB3 DXX3 EHT3 ERP3 FBL3 FLH3 FVD3 GEZ3 GOV3 GYR3 HIN3 HSJ3 ICF3 IMB3 IVX3 JFT3 JPP3 JZL3 KJH3 KTD3 LCZ3 LMV3 LWR3 MGN3 MQJ3 NAF3 NKB3 NTX3 ODT3 ONP3 OXL3 PHH3 PRD3 QAZ3 QKV3 QUR3 REN3 ROJ3 RYF3 SIB3 SRX3 TBT3 TLP3 TVL3 UFH3 UPD3 UYZ3 VIV3 VSR3 WCN3 WMJ3 WWF3 X65541 JT65541 TP65541 ADL65541 ANH65541 AXD65541 BGZ65541 BQV65541 CAR65541 CKN65541 CUJ65541 DEF65541 DOB65541 DXX65541 EHT65541 ERP65541 FBL65541 FLH65541 FVD65541 GEZ65541 GOV65541 GYR65541 HIN65541 HSJ65541 ICF65541 IMB65541 IVX65541 JFT65541 JPP65541 JZL65541 KJH65541 KTD65541 LCZ65541 LMV65541 LWR65541 MGN65541 MQJ65541 NAF65541 NKB65541 NTX65541 ODT65541 ONP65541 OXL65541 PHH65541 PRD65541 QAZ65541 QKV65541 QUR65541 REN65541 ROJ65541 RYF65541 SIB65541 SRX65541 TBT65541 TLP65541 TVL65541 UFH65541 UPD65541 UYZ65541 VIV65541 VSR65541 WCN65541 WMJ65541 WWF65541 X131077 JT131077 TP131077 ADL131077 ANH131077 AXD131077 BGZ131077 BQV131077 CAR131077 CKN131077 CUJ131077 DEF131077 DOB131077 DXX131077 EHT131077 ERP131077 FBL131077 FLH131077 FVD131077 GEZ131077 GOV131077 GYR131077 HIN131077 HSJ131077 ICF131077 IMB131077 IVX131077 JFT131077 JPP131077 JZL131077 KJH131077 KTD131077 LCZ131077 LMV131077 LWR131077 MGN131077 MQJ131077 NAF131077 NKB131077 NTX131077 ODT131077 ONP131077 OXL131077 PHH131077 PRD131077 QAZ131077 QKV131077 QUR131077 REN131077 ROJ131077 RYF131077 SIB131077 SRX131077 TBT131077 TLP131077 TVL131077 UFH131077 UPD131077 UYZ131077 VIV131077 VSR131077 WCN131077 WMJ131077 WWF131077 X196613 JT196613 TP196613 ADL196613 ANH196613 AXD196613 BGZ196613 BQV196613 CAR196613 CKN196613 CUJ196613 DEF196613 DOB196613 DXX196613 EHT196613 ERP196613 FBL196613 FLH196613 FVD196613 GEZ196613 GOV196613 GYR196613 HIN196613 HSJ196613 ICF196613 IMB196613 IVX196613 JFT196613 JPP196613 JZL196613 KJH196613 KTD196613 LCZ196613 LMV196613 LWR196613 MGN196613 MQJ196613 NAF196613 NKB196613 NTX196613 ODT196613 ONP196613 OXL196613 PHH196613 PRD196613 QAZ196613 QKV196613 QUR196613 REN196613 ROJ196613 RYF196613 SIB196613 SRX196613 TBT196613 TLP196613 TVL196613 UFH196613 UPD196613 UYZ196613 VIV196613 VSR196613 WCN196613 WMJ196613 WWF196613 X262149 JT262149 TP262149 ADL262149 ANH262149 AXD262149 BGZ262149 BQV262149 CAR262149 CKN262149 CUJ262149 DEF262149 DOB262149 DXX262149 EHT262149 ERP262149 FBL262149 FLH262149 FVD262149 GEZ262149 GOV262149 GYR262149 HIN262149 HSJ262149 ICF262149 IMB262149 IVX262149 JFT262149 JPP262149 JZL262149 KJH262149 KTD262149 LCZ262149 LMV262149 LWR262149 MGN262149 MQJ262149 NAF262149 NKB262149 NTX262149 ODT262149 ONP262149 OXL262149 PHH262149 PRD262149 QAZ262149 QKV262149 QUR262149 REN262149 ROJ262149 RYF262149 SIB262149 SRX262149 TBT262149 TLP262149 TVL262149 UFH262149 UPD262149 UYZ262149 VIV262149 VSR262149 WCN262149 WMJ262149 WWF262149 X327685 JT327685 TP327685 ADL327685 ANH327685 AXD327685 BGZ327685 BQV327685 CAR327685 CKN327685 CUJ327685 DEF327685 DOB327685 DXX327685 EHT327685 ERP327685 FBL327685 FLH327685 FVD327685 GEZ327685 GOV327685 GYR327685 HIN327685 HSJ327685 ICF327685 IMB327685 IVX327685 JFT327685 JPP327685 JZL327685 KJH327685 KTD327685 LCZ327685 LMV327685 LWR327685 MGN327685 MQJ327685 NAF327685 NKB327685 NTX327685 ODT327685 ONP327685 OXL327685 PHH327685 PRD327685 QAZ327685 QKV327685 QUR327685 REN327685 ROJ327685 RYF327685 SIB327685 SRX327685 TBT327685 TLP327685 TVL327685 UFH327685 UPD327685 UYZ327685 VIV327685 VSR327685 WCN327685 WMJ327685 WWF327685 X393221 JT393221 TP393221 ADL393221 ANH393221 AXD393221 BGZ393221 BQV393221 CAR393221 CKN393221 CUJ393221 DEF393221 DOB393221 DXX393221 EHT393221 ERP393221 FBL393221 FLH393221 FVD393221 GEZ393221 GOV393221 GYR393221 HIN393221 HSJ393221 ICF393221 IMB393221 IVX393221 JFT393221 JPP393221 JZL393221 KJH393221 KTD393221 LCZ393221 LMV393221 LWR393221 MGN393221 MQJ393221 NAF393221 NKB393221 NTX393221 ODT393221 ONP393221 OXL393221 PHH393221 PRD393221 QAZ393221 QKV393221 QUR393221 REN393221 ROJ393221 RYF393221 SIB393221 SRX393221 TBT393221 TLP393221 TVL393221 UFH393221 UPD393221 UYZ393221 VIV393221 VSR393221 WCN393221 WMJ393221 WWF393221 X458757 JT458757 TP458757 ADL458757 ANH458757 AXD458757 BGZ458757 BQV458757 CAR458757 CKN458757 CUJ458757 DEF458757 DOB458757 DXX458757 EHT458757 ERP458757 FBL458757 FLH458757 FVD458757 GEZ458757 GOV458757 GYR458757 HIN458757 HSJ458757 ICF458757 IMB458757 IVX458757 JFT458757 JPP458757 JZL458757 KJH458757 KTD458757 LCZ458757 LMV458757 LWR458757 MGN458757 MQJ458757 NAF458757 NKB458757 NTX458757 ODT458757 ONP458757 OXL458757 PHH458757 PRD458757 QAZ458757 QKV458757 QUR458757 REN458757 ROJ458757 RYF458757 SIB458757 SRX458757 TBT458757 TLP458757 TVL458757 UFH458757 UPD458757 UYZ458757 VIV458757 VSR458757 WCN458757 WMJ458757 WWF458757 X524293 JT524293 TP524293 ADL524293 ANH524293 AXD524293 BGZ524293 BQV524293 CAR524293 CKN524293 CUJ524293 DEF524293 DOB524293 DXX524293 EHT524293 ERP524293 FBL524293 FLH524293 FVD524293 GEZ524293 GOV524293 GYR524293 HIN524293 HSJ524293 ICF524293 IMB524293 IVX524293 JFT524293 JPP524293 JZL524293 KJH524293 KTD524293 LCZ524293 LMV524293 LWR524293 MGN524293 MQJ524293 NAF524293 NKB524293 NTX524293 ODT524293 ONP524293 OXL524293 PHH524293 PRD524293 QAZ524293 QKV524293 QUR524293 REN524293 ROJ524293 RYF524293 SIB524293 SRX524293 TBT524293 TLP524293 TVL524293 UFH524293 UPD524293 UYZ524293 VIV524293 VSR524293 WCN524293 WMJ524293 WWF524293 X589829 JT589829 TP589829 ADL589829 ANH589829 AXD589829 BGZ589829 BQV589829 CAR589829 CKN589829 CUJ589829 DEF589829 DOB589829 DXX589829 EHT589829 ERP589829 FBL589829 FLH589829 FVD589829 GEZ589829 GOV589829 GYR589829 HIN589829 HSJ589829 ICF589829 IMB589829 IVX589829 JFT589829 JPP589829 JZL589829 KJH589829 KTD589829 LCZ589829 LMV589829 LWR589829 MGN589829 MQJ589829 NAF589829 NKB589829 NTX589829 ODT589829 ONP589829 OXL589829 PHH589829 PRD589829 QAZ589829 QKV589829 QUR589829 REN589829 ROJ589829 RYF589829 SIB589829 SRX589829 TBT589829 TLP589829 TVL589829 UFH589829 UPD589829 UYZ589829 VIV589829 VSR589829 WCN589829 WMJ589829 WWF589829 X655365 JT655365 TP655365 ADL655365 ANH655365 AXD655365 BGZ655365 BQV655365 CAR655365 CKN655365 CUJ655365 DEF655365 DOB655365 DXX655365 EHT655365 ERP655365 FBL655365 FLH655365 FVD655365 GEZ655365 GOV655365 GYR655365 HIN655365 HSJ655365 ICF655365 IMB655365 IVX655365 JFT655365 JPP655365 JZL655365 KJH655365 KTD655365 LCZ655365 LMV655365 LWR655365 MGN655365 MQJ655365 NAF655365 NKB655365 NTX655365 ODT655365 ONP655365 OXL655365 PHH655365 PRD655365 QAZ655365 QKV655365 QUR655365 REN655365 ROJ655365 RYF655365 SIB655365 SRX655365 TBT655365 TLP655365 TVL655365 UFH655365 UPD655365 UYZ655365 VIV655365 VSR655365 WCN655365 WMJ655365 WWF655365 X720901 JT720901 TP720901 ADL720901 ANH720901 AXD720901 BGZ720901 BQV720901 CAR720901 CKN720901 CUJ720901 DEF720901 DOB720901 DXX720901 EHT720901 ERP720901 FBL720901 FLH720901 FVD720901 GEZ720901 GOV720901 GYR720901 HIN720901 HSJ720901 ICF720901 IMB720901 IVX720901 JFT720901 JPP720901 JZL720901 KJH720901 KTD720901 LCZ720901 LMV720901 LWR720901 MGN720901 MQJ720901 NAF720901 NKB720901 NTX720901 ODT720901 ONP720901 OXL720901 PHH720901 PRD720901 QAZ720901 QKV720901 QUR720901 REN720901 ROJ720901 RYF720901 SIB720901 SRX720901 TBT720901 TLP720901 TVL720901 UFH720901 UPD720901 UYZ720901 VIV720901 VSR720901 WCN720901 WMJ720901 WWF720901 X786437 JT786437 TP786437 ADL786437 ANH786437 AXD786437 BGZ786437 BQV786437 CAR786437 CKN786437 CUJ786437 DEF786437 DOB786437 DXX786437 EHT786437 ERP786437 FBL786437 FLH786437 FVD786437 GEZ786437 GOV786437 GYR786437 HIN786437 HSJ786437 ICF786437 IMB786437 IVX786437 JFT786437 JPP786437 JZL786437 KJH786437 KTD786437 LCZ786437 LMV786437 LWR786437 MGN786437 MQJ786437 NAF786437 NKB786437 NTX786437 ODT786437 ONP786437 OXL786437 PHH786437 PRD786437 QAZ786437 QKV786437 QUR786437 REN786437 ROJ786437 RYF786437 SIB786437 SRX786437 TBT786437 TLP786437 TVL786437 UFH786437 UPD786437 UYZ786437 VIV786437 VSR786437 WCN786437 WMJ786437 WWF786437 X851973 JT851973 TP851973 ADL851973 ANH851973 AXD851973 BGZ851973 BQV851973 CAR851973 CKN851973 CUJ851973 DEF851973 DOB851973 DXX851973 EHT851973 ERP851973 FBL851973 FLH851973 FVD851973 GEZ851973 GOV851973 GYR851973 HIN851973 HSJ851973 ICF851973 IMB851973 IVX851973 JFT851973 JPP851973 JZL851973 KJH851973 KTD851973 LCZ851973 LMV851973 LWR851973 MGN851973 MQJ851973 NAF851973 NKB851973 NTX851973 ODT851973 ONP851973 OXL851973 PHH851973 PRD851973 QAZ851973 QKV851973 QUR851973 REN851973 ROJ851973 RYF851973 SIB851973 SRX851973 TBT851973 TLP851973 TVL851973 UFH851973 UPD851973 UYZ851973 VIV851973 VSR851973 WCN851973 WMJ851973 WWF851973 X917509 JT917509 TP917509 ADL917509 ANH917509 AXD917509 BGZ917509 BQV917509 CAR917509 CKN917509 CUJ917509 DEF917509 DOB917509 DXX917509 EHT917509 ERP917509 FBL917509 FLH917509 FVD917509 GEZ917509 GOV917509 GYR917509 HIN917509 HSJ917509 ICF917509 IMB917509 IVX917509 JFT917509 JPP917509 JZL917509 KJH917509 KTD917509 LCZ917509 LMV917509 LWR917509 MGN917509 MQJ917509 NAF917509 NKB917509 NTX917509 ODT917509 ONP917509 OXL917509 PHH917509 PRD917509 QAZ917509 QKV917509 QUR917509 REN917509 ROJ917509 RYF917509 SIB917509 SRX917509 TBT917509 TLP917509 TVL917509 UFH917509 UPD917509 UYZ917509 VIV917509 VSR917509 WCN917509 WMJ917509 WWF917509 X983045 JT983045 TP983045 ADL983045 ANH983045 AXD983045 BGZ983045 BQV983045 CAR983045 CKN983045 CUJ983045 DEF983045 DOB983045 DXX983045 EHT983045 ERP983045 FBL983045 FLH983045 FVD983045 GEZ983045 GOV983045 GYR983045 HIN983045 HSJ983045 ICF983045 IMB983045 IVX983045 JFT983045 JPP983045 JZL983045 KJH983045 KTD983045 LCZ983045 LMV983045 LWR983045 MGN983045 MQJ983045 NAF983045 NKB983045 NTX983045 ODT983045 ONP983045 OXL983045 PHH983045 PRD983045 QAZ983045 QKV983045 QUR983045 REN983045 ROJ983045 RYF983045 SIB983045 SRX983045 TBT983045 TLP983045 TVL983045 UFH983045 UPD983045 UYZ983045 VIV983045 VSR983045 WCN983045 WMJ983045 WWF983045 P8 JL8 TH8 ADD8 AMZ8 AWV8 BGR8 BQN8 CAJ8 CKF8 CUB8 DDX8 DNT8 DXP8 EHL8 ERH8 FBD8 FKZ8 FUV8 GER8 GON8 GYJ8 HIF8 HSB8 IBX8 ILT8 IVP8 JFL8 JPH8 JZD8 KIZ8 KSV8 LCR8 LMN8 LWJ8 MGF8 MQB8 MZX8 NJT8 NTP8 ODL8 ONH8 OXD8 PGZ8 PQV8 QAR8 QKN8 QUJ8 REF8 ROB8 RXX8 SHT8 SRP8 TBL8 TLH8 TVD8 UEZ8 UOV8 UYR8 VIN8 VSJ8 WCF8 WMB8 WVX8 P65545 JL65545 TH65545 ADD65545 AMZ65545 AWV65545 BGR65545 BQN65545 CAJ65545 CKF65545 CUB65545 DDX65545 DNT65545 DXP65545 EHL65545 ERH65545 FBD65545 FKZ65545 FUV65545 GER65545 GON65545 GYJ65545 HIF65545 HSB65545 IBX65545 ILT65545 IVP65545 JFL65545 JPH65545 JZD65545 KIZ65545 KSV65545 LCR65545 LMN65545 LWJ65545 MGF65545 MQB65545 MZX65545 NJT65545 NTP65545 ODL65545 ONH65545 OXD65545 PGZ65545 PQV65545 QAR65545 QKN65545 QUJ65545 REF65545 ROB65545 RXX65545 SHT65545 SRP65545 TBL65545 TLH65545 TVD65545 UEZ65545 UOV65545 UYR65545 VIN65545 VSJ65545 WCF65545 WMB65545 WVX65545 P131081 JL131081 TH131081 ADD131081 AMZ131081 AWV131081 BGR131081 BQN131081 CAJ131081 CKF131081 CUB131081 DDX131081 DNT131081 DXP131081 EHL131081 ERH131081 FBD131081 FKZ131081 FUV131081 GER131081 GON131081 GYJ131081 HIF131081 HSB131081 IBX131081 ILT131081 IVP131081 JFL131081 JPH131081 JZD131081 KIZ131081 KSV131081 LCR131081 LMN131081 LWJ131081 MGF131081 MQB131081 MZX131081 NJT131081 NTP131081 ODL131081 ONH131081 OXD131081 PGZ131081 PQV131081 QAR131081 QKN131081 QUJ131081 REF131081 ROB131081 RXX131081 SHT131081 SRP131081 TBL131081 TLH131081 TVD131081 UEZ131081 UOV131081 UYR131081 VIN131081 VSJ131081 WCF131081 WMB131081 WVX131081 P196617 JL196617 TH196617 ADD196617 AMZ196617 AWV196617 BGR196617 BQN196617 CAJ196617 CKF196617 CUB196617 DDX196617 DNT196617 DXP196617 EHL196617 ERH196617 FBD196617 FKZ196617 FUV196617 GER196617 GON196617 GYJ196617 HIF196617 HSB196617 IBX196617 ILT196617 IVP196617 JFL196617 JPH196617 JZD196617 KIZ196617 KSV196617 LCR196617 LMN196617 LWJ196617 MGF196617 MQB196617 MZX196617 NJT196617 NTP196617 ODL196617 ONH196617 OXD196617 PGZ196617 PQV196617 QAR196617 QKN196617 QUJ196617 REF196617 ROB196617 RXX196617 SHT196617 SRP196617 TBL196617 TLH196617 TVD196617 UEZ196617 UOV196617 UYR196617 VIN196617 VSJ196617 WCF196617 WMB196617 WVX196617 P262153 JL262153 TH262153 ADD262153 AMZ262153 AWV262153 BGR262153 BQN262153 CAJ262153 CKF262153 CUB262153 DDX262153 DNT262153 DXP262153 EHL262153 ERH262153 FBD262153 FKZ262153 FUV262153 GER262153 GON262153 GYJ262153 HIF262153 HSB262153 IBX262153 ILT262153 IVP262153 JFL262153 JPH262153 JZD262153 KIZ262153 KSV262153 LCR262153 LMN262153 LWJ262153 MGF262153 MQB262153 MZX262153 NJT262153 NTP262153 ODL262153 ONH262153 OXD262153 PGZ262153 PQV262153 QAR262153 QKN262153 QUJ262153 REF262153 ROB262153 RXX262153 SHT262153 SRP262153 TBL262153 TLH262153 TVD262153 UEZ262153 UOV262153 UYR262153 VIN262153 VSJ262153 WCF262153 WMB262153 WVX262153 P327689 JL327689 TH327689 ADD327689 AMZ327689 AWV327689 BGR327689 BQN327689 CAJ327689 CKF327689 CUB327689 DDX327689 DNT327689 DXP327689 EHL327689 ERH327689 FBD327689 FKZ327689 FUV327689 GER327689 GON327689 GYJ327689 HIF327689 HSB327689 IBX327689 ILT327689 IVP327689 JFL327689 JPH327689 JZD327689 KIZ327689 KSV327689 LCR327689 LMN327689 LWJ327689 MGF327689 MQB327689 MZX327689 NJT327689 NTP327689 ODL327689 ONH327689 OXD327689 PGZ327689 PQV327689 QAR327689 QKN327689 QUJ327689 REF327689 ROB327689 RXX327689 SHT327689 SRP327689 TBL327689 TLH327689 TVD327689 UEZ327689 UOV327689 UYR327689 VIN327689 VSJ327689 WCF327689 WMB327689 WVX327689 P393225 JL393225 TH393225 ADD393225 AMZ393225 AWV393225 BGR393225 BQN393225 CAJ393225 CKF393225 CUB393225 DDX393225 DNT393225 DXP393225 EHL393225 ERH393225 FBD393225 FKZ393225 FUV393225 GER393225 GON393225 GYJ393225 HIF393225 HSB393225 IBX393225 ILT393225 IVP393225 JFL393225 JPH393225 JZD393225 KIZ393225 KSV393225 LCR393225 LMN393225 LWJ393225 MGF393225 MQB393225 MZX393225 NJT393225 NTP393225 ODL393225 ONH393225 OXD393225 PGZ393225 PQV393225 QAR393225 QKN393225 QUJ393225 REF393225 ROB393225 RXX393225 SHT393225 SRP393225 TBL393225 TLH393225 TVD393225 UEZ393225 UOV393225 UYR393225 VIN393225 VSJ393225 WCF393225 WMB393225 WVX393225 P458761 JL458761 TH458761 ADD458761 AMZ458761 AWV458761 BGR458761 BQN458761 CAJ458761 CKF458761 CUB458761 DDX458761 DNT458761 DXP458761 EHL458761 ERH458761 FBD458761 FKZ458761 FUV458761 GER458761 GON458761 GYJ458761 HIF458761 HSB458761 IBX458761 ILT458761 IVP458761 JFL458761 JPH458761 JZD458761 KIZ458761 KSV458761 LCR458761 LMN458761 LWJ458761 MGF458761 MQB458761 MZX458761 NJT458761 NTP458761 ODL458761 ONH458761 OXD458761 PGZ458761 PQV458761 QAR458761 QKN458761 QUJ458761 REF458761 ROB458761 RXX458761 SHT458761 SRP458761 TBL458761 TLH458761 TVD458761 UEZ458761 UOV458761 UYR458761 VIN458761 VSJ458761 WCF458761 WMB458761 WVX458761 P524297 JL524297 TH524297 ADD524297 AMZ524297 AWV524297 BGR524297 BQN524297 CAJ524297 CKF524297 CUB524297 DDX524297 DNT524297 DXP524297 EHL524297 ERH524297 FBD524297 FKZ524297 FUV524297 GER524297 GON524297 GYJ524297 HIF524297 HSB524297 IBX524297 ILT524297 IVP524297 JFL524297 JPH524297 JZD524297 KIZ524297 KSV524297 LCR524297 LMN524297 LWJ524297 MGF524297 MQB524297 MZX524297 NJT524297 NTP524297 ODL524297 ONH524297 OXD524297 PGZ524297 PQV524297 QAR524297 QKN524297 QUJ524297 REF524297 ROB524297 RXX524297 SHT524297 SRP524297 TBL524297 TLH524297 TVD524297 UEZ524297 UOV524297 UYR524297 VIN524297 VSJ524297 WCF524297 WMB524297 WVX524297 P589833 JL589833 TH589833 ADD589833 AMZ589833 AWV589833 BGR589833 BQN589833 CAJ589833 CKF589833 CUB589833 DDX589833 DNT589833 DXP589833 EHL589833 ERH589833 FBD589833 FKZ589833 FUV589833 GER589833 GON589833 GYJ589833 HIF589833 HSB589833 IBX589833 ILT589833 IVP589833 JFL589833 JPH589833 JZD589833 KIZ589833 KSV589833 LCR589833 LMN589833 LWJ589833 MGF589833 MQB589833 MZX589833 NJT589833 NTP589833 ODL589833 ONH589833 OXD589833 PGZ589833 PQV589833 QAR589833 QKN589833 QUJ589833 REF589833 ROB589833 RXX589833 SHT589833 SRP589833 TBL589833 TLH589833 TVD589833 UEZ589833 UOV589833 UYR589833 VIN589833 VSJ589833 WCF589833 WMB589833 WVX589833 P655369 JL655369 TH655369 ADD655369 AMZ655369 AWV655369 BGR655369 BQN655369 CAJ655369 CKF655369 CUB655369 DDX655369 DNT655369 DXP655369 EHL655369 ERH655369 FBD655369 FKZ655369 FUV655369 GER655369 GON655369 GYJ655369 HIF655369 HSB655369 IBX655369 ILT655369 IVP655369 JFL655369 JPH655369 JZD655369 KIZ655369 KSV655369 LCR655369 LMN655369 LWJ655369 MGF655369 MQB655369 MZX655369 NJT655369 NTP655369 ODL655369 ONH655369 OXD655369 PGZ655369 PQV655369 QAR655369 QKN655369 QUJ655369 REF655369 ROB655369 RXX655369 SHT655369 SRP655369 TBL655369 TLH655369 TVD655369 UEZ655369 UOV655369 UYR655369 VIN655369 VSJ655369 WCF655369 WMB655369 WVX655369 P720905 JL720905 TH720905 ADD720905 AMZ720905 AWV720905 BGR720905 BQN720905 CAJ720905 CKF720905 CUB720905 DDX720905 DNT720905 DXP720905 EHL720905 ERH720905 FBD720905 FKZ720905 FUV720905 GER720905 GON720905 GYJ720905 HIF720905 HSB720905 IBX720905 ILT720905 IVP720905 JFL720905 JPH720905 JZD720905 KIZ720905 KSV720905 LCR720905 LMN720905 LWJ720905 MGF720905 MQB720905 MZX720905 NJT720905 NTP720905 ODL720905 ONH720905 OXD720905 PGZ720905 PQV720905 QAR720905 QKN720905 QUJ720905 REF720905 ROB720905 RXX720905 SHT720905 SRP720905 TBL720905 TLH720905 TVD720905 UEZ720905 UOV720905 UYR720905 VIN720905 VSJ720905 WCF720905 WMB720905 WVX720905 P786441 JL786441 TH786441 ADD786441 AMZ786441 AWV786441 BGR786441 BQN786441 CAJ786441 CKF786441 CUB786441 DDX786441 DNT786441 DXP786441 EHL786441 ERH786441 FBD786441 FKZ786441 FUV786441 GER786441 GON786441 GYJ786441 HIF786441 HSB786441 IBX786441 ILT786441 IVP786441 JFL786441 JPH786441 JZD786441 KIZ786441 KSV786441 LCR786441 LMN786441 LWJ786441 MGF786441 MQB786441 MZX786441 NJT786441 NTP786441 ODL786441 ONH786441 OXD786441 PGZ786441 PQV786441 QAR786441 QKN786441 QUJ786441 REF786441 ROB786441 RXX786441 SHT786441 SRP786441 TBL786441 TLH786441 TVD786441 UEZ786441 UOV786441 UYR786441 VIN786441 VSJ786441 WCF786441 WMB786441 WVX786441 P851977 JL851977 TH851977 ADD851977 AMZ851977 AWV851977 BGR851977 BQN851977 CAJ851977 CKF851977 CUB851977 DDX851977 DNT851977 DXP851977 EHL851977 ERH851977 FBD851977 FKZ851977 FUV851977 GER851977 GON851977 GYJ851977 HIF851977 HSB851977 IBX851977 ILT851977 IVP851977 JFL851977 JPH851977 JZD851977 KIZ851977 KSV851977 LCR851977 LMN851977 LWJ851977 MGF851977 MQB851977 MZX851977 NJT851977 NTP851977 ODL851977 ONH851977 OXD851977 PGZ851977 PQV851977 QAR851977 QKN851977 QUJ851977 REF851977 ROB851977 RXX851977 SHT851977 SRP851977 TBL851977 TLH851977 TVD851977 UEZ851977 UOV851977 UYR851977 VIN851977 VSJ851977 WCF851977 WMB851977 WVX851977 P917513 JL917513 TH917513 ADD917513 AMZ917513 AWV917513 BGR917513 BQN917513 CAJ917513 CKF917513 CUB917513 DDX917513 DNT917513 DXP917513 EHL917513 ERH917513 FBD917513 FKZ917513 FUV917513 GER917513 GON917513 GYJ917513 HIF917513 HSB917513 IBX917513 ILT917513 IVP917513 JFL917513 JPH917513 JZD917513 KIZ917513 KSV917513 LCR917513 LMN917513 LWJ917513 MGF917513 MQB917513 MZX917513 NJT917513 NTP917513 ODL917513 ONH917513 OXD917513 PGZ917513 PQV917513 QAR917513 QKN917513 QUJ917513 REF917513 ROB917513 RXX917513 SHT917513 SRP917513 TBL917513 TLH917513 TVD917513 UEZ917513 UOV917513 UYR917513 VIN917513 VSJ917513 WCF917513 WMB917513 WVX917513 P983049 JL983049 TH983049 ADD983049 AMZ983049 AWV983049 BGR983049 BQN983049 CAJ983049 CKF983049 CUB983049 DDX983049 DNT983049 DXP983049 EHL983049 ERH983049 FBD983049 FKZ983049 FUV983049 GER983049 GON983049 GYJ983049 HIF983049 HSB983049 IBX983049 ILT983049 IVP983049 JFL983049 JPH983049 JZD983049 KIZ983049 KSV983049 LCR983049 LMN983049 LWJ983049 MGF983049 MQB983049 MZX983049 NJT983049 NTP983049 ODL983049 ONH983049 OXD983049 PGZ983049 PQV983049 QAR983049 QKN983049 QUJ983049 REF983049 ROB983049 RXX983049 SHT983049 SRP983049 TBL983049 TLH983049 TVD983049 UEZ983049 UOV983049 UYR983049 VIN983049 VSJ983049 WCF983049 WMB983049 WVX983049 P13 JL13 TH13 ADD13 AMZ13 AWV13 BGR13 BQN13 CAJ13 CKF13 CUB13 DDX13 DNT13 DXP13 EHL13 ERH13 FBD13 FKZ13 FUV13 GER13 GON13 GYJ13 HIF13 HSB13 IBX13 ILT13 IVP13 JFL13 JPH13 JZD13 KIZ13 KSV13 LCR13 LMN13 LWJ13 MGF13 MQB13 MZX13 NJT13 NTP13 ODL13 ONH13 OXD13 PGZ13 PQV13 QAR13 QKN13 QUJ13 REF13 ROB13 RXX13 SHT13 SRP13 TBL13 TLH13 TVD13 UEZ13 UOV13 UYR13 VIN13 VSJ13 WCF13 WMB13 WVX13 P65549 JL65549 TH65549 ADD65549 AMZ65549 AWV65549 BGR65549 BQN65549 CAJ65549 CKF65549 CUB65549 DDX65549 DNT65549 DXP65549 EHL65549 ERH65549 FBD65549 FKZ65549 FUV65549 GER65549 GON65549 GYJ65549 HIF65549 HSB65549 IBX65549 ILT65549 IVP65549 JFL65549 JPH65549 JZD65549 KIZ65549 KSV65549 LCR65549 LMN65549 LWJ65549 MGF65549 MQB65549 MZX65549 NJT65549 NTP65549 ODL65549 ONH65549 OXD65549 PGZ65549 PQV65549 QAR65549 QKN65549 QUJ65549 REF65549 ROB65549 RXX65549 SHT65549 SRP65549 TBL65549 TLH65549 TVD65549 UEZ65549 UOV65549 UYR65549 VIN65549 VSJ65549 WCF65549 WMB65549 WVX65549 P131085 JL131085 TH131085 ADD131085 AMZ131085 AWV131085 BGR131085 BQN131085 CAJ131085 CKF131085 CUB131085 DDX131085 DNT131085 DXP131085 EHL131085 ERH131085 FBD131085 FKZ131085 FUV131085 GER131085 GON131085 GYJ131085 HIF131085 HSB131085 IBX131085 ILT131085 IVP131085 JFL131085 JPH131085 JZD131085 KIZ131085 KSV131085 LCR131085 LMN131085 LWJ131085 MGF131085 MQB131085 MZX131085 NJT131085 NTP131085 ODL131085 ONH131085 OXD131085 PGZ131085 PQV131085 QAR131085 QKN131085 QUJ131085 REF131085 ROB131085 RXX131085 SHT131085 SRP131085 TBL131085 TLH131085 TVD131085 UEZ131085 UOV131085 UYR131085 VIN131085 VSJ131085 WCF131085 WMB131085 WVX131085 P196621 JL196621 TH196621 ADD196621 AMZ196621 AWV196621 BGR196621 BQN196621 CAJ196621 CKF196621 CUB196621 DDX196621 DNT196621 DXP196621 EHL196621 ERH196621 FBD196621 FKZ196621 FUV196621 GER196621 GON196621 GYJ196621 HIF196621 HSB196621 IBX196621 ILT196621 IVP196621 JFL196621 JPH196621 JZD196621 KIZ196621 KSV196621 LCR196621 LMN196621 LWJ196621 MGF196621 MQB196621 MZX196621 NJT196621 NTP196621 ODL196621 ONH196621 OXD196621 PGZ196621 PQV196621 QAR196621 QKN196621 QUJ196621 REF196621 ROB196621 RXX196621 SHT196621 SRP196621 TBL196621 TLH196621 TVD196621 UEZ196621 UOV196621 UYR196621 VIN196621 VSJ196621 WCF196621 WMB196621 WVX196621 P262157 JL262157 TH262157 ADD262157 AMZ262157 AWV262157 BGR262157 BQN262157 CAJ262157 CKF262157 CUB262157 DDX262157 DNT262157 DXP262157 EHL262157 ERH262157 FBD262157 FKZ262157 FUV262157 GER262157 GON262157 GYJ262157 HIF262157 HSB262157 IBX262157 ILT262157 IVP262157 JFL262157 JPH262157 JZD262157 KIZ262157 KSV262157 LCR262157 LMN262157 LWJ262157 MGF262157 MQB262157 MZX262157 NJT262157 NTP262157 ODL262157 ONH262157 OXD262157 PGZ262157 PQV262157 QAR262157 QKN262157 QUJ262157 REF262157 ROB262157 RXX262157 SHT262157 SRP262157 TBL262157 TLH262157 TVD262157 UEZ262157 UOV262157 UYR262157 VIN262157 VSJ262157 WCF262157 WMB262157 WVX262157 P327693 JL327693 TH327693 ADD327693 AMZ327693 AWV327693 BGR327693 BQN327693 CAJ327693 CKF327693 CUB327693 DDX327693 DNT327693 DXP327693 EHL327693 ERH327693 FBD327693 FKZ327693 FUV327693 GER327693 GON327693 GYJ327693 HIF327693 HSB327693 IBX327693 ILT327693 IVP327693 JFL327693 JPH327693 JZD327693 KIZ327693 KSV327693 LCR327693 LMN327693 LWJ327693 MGF327693 MQB327693 MZX327693 NJT327693 NTP327693 ODL327693 ONH327693 OXD327693 PGZ327693 PQV327693 QAR327693 QKN327693 QUJ327693 REF327693 ROB327693 RXX327693 SHT327693 SRP327693 TBL327693 TLH327693 TVD327693 UEZ327693 UOV327693 UYR327693 VIN327693 VSJ327693 WCF327693 WMB327693 WVX327693 P393229 JL393229 TH393229 ADD393229 AMZ393229 AWV393229 BGR393229 BQN393229 CAJ393229 CKF393229 CUB393229 DDX393229 DNT393229 DXP393229 EHL393229 ERH393229 FBD393229 FKZ393229 FUV393229 GER393229 GON393229 GYJ393229 HIF393229 HSB393229 IBX393229 ILT393229 IVP393229 JFL393229 JPH393229 JZD393229 KIZ393229 KSV393229 LCR393229 LMN393229 LWJ393229 MGF393229 MQB393229 MZX393229 NJT393229 NTP393229 ODL393229 ONH393229 OXD393229 PGZ393229 PQV393229 QAR393229 QKN393229 QUJ393229 REF393229 ROB393229 RXX393229 SHT393229 SRP393229 TBL393229 TLH393229 TVD393229 UEZ393229 UOV393229 UYR393229 VIN393229 VSJ393229 WCF393229 WMB393229 WVX393229 P458765 JL458765 TH458765 ADD458765 AMZ458765 AWV458765 BGR458765 BQN458765 CAJ458765 CKF458765 CUB458765 DDX458765 DNT458765 DXP458765 EHL458765 ERH458765 FBD458765 FKZ458765 FUV458765 GER458765 GON458765 GYJ458765 HIF458765 HSB458765 IBX458765 ILT458765 IVP458765 JFL458765 JPH458765 JZD458765 KIZ458765 KSV458765 LCR458765 LMN458765 LWJ458765 MGF458765 MQB458765 MZX458765 NJT458765 NTP458765 ODL458765 ONH458765 OXD458765 PGZ458765 PQV458765 QAR458765 QKN458765 QUJ458765 REF458765 ROB458765 RXX458765 SHT458765 SRP458765 TBL458765 TLH458765 TVD458765 UEZ458765 UOV458765 UYR458765 VIN458765 VSJ458765 WCF458765 WMB458765 WVX458765 P524301 JL524301 TH524301 ADD524301 AMZ524301 AWV524301 BGR524301 BQN524301 CAJ524301 CKF524301 CUB524301 DDX524301 DNT524301 DXP524301 EHL524301 ERH524301 FBD524301 FKZ524301 FUV524301 GER524301 GON524301 GYJ524301 HIF524301 HSB524301 IBX524301 ILT524301 IVP524301 JFL524301 JPH524301 JZD524301 KIZ524301 KSV524301 LCR524301 LMN524301 LWJ524301 MGF524301 MQB524301 MZX524301 NJT524301 NTP524301 ODL524301 ONH524301 OXD524301 PGZ524301 PQV524301 QAR524301 QKN524301 QUJ524301 REF524301 ROB524301 RXX524301 SHT524301 SRP524301 TBL524301 TLH524301 TVD524301 UEZ524301 UOV524301 UYR524301 VIN524301 VSJ524301 WCF524301 WMB524301 WVX524301 P589837 JL589837 TH589837 ADD589837 AMZ589837 AWV589837 BGR589837 BQN589837 CAJ589837 CKF589837 CUB589837 DDX589837 DNT589837 DXP589837 EHL589837 ERH589837 FBD589837 FKZ589837 FUV589837 GER589837 GON589837 GYJ589837 HIF589837 HSB589837 IBX589837 ILT589837 IVP589837 JFL589837 JPH589837 JZD589837 KIZ589837 KSV589837 LCR589837 LMN589837 LWJ589837 MGF589837 MQB589837 MZX589837 NJT589837 NTP589837 ODL589837 ONH589837 OXD589837 PGZ589837 PQV589837 QAR589837 QKN589837 QUJ589837 REF589837 ROB589837 RXX589837 SHT589837 SRP589837 TBL589837 TLH589837 TVD589837 UEZ589837 UOV589837 UYR589837 VIN589837 VSJ589837 WCF589837 WMB589837 WVX589837 P655373 JL655373 TH655373 ADD655373 AMZ655373 AWV655373 BGR655373 BQN655373 CAJ655373 CKF655373 CUB655373 DDX655373 DNT655373 DXP655373 EHL655373 ERH655373 FBD655373 FKZ655373 FUV655373 GER655373 GON655373 GYJ655373 HIF655373 HSB655373 IBX655373 ILT655373 IVP655373 JFL655373 JPH655373 JZD655373 KIZ655373 KSV655373 LCR655373 LMN655373 LWJ655373 MGF655373 MQB655373 MZX655373 NJT655373 NTP655373 ODL655373 ONH655373 OXD655373 PGZ655373 PQV655373 QAR655373 QKN655373 QUJ655373 REF655373 ROB655373 RXX655373 SHT655373 SRP655373 TBL655373 TLH655373 TVD655373 UEZ655373 UOV655373 UYR655373 VIN655373 VSJ655373 WCF655373 WMB655373 WVX655373 P720909 JL720909 TH720909 ADD720909 AMZ720909 AWV720909 BGR720909 BQN720909 CAJ720909 CKF720909 CUB720909 DDX720909 DNT720909 DXP720909 EHL720909 ERH720909 FBD720909 FKZ720909 FUV720909 GER720909 GON720909 GYJ720909 HIF720909 HSB720909 IBX720909 ILT720909 IVP720909 JFL720909 JPH720909 JZD720909 KIZ720909 KSV720909 LCR720909 LMN720909 LWJ720909 MGF720909 MQB720909 MZX720909 NJT720909 NTP720909 ODL720909 ONH720909 OXD720909 PGZ720909 PQV720909 QAR720909 QKN720909 QUJ720909 REF720909 ROB720909 RXX720909 SHT720909 SRP720909 TBL720909 TLH720909 TVD720909 UEZ720909 UOV720909 UYR720909 VIN720909 VSJ720909 WCF720909 WMB720909 WVX720909 P786445 JL786445 TH786445 ADD786445 AMZ786445 AWV786445 BGR786445 BQN786445 CAJ786445 CKF786445 CUB786445 DDX786445 DNT786445 DXP786445 EHL786445 ERH786445 FBD786445 FKZ786445 FUV786445 GER786445 GON786445 GYJ786445 HIF786445 HSB786445 IBX786445 ILT786445 IVP786445 JFL786445 JPH786445 JZD786445 KIZ786445 KSV786445 LCR786445 LMN786445 LWJ786445 MGF786445 MQB786445 MZX786445 NJT786445 NTP786445 ODL786445 ONH786445 OXD786445 PGZ786445 PQV786445 QAR786445 QKN786445 QUJ786445 REF786445 ROB786445 RXX786445 SHT786445 SRP786445 TBL786445 TLH786445 TVD786445 UEZ786445 UOV786445 UYR786445 VIN786445 VSJ786445 WCF786445 WMB786445 WVX786445 P851981 JL851981 TH851981 ADD851981 AMZ851981 AWV851981 BGR851981 BQN851981 CAJ851981 CKF851981 CUB851981 DDX851981 DNT851981 DXP851981 EHL851981 ERH851981 FBD851981 FKZ851981 FUV851981 GER851981 GON851981 GYJ851981 HIF851981 HSB851981 IBX851981 ILT851981 IVP851981 JFL851981 JPH851981 JZD851981 KIZ851981 KSV851981 LCR851981 LMN851981 LWJ851981 MGF851981 MQB851981 MZX851981 NJT851981 NTP851981 ODL851981 ONH851981 OXD851981 PGZ851981 PQV851981 QAR851981 QKN851981 QUJ851981 REF851981 ROB851981 RXX851981 SHT851981 SRP851981 TBL851981 TLH851981 TVD851981 UEZ851981 UOV851981 UYR851981 VIN851981 VSJ851981 WCF851981 WMB851981 WVX851981 P917517 JL917517 TH917517 ADD917517 AMZ917517 AWV917517 BGR917517 BQN917517 CAJ917517 CKF917517 CUB917517 DDX917517 DNT917517 DXP917517 EHL917517 ERH917517 FBD917517 FKZ917517 FUV917517 GER917517 GON917517 GYJ917517 HIF917517 HSB917517 IBX917517 ILT917517 IVP917517 JFL917517 JPH917517 JZD917517 KIZ917517 KSV917517 LCR917517 LMN917517 LWJ917517 MGF917517 MQB917517 MZX917517 NJT917517 NTP917517 ODL917517 ONH917517 OXD917517 PGZ917517 PQV917517 QAR917517 QKN917517 QUJ917517 REF917517 ROB917517 RXX917517 SHT917517 SRP917517 TBL917517 TLH917517 TVD917517 UEZ917517 UOV917517 UYR917517 VIN917517 VSJ917517 WCF917517 WMB917517 WVX917517 P983053 JL983053 TH983053 ADD983053 AMZ983053 AWV983053 BGR983053 BQN983053 CAJ983053 CKF983053 CUB983053 DDX983053 DNT983053 DXP983053 EHL983053 ERH983053 FBD983053 FKZ983053 FUV983053 GER983053 GON983053 GYJ983053 HIF983053 HSB983053 IBX983053 ILT983053 IVP983053 JFL983053 JPH983053 JZD983053 KIZ983053 KSV983053 LCR983053 LMN983053 LWJ983053 MGF983053 MQB983053 MZX983053 NJT983053 NTP983053 ODL983053 ONH983053 OXD983053 PGZ983053 PQV983053 QAR983053 QKN983053 QUJ983053 REF983053 ROB983053 RXX983053 SHT983053 SRP983053 TBL983053 TLH983053 TVD983053 UEZ983053 UOV983053 UYR983053 VIN983053 VSJ983053 WCF983053 WMB983053 WVX983053 P3 JL3 TH3 ADD3 AMZ3 AWV3 BGR3 BQN3 CAJ3 CKF3 CUB3 DDX3 DNT3 DXP3 EHL3 ERH3 FBD3 FKZ3 FUV3 GER3 GON3 GYJ3 HIF3 HSB3 IBX3 ILT3 IVP3 JFL3 JPH3 JZD3 KIZ3 KSV3 LCR3 LMN3 LWJ3 MGF3 MQB3 MZX3 NJT3 NTP3 ODL3 ONH3 OXD3 PGZ3 PQV3 QAR3 QKN3 QUJ3 REF3 ROB3 RXX3 SHT3 SRP3 TBL3 TLH3 TVD3 UEZ3 UOV3 UYR3 VIN3 VSJ3 WCF3 WMB3 WVX3 P65541 JL65541 TH65541 ADD65541 AMZ65541 AWV65541 BGR65541 BQN65541 CAJ65541 CKF65541 CUB65541 DDX65541 DNT65541 DXP65541 EHL65541 ERH65541 FBD65541 FKZ65541 FUV65541 GER65541 GON65541 GYJ65541 HIF65541 HSB65541 IBX65541 ILT65541 IVP65541 JFL65541 JPH65541 JZD65541 KIZ65541 KSV65541 LCR65541 LMN65541 LWJ65541 MGF65541 MQB65541 MZX65541 NJT65541 NTP65541 ODL65541 ONH65541 OXD65541 PGZ65541 PQV65541 QAR65541 QKN65541 QUJ65541 REF65541 ROB65541 RXX65541 SHT65541 SRP65541 TBL65541 TLH65541 TVD65541 UEZ65541 UOV65541 UYR65541 VIN65541 VSJ65541 WCF65541 WMB65541 WVX65541 P131077 JL131077 TH131077 ADD131077 AMZ131077 AWV131077 BGR131077 BQN131077 CAJ131077 CKF131077 CUB131077 DDX131077 DNT131077 DXP131077 EHL131077 ERH131077 FBD131077 FKZ131077 FUV131077 GER131077 GON131077 GYJ131077 HIF131077 HSB131077 IBX131077 ILT131077 IVP131077 JFL131077 JPH131077 JZD131077 KIZ131077 KSV131077 LCR131077 LMN131077 LWJ131077 MGF131077 MQB131077 MZX131077 NJT131077 NTP131077 ODL131077 ONH131077 OXD131077 PGZ131077 PQV131077 QAR131077 QKN131077 QUJ131077 REF131077 ROB131077 RXX131077 SHT131077 SRP131077 TBL131077 TLH131077 TVD131077 UEZ131077 UOV131077 UYR131077 VIN131077 VSJ131077 WCF131077 WMB131077 WVX131077 P196613 JL196613 TH196613 ADD196613 AMZ196613 AWV196613 BGR196613 BQN196613 CAJ196613 CKF196613 CUB196613 DDX196613 DNT196613 DXP196613 EHL196613 ERH196613 FBD196613 FKZ196613 FUV196613 GER196613 GON196613 GYJ196613 HIF196613 HSB196613 IBX196613 ILT196613 IVP196613 JFL196613 JPH196613 JZD196613 KIZ196613 KSV196613 LCR196613 LMN196613 LWJ196613 MGF196613 MQB196613 MZX196613 NJT196613 NTP196613 ODL196613 ONH196613 OXD196613 PGZ196613 PQV196613 QAR196613 QKN196613 QUJ196613 REF196613 ROB196613 RXX196613 SHT196613 SRP196613 TBL196613 TLH196613 TVD196613 UEZ196613 UOV196613 UYR196613 VIN196613 VSJ196613 WCF196613 WMB196613 WVX196613 P262149 JL262149 TH262149 ADD262149 AMZ262149 AWV262149 BGR262149 BQN262149 CAJ262149 CKF262149 CUB262149 DDX262149 DNT262149 DXP262149 EHL262149 ERH262149 FBD262149 FKZ262149 FUV262149 GER262149 GON262149 GYJ262149 HIF262149 HSB262149 IBX262149 ILT262149 IVP262149 JFL262149 JPH262149 JZD262149 KIZ262149 KSV262149 LCR262149 LMN262149 LWJ262149 MGF262149 MQB262149 MZX262149 NJT262149 NTP262149 ODL262149 ONH262149 OXD262149 PGZ262149 PQV262149 QAR262149 QKN262149 QUJ262149 REF262149 ROB262149 RXX262149 SHT262149 SRP262149 TBL262149 TLH262149 TVD262149 UEZ262149 UOV262149 UYR262149 VIN262149 VSJ262149 WCF262149 WMB262149 WVX262149 P327685 JL327685 TH327685 ADD327685 AMZ327685 AWV327685 BGR327685 BQN327685 CAJ327685 CKF327685 CUB327685 DDX327685 DNT327685 DXP327685 EHL327685 ERH327685 FBD327685 FKZ327685 FUV327685 GER327685 GON327685 GYJ327685 HIF327685 HSB327685 IBX327685 ILT327685 IVP327685 JFL327685 JPH327685 JZD327685 KIZ327685 KSV327685 LCR327685 LMN327685 LWJ327685 MGF327685 MQB327685 MZX327685 NJT327685 NTP327685 ODL327685 ONH327685 OXD327685 PGZ327685 PQV327685 QAR327685 QKN327685 QUJ327685 REF327685 ROB327685 RXX327685 SHT327685 SRP327685 TBL327685 TLH327685 TVD327685 UEZ327685 UOV327685 UYR327685 VIN327685 VSJ327685 WCF327685 WMB327685 WVX327685 P393221 JL393221 TH393221 ADD393221 AMZ393221 AWV393221 BGR393221 BQN393221 CAJ393221 CKF393221 CUB393221 DDX393221 DNT393221 DXP393221 EHL393221 ERH393221 FBD393221 FKZ393221 FUV393221 GER393221 GON393221 GYJ393221 HIF393221 HSB393221 IBX393221 ILT393221 IVP393221 JFL393221 JPH393221 JZD393221 KIZ393221 KSV393221 LCR393221 LMN393221 LWJ393221 MGF393221 MQB393221 MZX393221 NJT393221 NTP393221 ODL393221 ONH393221 OXD393221 PGZ393221 PQV393221 QAR393221 QKN393221 QUJ393221 REF393221 ROB393221 RXX393221 SHT393221 SRP393221 TBL393221 TLH393221 TVD393221 UEZ393221 UOV393221 UYR393221 VIN393221 VSJ393221 WCF393221 WMB393221 WVX393221 P458757 JL458757 TH458757 ADD458757 AMZ458757 AWV458757 BGR458757 BQN458757 CAJ458757 CKF458757 CUB458757 DDX458757 DNT458757 DXP458757 EHL458757 ERH458757 FBD458757 FKZ458757 FUV458757 GER458757 GON458757 GYJ458757 HIF458757 HSB458757 IBX458757 ILT458757 IVP458757 JFL458757 JPH458757 JZD458757 KIZ458757 KSV458757 LCR458757 LMN458757 LWJ458757 MGF458757 MQB458757 MZX458757 NJT458757 NTP458757 ODL458757 ONH458757 OXD458757 PGZ458757 PQV458757 QAR458757 QKN458757 QUJ458757 REF458757 ROB458757 RXX458757 SHT458757 SRP458757 TBL458757 TLH458757 TVD458757 UEZ458757 UOV458757 UYR458757 VIN458757 VSJ458757 WCF458757 WMB458757 WVX458757 P524293 JL524293 TH524293 ADD524293 AMZ524293 AWV524293 BGR524293 BQN524293 CAJ524293 CKF524293 CUB524293 DDX524293 DNT524293 DXP524293 EHL524293 ERH524293 FBD524293 FKZ524293 FUV524293 GER524293 GON524293 GYJ524293 HIF524293 HSB524293 IBX524293 ILT524293 IVP524293 JFL524293 JPH524293 JZD524293 KIZ524293 KSV524293 LCR524293 LMN524293 LWJ524293 MGF524293 MQB524293 MZX524293 NJT524293 NTP524293 ODL524293 ONH524293 OXD524293 PGZ524293 PQV524293 QAR524293 QKN524293 QUJ524293 REF524293 ROB524293 RXX524293 SHT524293 SRP524293 TBL524293 TLH524293 TVD524293 UEZ524293 UOV524293 UYR524293 VIN524293 VSJ524293 WCF524293 WMB524293 WVX524293 P589829 JL589829 TH589829 ADD589829 AMZ589829 AWV589829 BGR589829 BQN589829 CAJ589829 CKF589829 CUB589829 DDX589829 DNT589829 DXP589829 EHL589829 ERH589829 FBD589829 FKZ589829 FUV589829 GER589829 GON589829 GYJ589829 HIF589829 HSB589829 IBX589829 ILT589829 IVP589829 JFL589829 JPH589829 JZD589829 KIZ589829 KSV589829 LCR589829 LMN589829 LWJ589829 MGF589829 MQB589829 MZX589829 NJT589829 NTP589829 ODL589829 ONH589829 OXD589829 PGZ589829 PQV589829 QAR589829 QKN589829 QUJ589829 REF589829 ROB589829 RXX589829 SHT589829 SRP589829 TBL589829 TLH589829 TVD589829 UEZ589829 UOV589829 UYR589829 VIN589829 VSJ589829 WCF589829 WMB589829 WVX589829 P655365 JL655365 TH655365 ADD655365 AMZ655365 AWV655365 BGR655365 BQN655365 CAJ655365 CKF655365 CUB655365 DDX655365 DNT655365 DXP655365 EHL655365 ERH655365 FBD655365 FKZ655365 FUV655365 GER655365 GON655365 GYJ655365 HIF655365 HSB655365 IBX655365 ILT655365 IVP655365 JFL655365 JPH655365 JZD655365 KIZ655365 KSV655365 LCR655365 LMN655365 LWJ655365 MGF655365 MQB655365 MZX655365 NJT655365 NTP655365 ODL655365 ONH655365 OXD655365 PGZ655365 PQV655365 QAR655365 QKN655365 QUJ655365 REF655365 ROB655365 RXX655365 SHT655365 SRP655365 TBL655365 TLH655365 TVD655365 UEZ655365 UOV655365 UYR655365 VIN655365 VSJ655365 WCF655365 WMB655365 WVX655365 P720901 JL720901 TH720901 ADD720901 AMZ720901 AWV720901 BGR720901 BQN720901 CAJ720901 CKF720901 CUB720901 DDX720901 DNT720901 DXP720901 EHL720901 ERH720901 FBD720901 FKZ720901 FUV720901 GER720901 GON720901 GYJ720901 HIF720901 HSB720901 IBX720901 ILT720901 IVP720901 JFL720901 JPH720901 JZD720901 KIZ720901 KSV720901 LCR720901 LMN720901 LWJ720901 MGF720901 MQB720901 MZX720901 NJT720901 NTP720901 ODL720901 ONH720901 OXD720901 PGZ720901 PQV720901 QAR720901 QKN720901 QUJ720901 REF720901 ROB720901 RXX720901 SHT720901 SRP720901 TBL720901 TLH720901 TVD720901 UEZ720901 UOV720901 UYR720901 VIN720901 VSJ720901 WCF720901 WMB720901 WVX720901 P786437 JL786437 TH786437 ADD786437 AMZ786437 AWV786437 BGR786437 BQN786437 CAJ786437 CKF786437 CUB786437 DDX786437 DNT786437 DXP786437 EHL786437 ERH786437 FBD786437 FKZ786437 FUV786437 GER786437 GON786437 GYJ786437 HIF786437 HSB786437 IBX786437 ILT786437 IVP786437 JFL786437 JPH786437 JZD786437 KIZ786437 KSV786437 LCR786437 LMN786437 LWJ786437 MGF786437 MQB786437 MZX786437 NJT786437 NTP786437 ODL786437 ONH786437 OXD786437 PGZ786437 PQV786437 QAR786437 QKN786437 QUJ786437 REF786437 ROB786437 RXX786437 SHT786437 SRP786437 TBL786437 TLH786437 TVD786437 UEZ786437 UOV786437 UYR786437 VIN786437 VSJ786437 WCF786437 WMB786437 WVX786437 P851973 JL851973 TH851973 ADD851973 AMZ851973 AWV851973 BGR851973 BQN851973 CAJ851973 CKF851973 CUB851973 DDX851973 DNT851973 DXP851973 EHL851973 ERH851973 FBD851973 FKZ851973 FUV851973 GER851973 GON851973 GYJ851973 HIF851973 HSB851973 IBX851973 ILT851973 IVP851973 JFL851973 JPH851973 JZD851973 KIZ851973 KSV851973 LCR851973 LMN851973 LWJ851973 MGF851973 MQB851973 MZX851973 NJT851973 NTP851973 ODL851973 ONH851973 OXD851973 PGZ851973 PQV851973 QAR851973 QKN851973 QUJ851973 REF851973 ROB851973 RXX851973 SHT851973 SRP851973 TBL851973 TLH851973 TVD851973 UEZ851973 UOV851973 UYR851973 VIN851973 VSJ851973 WCF851973 WMB851973 WVX851973 P917509 JL917509 TH917509 ADD917509 AMZ917509 AWV917509 BGR917509 BQN917509 CAJ917509 CKF917509 CUB917509 DDX917509 DNT917509 DXP917509 EHL917509 ERH917509 FBD917509 FKZ917509 FUV917509 GER917509 GON917509 GYJ917509 HIF917509 HSB917509 IBX917509 ILT917509 IVP917509 JFL917509 JPH917509 JZD917509 KIZ917509 KSV917509 LCR917509 LMN917509 LWJ917509 MGF917509 MQB917509 MZX917509 NJT917509 NTP917509 ODL917509 ONH917509 OXD917509 PGZ917509 PQV917509 QAR917509 QKN917509 QUJ917509 REF917509 ROB917509 RXX917509 SHT917509 SRP917509 TBL917509 TLH917509 TVD917509 UEZ917509 UOV917509 UYR917509 VIN917509 VSJ917509 WCF917509 WMB917509 WVX917509 P983045 JL983045 TH983045 ADD983045 AMZ983045 AWV983045 BGR983045 BQN983045 CAJ983045 CKF983045 CUB983045 DDX983045 DNT983045 DXP983045 EHL983045 ERH983045 FBD983045 FKZ983045 FUV983045 GER983045 GON983045 GYJ983045 HIF983045 HSB983045 IBX983045 ILT983045 IVP983045 JFL983045 JPH983045 JZD983045 KIZ983045 KSV983045 LCR983045 LMN983045 LWJ983045 MGF983045 MQB983045 MZX983045 NJT983045 NTP983045 ODL983045 ONH983045 OXD983045 PGZ983045 PQV983045 QAR983045 QKN983045 QUJ983045 REF983045 ROB983045 RXX983045 SHT983045 SRP983045 TBL983045 TLH983045 TVD983045 UEZ983045 UOV983045 UYR983045 VIN983045 VSJ983045 WCF983045 WMB983045</xm:sqref>
        </x14:dataValidation>
        <x14:dataValidation type="whole" operator="greaterThanOrEqual" allowBlank="1" showInputMessage="1" showErrorMessage="1" errorTitle="Invalid Entry" error="Enter a whole number_x000a_greater than or equal to zero" promptTitle="ENTER:" prompt="Unexposed Cases">
          <x14:formula1>
            <xm:f>0</xm:f>
          </x14:formula1>
          <xm:sqref>Y13 JU13 TQ13 ADM13 ANI13 AXE13 BHA13 BQW13 CAS13 CKO13 CUK13 DEG13 DOC13 DXY13 EHU13 ERQ13 FBM13 FLI13 FVE13 GFA13 GOW13 GYS13 HIO13 HSK13 ICG13 IMC13 IVY13 JFU13 JPQ13 JZM13 KJI13 KTE13 LDA13 LMW13 LWS13 MGO13 MQK13 NAG13 NKC13 NTY13 ODU13 ONQ13 OXM13 PHI13 PRE13 QBA13 QKW13 QUS13 REO13 ROK13 RYG13 SIC13 SRY13 TBU13 TLQ13 TVM13 UFI13 UPE13 UZA13 VIW13 VSS13 WCO13 WMK13 WWG13 Y65549 JU65549 TQ65549 ADM65549 ANI65549 AXE65549 BHA65549 BQW65549 CAS65549 CKO65549 CUK65549 DEG65549 DOC65549 DXY65549 EHU65549 ERQ65549 FBM65549 FLI65549 FVE65549 GFA65549 GOW65549 GYS65549 HIO65549 HSK65549 ICG65549 IMC65549 IVY65549 JFU65549 JPQ65549 JZM65549 KJI65549 KTE65549 LDA65549 LMW65549 LWS65549 MGO65549 MQK65549 NAG65549 NKC65549 NTY65549 ODU65549 ONQ65549 OXM65549 PHI65549 PRE65549 QBA65549 QKW65549 QUS65549 REO65549 ROK65549 RYG65549 SIC65549 SRY65549 TBU65549 TLQ65549 TVM65549 UFI65549 UPE65549 UZA65549 VIW65549 VSS65549 WCO65549 WMK65549 WWG65549 Y131085 JU131085 TQ131085 ADM131085 ANI131085 AXE131085 BHA131085 BQW131085 CAS131085 CKO131085 CUK131085 DEG131085 DOC131085 DXY131085 EHU131085 ERQ131085 FBM131085 FLI131085 FVE131085 GFA131085 GOW131085 GYS131085 HIO131085 HSK131085 ICG131085 IMC131085 IVY131085 JFU131085 JPQ131085 JZM131085 KJI131085 KTE131085 LDA131085 LMW131085 LWS131085 MGO131085 MQK131085 NAG131085 NKC131085 NTY131085 ODU131085 ONQ131085 OXM131085 PHI131085 PRE131085 QBA131085 QKW131085 QUS131085 REO131085 ROK131085 RYG131085 SIC131085 SRY131085 TBU131085 TLQ131085 TVM131085 UFI131085 UPE131085 UZA131085 VIW131085 VSS131085 WCO131085 WMK131085 WWG131085 Y196621 JU196621 TQ196621 ADM196621 ANI196621 AXE196621 BHA196621 BQW196621 CAS196621 CKO196621 CUK196621 DEG196621 DOC196621 DXY196621 EHU196621 ERQ196621 FBM196621 FLI196621 FVE196621 GFA196621 GOW196621 GYS196621 HIO196621 HSK196621 ICG196621 IMC196621 IVY196621 JFU196621 JPQ196621 JZM196621 KJI196621 KTE196621 LDA196621 LMW196621 LWS196621 MGO196621 MQK196621 NAG196621 NKC196621 NTY196621 ODU196621 ONQ196621 OXM196621 PHI196621 PRE196621 QBA196621 QKW196621 QUS196621 REO196621 ROK196621 RYG196621 SIC196621 SRY196621 TBU196621 TLQ196621 TVM196621 UFI196621 UPE196621 UZA196621 VIW196621 VSS196621 WCO196621 WMK196621 WWG196621 Y262157 JU262157 TQ262157 ADM262157 ANI262157 AXE262157 BHA262157 BQW262157 CAS262157 CKO262157 CUK262157 DEG262157 DOC262157 DXY262157 EHU262157 ERQ262157 FBM262157 FLI262157 FVE262157 GFA262157 GOW262157 GYS262157 HIO262157 HSK262157 ICG262157 IMC262157 IVY262157 JFU262157 JPQ262157 JZM262157 KJI262157 KTE262157 LDA262157 LMW262157 LWS262157 MGO262157 MQK262157 NAG262157 NKC262157 NTY262157 ODU262157 ONQ262157 OXM262157 PHI262157 PRE262157 QBA262157 QKW262157 QUS262157 REO262157 ROK262157 RYG262157 SIC262157 SRY262157 TBU262157 TLQ262157 TVM262157 UFI262157 UPE262157 UZA262157 VIW262157 VSS262157 WCO262157 WMK262157 WWG262157 Y327693 JU327693 TQ327693 ADM327693 ANI327693 AXE327693 BHA327693 BQW327693 CAS327693 CKO327693 CUK327693 DEG327693 DOC327693 DXY327693 EHU327693 ERQ327693 FBM327693 FLI327693 FVE327693 GFA327693 GOW327693 GYS327693 HIO327693 HSK327693 ICG327693 IMC327693 IVY327693 JFU327693 JPQ327693 JZM327693 KJI327693 KTE327693 LDA327693 LMW327693 LWS327693 MGO327693 MQK327693 NAG327693 NKC327693 NTY327693 ODU327693 ONQ327693 OXM327693 PHI327693 PRE327693 QBA327693 QKW327693 QUS327693 REO327693 ROK327693 RYG327693 SIC327693 SRY327693 TBU327693 TLQ327693 TVM327693 UFI327693 UPE327693 UZA327693 VIW327693 VSS327693 WCO327693 WMK327693 WWG327693 Y393229 JU393229 TQ393229 ADM393229 ANI393229 AXE393229 BHA393229 BQW393229 CAS393229 CKO393229 CUK393229 DEG393229 DOC393229 DXY393229 EHU393229 ERQ393229 FBM393229 FLI393229 FVE393229 GFA393229 GOW393229 GYS393229 HIO393229 HSK393229 ICG393229 IMC393229 IVY393229 JFU393229 JPQ393229 JZM393229 KJI393229 KTE393229 LDA393229 LMW393229 LWS393229 MGO393229 MQK393229 NAG393229 NKC393229 NTY393229 ODU393229 ONQ393229 OXM393229 PHI393229 PRE393229 QBA393229 QKW393229 QUS393229 REO393229 ROK393229 RYG393229 SIC393229 SRY393229 TBU393229 TLQ393229 TVM393229 UFI393229 UPE393229 UZA393229 VIW393229 VSS393229 WCO393229 WMK393229 WWG393229 Y458765 JU458765 TQ458765 ADM458765 ANI458765 AXE458765 BHA458765 BQW458765 CAS458765 CKO458765 CUK458765 DEG458765 DOC458765 DXY458765 EHU458765 ERQ458765 FBM458765 FLI458765 FVE458765 GFA458765 GOW458765 GYS458765 HIO458765 HSK458765 ICG458765 IMC458765 IVY458765 JFU458765 JPQ458765 JZM458765 KJI458765 KTE458765 LDA458765 LMW458765 LWS458765 MGO458765 MQK458765 NAG458765 NKC458765 NTY458765 ODU458765 ONQ458765 OXM458765 PHI458765 PRE458765 QBA458765 QKW458765 QUS458765 REO458765 ROK458765 RYG458765 SIC458765 SRY458765 TBU458765 TLQ458765 TVM458765 UFI458765 UPE458765 UZA458765 VIW458765 VSS458765 WCO458765 WMK458765 WWG458765 Y524301 JU524301 TQ524301 ADM524301 ANI524301 AXE524301 BHA524301 BQW524301 CAS524301 CKO524301 CUK524301 DEG524301 DOC524301 DXY524301 EHU524301 ERQ524301 FBM524301 FLI524301 FVE524301 GFA524301 GOW524301 GYS524301 HIO524301 HSK524301 ICG524301 IMC524301 IVY524301 JFU524301 JPQ524301 JZM524301 KJI524301 KTE524301 LDA524301 LMW524301 LWS524301 MGO524301 MQK524301 NAG524301 NKC524301 NTY524301 ODU524301 ONQ524301 OXM524301 PHI524301 PRE524301 QBA524301 QKW524301 QUS524301 REO524301 ROK524301 RYG524301 SIC524301 SRY524301 TBU524301 TLQ524301 TVM524301 UFI524301 UPE524301 UZA524301 VIW524301 VSS524301 WCO524301 WMK524301 WWG524301 Y589837 JU589837 TQ589837 ADM589837 ANI589837 AXE589837 BHA589837 BQW589837 CAS589837 CKO589837 CUK589837 DEG589837 DOC589837 DXY589837 EHU589837 ERQ589837 FBM589837 FLI589837 FVE589837 GFA589837 GOW589837 GYS589837 HIO589837 HSK589837 ICG589837 IMC589837 IVY589837 JFU589837 JPQ589837 JZM589837 KJI589837 KTE589837 LDA589837 LMW589837 LWS589837 MGO589837 MQK589837 NAG589837 NKC589837 NTY589837 ODU589837 ONQ589837 OXM589837 PHI589837 PRE589837 QBA589837 QKW589837 QUS589837 REO589837 ROK589837 RYG589837 SIC589837 SRY589837 TBU589837 TLQ589837 TVM589837 UFI589837 UPE589837 UZA589837 VIW589837 VSS589837 WCO589837 WMK589837 WWG589837 Y655373 JU655373 TQ655373 ADM655373 ANI655373 AXE655373 BHA655373 BQW655373 CAS655373 CKO655373 CUK655373 DEG655373 DOC655373 DXY655373 EHU655373 ERQ655373 FBM655373 FLI655373 FVE655373 GFA655373 GOW655373 GYS655373 HIO655373 HSK655373 ICG655373 IMC655373 IVY655373 JFU655373 JPQ655373 JZM655373 KJI655373 KTE655373 LDA655373 LMW655373 LWS655373 MGO655373 MQK655373 NAG655373 NKC655373 NTY655373 ODU655373 ONQ655373 OXM655373 PHI655373 PRE655373 QBA655373 QKW655373 QUS655373 REO655373 ROK655373 RYG655373 SIC655373 SRY655373 TBU655373 TLQ655373 TVM655373 UFI655373 UPE655373 UZA655373 VIW655373 VSS655373 WCO655373 WMK655373 WWG655373 Y720909 JU720909 TQ720909 ADM720909 ANI720909 AXE720909 BHA720909 BQW720909 CAS720909 CKO720909 CUK720909 DEG720909 DOC720909 DXY720909 EHU720909 ERQ720909 FBM720909 FLI720909 FVE720909 GFA720909 GOW720909 GYS720909 HIO720909 HSK720909 ICG720909 IMC720909 IVY720909 JFU720909 JPQ720909 JZM720909 KJI720909 KTE720909 LDA720909 LMW720909 LWS720909 MGO720909 MQK720909 NAG720909 NKC720909 NTY720909 ODU720909 ONQ720909 OXM720909 PHI720909 PRE720909 QBA720909 QKW720909 QUS720909 REO720909 ROK720909 RYG720909 SIC720909 SRY720909 TBU720909 TLQ720909 TVM720909 UFI720909 UPE720909 UZA720909 VIW720909 VSS720909 WCO720909 WMK720909 WWG720909 Y786445 JU786445 TQ786445 ADM786445 ANI786445 AXE786445 BHA786445 BQW786445 CAS786445 CKO786445 CUK786445 DEG786445 DOC786445 DXY786445 EHU786445 ERQ786445 FBM786445 FLI786445 FVE786445 GFA786445 GOW786445 GYS786445 HIO786445 HSK786445 ICG786445 IMC786445 IVY786445 JFU786445 JPQ786445 JZM786445 KJI786445 KTE786445 LDA786445 LMW786445 LWS786445 MGO786445 MQK786445 NAG786445 NKC786445 NTY786445 ODU786445 ONQ786445 OXM786445 PHI786445 PRE786445 QBA786445 QKW786445 QUS786445 REO786445 ROK786445 RYG786445 SIC786445 SRY786445 TBU786445 TLQ786445 TVM786445 UFI786445 UPE786445 UZA786445 VIW786445 VSS786445 WCO786445 WMK786445 WWG786445 Y851981 JU851981 TQ851981 ADM851981 ANI851981 AXE851981 BHA851981 BQW851981 CAS851981 CKO851981 CUK851981 DEG851981 DOC851981 DXY851981 EHU851981 ERQ851981 FBM851981 FLI851981 FVE851981 GFA851981 GOW851981 GYS851981 HIO851981 HSK851981 ICG851981 IMC851981 IVY851981 JFU851981 JPQ851981 JZM851981 KJI851981 KTE851981 LDA851981 LMW851981 LWS851981 MGO851981 MQK851981 NAG851981 NKC851981 NTY851981 ODU851981 ONQ851981 OXM851981 PHI851981 PRE851981 QBA851981 QKW851981 QUS851981 REO851981 ROK851981 RYG851981 SIC851981 SRY851981 TBU851981 TLQ851981 TVM851981 UFI851981 UPE851981 UZA851981 VIW851981 VSS851981 WCO851981 WMK851981 WWG851981 Y917517 JU917517 TQ917517 ADM917517 ANI917517 AXE917517 BHA917517 BQW917517 CAS917517 CKO917517 CUK917517 DEG917517 DOC917517 DXY917517 EHU917517 ERQ917517 FBM917517 FLI917517 FVE917517 GFA917517 GOW917517 GYS917517 HIO917517 HSK917517 ICG917517 IMC917517 IVY917517 JFU917517 JPQ917517 JZM917517 KJI917517 KTE917517 LDA917517 LMW917517 LWS917517 MGO917517 MQK917517 NAG917517 NKC917517 NTY917517 ODU917517 ONQ917517 OXM917517 PHI917517 PRE917517 QBA917517 QKW917517 QUS917517 REO917517 ROK917517 RYG917517 SIC917517 SRY917517 TBU917517 TLQ917517 TVM917517 UFI917517 UPE917517 UZA917517 VIW917517 VSS917517 WCO917517 WMK917517 WWG917517 Y983053 JU983053 TQ983053 ADM983053 ANI983053 AXE983053 BHA983053 BQW983053 CAS983053 CKO983053 CUK983053 DEG983053 DOC983053 DXY983053 EHU983053 ERQ983053 FBM983053 FLI983053 FVE983053 GFA983053 GOW983053 GYS983053 HIO983053 HSK983053 ICG983053 IMC983053 IVY983053 JFU983053 JPQ983053 JZM983053 KJI983053 KTE983053 LDA983053 LMW983053 LWS983053 MGO983053 MQK983053 NAG983053 NKC983053 NTY983053 ODU983053 ONQ983053 OXM983053 PHI983053 PRE983053 QBA983053 QKW983053 QUS983053 REO983053 ROK983053 RYG983053 SIC983053 SRY983053 TBU983053 TLQ983053 TVM983053 UFI983053 UPE983053 UZA983053 VIW983053 VSS983053 WCO983053 WMK983053 WWG983053 M13 JI13 TE13 ADA13 AMW13 AWS13 BGO13 BQK13 CAG13 CKC13 CTY13 DDU13 DNQ13 DXM13 EHI13 ERE13 FBA13 FKW13 FUS13 GEO13 GOK13 GYG13 HIC13 HRY13 IBU13 ILQ13 IVM13 JFI13 JPE13 JZA13 KIW13 KSS13 LCO13 LMK13 LWG13 MGC13 MPY13 MZU13 NJQ13 NTM13 ODI13 ONE13 OXA13 PGW13 PQS13 QAO13 QKK13 QUG13 REC13 RNY13 RXU13 SHQ13 SRM13 TBI13 TLE13 TVA13 UEW13 UOS13 UYO13 VIK13 VSG13 WCC13 WLY13 WVU13 M65549 JI65549 TE65549 ADA65549 AMW65549 AWS65549 BGO65549 BQK65549 CAG65549 CKC65549 CTY65549 DDU65549 DNQ65549 DXM65549 EHI65549 ERE65549 FBA65549 FKW65549 FUS65549 GEO65549 GOK65549 GYG65549 HIC65549 HRY65549 IBU65549 ILQ65549 IVM65549 JFI65549 JPE65549 JZA65549 KIW65549 KSS65549 LCO65549 LMK65549 LWG65549 MGC65549 MPY65549 MZU65549 NJQ65549 NTM65549 ODI65549 ONE65549 OXA65549 PGW65549 PQS65549 QAO65549 QKK65549 QUG65549 REC65549 RNY65549 RXU65549 SHQ65549 SRM65549 TBI65549 TLE65549 TVA65549 UEW65549 UOS65549 UYO65549 VIK65549 VSG65549 WCC65549 WLY65549 WVU65549 M131085 JI131085 TE131085 ADA131085 AMW131085 AWS131085 BGO131085 BQK131085 CAG131085 CKC131085 CTY131085 DDU131085 DNQ131085 DXM131085 EHI131085 ERE131085 FBA131085 FKW131085 FUS131085 GEO131085 GOK131085 GYG131085 HIC131085 HRY131085 IBU131085 ILQ131085 IVM131085 JFI131085 JPE131085 JZA131085 KIW131085 KSS131085 LCO131085 LMK131085 LWG131085 MGC131085 MPY131085 MZU131085 NJQ131085 NTM131085 ODI131085 ONE131085 OXA131085 PGW131085 PQS131085 QAO131085 QKK131085 QUG131085 REC131085 RNY131085 RXU131085 SHQ131085 SRM131085 TBI131085 TLE131085 TVA131085 UEW131085 UOS131085 UYO131085 VIK131085 VSG131085 WCC131085 WLY131085 WVU131085 M196621 JI196621 TE196621 ADA196621 AMW196621 AWS196621 BGO196621 BQK196621 CAG196621 CKC196621 CTY196621 DDU196621 DNQ196621 DXM196621 EHI196621 ERE196621 FBA196621 FKW196621 FUS196621 GEO196621 GOK196621 GYG196621 HIC196621 HRY196621 IBU196621 ILQ196621 IVM196621 JFI196621 JPE196621 JZA196621 KIW196621 KSS196621 LCO196621 LMK196621 LWG196621 MGC196621 MPY196621 MZU196621 NJQ196621 NTM196621 ODI196621 ONE196621 OXA196621 PGW196621 PQS196621 QAO196621 QKK196621 QUG196621 REC196621 RNY196621 RXU196621 SHQ196621 SRM196621 TBI196621 TLE196621 TVA196621 UEW196621 UOS196621 UYO196621 VIK196621 VSG196621 WCC196621 WLY196621 WVU196621 M262157 JI262157 TE262157 ADA262157 AMW262157 AWS262157 BGO262157 BQK262157 CAG262157 CKC262157 CTY262157 DDU262157 DNQ262157 DXM262157 EHI262157 ERE262157 FBA262157 FKW262157 FUS262157 GEO262157 GOK262157 GYG262157 HIC262157 HRY262157 IBU262157 ILQ262157 IVM262157 JFI262157 JPE262157 JZA262157 KIW262157 KSS262157 LCO262157 LMK262157 LWG262157 MGC262157 MPY262157 MZU262157 NJQ262157 NTM262157 ODI262157 ONE262157 OXA262157 PGW262157 PQS262157 QAO262157 QKK262157 QUG262157 REC262157 RNY262157 RXU262157 SHQ262157 SRM262157 TBI262157 TLE262157 TVA262157 UEW262157 UOS262157 UYO262157 VIK262157 VSG262157 WCC262157 WLY262157 WVU262157 M327693 JI327693 TE327693 ADA327693 AMW327693 AWS327693 BGO327693 BQK327693 CAG327693 CKC327693 CTY327693 DDU327693 DNQ327693 DXM327693 EHI327693 ERE327693 FBA327693 FKW327693 FUS327693 GEO327693 GOK327693 GYG327693 HIC327693 HRY327693 IBU327693 ILQ327693 IVM327693 JFI327693 JPE327693 JZA327693 KIW327693 KSS327693 LCO327693 LMK327693 LWG327693 MGC327693 MPY327693 MZU327693 NJQ327693 NTM327693 ODI327693 ONE327693 OXA327693 PGW327693 PQS327693 QAO327693 QKK327693 QUG327693 REC327693 RNY327693 RXU327693 SHQ327693 SRM327693 TBI327693 TLE327693 TVA327693 UEW327693 UOS327693 UYO327693 VIK327693 VSG327693 WCC327693 WLY327693 WVU327693 M393229 JI393229 TE393229 ADA393229 AMW393229 AWS393229 BGO393229 BQK393229 CAG393229 CKC393229 CTY393229 DDU393229 DNQ393229 DXM393229 EHI393229 ERE393229 FBA393229 FKW393229 FUS393229 GEO393229 GOK393229 GYG393229 HIC393229 HRY393229 IBU393229 ILQ393229 IVM393229 JFI393229 JPE393229 JZA393229 KIW393229 KSS393229 LCO393229 LMK393229 LWG393229 MGC393229 MPY393229 MZU393229 NJQ393229 NTM393229 ODI393229 ONE393229 OXA393229 PGW393229 PQS393229 QAO393229 QKK393229 QUG393229 REC393229 RNY393229 RXU393229 SHQ393229 SRM393229 TBI393229 TLE393229 TVA393229 UEW393229 UOS393229 UYO393229 VIK393229 VSG393229 WCC393229 WLY393229 WVU393229 M458765 JI458765 TE458765 ADA458765 AMW458765 AWS458765 BGO458765 BQK458765 CAG458765 CKC458765 CTY458765 DDU458765 DNQ458765 DXM458765 EHI458765 ERE458765 FBA458765 FKW458765 FUS458765 GEO458765 GOK458765 GYG458765 HIC458765 HRY458765 IBU458765 ILQ458765 IVM458765 JFI458765 JPE458765 JZA458765 KIW458765 KSS458765 LCO458765 LMK458765 LWG458765 MGC458765 MPY458765 MZU458765 NJQ458765 NTM458765 ODI458765 ONE458765 OXA458765 PGW458765 PQS458765 QAO458765 QKK458765 QUG458765 REC458765 RNY458765 RXU458765 SHQ458765 SRM458765 TBI458765 TLE458765 TVA458765 UEW458765 UOS458765 UYO458765 VIK458765 VSG458765 WCC458765 WLY458765 WVU458765 M524301 JI524301 TE524301 ADA524301 AMW524301 AWS524301 BGO524301 BQK524301 CAG524301 CKC524301 CTY524301 DDU524301 DNQ524301 DXM524301 EHI524301 ERE524301 FBA524301 FKW524301 FUS524301 GEO524301 GOK524301 GYG524301 HIC524301 HRY524301 IBU524301 ILQ524301 IVM524301 JFI524301 JPE524301 JZA524301 KIW524301 KSS524301 LCO524301 LMK524301 LWG524301 MGC524301 MPY524301 MZU524301 NJQ524301 NTM524301 ODI524301 ONE524301 OXA524301 PGW524301 PQS524301 QAO524301 QKK524301 QUG524301 REC524301 RNY524301 RXU524301 SHQ524301 SRM524301 TBI524301 TLE524301 TVA524301 UEW524301 UOS524301 UYO524301 VIK524301 VSG524301 WCC524301 WLY524301 WVU524301 M589837 JI589837 TE589837 ADA589837 AMW589837 AWS589837 BGO589837 BQK589837 CAG589837 CKC589837 CTY589837 DDU589837 DNQ589837 DXM589837 EHI589837 ERE589837 FBA589837 FKW589837 FUS589837 GEO589837 GOK589837 GYG589837 HIC589837 HRY589837 IBU589837 ILQ589837 IVM589837 JFI589837 JPE589837 JZA589837 KIW589837 KSS589837 LCO589837 LMK589837 LWG589837 MGC589837 MPY589837 MZU589837 NJQ589837 NTM589837 ODI589837 ONE589837 OXA589837 PGW589837 PQS589837 QAO589837 QKK589837 QUG589837 REC589837 RNY589837 RXU589837 SHQ589837 SRM589837 TBI589837 TLE589837 TVA589837 UEW589837 UOS589837 UYO589837 VIK589837 VSG589837 WCC589837 WLY589837 WVU589837 M655373 JI655373 TE655373 ADA655373 AMW655373 AWS655373 BGO655373 BQK655373 CAG655373 CKC655373 CTY655373 DDU655373 DNQ655373 DXM655373 EHI655373 ERE655373 FBA655373 FKW655373 FUS655373 GEO655373 GOK655373 GYG655373 HIC655373 HRY655373 IBU655373 ILQ655373 IVM655373 JFI655373 JPE655373 JZA655373 KIW655373 KSS655373 LCO655373 LMK655373 LWG655373 MGC655373 MPY655373 MZU655373 NJQ655373 NTM655373 ODI655373 ONE655373 OXA655373 PGW655373 PQS655373 QAO655373 QKK655373 QUG655373 REC655373 RNY655373 RXU655373 SHQ655373 SRM655373 TBI655373 TLE655373 TVA655373 UEW655373 UOS655373 UYO655373 VIK655373 VSG655373 WCC655373 WLY655373 WVU655373 M720909 JI720909 TE720909 ADA720909 AMW720909 AWS720909 BGO720909 BQK720909 CAG720909 CKC720909 CTY720909 DDU720909 DNQ720909 DXM720909 EHI720909 ERE720909 FBA720909 FKW720909 FUS720909 GEO720909 GOK720909 GYG720909 HIC720909 HRY720909 IBU720909 ILQ720909 IVM720909 JFI720909 JPE720909 JZA720909 KIW720909 KSS720909 LCO720909 LMK720909 LWG720909 MGC720909 MPY720909 MZU720909 NJQ720909 NTM720909 ODI720909 ONE720909 OXA720909 PGW720909 PQS720909 QAO720909 QKK720909 QUG720909 REC720909 RNY720909 RXU720909 SHQ720909 SRM720909 TBI720909 TLE720909 TVA720909 UEW720909 UOS720909 UYO720909 VIK720909 VSG720909 WCC720909 WLY720909 WVU720909 M786445 JI786445 TE786445 ADA786445 AMW786445 AWS786445 BGO786445 BQK786445 CAG786445 CKC786445 CTY786445 DDU786445 DNQ786445 DXM786445 EHI786445 ERE786445 FBA786445 FKW786445 FUS786445 GEO786445 GOK786445 GYG786445 HIC786445 HRY786445 IBU786445 ILQ786445 IVM786445 JFI786445 JPE786445 JZA786445 KIW786445 KSS786445 LCO786445 LMK786445 LWG786445 MGC786445 MPY786445 MZU786445 NJQ786445 NTM786445 ODI786445 ONE786445 OXA786445 PGW786445 PQS786445 QAO786445 QKK786445 QUG786445 REC786445 RNY786445 RXU786445 SHQ786445 SRM786445 TBI786445 TLE786445 TVA786445 UEW786445 UOS786445 UYO786445 VIK786445 VSG786445 WCC786445 WLY786445 WVU786445 M851981 JI851981 TE851981 ADA851981 AMW851981 AWS851981 BGO851981 BQK851981 CAG851981 CKC851981 CTY851981 DDU851981 DNQ851981 DXM851981 EHI851981 ERE851981 FBA851981 FKW851981 FUS851981 GEO851981 GOK851981 GYG851981 HIC851981 HRY851981 IBU851981 ILQ851981 IVM851981 JFI851981 JPE851981 JZA851981 KIW851981 KSS851981 LCO851981 LMK851981 LWG851981 MGC851981 MPY851981 MZU851981 NJQ851981 NTM851981 ODI851981 ONE851981 OXA851981 PGW851981 PQS851981 QAO851981 QKK851981 QUG851981 REC851981 RNY851981 RXU851981 SHQ851981 SRM851981 TBI851981 TLE851981 TVA851981 UEW851981 UOS851981 UYO851981 VIK851981 VSG851981 WCC851981 WLY851981 WVU851981 M917517 JI917517 TE917517 ADA917517 AMW917517 AWS917517 BGO917517 BQK917517 CAG917517 CKC917517 CTY917517 DDU917517 DNQ917517 DXM917517 EHI917517 ERE917517 FBA917517 FKW917517 FUS917517 GEO917517 GOK917517 GYG917517 HIC917517 HRY917517 IBU917517 ILQ917517 IVM917517 JFI917517 JPE917517 JZA917517 KIW917517 KSS917517 LCO917517 LMK917517 LWG917517 MGC917517 MPY917517 MZU917517 NJQ917517 NTM917517 ODI917517 ONE917517 OXA917517 PGW917517 PQS917517 QAO917517 QKK917517 QUG917517 REC917517 RNY917517 RXU917517 SHQ917517 SRM917517 TBI917517 TLE917517 TVA917517 UEW917517 UOS917517 UYO917517 VIK917517 VSG917517 WCC917517 WLY917517 WVU917517 M983053 JI983053 TE983053 ADA983053 AMW983053 AWS983053 BGO983053 BQK983053 CAG983053 CKC983053 CTY983053 DDU983053 DNQ983053 DXM983053 EHI983053 ERE983053 FBA983053 FKW983053 FUS983053 GEO983053 GOK983053 GYG983053 HIC983053 HRY983053 IBU983053 ILQ983053 IVM983053 JFI983053 JPE983053 JZA983053 KIW983053 KSS983053 LCO983053 LMK983053 LWG983053 MGC983053 MPY983053 MZU983053 NJQ983053 NTM983053 ODI983053 ONE983053 OXA983053 PGW983053 PQS983053 QAO983053 QKK983053 QUG983053 REC983053 RNY983053 RXU983053 SHQ983053 SRM983053 TBI983053 TLE983053 TVA983053 UEW983053 UOS983053 UYO983053 VIK983053 VSG983053 WCC983053 WLY983053 WVU983053 Y8 JU8 TQ8 ADM8 ANI8 AXE8 BHA8 BQW8 CAS8 CKO8 CUK8 DEG8 DOC8 DXY8 EHU8 ERQ8 FBM8 FLI8 FVE8 GFA8 GOW8 GYS8 HIO8 HSK8 ICG8 IMC8 IVY8 JFU8 JPQ8 JZM8 KJI8 KTE8 LDA8 LMW8 LWS8 MGO8 MQK8 NAG8 NKC8 NTY8 ODU8 ONQ8 OXM8 PHI8 PRE8 QBA8 QKW8 QUS8 REO8 ROK8 RYG8 SIC8 SRY8 TBU8 TLQ8 TVM8 UFI8 UPE8 UZA8 VIW8 VSS8 WCO8 WMK8 WWG8 Y65545 JU65545 TQ65545 ADM65545 ANI65545 AXE65545 BHA65545 BQW65545 CAS65545 CKO65545 CUK65545 DEG65545 DOC65545 DXY65545 EHU65545 ERQ65545 FBM65545 FLI65545 FVE65545 GFA65545 GOW65545 GYS65545 HIO65545 HSK65545 ICG65545 IMC65545 IVY65545 JFU65545 JPQ65545 JZM65545 KJI65545 KTE65545 LDA65545 LMW65545 LWS65545 MGO65545 MQK65545 NAG65545 NKC65545 NTY65545 ODU65545 ONQ65545 OXM65545 PHI65545 PRE65545 QBA65545 QKW65545 QUS65545 REO65545 ROK65545 RYG65545 SIC65545 SRY65545 TBU65545 TLQ65545 TVM65545 UFI65545 UPE65545 UZA65545 VIW65545 VSS65545 WCO65545 WMK65545 WWG65545 Y131081 JU131081 TQ131081 ADM131081 ANI131081 AXE131081 BHA131081 BQW131081 CAS131081 CKO131081 CUK131081 DEG131081 DOC131081 DXY131081 EHU131081 ERQ131081 FBM131081 FLI131081 FVE131081 GFA131081 GOW131081 GYS131081 HIO131081 HSK131081 ICG131081 IMC131081 IVY131081 JFU131081 JPQ131081 JZM131081 KJI131081 KTE131081 LDA131081 LMW131081 LWS131081 MGO131081 MQK131081 NAG131081 NKC131081 NTY131081 ODU131081 ONQ131081 OXM131081 PHI131081 PRE131081 QBA131081 QKW131081 QUS131081 REO131081 ROK131081 RYG131081 SIC131081 SRY131081 TBU131081 TLQ131081 TVM131081 UFI131081 UPE131081 UZA131081 VIW131081 VSS131081 WCO131081 WMK131081 WWG131081 Y196617 JU196617 TQ196617 ADM196617 ANI196617 AXE196617 BHA196617 BQW196617 CAS196617 CKO196617 CUK196617 DEG196617 DOC196617 DXY196617 EHU196617 ERQ196617 FBM196617 FLI196617 FVE196617 GFA196617 GOW196617 GYS196617 HIO196617 HSK196617 ICG196617 IMC196617 IVY196617 JFU196617 JPQ196617 JZM196617 KJI196617 KTE196617 LDA196617 LMW196617 LWS196617 MGO196617 MQK196617 NAG196617 NKC196617 NTY196617 ODU196617 ONQ196617 OXM196617 PHI196617 PRE196617 QBA196617 QKW196617 QUS196617 REO196617 ROK196617 RYG196617 SIC196617 SRY196617 TBU196617 TLQ196617 TVM196617 UFI196617 UPE196617 UZA196617 VIW196617 VSS196617 WCO196617 WMK196617 WWG196617 Y262153 JU262153 TQ262153 ADM262153 ANI262153 AXE262153 BHA262153 BQW262153 CAS262153 CKO262153 CUK262153 DEG262153 DOC262153 DXY262153 EHU262153 ERQ262153 FBM262153 FLI262153 FVE262153 GFA262153 GOW262153 GYS262153 HIO262153 HSK262153 ICG262153 IMC262153 IVY262153 JFU262153 JPQ262153 JZM262153 KJI262153 KTE262153 LDA262153 LMW262153 LWS262153 MGO262153 MQK262153 NAG262153 NKC262153 NTY262153 ODU262153 ONQ262153 OXM262153 PHI262153 PRE262153 QBA262153 QKW262153 QUS262153 REO262153 ROK262153 RYG262153 SIC262153 SRY262153 TBU262153 TLQ262153 TVM262153 UFI262153 UPE262153 UZA262153 VIW262153 VSS262153 WCO262153 WMK262153 WWG262153 Y327689 JU327689 TQ327689 ADM327689 ANI327689 AXE327689 BHA327689 BQW327689 CAS327689 CKO327689 CUK327689 DEG327689 DOC327689 DXY327689 EHU327689 ERQ327689 FBM327689 FLI327689 FVE327689 GFA327689 GOW327689 GYS327689 HIO327689 HSK327689 ICG327689 IMC327689 IVY327689 JFU327689 JPQ327689 JZM327689 KJI327689 KTE327689 LDA327689 LMW327689 LWS327689 MGO327689 MQK327689 NAG327689 NKC327689 NTY327689 ODU327689 ONQ327689 OXM327689 PHI327689 PRE327689 QBA327689 QKW327689 QUS327689 REO327689 ROK327689 RYG327689 SIC327689 SRY327689 TBU327689 TLQ327689 TVM327689 UFI327689 UPE327689 UZA327689 VIW327689 VSS327689 WCO327689 WMK327689 WWG327689 Y393225 JU393225 TQ393225 ADM393225 ANI393225 AXE393225 BHA393225 BQW393225 CAS393225 CKO393225 CUK393225 DEG393225 DOC393225 DXY393225 EHU393225 ERQ393225 FBM393225 FLI393225 FVE393225 GFA393225 GOW393225 GYS393225 HIO393225 HSK393225 ICG393225 IMC393225 IVY393225 JFU393225 JPQ393225 JZM393225 KJI393225 KTE393225 LDA393225 LMW393225 LWS393225 MGO393225 MQK393225 NAG393225 NKC393225 NTY393225 ODU393225 ONQ393225 OXM393225 PHI393225 PRE393225 QBA393225 QKW393225 QUS393225 REO393225 ROK393225 RYG393225 SIC393225 SRY393225 TBU393225 TLQ393225 TVM393225 UFI393225 UPE393225 UZA393225 VIW393225 VSS393225 WCO393225 WMK393225 WWG393225 Y458761 JU458761 TQ458761 ADM458761 ANI458761 AXE458761 BHA458761 BQW458761 CAS458761 CKO458761 CUK458761 DEG458761 DOC458761 DXY458761 EHU458761 ERQ458761 FBM458761 FLI458761 FVE458761 GFA458761 GOW458761 GYS458761 HIO458761 HSK458761 ICG458761 IMC458761 IVY458761 JFU458761 JPQ458761 JZM458761 KJI458761 KTE458761 LDA458761 LMW458761 LWS458761 MGO458761 MQK458761 NAG458761 NKC458761 NTY458761 ODU458761 ONQ458761 OXM458761 PHI458761 PRE458761 QBA458761 QKW458761 QUS458761 REO458761 ROK458761 RYG458761 SIC458761 SRY458761 TBU458761 TLQ458761 TVM458761 UFI458761 UPE458761 UZA458761 VIW458761 VSS458761 WCO458761 WMK458761 WWG458761 Y524297 JU524297 TQ524297 ADM524297 ANI524297 AXE524297 BHA524297 BQW524297 CAS524297 CKO524297 CUK524297 DEG524297 DOC524297 DXY524297 EHU524297 ERQ524297 FBM524297 FLI524297 FVE524297 GFA524297 GOW524297 GYS524297 HIO524297 HSK524297 ICG524297 IMC524297 IVY524297 JFU524297 JPQ524297 JZM524297 KJI524297 KTE524297 LDA524297 LMW524297 LWS524297 MGO524297 MQK524297 NAG524297 NKC524297 NTY524297 ODU524297 ONQ524297 OXM524297 PHI524297 PRE524297 QBA524297 QKW524297 QUS524297 REO524297 ROK524297 RYG524297 SIC524297 SRY524297 TBU524297 TLQ524297 TVM524297 UFI524297 UPE524297 UZA524297 VIW524297 VSS524297 WCO524297 WMK524297 WWG524297 Y589833 JU589833 TQ589833 ADM589833 ANI589833 AXE589833 BHA589833 BQW589833 CAS589833 CKO589833 CUK589833 DEG589833 DOC589833 DXY589833 EHU589833 ERQ589833 FBM589833 FLI589833 FVE589833 GFA589833 GOW589833 GYS589833 HIO589833 HSK589833 ICG589833 IMC589833 IVY589833 JFU589833 JPQ589833 JZM589833 KJI589833 KTE589833 LDA589833 LMW589833 LWS589833 MGO589833 MQK589833 NAG589833 NKC589833 NTY589833 ODU589833 ONQ589833 OXM589833 PHI589833 PRE589833 QBA589833 QKW589833 QUS589833 REO589833 ROK589833 RYG589833 SIC589833 SRY589833 TBU589833 TLQ589833 TVM589833 UFI589833 UPE589833 UZA589833 VIW589833 VSS589833 WCO589833 WMK589833 WWG589833 Y655369 JU655369 TQ655369 ADM655369 ANI655369 AXE655369 BHA655369 BQW655369 CAS655369 CKO655369 CUK655369 DEG655369 DOC655369 DXY655369 EHU655369 ERQ655369 FBM655369 FLI655369 FVE655369 GFA655369 GOW655369 GYS655369 HIO655369 HSK655369 ICG655369 IMC655369 IVY655369 JFU655369 JPQ655369 JZM655369 KJI655369 KTE655369 LDA655369 LMW655369 LWS655369 MGO655369 MQK655369 NAG655369 NKC655369 NTY655369 ODU655369 ONQ655369 OXM655369 PHI655369 PRE655369 QBA655369 QKW655369 QUS655369 REO655369 ROK655369 RYG655369 SIC655369 SRY655369 TBU655369 TLQ655369 TVM655369 UFI655369 UPE655369 UZA655369 VIW655369 VSS655369 WCO655369 WMK655369 WWG655369 Y720905 JU720905 TQ720905 ADM720905 ANI720905 AXE720905 BHA720905 BQW720905 CAS720905 CKO720905 CUK720905 DEG720905 DOC720905 DXY720905 EHU720905 ERQ720905 FBM720905 FLI720905 FVE720905 GFA720905 GOW720905 GYS720905 HIO720905 HSK720905 ICG720905 IMC720905 IVY720905 JFU720905 JPQ720905 JZM720905 KJI720905 KTE720905 LDA720905 LMW720905 LWS720905 MGO720905 MQK720905 NAG720905 NKC720905 NTY720905 ODU720905 ONQ720905 OXM720905 PHI720905 PRE720905 QBA720905 QKW720905 QUS720905 REO720905 ROK720905 RYG720905 SIC720905 SRY720905 TBU720905 TLQ720905 TVM720905 UFI720905 UPE720905 UZA720905 VIW720905 VSS720905 WCO720905 WMK720905 WWG720905 Y786441 JU786441 TQ786441 ADM786441 ANI786441 AXE786441 BHA786441 BQW786441 CAS786441 CKO786441 CUK786441 DEG786441 DOC786441 DXY786441 EHU786441 ERQ786441 FBM786441 FLI786441 FVE786441 GFA786441 GOW786441 GYS786441 HIO786441 HSK786441 ICG786441 IMC786441 IVY786441 JFU786441 JPQ786441 JZM786441 KJI786441 KTE786441 LDA786441 LMW786441 LWS786441 MGO786441 MQK786441 NAG786441 NKC786441 NTY786441 ODU786441 ONQ786441 OXM786441 PHI786441 PRE786441 QBA786441 QKW786441 QUS786441 REO786441 ROK786441 RYG786441 SIC786441 SRY786441 TBU786441 TLQ786441 TVM786441 UFI786441 UPE786441 UZA786441 VIW786441 VSS786441 WCO786441 WMK786441 WWG786441 Y851977 JU851977 TQ851977 ADM851977 ANI851977 AXE851977 BHA851977 BQW851977 CAS851977 CKO851977 CUK851977 DEG851977 DOC851977 DXY851977 EHU851977 ERQ851977 FBM851977 FLI851977 FVE851977 GFA851977 GOW851977 GYS851977 HIO851977 HSK851977 ICG851977 IMC851977 IVY851977 JFU851977 JPQ851977 JZM851977 KJI851977 KTE851977 LDA851977 LMW851977 LWS851977 MGO851977 MQK851977 NAG851977 NKC851977 NTY851977 ODU851977 ONQ851977 OXM851977 PHI851977 PRE851977 QBA851977 QKW851977 QUS851977 REO851977 ROK851977 RYG851977 SIC851977 SRY851977 TBU851977 TLQ851977 TVM851977 UFI851977 UPE851977 UZA851977 VIW851977 VSS851977 WCO851977 WMK851977 WWG851977 Y917513 JU917513 TQ917513 ADM917513 ANI917513 AXE917513 BHA917513 BQW917513 CAS917513 CKO917513 CUK917513 DEG917513 DOC917513 DXY917513 EHU917513 ERQ917513 FBM917513 FLI917513 FVE917513 GFA917513 GOW917513 GYS917513 HIO917513 HSK917513 ICG917513 IMC917513 IVY917513 JFU917513 JPQ917513 JZM917513 KJI917513 KTE917513 LDA917513 LMW917513 LWS917513 MGO917513 MQK917513 NAG917513 NKC917513 NTY917513 ODU917513 ONQ917513 OXM917513 PHI917513 PRE917513 QBA917513 QKW917513 QUS917513 REO917513 ROK917513 RYG917513 SIC917513 SRY917513 TBU917513 TLQ917513 TVM917513 UFI917513 UPE917513 UZA917513 VIW917513 VSS917513 WCO917513 WMK917513 WWG917513 Y983049 JU983049 TQ983049 ADM983049 ANI983049 AXE983049 BHA983049 BQW983049 CAS983049 CKO983049 CUK983049 DEG983049 DOC983049 DXY983049 EHU983049 ERQ983049 FBM983049 FLI983049 FVE983049 GFA983049 GOW983049 GYS983049 HIO983049 HSK983049 ICG983049 IMC983049 IVY983049 JFU983049 JPQ983049 JZM983049 KJI983049 KTE983049 LDA983049 LMW983049 LWS983049 MGO983049 MQK983049 NAG983049 NKC983049 NTY983049 ODU983049 ONQ983049 OXM983049 PHI983049 PRE983049 QBA983049 QKW983049 QUS983049 REO983049 ROK983049 RYG983049 SIC983049 SRY983049 TBU983049 TLQ983049 TVM983049 UFI983049 UPE983049 UZA983049 VIW983049 VSS983049 WCO983049 WMK983049 WWG983049 U3 JQ3 TM3 ADI3 ANE3 AXA3 BGW3 BQS3 CAO3 CKK3 CUG3 DEC3 DNY3 DXU3 EHQ3 ERM3 FBI3 FLE3 FVA3 GEW3 GOS3 GYO3 HIK3 HSG3 ICC3 ILY3 IVU3 JFQ3 JPM3 JZI3 KJE3 KTA3 LCW3 LMS3 LWO3 MGK3 MQG3 NAC3 NJY3 NTU3 ODQ3 ONM3 OXI3 PHE3 PRA3 QAW3 QKS3 QUO3 REK3 ROG3 RYC3 SHY3 SRU3 TBQ3 TLM3 TVI3 UFE3 UPA3 UYW3 VIS3 VSO3 WCK3 WMG3 WWC3 U65541 JQ65541 TM65541 ADI65541 ANE65541 AXA65541 BGW65541 BQS65541 CAO65541 CKK65541 CUG65541 DEC65541 DNY65541 DXU65541 EHQ65541 ERM65541 FBI65541 FLE65541 FVA65541 GEW65541 GOS65541 GYO65541 HIK65541 HSG65541 ICC65541 ILY65541 IVU65541 JFQ65541 JPM65541 JZI65541 KJE65541 KTA65541 LCW65541 LMS65541 LWO65541 MGK65541 MQG65541 NAC65541 NJY65541 NTU65541 ODQ65541 ONM65541 OXI65541 PHE65541 PRA65541 QAW65541 QKS65541 QUO65541 REK65541 ROG65541 RYC65541 SHY65541 SRU65541 TBQ65541 TLM65541 TVI65541 UFE65541 UPA65541 UYW65541 VIS65541 VSO65541 WCK65541 WMG65541 WWC65541 U131077 JQ131077 TM131077 ADI131077 ANE131077 AXA131077 BGW131077 BQS131077 CAO131077 CKK131077 CUG131077 DEC131077 DNY131077 DXU131077 EHQ131077 ERM131077 FBI131077 FLE131077 FVA131077 GEW131077 GOS131077 GYO131077 HIK131077 HSG131077 ICC131077 ILY131077 IVU131077 JFQ131077 JPM131077 JZI131077 KJE131077 KTA131077 LCW131077 LMS131077 LWO131077 MGK131077 MQG131077 NAC131077 NJY131077 NTU131077 ODQ131077 ONM131077 OXI131077 PHE131077 PRA131077 QAW131077 QKS131077 QUO131077 REK131077 ROG131077 RYC131077 SHY131077 SRU131077 TBQ131077 TLM131077 TVI131077 UFE131077 UPA131077 UYW131077 VIS131077 VSO131077 WCK131077 WMG131077 WWC131077 U196613 JQ196613 TM196613 ADI196613 ANE196613 AXA196613 BGW196613 BQS196613 CAO196613 CKK196613 CUG196613 DEC196613 DNY196613 DXU196613 EHQ196613 ERM196613 FBI196613 FLE196613 FVA196613 GEW196613 GOS196613 GYO196613 HIK196613 HSG196613 ICC196613 ILY196613 IVU196613 JFQ196613 JPM196613 JZI196613 KJE196613 KTA196613 LCW196613 LMS196613 LWO196613 MGK196613 MQG196613 NAC196613 NJY196613 NTU196613 ODQ196613 ONM196613 OXI196613 PHE196613 PRA196613 QAW196613 QKS196613 QUO196613 REK196613 ROG196613 RYC196613 SHY196613 SRU196613 TBQ196613 TLM196613 TVI196613 UFE196613 UPA196613 UYW196613 VIS196613 VSO196613 WCK196613 WMG196613 WWC196613 U262149 JQ262149 TM262149 ADI262149 ANE262149 AXA262149 BGW262149 BQS262149 CAO262149 CKK262149 CUG262149 DEC262149 DNY262149 DXU262149 EHQ262149 ERM262149 FBI262149 FLE262149 FVA262149 GEW262149 GOS262149 GYO262149 HIK262149 HSG262149 ICC262149 ILY262149 IVU262149 JFQ262149 JPM262149 JZI262149 KJE262149 KTA262149 LCW262149 LMS262149 LWO262149 MGK262149 MQG262149 NAC262149 NJY262149 NTU262149 ODQ262149 ONM262149 OXI262149 PHE262149 PRA262149 QAW262149 QKS262149 QUO262149 REK262149 ROG262149 RYC262149 SHY262149 SRU262149 TBQ262149 TLM262149 TVI262149 UFE262149 UPA262149 UYW262149 VIS262149 VSO262149 WCK262149 WMG262149 WWC262149 U327685 JQ327685 TM327685 ADI327685 ANE327685 AXA327685 BGW327685 BQS327685 CAO327685 CKK327685 CUG327685 DEC327685 DNY327685 DXU327685 EHQ327685 ERM327685 FBI327685 FLE327685 FVA327685 GEW327685 GOS327685 GYO327685 HIK327685 HSG327685 ICC327685 ILY327685 IVU327685 JFQ327685 JPM327685 JZI327685 KJE327685 KTA327685 LCW327685 LMS327685 LWO327685 MGK327685 MQG327685 NAC327685 NJY327685 NTU327685 ODQ327685 ONM327685 OXI327685 PHE327685 PRA327685 QAW327685 QKS327685 QUO327685 REK327685 ROG327685 RYC327685 SHY327685 SRU327685 TBQ327685 TLM327685 TVI327685 UFE327685 UPA327685 UYW327685 VIS327685 VSO327685 WCK327685 WMG327685 WWC327685 U393221 JQ393221 TM393221 ADI393221 ANE393221 AXA393221 BGW393221 BQS393221 CAO393221 CKK393221 CUG393221 DEC393221 DNY393221 DXU393221 EHQ393221 ERM393221 FBI393221 FLE393221 FVA393221 GEW393221 GOS393221 GYO393221 HIK393221 HSG393221 ICC393221 ILY393221 IVU393221 JFQ393221 JPM393221 JZI393221 KJE393221 KTA393221 LCW393221 LMS393221 LWO393221 MGK393221 MQG393221 NAC393221 NJY393221 NTU393221 ODQ393221 ONM393221 OXI393221 PHE393221 PRA393221 QAW393221 QKS393221 QUO393221 REK393221 ROG393221 RYC393221 SHY393221 SRU393221 TBQ393221 TLM393221 TVI393221 UFE393221 UPA393221 UYW393221 VIS393221 VSO393221 WCK393221 WMG393221 WWC393221 U458757 JQ458757 TM458757 ADI458757 ANE458757 AXA458757 BGW458757 BQS458757 CAO458757 CKK458757 CUG458757 DEC458757 DNY458757 DXU458757 EHQ458757 ERM458757 FBI458757 FLE458757 FVA458757 GEW458757 GOS458757 GYO458757 HIK458757 HSG458757 ICC458757 ILY458757 IVU458757 JFQ458757 JPM458757 JZI458757 KJE458757 KTA458757 LCW458757 LMS458757 LWO458757 MGK458757 MQG458757 NAC458757 NJY458757 NTU458757 ODQ458757 ONM458757 OXI458757 PHE458757 PRA458757 QAW458757 QKS458757 QUO458757 REK458757 ROG458757 RYC458757 SHY458757 SRU458757 TBQ458757 TLM458757 TVI458757 UFE458757 UPA458757 UYW458757 VIS458757 VSO458757 WCK458757 WMG458757 WWC458757 U524293 JQ524293 TM524293 ADI524293 ANE524293 AXA524293 BGW524293 BQS524293 CAO524293 CKK524293 CUG524293 DEC524293 DNY524293 DXU524293 EHQ524293 ERM524293 FBI524293 FLE524293 FVA524293 GEW524293 GOS524293 GYO524293 HIK524293 HSG524293 ICC524293 ILY524293 IVU524293 JFQ524293 JPM524293 JZI524293 KJE524293 KTA524293 LCW524293 LMS524293 LWO524293 MGK524293 MQG524293 NAC524293 NJY524293 NTU524293 ODQ524293 ONM524293 OXI524293 PHE524293 PRA524293 QAW524293 QKS524293 QUO524293 REK524293 ROG524293 RYC524293 SHY524293 SRU524293 TBQ524293 TLM524293 TVI524293 UFE524293 UPA524293 UYW524293 VIS524293 VSO524293 WCK524293 WMG524293 WWC524293 U589829 JQ589829 TM589829 ADI589829 ANE589829 AXA589829 BGW589829 BQS589829 CAO589829 CKK589829 CUG589829 DEC589829 DNY589829 DXU589829 EHQ589829 ERM589829 FBI589829 FLE589829 FVA589829 GEW589829 GOS589829 GYO589829 HIK589829 HSG589829 ICC589829 ILY589829 IVU589829 JFQ589829 JPM589829 JZI589829 KJE589829 KTA589829 LCW589829 LMS589829 LWO589829 MGK589829 MQG589829 NAC589829 NJY589829 NTU589829 ODQ589829 ONM589829 OXI589829 PHE589829 PRA589829 QAW589829 QKS589829 QUO589829 REK589829 ROG589829 RYC589829 SHY589829 SRU589829 TBQ589829 TLM589829 TVI589829 UFE589829 UPA589829 UYW589829 VIS589829 VSO589829 WCK589829 WMG589829 WWC589829 U655365 JQ655365 TM655365 ADI655365 ANE655365 AXA655365 BGW655365 BQS655365 CAO655365 CKK655365 CUG655365 DEC655365 DNY655365 DXU655365 EHQ655365 ERM655365 FBI655365 FLE655365 FVA655365 GEW655365 GOS655365 GYO655365 HIK655365 HSG655365 ICC655365 ILY655365 IVU655365 JFQ655365 JPM655365 JZI655365 KJE655365 KTA655365 LCW655365 LMS655365 LWO655365 MGK655365 MQG655365 NAC655365 NJY655365 NTU655365 ODQ655365 ONM655365 OXI655365 PHE655365 PRA655365 QAW655365 QKS655365 QUO655365 REK655365 ROG655365 RYC655365 SHY655365 SRU655365 TBQ655365 TLM655365 TVI655365 UFE655365 UPA655365 UYW655365 VIS655365 VSO655365 WCK655365 WMG655365 WWC655365 U720901 JQ720901 TM720901 ADI720901 ANE720901 AXA720901 BGW720901 BQS720901 CAO720901 CKK720901 CUG720901 DEC720901 DNY720901 DXU720901 EHQ720901 ERM720901 FBI720901 FLE720901 FVA720901 GEW720901 GOS720901 GYO720901 HIK720901 HSG720901 ICC720901 ILY720901 IVU720901 JFQ720901 JPM720901 JZI720901 KJE720901 KTA720901 LCW720901 LMS720901 LWO720901 MGK720901 MQG720901 NAC720901 NJY720901 NTU720901 ODQ720901 ONM720901 OXI720901 PHE720901 PRA720901 QAW720901 QKS720901 QUO720901 REK720901 ROG720901 RYC720901 SHY720901 SRU720901 TBQ720901 TLM720901 TVI720901 UFE720901 UPA720901 UYW720901 VIS720901 VSO720901 WCK720901 WMG720901 WWC720901 U786437 JQ786437 TM786437 ADI786437 ANE786437 AXA786437 BGW786437 BQS786437 CAO786437 CKK786437 CUG786437 DEC786437 DNY786437 DXU786437 EHQ786437 ERM786437 FBI786437 FLE786437 FVA786437 GEW786437 GOS786437 GYO786437 HIK786437 HSG786437 ICC786437 ILY786437 IVU786437 JFQ786437 JPM786437 JZI786437 KJE786437 KTA786437 LCW786437 LMS786437 LWO786437 MGK786437 MQG786437 NAC786437 NJY786437 NTU786437 ODQ786437 ONM786437 OXI786437 PHE786437 PRA786437 QAW786437 QKS786437 QUO786437 REK786437 ROG786437 RYC786437 SHY786437 SRU786437 TBQ786437 TLM786437 TVI786437 UFE786437 UPA786437 UYW786437 VIS786437 VSO786437 WCK786437 WMG786437 WWC786437 U851973 JQ851973 TM851973 ADI851973 ANE851973 AXA851973 BGW851973 BQS851973 CAO851973 CKK851973 CUG851973 DEC851973 DNY851973 DXU851973 EHQ851973 ERM851973 FBI851973 FLE851973 FVA851973 GEW851973 GOS851973 GYO851973 HIK851973 HSG851973 ICC851973 ILY851973 IVU851973 JFQ851973 JPM851973 JZI851973 KJE851973 KTA851973 LCW851973 LMS851973 LWO851973 MGK851973 MQG851973 NAC851973 NJY851973 NTU851973 ODQ851973 ONM851973 OXI851973 PHE851973 PRA851973 QAW851973 QKS851973 QUO851973 REK851973 ROG851973 RYC851973 SHY851973 SRU851973 TBQ851973 TLM851973 TVI851973 UFE851973 UPA851973 UYW851973 VIS851973 VSO851973 WCK851973 WMG851973 WWC851973 U917509 JQ917509 TM917509 ADI917509 ANE917509 AXA917509 BGW917509 BQS917509 CAO917509 CKK917509 CUG917509 DEC917509 DNY917509 DXU917509 EHQ917509 ERM917509 FBI917509 FLE917509 FVA917509 GEW917509 GOS917509 GYO917509 HIK917509 HSG917509 ICC917509 ILY917509 IVU917509 JFQ917509 JPM917509 JZI917509 KJE917509 KTA917509 LCW917509 LMS917509 LWO917509 MGK917509 MQG917509 NAC917509 NJY917509 NTU917509 ODQ917509 ONM917509 OXI917509 PHE917509 PRA917509 QAW917509 QKS917509 QUO917509 REK917509 ROG917509 RYC917509 SHY917509 SRU917509 TBQ917509 TLM917509 TVI917509 UFE917509 UPA917509 UYW917509 VIS917509 VSO917509 WCK917509 WMG917509 WWC917509 U983045 JQ983045 TM983045 ADI983045 ANE983045 AXA983045 BGW983045 BQS983045 CAO983045 CKK983045 CUG983045 DEC983045 DNY983045 DXU983045 EHQ983045 ERM983045 FBI983045 FLE983045 FVA983045 GEW983045 GOS983045 GYO983045 HIK983045 HSG983045 ICC983045 ILY983045 IVU983045 JFQ983045 JPM983045 JZI983045 KJE983045 KTA983045 LCW983045 LMS983045 LWO983045 MGK983045 MQG983045 NAC983045 NJY983045 NTU983045 ODQ983045 ONM983045 OXI983045 PHE983045 PRA983045 QAW983045 QKS983045 QUO983045 REK983045 ROG983045 RYC983045 SHY983045 SRU983045 TBQ983045 TLM983045 TVI983045 UFE983045 UPA983045 UYW983045 VIS983045 VSO983045 WCK983045 WMG983045 WWC983045 M8 JI8 TE8 ADA8 AMW8 AWS8 BGO8 BQK8 CAG8 CKC8 CTY8 DDU8 DNQ8 DXM8 EHI8 ERE8 FBA8 FKW8 FUS8 GEO8 GOK8 GYG8 HIC8 HRY8 IBU8 ILQ8 IVM8 JFI8 JPE8 JZA8 KIW8 KSS8 LCO8 LMK8 LWG8 MGC8 MPY8 MZU8 NJQ8 NTM8 ODI8 ONE8 OXA8 PGW8 PQS8 QAO8 QKK8 QUG8 REC8 RNY8 RXU8 SHQ8 SRM8 TBI8 TLE8 TVA8 UEW8 UOS8 UYO8 VIK8 VSG8 WCC8 WLY8 WVU8 M65545 JI65545 TE65545 ADA65545 AMW65545 AWS65545 BGO65545 BQK65545 CAG65545 CKC65545 CTY65545 DDU65545 DNQ65545 DXM65545 EHI65545 ERE65545 FBA65545 FKW65545 FUS65545 GEO65545 GOK65545 GYG65545 HIC65545 HRY65545 IBU65545 ILQ65545 IVM65545 JFI65545 JPE65545 JZA65545 KIW65545 KSS65545 LCO65545 LMK65545 LWG65545 MGC65545 MPY65545 MZU65545 NJQ65545 NTM65545 ODI65545 ONE65545 OXA65545 PGW65545 PQS65545 QAO65545 QKK65545 QUG65545 REC65545 RNY65545 RXU65545 SHQ65545 SRM65545 TBI65545 TLE65545 TVA65545 UEW65545 UOS65545 UYO65545 VIK65545 VSG65545 WCC65545 WLY65545 WVU65545 M131081 JI131081 TE131081 ADA131081 AMW131081 AWS131081 BGO131081 BQK131081 CAG131081 CKC131081 CTY131081 DDU131081 DNQ131081 DXM131081 EHI131081 ERE131081 FBA131081 FKW131081 FUS131081 GEO131081 GOK131081 GYG131081 HIC131081 HRY131081 IBU131081 ILQ131081 IVM131081 JFI131081 JPE131081 JZA131081 KIW131081 KSS131081 LCO131081 LMK131081 LWG131081 MGC131081 MPY131081 MZU131081 NJQ131081 NTM131081 ODI131081 ONE131081 OXA131081 PGW131081 PQS131081 QAO131081 QKK131081 QUG131081 REC131081 RNY131081 RXU131081 SHQ131081 SRM131081 TBI131081 TLE131081 TVA131081 UEW131081 UOS131081 UYO131081 VIK131081 VSG131081 WCC131081 WLY131081 WVU131081 M196617 JI196617 TE196617 ADA196617 AMW196617 AWS196617 BGO196617 BQK196617 CAG196617 CKC196617 CTY196617 DDU196617 DNQ196617 DXM196617 EHI196617 ERE196617 FBA196617 FKW196617 FUS196617 GEO196617 GOK196617 GYG196617 HIC196617 HRY196617 IBU196617 ILQ196617 IVM196617 JFI196617 JPE196617 JZA196617 KIW196617 KSS196617 LCO196617 LMK196617 LWG196617 MGC196617 MPY196617 MZU196617 NJQ196617 NTM196617 ODI196617 ONE196617 OXA196617 PGW196617 PQS196617 QAO196617 QKK196617 QUG196617 REC196617 RNY196617 RXU196617 SHQ196617 SRM196617 TBI196617 TLE196617 TVA196617 UEW196617 UOS196617 UYO196617 VIK196617 VSG196617 WCC196617 WLY196617 WVU196617 M262153 JI262153 TE262153 ADA262153 AMW262153 AWS262153 BGO262153 BQK262153 CAG262153 CKC262153 CTY262153 DDU262153 DNQ262153 DXM262153 EHI262153 ERE262153 FBA262153 FKW262153 FUS262153 GEO262153 GOK262153 GYG262153 HIC262153 HRY262153 IBU262153 ILQ262153 IVM262153 JFI262153 JPE262153 JZA262153 KIW262153 KSS262153 LCO262153 LMK262153 LWG262153 MGC262153 MPY262153 MZU262153 NJQ262153 NTM262153 ODI262153 ONE262153 OXA262153 PGW262153 PQS262153 QAO262153 QKK262153 QUG262153 REC262153 RNY262153 RXU262153 SHQ262153 SRM262153 TBI262153 TLE262153 TVA262153 UEW262153 UOS262153 UYO262153 VIK262153 VSG262153 WCC262153 WLY262153 WVU262153 M327689 JI327689 TE327689 ADA327689 AMW327689 AWS327689 BGO327689 BQK327689 CAG327689 CKC327689 CTY327689 DDU327689 DNQ327689 DXM327689 EHI327689 ERE327689 FBA327689 FKW327689 FUS327689 GEO327689 GOK327689 GYG327689 HIC327689 HRY327689 IBU327689 ILQ327689 IVM327689 JFI327689 JPE327689 JZA327689 KIW327689 KSS327689 LCO327689 LMK327689 LWG327689 MGC327689 MPY327689 MZU327689 NJQ327689 NTM327689 ODI327689 ONE327689 OXA327689 PGW327689 PQS327689 QAO327689 QKK327689 QUG327689 REC327689 RNY327689 RXU327689 SHQ327689 SRM327689 TBI327689 TLE327689 TVA327689 UEW327689 UOS327689 UYO327689 VIK327689 VSG327689 WCC327689 WLY327689 WVU327689 M393225 JI393225 TE393225 ADA393225 AMW393225 AWS393225 BGO393225 BQK393225 CAG393225 CKC393225 CTY393225 DDU393225 DNQ393225 DXM393225 EHI393225 ERE393225 FBA393225 FKW393225 FUS393225 GEO393225 GOK393225 GYG393225 HIC393225 HRY393225 IBU393225 ILQ393225 IVM393225 JFI393225 JPE393225 JZA393225 KIW393225 KSS393225 LCO393225 LMK393225 LWG393225 MGC393225 MPY393225 MZU393225 NJQ393225 NTM393225 ODI393225 ONE393225 OXA393225 PGW393225 PQS393225 QAO393225 QKK393225 QUG393225 REC393225 RNY393225 RXU393225 SHQ393225 SRM393225 TBI393225 TLE393225 TVA393225 UEW393225 UOS393225 UYO393225 VIK393225 VSG393225 WCC393225 WLY393225 WVU393225 M458761 JI458761 TE458761 ADA458761 AMW458761 AWS458761 BGO458761 BQK458761 CAG458761 CKC458761 CTY458761 DDU458761 DNQ458761 DXM458761 EHI458761 ERE458761 FBA458761 FKW458761 FUS458761 GEO458761 GOK458761 GYG458761 HIC458761 HRY458761 IBU458761 ILQ458761 IVM458761 JFI458761 JPE458761 JZA458761 KIW458761 KSS458761 LCO458761 LMK458761 LWG458761 MGC458761 MPY458761 MZU458761 NJQ458761 NTM458761 ODI458761 ONE458761 OXA458761 PGW458761 PQS458761 QAO458761 QKK458761 QUG458761 REC458761 RNY458761 RXU458761 SHQ458761 SRM458761 TBI458761 TLE458761 TVA458761 UEW458761 UOS458761 UYO458761 VIK458761 VSG458761 WCC458761 WLY458761 WVU458761 M524297 JI524297 TE524297 ADA524297 AMW524297 AWS524297 BGO524297 BQK524297 CAG524297 CKC524297 CTY524297 DDU524297 DNQ524297 DXM524297 EHI524297 ERE524297 FBA524297 FKW524297 FUS524297 GEO524297 GOK524297 GYG524297 HIC524297 HRY524297 IBU524297 ILQ524297 IVM524297 JFI524297 JPE524297 JZA524297 KIW524297 KSS524297 LCO524297 LMK524297 LWG524297 MGC524297 MPY524297 MZU524297 NJQ524297 NTM524297 ODI524297 ONE524297 OXA524297 PGW524297 PQS524297 QAO524297 QKK524297 QUG524297 REC524297 RNY524297 RXU524297 SHQ524297 SRM524297 TBI524297 TLE524297 TVA524297 UEW524297 UOS524297 UYO524297 VIK524297 VSG524297 WCC524297 WLY524297 WVU524297 M589833 JI589833 TE589833 ADA589833 AMW589833 AWS589833 BGO589833 BQK589833 CAG589833 CKC589833 CTY589833 DDU589833 DNQ589833 DXM589833 EHI589833 ERE589833 FBA589833 FKW589833 FUS589833 GEO589833 GOK589833 GYG589833 HIC589833 HRY589833 IBU589833 ILQ589833 IVM589833 JFI589833 JPE589833 JZA589833 KIW589833 KSS589833 LCO589833 LMK589833 LWG589833 MGC589833 MPY589833 MZU589833 NJQ589833 NTM589833 ODI589833 ONE589833 OXA589833 PGW589833 PQS589833 QAO589833 QKK589833 QUG589833 REC589833 RNY589833 RXU589833 SHQ589833 SRM589833 TBI589833 TLE589833 TVA589833 UEW589833 UOS589833 UYO589833 VIK589833 VSG589833 WCC589833 WLY589833 WVU589833 M655369 JI655369 TE655369 ADA655369 AMW655369 AWS655369 BGO655369 BQK655369 CAG655369 CKC655369 CTY655369 DDU655369 DNQ655369 DXM655369 EHI655369 ERE655369 FBA655369 FKW655369 FUS655369 GEO655369 GOK655369 GYG655369 HIC655369 HRY655369 IBU655369 ILQ655369 IVM655369 JFI655369 JPE655369 JZA655369 KIW655369 KSS655369 LCO655369 LMK655369 LWG655369 MGC655369 MPY655369 MZU655369 NJQ655369 NTM655369 ODI655369 ONE655369 OXA655369 PGW655369 PQS655369 QAO655369 QKK655369 QUG655369 REC655369 RNY655369 RXU655369 SHQ655369 SRM655369 TBI655369 TLE655369 TVA655369 UEW655369 UOS655369 UYO655369 VIK655369 VSG655369 WCC655369 WLY655369 WVU655369 M720905 JI720905 TE720905 ADA720905 AMW720905 AWS720905 BGO720905 BQK720905 CAG720905 CKC720905 CTY720905 DDU720905 DNQ720905 DXM720905 EHI720905 ERE720905 FBA720905 FKW720905 FUS720905 GEO720905 GOK720905 GYG720905 HIC720905 HRY720905 IBU720905 ILQ720905 IVM720905 JFI720905 JPE720905 JZA720905 KIW720905 KSS720905 LCO720905 LMK720905 LWG720905 MGC720905 MPY720905 MZU720905 NJQ720905 NTM720905 ODI720905 ONE720905 OXA720905 PGW720905 PQS720905 QAO720905 QKK720905 QUG720905 REC720905 RNY720905 RXU720905 SHQ720905 SRM720905 TBI720905 TLE720905 TVA720905 UEW720905 UOS720905 UYO720905 VIK720905 VSG720905 WCC720905 WLY720905 WVU720905 M786441 JI786441 TE786441 ADA786441 AMW786441 AWS786441 BGO786441 BQK786441 CAG786441 CKC786441 CTY786441 DDU786441 DNQ786441 DXM786441 EHI786441 ERE786441 FBA786441 FKW786441 FUS786441 GEO786441 GOK786441 GYG786441 HIC786441 HRY786441 IBU786441 ILQ786441 IVM786441 JFI786441 JPE786441 JZA786441 KIW786441 KSS786441 LCO786441 LMK786441 LWG786441 MGC786441 MPY786441 MZU786441 NJQ786441 NTM786441 ODI786441 ONE786441 OXA786441 PGW786441 PQS786441 QAO786441 QKK786441 QUG786441 REC786441 RNY786441 RXU786441 SHQ786441 SRM786441 TBI786441 TLE786441 TVA786441 UEW786441 UOS786441 UYO786441 VIK786441 VSG786441 WCC786441 WLY786441 WVU786441 M851977 JI851977 TE851977 ADA851977 AMW851977 AWS851977 BGO851977 BQK851977 CAG851977 CKC851977 CTY851977 DDU851977 DNQ851977 DXM851977 EHI851977 ERE851977 FBA851977 FKW851977 FUS851977 GEO851977 GOK851977 GYG851977 HIC851977 HRY851977 IBU851977 ILQ851977 IVM851977 JFI851977 JPE851977 JZA851977 KIW851977 KSS851977 LCO851977 LMK851977 LWG851977 MGC851977 MPY851977 MZU851977 NJQ851977 NTM851977 ODI851977 ONE851977 OXA851977 PGW851977 PQS851977 QAO851977 QKK851977 QUG851977 REC851977 RNY851977 RXU851977 SHQ851977 SRM851977 TBI851977 TLE851977 TVA851977 UEW851977 UOS851977 UYO851977 VIK851977 VSG851977 WCC851977 WLY851977 WVU851977 M917513 JI917513 TE917513 ADA917513 AMW917513 AWS917513 BGO917513 BQK917513 CAG917513 CKC917513 CTY917513 DDU917513 DNQ917513 DXM917513 EHI917513 ERE917513 FBA917513 FKW917513 FUS917513 GEO917513 GOK917513 GYG917513 HIC917513 HRY917513 IBU917513 ILQ917513 IVM917513 JFI917513 JPE917513 JZA917513 KIW917513 KSS917513 LCO917513 LMK917513 LWG917513 MGC917513 MPY917513 MZU917513 NJQ917513 NTM917513 ODI917513 ONE917513 OXA917513 PGW917513 PQS917513 QAO917513 QKK917513 QUG917513 REC917513 RNY917513 RXU917513 SHQ917513 SRM917513 TBI917513 TLE917513 TVA917513 UEW917513 UOS917513 UYO917513 VIK917513 VSG917513 WCC917513 WLY917513 WVU917513 M983049 JI983049 TE983049 ADA983049 AMW983049 AWS983049 BGO983049 BQK983049 CAG983049 CKC983049 CTY983049 DDU983049 DNQ983049 DXM983049 EHI983049 ERE983049 FBA983049 FKW983049 FUS983049 GEO983049 GOK983049 GYG983049 HIC983049 HRY983049 IBU983049 ILQ983049 IVM983049 JFI983049 JPE983049 JZA983049 KIW983049 KSS983049 LCO983049 LMK983049 LWG983049 MGC983049 MPY983049 MZU983049 NJQ983049 NTM983049 ODI983049 ONE983049 OXA983049 PGW983049 PQS983049 QAO983049 QKK983049 QUG983049 REC983049 RNY983049 RXU983049 SHQ983049 SRM983049 TBI983049 TLE983049 TVA983049 UEW983049 UOS983049 UYO983049 VIK983049 VSG983049 WCC983049 WLY983049 WVU983049 U8 JQ8 TM8 ADI8 ANE8 AXA8 BGW8 BQS8 CAO8 CKK8 CUG8 DEC8 DNY8 DXU8 EHQ8 ERM8 FBI8 FLE8 FVA8 GEW8 GOS8 GYO8 HIK8 HSG8 ICC8 ILY8 IVU8 JFQ8 JPM8 JZI8 KJE8 KTA8 LCW8 LMS8 LWO8 MGK8 MQG8 NAC8 NJY8 NTU8 ODQ8 ONM8 OXI8 PHE8 PRA8 QAW8 QKS8 QUO8 REK8 ROG8 RYC8 SHY8 SRU8 TBQ8 TLM8 TVI8 UFE8 UPA8 UYW8 VIS8 VSO8 WCK8 WMG8 WWC8 U65545 JQ65545 TM65545 ADI65545 ANE65545 AXA65545 BGW65545 BQS65545 CAO65545 CKK65545 CUG65545 DEC65545 DNY65545 DXU65545 EHQ65545 ERM65545 FBI65545 FLE65545 FVA65545 GEW65545 GOS65545 GYO65545 HIK65545 HSG65545 ICC65545 ILY65545 IVU65545 JFQ65545 JPM65545 JZI65545 KJE65545 KTA65545 LCW65545 LMS65545 LWO65545 MGK65545 MQG65545 NAC65545 NJY65545 NTU65545 ODQ65545 ONM65545 OXI65545 PHE65545 PRA65545 QAW65545 QKS65545 QUO65545 REK65545 ROG65545 RYC65545 SHY65545 SRU65545 TBQ65545 TLM65545 TVI65545 UFE65545 UPA65545 UYW65545 VIS65545 VSO65545 WCK65545 WMG65545 WWC65545 U131081 JQ131081 TM131081 ADI131081 ANE131081 AXA131081 BGW131081 BQS131081 CAO131081 CKK131081 CUG131081 DEC131081 DNY131081 DXU131081 EHQ131081 ERM131081 FBI131081 FLE131081 FVA131081 GEW131081 GOS131081 GYO131081 HIK131081 HSG131081 ICC131081 ILY131081 IVU131081 JFQ131081 JPM131081 JZI131081 KJE131081 KTA131081 LCW131081 LMS131081 LWO131081 MGK131081 MQG131081 NAC131081 NJY131081 NTU131081 ODQ131081 ONM131081 OXI131081 PHE131081 PRA131081 QAW131081 QKS131081 QUO131081 REK131081 ROG131081 RYC131081 SHY131081 SRU131081 TBQ131081 TLM131081 TVI131081 UFE131081 UPA131081 UYW131081 VIS131081 VSO131081 WCK131081 WMG131081 WWC131081 U196617 JQ196617 TM196617 ADI196617 ANE196617 AXA196617 BGW196617 BQS196617 CAO196617 CKK196617 CUG196617 DEC196617 DNY196617 DXU196617 EHQ196617 ERM196617 FBI196617 FLE196617 FVA196617 GEW196617 GOS196617 GYO196617 HIK196617 HSG196617 ICC196617 ILY196617 IVU196617 JFQ196617 JPM196617 JZI196617 KJE196617 KTA196617 LCW196617 LMS196617 LWO196617 MGK196617 MQG196617 NAC196617 NJY196617 NTU196617 ODQ196617 ONM196617 OXI196617 PHE196617 PRA196617 QAW196617 QKS196617 QUO196617 REK196617 ROG196617 RYC196617 SHY196617 SRU196617 TBQ196617 TLM196617 TVI196617 UFE196617 UPA196617 UYW196617 VIS196617 VSO196617 WCK196617 WMG196617 WWC196617 U262153 JQ262153 TM262153 ADI262153 ANE262153 AXA262153 BGW262153 BQS262153 CAO262153 CKK262153 CUG262153 DEC262153 DNY262153 DXU262153 EHQ262153 ERM262153 FBI262153 FLE262153 FVA262153 GEW262153 GOS262153 GYO262153 HIK262153 HSG262153 ICC262153 ILY262153 IVU262153 JFQ262153 JPM262153 JZI262153 KJE262153 KTA262153 LCW262153 LMS262153 LWO262153 MGK262153 MQG262153 NAC262153 NJY262153 NTU262153 ODQ262153 ONM262153 OXI262153 PHE262153 PRA262153 QAW262153 QKS262153 QUO262153 REK262153 ROG262153 RYC262153 SHY262153 SRU262153 TBQ262153 TLM262153 TVI262153 UFE262153 UPA262153 UYW262153 VIS262153 VSO262153 WCK262153 WMG262153 WWC262153 U327689 JQ327689 TM327689 ADI327689 ANE327689 AXA327689 BGW327689 BQS327689 CAO327689 CKK327689 CUG327689 DEC327689 DNY327689 DXU327689 EHQ327689 ERM327689 FBI327689 FLE327689 FVA327689 GEW327689 GOS327689 GYO327689 HIK327689 HSG327689 ICC327689 ILY327689 IVU327689 JFQ327689 JPM327689 JZI327689 KJE327689 KTA327689 LCW327689 LMS327689 LWO327689 MGK327689 MQG327689 NAC327689 NJY327689 NTU327689 ODQ327689 ONM327689 OXI327689 PHE327689 PRA327689 QAW327689 QKS327689 QUO327689 REK327689 ROG327689 RYC327689 SHY327689 SRU327689 TBQ327689 TLM327689 TVI327689 UFE327689 UPA327689 UYW327689 VIS327689 VSO327689 WCK327689 WMG327689 WWC327689 U393225 JQ393225 TM393225 ADI393225 ANE393225 AXA393225 BGW393225 BQS393225 CAO393225 CKK393225 CUG393225 DEC393225 DNY393225 DXU393225 EHQ393225 ERM393225 FBI393225 FLE393225 FVA393225 GEW393225 GOS393225 GYO393225 HIK393225 HSG393225 ICC393225 ILY393225 IVU393225 JFQ393225 JPM393225 JZI393225 KJE393225 KTA393225 LCW393225 LMS393225 LWO393225 MGK393225 MQG393225 NAC393225 NJY393225 NTU393225 ODQ393225 ONM393225 OXI393225 PHE393225 PRA393225 QAW393225 QKS393225 QUO393225 REK393225 ROG393225 RYC393225 SHY393225 SRU393225 TBQ393225 TLM393225 TVI393225 UFE393225 UPA393225 UYW393225 VIS393225 VSO393225 WCK393225 WMG393225 WWC393225 U458761 JQ458761 TM458761 ADI458761 ANE458761 AXA458761 BGW458761 BQS458761 CAO458761 CKK458761 CUG458761 DEC458761 DNY458761 DXU458761 EHQ458761 ERM458761 FBI458761 FLE458761 FVA458761 GEW458761 GOS458761 GYO458761 HIK458761 HSG458761 ICC458761 ILY458761 IVU458761 JFQ458761 JPM458761 JZI458761 KJE458761 KTA458761 LCW458761 LMS458761 LWO458761 MGK458761 MQG458761 NAC458761 NJY458761 NTU458761 ODQ458761 ONM458761 OXI458761 PHE458761 PRA458761 QAW458761 QKS458761 QUO458761 REK458761 ROG458761 RYC458761 SHY458761 SRU458761 TBQ458761 TLM458761 TVI458761 UFE458761 UPA458761 UYW458761 VIS458761 VSO458761 WCK458761 WMG458761 WWC458761 U524297 JQ524297 TM524297 ADI524297 ANE524297 AXA524297 BGW524297 BQS524297 CAO524297 CKK524297 CUG524297 DEC524297 DNY524297 DXU524297 EHQ524297 ERM524297 FBI524297 FLE524297 FVA524297 GEW524297 GOS524297 GYO524297 HIK524297 HSG524297 ICC524297 ILY524297 IVU524297 JFQ524297 JPM524297 JZI524297 KJE524297 KTA524297 LCW524297 LMS524297 LWO524297 MGK524297 MQG524297 NAC524297 NJY524297 NTU524297 ODQ524297 ONM524297 OXI524297 PHE524297 PRA524297 QAW524297 QKS524297 QUO524297 REK524297 ROG524297 RYC524297 SHY524297 SRU524297 TBQ524297 TLM524297 TVI524297 UFE524297 UPA524297 UYW524297 VIS524297 VSO524297 WCK524297 WMG524297 WWC524297 U589833 JQ589833 TM589833 ADI589833 ANE589833 AXA589833 BGW589833 BQS589833 CAO589833 CKK589833 CUG589833 DEC589833 DNY589833 DXU589833 EHQ589833 ERM589833 FBI589833 FLE589833 FVA589833 GEW589833 GOS589833 GYO589833 HIK589833 HSG589833 ICC589833 ILY589833 IVU589833 JFQ589833 JPM589833 JZI589833 KJE589833 KTA589833 LCW589833 LMS589833 LWO589833 MGK589833 MQG589833 NAC589833 NJY589833 NTU589833 ODQ589833 ONM589833 OXI589833 PHE589833 PRA589833 QAW589833 QKS589833 QUO589833 REK589833 ROG589833 RYC589833 SHY589833 SRU589833 TBQ589833 TLM589833 TVI589833 UFE589833 UPA589833 UYW589833 VIS589833 VSO589833 WCK589833 WMG589833 WWC589833 U655369 JQ655369 TM655369 ADI655369 ANE655369 AXA655369 BGW655369 BQS655369 CAO655369 CKK655369 CUG655369 DEC655369 DNY655369 DXU655369 EHQ655369 ERM655369 FBI655369 FLE655369 FVA655369 GEW655369 GOS655369 GYO655369 HIK655369 HSG655369 ICC655369 ILY655369 IVU655369 JFQ655369 JPM655369 JZI655369 KJE655369 KTA655369 LCW655369 LMS655369 LWO655369 MGK655369 MQG655369 NAC655369 NJY655369 NTU655369 ODQ655369 ONM655369 OXI655369 PHE655369 PRA655369 QAW655369 QKS655369 QUO655369 REK655369 ROG655369 RYC655369 SHY655369 SRU655369 TBQ655369 TLM655369 TVI655369 UFE655369 UPA655369 UYW655369 VIS655369 VSO655369 WCK655369 WMG655369 WWC655369 U720905 JQ720905 TM720905 ADI720905 ANE720905 AXA720905 BGW720905 BQS720905 CAO720905 CKK720905 CUG720905 DEC720905 DNY720905 DXU720905 EHQ720905 ERM720905 FBI720905 FLE720905 FVA720905 GEW720905 GOS720905 GYO720905 HIK720905 HSG720905 ICC720905 ILY720905 IVU720905 JFQ720905 JPM720905 JZI720905 KJE720905 KTA720905 LCW720905 LMS720905 LWO720905 MGK720905 MQG720905 NAC720905 NJY720905 NTU720905 ODQ720905 ONM720905 OXI720905 PHE720905 PRA720905 QAW720905 QKS720905 QUO720905 REK720905 ROG720905 RYC720905 SHY720905 SRU720905 TBQ720905 TLM720905 TVI720905 UFE720905 UPA720905 UYW720905 VIS720905 VSO720905 WCK720905 WMG720905 WWC720905 U786441 JQ786441 TM786441 ADI786441 ANE786441 AXA786441 BGW786441 BQS786441 CAO786441 CKK786441 CUG786441 DEC786441 DNY786441 DXU786441 EHQ786441 ERM786441 FBI786441 FLE786441 FVA786441 GEW786441 GOS786441 GYO786441 HIK786441 HSG786441 ICC786441 ILY786441 IVU786441 JFQ786441 JPM786441 JZI786441 KJE786441 KTA786441 LCW786441 LMS786441 LWO786441 MGK786441 MQG786441 NAC786441 NJY786441 NTU786441 ODQ786441 ONM786441 OXI786441 PHE786441 PRA786441 QAW786441 QKS786441 QUO786441 REK786441 ROG786441 RYC786441 SHY786441 SRU786441 TBQ786441 TLM786441 TVI786441 UFE786441 UPA786441 UYW786441 VIS786441 VSO786441 WCK786441 WMG786441 WWC786441 U851977 JQ851977 TM851977 ADI851977 ANE851977 AXA851977 BGW851977 BQS851977 CAO851977 CKK851977 CUG851977 DEC851977 DNY851977 DXU851977 EHQ851977 ERM851977 FBI851977 FLE851977 FVA851977 GEW851977 GOS851977 GYO851977 HIK851977 HSG851977 ICC851977 ILY851977 IVU851977 JFQ851977 JPM851977 JZI851977 KJE851977 KTA851977 LCW851977 LMS851977 LWO851977 MGK851977 MQG851977 NAC851977 NJY851977 NTU851977 ODQ851977 ONM851977 OXI851977 PHE851977 PRA851977 QAW851977 QKS851977 QUO851977 REK851977 ROG851977 RYC851977 SHY851977 SRU851977 TBQ851977 TLM851977 TVI851977 UFE851977 UPA851977 UYW851977 VIS851977 VSO851977 WCK851977 WMG851977 WWC851977 U917513 JQ917513 TM917513 ADI917513 ANE917513 AXA917513 BGW917513 BQS917513 CAO917513 CKK917513 CUG917513 DEC917513 DNY917513 DXU917513 EHQ917513 ERM917513 FBI917513 FLE917513 FVA917513 GEW917513 GOS917513 GYO917513 HIK917513 HSG917513 ICC917513 ILY917513 IVU917513 JFQ917513 JPM917513 JZI917513 KJE917513 KTA917513 LCW917513 LMS917513 LWO917513 MGK917513 MQG917513 NAC917513 NJY917513 NTU917513 ODQ917513 ONM917513 OXI917513 PHE917513 PRA917513 QAW917513 QKS917513 QUO917513 REK917513 ROG917513 RYC917513 SHY917513 SRU917513 TBQ917513 TLM917513 TVI917513 UFE917513 UPA917513 UYW917513 VIS917513 VSO917513 WCK917513 WMG917513 WWC917513 U983049 JQ983049 TM983049 ADI983049 ANE983049 AXA983049 BGW983049 BQS983049 CAO983049 CKK983049 CUG983049 DEC983049 DNY983049 DXU983049 EHQ983049 ERM983049 FBI983049 FLE983049 FVA983049 GEW983049 GOS983049 GYO983049 HIK983049 HSG983049 ICC983049 ILY983049 IVU983049 JFQ983049 JPM983049 JZI983049 KJE983049 KTA983049 LCW983049 LMS983049 LWO983049 MGK983049 MQG983049 NAC983049 NJY983049 NTU983049 ODQ983049 ONM983049 OXI983049 PHE983049 PRA983049 QAW983049 QKS983049 QUO983049 REK983049 ROG983049 RYC983049 SHY983049 SRU983049 TBQ983049 TLM983049 TVI983049 UFE983049 UPA983049 UYW983049 VIS983049 VSO983049 WCK983049 WMG983049 WWC983049 WVY983045 JI3 TE3 ADA3 AMW3 AWS3 BGO3 BQK3 CAG3 CKC3 CTY3 DDU3 DNQ3 DXM3 EHI3 ERE3 FBA3 FKW3 FUS3 GEO3 GOK3 GYG3 HIC3 HRY3 IBU3 ILQ3 IVM3 JFI3 JPE3 JZA3 KIW3 KSS3 LCO3 LMK3 LWG3 MGC3 MPY3 MZU3 NJQ3 NTM3 ODI3 ONE3 OXA3 PGW3 PQS3 QAO3 QKK3 QUG3 REC3 RNY3 RXU3 SHQ3 SRM3 TBI3 TLE3 TVA3 UEW3 UOS3 UYO3 VIK3 VSG3 WCC3 WLY3 WVU3 M65541 JI65541 TE65541 ADA65541 AMW65541 AWS65541 BGO65541 BQK65541 CAG65541 CKC65541 CTY65541 DDU65541 DNQ65541 DXM65541 EHI65541 ERE65541 FBA65541 FKW65541 FUS65541 GEO65541 GOK65541 GYG65541 HIC65541 HRY65541 IBU65541 ILQ65541 IVM65541 JFI65541 JPE65541 JZA65541 KIW65541 KSS65541 LCO65541 LMK65541 LWG65541 MGC65541 MPY65541 MZU65541 NJQ65541 NTM65541 ODI65541 ONE65541 OXA65541 PGW65541 PQS65541 QAO65541 QKK65541 QUG65541 REC65541 RNY65541 RXU65541 SHQ65541 SRM65541 TBI65541 TLE65541 TVA65541 UEW65541 UOS65541 UYO65541 VIK65541 VSG65541 WCC65541 WLY65541 WVU65541 M131077 JI131077 TE131077 ADA131077 AMW131077 AWS131077 BGO131077 BQK131077 CAG131077 CKC131077 CTY131077 DDU131077 DNQ131077 DXM131077 EHI131077 ERE131077 FBA131077 FKW131077 FUS131077 GEO131077 GOK131077 GYG131077 HIC131077 HRY131077 IBU131077 ILQ131077 IVM131077 JFI131077 JPE131077 JZA131077 KIW131077 KSS131077 LCO131077 LMK131077 LWG131077 MGC131077 MPY131077 MZU131077 NJQ131077 NTM131077 ODI131077 ONE131077 OXA131077 PGW131077 PQS131077 QAO131077 QKK131077 QUG131077 REC131077 RNY131077 RXU131077 SHQ131077 SRM131077 TBI131077 TLE131077 TVA131077 UEW131077 UOS131077 UYO131077 VIK131077 VSG131077 WCC131077 WLY131077 WVU131077 M196613 JI196613 TE196613 ADA196613 AMW196613 AWS196613 BGO196613 BQK196613 CAG196613 CKC196613 CTY196613 DDU196613 DNQ196613 DXM196613 EHI196613 ERE196613 FBA196613 FKW196613 FUS196613 GEO196613 GOK196613 GYG196613 HIC196613 HRY196613 IBU196613 ILQ196613 IVM196613 JFI196613 JPE196613 JZA196613 KIW196613 KSS196613 LCO196613 LMK196613 LWG196613 MGC196613 MPY196613 MZU196613 NJQ196613 NTM196613 ODI196613 ONE196613 OXA196613 PGW196613 PQS196613 QAO196613 QKK196613 QUG196613 REC196613 RNY196613 RXU196613 SHQ196613 SRM196613 TBI196613 TLE196613 TVA196613 UEW196613 UOS196613 UYO196613 VIK196613 VSG196613 WCC196613 WLY196613 WVU196613 M262149 JI262149 TE262149 ADA262149 AMW262149 AWS262149 BGO262149 BQK262149 CAG262149 CKC262149 CTY262149 DDU262149 DNQ262149 DXM262149 EHI262149 ERE262149 FBA262149 FKW262149 FUS262149 GEO262149 GOK262149 GYG262149 HIC262149 HRY262149 IBU262149 ILQ262149 IVM262149 JFI262149 JPE262149 JZA262149 KIW262149 KSS262149 LCO262149 LMK262149 LWG262149 MGC262149 MPY262149 MZU262149 NJQ262149 NTM262149 ODI262149 ONE262149 OXA262149 PGW262149 PQS262149 QAO262149 QKK262149 QUG262149 REC262149 RNY262149 RXU262149 SHQ262149 SRM262149 TBI262149 TLE262149 TVA262149 UEW262149 UOS262149 UYO262149 VIK262149 VSG262149 WCC262149 WLY262149 WVU262149 M327685 JI327685 TE327685 ADA327685 AMW327685 AWS327685 BGO327685 BQK327685 CAG327685 CKC327685 CTY327685 DDU327685 DNQ327685 DXM327685 EHI327685 ERE327685 FBA327685 FKW327685 FUS327685 GEO327685 GOK327685 GYG327685 HIC327685 HRY327685 IBU327685 ILQ327685 IVM327685 JFI327685 JPE327685 JZA327685 KIW327685 KSS327685 LCO327685 LMK327685 LWG327685 MGC327685 MPY327685 MZU327685 NJQ327685 NTM327685 ODI327685 ONE327685 OXA327685 PGW327685 PQS327685 QAO327685 QKK327685 QUG327685 REC327685 RNY327685 RXU327685 SHQ327685 SRM327685 TBI327685 TLE327685 TVA327685 UEW327685 UOS327685 UYO327685 VIK327685 VSG327685 WCC327685 WLY327685 WVU327685 M393221 JI393221 TE393221 ADA393221 AMW393221 AWS393221 BGO393221 BQK393221 CAG393221 CKC393221 CTY393221 DDU393221 DNQ393221 DXM393221 EHI393221 ERE393221 FBA393221 FKW393221 FUS393221 GEO393221 GOK393221 GYG393221 HIC393221 HRY393221 IBU393221 ILQ393221 IVM393221 JFI393221 JPE393221 JZA393221 KIW393221 KSS393221 LCO393221 LMK393221 LWG393221 MGC393221 MPY393221 MZU393221 NJQ393221 NTM393221 ODI393221 ONE393221 OXA393221 PGW393221 PQS393221 QAO393221 QKK393221 QUG393221 REC393221 RNY393221 RXU393221 SHQ393221 SRM393221 TBI393221 TLE393221 TVA393221 UEW393221 UOS393221 UYO393221 VIK393221 VSG393221 WCC393221 WLY393221 WVU393221 M458757 JI458757 TE458757 ADA458757 AMW458757 AWS458757 BGO458757 BQK458757 CAG458757 CKC458757 CTY458757 DDU458757 DNQ458757 DXM458757 EHI458757 ERE458757 FBA458757 FKW458757 FUS458757 GEO458757 GOK458757 GYG458757 HIC458757 HRY458757 IBU458757 ILQ458757 IVM458757 JFI458757 JPE458757 JZA458757 KIW458757 KSS458757 LCO458757 LMK458757 LWG458757 MGC458757 MPY458757 MZU458757 NJQ458757 NTM458757 ODI458757 ONE458757 OXA458757 PGW458757 PQS458757 QAO458757 QKK458757 QUG458757 REC458757 RNY458757 RXU458757 SHQ458757 SRM458757 TBI458757 TLE458757 TVA458757 UEW458757 UOS458757 UYO458757 VIK458757 VSG458757 WCC458757 WLY458757 WVU458757 M524293 JI524293 TE524293 ADA524293 AMW524293 AWS524293 BGO524293 BQK524293 CAG524293 CKC524293 CTY524293 DDU524293 DNQ524293 DXM524293 EHI524293 ERE524293 FBA524293 FKW524293 FUS524293 GEO524293 GOK524293 GYG524293 HIC524293 HRY524293 IBU524293 ILQ524293 IVM524293 JFI524293 JPE524293 JZA524293 KIW524293 KSS524293 LCO524293 LMK524293 LWG524293 MGC524293 MPY524293 MZU524293 NJQ524293 NTM524293 ODI524293 ONE524293 OXA524293 PGW524293 PQS524293 QAO524293 QKK524293 QUG524293 REC524293 RNY524293 RXU524293 SHQ524293 SRM524293 TBI524293 TLE524293 TVA524293 UEW524293 UOS524293 UYO524293 VIK524293 VSG524293 WCC524293 WLY524293 WVU524293 M589829 JI589829 TE589829 ADA589829 AMW589829 AWS589829 BGO589829 BQK589829 CAG589829 CKC589829 CTY589829 DDU589829 DNQ589829 DXM589829 EHI589829 ERE589829 FBA589829 FKW589829 FUS589829 GEO589829 GOK589829 GYG589829 HIC589829 HRY589829 IBU589829 ILQ589829 IVM589829 JFI589829 JPE589829 JZA589829 KIW589829 KSS589829 LCO589829 LMK589829 LWG589829 MGC589829 MPY589829 MZU589829 NJQ589829 NTM589829 ODI589829 ONE589829 OXA589829 PGW589829 PQS589829 QAO589829 QKK589829 QUG589829 REC589829 RNY589829 RXU589829 SHQ589829 SRM589829 TBI589829 TLE589829 TVA589829 UEW589829 UOS589829 UYO589829 VIK589829 VSG589829 WCC589829 WLY589829 WVU589829 M655365 JI655365 TE655365 ADA655365 AMW655365 AWS655365 BGO655365 BQK655365 CAG655365 CKC655365 CTY655365 DDU655365 DNQ655365 DXM655365 EHI655365 ERE655365 FBA655365 FKW655365 FUS655365 GEO655365 GOK655365 GYG655365 HIC655365 HRY655365 IBU655365 ILQ655365 IVM655365 JFI655365 JPE655365 JZA655365 KIW655365 KSS655365 LCO655365 LMK655365 LWG655365 MGC655365 MPY655365 MZU655365 NJQ655365 NTM655365 ODI655365 ONE655365 OXA655365 PGW655365 PQS655365 QAO655365 QKK655365 QUG655365 REC655365 RNY655365 RXU655365 SHQ655365 SRM655365 TBI655365 TLE655365 TVA655365 UEW655365 UOS655365 UYO655365 VIK655365 VSG655365 WCC655365 WLY655365 WVU655365 M720901 JI720901 TE720901 ADA720901 AMW720901 AWS720901 BGO720901 BQK720901 CAG720901 CKC720901 CTY720901 DDU720901 DNQ720901 DXM720901 EHI720901 ERE720901 FBA720901 FKW720901 FUS720901 GEO720901 GOK720901 GYG720901 HIC720901 HRY720901 IBU720901 ILQ720901 IVM720901 JFI720901 JPE720901 JZA720901 KIW720901 KSS720901 LCO720901 LMK720901 LWG720901 MGC720901 MPY720901 MZU720901 NJQ720901 NTM720901 ODI720901 ONE720901 OXA720901 PGW720901 PQS720901 QAO720901 QKK720901 QUG720901 REC720901 RNY720901 RXU720901 SHQ720901 SRM720901 TBI720901 TLE720901 TVA720901 UEW720901 UOS720901 UYO720901 VIK720901 VSG720901 WCC720901 WLY720901 WVU720901 M786437 JI786437 TE786437 ADA786437 AMW786437 AWS786437 BGO786437 BQK786437 CAG786437 CKC786437 CTY786437 DDU786437 DNQ786437 DXM786437 EHI786437 ERE786437 FBA786437 FKW786437 FUS786437 GEO786437 GOK786437 GYG786437 HIC786437 HRY786437 IBU786437 ILQ786437 IVM786437 JFI786437 JPE786437 JZA786437 KIW786437 KSS786437 LCO786437 LMK786437 LWG786437 MGC786437 MPY786437 MZU786437 NJQ786437 NTM786437 ODI786437 ONE786437 OXA786437 PGW786437 PQS786437 QAO786437 QKK786437 QUG786437 REC786437 RNY786437 RXU786437 SHQ786437 SRM786437 TBI786437 TLE786437 TVA786437 UEW786437 UOS786437 UYO786437 VIK786437 VSG786437 WCC786437 WLY786437 WVU786437 M851973 JI851973 TE851973 ADA851973 AMW851973 AWS851973 BGO851973 BQK851973 CAG851973 CKC851973 CTY851973 DDU851973 DNQ851973 DXM851973 EHI851973 ERE851973 FBA851973 FKW851973 FUS851973 GEO851973 GOK851973 GYG851973 HIC851973 HRY851973 IBU851973 ILQ851973 IVM851973 JFI851973 JPE851973 JZA851973 KIW851973 KSS851973 LCO851973 LMK851973 LWG851973 MGC851973 MPY851973 MZU851973 NJQ851973 NTM851973 ODI851973 ONE851973 OXA851973 PGW851973 PQS851973 QAO851973 QKK851973 QUG851973 REC851973 RNY851973 RXU851973 SHQ851973 SRM851973 TBI851973 TLE851973 TVA851973 UEW851973 UOS851973 UYO851973 VIK851973 VSG851973 WCC851973 WLY851973 WVU851973 M917509 JI917509 TE917509 ADA917509 AMW917509 AWS917509 BGO917509 BQK917509 CAG917509 CKC917509 CTY917509 DDU917509 DNQ917509 DXM917509 EHI917509 ERE917509 FBA917509 FKW917509 FUS917509 GEO917509 GOK917509 GYG917509 HIC917509 HRY917509 IBU917509 ILQ917509 IVM917509 JFI917509 JPE917509 JZA917509 KIW917509 KSS917509 LCO917509 LMK917509 LWG917509 MGC917509 MPY917509 MZU917509 NJQ917509 NTM917509 ODI917509 ONE917509 OXA917509 PGW917509 PQS917509 QAO917509 QKK917509 QUG917509 REC917509 RNY917509 RXU917509 SHQ917509 SRM917509 TBI917509 TLE917509 TVA917509 UEW917509 UOS917509 UYO917509 VIK917509 VSG917509 WCC917509 WLY917509 WVU917509 M983045 JI983045 TE983045 ADA983045 AMW983045 AWS983045 BGO983045 BQK983045 CAG983045 CKC983045 CTY983045 DDU983045 DNQ983045 DXM983045 EHI983045 ERE983045 FBA983045 FKW983045 FUS983045 GEO983045 GOK983045 GYG983045 HIC983045 HRY983045 IBU983045 ILQ983045 IVM983045 JFI983045 JPE983045 JZA983045 KIW983045 KSS983045 LCO983045 LMK983045 LWG983045 MGC983045 MPY983045 MZU983045 NJQ983045 NTM983045 ODI983045 ONE983045 OXA983045 PGW983045 PQS983045 QAO983045 QKK983045 QUG983045 REC983045 RNY983045 RXU983045 SHQ983045 SRM983045 TBI983045 TLE983045 TVA983045 UEW983045 UOS983045 UYO983045 VIK983045 VSG983045 WCC983045 WLY983045 WVU983045 U13 JQ13 TM13 ADI13 ANE13 AXA13 BGW13 BQS13 CAO13 CKK13 CUG13 DEC13 DNY13 DXU13 EHQ13 ERM13 FBI13 FLE13 FVA13 GEW13 GOS13 GYO13 HIK13 HSG13 ICC13 ILY13 IVU13 JFQ13 JPM13 JZI13 KJE13 KTA13 LCW13 LMS13 LWO13 MGK13 MQG13 NAC13 NJY13 NTU13 ODQ13 ONM13 OXI13 PHE13 PRA13 QAW13 QKS13 QUO13 REK13 ROG13 RYC13 SHY13 SRU13 TBQ13 TLM13 TVI13 UFE13 UPA13 UYW13 VIS13 VSO13 WCK13 WMG13 WWC13 U65549 JQ65549 TM65549 ADI65549 ANE65549 AXA65549 BGW65549 BQS65549 CAO65549 CKK65549 CUG65549 DEC65549 DNY65549 DXU65549 EHQ65549 ERM65549 FBI65549 FLE65549 FVA65549 GEW65549 GOS65549 GYO65549 HIK65549 HSG65549 ICC65549 ILY65549 IVU65549 JFQ65549 JPM65549 JZI65549 KJE65549 KTA65549 LCW65549 LMS65549 LWO65549 MGK65549 MQG65549 NAC65549 NJY65549 NTU65549 ODQ65549 ONM65549 OXI65549 PHE65549 PRA65549 QAW65549 QKS65549 QUO65549 REK65549 ROG65549 RYC65549 SHY65549 SRU65549 TBQ65549 TLM65549 TVI65549 UFE65549 UPA65549 UYW65549 VIS65549 VSO65549 WCK65549 WMG65549 WWC65549 U131085 JQ131085 TM131085 ADI131085 ANE131085 AXA131085 BGW131085 BQS131085 CAO131085 CKK131085 CUG131085 DEC131085 DNY131085 DXU131085 EHQ131085 ERM131085 FBI131085 FLE131085 FVA131085 GEW131085 GOS131085 GYO131085 HIK131085 HSG131085 ICC131085 ILY131085 IVU131085 JFQ131085 JPM131085 JZI131085 KJE131085 KTA131085 LCW131085 LMS131085 LWO131085 MGK131085 MQG131085 NAC131085 NJY131085 NTU131085 ODQ131085 ONM131085 OXI131085 PHE131085 PRA131085 QAW131085 QKS131085 QUO131085 REK131085 ROG131085 RYC131085 SHY131085 SRU131085 TBQ131085 TLM131085 TVI131085 UFE131085 UPA131085 UYW131085 VIS131085 VSO131085 WCK131085 WMG131085 WWC131085 U196621 JQ196621 TM196621 ADI196621 ANE196621 AXA196621 BGW196621 BQS196621 CAO196621 CKK196621 CUG196621 DEC196621 DNY196621 DXU196621 EHQ196621 ERM196621 FBI196621 FLE196621 FVA196621 GEW196621 GOS196621 GYO196621 HIK196621 HSG196621 ICC196621 ILY196621 IVU196621 JFQ196621 JPM196621 JZI196621 KJE196621 KTA196621 LCW196621 LMS196621 LWO196621 MGK196621 MQG196621 NAC196621 NJY196621 NTU196621 ODQ196621 ONM196621 OXI196621 PHE196621 PRA196621 QAW196621 QKS196621 QUO196621 REK196621 ROG196621 RYC196621 SHY196621 SRU196621 TBQ196621 TLM196621 TVI196621 UFE196621 UPA196621 UYW196621 VIS196621 VSO196621 WCK196621 WMG196621 WWC196621 U262157 JQ262157 TM262157 ADI262157 ANE262157 AXA262157 BGW262157 BQS262157 CAO262157 CKK262157 CUG262157 DEC262157 DNY262157 DXU262157 EHQ262157 ERM262157 FBI262157 FLE262157 FVA262157 GEW262157 GOS262157 GYO262157 HIK262157 HSG262157 ICC262157 ILY262157 IVU262157 JFQ262157 JPM262157 JZI262157 KJE262157 KTA262157 LCW262157 LMS262157 LWO262157 MGK262157 MQG262157 NAC262157 NJY262157 NTU262157 ODQ262157 ONM262157 OXI262157 PHE262157 PRA262157 QAW262157 QKS262157 QUO262157 REK262157 ROG262157 RYC262157 SHY262157 SRU262157 TBQ262157 TLM262157 TVI262157 UFE262157 UPA262157 UYW262157 VIS262157 VSO262157 WCK262157 WMG262157 WWC262157 U327693 JQ327693 TM327693 ADI327693 ANE327693 AXA327693 BGW327693 BQS327693 CAO327693 CKK327693 CUG327693 DEC327693 DNY327693 DXU327693 EHQ327693 ERM327693 FBI327693 FLE327693 FVA327693 GEW327693 GOS327693 GYO327693 HIK327693 HSG327693 ICC327693 ILY327693 IVU327693 JFQ327693 JPM327693 JZI327693 KJE327693 KTA327693 LCW327693 LMS327693 LWO327693 MGK327693 MQG327693 NAC327693 NJY327693 NTU327693 ODQ327693 ONM327693 OXI327693 PHE327693 PRA327693 QAW327693 QKS327693 QUO327693 REK327693 ROG327693 RYC327693 SHY327693 SRU327693 TBQ327693 TLM327693 TVI327693 UFE327693 UPA327693 UYW327693 VIS327693 VSO327693 WCK327693 WMG327693 WWC327693 U393229 JQ393229 TM393229 ADI393229 ANE393229 AXA393229 BGW393229 BQS393229 CAO393229 CKK393229 CUG393229 DEC393229 DNY393229 DXU393229 EHQ393229 ERM393229 FBI393229 FLE393229 FVA393229 GEW393229 GOS393229 GYO393229 HIK393229 HSG393229 ICC393229 ILY393229 IVU393229 JFQ393229 JPM393229 JZI393229 KJE393229 KTA393229 LCW393229 LMS393229 LWO393229 MGK393229 MQG393229 NAC393229 NJY393229 NTU393229 ODQ393229 ONM393229 OXI393229 PHE393229 PRA393229 QAW393229 QKS393229 QUO393229 REK393229 ROG393229 RYC393229 SHY393229 SRU393229 TBQ393229 TLM393229 TVI393229 UFE393229 UPA393229 UYW393229 VIS393229 VSO393229 WCK393229 WMG393229 WWC393229 U458765 JQ458765 TM458765 ADI458765 ANE458765 AXA458765 BGW458765 BQS458765 CAO458765 CKK458765 CUG458765 DEC458765 DNY458765 DXU458765 EHQ458765 ERM458765 FBI458765 FLE458765 FVA458765 GEW458765 GOS458765 GYO458765 HIK458765 HSG458765 ICC458765 ILY458765 IVU458765 JFQ458765 JPM458765 JZI458765 KJE458765 KTA458765 LCW458765 LMS458765 LWO458765 MGK458765 MQG458765 NAC458765 NJY458765 NTU458765 ODQ458765 ONM458765 OXI458765 PHE458765 PRA458765 QAW458765 QKS458765 QUO458765 REK458765 ROG458765 RYC458765 SHY458765 SRU458765 TBQ458765 TLM458765 TVI458765 UFE458765 UPA458765 UYW458765 VIS458765 VSO458765 WCK458765 WMG458765 WWC458765 U524301 JQ524301 TM524301 ADI524301 ANE524301 AXA524301 BGW524301 BQS524301 CAO524301 CKK524301 CUG524301 DEC524301 DNY524301 DXU524301 EHQ524301 ERM524301 FBI524301 FLE524301 FVA524301 GEW524301 GOS524301 GYO524301 HIK524301 HSG524301 ICC524301 ILY524301 IVU524301 JFQ524301 JPM524301 JZI524301 KJE524301 KTA524301 LCW524301 LMS524301 LWO524301 MGK524301 MQG524301 NAC524301 NJY524301 NTU524301 ODQ524301 ONM524301 OXI524301 PHE524301 PRA524301 QAW524301 QKS524301 QUO524301 REK524301 ROG524301 RYC524301 SHY524301 SRU524301 TBQ524301 TLM524301 TVI524301 UFE524301 UPA524301 UYW524301 VIS524301 VSO524301 WCK524301 WMG524301 WWC524301 U589837 JQ589837 TM589837 ADI589837 ANE589837 AXA589837 BGW589837 BQS589837 CAO589837 CKK589837 CUG589837 DEC589837 DNY589837 DXU589837 EHQ589837 ERM589837 FBI589837 FLE589837 FVA589837 GEW589837 GOS589837 GYO589837 HIK589837 HSG589837 ICC589837 ILY589837 IVU589837 JFQ589837 JPM589837 JZI589837 KJE589837 KTA589837 LCW589837 LMS589837 LWO589837 MGK589837 MQG589837 NAC589837 NJY589837 NTU589837 ODQ589837 ONM589837 OXI589837 PHE589837 PRA589837 QAW589837 QKS589837 QUO589837 REK589837 ROG589837 RYC589837 SHY589837 SRU589837 TBQ589837 TLM589837 TVI589837 UFE589837 UPA589837 UYW589837 VIS589837 VSO589837 WCK589837 WMG589837 WWC589837 U655373 JQ655373 TM655373 ADI655373 ANE655373 AXA655373 BGW655373 BQS655373 CAO655373 CKK655373 CUG655373 DEC655373 DNY655373 DXU655373 EHQ655373 ERM655373 FBI655373 FLE655373 FVA655373 GEW655373 GOS655373 GYO655373 HIK655373 HSG655373 ICC655373 ILY655373 IVU655373 JFQ655373 JPM655373 JZI655373 KJE655373 KTA655373 LCW655373 LMS655373 LWO655373 MGK655373 MQG655373 NAC655373 NJY655373 NTU655373 ODQ655373 ONM655373 OXI655373 PHE655373 PRA655373 QAW655373 QKS655373 QUO655373 REK655373 ROG655373 RYC655373 SHY655373 SRU655373 TBQ655373 TLM655373 TVI655373 UFE655373 UPA655373 UYW655373 VIS655373 VSO655373 WCK655373 WMG655373 WWC655373 U720909 JQ720909 TM720909 ADI720909 ANE720909 AXA720909 BGW720909 BQS720909 CAO720909 CKK720909 CUG720909 DEC720909 DNY720909 DXU720909 EHQ720909 ERM720909 FBI720909 FLE720909 FVA720909 GEW720909 GOS720909 GYO720909 HIK720909 HSG720909 ICC720909 ILY720909 IVU720909 JFQ720909 JPM720909 JZI720909 KJE720909 KTA720909 LCW720909 LMS720909 LWO720909 MGK720909 MQG720909 NAC720909 NJY720909 NTU720909 ODQ720909 ONM720909 OXI720909 PHE720909 PRA720909 QAW720909 QKS720909 QUO720909 REK720909 ROG720909 RYC720909 SHY720909 SRU720909 TBQ720909 TLM720909 TVI720909 UFE720909 UPA720909 UYW720909 VIS720909 VSO720909 WCK720909 WMG720909 WWC720909 U786445 JQ786445 TM786445 ADI786445 ANE786445 AXA786445 BGW786445 BQS786445 CAO786445 CKK786445 CUG786445 DEC786445 DNY786445 DXU786445 EHQ786445 ERM786445 FBI786445 FLE786445 FVA786445 GEW786445 GOS786445 GYO786445 HIK786445 HSG786445 ICC786445 ILY786445 IVU786445 JFQ786445 JPM786445 JZI786445 KJE786445 KTA786445 LCW786445 LMS786445 LWO786445 MGK786445 MQG786445 NAC786445 NJY786445 NTU786445 ODQ786445 ONM786445 OXI786445 PHE786445 PRA786445 QAW786445 QKS786445 QUO786445 REK786445 ROG786445 RYC786445 SHY786445 SRU786445 TBQ786445 TLM786445 TVI786445 UFE786445 UPA786445 UYW786445 VIS786445 VSO786445 WCK786445 WMG786445 WWC786445 U851981 JQ851981 TM851981 ADI851981 ANE851981 AXA851981 BGW851981 BQS851981 CAO851981 CKK851981 CUG851981 DEC851981 DNY851981 DXU851981 EHQ851981 ERM851981 FBI851981 FLE851981 FVA851981 GEW851981 GOS851981 GYO851981 HIK851981 HSG851981 ICC851981 ILY851981 IVU851981 JFQ851981 JPM851981 JZI851981 KJE851981 KTA851981 LCW851981 LMS851981 LWO851981 MGK851981 MQG851981 NAC851981 NJY851981 NTU851981 ODQ851981 ONM851981 OXI851981 PHE851981 PRA851981 QAW851981 QKS851981 QUO851981 REK851981 ROG851981 RYC851981 SHY851981 SRU851981 TBQ851981 TLM851981 TVI851981 UFE851981 UPA851981 UYW851981 VIS851981 VSO851981 WCK851981 WMG851981 WWC851981 U917517 JQ917517 TM917517 ADI917517 ANE917517 AXA917517 BGW917517 BQS917517 CAO917517 CKK917517 CUG917517 DEC917517 DNY917517 DXU917517 EHQ917517 ERM917517 FBI917517 FLE917517 FVA917517 GEW917517 GOS917517 GYO917517 HIK917517 HSG917517 ICC917517 ILY917517 IVU917517 JFQ917517 JPM917517 JZI917517 KJE917517 KTA917517 LCW917517 LMS917517 LWO917517 MGK917517 MQG917517 NAC917517 NJY917517 NTU917517 ODQ917517 ONM917517 OXI917517 PHE917517 PRA917517 QAW917517 QKS917517 QUO917517 REK917517 ROG917517 RYC917517 SHY917517 SRU917517 TBQ917517 TLM917517 TVI917517 UFE917517 UPA917517 UYW917517 VIS917517 VSO917517 WCK917517 WMG917517 WWC917517 U983053 JQ983053 TM983053 ADI983053 ANE983053 AXA983053 BGW983053 BQS983053 CAO983053 CKK983053 CUG983053 DEC983053 DNY983053 DXU983053 EHQ983053 ERM983053 FBI983053 FLE983053 FVA983053 GEW983053 GOS983053 GYO983053 HIK983053 HSG983053 ICC983053 ILY983053 IVU983053 JFQ983053 JPM983053 JZI983053 KJE983053 KTA983053 LCW983053 LMS983053 LWO983053 MGK983053 MQG983053 NAC983053 NJY983053 NTU983053 ODQ983053 ONM983053 OXI983053 PHE983053 PRA983053 QAW983053 QKS983053 QUO983053 REK983053 ROG983053 RYC983053 SHY983053 SRU983053 TBQ983053 TLM983053 TVI983053 UFE983053 UPA983053 UYW983053 VIS983053 VSO983053 WCK983053 WMG983053 WWC983053 Y3 JU3 TQ3 ADM3 ANI3 AXE3 BHA3 BQW3 CAS3 CKO3 CUK3 DEG3 DOC3 DXY3 EHU3 ERQ3 FBM3 FLI3 FVE3 GFA3 GOW3 GYS3 HIO3 HSK3 ICG3 IMC3 IVY3 JFU3 JPQ3 JZM3 KJI3 KTE3 LDA3 LMW3 LWS3 MGO3 MQK3 NAG3 NKC3 NTY3 ODU3 ONQ3 OXM3 PHI3 PRE3 QBA3 QKW3 QUS3 REO3 ROK3 RYG3 SIC3 SRY3 TBU3 TLQ3 TVM3 UFI3 UPE3 UZA3 VIW3 VSS3 WCO3 WMK3 WWG3 Y65541 JU65541 TQ65541 ADM65541 ANI65541 AXE65541 BHA65541 BQW65541 CAS65541 CKO65541 CUK65541 DEG65541 DOC65541 DXY65541 EHU65541 ERQ65541 FBM65541 FLI65541 FVE65541 GFA65541 GOW65541 GYS65541 HIO65541 HSK65541 ICG65541 IMC65541 IVY65541 JFU65541 JPQ65541 JZM65541 KJI65541 KTE65541 LDA65541 LMW65541 LWS65541 MGO65541 MQK65541 NAG65541 NKC65541 NTY65541 ODU65541 ONQ65541 OXM65541 PHI65541 PRE65541 QBA65541 QKW65541 QUS65541 REO65541 ROK65541 RYG65541 SIC65541 SRY65541 TBU65541 TLQ65541 TVM65541 UFI65541 UPE65541 UZA65541 VIW65541 VSS65541 WCO65541 WMK65541 WWG65541 Y131077 JU131077 TQ131077 ADM131077 ANI131077 AXE131077 BHA131077 BQW131077 CAS131077 CKO131077 CUK131077 DEG131077 DOC131077 DXY131077 EHU131077 ERQ131077 FBM131077 FLI131077 FVE131077 GFA131077 GOW131077 GYS131077 HIO131077 HSK131077 ICG131077 IMC131077 IVY131077 JFU131077 JPQ131077 JZM131077 KJI131077 KTE131077 LDA131077 LMW131077 LWS131077 MGO131077 MQK131077 NAG131077 NKC131077 NTY131077 ODU131077 ONQ131077 OXM131077 PHI131077 PRE131077 QBA131077 QKW131077 QUS131077 REO131077 ROK131077 RYG131077 SIC131077 SRY131077 TBU131077 TLQ131077 TVM131077 UFI131077 UPE131077 UZA131077 VIW131077 VSS131077 WCO131077 WMK131077 WWG131077 Y196613 JU196613 TQ196613 ADM196613 ANI196613 AXE196613 BHA196613 BQW196613 CAS196613 CKO196613 CUK196613 DEG196613 DOC196613 DXY196613 EHU196613 ERQ196613 FBM196613 FLI196613 FVE196613 GFA196613 GOW196613 GYS196613 HIO196613 HSK196613 ICG196613 IMC196613 IVY196613 JFU196613 JPQ196613 JZM196613 KJI196613 KTE196613 LDA196613 LMW196613 LWS196613 MGO196613 MQK196613 NAG196613 NKC196613 NTY196613 ODU196613 ONQ196613 OXM196613 PHI196613 PRE196613 QBA196613 QKW196613 QUS196613 REO196613 ROK196613 RYG196613 SIC196613 SRY196613 TBU196613 TLQ196613 TVM196613 UFI196613 UPE196613 UZA196613 VIW196613 VSS196613 WCO196613 WMK196613 WWG196613 Y262149 JU262149 TQ262149 ADM262149 ANI262149 AXE262149 BHA262149 BQW262149 CAS262149 CKO262149 CUK262149 DEG262149 DOC262149 DXY262149 EHU262149 ERQ262149 FBM262149 FLI262149 FVE262149 GFA262149 GOW262149 GYS262149 HIO262149 HSK262149 ICG262149 IMC262149 IVY262149 JFU262149 JPQ262149 JZM262149 KJI262149 KTE262149 LDA262149 LMW262149 LWS262149 MGO262149 MQK262149 NAG262149 NKC262149 NTY262149 ODU262149 ONQ262149 OXM262149 PHI262149 PRE262149 QBA262149 QKW262149 QUS262149 REO262149 ROK262149 RYG262149 SIC262149 SRY262149 TBU262149 TLQ262149 TVM262149 UFI262149 UPE262149 UZA262149 VIW262149 VSS262149 WCO262149 WMK262149 WWG262149 Y327685 JU327685 TQ327685 ADM327685 ANI327685 AXE327685 BHA327685 BQW327685 CAS327685 CKO327685 CUK327685 DEG327685 DOC327685 DXY327685 EHU327685 ERQ327685 FBM327685 FLI327685 FVE327685 GFA327685 GOW327685 GYS327685 HIO327685 HSK327685 ICG327685 IMC327685 IVY327685 JFU327685 JPQ327685 JZM327685 KJI327685 KTE327685 LDA327685 LMW327685 LWS327685 MGO327685 MQK327685 NAG327685 NKC327685 NTY327685 ODU327685 ONQ327685 OXM327685 PHI327685 PRE327685 QBA327685 QKW327685 QUS327685 REO327685 ROK327685 RYG327685 SIC327685 SRY327685 TBU327685 TLQ327685 TVM327685 UFI327685 UPE327685 UZA327685 VIW327685 VSS327685 WCO327685 WMK327685 WWG327685 Y393221 JU393221 TQ393221 ADM393221 ANI393221 AXE393221 BHA393221 BQW393221 CAS393221 CKO393221 CUK393221 DEG393221 DOC393221 DXY393221 EHU393221 ERQ393221 FBM393221 FLI393221 FVE393221 GFA393221 GOW393221 GYS393221 HIO393221 HSK393221 ICG393221 IMC393221 IVY393221 JFU393221 JPQ393221 JZM393221 KJI393221 KTE393221 LDA393221 LMW393221 LWS393221 MGO393221 MQK393221 NAG393221 NKC393221 NTY393221 ODU393221 ONQ393221 OXM393221 PHI393221 PRE393221 QBA393221 QKW393221 QUS393221 REO393221 ROK393221 RYG393221 SIC393221 SRY393221 TBU393221 TLQ393221 TVM393221 UFI393221 UPE393221 UZA393221 VIW393221 VSS393221 WCO393221 WMK393221 WWG393221 Y458757 JU458757 TQ458757 ADM458757 ANI458757 AXE458757 BHA458757 BQW458757 CAS458757 CKO458757 CUK458757 DEG458757 DOC458757 DXY458757 EHU458757 ERQ458757 FBM458757 FLI458757 FVE458757 GFA458757 GOW458757 GYS458757 HIO458757 HSK458757 ICG458757 IMC458757 IVY458757 JFU458757 JPQ458757 JZM458757 KJI458757 KTE458757 LDA458757 LMW458757 LWS458757 MGO458757 MQK458757 NAG458757 NKC458757 NTY458757 ODU458757 ONQ458757 OXM458757 PHI458757 PRE458757 QBA458757 QKW458757 QUS458757 REO458757 ROK458757 RYG458757 SIC458757 SRY458757 TBU458757 TLQ458757 TVM458757 UFI458757 UPE458757 UZA458757 VIW458757 VSS458757 WCO458757 WMK458757 WWG458757 Y524293 JU524293 TQ524293 ADM524293 ANI524293 AXE524293 BHA524293 BQW524293 CAS524293 CKO524293 CUK524293 DEG524293 DOC524293 DXY524293 EHU524293 ERQ524293 FBM524293 FLI524293 FVE524293 GFA524293 GOW524293 GYS524293 HIO524293 HSK524293 ICG524293 IMC524293 IVY524293 JFU524293 JPQ524293 JZM524293 KJI524293 KTE524293 LDA524293 LMW524293 LWS524293 MGO524293 MQK524293 NAG524293 NKC524293 NTY524293 ODU524293 ONQ524293 OXM524293 PHI524293 PRE524293 QBA524293 QKW524293 QUS524293 REO524293 ROK524293 RYG524293 SIC524293 SRY524293 TBU524293 TLQ524293 TVM524293 UFI524293 UPE524293 UZA524293 VIW524293 VSS524293 WCO524293 WMK524293 WWG524293 Y589829 JU589829 TQ589829 ADM589829 ANI589829 AXE589829 BHA589829 BQW589829 CAS589829 CKO589829 CUK589829 DEG589829 DOC589829 DXY589829 EHU589829 ERQ589829 FBM589829 FLI589829 FVE589829 GFA589829 GOW589829 GYS589829 HIO589829 HSK589829 ICG589829 IMC589829 IVY589829 JFU589829 JPQ589829 JZM589829 KJI589829 KTE589829 LDA589829 LMW589829 LWS589829 MGO589829 MQK589829 NAG589829 NKC589829 NTY589829 ODU589829 ONQ589829 OXM589829 PHI589829 PRE589829 QBA589829 QKW589829 QUS589829 REO589829 ROK589829 RYG589829 SIC589829 SRY589829 TBU589829 TLQ589829 TVM589829 UFI589829 UPE589829 UZA589829 VIW589829 VSS589829 WCO589829 WMK589829 WWG589829 Y655365 JU655365 TQ655365 ADM655365 ANI655365 AXE655365 BHA655365 BQW655365 CAS655365 CKO655365 CUK655365 DEG655365 DOC655365 DXY655365 EHU655365 ERQ655365 FBM655365 FLI655365 FVE655365 GFA655365 GOW655365 GYS655365 HIO655365 HSK655365 ICG655365 IMC655365 IVY655365 JFU655365 JPQ655365 JZM655365 KJI655365 KTE655365 LDA655365 LMW655365 LWS655365 MGO655365 MQK655365 NAG655365 NKC655365 NTY655365 ODU655365 ONQ655365 OXM655365 PHI655365 PRE655365 QBA655365 QKW655365 QUS655365 REO655365 ROK655365 RYG655365 SIC655365 SRY655365 TBU655365 TLQ655365 TVM655365 UFI655365 UPE655365 UZA655365 VIW655365 VSS655365 WCO655365 WMK655365 WWG655365 Y720901 JU720901 TQ720901 ADM720901 ANI720901 AXE720901 BHA720901 BQW720901 CAS720901 CKO720901 CUK720901 DEG720901 DOC720901 DXY720901 EHU720901 ERQ720901 FBM720901 FLI720901 FVE720901 GFA720901 GOW720901 GYS720901 HIO720901 HSK720901 ICG720901 IMC720901 IVY720901 JFU720901 JPQ720901 JZM720901 KJI720901 KTE720901 LDA720901 LMW720901 LWS720901 MGO720901 MQK720901 NAG720901 NKC720901 NTY720901 ODU720901 ONQ720901 OXM720901 PHI720901 PRE720901 QBA720901 QKW720901 QUS720901 REO720901 ROK720901 RYG720901 SIC720901 SRY720901 TBU720901 TLQ720901 TVM720901 UFI720901 UPE720901 UZA720901 VIW720901 VSS720901 WCO720901 WMK720901 WWG720901 Y786437 JU786437 TQ786437 ADM786437 ANI786437 AXE786437 BHA786437 BQW786437 CAS786437 CKO786437 CUK786437 DEG786437 DOC786437 DXY786437 EHU786437 ERQ786437 FBM786437 FLI786437 FVE786437 GFA786437 GOW786437 GYS786437 HIO786437 HSK786437 ICG786437 IMC786437 IVY786437 JFU786437 JPQ786437 JZM786437 KJI786437 KTE786437 LDA786437 LMW786437 LWS786437 MGO786437 MQK786437 NAG786437 NKC786437 NTY786437 ODU786437 ONQ786437 OXM786437 PHI786437 PRE786437 QBA786437 QKW786437 QUS786437 REO786437 ROK786437 RYG786437 SIC786437 SRY786437 TBU786437 TLQ786437 TVM786437 UFI786437 UPE786437 UZA786437 VIW786437 VSS786437 WCO786437 WMK786437 WWG786437 Y851973 JU851973 TQ851973 ADM851973 ANI851973 AXE851973 BHA851973 BQW851973 CAS851973 CKO851973 CUK851973 DEG851973 DOC851973 DXY851973 EHU851973 ERQ851973 FBM851973 FLI851973 FVE851973 GFA851973 GOW851973 GYS851973 HIO851973 HSK851973 ICG851973 IMC851973 IVY851973 JFU851973 JPQ851973 JZM851973 KJI851973 KTE851973 LDA851973 LMW851973 LWS851973 MGO851973 MQK851973 NAG851973 NKC851973 NTY851973 ODU851973 ONQ851973 OXM851973 PHI851973 PRE851973 QBA851973 QKW851973 QUS851973 REO851973 ROK851973 RYG851973 SIC851973 SRY851973 TBU851973 TLQ851973 TVM851973 UFI851973 UPE851973 UZA851973 VIW851973 VSS851973 WCO851973 WMK851973 WWG851973 Y917509 JU917509 TQ917509 ADM917509 ANI917509 AXE917509 BHA917509 BQW917509 CAS917509 CKO917509 CUK917509 DEG917509 DOC917509 DXY917509 EHU917509 ERQ917509 FBM917509 FLI917509 FVE917509 GFA917509 GOW917509 GYS917509 HIO917509 HSK917509 ICG917509 IMC917509 IVY917509 JFU917509 JPQ917509 JZM917509 KJI917509 KTE917509 LDA917509 LMW917509 LWS917509 MGO917509 MQK917509 NAG917509 NKC917509 NTY917509 ODU917509 ONQ917509 OXM917509 PHI917509 PRE917509 QBA917509 QKW917509 QUS917509 REO917509 ROK917509 RYG917509 SIC917509 SRY917509 TBU917509 TLQ917509 TVM917509 UFI917509 UPE917509 UZA917509 VIW917509 VSS917509 WCO917509 WMK917509 WWG917509 Y983045 JU983045 TQ983045 ADM983045 ANI983045 AXE983045 BHA983045 BQW983045 CAS983045 CKO983045 CUK983045 DEG983045 DOC983045 DXY983045 EHU983045 ERQ983045 FBM983045 FLI983045 FVE983045 GFA983045 GOW983045 GYS983045 HIO983045 HSK983045 ICG983045 IMC983045 IVY983045 JFU983045 JPQ983045 JZM983045 KJI983045 KTE983045 LDA983045 LMW983045 LWS983045 MGO983045 MQK983045 NAG983045 NKC983045 NTY983045 ODU983045 ONQ983045 OXM983045 PHI983045 PRE983045 QBA983045 QKW983045 QUS983045 REO983045 ROK983045 RYG983045 SIC983045 SRY983045 TBU983045 TLQ983045 TVM983045 UFI983045 UPE983045 UZA983045 VIW983045 VSS983045 WCO983045 WMK983045 WWG983045 Q8 JM8 TI8 ADE8 ANA8 AWW8 BGS8 BQO8 CAK8 CKG8 CUC8 DDY8 DNU8 DXQ8 EHM8 ERI8 FBE8 FLA8 FUW8 GES8 GOO8 GYK8 HIG8 HSC8 IBY8 ILU8 IVQ8 JFM8 JPI8 JZE8 KJA8 KSW8 LCS8 LMO8 LWK8 MGG8 MQC8 MZY8 NJU8 NTQ8 ODM8 ONI8 OXE8 PHA8 PQW8 QAS8 QKO8 QUK8 REG8 ROC8 RXY8 SHU8 SRQ8 TBM8 TLI8 TVE8 UFA8 UOW8 UYS8 VIO8 VSK8 WCG8 WMC8 WVY8 Q65545 JM65545 TI65545 ADE65545 ANA65545 AWW65545 BGS65545 BQO65545 CAK65545 CKG65545 CUC65545 DDY65545 DNU65545 DXQ65545 EHM65545 ERI65545 FBE65545 FLA65545 FUW65545 GES65545 GOO65545 GYK65545 HIG65545 HSC65545 IBY65545 ILU65545 IVQ65545 JFM65545 JPI65545 JZE65545 KJA65545 KSW65545 LCS65545 LMO65545 LWK65545 MGG65545 MQC65545 MZY65545 NJU65545 NTQ65545 ODM65545 ONI65545 OXE65545 PHA65545 PQW65545 QAS65545 QKO65545 QUK65545 REG65545 ROC65545 RXY65545 SHU65545 SRQ65545 TBM65545 TLI65545 TVE65545 UFA65545 UOW65545 UYS65545 VIO65545 VSK65545 WCG65545 WMC65545 WVY65545 Q131081 JM131081 TI131081 ADE131081 ANA131081 AWW131081 BGS131081 BQO131081 CAK131081 CKG131081 CUC131081 DDY131081 DNU131081 DXQ131081 EHM131081 ERI131081 FBE131081 FLA131081 FUW131081 GES131081 GOO131081 GYK131081 HIG131081 HSC131081 IBY131081 ILU131081 IVQ131081 JFM131081 JPI131081 JZE131081 KJA131081 KSW131081 LCS131081 LMO131081 LWK131081 MGG131081 MQC131081 MZY131081 NJU131081 NTQ131081 ODM131081 ONI131081 OXE131081 PHA131081 PQW131081 QAS131081 QKO131081 QUK131081 REG131081 ROC131081 RXY131081 SHU131081 SRQ131081 TBM131081 TLI131081 TVE131081 UFA131081 UOW131081 UYS131081 VIO131081 VSK131081 WCG131081 WMC131081 WVY131081 Q196617 JM196617 TI196617 ADE196617 ANA196617 AWW196617 BGS196617 BQO196617 CAK196617 CKG196617 CUC196617 DDY196617 DNU196617 DXQ196617 EHM196617 ERI196617 FBE196617 FLA196617 FUW196617 GES196617 GOO196617 GYK196617 HIG196617 HSC196617 IBY196617 ILU196617 IVQ196617 JFM196617 JPI196617 JZE196617 KJA196617 KSW196617 LCS196617 LMO196617 LWK196617 MGG196617 MQC196617 MZY196617 NJU196617 NTQ196617 ODM196617 ONI196617 OXE196617 PHA196617 PQW196617 QAS196617 QKO196617 QUK196617 REG196617 ROC196617 RXY196617 SHU196617 SRQ196617 TBM196617 TLI196617 TVE196617 UFA196617 UOW196617 UYS196617 VIO196617 VSK196617 WCG196617 WMC196617 WVY196617 Q262153 JM262153 TI262153 ADE262153 ANA262153 AWW262153 BGS262153 BQO262153 CAK262153 CKG262153 CUC262153 DDY262153 DNU262153 DXQ262153 EHM262153 ERI262153 FBE262153 FLA262153 FUW262153 GES262153 GOO262153 GYK262153 HIG262153 HSC262153 IBY262153 ILU262153 IVQ262153 JFM262153 JPI262153 JZE262153 KJA262153 KSW262153 LCS262153 LMO262153 LWK262153 MGG262153 MQC262153 MZY262153 NJU262153 NTQ262153 ODM262153 ONI262153 OXE262153 PHA262153 PQW262153 QAS262153 QKO262153 QUK262153 REG262153 ROC262153 RXY262153 SHU262153 SRQ262153 TBM262153 TLI262153 TVE262153 UFA262153 UOW262153 UYS262153 VIO262153 VSK262153 WCG262153 WMC262153 WVY262153 Q327689 JM327689 TI327689 ADE327689 ANA327689 AWW327689 BGS327689 BQO327689 CAK327689 CKG327689 CUC327689 DDY327689 DNU327689 DXQ327689 EHM327689 ERI327689 FBE327689 FLA327689 FUW327689 GES327689 GOO327689 GYK327689 HIG327689 HSC327689 IBY327689 ILU327689 IVQ327689 JFM327689 JPI327689 JZE327689 KJA327689 KSW327689 LCS327689 LMO327689 LWK327689 MGG327689 MQC327689 MZY327689 NJU327689 NTQ327689 ODM327689 ONI327689 OXE327689 PHA327689 PQW327689 QAS327689 QKO327689 QUK327689 REG327689 ROC327689 RXY327689 SHU327689 SRQ327689 TBM327689 TLI327689 TVE327689 UFA327689 UOW327689 UYS327689 VIO327689 VSK327689 WCG327689 WMC327689 WVY327689 Q393225 JM393225 TI393225 ADE393225 ANA393225 AWW393225 BGS393225 BQO393225 CAK393225 CKG393225 CUC393225 DDY393225 DNU393225 DXQ393225 EHM393225 ERI393225 FBE393225 FLA393225 FUW393225 GES393225 GOO393225 GYK393225 HIG393225 HSC393225 IBY393225 ILU393225 IVQ393225 JFM393225 JPI393225 JZE393225 KJA393225 KSW393225 LCS393225 LMO393225 LWK393225 MGG393225 MQC393225 MZY393225 NJU393225 NTQ393225 ODM393225 ONI393225 OXE393225 PHA393225 PQW393225 QAS393225 QKO393225 QUK393225 REG393225 ROC393225 RXY393225 SHU393225 SRQ393225 TBM393225 TLI393225 TVE393225 UFA393225 UOW393225 UYS393225 VIO393225 VSK393225 WCG393225 WMC393225 WVY393225 Q458761 JM458761 TI458761 ADE458761 ANA458761 AWW458761 BGS458761 BQO458761 CAK458761 CKG458761 CUC458761 DDY458761 DNU458761 DXQ458761 EHM458761 ERI458761 FBE458761 FLA458761 FUW458761 GES458761 GOO458761 GYK458761 HIG458761 HSC458761 IBY458761 ILU458761 IVQ458761 JFM458761 JPI458761 JZE458761 KJA458761 KSW458761 LCS458761 LMO458761 LWK458761 MGG458761 MQC458761 MZY458761 NJU458761 NTQ458761 ODM458761 ONI458761 OXE458761 PHA458761 PQW458761 QAS458761 QKO458761 QUK458761 REG458761 ROC458761 RXY458761 SHU458761 SRQ458761 TBM458761 TLI458761 TVE458761 UFA458761 UOW458761 UYS458761 VIO458761 VSK458761 WCG458761 WMC458761 WVY458761 Q524297 JM524297 TI524297 ADE524297 ANA524297 AWW524297 BGS524297 BQO524297 CAK524297 CKG524297 CUC524297 DDY524297 DNU524297 DXQ524297 EHM524297 ERI524297 FBE524297 FLA524297 FUW524297 GES524297 GOO524297 GYK524297 HIG524297 HSC524297 IBY524297 ILU524297 IVQ524297 JFM524297 JPI524297 JZE524297 KJA524297 KSW524297 LCS524297 LMO524297 LWK524297 MGG524297 MQC524297 MZY524297 NJU524297 NTQ524297 ODM524297 ONI524297 OXE524297 PHA524297 PQW524297 QAS524297 QKO524297 QUK524297 REG524297 ROC524297 RXY524297 SHU524297 SRQ524297 TBM524297 TLI524297 TVE524297 UFA524297 UOW524297 UYS524297 VIO524297 VSK524297 WCG524297 WMC524297 WVY524297 Q589833 JM589833 TI589833 ADE589833 ANA589833 AWW589833 BGS589833 BQO589833 CAK589833 CKG589833 CUC589833 DDY589833 DNU589833 DXQ589833 EHM589833 ERI589833 FBE589833 FLA589833 FUW589833 GES589833 GOO589833 GYK589833 HIG589833 HSC589833 IBY589833 ILU589833 IVQ589833 JFM589833 JPI589833 JZE589833 KJA589833 KSW589833 LCS589833 LMO589833 LWK589833 MGG589833 MQC589833 MZY589833 NJU589833 NTQ589833 ODM589833 ONI589833 OXE589833 PHA589833 PQW589833 QAS589833 QKO589833 QUK589833 REG589833 ROC589833 RXY589833 SHU589833 SRQ589833 TBM589833 TLI589833 TVE589833 UFA589833 UOW589833 UYS589833 VIO589833 VSK589833 WCG589833 WMC589833 WVY589833 Q655369 JM655369 TI655369 ADE655369 ANA655369 AWW655369 BGS655369 BQO655369 CAK655369 CKG655369 CUC655369 DDY655369 DNU655369 DXQ655369 EHM655369 ERI655369 FBE655369 FLA655369 FUW655369 GES655369 GOO655369 GYK655369 HIG655369 HSC655369 IBY655369 ILU655369 IVQ655369 JFM655369 JPI655369 JZE655369 KJA655369 KSW655369 LCS655369 LMO655369 LWK655369 MGG655369 MQC655369 MZY655369 NJU655369 NTQ655369 ODM655369 ONI655369 OXE655369 PHA655369 PQW655369 QAS655369 QKO655369 QUK655369 REG655369 ROC655369 RXY655369 SHU655369 SRQ655369 TBM655369 TLI655369 TVE655369 UFA655369 UOW655369 UYS655369 VIO655369 VSK655369 WCG655369 WMC655369 WVY655369 Q720905 JM720905 TI720905 ADE720905 ANA720905 AWW720905 BGS720905 BQO720905 CAK720905 CKG720905 CUC720905 DDY720905 DNU720905 DXQ720905 EHM720905 ERI720905 FBE720905 FLA720905 FUW720905 GES720905 GOO720905 GYK720905 HIG720905 HSC720905 IBY720905 ILU720905 IVQ720905 JFM720905 JPI720905 JZE720905 KJA720905 KSW720905 LCS720905 LMO720905 LWK720905 MGG720905 MQC720905 MZY720905 NJU720905 NTQ720905 ODM720905 ONI720905 OXE720905 PHA720905 PQW720905 QAS720905 QKO720905 QUK720905 REG720905 ROC720905 RXY720905 SHU720905 SRQ720905 TBM720905 TLI720905 TVE720905 UFA720905 UOW720905 UYS720905 VIO720905 VSK720905 WCG720905 WMC720905 WVY720905 Q786441 JM786441 TI786441 ADE786441 ANA786441 AWW786441 BGS786441 BQO786441 CAK786441 CKG786441 CUC786441 DDY786441 DNU786441 DXQ786441 EHM786441 ERI786441 FBE786441 FLA786441 FUW786441 GES786441 GOO786441 GYK786441 HIG786441 HSC786441 IBY786441 ILU786441 IVQ786441 JFM786441 JPI786441 JZE786441 KJA786441 KSW786441 LCS786441 LMO786441 LWK786441 MGG786441 MQC786441 MZY786441 NJU786441 NTQ786441 ODM786441 ONI786441 OXE786441 PHA786441 PQW786441 QAS786441 QKO786441 QUK786441 REG786441 ROC786441 RXY786441 SHU786441 SRQ786441 TBM786441 TLI786441 TVE786441 UFA786441 UOW786441 UYS786441 VIO786441 VSK786441 WCG786441 WMC786441 WVY786441 Q851977 JM851977 TI851977 ADE851977 ANA851977 AWW851977 BGS851977 BQO851977 CAK851977 CKG851977 CUC851977 DDY851977 DNU851977 DXQ851977 EHM851977 ERI851977 FBE851977 FLA851977 FUW851977 GES851977 GOO851977 GYK851977 HIG851977 HSC851977 IBY851977 ILU851977 IVQ851977 JFM851977 JPI851977 JZE851977 KJA851977 KSW851977 LCS851977 LMO851977 LWK851977 MGG851977 MQC851977 MZY851977 NJU851977 NTQ851977 ODM851977 ONI851977 OXE851977 PHA851977 PQW851977 QAS851977 QKO851977 QUK851977 REG851977 ROC851977 RXY851977 SHU851977 SRQ851977 TBM851977 TLI851977 TVE851977 UFA851977 UOW851977 UYS851977 VIO851977 VSK851977 WCG851977 WMC851977 WVY851977 Q917513 JM917513 TI917513 ADE917513 ANA917513 AWW917513 BGS917513 BQO917513 CAK917513 CKG917513 CUC917513 DDY917513 DNU917513 DXQ917513 EHM917513 ERI917513 FBE917513 FLA917513 FUW917513 GES917513 GOO917513 GYK917513 HIG917513 HSC917513 IBY917513 ILU917513 IVQ917513 JFM917513 JPI917513 JZE917513 KJA917513 KSW917513 LCS917513 LMO917513 LWK917513 MGG917513 MQC917513 MZY917513 NJU917513 NTQ917513 ODM917513 ONI917513 OXE917513 PHA917513 PQW917513 QAS917513 QKO917513 QUK917513 REG917513 ROC917513 RXY917513 SHU917513 SRQ917513 TBM917513 TLI917513 TVE917513 UFA917513 UOW917513 UYS917513 VIO917513 VSK917513 WCG917513 WMC917513 WVY917513 Q983049 JM983049 TI983049 ADE983049 ANA983049 AWW983049 BGS983049 BQO983049 CAK983049 CKG983049 CUC983049 DDY983049 DNU983049 DXQ983049 EHM983049 ERI983049 FBE983049 FLA983049 FUW983049 GES983049 GOO983049 GYK983049 HIG983049 HSC983049 IBY983049 ILU983049 IVQ983049 JFM983049 JPI983049 JZE983049 KJA983049 KSW983049 LCS983049 LMO983049 LWK983049 MGG983049 MQC983049 MZY983049 NJU983049 NTQ983049 ODM983049 ONI983049 OXE983049 PHA983049 PQW983049 QAS983049 QKO983049 QUK983049 REG983049 ROC983049 RXY983049 SHU983049 SRQ983049 TBM983049 TLI983049 TVE983049 UFA983049 UOW983049 UYS983049 VIO983049 VSK983049 WCG983049 WMC983049 WVY983049 Q13 JM13 TI13 ADE13 ANA13 AWW13 BGS13 BQO13 CAK13 CKG13 CUC13 DDY13 DNU13 DXQ13 EHM13 ERI13 FBE13 FLA13 FUW13 GES13 GOO13 GYK13 HIG13 HSC13 IBY13 ILU13 IVQ13 JFM13 JPI13 JZE13 KJA13 KSW13 LCS13 LMO13 LWK13 MGG13 MQC13 MZY13 NJU13 NTQ13 ODM13 ONI13 OXE13 PHA13 PQW13 QAS13 QKO13 QUK13 REG13 ROC13 RXY13 SHU13 SRQ13 TBM13 TLI13 TVE13 UFA13 UOW13 UYS13 VIO13 VSK13 WCG13 WMC13 WVY13 Q65549 JM65549 TI65549 ADE65549 ANA65549 AWW65549 BGS65549 BQO65549 CAK65549 CKG65549 CUC65549 DDY65549 DNU65549 DXQ65549 EHM65549 ERI65549 FBE65549 FLA65549 FUW65549 GES65549 GOO65549 GYK65549 HIG65549 HSC65549 IBY65549 ILU65549 IVQ65549 JFM65549 JPI65549 JZE65549 KJA65549 KSW65549 LCS65549 LMO65549 LWK65549 MGG65549 MQC65549 MZY65549 NJU65549 NTQ65549 ODM65549 ONI65549 OXE65549 PHA65549 PQW65549 QAS65549 QKO65549 QUK65549 REG65549 ROC65549 RXY65549 SHU65549 SRQ65549 TBM65549 TLI65549 TVE65549 UFA65549 UOW65549 UYS65549 VIO65549 VSK65549 WCG65549 WMC65549 WVY65549 Q131085 JM131085 TI131085 ADE131085 ANA131085 AWW131085 BGS131085 BQO131085 CAK131085 CKG131085 CUC131085 DDY131085 DNU131085 DXQ131085 EHM131085 ERI131085 FBE131085 FLA131085 FUW131085 GES131085 GOO131085 GYK131085 HIG131085 HSC131085 IBY131085 ILU131085 IVQ131085 JFM131085 JPI131085 JZE131085 KJA131085 KSW131085 LCS131085 LMO131085 LWK131085 MGG131085 MQC131085 MZY131085 NJU131085 NTQ131085 ODM131085 ONI131085 OXE131085 PHA131085 PQW131085 QAS131085 QKO131085 QUK131085 REG131085 ROC131085 RXY131085 SHU131085 SRQ131085 TBM131085 TLI131085 TVE131085 UFA131085 UOW131085 UYS131085 VIO131085 VSK131085 WCG131085 WMC131085 WVY131085 Q196621 JM196621 TI196621 ADE196621 ANA196621 AWW196621 BGS196621 BQO196621 CAK196621 CKG196621 CUC196621 DDY196621 DNU196621 DXQ196621 EHM196621 ERI196621 FBE196621 FLA196621 FUW196621 GES196621 GOO196621 GYK196621 HIG196621 HSC196621 IBY196621 ILU196621 IVQ196621 JFM196621 JPI196621 JZE196621 KJA196621 KSW196621 LCS196621 LMO196621 LWK196621 MGG196621 MQC196621 MZY196621 NJU196621 NTQ196621 ODM196621 ONI196621 OXE196621 PHA196621 PQW196621 QAS196621 QKO196621 QUK196621 REG196621 ROC196621 RXY196621 SHU196621 SRQ196621 TBM196621 TLI196621 TVE196621 UFA196621 UOW196621 UYS196621 VIO196621 VSK196621 WCG196621 WMC196621 WVY196621 Q262157 JM262157 TI262157 ADE262157 ANA262157 AWW262157 BGS262157 BQO262157 CAK262157 CKG262157 CUC262157 DDY262157 DNU262157 DXQ262157 EHM262157 ERI262157 FBE262157 FLA262157 FUW262157 GES262157 GOO262157 GYK262157 HIG262157 HSC262157 IBY262157 ILU262157 IVQ262157 JFM262157 JPI262157 JZE262157 KJA262157 KSW262157 LCS262157 LMO262157 LWK262157 MGG262157 MQC262157 MZY262157 NJU262157 NTQ262157 ODM262157 ONI262157 OXE262157 PHA262157 PQW262157 QAS262157 QKO262157 QUK262157 REG262157 ROC262157 RXY262157 SHU262157 SRQ262157 TBM262157 TLI262157 TVE262157 UFA262157 UOW262157 UYS262157 VIO262157 VSK262157 WCG262157 WMC262157 WVY262157 Q327693 JM327693 TI327693 ADE327693 ANA327693 AWW327693 BGS327693 BQO327693 CAK327693 CKG327693 CUC327693 DDY327693 DNU327693 DXQ327693 EHM327693 ERI327693 FBE327693 FLA327693 FUW327693 GES327693 GOO327693 GYK327693 HIG327693 HSC327693 IBY327693 ILU327693 IVQ327693 JFM327693 JPI327693 JZE327693 KJA327693 KSW327693 LCS327693 LMO327693 LWK327693 MGG327693 MQC327693 MZY327693 NJU327693 NTQ327693 ODM327693 ONI327693 OXE327693 PHA327693 PQW327693 QAS327693 QKO327693 QUK327693 REG327693 ROC327693 RXY327693 SHU327693 SRQ327693 TBM327693 TLI327693 TVE327693 UFA327693 UOW327693 UYS327693 VIO327693 VSK327693 WCG327693 WMC327693 WVY327693 Q393229 JM393229 TI393229 ADE393229 ANA393229 AWW393229 BGS393229 BQO393229 CAK393229 CKG393229 CUC393229 DDY393229 DNU393229 DXQ393229 EHM393229 ERI393229 FBE393229 FLA393229 FUW393229 GES393229 GOO393229 GYK393229 HIG393229 HSC393229 IBY393229 ILU393229 IVQ393229 JFM393229 JPI393229 JZE393229 KJA393229 KSW393229 LCS393229 LMO393229 LWK393229 MGG393229 MQC393229 MZY393229 NJU393229 NTQ393229 ODM393229 ONI393229 OXE393229 PHA393229 PQW393229 QAS393229 QKO393229 QUK393229 REG393229 ROC393229 RXY393229 SHU393229 SRQ393229 TBM393229 TLI393229 TVE393229 UFA393229 UOW393229 UYS393229 VIO393229 VSK393229 WCG393229 WMC393229 WVY393229 Q458765 JM458765 TI458765 ADE458765 ANA458765 AWW458765 BGS458765 BQO458765 CAK458765 CKG458765 CUC458765 DDY458765 DNU458765 DXQ458765 EHM458765 ERI458765 FBE458765 FLA458765 FUW458765 GES458765 GOO458765 GYK458765 HIG458765 HSC458765 IBY458765 ILU458765 IVQ458765 JFM458765 JPI458765 JZE458765 KJA458765 KSW458765 LCS458765 LMO458765 LWK458765 MGG458765 MQC458765 MZY458765 NJU458765 NTQ458765 ODM458765 ONI458765 OXE458765 PHA458765 PQW458765 QAS458765 QKO458765 QUK458765 REG458765 ROC458765 RXY458765 SHU458765 SRQ458765 TBM458765 TLI458765 TVE458765 UFA458765 UOW458765 UYS458765 VIO458765 VSK458765 WCG458765 WMC458765 WVY458765 Q524301 JM524301 TI524301 ADE524301 ANA524301 AWW524301 BGS524301 BQO524301 CAK524301 CKG524301 CUC524301 DDY524301 DNU524301 DXQ524301 EHM524301 ERI524301 FBE524301 FLA524301 FUW524301 GES524301 GOO524301 GYK524301 HIG524301 HSC524301 IBY524301 ILU524301 IVQ524301 JFM524301 JPI524301 JZE524301 KJA524301 KSW524301 LCS524301 LMO524301 LWK524301 MGG524301 MQC524301 MZY524301 NJU524301 NTQ524301 ODM524301 ONI524301 OXE524301 PHA524301 PQW524301 QAS524301 QKO524301 QUK524301 REG524301 ROC524301 RXY524301 SHU524301 SRQ524301 TBM524301 TLI524301 TVE524301 UFA524301 UOW524301 UYS524301 VIO524301 VSK524301 WCG524301 WMC524301 WVY524301 Q589837 JM589837 TI589837 ADE589837 ANA589837 AWW589837 BGS589837 BQO589837 CAK589837 CKG589837 CUC589837 DDY589837 DNU589837 DXQ589837 EHM589837 ERI589837 FBE589837 FLA589837 FUW589837 GES589837 GOO589837 GYK589837 HIG589837 HSC589837 IBY589837 ILU589837 IVQ589837 JFM589837 JPI589837 JZE589837 KJA589837 KSW589837 LCS589837 LMO589837 LWK589837 MGG589837 MQC589837 MZY589837 NJU589837 NTQ589837 ODM589837 ONI589837 OXE589837 PHA589837 PQW589837 QAS589837 QKO589837 QUK589837 REG589837 ROC589837 RXY589837 SHU589837 SRQ589837 TBM589837 TLI589837 TVE589837 UFA589837 UOW589837 UYS589837 VIO589837 VSK589837 WCG589837 WMC589837 WVY589837 Q655373 JM655373 TI655373 ADE655373 ANA655373 AWW655373 BGS655373 BQO655373 CAK655373 CKG655373 CUC655373 DDY655373 DNU655373 DXQ655373 EHM655373 ERI655373 FBE655373 FLA655373 FUW655373 GES655373 GOO655373 GYK655373 HIG655373 HSC655373 IBY655373 ILU655373 IVQ655373 JFM655373 JPI655373 JZE655373 KJA655373 KSW655373 LCS655373 LMO655373 LWK655373 MGG655373 MQC655373 MZY655373 NJU655373 NTQ655373 ODM655373 ONI655373 OXE655373 PHA655373 PQW655373 QAS655373 QKO655373 QUK655373 REG655373 ROC655373 RXY655373 SHU655373 SRQ655373 TBM655373 TLI655373 TVE655373 UFA655373 UOW655373 UYS655373 VIO655373 VSK655373 WCG655373 WMC655373 WVY655373 Q720909 JM720909 TI720909 ADE720909 ANA720909 AWW720909 BGS720909 BQO720909 CAK720909 CKG720909 CUC720909 DDY720909 DNU720909 DXQ720909 EHM720909 ERI720909 FBE720909 FLA720909 FUW720909 GES720909 GOO720909 GYK720909 HIG720909 HSC720909 IBY720909 ILU720909 IVQ720909 JFM720909 JPI720909 JZE720909 KJA720909 KSW720909 LCS720909 LMO720909 LWK720909 MGG720909 MQC720909 MZY720909 NJU720909 NTQ720909 ODM720909 ONI720909 OXE720909 PHA720909 PQW720909 QAS720909 QKO720909 QUK720909 REG720909 ROC720909 RXY720909 SHU720909 SRQ720909 TBM720909 TLI720909 TVE720909 UFA720909 UOW720909 UYS720909 VIO720909 VSK720909 WCG720909 WMC720909 WVY720909 Q786445 JM786445 TI786445 ADE786445 ANA786445 AWW786445 BGS786445 BQO786445 CAK786445 CKG786445 CUC786445 DDY786445 DNU786445 DXQ786445 EHM786445 ERI786445 FBE786445 FLA786445 FUW786445 GES786445 GOO786445 GYK786445 HIG786445 HSC786445 IBY786445 ILU786445 IVQ786445 JFM786445 JPI786445 JZE786445 KJA786445 KSW786445 LCS786445 LMO786445 LWK786445 MGG786445 MQC786445 MZY786445 NJU786445 NTQ786445 ODM786445 ONI786445 OXE786445 PHA786445 PQW786445 QAS786445 QKO786445 QUK786445 REG786445 ROC786445 RXY786445 SHU786445 SRQ786445 TBM786445 TLI786445 TVE786445 UFA786445 UOW786445 UYS786445 VIO786445 VSK786445 WCG786445 WMC786445 WVY786445 Q851981 JM851981 TI851981 ADE851981 ANA851981 AWW851981 BGS851981 BQO851981 CAK851981 CKG851981 CUC851981 DDY851981 DNU851981 DXQ851981 EHM851981 ERI851981 FBE851981 FLA851981 FUW851981 GES851981 GOO851981 GYK851981 HIG851981 HSC851981 IBY851981 ILU851981 IVQ851981 JFM851981 JPI851981 JZE851981 KJA851981 KSW851981 LCS851981 LMO851981 LWK851981 MGG851981 MQC851981 MZY851981 NJU851981 NTQ851981 ODM851981 ONI851981 OXE851981 PHA851981 PQW851981 QAS851981 QKO851981 QUK851981 REG851981 ROC851981 RXY851981 SHU851981 SRQ851981 TBM851981 TLI851981 TVE851981 UFA851981 UOW851981 UYS851981 VIO851981 VSK851981 WCG851981 WMC851981 WVY851981 Q917517 JM917517 TI917517 ADE917517 ANA917517 AWW917517 BGS917517 BQO917517 CAK917517 CKG917517 CUC917517 DDY917517 DNU917517 DXQ917517 EHM917517 ERI917517 FBE917517 FLA917517 FUW917517 GES917517 GOO917517 GYK917517 HIG917517 HSC917517 IBY917517 ILU917517 IVQ917517 JFM917517 JPI917517 JZE917517 KJA917517 KSW917517 LCS917517 LMO917517 LWK917517 MGG917517 MQC917517 MZY917517 NJU917517 NTQ917517 ODM917517 ONI917517 OXE917517 PHA917517 PQW917517 QAS917517 QKO917517 QUK917517 REG917517 ROC917517 RXY917517 SHU917517 SRQ917517 TBM917517 TLI917517 TVE917517 UFA917517 UOW917517 UYS917517 VIO917517 VSK917517 WCG917517 WMC917517 WVY917517 Q983053 JM983053 TI983053 ADE983053 ANA983053 AWW983053 BGS983053 BQO983053 CAK983053 CKG983053 CUC983053 DDY983053 DNU983053 DXQ983053 EHM983053 ERI983053 FBE983053 FLA983053 FUW983053 GES983053 GOO983053 GYK983053 HIG983053 HSC983053 IBY983053 ILU983053 IVQ983053 JFM983053 JPI983053 JZE983053 KJA983053 KSW983053 LCS983053 LMO983053 LWK983053 MGG983053 MQC983053 MZY983053 NJU983053 NTQ983053 ODM983053 ONI983053 OXE983053 PHA983053 PQW983053 QAS983053 QKO983053 QUK983053 REG983053 ROC983053 RXY983053 SHU983053 SRQ983053 TBM983053 TLI983053 TVE983053 UFA983053 UOW983053 UYS983053 VIO983053 VSK983053 WCG983053 WMC983053 WVY983053 WMC983045 JM3 TI3 ADE3 ANA3 AWW3 BGS3 BQO3 CAK3 CKG3 CUC3 DDY3 DNU3 DXQ3 EHM3 ERI3 FBE3 FLA3 FUW3 GES3 GOO3 GYK3 HIG3 HSC3 IBY3 ILU3 IVQ3 JFM3 JPI3 JZE3 KJA3 KSW3 LCS3 LMO3 LWK3 MGG3 MQC3 MZY3 NJU3 NTQ3 ODM3 ONI3 OXE3 PHA3 PQW3 QAS3 QKO3 QUK3 REG3 ROC3 RXY3 SHU3 SRQ3 TBM3 TLI3 TVE3 UFA3 UOW3 UYS3 VIO3 VSK3 WCG3 WMC3 WVY3 Q65541 JM65541 TI65541 ADE65541 ANA65541 AWW65541 BGS65541 BQO65541 CAK65541 CKG65541 CUC65541 DDY65541 DNU65541 DXQ65541 EHM65541 ERI65541 FBE65541 FLA65541 FUW65541 GES65541 GOO65541 GYK65541 HIG65541 HSC65541 IBY65541 ILU65541 IVQ65541 JFM65541 JPI65541 JZE65541 KJA65541 KSW65541 LCS65541 LMO65541 LWK65541 MGG65541 MQC65541 MZY65541 NJU65541 NTQ65541 ODM65541 ONI65541 OXE65541 PHA65541 PQW65541 QAS65541 QKO65541 QUK65541 REG65541 ROC65541 RXY65541 SHU65541 SRQ65541 TBM65541 TLI65541 TVE65541 UFA65541 UOW65541 UYS65541 VIO65541 VSK65541 WCG65541 WMC65541 WVY65541 Q131077 JM131077 TI131077 ADE131077 ANA131077 AWW131077 BGS131077 BQO131077 CAK131077 CKG131077 CUC131077 DDY131077 DNU131077 DXQ131077 EHM131077 ERI131077 FBE131077 FLA131077 FUW131077 GES131077 GOO131077 GYK131077 HIG131077 HSC131077 IBY131077 ILU131077 IVQ131077 JFM131077 JPI131077 JZE131077 KJA131077 KSW131077 LCS131077 LMO131077 LWK131077 MGG131077 MQC131077 MZY131077 NJU131077 NTQ131077 ODM131077 ONI131077 OXE131077 PHA131077 PQW131077 QAS131077 QKO131077 QUK131077 REG131077 ROC131077 RXY131077 SHU131077 SRQ131077 TBM131077 TLI131077 TVE131077 UFA131077 UOW131077 UYS131077 VIO131077 VSK131077 WCG131077 WMC131077 WVY131077 Q196613 JM196613 TI196613 ADE196613 ANA196613 AWW196613 BGS196613 BQO196613 CAK196613 CKG196613 CUC196613 DDY196613 DNU196613 DXQ196613 EHM196613 ERI196613 FBE196613 FLA196613 FUW196613 GES196613 GOO196613 GYK196613 HIG196613 HSC196613 IBY196613 ILU196613 IVQ196613 JFM196613 JPI196613 JZE196613 KJA196613 KSW196613 LCS196613 LMO196613 LWK196613 MGG196613 MQC196613 MZY196613 NJU196613 NTQ196613 ODM196613 ONI196613 OXE196613 PHA196613 PQW196613 QAS196613 QKO196613 QUK196613 REG196613 ROC196613 RXY196613 SHU196613 SRQ196613 TBM196613 TLI196613 TVE196613 UFA196613 UOW196613 UYS196613 VIO196613 VSK196613 WCG196613 WMC196613 WVY196613 Q262149 JM262149 TI262149 ADE262149 ANA262149 AWW262149 BGS262149 BQO262149 CAK262149 CKG262149 CUC262149 DDY262149 DNU262149 DXQ262149 EHM262149 ERI262149 FBE262149 FLA262149 FUW262149 GES262149 GOO262149 GYK262149 HIG262149 HSC262149 IBY262149 ILU262149 IVQ262149 JFM262149 JPI262149 JZE262149 KJA262149 KSW262149 LCS262149 LMO262149 LWK262149 MGG262149 MQC262149 MZY262149 NJU262149 NTQ262149 ODM262149 ONI262149 OXE262149 PHA262149 PQW262149 QAS262149 QKO262149 QUK262149 REG262149 ROC262149 RXY262149 SHU262149 SRQ262149 TBM262149 TLI262149 TVE262149 UFA262149 UOW262149 UYS262149 VIO262149 VSK262149 WCG262149 WMC262149 WVY262149 Q327685 JM327685 TI327685 ADE327685 ANA327685 AWW327685 BGS327685 BQO327685 CAK327685 CKG327685 CUC327685 DDY327685 DNU327685 DXQ327685 EHM327685 ERI327685 FBE327685 FLA327685 FUW327685 GES327685 GOO327685 GYK327685 HIG327685 HSC327685 IBY327685 ILU327685 IVQ327685 JFM327685 JPI327685 JZE327685 KJA327685 KSW327685 LCS327685 LMO327685 LWK327685 MGG327685 MQC327685 MZY327685 NJU327685 NTQ327685 ODM327685 ONI327685 OXE327685 PHA327685 PQW327685 QAS327685 QKO327685 QUK327685 REG327685 ROC327685 RXY327685 SHU327685 SRQ327685 TBM327685 TLI327685 TVE327685 UFA327685 UOW327685 UYS327685 VIO327685 VSK327685 WCG327685 WMC327685 WVY327685 Q393221 JM393221 TI393221 ADE393221 ANA393221 AWW393221 BGS393221 BQO393221 CAK393221 CKG393221 CUC393221 DDY393221 DNU393221 DXQ393221 EHM393221 ERI393221 FBE393221 FLA393221 FUW393221 GES393221 GOO393221 GYK393221 HIG393221 HSC393221 IBY393221 ILU393221 IVQ393221 JFM393221 JPI393221 JZE393221 KJA393221 KSW393221 LCS393221 LMO393221 LWK393221 MGG393221 MQC393221 MZY393221 NJU393221 NTQ393221 ODM393221 ONI393221 OXE393221 PHA393221 PQW393221 QAS393221 QKO393221 QUK393221 REG393221 ROC393221 RXY393221 SHU393221 SRQ393221 TBM393221 TLI393221 TVE393221 UFA393221 UOW393221 UYS393221 VIO393221 VSK393221 WCG393221 WMC393221 WVY393221 Q458757 JM458757 TI458757 ADE458757 ANA458757 AWW458757 BGS458757 BQO458757 CAK458757 CKG458757 CUC458757 DDY458757 DNU458757 DXQ458757 EHM458757 ERI458757 FBE458757 FLA458757 FUW458757 GES458757 GOO458757 GYK458757 HIG458757 HSC458757 IBY458757 ILU458757 IVQ458757 JFM458757 JPI458757 JZE458757 KJA458757 KSW458757 LCS458757 LMO458757 LWK458757 MGG458757 MQC458757 MZY458757 NJU458757 NTQ458757 ODM458757 ONI458757 OXE458757 PHA458757 PQW458757 QAS458757 QKO458757 QUK458757 REG458757 ROC458757 RXY458757 SHU458757 SRQ458757 TBM458757 TLI458757 TVE458757 UFA458757 UOW458757 UYS458757 VIO458757 VSK458757 WCG458757 WMC458757 WVY458757 Q524293 JM524293 TI524293 ADE524293 ANA524293 AWW524293 BGS524293 BQO524293 CAK524293 CKG524293 CUC524293 DDY524293 DNU524293 DXQ524293 EHM524293 ERI524293 FBE524293 FLA524293 FUW524293 GES524293 GOO524293 GYK524293 HIG524293 HSC524293 IBY524293 ILU524293 IVQ524293 JFM524293 JPI524293 JZE524293 KJA524293 KSW524293 LCS524293 LMO524293 LWK524293 MGG524293 MQC524293 MZY524293 NJU524293 NTQ524293 ODM524293 ONI524293 OXE524293 PHA524293 PQW524293 QAS524293 QKO524293 QUK524293 REG524293 ROC524293 RXY524293 SHU524293 SRQ524293 TBM524293 TLI524293 TVE524293 UFA524293 UOW524293 UYS524293 VIO524293 VSK524293 WCG524293 WMC524293 WVY524293 Q589829 JM589829 TI589829 ADE589829 ANA589829 AWW589829 BGS589829 BQO589829 CAK589829 CKG589829 CUC589829 DDY589829 DNU589829 DXQ589829 EHM589829 ERI589829 FBE589829 FLA589829 FUW589829 GES589829 GOO589829 GYK589829 HIG589829 HSC589829 IBY589829 ILU589829 IVQ589829 JFM589829 JPI589829 JZE589829 KJA589829 KSW589829 LCS589829 LMO589829 LWK589829 MGG589829 MQC589829 MZY589829 NJU589829 NTQ589829 ODM589829 ONI589829 OXE589829 PHA589829 PQW589829 QAS589829 QKO589829 QUK589829 REG589829 ROC589829 RXY589829 SHU589829 SRQ589829 TBM589829 TLI589829 TVE589829 UFA589829 UOW589829 UYS589829 VIO589829 VSK589829 WCG589829 WMC589829 WVY589829 Q655365 JM655365 TI655365 ADE655365 ANA655365 AWW655365 BGS655365 BQO655365 CAK655365 CKG655365 CUC655365 DDY655365 DNU655365 DXQ655365 EHM655365 ERI655365 FBE655365 FLA655365 FUW655365 GES655365 GOO655365 GYK655365 HIG655365 HSC655365 IBY655365 ILU655365 IVQ655365 JFM655365 JPI655365 JZE655365 KJA655365 KSW655365 LCS655365 LMO655365 LWK655365 MGG655365 MQC655365 MZY655365 NJU655365 NTQ655365 ODM655365 ONI655365 OXE655365 PHA655365 PQW655365 QAS655365 QKO655365 QUK655365 REG655365 ROC655365 RXY655365 SHU655365 SRQ655365 TBM655365 TLI655365 TVE655365 UFA655365 UOW655365 UYS655365 VIO655365 VSK655365 WCG655365 WMC655365 WVY655365 Q720901 JM720901 TI720901 ADE720901 ANA720901 AWW720901 BGS720901 BQO720901 CAK720901 CKG720901 CUC720901 DDY720901 DNU720901 DXQ720901 EHM720901 ERI720901 FBE720901 FLA720901 FUW720901 GES720901 GOO720901 GYK720901 HIG720901 HSC720901 IBY720901 ILU720901 IVQ720901 JFM720901 JPI720901 JZE720901 KJA720901 KSW720901 LCS720901 LMO720901 LWK720901 MGG720901 MQC720901 MZY720901 NJU720901 NTQ720901 ODM720901 ONI720901 OXE720901 PHA720901 PQW720901 QAS720901 QKO720901 QUK720901 REG720901 ROC720901 RXY720901 SHU720901 SRQ720901 TBM720901 TLI720901 TVE720901 UFA720901 UOW720901 UYS720901 VIO720901 VSK720901 WCG720901 WMC720901 WVY720901 Q786437 JM786437 TI786437 ADE786437 ANA786437 AWW786437 BGS786437 BQO786437 CAK786437 CKG786437 CUC786437 DDY786437 DNU786437 DXQ786437 EHM786437 ERI786437 FBE786437 FLA786437 FUW786437 GES786437 GOO786437 GYK786437 HIG786437 HSC786437 IBY786437 ILU786437 IVQ786437 JFM786437 JPI786437 JZE786437 KJA786437 KSW786437 LCS786437 LMO786437 LWK786437 MGG786437 MQC786437 MZY786437 NJU786437 NTQ786437 ODM786437 ONI786437 OXE786437 PHA786437 PQW786437 QAS786437 QKO786437 QUK786437 REG786437 ROC786437 RXY786437 SHU786437 SRQ786437 TBM786437 TLI786437 TVE786437 UFA786437 UOW786437 UYS786437 VIO786437 VSK786437 WCG786437 WMC786437 WVY786437 Q851973 JM851973 TI851973 ADE851973 ANA851973 AWW851973 BGS851973 BQO851973 CAK851973 CKG851973 CUC851973 DDY851973 DNU851973 DXQ851973 EHM851973 ERI851973 FBE851973 FLA851973 FUW851973 GES851973 GOO851973 GYK851973 HIG851973 HSC851973 IBY851973 ILU851973 IVQ851973 JFM851973 JPI851973 JZE851973 KJA851973 KSW851973 LCS851973 LMO851973 LWK851973 MGG851973 MQC851973 MZY851973 NJU851973 NTQ851973 ODM851973 ONI851973 OXE851973 PHA851973 PQW851973 QAS851973 QKO851973 QUK851973 REG851973 ROC851973 RXY851973 SHU851973 SRQ851973 TBM851973 TLI851973 TVE851973 UFA851973 UOW851973 UYS851973 VIO851973 VSK851973 WCG851973 WMC851973 WVY851973 Q917509 JM917509 TI917509 ADE917509 ANA917509 AWW917509 BGS917509 BQO917509 CAK917509 CKG917509 CUC917509 DDY917509 DNU917509 DXQ917509 EHM917509 ERI917509 FBE917509 FLA917509 FUW917509 GES917509 GOO917509 GYK917509 HIG917509 HSC917509 IBY917509 ILU917509 IVQ917509 JFM917509 JPI917509 JZE917509 KJA917509 KSW917509 LCS917509 LMO917509 LWK917509 MGG917509 MQC917509 MZY917509 NJU917509 NTQ917509 ODM917509 ONI917509 OXE917509 PHA917509 PQW917509 QAS917509 QKO917509 QUK917509 REG917509 ROC917509 RXY917509 SHU917509 SRQ917509 TBM917509 TLI917509 TVE917509 UFA917509 UOW917509 UYS917509 VIO917509 VSK917509 WCG917509 WMC917509 WVY917509 Q983045 JM983045 TI983045 ADE983045 ANA983045 AWW983045 BGS983045 BQO983045 CAK983045 CKG983045 CUC983045 DDY983045 DNU983045 DXQ983045 EHM983045 ERI983045 FBE983045 FLA983045 FUW983045 GES983045 GOO983045 GYK983045 HIG983045 HSC983045 IBY983045 ILU983045 IVQ983045 JFM983045 JPI983045 JZE983045 KJA983045 KSW983045 LCS983045 LMO983045 LWK983045 MGG983045 MQC983045 MZY983045 NJU983045 NTQ983045 ODM983045 ONI983045 OXE983045 PHA983045 PQW983045 QAS983045 QKO983045 QUK983045 REG983045 ROC983045 RXY983045 SHU983045 SRQ983045 TBM983045 TLI983045 TVE983045 UFA983045 UOW983045 UYS983045 VIO983045 VSK983045 WCG983045</xm:sqref>
        </x14:dataValidation>
        <x14:dataValidation type="whole" operator="greaterThanOrEqual" allowBlank="1" showInputMessage="1" showErrorMessage="1" errorTitle="Invalid Entry" error="Enter a whole number_x000a_greater than or equal to zero" promptTitle="ENTER:" prompt="Exposed Controls">
          <x14:formula1>
            <xm:f>0</xm:f>
          </x14:formula1>
          <xm:sqref>X14 JT14 TP14 ADL14 ANH14 AXD14 BGZ14 BQV14 CAR14 CKN14 CUJ14 DEF14 DOB14 DXX14 EHT14 ERP14 FBL14 FLH14 FVD14 GEZ14 GOV14 GYR14 HIN14 HSJ14 ICF14 IMB14 IVX14 JFT14 JPP14 JZL14 KJH14 KTD14 LCZ14 LMV14 LWR14 MGN14 MQJ14 NAF14 NKB14 NTX14 ODT14 ONP14 OXL14 PHH14 PRD14 QAZ14 QKV14 QUR14 REN14 ROJ14 RYF14 SIB14 SRX14 TBT14 TLP14 TVL14 UFH14 UPD14 UYZ14 VIV14 VSR14 WCN14 WMJ14 WWF14 X65550 JT65550 TP65550 ADL65550 ANH65550 AXD65550 BGZ65550 BQV65550 CAR65550 CKN65550 CUJ65550 DEF65550 DOB65550 DXX65550 EHT65550 ERP65550 FBL65550 FLH65550 FVD65550 GEZ65550 GOV65550 GYR65550 HIN65550 HSJ65550 ICF65550 IMB65550 IVX65550 JFT65550 JPP65550 JZL65550 KJH65550 KTD65550 LCZ65550 LMV65550 LWR65550 MGN65550 MQJ65550 NAF65550 NKB65550 NTX65550 ODT65550 ONP65550 OXL65550 PHH65550 PRD65550 QAZ65550 QKV65550 QUR65550 REN65550 ROJ65550 RYF65550 SIB65550 SRX65550 TBT65550 TLP65550 TVL65550 UFH65550 UPD65550 UYZ65550 VIV65550 VSR65550 WCN65550 WMJ65550 WWF65550 X131086 JT131086 TP131086 ADL131086 ANH131086 AXD131086 BGZ131086 BQV131086 CAR131086 CKN131086 CUJ131086 DEF131086 DOB131086 DXX131086 EHT131086 ERP131086 FBL131086 FLH131086 FVD131086 GEZ131086 GOV131086 GYR131086 HIN131086 HSJ131086 ICF131086 IMB131086 IVX131086 JFT131086 JPP131086 JZL131086 KJH131086 KTD131086 LCZ131086 LMV131086 LWR131086 MGN131086 MQJ131086 NAF131086 NKB131086 NTX131086 ODT131086 ONP131086 OXL131086 PHH131086 PRD131086 QAZ131086 QKV131086 QUR131086 REN131086 ROJ131086 RYF131086 SIB131086 SRX131086 TBT131086 TLP131086 TVL131086 UFH131086 UPD131086 UYZ131086 VIV131086 VSR131086 WCN131086 WMJ131086 WWF131086 X196622 JT196622 TP196622 ADL196622 ANH196622 AXD196622 BGZ196622 BQV196622 CAR196622 CKN196622 CUJ196622 DEF196622 DOB196622 DXX196622 EHT196622 ERP196622 FBL196622 FLH196622 FVD196622 GEZ196622 GOV196622 GYR196622 HIN196622 HSJ196622 ICF196622 IMB196622 IVX196622 JFT196622 JPP196622 JZL196622 KJH196622 KTD196622 LCZ196622 LMV196622 LWR196622 MGN196622 MQJ196622 NAF196622 NKB196622 NTX196622 ODT196622 ONP196622 OXL196622 PHH196622 PRD196622 QAZ196622 QKV196622 QUR196622 REN196622 ROJ196622 RYF196622 SIB196622 SRX196622 TBT196622 TLP196622 TVL196622 UFH196622 UPD196622 UYZ196622 VIV196622 VSR196622 WCN196622 WMJ196622 WWF196622 X262158 JT262158 TP262158 ADL262158 ANH262158 AXD262158 BGZ262158 BQV262158 CAR262158 CKN262158 CUJ262158 DEF262158 DOB262158 DXX262158 EHT262158 ERP262158 FBL262158 FLH262158 FVD262158 GEZ262158 GOV262158 GYR262158 HIN262158 HSJ262158 ICF262158 IMB262158 IVX262158 JFT262158 JPP262158 JZL262158 KJH262158 KTD262158 LCZ262158 LMV262158 LWR262158 MGN262158 MQJ262158 NAF262158 NKB262158 NTX262158 ODT262158 ONP262158 OXL262158 PHH262158 PRD262158 QAZ262158 QKV262158 QUR262158 REN262158 ROJ262158 RYF262158 SIB262158 SRX262158 TBT262158 TLP262158 TVL262158 UFH262158 UPD262158 UYZ262158 VIV262158 VSR262158 WCN262158 WMJ262158 WWF262158 X327694 JT327694 TP327694 ADL327694 ANH327694 AXD327694 BGZ327694 BQV327694 CAR327694 CKN327694 CUJ327694 DEF327694 DOB327694 DXX327694 EHT327694 ERP327694 FBL327694 FLH327694 FVD327694 GEZ327694 GOV327694 GYR327694 HIN327694 HSJ327694 ICF327694 IMB327694 IVX327694 JFT327694 JPP327694 JZL327694 KJH327694 KTD327694 LCZ327694 LMV327694 LWR327694 MGN327694 MQJ327694 NAF327694 NKB327694 NTX327694 ODT327694 ONP327694 OXL327694 PHH327694 PRD327694 QAZ327694 QKV327694 QUR327694 REN327694 ROJ327694 RYF327694 SIB327694 SRX327694 TBT327694 TLP327694 TVL327694 UFH327694 UPD327694 UYZ327694 VIV327694 VSR327694 WCN327694 WMJ327694 WWF327694 X393230 JT393230 TP393230 ADL393230 ANH393230 AXD393230 BGZ393230 BQV393230 CAR393230 CKN393230 CUJ393230 DEF393230 DOB393230 DXX393230 EHT393230 ERP393230 FBL393230 FLH393230 FVD393230 GEZ393230 GOV393230 GYR393230 HIN393230 HSJ393230 ICF393230 IMB393230 IVX393230 JFT393230 JPP393230 JZL393230 KJH393230 KTD393230 LCZ393230 LMV393230 LWR393230 MGN393230 MQJ393230 NAF393230 NKB393230 NTX393230 ODT393230 ONP393230 OXL393230 PHH393230 PRD393230 QAZ393230 QKV393230 QUR393230 REN393230 ROJ393230 RYF393230 SIB393230 SRX393230 TBT393230 TLP393230 TVL393230 UFH393230 UPD393230 UYZ393230 VIV393230 VSR393230 WCN393230 WMJ393230 WWF393230 X458766 JT458766 TP458766 ADL458766 ANH458766 AXD458766 BGZ458766 BQV458766 CAR458766 CKN458766 CUJ458766 DEF458766 DOB458766 DXX458766 EHT458766 ERP458766 FBL458766 FLH458766 FVD458766 GEZ458766 GOV458766 GYR458766 HIN458766 HSJ458766 ICF458766 IMB458766 IVX458766 JFT458766 JPP458766 JZL458766 KJH458766 KTD458766 LCZ458766 LMV458766 LWR458766 MGN458766 MQJ458766 NAF458766 NKB458766 NTX458766 ODT458766 ONP458766 OXL458766 PHH458766 PRD458766 QAZ458766 QKV458766 QUR458766 REN458766 ROJ458766 RYF458766 SIB458766 SRX458766 TBT458766 TLP458766 TVL458766 UFH458766 UPD458766 UYZ458766 VIV458766 VSR458766 WCN458766 WMJ458766 WWF458766 X524302 JT524302 TP524302 ADL524302 ANH524302 AXD524302 BGZ524302 BQV524302 CAR524302 CKN524302 CUJ524302 DEF524302 DOB524302 DXX524302 EHT524302 ERP524302 FBL524302 FLH524302 FVD524302 GEZ524302 GOV524302 GYR524302 HIN524302 HSJ524302 ICF524302 IMB524302 IVX524302 JFT524302 JPP524302 JZL524302 KJH524302 KTD524302 LCZ524302 LMV524302 LWR524302 MGN524302 MQJ524302 NAF524302 NKB524302 NTX524302 ODT524302 ONP524302 OXL524302 PHH524302 PRD524302 QAZ524302 QKV524302 QUR524302 REN524302 ROJ524302 RYF524302 SIB524302 SRX524302 TBT524302 TLP524302 TVL524302 UFH524302 UPD524302 UYZ524302 VIV524302 VSR524302 WCN524302 WMJ524302 WWF524302 X589838 JT589838 TP589838 ADL589838 ANH589838 AXD589838 BGZ589838 BQV589838 CAR589838 CKN589838 CUJ589838 DEF589838 DOB589838 DXX589838 EHT589838 ERP589838 FBL589838 FLH589838 FVD589838 GEZ589838 GOV589838 GYR589838 HIN589838 HSJ589838 ICF589838 IMB589838 IVX589838 JFT589838 JPP589838 JZL589838 KJH589838 KTD589838 LCZ589838 LMV589838 LWR589838 MGN589838 MQJ589838 NAF589838 NKB589838 NTX589838 ODT589838 ONP589838 OXL589838 PHH589838 PRD589838 QAZ589838 QKV589838 QUR589838 REN589838 ROJ589838 RYF589838 SIB589838 SRX589838 TBT589838 TLP589838 TVL589838 UFH589838 UPD589838 UYZ589838 VIV589838 VSR589838 WCN589838 WMJ589838 WWF589838 X655374 JT655374 TP655374 ADL655374 ANH655374 AXD655374 BGZ655374 BQV655374 CAR655374 CKN655374 CUJ655374 DEF655374 DOB655374 DXX655374 EHT655374 ERP655374 FBL655374 FLH655374 FVD655374 GEZ655374 GOV655374 GYR655374 HIN655374 HSJ655374 ICF655374 IMB655374 IVX655374 JFT655374 JPP655374 JZL655374 KJH655374 KTD655374 LCZ655374 LMV655374 LWR655374 MGN655374 MQJ655374 NAF655374 NKB655374 NTX655374 ODT655374 ONP655374 OXL655374 PHH655374 PRD655374 QAZ655374 QKV655374 QUR655374 REN655374 ROJ655374 RYF655374 SIB655374 SRX655374 TBT655374 TLP655374 TVL655374 UFH655374 UPD655374 UYZ655374 VIV655374 VSR655374 WCN655374 WMJ655374 WWF655374 X720910 JT720910 TP720910 ADL720910 ANH720910 AXD720910 BGZ720910 BQV720910 CAR720910 CKN720910 CUJ720910 DEF720910 DOB720910 DXX720910 EHT720910 ERP720910 FBL720910 FLH720910 FVD720910 GEZ720910 GOV720910 GYR720910 HIN720910 HSJ720910 ICF720910 IMB720910 IVX720910 JFT720910 JPP720910 JZL720910 KJH720910 KTD720910 LCZ720910 LMV720910 LWR720910 MGN720910 MQJ720910 NAF720910 NKB720910 NTX720910 ODT720910 ONP720910 OXL720910 PHH720910 PRD720910 QAZ720910 QKV720910 QUR720910 REN720910 ROJ720910 RYF720910 SIB720910 SRX720910 TBT720910 TLP720910 TVL720910 UFH720910 UPD720910 UYZ720910 VIV720910 VSR720910 WCN720910 WMJ720910 WWF720910 X786446 JT786446 TP786446 ADL786446 ANH786446 AXD786446 BGZ786446 BQV786446 CAR786446 CKN786446 CUJ786446 DEF786446 DOB786446 DXX786446 EHT786446 ERP786446 FBL786446 FLH786446 FVD786446 GEZ786446 GOV786446 GYR786446 HIN786446 HSJ786446 ICF786446 IMB786446 IVX786446 JFT786446 JPP786446 JZL786446 KJH786446 KTD786446 LCZ786446 LMV786446 LWR786446 MGN786446 MQJ786446 NAF786446 NKB786446 NTX786446 ODT786446 ONP786446 OXL786446 PHH786446 PRD786446 QAZ786446 QKV786446 QUR786446 REN786446 ROJ786446 RYF786446 SIB786446 SRX786446 TBT786446 TLP786446 TVL786446 UFH786446 UPD786446 UYZ786446 VIV786446 VSR786446 WCN786446 WMJ786446 WWF786446 X851982 JT851982 TP851982 ADL851982 ANH851982 AXD851982 BGZ851982 BQV851982 CAR851982 CKN851982 CUJ851982 DEF851982 DOB851982 DXX851982 EHT851982 ERP851982 FBL851982 FLH851982 FVD851982 GEZ851982 GOV851982 GYR851982 HIN851982 HSJ851982 ICF851982 IMB851982 IVX851982 JFT851982 JPP851982 JZL851982 KJH851982 KTD851982 LCZ851982 LMV851982 LWR851982 MGN851982 MQJ851982 NAF851982 NKB851982 NTX851982 ODT851982 ONP851982 OXL851982 PHH851982 PRD851982 QAZ851982 QKV851982 QUR851982 REN851982 ROJ851982 RYF851982 SIB851982 SRX851982 TBT851982 TLP851982 TVL851982 UFH851982 UPD851982 UYZ851982 VIV851982 VSR851982 WCN851982 WMJ851982 WWF851982 X917518 JT917518 TP917518 ADL917518 ANH917518 AXD917518 BGZ917518 BQV917518 CAR917518 CKN917518 CUJ917518 DEF917518 DOB917518 DXX917518 EHT917518 ERP917518 FBL917518 FLH917518 FVD917518 GEZ917518 GOV917518 GYR917518 HIN917518 HSJ917518 ICF917518 IMB917518 IVX917518 JFT917518 JPP917518 JZL917518 KJH917518 KTD917518 LCZ917518 LMV917518 LWR917518 MGN917518 MQJ917518 NAF917518 NKB917518 NTX917518 ODT917518 ONP917518 OXL917518 PHH917518 PRD917518 QAZ917518 QKV917518 QUR917518 REN917518 ROJ917518 RYF917518 SIB917518 SRX917518 TBT917518 TLP917518 TVL917518 UFH917518 UPD917518 UYZ917518 VIV917518 VSR917518 WCN917518 WMJ917518 WWF917518 X983054 JT983054 TP983054 ADL983054 ANH983054 AXD983054 BGZ983054 BQV983054 CAR983054 CKN983054 CUJ983054 DEF983054 DOB983054 DXX983054 EHT983054 ERP983054 FBL983054 FLH983054 FVD983054 GEZ983054 GOV983054 GYR983054 HIN983054 HSJ983054 ICF983054 IMB983054 IVX983054 JFT983054 JPP983054 JZL983054 KJH983054 KTD983054 LCZ983054 LMV983054 LWR983054 MGN983054 MQJ983054 NAF983054 NKB983054 NTX983054 ODT983054 ONP983054 OXL983054 PHH983054 PRD983054 QAZ983054 QKV983054 QUR983054 REN983054 ROJ983054 RYF983054 SIB983054 SRX983054 TBT983054 TLP983054 TVL983054 UFH983054 UPD983054 UYZ983054 VIV983054 VSR983054 WCN983054 WMJ983054 WWF983054 L14 JH14 TD14 ACZ14 AMV14 AWR14 BGN14 BQJ14 CAF14 CKB14 CTX14 DDT14 DNP14 DXL14 EHH14 ERD14 FAZ14 FKV14 FUR14 GEN14 GOJ14 GYF14 HIB14 HRX14 IBT14 ILP14 IVL14 JFH14 JPD14 JYZ14 KIV14 KSR14 LCN14 LMJ14 LWF14 MGB14 MPX14 MZT14 NJP14 NTL14 ODH14 OND14 OWZ14 PGV14 PQR14 QAN14 QKJ14 QUF14 REB14 RNX14 RXT14 SHP14 SRL14 TBH14 TLD14 TUZ14 UEV14 UOR14 UYN14 VIJ14 VSF14 WCB14 WLX14 WVT14 L65550 JH65550 TD65550 ACZ65550 AMV65550 AWR65550 BGN65550 BQJ65550 CAF65550 CKB65550 CTX65550 DDT65550 DNP65550 DXL65550 EHH65550 ERD65550 FAZ65550 FKV65550 FUR65550 GEN65550 GOJ65550 GYF65550 HIB65550 HRX65550 IBT65550 ILP65550 IVL65550 JFH65550 JPD65550 JYZ65550 KIV65550 KSR65550 LCN65550 LMJ65550 LWF65550 MGB65550 MPX65550 MZT65550 NJP65550 NTL65550 ODH65550 OND65550 OWZ65550 PGV65550 PQR65550 QAN65550 QKJ65550 QUF65550 REB65550 RNX65550 RXT65550 SHP65550 SRL65550 TBH65550 TLD65550 TUZ65550 UEV65550 UOR65550 UYN65550 VIJ65550 VSF65550 WCB65550 WLX65550 WVT65550 L131086 JH131086 TD131086 ACZ131086 AMV131086 AWR131086 BGN131086 BQJ131086 CAF131086 CKB131086 CTX131086 DDT131086 DNP131086 DXL131086 EHH131086 ERD131086 FAZ131086 FKV131086 FUR131086 GEN131086 GOJ131086 GYF131086 HIB131086 HRX131086 IBT131086 ILP131086 IVL131086 JFH131086 JPD131086 JYZ131086 KIV131086 KSR131086 LCN131086 LMJ131086 LWF131086 MGB131086 MPX131086 MZT131086 NJP131086 NTL131086 ODH131086 OND131086 OWZ131086 PGV131086 PQR131086 QAN131086 QKJ131086 QUF131086 REB131086 RNX131086 RXT131086 SHP131086 SRL131086 TBH131086 TLD131086 TUZ131086 UEV131086 UOR131086 UYN131086 VIJ131086 VSF131086 WCB131086 WLX131086 WVT131086 L196622 JH196622 TD196622 ACZ196622 AMV196622 AWR196622 BGN196622 BQJ196622 CAF196622 CKB196622 CTX196622 DDT196622 DNP196622 DXL196622 EHH196622 ERD196622 FAZ196622 FKV196622 FUR196622 GEN196622 GOJ196622 GYF196622 HIB196622 HRX196622 IBT196622 ILP196622 IVL196622 JFH196622 JPD196622 JYZ196622 KIV196622 KSR196622 LCN196622 LMJ196622 LWF196622 MGB196622 MPX196622 MZT196622 NJP196622 NTL196622 ODH196622 OND196622 OWZ196622 PGV196622 PQR196622 QAN196622 QKJ196622 QUF196622 REB196622 RNX196622 RXT196622 SHP196622 SRL196622 TBH196622 TLD196622 TUZ196622 UEV196622 UOR196622 UYN196622 VIJ196622 VSF196622 WCB196622 WLX196622 WVT196622 L262158 JH262158 TD262158 ACZ262158 AMV262158 AWR262158 BGN262158 BQJ262158 CAF262158 CKB262158 CTX262158 DDT262158 DNP262158 DXL262158 EHH262158 ERD262158 FAZ262158 FKV262158 FUR262158 GEN262158 GOJ262158 GYF262158 HIB262158 HRX262158 IBT262158 ILP262158 IVL262158 JFH262158 JPD262158 JYZ262158 KIV262158 KSR262158 LCN262158 LMJ262158 LWF262158 MGB262158 MPX262158 MZT262158 NJP262158 NTL262158 ODH262158 OND262158 OWZ262158 PGV262158 PQR262158 QAN262158 QKJ262158 QUF262158 REB262158 RNX262158 RXT262158 SHP262158 SRL262158 TBH262158 TLD262158 TUZ262158 UEV262158 UOR262158 UYN262158 VIJ262158 VSF262158 WCB262158 WLX262158 WVT262158 L327694 JH327694 TD327694 ACZ327694 AMV327694 AWR327694 BGN327694 BQJ327694 CAF327694 CKB327694 CTX327694 DDT327694 DNP327694 DXL327694 EHH327694 ERD327694 FAZ327694 FKV327694 FUR327694 GEN327694 GOJ327694 GYF327694 HIB327694 HRX327694 IBT327694 ILP327694 IVL327694 JFH327694 JPD327694 JYZ327694 KIV327694 KSR327694 LCN327694 LMJ327694 LWF327694 MGB327694 MPX327694 MZT327694 NJP327694 NTL327694 ODH327694 OND327694 OWZ327694 PGV327694 PQR327694 QAN327694 QKJ327694 QUF327694 REB327694 RNX327694 RXT327694 SHP327694 SRL327694 TBH327694 TLD327694 TUZ327694 UEV327694 UOR327694 UYN327694 VIJ327694 VSF327694 WCB327694 WLX327694 WVT327694 L393230 JH393230 TD393230 ACZ393230 AMV393230 AWR393230 BGN393230 BQJ393230 CAF393230 CKB393230 CTX393230 DDT393230 DNP393230 DXL393230 EHH393230 ERD393230 FAZ393230 FKV393230 FUR393230 GEN393230 GOJ393230 GYF393230 HIB393230 HRX393230 IBT393230 ILP393230 IVL393230 JFH393230 JPD393230 JYZ393230 KIV393230 KSR393230 LCN393230 LMJ393230 LWF393230 MGB393230 MPX393230 MZT393230 NJP393230 NTL393230 ODH393230 OND393230 OWZ393230 PGV393230 PQR393230 QAN393230 QKJ393230 QUF393230 REB393230 RNX393230 RXT393230 SHP393230 SRL393230 TBH393230 TLD393230 TUZ393230 UEV393230 UOR393230 UYN393230 VIJ393230 VSF393230 WCB393230 WLX393230 WVT393230 L458766 JH458766 TD458766 ACZ458766 AMV458766 AWR458766 BGN458766 BQJ458766 CAF458766 CKB458766 CTX458766 DDT458766 DNP458766 DXL458766 EHH458766 ERD458766 FAZ458766 FKV458766 FUR458766 GEN458766 GOJ458766 GYF458766 HIB458766 HRX458766 IBT458766 ILP458766 IVL458766 JFH458766 JPD458766 JYZ458766 KIV458766 KSR458766 LCN458766 LMJ458766 LWF458766 MGB458766 MPX458766 MZT458766 NJP458766 NTL458766 ODH458766 OND458766 OWZ458766 PGV458766 PQR458766 QAN458766 QKJ458766 QUF458766 REB458766 RNX458766 RXT458766 SHP458766 SRL458766 TBH458766 TLD458766 TUZ458766 UEV458766 UOR458766 UYN458766 VIJ458766 VSF458766 WCB458766 WLX458766 WVT458766 L524302 JH524302 TD524302 ACZ524302 AMV524302 AWR524302 BGN524302 BQJ524302 CAF524302 CKB524302 CTX524302 DDT524302 DNP524302 DXL524302 EHH524302 ERD524302 FAZ524302 FKV524302 FUR524302 GEN524302 GOJ524302 GYF524302 HIB524302 HRX524302 IBT524302 ILP524302 IVL524302 JFH524302 JPD524302 JYZ524302 KIV524302 KSR524302 LCN524302 LMJ524302 LWF524302 MGB524302 MPX524302 MZT524302 NJP524302 NTL524302 ODH524302 OND524302 OWZ524302 PGV524302 PQR524302 QAN524302 QKJ524302 QUF524302 REB524302 RNX524302 RXT524302 SHP524302 SRL524302 TBH524302 TLD524302 TUZ524302 UEV524302 UOR524302 UYN524302 VIJ524302 VSF524302 WCB524302 WLX524302 WVT524302 L589838 JH589838 TD589838 ACZ589838 AMV589838 AWR589838 BGN589838 BQJ589838 CAF589838 CKB589838 CTX589838 DDT589838 DNP589838 DXL589838 EHH589838 ERD589838 FAZ589838 FKV589838 FUR589838 GEN589838 GOJ589838 GYF589838 HIB589838 HRX589838 IBT589838 ILP589838 IVL589838 JFH589838 JPD589838 JYZ589838 KIV589838 KSR589838 LCN589838 LMJ589838 LWF589838 MGB589838 MPX589838 MZT589838 NJP589838 NTL589838 ODH589838 OND589838 OWZ589838 PGV589838 PQR589838 QAN589838 QKJ589838 QUF589838 REB589838 RNX589838 RXT589838 SHP589838 SRL589838 TBH589838 TLD589838 TUZ589838 UEV589838 UOR589838 UYN589838 VIJ589838 VSF589838 WCB589838 WLX589838 WVT589838 L655374 JH655374 TD655374 ACZ655374 AMV655374 AWR655374 BGN655374 BQJ655374 CAF655374 CKB655374 CTX655374 DDT655374 DNP655374 DXL655374 EHH655374 ERD655374 FAZ655374 FKV655374 FUR655374 GEN655374 GOJ655374 GYF655374 HIB655374 HRX655374 IBT655374 ILP655374 IVL655374 JFH655374 JPD655374 JYZ655374 KIV655374 KSR655374 LCN655374 LMJ655374 LWF655374 MGB655374 MPX655374 MZT655374 NJP655374 NTL655374 ODH655374 OND655374 OWZ655374 PGV655374 PQR655374 QAN655374 QKJ655374 QUF655374 REB655374 RNX655374 RXT655374 SHP655374 SRL655374 TBH655374 TLD655374 TUZ655374 UEV655374 UOR655374 UYN655374 VIJ655374 VSF655374 WCB655374 WLX655374 WVT655374 L720910 JH720910 TD720910 ACZ720910 AMV720910 AWR720910 BGN720910 BQJ720910 CAF720910 CKB720910 CTX720910 DDT720910 DNP720910 DXL720910 EHH720910 ERD720910 FAZ720910 FKV720910 FUR720910 GEN720910 GOJ720910 GYF720910 HIB720910 HRX720910 IBT720910 ILP720910 IVL720910 JFH720910 JPD720910 JYZ720910 KIV720910 KSR720910 LCN720910 LMJ720910 LWF720910 MGB720910 MPX720910 MZT720910 NJP720910 NTL720910 ODH720910 OND720910 OWZ720910 PGV720910 PQR720910 QAN720910 QKJ720910 QUF720910 REB720910 RNX720910 RXT720910 SHP720910 SRL720910 TBH720910 TLD720910 TUZ720910 UEV720910 UOR720910 UYN720910 VIJ720910 VSF720910 WCB720910 WLX720910 WVT720910 L786446 JH786446 TD786446 ACZ786446 AMV786446 AWR786446 BGN786446 BQJ786446 CAF786446 CKB786446 CTX786446 DDT786446 DNP786446 DXL786446 EHH786446 ERD786446 FAZ786446 FKV786446 FUR786446 GEN786446 GOJ786446 GYF786446 HIB786446 HRX786446 IBT786446 ILP786446 IVL786446 JFH786446 JPD786446 JYZ786446 KIV786446 KSR786446 LCN786446 LMJ786446 LWF786446 MGB786446 MPX786446 MZT786446 NJP786446 NTL786446 ODH786446 OND786446 OWZ786446 PGV786446 PQR786446 QAN786446 QKJ786446 QUF786446 REB786446 RNX786446 RXT786446 SHP786446 SRL786446 TBH786446 TLD786446 TUZ786446 UEV786446 UOR786446 UYN786446 VIJ786446 VSF786446 WCB786446 WLX786446 WVT786446 L851982 JH851982 TD851982 ACZ851982 AMV851982 AWR851982 BGN851982 BQJ851982 CAF851982 CKB851982 CTX851982 DDT851982 DNP851982 DXL851982 EHH851982 ERD851982 FAZ851982 FKV851982 FUR851982 GEN851982 GOJ851982 GYF851982 HIB851982 HRX851982 IBT851982 ILP851982 IVL851982 JFH851982 JPD851982 JYZ851982 KIV851982 KSR851982 LCN851982 LMJ851982 LWF851982 MGB851982 MPX851982 MZT851982 NJP851982 NTL851982 ODH851982 OND851982 OWZ851982 PGV851982 PQR851982 QAN851982 QKJ851982 QUF851982 REB851982 RNX851982 RXT851982 SHP851982 SRL851982 TBH851982 TLD851982 TUZ851982 UEV851982 UOR851982 UYN851982 VIJ851982 VSF851982 WCB851982 WLX851982 WVT851982 L917518 JH917518 TD917518 ACZ917518 AMV917518 AWR917518 BGN917518 BQJ917518 CAF917518 CKB917518 CTX917518 DDT917518 DNP917518 DXL917518 EHH917518 ERD917518 FAZ917518 FKV917518 FUR917518 GEN917518 GOJ917518 GYF917518 HIB917518 HRX917518 IBT917518 ILP917518 IVL917518 JFH917518 JPD917518 JYZ917518 KIV917518 KSR917518 LCN917518 LMJ917518 LWF917518 MGB917518 MPX917518 MZT917518 NJP917518 NTL917518 ODH917518 OND917518 OWZ917518 PGV917518 PQR917518 QAN917518 QKJ917518 QUF917518 REB917518 RNX917518 RXT917518 SHP917518 SRL917518 TBH917518 TLD917518 TUZ917518 UEV917518 UOR917518 UYN917518 VIJ917518 VSF917518 WCB917518 WLX917518 WVT917518 L983054 JH983054 TD983054 ACZ983054 AMV983054 AWR983054 BGN983054 BQJ983054 CAF983054 CKB983054 CTX983054 DDT983054 DNP983054 DXL983054 EHH983054 ERD983054 FAZ983054 FKV983054 FUR983054 GEN983054 GOJ983054 GYF983054 HIB983054 HRX983054 IBT983054 ILP983054 IVL983054 JFH983054 JPD983054 JYZ983054 KIV983054 KSR983054 LCN983054 LMJ983054 LWF983054 MGB983054 MPX983054 MZT983054 NJP983054 NTL983054 ODH983054 OND983054 OWZ983054 PGV983054 PQR983054 QAN983054 QKJ983054 QUF983054 REB983054 RNX983054 RXT983054 SHP983054 SRL983054 TBH983054 TLD983054 TUZ983054 UEV983054 UOR983054 UYN983054 VIJ983054 VSF983054 WCB983054 WLX983054 WVT983054 WVX983046 JH4 TD4 ACZ4 AMV4 AWR4 BGN4 BQJ4 CAF4 CKB4 CTX4 DDT4 DNP4 DXL4 EHH4 ERD4 FAZ4 FKV4 FUR4 GEN4 GOJ4 GYF4 HIB4 HRX4 IBT4 ILP4 IVL4 JFH4 JPD4 JYZ4 KIV4 KSR4 LCN4 LMJ4 LWF4 MGB4 MPX4 MZT4 NJP4 NTL4 ODH4 OND4 OWZ4 PGV4 PQR4 QAN4 QKJ4 QUF4 REB4 RNX4 RXT4 SHP4 SRL4 TBH4 TLD4 TUZ4 UEV4 UOR4 UYN4 VIJ4 VSF4 WCB4 WLX4 WVT4 L65542 JH65542 TD65542 ACZ65542 AMV65542 AWR65542 BGN65542 BQJ65542 CAF65542 CKB65542 CTX65542 DDT65542 DNP65542 DXL65542 EHH65542 ERD65542 FAZ65542 FKV65542 FUR65542 GEN65542 GOJ65542 GYF65542 HIB65542 HRX65542 IBT65542 ILP65542 IVL65542 JFH65542 JPD65542 JYZ65542 KIV65542 KSR65542 LCN65542 LMJ65542 LWF65542 MGB65542 MPX65542 MZT65542 NJP65542 NTL65542 ODH65542 OND65542 OWZ65542 PGV65542 PQR65542 QAN65542 QKJ65542 QUF65542 REB65542 RNX65542 RXT65542 SHP65542 SRL65542 TBH65542 TLD65542 TUZ65542 UEV65542 UOR65542 UYN65542 VIJ65542 VSF65542 WCB65542 WLX65542 WVT65542 L131078 JH131078 TD131078 ACZ131078 AMV131078 AWR131078 BGN131078 BQJ131078 CAF131078 CKB131078 CTX131078 DDT131078 DNP131078 DXL131078 EHH131078 ERD131078 FAZ131078 FKV131078 FUR131078 GEN131078 GOJ131078 GYF131078 HIB131078 HRX131078 IBT131078 ILP131078 IVL131078 JFH131078 JPD131078 JYZ131078 KIV131078 KSR131078 LCN131078 LMJ131078 LWF131078 MGB131078 MPX131078 MZT131078 NJP131078 NTL131078 ODH131078 OND131078 OWZ131078 PGV131078 PQR131078 QAN131078 QKJ131078 QUF131078 REB131078 RNX131078 RXT131078 SHP131078 SRL131078 TBH131078 TLD131078 TUZ131078 UEV131078 UOR131078 UYN131078 VIJ131078 VSF131078 WCB131078 WLX131078 WVT131078 L196614 JH196614 TD196614 ACZ196614 AMV196614 AWR196614 BGN196614 BQJ196614 CAF196614 CKB196614 CTX196614 DDT196614 DNP196614 DXL196614 EHH196614 ERD196614 FAZ196614 FKV196614 FUR196614 GEN196614 GOJ196614 GYF196614 HIB196614 HRX196614 IBT196614 ILP196614 IVL196614 JFH196614 JPD196614 JYZ196614 KIV196614 KSR196614 LCN196614 LMJ196614 LWF196614 MGB196614 MPX196614 MZT196614 NJP196614 NTL196614 ODH196614 OND196614 OWZ196614 PGV196614 PQR196614 QAN196614 QKJ196614 QUF196614 REB196614 RNX196614 RXT196614 SHP196614 SRL196614 TBH196614 TLD196614 TUZ196614 UEV196614 UOR196614 UYN196614 VIJ196614 VSF196614 WCB196614 WLX196614 WVT196614 L262150 JH262150 TD262150 ACZ262150 AMV262150 AWR262150 BGN262150 BQJ262150 CAF262150 CKB262150 CTX262150 DDT262150 DNP262150 DXL262150 EHH262150 ERD262150 FAZ262150 FKV262150 FUR262150 GEN262150 GOJ262150 GYF262150 HIB262150 HRX262150 IBT262150 ILP262150 IVL262150 JFH262150 JPD262150 JYZ262150 KIV262150 KSR262150 LCN262150 LMJ262150 LWF262150 MGB262150 MPX262150 MZT262150 NJP262150 NTL262150 ODH262150 OND262150 OWZ262150 PGV262150 PQR262150 QAN262150 QKJ262150 QUF262150 REB262150 RNX262150 RXT262150 SHP262150 SRL262150 TBH262150 TLD262150 TUZ262150 UEV262150 UOR262150 UYN262150 VIJ262150 VSF262150 WCB262150 WLX262150 WVT262150 L327686 JH327686 TD327686 ACZ327686 AMV327686 AWR327686 BGN327686 BQJ327686 CAF327686 CKB327686 CTX327686 DDT327686 DNP327686 DXL327686 EHH327686 ERD327686 FAZ327686 FKV327686 FUR327686 GEN327686 GOJ327686 GYF327686 HIB327686 HRX327686 IBT327686 ILP327686 IVL327686 JFH327686 JPD327686 JYZ327686 KIV327686 KSR327686 LCN327686 LMJ327686 LWF327686 MGB327686 MPX327686 MZT327686 NJP327686 NTL327686 ODH327686 OND327686 OWZ327686 PGV327686 PQR327686 QAN327686 QKJ327686 QUF327686 REB327686 RNX327686 RXT327686 SHP327686 SRL327686 TBH327686 TLD327686 TUZ327686 UEV327686 UOR327686 UYN327686 VIJ327686 VSF327686 WCB327686 WLX327686 WVT327686 L393222 JH393222 TD393222 ACZ393222 AMV393222 AWR393222 BGN393222 BQJ393222 CAF393222 CKB393222 CTX393222 DDT393222 DNP393222 DXL393222 EHH393222 ERD393222 FAZ393222 FKV393222 FUR393222 GEN393222 GOJ393222 GYF393222 HIB393222 HRX393222 IBT393222 ILP393222 IVL393222 JFH393222 JPD393222 JYZ393222 KIV393222 KSR393222 LCN393222 LMJ393222 LWF393222 MGB393222 MPX393222 MZT393222 NJP393222 NTL393222 ODH393222 OND393222 OWZ393222 PGV393222 PQR393222 QAN393222 QKJ393222 QUF393222 REB393222 RNX393222 RXT393222 SHP393222 SRL393222 TBH393222 TLD393222 TUZ393222 UEV393222 UOR393222 UYN393222 VIJ393222 VSF393222 WCB393222 WLX393222 WVT393222 L458758 JH458758 TD458758 ACZ458758 AMV458758 AWR458758 BGN458758 BQJ458758 CAF458758 CKB458758 CTX458758 DDT458758 DNP458758 DXL458758 EHH458758 ERD458758 FAZ458758 FKV458758 FUR458758 GEN458758 GOJ458758 GYF458758 HIB458758 HRX458758 IBT458758 ILP458758 IVL458758 JFH458758 JPD458758 JYZ458758 KIV458758 KSR458758 LCN458758 LMJ458758 LWF458758 MGB458758 MPX458758 MZT458758 NJP458758 NTL458758 ODH458758 OND458758 OWZ458758 PGV458758 PQR458758 QAN458758 QKJ458758 QUF458758 REB458758 RNX458758 RXT458758 SHP458758 SRL458758 TBH458758 TLD458758 TUZ458758 UEV458758 UOR458758 UYN458758 VIJ458758 VSF458758 WCB458758 WLX458758 WVT458758 L524294 JH524294 TD524294 ACZ524294 AMV524294 AWR524294 BGN524294 BQJ524294 CAF524294 CKB524294 CTX524294 DDT524294 DNP524294 DXL524294 EHH524294 ERD524294 FAZ524294 FKV524294 FUR524294 GEN524294 GOJ524294 GYF524294 HIB524294 HRX524294 IBT524294 ILP524294 IVL524294 JFH524294 JPD524294 JYZ524294 KIV524294 KSR524294 LCN524294 LMJ524294 LWF524294 MGB524294 MPX524294 MZT524294 NJP524294 NTL524294 ODH524294 OND524294 OWZ524294 PGV524294 PQR524294 QAN524294 QKJ524294 QUF524294 REB524294 RNX524294 RXT524294 SHP524294 SRL524294 TBH524294 TLD524294 TUZ524294 UEV524294 UOR524294 UYN524294 VIJ524294 VSF524294 WCB524294 WLX524294 WVT524294 L589830 JH589830 TD589830 ACZ589830 AMV589830 AWR589830 BGN589830 BQJ589830 CAF589830 CKB589830 CTX589830 DDT589830 DNP589830 DXL589830 EHH589830 ERD589830 FAZ589830 FKV589830 FUR589830 GEN589830 GOJ589830 GYF589830 HIB589830 HRX589830 IBT589830 ILP589830 IVL589830 JFH589830 JPD589830 JYZ589830 KIV589830 KSR589830 LCN589830 LMJ589830 LWF589830 MGB589830 MPX589830 MZT589830 NJP589830 NTL589830 ODH589830 OND589830 OWZ589830 PGV589830 PQR589830 QAN589830 QKJ589830 QUF589830 REB589830 RNX589830 RXT589830 SHP589830 SRL589830 TBH589830 TLD589830 TUZ589830 UEV589830 UOR589830 UYN589830 VIJ589830 VSF589830 WCB589830 WLX589830 WVT589830 L655366 JH655366 TD655366 ACZ655366 AMV655366 AWR655366 BGN655366 BQJ655366 CAF655366 CKB655366 CTX655366 DDT655366 DNP655366 DXL655366 EHH655366 ERD655366 FAZ655366 FKV655366 FUR655366 GEN655366 GOJ655366 GYF655366 HIB655366 HRX655366 IBT655366 ILP655366 IVL655366 JFH655366 JPD655366 JYZ655366 KIV655366 KSR655366 LCN655366 LMJ655366 LWF655366 MGB655366 MPX655366 MZT655366 NJP655366 NTL655366 ODH655366 OND655366 OWZ655366 PGV655366 PQR655366 QAN655366 QKJ655366 QUF655366 REB655366 RNX655366 RXT655366 SHP655366 SRL655366 TBH655366 TLD655366 TUZ655366 UEV655366 UOR655366 UYN655366 VIJ655366 VSF655366 WCB655366 WLX655366 WVT655366 L720902 JH720902 TD720902 ACZ720902 AMV720902 AWR720902 BGN720902 BQJ720902 CAF720902 CKB720902 CTX720902 DDT720902 DNP720902 DXL720902 EHH720902 ERD720902 FAZ720902 FKV720902 FUR720902 GEN720902 GOJ720902 GYF720902 HIB720902 HRX720902 IBT720902 ILP720902 IVL720902 JFH720902 JPD720902 JYZ720902 KIV720902 KSR720902 LCN720902 LMJ720902 LWF720902 MGB720902 MPX720902 MZT720902 NJP720902 NTL720902 ODH720902 OND720902 OWZ720902 PGV720902 PQR720902 QAN720902 QKJ720902 QUF720902 REB720902 RNX720902 RXT720902 SHP720902 SRL720902 TBH720902 TLD720902 TUZ720902 UEV720902 UOR720902 UYN720902 VIJ720902 VSF720902 WCB720902 WLX720902 WVT720902 L786438 JH786438 TD786438 ACZ786438 AMV786438 AWR786438 BGN786438 BQJ786438 CAF786438 CKB786438 CTX786438 DDT786438 DNP786438 DXL786438 EHH786438 ERD786438 FAZ786438 FKV786438 FUR786438 GEN786438 GOJ786438 GYF786438 HIB786438 HRX786438 IBT786438 ILP786438 IVL786438 JFH786438 JPD786438 JYZ786438 KIV786438 KSR786438 LCN786438 LMJ786438 LWF786438 MGB786438 MPX786438 MZT786438 NJP786438 NTL786438 ODH786438 OND786438 OWZ786438 PGV786438 PQR786438 QAN786438 QKJ786438 QUF786438 REB786438 RNX786438 RXT786438 SHP786438 SRL786438 TBH786438 TLD786438 TUZ786438 UEV786438 UOR786438 UYN786438 VIJ786438 VSF786438 WCB786438 WLX786438 WVT786438 L851974 JH851974 TD851974 ACZ851974 AMV851974 AWR851974 BGN851974 BQJ851974 CAF851974 CKB851974 CTX851974 DDT851974 DNP851974 DXL851974 EHH851974 ERD851974 FAZ851974 FKV851974 FUR851974 GEN851974 GOJ851974 GYF851974 HIB851974 HRX851974 IBT851974 ILP851974 IVL851974 JFH851974 JPD851974 JYZ851974 KIV851974 KSR851974 LCN851974 LMJ851974 LWF851974 MGB851974 MPX851974 MZT851974 NJP851974 NTL851974 ODH851974 OND851974 OWZ851974 PGV851974 PQR851974 QAN851974 QKJ851974 QUF851974 REB851974 RNX851974 RXT851974 SHP851974 SRL851974 TBH851974 TLD851974 TUZ851974 UEV851974 UOR851974 UYN851974 VIJ851974 VSF851974 WCB851974 WLX851974 WVT851974 L917510 JH917510 TD917510 ACZ917510 AMV917510 AWR917510 BGN917510 BQJ917510 CAF917510 CKB917510 CTX917510 DDT917510 DNP917510 DXL917510 EHH917510 ERD917510 FAZ917510 FKV917510 FUR917510 GEN917510 GOJ917510 GYF917510 HIB917510 HRX917510 IBT917510 ILP917510 IVL917510 JFH917510 JPD917510 JYZ917510 KIV917510 KSR917510 LCN917510 LMJ917510 LWF917510 MGB917510 MPX917510 MZT917510 NJP917510 NTL917510 ODH917510 OND917510 OWZ917510 PGV917510 PQR917510 QAN917510 QKJ917510 QUF917510 REB917510 RNX917510 RXT917510 SHP917510 SRL917510 TBH917510 TLD917510 TUZ917510 UEV917510 UOR917510 UYN917510 VIJ917510 VSF917510 WCB917510 WLX917510 WVT917510 L983046 JH983046 TD983046 ACZ983046 AMV983046 AWR983046 BGN983046 BQJ983046 CAF983046 CKB983046 CTX983046 DDT983046 DNP983046 DXL983046 EHH983046 ERD983046 FAZ983046 FKV983046 FUR983046 GEN983046 GOJ983046 GYF983046 HIB983046 HRX983046 IBT983046 ILP983046 IVL983046 JFH983046 JPD983046 JYZ983046 KIV983046 KSR983046 LCN983046 LMJ983046 LWF983046 MGB983046 MPX983046 MZT983046 NJP983046 NTL983046 ODH983046 OND983046 OWZ983046 PGV983046 PQR983046 QAN983046 QKJ983046 QUF983046 REB983046 RNX983046 RXT983046 SHP983046 SRL983046 TBH983046 TLD983046 TUZ983046 UEV983046 UOR983046 UYN983046 VIJ983046 VSF983046 WCB983046 WLX983046 WVT983046 T4 JP4 TL4 ADH4 AND4 AWZ4 BGV4 BQR4 CAN4 CKJ4 CUF4 DEB4 DNX4 DXT4 EHP4 ERL4 FBH4 FLD4 FUZ4 GEV4 GOR4 GYN4 HIJ4 HSF4 ICB4 ILX4 IVT4 JFP4 JPL4 JZH4 KJD4 KSZ4 LCV4 LMR4 LWN4 MGJ4 MQF4 NAB4 NJX4 NTT4 ODP4 ONL4 OXH4 PHD4 PQZ4 QAV4 QKR4 QUN4 REJ4 ROF4 RYB4 SHX4 SRT4 TBP4 TLL4 TVH4 UFD4 UOZ4 UYV4 VIR4 VSN4 WCJ4 WMF4 WWB4 T65542 JP65542 TL65542 ADH65542 AND65542 AWZ65542 BGV65542 BQR65542 CAN65542 CKJ65542 CUF65542 DEB65542 DNX65542 DXT65542 EHP65542 ERL65542 FBH65542 FLD65542 FUZ65542 GEV65542 GOR65542 GYN65542 HIJ65542 HSF65542 ICB65542 ILX65542 IVT65542 JFP65542 JPL65542 JZH65542 KJD65542 KSZ65542 LCV65542 LMR65542 LWN65542 MGJ65542 MQF65542 NAB65542 NJX65542 NTT65542 ODP65542 ONL65542 OXH65542 PHD65542 PQZ65542 QAV65542 QKR65542 QUN65542 REJ65542 ROF65542 RYB65542 SHX65542 SRT65542 TBP65542 TLL65542 TVH65542 UFD65542 UOZ65542 UYV65542 VIR65542 VSN65542 WCJ65542 WMF65542 WWB65542 T131078 JP131078 TL131078 ADH131078 AND131078 AWZ131078 BGV131078 BQR131078 CAN131078 CKJ131078 CUF131078 DEB131078 DNX131078 DXT131078 EHP131078 ERL131078 FBH131078 FLD131078 FUZ131078 GEV131078 GOR131078 GYN131078 HIJ131078 HSF131078 ICB131078 ILX131078 IVT131078 JFP131078 JPL131078 JZH131078 KJD131078 KSZ131078 LCV131078 LMR131078 LWN131078 MGJ131078 MQF131078 NAB131078 NJX131078 NTT131078 ODP131078 ONL131078 OXH131078 PHD131078 PQZ131078 QAV131078 QKR131078 QUN131078 REJ131078 ROF131078 RYB131078 SHX131078 SRT131078 TBP131078 TLL131078 TVH131078 UFD131078 UOZ131078 UYV131078 VIR131078 VSN131078 WCJ131078 WMF131078 WWB131078 T196614 JP196614 TL196614 ADH196614 AND196614 AWZ196614 BGV196614 BQR196614 CAN196614 CKJ196614 CUF196614 DEB196614 DNX196614 DXT196614 EHP196614 ERL196614 FBH196614 FLD196614 FUZ196614 GEV196614 GOR196614 GYN196614 HIJ196614 HSF196614 ICB196614 ILX196614 IVT196614 JFP196614 JPL196614 JZH196614 KJD196614 KSZ196614 LCV196614 LMR196614 LWN196614 MGJ196614 MQF196614 NAB196614 NJX196614 NTT196614 ODP196614 ONL196614 OXH196614 PHD196614 PQZ196614 QAV196614 QKR196614 QUN196614 REJ196614 ROF196614 RYB196614 SHX196614 SRT196614 TBP196614 TLL196614 TVH196614 UFD196614 UOZ196614 UYV196614 VIR196614 VSN196614 WCJ196614 WMF196614 WWB196614 T262150 JP262150 TL262150 ADH262150 AND262150 AWZ262150 BGV262150 BQR262150 CAN262150 CKJ262150 CUF262150 DEB262150 DNX262150 DXT262150 EHP262150 ERL262150 FBH262150 FLD262150 FUZ262150 GEV262150 GOR262150 GYN262150 HIJ262150 HSF262150 ICB262150 ILX262150 IVT262150 JFP262150 JPL262150 JZH262150 KJD262150 KSZ262150 LCV262150 LMR262150 LWN262150 MGJ262150 MQF262150 NAB262150 NJX262150 NTT262150 ODP262150 ONL262150 OXH262150 PHD262150 PQZ262150 QAV262150 QKR262150 QUN262150 REJ262150 ROF262150 RYB262150 SHX262150 SRT262150 TBP262150 TLL262150 TVH262150 UFD262150 UOZ262150 UYV262150 VIR262150 VSN262150 WCJ262150 WMF262150 WWB262150 T327686 JP327686 TL327686 ADH327686 AND327686 AWZ327686 BGV327686 BQR327686 CAN327686 CKJ327686 CUF327686 DEB327686 DNX327686 DXT327686 EHP327686 ERL327686 FBH327686 FLD327686 FUZ327686 GEV327686 GOR327686 GYN327686 HIJ327686 HSF327686 ICB327686 ILX327686 IVT327686 JFP327686 JPL327686 JZH327686 KJD327686 KSZ327686 LCV327686 LMR327686 LWN327686 MGJ327686 MQF327686 NAB327686 NJX327686 NTT327686 ODP327686 ONL327686 OXH327686 PHD327686 PQZ327686 QAV327686 QKR327686 QUN327686 REJ327686 ROF327686 RYB327686 SHX327686 SRT327686 TBP327686 TLL327686 TVH327686 UFD327686 UOZ327686 UYV327686 VIR327686 VSN327686 WCJ327686 WMF327686 WWB327686 T393222 JP393222 TL393222 ADH393222 AND393222 AWZ393222 BGV393222 BQR393222 CAN393222 CKJ393222 CUF393222 DEB393222 DNX393222 DXT393222 EHP393222 ERL393222 FBH393222 FLD393222 FUZ393222 GEV393222 GOR393222 GYN393222 HIJ393222 HSF393222 ICB393222 ILX393222 IVT393222 JFP393222 JPL393222 JZH393222 KJD393222 KSZ393222 LCV393222 LMR393222 LWN393222 MGJ393222 MQF393222 NAB393222 NJX393222 NTT393222 ODP393222 ONL393222 OXH393222 PHD393222 PQZ393222 QAV393222 QKR393222 QUN393222 REJ393222 ROF393222 RYB393222 SHX393222 SRT393222 TBP393222 TLL393222 TVH393222 UFD393222 UOZ393222 UYV393222 VIR393222 VSN393222 WCJ393222 WMF393222 WWB393222 T458758 JP458758 TL458758 ADH458758 AND458758 AWZ458758 BGV458758 BQR458758 CAN458758 CKJ458758 CUF458758 DEB458758 DNX458758 DXT458758 EHP458758 ERL458758 FBH458758 FLD458758 FUZ458758 GEV458758 GOR458758 GYN458758 HIJ458758 HSF458758 ICB458758 ILX458758 IVT458758 JFP458758 JPL458758 JZH458758 KJD458758 KSZ458758 LCV458758 LMR458758 LWN458758 MGJ458758 MQF458758 NAB458758 NJX458758 NTT458758 ODP458758 ONL458758 OXH458758 PHD458758 PQZ458758 QAV458758 QKR458758 QUN458758 REJ458758 ROF458758 RYB458758 SHX458758 SRT458758 TBP458758 TLL458758 TVH458758 UFD458758 UOZ458758 UYV458758 VIR458758 VSN458758 WCJ458758 WMF458758 WWB458758 T524294 JP524294 TL524294 ADH524294 AND524294 AWZ524294 BGV524294 BQR524294 CAN524294 CKJ524294 CUF524294 DEB524294 DNX524294 DXT524294 EHP524294 ERL524294 FBH524294 FLD524294 FUZ524294 GEV524294 GOR524294 GYN524294 HIJ524294 HSF524294 ICB524294 ILX524294 IVT524294 JFP524294 JPL524294 JZH524294 KJD524294 KSZ524294 LCV524294 LMR524294 LWN524294 MGJ524294 MQF524294 NAB524294 NJX524294 NTT524294 ODP524294 ONL524294 OXH524294 PHD524294 PQZ524294 QAV524294 QKR524294 QUN524294 REJ524294 ROF524294 RYB524294 SHX524294 SRT524294 TBP524294 TLL524294 TVH524294 UFD524294 UOZ524294 UYV524294 VIR524294 VSN524294 WCJ524294 WMF524294 WWB524294 T589830 JP589830 TL589830 ADH589830 AND589830 AWZ589830 BGV589830 BQR589830 CAN589830 CKJ589830 CUF589830 DEB589830 DNX589830 DXT589830 EHP589830 ERL589830 FBH589830 FLD589830 FUZ589830 GEV589830 GOR589830 GYN589830 HIJ589830 HSF589830 ICB589830 ILX589830 IVT589830 JFP589830 JPL589830 JZH589830 KJD589830 KSZ589830 LCV589830 LMR589830 LWN589830 MGJ589830 MQF589830 NAB589830 NJX589830 NTT589830 ODP589830 ONL589830 OXH589830 PHD589830 PQZ589830 QAV589830 QKR589830 QUN589830 REJ589830 ROF589830 RYB589830 SHX589830 SRT589830 TBP589830 TLL589830 TVH589830 UFD589830 UOZ589830 UYV589830 VIR589830 VSN589830 WCJ589830 WMF589830 WWB589830 T655366 JP655366 TL655366 ADH655366 AND655366 AWZ655366 BGV655366 BQR655366 CAN655366 CKJ655366 CUF655366 DEB655366 DNX655366 DXT655366 EHP655366 ERL655366 FBH655366 FLD655366 FUZ655366 GEV655366 GOR655366 GYN655366 HIJ655366 HSF655366 ICB655366 ILX655366 IVT655366 JFP655366 JPL655366 JZH655366 KJD655366 KSZ655366 LCV655366 LMR655366 LWN655366 MGJ655366 MQF655366 NAB655366 NJX655366 NTT655366 ODP655366 ONL655366 OXH655366 PHD655366 PQZ655366 QAV655366 QKR655366 QUN655366 REJ655366 ROF655366 RYB655366 SHX655366 SRT655366 TBP655366 TLL655366 TVH655366 UFD655366 UOZ655366 UYV655366 VIR655366 VSN655366 WCJ655366 WMF655366 WWB655366 T720902 JP720902 TL720902 ADH720902 AND720902 AWZ720902 BGV720902 BQR720902 CAN720902 CKJ720902 CUF720902 DEB720902 DNX720902 DXT720902 EHP720902 ERL720902 FBH720902 FLD720902 FUZ720902 GEV720902 GOR720902 GYN720902 HIJ720902 HSF720902 ICB720902 ILX720902 IVT720902 JFP720902 JPL720902 JZH720902 KJD720902 KSZ720902 LCV720902 LMR720902 LWN720902 MGJ720902 MQF720902 NAB720902 NJX720902 NTT720902 ODP720902 ONL720902 OXH720902 PHD720902 PQZ720902 QAV720902 QKR720902 QUN720902 REJ720902 ROF720902 RYB720902 SHX720902 SRT720902 TBP720902 TLL720902 TVH720902 UFD720902 UOZ720902 UYV720902 VIR720902 VSN720902 WCJ720902 WMF720902 WWB720902 T786438 JP786438 TL786438 ADH786438 AND786438 AWZ786438 BGV786438 BQR786438 CAN786438 CKJ786438 CUF786438 DEB786438 DNX786438 DXT786438 EHP786438 ERL786438 FBH786438 FLD786438 FUZ786438 GEV786438 GOR786438 GYN786438 HIJ786438 HSF786438 ICB786438 ILX786438 IVT786438 JFP786438 JPL786438 JZH786438 KJD786438 KSZ786438 LCV786438 LMR786438 LWN786438 MGJ786438 MQF786438 NAB786438 NJX786438 NTT786438 ODP786438 ONL786438 OXH786438 PHD786438 PQZ786438 QAV786438 QKR786438 QUN786438 REJ786438 ROF786438 RYB786438 SHX786438 SRT786438 TBP786438 TLL786438 TVH786438 UFD786438 UOZ786438 UYV786438 VIR786438 VSN786438 WCJ786438 WMF786438 WWB786438 T851974 JP851974 TL851974 ADH851974 AND851974 AWZ851974 BGV851974 BQR851974 CAN851974 CKJ851974 CUF851974 DEB851974 DNX851974 DXT851974 EHP851974 ERL851974 FBH851974 FLD851974 FUZ851974 GEV851974 GOR851974 GYN851974 HIJ851974 HSF851974 ICB851974 ILX851974 IVT851974 JFP851974 JPL851974 JZH851974 KJD851974 KSZ851974 LCV851974 LMR851974 LWN851974 MGJ851974 MQF851974 NAB851974 NJX851974 NTT851974 ODP851974 ONL851974 OXH851974 PHD851974 PQZ851974 QAV851974 QKR851974 QUN851974 REJ851974 ROF851974 RYB851974 SHX851974 SRT851974 TBP851974 TLL851974 TVH851974 UFD851974 UOZ851974 UYV851974 VIR851974 VSN851974 WCJ851974 WMF851974 WWB851974 T917510 JP917510 TL917510 ADH917510 AND917510 AWZ917510 BGV917510 BQR917510 CAN917510 CKJ917510 CUF917510 DEB917510 DNX917510 DXT917510 EHP917510 ERL917510 FBH917510 FLD917510 FUZ917510 GEV917510 GOR917510 GYN917510 HIJ917510 HSF917510 ICB917510 ILX917510 IVT917510 JFP917510 JPL917510 JZH917510 KJD917510 KSZ917510 LCV917510 LMR917510 LWN917510 MGJ917510 MQF917510 NAB917510 NJX917510 NTT917510 ODP917510 ONL917510 OXH917510 PHD917510 PQZ917510 QAV917510 QKR917510 QUN917510 REJ917510 ROF917510 RYB917510 SHX917510 SRT917510 TBP917510 TLL917510 TVH917510 UFD917510 UOZ917510 UYV917510 VIR917510 VSN917510 WCJ917510 WMF917510 WWB917510 T983046 JP983046 TL983046 ADH983046 AND983046 AWZ983046 BGV983046 BQR983046 CAN983046 CKJ983046 CUF983046 DEB983046 DNX983046 DXT983046 EHP983046 ERL983046 FBH983046 FLD983046 FUZ983046 GEV983046 GOR983046 GYN983046 HIJ983046 HSF983046 ICB983046 ILX983046 IVT983046 JFP983046 JPL983046 JZH983046 KJD983046 KSZ983046 LCV983046 LMR983046 LWN983046 MGJ983046 MQF983046 NAB983046 NJX983046 NTT983046 ODP983046 ONL983046 OXH983046 PHD983046 PQZ983046 QAV983046 QKR983046 QUN983046 REJ983046 ROF983046 RYB983046 SHX983046 SRT983046 TBP983046 TLL983046 TVH983046 UFD983046 UOZ983046 UYV983046 VIR983046 VSN983046 WCJ983046 WMF983046 WWB983046 L9 JH9 TD9 ACZ9 AMV9 AWR9 BGN9 BQJ9 CAF9 CKB9 CTX9 DDT9 DNP9 DXL9 EHH9 ERD9 FAZ9 FKV9 FUR9 GEN9 GOJ9 GYF9 HIB9 HRX9 IBT9 ILP9 IVL9 JFH9 JPD9 JYZ9 KIV9 KSR9 LCN9 LMJ9 LWF9 MGB9 MPX9 MZT9 NJP9 NTL9 ODH9 OND9 OWZ9 PGV9 PQR9 QAN9 QKJ9 QUF9 REB9 RNX9 RXT9 SHP9 SRL9 TBH9 TLD9 TUZ9 UEV9 UOR9 UYN9 VIJ9 VSF9 WCB9 WLX9 WVT9 L65546 JH65546 TD65546 ACZ65546 AMV65546 AWR65546 BGN65546 BQJ65546 CAF65546 CKB65546 CTX65546 DDT65546 DNP65546 DXL65546 EHH65546 ERD65546 FAZ65546 FKV65546 FUR65546 GEN65546 GOJ65546 GYF65546 HIB65546 HRX65546 IBT65546 ILP65546 IVL65546 JFH65546 JPD65546 JYZ65546 KIV65546 KSR65546 LCN65546 LMJ65546 LWF65546 MGB65546 MPX65546 MZT65546 NJP65546 NTL65546 ODH65546 OND65546 OWZ65546 PGV65546 PQR65546 QAN65546 QKJ65546 QUF65546 REB65546 RNX65546 RXT65546 SHP65546 SRL65546 TBH65546 TLD65546 TUZ65546 UEV65546 UOR65546 UYN65546 VIJ65546 VSF65546 WCB65546 WLX65546 WVT65546 L131082 JH131082 TD131082 ACZ131082 AMV131082 AWR131082 BGN131082 BQJ131082 CAF131082 CKB131082 CTX131082 DDT131082 DNP131082 DXL131082 EHH131082 ERD131082 FAZ131082 FKV131082 FUR131082 GEN131082 GOJ131082 GYF131082 HIB131082 HRX131082 IBT131082 ILP131082 IVL131082 JFH131082 JPD131082 JYZ131082 KIV131082 KSR131082 LCN131082 LMJ131082 LWF131082 MGB131082 MPX131082 MZT131082 NJP131082 NTL131082 ODH131082 OND131082 OWZ131082 PGV131082 PQR131082 QAN131082 QKJ131082 QUF131082 REB131082 RNX131082 RXT131082 SHP131082 SRL131082 TBH131082 TLD131082 TUZ131082 UEV131082 UOR131082 UYN131082 VIJ131082 VSF131082 WCB131082 WLX131082 WVT131082 L196618 JH196618 TD196618 ACZ196618 AMV196618 AWR196618 BGN196618 BQJ196618 CAF196618 CKB196618 CTX196618 DDT196618 DNP196618 DXL196618 EHH196618 ERD196618 FAZ196618 FKV196618 FUR196618 GEN196618 GOJ196618 GYF196618 HIB196618 HRX196618 IBT196618 ILP196618 IVL196618 JFH196618 JPD196618 JYZ196618 KIV196618 KSR196618 LCN196618 LMJ196618 LWF196618 MGB196618 MPX196618 MZT196618 NJP196618 NTL196618 ODH196618 OND196618 OWZ196618 PGV196618 PQR196618 QAN196618 QKJ196618 QUF196618 REB196618 RNX196618 RXT196618 SHP196618 SRL196618 TBH196618 TLD196618 TUZ196618 UEV196618 UOR196618 UYN196618 VIJ196618 VSF196618 WCB196618 WLX196618 WVT196618 L262154 JH262154 TD262154 ACZ262154 AMV262154 AWR262154 BGN262154 BQJ262154 CAF262154 CKB262154 CTX262154 DDT262154 DNP262154 DXL262154 EHH262154 ERD262154 FAZ262154 FKV262154 FUR262154 GEN262154 GOJ262154 GYF262154 HIB262154 HRX262154 IBT262154 ILP262154 IVL262154 JFH262154 JPD262154 JYZ262154 KIV262154 KSR262154 LCN262154 LMJ262154 LWF262154 MGB262154 MPX262154 MZT262154 NJP262154 NTL262154 ODH262154 OND262154 OWZ262154 PGV262154 PQR262154 QAN262154 QKJ262154 QUF262154 REB262154 RNX262154 RXT262154 SHP262154 SRL262154 TBH262154 TLD262154 TUZ262154 UEV262154 UOR262154 UYN262154 VIJ262154 VSF262154 WCB262154 WLX262154 WVT262154 L327690 JH327690 TD327690 ACZ327690 AMV327690 AWR327690 BGN327690 BQJ327690 CAF327690 CKB327690 CTX327690 DDT327690 DNP327690 DXL327690 EHH327690 ERD327690 FAZ327690 FKV327690 FUR327690 GEN327690 GOJ327690 GYF327690 HIB327690 HRX327690 IBT327690 ILP327690 IVL327690 JFH327690 JPD327690 JYZ327690 KIV327690 KSR327690 LCN327690 LMJ327690 LWF327690 MGB327690 MPX327690 MZT327690 NJP327690 NTL327690 ODH327690 OND327690 OWZ327690 PGV327690 PQR327690 QAN327690 QKJ327690 QUF327690 REB327690 RNX327690 RXT327690 SHP327690 SRL327690 TBH327690 TLD327690 TUZ327690 UEV327690 UOR327690 UYN327690 VIJ327690 VSF327690 WCB327690 WLX327690 WVT327690 L393226 JH393226 TD393226 ACZ393226 AMV393226 AWR393226 BGN393226 BQJ393226 CAF393226 CKB393226 CTX393226 DDT393226 DNP393226 DXL393226 EHH393226 ERD393226 FAZ393226 FKV393226 FUR393226 GEN393226 GOJ393226 GYF393226 HIB393226 HRX393226 IBT393226 ILP393226 IVL393226 JFH393226 JPD393226 JYZ393226 KIV393226 KSR393226 LCN393226 LMJ393226 LWF393226 MGB393226 MPX393226 MZT393226 NJP393226 NTL393226 ODH393226 OND393226 OWZ393226 PGV393226 PQR393226 QAN393226 QKJ393226 QUF393226 REB393226 RNX393226 RXT393226 SHP393226 SRL393226 TBH393226 TLD393226 TUZ393226 UEV393226 UOR393226 UYN393226 VIJ393226 VSF393226 WCB393226 WLX393226 WVT393226 L458762 JH458762 TD458762 ACZ458762 AMV458762 AWR458762 BGN458762 BQJ458762 CAF458762 CKB458762 CTX458762 DDT458762 DNP458762 DXL458762 EHH458762 ERD458762 FAZ458762 FKV458762 FUR458762 GEN458762 GOJ458762 GYF458762 HIB458762 HRX458762 IBT458762 ILP458762 IVL458762 JFH458762 JPD458762 JYZ458762 KIV458762 KSR458762 LCN458762 LMJ458762 LWF458762 MGB458762 MPX458762 MZT458762 NJP458762 NTL458762 ODH458762 OND458762 OWZ458762 PGV458762 PQR458762 QAN458762 QKJ458762 QUF458762 REB458762 RNX458762 RXT458762 SHP458762 SRL458762 TBH458762 TLD458762 TUZ458762 UEV458762 UOR458762 UYN458762 VIJ458762 VSF458762 WCB458762 WLX458762 WVT458762 L524298 JH524298 TD524298 ACZ524298 AMV524298 AWR524298 BGN524298 BQJ524298 CAF524298 CKB524298 CTX524298 DDT524298 DNP524298 DXL524298 EHH524298 ERD524298 FAZ524298 FKV524298 FUR524298 GEN524298 GOJ524298 GYF524298 HIB524298 HRX524298 IBT524298 ILP524298 IVL524298 JFH524298 JPD524298 JYZ524298 KIV524298 KSR524298 LCN524298 LMJ524298 LWF524298 MGB524298 MPX524298 MZT524298 NJP524298 NTL524298 ODH524298 OND524298 OWZ524298 PGV524298 PQR524298 QAN524298 QKJ524298 QUF524298 REB524298 RNX524298 RXT524298 SHP524298 SRL524298 TBH524298 TLD524298 TUZ524298 UEV524298 UOR524298 UYN524298 VIJ524298 VSF524298 WCB524298 WLX524298 WVT524298 L589834 JH589834 TD589834 ACZ589834 AMV589834 AWR589834 BGN589834 BQJ589834 CAF589834 CKB589834 CTX589834 DDT589834 DNP589834 DXL589834 EHH589834 ERD589834 FAZ589834 FKV589834 FUR589834 GEN589834 GOJ589834 GYF589834 HIB589834 HRX589834 IBT589834 ILP589834 IVL589834 JFH589834 JPD589834 JYZ589834 KIV589834 KSR589834 LCN589834 LMJ589834 LWF589834 MGB589834 MPX589834 MZT589834 NJP589834 NTL589834 ODH589834 OND589834 OWZ589834 PGV589834 PQR589834 QAN589834 QKJ589834 QUF589834 REB589834 RNX589834 RXT589834 SHP589834 SRL589834 TBH589834 TLD589834 TUZ589834 UEV589834 UOR589834 UYN589834 VIJ589834 VSF589834 WCB589834 WLX589834 WVT589834 L655370 JH655370 TD655370 ACZ655370 AMV655370 AWR655370 BGN655370 BQJ655370 CAF655370 CKB655370 CTX655370 DDT655370 DNP655370 DXL655370 EHH655370 ERD655370 FAZ655370 FKV655370 FUR655370 GEN655370 GOJ655370 GYF655370 HIB655370 HRX655370 IBT655370 ILP655370 IVL655370 JFH655370 JPD655370 JYZ655370 KIV655370 KSR655370 LCN655370 LMJ655370 LWF655370 MGB655370 MPX655370 MZT655370 NJP655370 NTL655370 ODH655370 OND655370 OWZ655370 PGV655370 PQR655370 QAN655370 QKJ655370 QUF655370 REB655370 RNX655370 RXT655370 SHP655370 SRL655370 TBH655370 TLD655370 TUZ655370 UEV655370 UOR655370 UYN655370 VIJ655370 VSF655370 WCB655370 WLX655370 WVT655370 L720906 JH720906 TD720906 ACZ720906 AMV720906 AWR720906 BGN720906 BQJ720906 CAF720906 CKB720906 CTX720906 DDT720906 DNP720906 DXL720906 EHH720906 ERD720906 FAZ720906 FKV720906 FUR720906 GEN720906 GOJ720906 GYF720906 HIB720906 HRX720906 IBT720906 ILP720906 IVL720906 JFH720906 JPD720906 JYZ720906 KIV720906 KSR720906 LCN720906 LMJ720906 LWF720906 MGB720906 MPX720906 MZT720906 NJP720906 NTL720906 ODH720906 OND720906 OWZ720906 PGV720906 PQR720906 QAN720906 QKJ720906 QUF720906 REB720906 RNX720906 RXT720906 SHP720906 SRL720906 TBH720906 TLD720906 TUZ720906 UEV720906 UOR720906 UYN720906 VIJ720906 VSF720906 WCB720906 WLX720906 WVT720906 L786442 JH786442 TD786442 ACZ786442 AMV786442 AWR786442 BGN786442 BQJ786442 CAF786442 CKB786442 CTX786442 DDT786442 DNP786442 DXL786442 EHH786442 ERD786442 FAZ786442 FKV786442 FUR786442 GEN786442 GOJ786442 GYF786442 HIB786442 HRX786442 IBT786442 ILP786442 IVL786442 JFH786442 JPD786442 JYZ786442 KIV786442 KSR786442 LCN786442 LMJ786442 LWF786442 MGB786442 MPX786442 MZT786442 NJP786442 NTL786442 ODH786442 OND786442 OWZ786442 PGV786442 PQR786442 QAN786442 QKJ786442 QUF786442 REB786442 RNX786442 RXT786442 SHP786442 SRL786442 TBH786442 TLD786442 TUZ786442 UEV786442 UOR786442 UYN786442 VIJ786442 VSF786442 WCB786442 WLX786442 WVT786442 L851978 JH851978 TD851978 ACZ851978 AMV851978 AWR851978 BGN851978 BQJ851978 CAF851978 CKB851978 CTX851978 DDT851978 DNP851978 DXL851978 EHH851978 ERD851978 FAZ851978 FKV851978 FUR851978 GEN851978 GOJ851978 GYF851978 HIB851978 HRX851978 IBT851978 ILP851978 IVL851978 JFH851978 JPD851978 JYZ851978 KIV851978 KSR851978 LCN851978 LMJ851978 LWF851978 MGB851978 MPX851978 MZT851978 NJP851978 NTL851978 ODH851978 OND851978 OWZ851978 PGV851978 PQR851978 QAN851978 QKJ851978 QUF851978 REB851978 RNX851978 RXT851978 SHP851978 SRL851978 TBH851978 TLD851978 TUZ851978 UEV851978 UOR851978 UYN851978 VIJ851978 VSF851978 WCB851978 WLX851978 WVT851978 L917514 JH917514 TD917514 ACZ917514 AMV917514 AWR917514 BGN917514 BQJ917514 CAF917514 CKB917514 CTX917514 DDT917514 DNP917514 DXL917514 EHH917514 ERD917514 FAZ917514 FKV917514 FUR917514 GEN917514 GOJ917514 GYF917514 HIB917514 HRX917514 IBT917514 ILP917514 IVL917514 JFH917514 JPD917514 JYZ917514 KIV917514 KSR917514 LCN917514 LMJ917514 LWF917514 MGB917514 MPX917514 MZT917514 NJP917514 NTL917514 ODH917514 OND917514 OWZ917514 PGV917514 PQR917514 QAN917514 QKJ917514 QUF917514 REB917514 RNX917514 RXT917514 SHP917514 SRL917514 TBH917514 TLD917514 TUZ917514 UEV917514 UOR917514 UYN917514 VIJ917514 VSF917514 WCB917514 WLX917514 WVT917514 L983050 JH983050 TD983050 ACZ983050 AMV983050 AWR983050 BGN983050 BQJ983050 CAF983050 CKB983050 CTX983050 DDT983050 DNP983050 DXL983050 EHH983050 ERD983050 FAZ983050 FKV983050 FUR983050 GEN983050 GOJ983050 GYF983050 HIB983050 HRX983050 IBT983050 ILP983050 IVL983050 JFH983050 JPD983050 JYZ983050 KIV983050 KSR983050 LCN983050 LMJ983050 LWF983050 MGB983050 MPX983050 MZT983050 NJP983050 NTL983050 ODH983050 OND983050 OWZ983050 PGV983050 PQR983050 QAN983050 QKJ983050 QUF983050 REB983050 RNX983050 RXT983050 SHP983050 SRL983050 TBH983050 TLD983050 TUZ983050 UEV983050 UOR983050 UYN983050 VIJ983050 VSF983050 WCB983050 WLX983050 WVT983050 T9 JP9 TL9 ADH9 AND9 AWZ9 BGV9 BQR9 CAN9 CKJ9 CUF9 DEB9 DNX9 DXT9 EHP9 ERL9 FBH9 FLD9 FUZ9 GEV9 GOR9 GYN9 HIJ9 HSF9 ICB9 ILX9 IVT9 JFP9 JPL9 JZH9 KJD9 KSZ9 LCV9 LMR9 LWN9 MGJ9 MQF9 NAB9 NJX9 NTT9 ODP9 ONL9 OXH9 PHD9 PQZ9 QAV9 QKR9 QUN9 REJ9 ROF9 RYB9 SHX9 SRT9 TBP9 TLL9 TVH9 UFD9 UOZ9 UYV9 VIR9 VSN9 WCJ9 WMF9 WWB9 T65546 JP65546 TL65546 ADH65546 AND65546 AWZ65546 BGV65546 BQR65546 CAN65546 CKJ65546 CUF65546 DEB65546 DNX65546 DXT65546 EHP65546 ERL65546 FBH65546 FLD65546 FUZ65546 GEV65546 GOR65546 GYN65546 HIJ65546 HSF65546 ICB65546 ILX65546 IVT65546 JFP65546 JPL65546 JZH65546 KJD65546 KSZ65546 LCV65546 LMR65546 LWN65546 MGJ65546 MQF65546 NAB65546 NJX65546 NTT65546 ODP65546 ONL65546 OXH65546 PHD65546 PQZ65546 QAV65546 QKR65546 QUN65546 REJ65546 ROF65546 RYB65546 SHX65546 SRT65546 TBP65546 TLL65546 TVH65546 UFD65546 UOZ65546 UYV65546 VIR65546 VSN65546 WCJ65546 WMF65546 WWB65546 T131082 JP131082 TL131082 ADH131082 AND131082 AWZ131082 BGV131082 BQR131082 CAN131082 CKJ131082 CUF131082 DEB131082 DNX131082 DXT131082 EHP131082 ERL131082 FBH131082 FLD131082 FUZ131082 GEV131082 GOR131082 GYN131082 HIJ131082 HSF131082 ICB131082 ILX131082 IVT131082 JFP131082 JPL131082 JZH131082 KJD131082 KSZ131082 LCV131082 LMR131082 LWN131082 MGJ131082 MQF131082 NAB131082 NJX131082 NTT131082 ODP131082 ONL131082 OXH131082 PHD131082 PQZ131082 QAV131082 QKR131082 QUN131082 REJ131082 ROF131082 RYB131082 SHX131082 SRT131082 TBP131082 TLL131082 TVH131082 UFD131082 UOZ131082 UYV131082 VIR131082 VSN131082 WCJ131082 WMF131082 WWB131082 T196618 JP196618 TL196618 ADH196618 AND196618 AWZ196618 BGV196618 BQR196618 CAN196618 CKJ196618 CUF196618 DEB196618 DNX196618 DXT196618 EHP196618 ERL196618 FBH196618 FLD196618 FUZ196618 GEV196618 GOR196618 GYN196618 HIJ196618 HSF196618 ICB196618 ILX196618 IVT196618 JFP196618 JPL196618 JZH196618 KJD196618 KSZ196618 LCV196618 LMR196618 LWN196618 MGJ196618 MQF196618 NAB196618 NJX196618 NTT196618 ODP196618 ONL196618 OXH196618 PHD196618 PQZ196618 QAV196618 QKR196618 QUN196618 REJ196618 ROF196618 RYB196618 SHX196618 SRT196618 TBP196618 TLL196618 TVH196618 UFD196618 UOZ196618 UYV196618 VIR196618 VSN196618 WCJ196618 WMF196618 WWB196618 T262154 JP262154 TL262154 ADH262154 AND262154 AWZ262154 BGV262154 BQR262154 CAN262154 CKJ262154 CUF262154 DEB262154 DNX262154 DXT262154 EHP262154 ERL262154 FBH262154 FLD262154 FUZ262154 GEV262154 GOR262154 GYN262154 HIJ262154 HSF262154 ICB262154 ILX262154 IVT262154 JFP262154 JPL262154 JZH262154 KJD262154 KSZ262154 LCV262154 LMR262154 LWN262154 MGJ262154 MQF262154 NAB262154 NJX262154 NTT262154 ODP262154 ONL262154 OXH262154 PHD262154 PQZ262154 QAV262154 QKR262154 QUN262154 REJ262154 ROF262154 RYB262154 SHX262154 SRT262154 TBP262154 TLL262154 TVH262154 UFD262154 UOZ262154 UYV262154 VIR262154 VSN262154 WCJ262154 WMF262154 WWB262154 T327690 JP327690 TL327690 ADH327690 AND327690 AWZ327690 BGV327690 BQR327690 CAN327690 CKJ327690 CUF327690 DEB327690 DNX327690 DXT327690 EHP327690 ERL327690 FBH327690 FLD327690 FUZ327690 GEV327690 GOR327690 GYN327690 HIJ327690 HSF327690 ICB327690 ILX327690 IVT327690 JFP327690 JPL327690 JZH327690 KJD327690 KSZ327690 LCV327690 LMR327690 LWN327690 MGJ327690 MQF327690 NAB327690 NJX327690 NTT327690 ODP327690 ONL327690 OXH327690 PHD327690 PQZ327690 QAV327690 QKR327690 QUN327690 REJ327690 ROF327690 RYB327690 SHX327690 SRT327690 TBP327690 TLL327690 TVH327690 UFD327690 UOZ327690 UYV327690 VIR327690 VSN327690 WCJ327690 WMF327690 WWB327690 T393226 JP393226 TL393226 ADH393226 AND393226 AWZ393226 BGV393226 BQR393226 CAN393226 CKJ393226 CUF393226 DEB393226 DNX393226 DXT393226 EHP393226 ERL393226 FBH393226 FLD393226 FUZ393226 GEV393226 GOR393226 GYN393226 HIJ393226 HSF393226 ICB393226 ILX393226 IVT393226 JFP393226 JPL393226 JZH393226 KJD393226 KSZ393226 LCV393226 LMR393226 LWN393226 MGJ393226 MQF393226 NAB393226 NJX393226 NTT393226 ODP393226 ONL393226 OXH393226 PHD393226 PQZ393226 QAV393226 QKR393226 QUN393226 REJ393226 ROF393226 RYB393226 SHX393226 SRT393226 TBP393226 TLL393226 TVH393226 UFD393226 UOZ393226 UYV393226 VIR393226 VSN393226 WCJ393226 WMF393226 WWB393226 T458762 JP458762 TL458762 ADH458762 AND458762 AWZ458762 BGV458762 BQR458762 CAN458762 CKJ458762 CUF458762 DEB458762 DNX458762 DXT458762 EHP458762 ERL458762 FBH458762 FLD458762 FUZ458762 GEV458762 GOR458762 GYN458762 HIJ458762 HSF458762 ICB458762 ILX458762 IVT458762 JFP458762 JPL458762 JZH458762 KJD458762 KSZ458762 LCV458762 LMR458762 LWN458762 MGJ458762 MQF458762 NAB458762 NJX458762 NTT458762 ODP458762 ONL458762 OXH458762 PHD458762 PQZ458762 QAV458762 QKR458762 QUN458762 REJ458762 ROF458762 RYB458762 SHX458762 SRT458762 TBP458762 TLL458762 TVH458762 UFD458762 UOZ458762 UYV458762 VIR458762 VSN458762 WCJ458762 WMF458762 WWB458762 T524298 JP524298 TL524298 ADH524298 AND524298 AWZ524298 BGV524298 BQR524298 CAN524298 CKJ524298 CUF524298 DEB524298 DNX524298 DXT524298 EHP524298 ERL524298 FBH524298 FLD524298 FUZ524298 GEV524298 GOR524298 GYN524298 HIJ524298 HSF524298 ICB524298 ILX524298 IVT524298 JFP524298 JPL524298 JZH524298 KJD524298 KSZ524298 LCV524298 LMR524298 LWN524298 MGJ524298 MQF524298 NAB524298 NJX524298 NTT524298 ODP524298 ONL524298 OXH524298 PHD524298 PQZ524298 QAV524298 QKR524298 QUN524298 REJ524298 ROF524298 RYB524298 SHX524298 SRT524298 TBP524298 TLL524298 TVH524298 UFD524298 UOZ524298 UYV524298 VIR524298 VSN524298 WCJ524298 WMF524298 WWB524298 T589834 JP589834 TL589834 ADH589834 AND589834 AWZ589834 BGV589834 BQR589834 CAN589834 CKJ589834 CUF589834 DEB589834 DNX589834 DXT589834 EHP589834 ERL589834 FBH589834 FLD589834 FUZ589834 GEV589834 GOR589834 GYN589834 HIJ589834 HSF589834 ICB589834 ILX589834 IVT589834 JFP589834 JPL589834 JZH589834 KJD589834 KSZ589834 LCV589834 LMR589834 LWN589834 MGJ589834 MQF589834 NAB589834 NJX589834 NTT589834 ODP589834 ONL589834 OXH589834 PHD589834 PQZ589834 QAV589834 QKR589834 QUN589834 REJ589834 ROF589834 RYB589834 SHX589834 SRT589834 TBP589834 TLL589834 TVH589834 UFD589834 UOZ589834 UYV589834 VIR589834 VSN589834 WCJ589834 WMF589834 WWB589834 T655370 JP655370 TL655370 ADH655370 AND655370 AWZ655370 BGV655370 BQR655370 CAN655370 CKJ655370 CUF655370 DEB655370 DNX655370 DXT655370 EHP655370 ERL655370 FBH655370 FLD655370 FUZ655370 GEV655370 GOR655370 GYN655370 HIJ655370 HSF655370 ICB655370 ILX655370 IVT655370 JFP655370 JPL655370 JZH655370 KJD655370 KSZ655370 LCV655370 LMR655370 LWN655370 MGJ655370 MQF655370 NAB655370 NJX655370 NTT655370 ODP655370 ONL655370 OXH655370 PHD655370 PQZ655370 QAV655370 QKR655370 QUN655370 REJ655370 ROF655370 RYB655370 SHX655370 SRT655370 TBP655370 TLL655370 TVH655370 UFD655370 UOZ655370 UYV655370 VIR655370 VSN655370 WCJ655370 WMF655370 WWB655370 T720906 JP720906 TL720906 ADH720906 AND720906 AWZ720906 BGV720906 BQR720906 CAN720906 CKJ720906 CUF720906 DEB720906 DNX720906 DXT720906 EHP720906 ERL720906 FBH720906 FLD720906 FUZ720906 GEV720906 GOR720906 GYN720906 HIJ720906 HSF720906 ICB720906 ILX720906 IVT720906 JFP720906 JPL720906 JZH720906 KJD720906 KSZ720906 LCV720906 LMR720906 LWN720906 MGJ720906 MQF720906 NAB720906 NJX720906 NTT720906 ODP720906 ONL720906 OXH720906 PHD720906 PQZ720906 QAV720906 QKR720906 QUN720906 REJ720906 ROF720906 RYB720906 SHX720906 SRT720906 TBP720906 TLL720906 TVH720906 UFD720906 UOZ720906 UYV720906 VIR720906 VSN720906 WCJ720906 WMF720906 WWB720906 T786442 JP786442 TL786442 ADH786442 AND786442 AWZ786442 BGV786442 BQR786442 CAN786442 CKJ786442 CUF786442 DEB786442 DNX786442 DXT786442 EHP786442 ERL786442 FBH786442 FLD786442 FUZ786442 GEV786442 GOR786442 GYN786442 HIJ786442 HSF786442 ICB786442 ILX786442 IVT786442 JFP786442 JPL786442 JZH786442 KJD786442 KSZ786442 LCV786442 LMR786442 LWN786442 MGJ786442 MQF786442 NAB786442 NJX786442 NTT786442 ODP786442 ONL786442 OXH786442 PHD786442 PQZ786442 QAV786442 QKR786442 QUN786442 REJ786442 ROF786442 RYB786442 SHX786442 SRT786442 TBP786442 TLL786442 TVH786442 UFD786442 UOZ786442 UYV786442 VIR786442 VSN786442 WCJ786442 WMF786442 WWB786442 T851978 JP851978 TL851978 ADH851978 AND851978 AWZ851978 BGV851978 BQR851978 CAN851978 CKJ851978 CUF851978 DEB851978 DNX851978 DXT851978 EHP851978 ERL851978 FBH851978 FLD851978 FUZ851978 GEV851978 GOR851978 GYN851978 HIJ851978 HSF851978 ICB851978 ILX851978 IVT851978 JFP851978 JPL851978 JZH851978 KJD851978 KSZ851978 LCV851978 LMR851978 LWN851978 MGJ851978 MQF851978 NAB851978 NJX851978 NTT851978 ODP851978 ONL851978 OXH851978 PHD851978 PQZ851978 QAV851978 QKR851978 QUN851978 REJ851978 ROF851978 RYB851978 SHX851978 SRT851978 TBP851978 TLL851978 TVH851978 UFD851978 UOZ851978 UYV851978 VIR851978 VSN851978 WCJ851978 WMF851978 WWB851978 T917514 JP917514 TL917514 ADH917514 AND917514 AWZ917514 BGV917514 BQR917514 CAN917514 CKJ917514 CUF917514 DEB917514 DNX917514 DXT917514 EHP917514 ERL917514 FBH917514 FLD917514 FUZ917514 GEV917514 GOR917514 GYN917514 HIJ917514 HSF917514 ICB917514 ILX917514 IVT917514 JFP917514 JPL917514 JZH917514 KJD917514 KSZ917514 LCV917514 LMR917514 LWN917514 MGJ917514 MQF917514 NAB917514 NJX917514 NTT917514 ODP917514 ONL917514 OXH917514 PHD917514 PQZ917514 QAV917514 QKR917514 QUN917514 REJ917514 ROF917514 RYB917514 SHX917514 SRT917514 TBP917514 TLL917514 TVH917514 UFD917514 UOZ917514 UYV917514 VIR917514 VSN917514 WCJ917514 WMF917514 WWB917514 T983050 JP983050 TL983050 ADH983050 AND983050 AWZ983050 BGV983050 BQR983050 CAN983050 CKJ983050 CUF983050 DEB983050 DNX983050 DXT983050 EHP983050 ERL983050 FBH983050 FLD983050 FUZ983050 GEV983050 GOR983050 GYN983050 HIJ983050 HSF983050 ICB983050 ILX983050 IVT983050 JFP983050 JPL983050 JZH983050 KJD983050 KSZ983050 LCV983050 LMR983050 LWN983050 MGJ983050 MQF983050 NAB983050 NJX983050 NTT983050 ODP983050 ONL983050 OXH983050 PHD983050 PQZ983050 QAV983050 QKR983050 QUN983050 REJ983050 ROF983050 RYB983050 SHX983050 SRT983050 TBP983050 TLL983050 TVH983050 UFD983050 UOZ983050 UYV983050 VIR983050 VSN983050 WCJ983050 WMF983050 WWB983050 X9 JT9 TP9 ADL9 ANH9 AXD9 BGZ9 BQV9 CAR9 CKN9 CUJ9 DEF9 DOB9 DXX9 EHT9 ERP9 FBL9 FLH9 FVD9 GEZ9 GOV9 GYR9 HIN9 HSJ9 ICF9 IMB9 IVX9 JFT9 JPP9 JZL9 KJH9 KTD9 LCZ9 LMV9 LWR9 MGN9 MQJ9 NAF9 NKB9 NTX9 ODT9 ONP9 OXL9 PHH9 PRD9 QAZ9 QKV9 QUR9 REN9 ROJ9 RYF9 SIB9 SRX9 TBT9 TLP9 TVL9 UFH9 UPD9 UYZ9 VIV9 VSR9 WCN9 WMJ9 WWF9 X65546 JT65546 TP65546 ADL65546 ANH65546 AXD65546 BGZ65546 BQV65546 CAR65546 CKN65546 CUJ65546 DEF65546 DOB65546 DXX65546 EHT65546 ERP65546 FBL65546 FLH65546 FVD65546 GEZ65546 GOV65546 GYR65546 HIN65546 HSJ65546 ICF65546 IMB65546 IVX65546 JFT65546 JPP65546 JZL65546 KJH65546 KTD65546 LCZ65546 LMV65546 LWR65546 MGN65546 MQJ65546 NAF65546 NKB65546 NTX65546 ODT65546 ONP65546 OXL65546 PHH65546 PRD65546 QAZ65546 QKV65546 QUR65546 REN65546 ROJ65546 RYF65546 SIB65546 SRX65546 TBT65546 TLP65546 TVL65546 UFH65546 UPD65546 UYZ65546 VIV65546 VSR65546 WCN65546 WMJ65546 WWF65546 X131082 JT131082 TP131082 ADL131082 ANH131082 AXD131082 BGZ131082 BQV131082 CAR131082 CKN131082 CUJ131082 DEF131082 DOB131082 DXX131082 EHT131082 ERP131082 FBL131082 FLH131082 FVD131082 GEZ131082 GOV131082 GYR131082 HIN131082 HSJ131082 ICF131082 IMB131082 IVX131082 JFT131082 JPP131082 JZL131082 KJH131082 KTD131082 LCZ131082 LMV131082 LWR131082 MGN131082 MQJ131082 NAF131082 NKB131082 NTX131082 ODT131082 ONP131082 OXL131082 PHH131082 PRD131082 QAZ131082 QKV131082 QUR131082 REN131082 ROJ131082 RYF131082 SIB131082 SRX131082 TBT131082 TLP131082 TVL131082 UFH131082 UPD131082 UYZ131082 VIV131082 VSR131082 WCN131082 WMJ131082 WWF131082 X196618 JT196618 TP196618 ADL196618 ANH196618 AXD196618 BGZ196618 BQV196618 CAR196618 CKN196618 CUJ196618 DEF196618 DOB196618 DXX196618 EHT196618 ERP196618 FBL196618 FLH196618 FVD196618 GEZ196618 GOV196618 GYR196618 HIN196618 HSJ196618 ICF196618 IMB196618 IVX196618 JFT196618 JPP196618 JZL196618 KJH196618 KTD196618 LCZ196618 LMV196618 LWR196618 MGN196618 MQJ196618 NAF196618 NKB196618 NTX196618 ODT196618 ONP196618 OXL196618 PHH196618 PRD196618 QAZ196618 QKV196618 QUR196618 REN196618 ROJ196618 RYF196618 SIB196618 SRX196618 TBT196618 TLP196618 TVL196618 UFH196618 UPD196618 UYZ196618 VIV196618 VSR196618 WCN196618 WMJ196618 WWF196618 X262154 JT262154 TP262154 ADL262154 ANH262154 AXD262154 BGZ262154 BQV262154 CAR262154 CKN262154 CUJ262154 DEF262154 DOB262154 DXX262154 EHT262154 ERP262154 FBL262154 FLH262154 FVD262154 GEZ262154 GOV262154 GYR262154 HIN262154 HSJ262154 ICF262154 IMB262154 IVX262154 JFT262154 JPP262154 JZL262154 KJH262154 KTD262154 LCZ262154 LMV262154 LWR262154 MGN262154 MQJ262154 NAF262154 NKB262154 NTX262154 ODT262154 ONP262154 OXL262154 PHH262154 PRD262154 QAZ262154 QKV262154 QUR262154 REN262154 ROJ262154 RYF262154 SIB262154 SRX262154 TBT262154 TLP262154 TVL262154 UFH262154 UPD262154 UYZ262154 VIV262154 VSR262154 WCN262154 WMJ262154 WWF262154 X327690 JT327690 TP327690 ADL327690 ANH327690 AXD327690 BGZ327690 BQV327690 CAR327690 CKN327690 CUJ327690 DEF327690 DOB327690 DXX327690 EHT327690 ERP327690 FBL327690 FLH327690 FVD327690 GEZ327690 GOV327690 GYR327690 HIN327690 HSJ327690 ICF327690 IMB327690 IVX327690 JFT327690 JPP327690 JZL327690 KJH327690 KTD327690 LCZ327690 LMV327690 LWR327690 MGN327690 MQJ327690 NAF327690 NKB327690 NTX327690 ODT327690 ONP327690 OXL327690 PHH327690 PRD327690 QAZ327690 QKV327690 QUR327690 REN327690 ROJ327690 RYF327690 SIB327690 SRX327690 TBT327690 TLP327690 TVL327690 UFH327690 UPD327690 UYZ327690 VIV327690 VSR327690 WCN327690 WMJ327690 WWF327690 X393226 JT393226 TP393226 ADL393226 ANH393226 AXD393226 BGZ393226 BQV393226 CAR393226 CKN393226 CUJ393226 DEF393226 DOB393226 DXX393226 EHT393226 ERP393226 FBL393226 FLH393226 FVD393226 GEZ393226 GOV393226 GYR393226 HIN393226 HSJ393226 ICF393226 IMB393226 IVX393226 JFT393226 JPP393226 JZL393226 KJH393226 KTD393226 LCZ393226 LMV393226 LWR393226 MGN393226 MQJ393226 NAF393226 NKB393226 NTX393226 ODT393226 ONP393226 OXL393226 PHH393226 PRD393226 QAZ393226 QKV393226 QUR393226 REN393226 ROJ393226 RYF393226 SIB393226 SRX393226 TBT393226 TLP393226 TVL393226 UFH393226 UPD393226 UYZ393226 VIV393226 VSR393226 WCN393226 WMJ393226 WWF393226 X458762 JT458762 TP458762 ADL458762 ANH458762 AXD458762 BGZ458762 BQV458762 CAR458762 CKN458762 CUJ458762 DEF458762 DOB458762 DXX458762 EHT458762 ERP458762 FBL458762 FLH458762 FVD458762 GEZ458762 GOV458762 GYR458762 HIN458762 HSJ458762 ICF458762 IMB458762 IVX458762 JFT458762 JPP458762 JZL458762 KJH458762 KTD458762 LCZ458762 LMV458762 LWR458762 MGN458762 MQJ458762 NAF458762 NKB458762 NTX458762 ODT458762 ONP458762 OXL458762 PHH458762 PRD458762 QAZ458762 QKV458762 QUR458762 REN458762 ROJ458762 RYF458762 SIB458762 SRX458762 TBT458762 TLP458762 TVL458762 UFH458762 UPD458762 UYZ458762 VIV458762 VSR458762 WCN458762 WMJ458762 WWF458762 X524298 JT524298 TP524298 ADL524298 ANH524298 AXD524298 BGZ524298 BQV524298 CAR524298 CKN524298 CUJ524298 DEF524298 DOB524298 DXX524298 EHT524298 ERP524298 FBL524298 FLH524298 FVD524298 GEZ524298 GOV524298 GYR524298 HIN524298 HSJ524298 ICF524298 IMB524298 IVX524298 JFT524298 JPP524298 JZL524298 KJH524298 KTD524298 LCZ524298 LMV524298 LWR524298 MGN524298 MQJ524298 NAF524298 NKB524298 NTX524298 ODT524298 ONP524298 OXL524298 PHH524298 PRD524298 QAZ524298 QKV524298 QUR524298 REN524298 ROJ524298 RYF524298 SIB524298 SRX524298 TBT524298 TLP524298 TVL524298 UFH524298 UPD524298 UYZ524298 VIV524298 VSR524298 WCN524298 WMJ524298 WWF524298 X589834 JT589834 TP589834 ADL589834 ANH589834 AXD589834 BGZ589834 BQV589834 CAR589834 CKN589834 CUJ589834 DEF589834 DOB589834 DXX589834 EHT589834 ERP589834 FBL589834 FLH589834 FVD589834 GEZ589834 GOV589834 GYR589834 HIN589834 HSJ589834 ICF589834 IMB589834 IVX589834 JFT589834 JPP589834 JZL589834 KJH589834 KTD589834 LCZ589834 LMV589834 LWR589834 MGN589834 MQJ589834 NAF589834 NKB589834 NTX589834 ODT589834 ONP589834 OXL589834 PHH589834 PRD589834 QAZ589834 QKV589834 QUR589834 REN589834 ROJ589834 RYF589834 SIB589834 SRX589834 TBT589834 TLP589834 TVL589834 UFH589834 UPD589834 UYZ589834 VIV589834 VSR589834 WCN589834 WMJ589834 WWF589834 X655370 JT655370 TP655370 ADL655370 ANH655370 AXD655370 BGZ655370 BQV655370 CAR655370 CKN655370 CUJ655370 DEF655370 DOB655370 DXX655370 EHT655370 ERP655370 FBL655370 FLH655370 FVD655370 GEZ655370 GOV655370 GYR655370 HIN655370 HSJ655370 ICF655370 IMB655370 IVX655370 JFT655370 JPP655370 JZL655370 KJH655370 KTD655370 LCZ655370 LMV655370 LWR655370 MGN655370 MQJ655370 NAF655370 NKB655370 NTX655370 ODT655370 ONP655370 OXL655370 PHH655370 PRD655370 QAZ655370 QKV655370 QUR655370 REN655370 ROJ655370 RYF655370 SIB655370 SRX655370 TBT655370 TLP655370 TVL655370 UFH655370 UPD655370 UYZ655370 VIV655370 VSR655370 WCN655370 WMJ655370 WWF655370 X720906 JT720906 TP720906 ADL720906 ANH720906 AXD720906 BGZ720906 BQV720906 CAR720906 CKN720906 CUJ720906 DEF720906 DOB720906 DXX720906 EHT720906 ERP720906 FBL720906 FLH720906 FVD720906 GEZ720906 GOV720906 GYR720906 HIN720906 HSJ720906 ICF720906 IMB720906 IVX720906 JFT720906 JPP720906 JZL720906 KJH720906 KTD720906 LCZ720906 LMV720906 LWR720906 MGN720906 MQJ720906 NAF720906 NKB720906 NTX720906 ODT720906 ONP720906 OXL720906 PHH720906 PRD720906 QAZ720906 QKV720906 QUR720906 REN720906 ROJ720906 RYF720906 SIB720906 SRX720906 TBT720906 TLP720906 TVL720906 UFH720906 UPD720906 UYZ720906 VIV720906 VSR720906 WCN720906 WMJ720906 WWF720906 X786442 JT786442 TP786442 ADL786442 ANH786442 AXD786442 BGZ786442 BQV786442 CAR786442 CKN786442 CUJ786442 DEF786442 DOB786442 DXX786442 EHT786442 ERP786442 FBL786442 FLH786442 FVD786442 GEZ786442 GOV786442 GYR786442 HIN786442 HSJ786442 ICF786442 IMB786442 IVX786442 JFT786442 JPP786442 JZL786442 KJH786442 KTD786442 LCZ786442 LMV786442 LWR786442 MGN786442 MQJ786442 NAF786442 NKB786442 NTX786442 ODT786442 ONP786442 OXL786442 PHH786442 PRD786442 QAZ786442 QKV786442 QUR786442 REN786442 ROJ786442 RYF786442 SIB786442 SRX786442 TBT786442 TLP786442 TVL786442 UFH786442 UPD786442 UYZ786442 VIV786442 VSR786442 WCN786442 WMJ786442 WWF786442 X851978 JT851978 TP851978 ADL851978 ANH851978 AXD851978 BGZ851978 BQV851978 CAR851978 CKN851978 CUJ851978 DEF851978 DOB851978 DXX851978 EHT851978 ERP851978 FBL851978 FLH851978 FVD851978 GEZ851978 GOV851978 GYR851978 HIN851978 HSJ851978 ICF851978 IMB851978 IVX851978 JFT851978 JPP851978 JZL851978 KJH851978 KTD851978 LCZ851978 LMV851978 LWR851978 MGN851978 MQJ851978 NAF851978 NKB851978 NTX851978 ODT851978 ONP851978 OXL851978 PHH851978 PRD851978 QAZ851978 QKV851978 QUR851978 REN851978 ROJ851978 RYF851978 SIB851978 SRX851978 TBT851978 TLP851978 TVL851978 UFH851978 UPD851978 UYZ851978 VIV851978 VSR851978 WCN851978 WMJ851978 WWF851978 X917514 JT917514 TP917514 ADL917514 ANH917514 AXD917514 BGZ917514 BQV917514 CAR917514 CKN917514 CUJ917514 DEF917514 DOB917514 DXX917514 EHT917514 ERP917514 FBL917514 FLH917514 FVD917514 GEZ917514 GOV917514 GYR917514 HIN917514 HSJ917514 ICF917514 IMB917514 IVX917514 JFT917514 JPP917514 JZL917514 KJH917514 KTD917514 LCZ917514 LMV917514 LWR917514 MGN917514 MQJ917514 NAF917514 NKB917514 NTX917514 ODT917514 ONP917514 OXL917514 PHH917514 PRD917514 QAZ917514 QKV917514 QUR917514 REN917514 ROJ917514 RYF917514 SIB917514 SRX917514 TBT917514 TLP917514 TVL917514 UFH917514 UPD917514 UYZ917514 VIV917514 VSR917514 WCN917514 WMJ917514 WWF917514 X983050 JT983050 TP983050 ADL983050 ANH983050 AXD983050 BGZ983050 BQV983050 CAR983050 CKN983050 CUJ983050 DEF983050 DOB983050 DXX983050 EHT983050 ERP983050 FBL983050 FLH983050 FVD983050 GEZ983050 GOV983050 GYR983050 HIN983050 HSJ983050 ICF983050 IMB983050 IVX983050 JFT983050 JPP983050 JZL983050 KJH983050 KTD983050 LCZ983050 LMV983050 LWR983050 MGN983050 MQJ983050 NAF983050 NKB983050 NTX983050 ODT983050 ONP983050 OXL983050 PHH983050 PRD983050 QAZ983050 QKV983050 QUR983050 REN983050 ROJ983050 RYF983050 SIB983050 SRX983050 TBT983050 TLP983050 TVL983050 UFH983050 UPD983050 UYZ983050 VIV983050 VSR983050 WCN983050 WMJ983050 WWF983050 T14 JP14 TL14 ADH14 AND14 AWZ14 BGV14 BQR14 CAN14 CKJ14 CUF14 DEB14 DNX14 DXT14 EHP14 ERL14 FBH14 FLD14 FUZ14 GEV14 GOR14 GYN14 HIJ14 HSF14 ICB14 ILX14 IVT14 JFP14 JPL14 JZH14 KJD14 KSZ14 LCV14 LMR14 LWN14 MGJ14 MQF14 NAB14 NJX14 NTT14 ODP14 ONL14 OXH14 PHD14 PQZ14 QAV14 QKR14 QUN14 REJ14 ROF14 RYB14 SHX14 SRT14 TBP14 TLL14 TVH14 UFD14 UOZ14 UYV14 VIR14 VSN14 WCJ14 WMF14 WWB14 T65550 JP65550 TL65550 ADH65550 AND65550 AWZ65550 BGV65550 BQR65550 CAN65550 CKJ65550 CUF65550 DEB65550 DNX65550 DXT65550 EHP65550 ERL65550 FBH65550 FLD65550 FUZ65550 GEV65550 GOR65550 GYN65550 HIJ65550 HSF65550 ICB65550 ILX65550 IVT65550 JFP65550 JPL65550 JZH65550 KJD65550 KSZ65550 LCV65550 LMR65550 LWN65550 MGJ65550 MQF65550 NAB65550 NJX65550 NTT65550 ODP65550 ONL65550 OXH65550 PHD65550 PQZ65550 QAV65550 QKR65550 QUN65550 REJ65550 ROF65550 RYB65550 SHX65550 SRT65550 TBP65550 TLL65550 TVH65550 UFD65550 UOZ65550 UYV65550 VIR65550 VSN65550 WCJ65550 WMF65550 WWB65550 T131086 JP131086 TL131086 ADH131086 AND131086 AWZ131086 BGV131086 BQR131086 CAN131086 CKJ131086 CUF131086 DEB131086 DNX131086 DXT131086 EHP131086 ERL131086 FBH131086 FLD131086 FUZ131086 GEV131086 GOR131086 GYN131086 HIJ131086 HSF131086 ICB131086 ILX131086 IVT131086 JFP131086 JPL131086 JZH131086 KJD131086 KSZ131086 LCV131086 LMR131086 LWN131086 MGJ131086 MQF131086 NAB131086 NJX131086 NTT131086 ODP131086 ONL131086 OXH131086 PHD131086 PQZ131086 QAV131086 QKR131086 QUN131086 REJ131086 ROF131086 RYB131086 SHX131086 SRT131086 TBP131086 TLL131086 TVH131086 UFD131086 UOZ131086 UYV131086 VIR131086 VSN131086 WCJ131086 WMF131086 WWB131086 T196622 JP196622 TL196622 ADH196622 AND196622 AWZ196622 BGV196622 BQR196622 CAN196622 CKJ196622 CUF196622 DEB196622 DNX196622 DXT196622 EHP196622 ERL196622 FBH196622 FLD196622 FUZ196622 GEV196622 GOR196622 GYN196622 HIJ196622 HSF196622 ICB196622 ILX196622 IVT196622 JFP196622 JPL196622 JZH196622 KJD196622 KSZ196622 LCV196622 LMR196622 LWN196622 MGJ196622 MQF196622 NAB196622 NJX196622 NTT196622 ODP196622 ONL196622 OXH196622 PHD196622 PQZ196622 QAV196622 QKR196622 QUN196622 REJ196622 ROF196622 RYB196622 SHX196622 SRT196622 TBP196622 TLL196622 TVH196622 UFD196622 UOZ196622 UYV196622 VIR196622 VSN196622 WCJ196622 WMF196622 WWB196622 T262158 JP262158 TL262158 ADH262158 AND262158 AWZ262158 BGV262158 BQR262158 CAN262158 CKJ262158 CUF262158 DEB262158 DNX262158 DXT262158 EHP262158 ERL262158 FBH262158 FLD262158 FUZ262158 GEV262158 GOR262158 GYN262158 HIJ262158 HSF262158 ICB262158 ILX262158 IVT262158 JFP262158 JPL262158 JZH262158 KJD262158 KSZ262158 LCV262158 LMR262158 LWN262158 MGJ262158 MQF262158 NAB262158 NJX262158 NTT262158 ODP262158 ONL262158 OXH262158 PHD262158 PQZ262158 QAV262158 QKR262158 QUN262158 REJ262158 ROF262158 RYB262158 SHX262158 SRT262158 TBP262158 TLL262158 TVH262158 UFD262158 UOZ262158 UYV262158 VIR262158 VSN262158 WCJ262158 WMF262158 WWB262158 T327694 JP327694 TL327694 ADH327694 AND327694 AWZ327694 BGV327694 BQR327694 CAN327694 CKJ327694 CUF327694 DEB327694 DNX327694 DXT327694 EHP327694 ERL327694 FBH327694 FLD327694 FUZ327694 GEV327694 GOR327694 GYN327694 HIJ327694 HSF327694 ICB327694 ILX327694 IVT327694 JFP327694 JPL327694 JZH327694 KJD327694 KSZ327694 LCV327694 LMR327694 LWN327694 MGJ327694 MQF327694 NAB327694 NJX327694 NTT327694 ODP327694 ONL327694 OXH327694 PHD327694 PQZ327694 QAV327694 QKR327694 QUN327694 REJ327694 ROF327694 RYB327694 SHX327694 SRT327694 TBP327694 TLL327694 TVH327694 UFD327694 UOZ327694 UYV327694 VIR327694 VSN327694 WCJ327694 WMF327694 WWB327694 T393230 JP393230 TL393230 ADH393230 AND393230 AWZ393230 BGV393230 BQR393230 CAN393230 CKJ393230 CUF393230 DEB393230 DNX393230 DXT393230 EHP393230 ERL393230 FBH393230 FLD393230 FUZ393230 GEV393230 GOR393230 GYN393230 HIJ393230 HSF393230 ICB393230 ILX393230 IVT393230 JFP393230 JPL393230 JZH393230 KJD393230 KSZ393230 LCV393230 LMR393230 LWN393230 MGJ393230 MQF393230 NAB393230 NJX393230 NTT393230 ODP393230 ONL393230 OXH393230 PHD393230 PQZ393230 QAV393230 QKR393230 QUN393230 REJ393230 ROF393230 RYB393230 SHX393230 SRT393230 TBP393230 TLL393230 TVH393230 UFD393230 UOZ393230 UYV393230 VIR393230 VSN393230 WCJ393230 WMF393230 WWB393230 T458766 JP458766 TL458766 ADH458766 AND458766 AWZ458766 BGV458766 BQR458766 CAN458766 CKJ458766 CUF458766 DEB458766 DNX458766 DXT458766 EHP458766 ERL458766 FBH458766 FLD458766 FUZ458766 GEV458766 GOR458766 GYN458766 HIJ458766 HSF458766 ICB458766 ILX458766 IVT458766 JFP458766 JPL458766 JZH458766 KJD458766 KSZ458766 LCV458766 LMR458766 LWN458766 MGJ458766 MQF458766 NAB458766 NJX458766 NTT458766 ODP458766 ONL458766 OXH458766 PHD458766 PQZ458766 QAV458766 QKR458766 QUN458766 REJ458766 ROF458766 RYB458766 SHX458766 SRT458766 TBP458766 TLL458766 TVH458766 UFD458766 UOZ458766 UYV458766 VIR458766 VSN458766 WCJ458766 WMF458766 WWB458766 T524302 JP524302 TL524302 ADH524302 AND524302 AWZ524302 BGV524302 BQR524302 CAN524302 CKJ524302 CUF524302 DEB524302 DNX524302 DXT524302 EHP524302 ERL524302 FBH524302 FLD524302 FUZ524302 GEV524302 GOR524302 GYN524302 HIJ524302 HSF524302 ICB524302 ILX524302 IVT524302 JFP524302 JPL524302 JZH524302 KJD524302 KSZ524302 LCV524302 LMR524302 LWN524302 MGJ524302 MQF524302 NAB524302 NJX524302 NTT524302 ODP524302 ONL524302 OXH524302 PHD524302 PQZ524302 QAV524302 QKR524302 QUN524302 REJ524302 ROF524302 RYB524302 SHX524302 SRT524302 TBP524302 TLL524302 TVH524302 UFD524302 UOZ524302 UYV524302 VIR524302 VSN524302 WCJ524302 WMF524302 WWB524302 T589838 JP589838 TL589838 ADH589838 AND589838 AWZ589838 BGV589838 BQR589838 CAN589838 CKJ589838 CUF589838 DEB589838 DNX589838 DXT589838 EHP589838 ERL589838 FBH589838 FLD589838 FUZ589838 GEV589838 GOR589838 GYN589838 HIJ589838 HSF589838 ICB589838 ILX589838 IVT589838 JFP589838 JPL589838 JZH589838 KJD589838 KSZ589838 LCV589838 LMR589838 LWN589838 MGJ589838 MQF589838 NAB589838 NJX589838 NTT589838 ODP589838 ONL589838 OXH589838 PHD589838 PQZ589838 QAV589838 QKR589838 QUN589838 REJ589838 ROF589838 RYB589838 SHX589838 SRT589838 TBP589838 TLL589838 TVH589838 UFD589838 UOZ589838 UYV589838 VIR589838 VSN589838 WCJ589838 WMF589838 WWB589838 T655374 JP655374 TL655374 ADH655374 AND655374 AWZ655374 BGV655374 BQR655374 CAN655374 CKJ655374 CUF655374 DEB655374 DNX655374 DXT655374 EHP655374 ERL655374 FBH655374 FLD655374 FUZ655374 GEV655374 GOR655374 GYN655374 HIJ655374 HSF655374 ICB655374 ILX655374 IVT655374 JFP655374 JPL655374 JZH655374 KJD655374 KSZ655374 LCV655374 LMR655374 LWN655374 MGJ655374 MQF655374 NAB655374 NJX655374 NTT655374 ODP655374 ONL655374 OXH655374 PHD655374 PQZ655374 QAV655374 QKR655374 QUN655374 REJ655374 ROF655374 RYB655374 SHX655374 SRT655374 TBP655374 TLL655374 TVH655374 UFD655374 UOZ655374 UYV655374 VIR655374 VSN655374 WCJ655374 WMF655374 WWB655374 T720910 JP720910 TL720910 ADH720910 AND720910 AWZ720910 BGV720910 BQR720910 CAN720910 CKJ720910 CUF720910 DEB720910 DNX720910 DXT720910 EHP720910 ERL720910 FBH720910 FLD720910 FUZ720910 GEV720910 GOR720910 GYN720910 HIJ720910 HSF720910 ICB720910 ILX720910 IVT720910 JFP720910 JPL720910 JZH720910 KJD720910 KSZ720910 LCV720910 LMR720910 LWN720910 MGJ720910 MQF720910 NAB720910 NJX720910 NTT720910 ODP720910 ONL720910 OXH720910 PHD720910 PQZ720910 QAV720910 QKR720910 QUN720910 REJ720910 ROF720910 RYB720910 SHX720910 SRT720910 TBP720910 TLL720910 TVH720910 UFD720910 UOZ720910 UYV720910 VIR720910 VSN720910 WCJ720910 WMF720910 WWB720910 T786446 JP786446 TL786446 ADH786446 AND786446 AWZ786446 BGV786446 BQR786446 CAN786446 CKJ786446 CUF786446 DEB786446 DNX786446 DXT786446 EHP786446 ERL786446 FBH786446 FLD786446 FUZ786446 GEV786446 GOR786446 GYN786446 HIJ786446 HSF786446 ICB786446 ILX786446 IVT786446 JFP786446 JPL786446 JZH786446 KJD786446 KSZ786446 LCV786446 LMR786446 LWN786446 MGJ786446 MQF786446 NAB786446 NJX786446 NTT786446 ODP786446 ONL786446 OXH786446 PHD786446 PQZ786446 QAV786446 QKR786446 QUN786446 REJ786446 ROF786446 RYB786446 SHX786446 SRT786446 TBP786446 TLL786446 TVH786446 UFD786446 UOZ786446 UYV786446 VIR786446 VSN786446 WCJ786446 WMF786446 WWB786446 T851982 JP851982 TL851982 ADH851982 AND851982 AWZ851982 BGV851982 BQR851982 CAN851982 CKJ851982 CUF851982 DEB851982 DNX851982 DXT851982 EHP851982 ERL851982 FBH851982 FLD851982 FUZ851982 GEV851982 GOR851982 GYN851982 HIJ851982 HSF851982 ICB851982 ILX851982 IVT851982 JFP851982 JPL851982 JZH851982 KJD851982 KSZ851982 LCV851982 LMR851982 LWN851982 MGJ851982 MQF851982 NAB851982 NJX851982 NTT851982 ODP851982 ONL851982 OXH851982 PHD851982 PQZ851982 QAV851982 QKR851982 QUN851982 REJ851982 ROF851982 RYB851982 SHX851982 SRT851982 TBP851982 TLL851982 TVH851982 UFD851982 UOZ851982 UYV851982 VIR851982 VSN851982 WCJ851982 WMF851982 WWB851982 T917518 JP917518 TL917518 ADH917518 AND917518 AWZ917518 BGV917518 BQR917518 CAN917518 CKJ917518 CUF917518 DEB917518 DNX917518 DXT917518 EHP917518 ERL917518 FBH917518 FLD917518 FUZ917518 GEV917518 GOR917518 GYN917518 HIJ917518 HSF917518 ICB917518 ILX917518 IVT917518 JFP917518 JPL917518 JZH917518 KJD917518 KSZ917518 LCV917518 LMR917518 LWN917518 MGJ917518 MQF917518 NAB917518 NJX917518 NTT917518 ODP917518 ONL917518 OXH917518 PHD917518 PQZ917518 QAV917518 QKR917518 QUN917518 REJ917518 ROF917518 RYB917518 SHX917518 SRT917518 TBP917518 TLL917518 TVH917518 UFD917518 UOZ917518 UYV917518 VIR917518 VSN917518 WCJ917518 WMF917518 WWB917518 T983054 JP983054 TL983054 ADH983054 AND983054 AWZ983054 BGV983054 BQR983054 CAN983054 CKJ983054 CUF983054 DEB983054 DNX983054 DXT983054 EHP983054 ERL983054 FBH983054 FLD983054 FUZ983054 GEV983054 GOR983054 GYN983054 HIJ983054 HSF983054 ICB983054 ILX983054 IVT983054 JFP983054 JPL983054 JZH983054 KJD983054 KSZ983054 LCV983054 LMR983054 LWN983054 MGJ983054 MQF983054 NAB983054 NJX983054 NTT983054 ODP983054 ONL983054 OXH983054 PHD983054 PQZ983054 QAV983054 QKR983054 QUN983054 REJ983054 ROF983054 RYB983054 SHX983054 SRT983054 TBP983054 TLL983054 TVH983054 UFD983054 UOZ983054 UYV983054 VIR983054 VSN983054 WCJ983054 WMF983054 WWB983054 X4 JT4 TP4 ADL4 ANH4 AXD4 BGZ4 BQV4 CAR4 CKN4 CUJ4 DEF4 DOB4 DXX4 EHT4 ERP4 FBL4 FLH4 FVD4 GEZ4 GOV4 GYR4 HIN4 HSJ4 ICF4 IMB4 IVX4 JFT4 JPP4 JZL4 KJH4 KTD4 LCZ4 LMV4 LWR4 MGN4 MQJ4 NAF4 NKB4 NTX4 ODT4 ONP4 OXL4 PHH4 PRD4 QAZ4 QKV4 QUR4 REN4 ROJ4 RYF4 SIB4 SRX4 TBT4 TLP4 TVL4 UFH4 UPD4 UYZ4 VIV4 VSR4 WCN4 WMJ4 WWF4 X65542 JT65542 TP65542 ADL65542 ANH65542 AXD65542 BGZ65542 BQV65542 CAR65542 CKN65542 CUJ65542 DEF65542 DOB65542 DXX65542 EHT65542 ERP65542 FBL65542 FLH65542 FVD65542 GEZ65542 GOV65542 GYR65542 HIN65542 HSJ65542 ICF65542 IMB65542 IVX65542 JFT65542 JPP65542 JZL65542 KJH65542 KTD65542 LCZ65542 LMV65542 LWR65542 MGN65542 MQJ65542 NAF65542 NKB65542 NTX65542 ODT65542 ONP65542 OXL65542 PHH65542 PRD65542 QAZ65542 QKV65542 QUR65542 REN65542 ROJ65542 RYF65542 SIB65542 SRX65542 TBT65542 TLP65542 TVL65542 UFH65542 UPD65542 UYZ65542 VIV65542 VSR65542 WCN65542 WMJ65542 WWF65542 X131078 JT131078 TP131078 ADL131078 ANH131078 AXD131078 BGZ131078 BQV131078 CAR131078 CKN131078 CUJ131078 DEF131078 DOB131078 DXX131078 EHT131078 ERP131078 FBL131078 FLH131078 FVD131078 GEZ131078 GOV131078 GYR131078 HIN131078 HSJ131078 ICF131078 IMB131078 IVX131078 JFT131078 JPP131078 JZL131078 KJH131078 KTD131078 LCZ131078 LMV131078 LWR131078 MGN131078 MQJ131078 NAF131078 NKB131078 NTX131078 ODT131078 ONP131078 OXL131078 PHH131078 PRD131078 QAZ131078 QKV131078 QUR131078 REN131078 ROJ131078 RYF131078 SIB131078 SRX131078 TBT131078 TLP131078 TVL131078 UFH131078 UPD131078 UYZ131078 VIV131078 VSR131078 WCN131078 WMJ131078 WWF131078 X196614 JT196614 TP196614 ADL196614 ANH196614 AXD196614 BGZ196614 BQV196614 CAR196614 CKN196614 CUJ196614 DEF196614 DOB196614 DXX196614 EHT196614 ERP196614 FBL196614 FLH196614 FVD196614 GEZ196614 GOV196614 GYR196614 HIN196614 HSJ196614 ICF196614 IMB196614 IVX196614 JFT196614 JPP196614 JZL196614 KJH196614 KTD196614 LCZ196614 LMV196614 LWR196614 MGN196614 MQJ196614 NAF196614 NKB196614 NTX196614 ODT196614 ONP196614 OXL196614 PHH196614 PRD196614 QAZ196614 QKV196614 QUR196614 REN196614 ROJ196614 RYF196614 SIB196614 SRX196614 TBT196614 TLP196614 TVL196614 UFH196614 UPD196614 UYZ196614 VIV196614 VSR196614 WCN196614 WMJ196614 WWF196614 X262150 JT262150 TP262150 ADL262150 ANH262150 AXD262150 BGZ262150 BQV262150 CAR262150 CKN262150 CUJ262150 DEF262150 DOB262150 DXX262150 EHT262150 ERP262150 FBL262150 FLH262150 FVD262150 GEZ262150 GOV262150 GYR262150 HIN262150 HSJ262150 ICF262150 IMB262150 IVX262150 JFT262150 JPP262150 JZL262150 KJH262150 KTD262150 LCZ262150 LMV262150 LWR262150 MGN262150 MQJ262150 NAF262150 NKB262150 NTX262150 ODT262150 ONP262150 OXL262150 PHH262150 PRD262150 QAZ262150 QKV262150 QUR262150 REN262150 ROJ262150 RYF262150 SIB262150 SRX262150 TBT262150 TLP262150 TVL262150 UFH262150 UPD262150 UYZ262150 VIV262150 VSR262150 WCN262150 WMJ262150 WWF262150 X327686 JT327686 TP327686 ADL327686 ANH327686 AXD327686 BGZ327686 BQV327686 CAR327686 CKN327686 CUJ327686 DEF327686 DOB327686 DXX327686 EHT327686 ERP327686 FBL327686 FLH327686 FVD327686 GEZ327686 GOV327686 GYR327686 HIN327686 HSJ327686 ICF327686 IMB327686 IVX327686 JFT327686 JPP327686 JZL327686 KJH327686 KTD327686 LCZ327686 LMV327686 LWR327686 MGN327686 MQJ327686 NAF327686 NKB327686 NTX327686 ODT327686 ONP327686 OXL327686 PHH327686 PRD327686 QAZ327686 QKV327686 QUR327686 REN327686 ROJ327686 RYF327686 SIB327686 SRX327686 TBT327686 TLP327686 TVL327686 UFH327686 UPD327686 UYZ327686 VIV327686 VSR327686 WCN327686 WMJ327686 WWF327686 X393222 JT393222 TP393222 ADL393222 ANH393222 AXD393222 BGZ393222 BQV393222 CAR393222 CKN393222 CUJ393222 DEF393222 DOB393222 DXX393222 EHT393222 ERP393222 FBL393222 FLH393222 FVD393222 GEZ393222 GOV393222 GYR393222 HIN393222 HSJ393222 ICF393222 IMB393222 IVX393222 JFT393222 JPP393222 JZL393222 KJH393222 KTD393222 LCZ393222 LMV393222 LWR393222 MGN393222 MQJ393222 NAF393222 NKB393222 NTX393222 ODT393222 ONP393222 OXL393222 PHH393222 PRD393222 QAZ393222 QKV393222 QUR393222 REN393222 ROJ393222 RYF393222 SIB393222 SRX393222 TBT393222 TLP393222 TVL393222 UFH393222 UPD393222 UYZ393222 VIV393222 VSR393222 WCN393222 WMJ393222 WWF393222 X458758 JT458758 TP458758 ADL458758 ANH458758 AXD458758 BGZ458758 BQV458758 CAR458758 CKN458758 CUJ458758 DEF458758 DOB458758 DXX458758 EHT458758 ERP458758 FBL458758 FLH458758 FVD458758 GEZ458758 GOV458758 GYR458758 HIN458758 HSJ458758 ICF458758 IMB458758 IVX458758 JFT458758 JPP458758 JZL458758 KJH458758 KTD458758 LCZ458758 LMV458758 LWR458758 MGN458758 MQJ458758 NAF458758 NKB458758 NTX458758 ODT458758 ONP458758 OXL458758 PHH458758 PRD458758 QAZ458758 QKV458758 QUR458758 REN458758 ROJ458758 RYF458758 SIB458758 SRX458758 TBT458758 TLP458758 TVL458758 UFH458758 UPD458758 UYZ458758 VIV458758 VSR458758 WCN458758 WMJ458758 WWF458758 X524294 JT524294 TP524294 ADL524294 ANH524294 AXD524294 BGZ524294 BQV524294 CAR524294 CKN524294 CUJ524294 DEF524294 DOB524294 DXX524294 EHT524294 ERP524294 FBL524294 FLH524294 FVD524294 GEZ524294 GOV524294 GYR524294 HIN524294 HSJ524294 ICF524294 IMB524294 IVX524294 JFT524294 JPP524294 JZL524294 KJH524294 KTD524294 LCZ524294 LMV524294 LWR524294 MGN524294 MQJ524294 NAF524294 NKB524294 NTX524294 ODT524294 ONP524294 OXL524294 PHH524294 PRD524294 QAZ524294 QKV524294 QUR524294 REN524294 ROJ524294 RYF524294 SIB524294 SRX524294 TBT524294 TLP524294 TVL524294 UFH524294 UPD524294 UYZ524294 VIV524294 VSR524294 WCN524294 WMJ524294 WWF524294 X589830 JT589830 TP589830 ADL589830 ANH589830 AXD589830 BGZ589830 BQV589830 CAR589830 CKN589830 CUJ589830 DEF589830 DOB589830 DXX589830 EHT589830 ERP589830 FBL589830 FLH589830 FVD589830 GEZ589830 GOV589830 GYR589830 HIN589830 HSJ589830 ICF589830 IMB589830 IVX589830 JFT589830 JPP589830 JZL589830 KJH589830 KTD589830 LCZ589830 LMV589830 LWR589830 MGN589830 MQJ589830 NAF589830 NKB589830 NTX589830 ODT589830 ONP589830 OXL589830 PHH589830 PRD589830 QAZ589830 QKV589830 QUR589830 REN589830 ROJ589830 RYF589830 SIB589830 SRX589830 TBT589830 TLP589830 TVL589830 UFH589830 UPD589830 UYZ589830 VIV589830 VSR589830 WCN589830 WMJ589830 WWF589830 X655366 JT655366 TP655366 ADL655366 ANH655366 AXD655366 BGZ655366 BQV655366 CAR655366 CKN655366 CUJ655366 DEF655366 DOB655366 DXX655366 EHT655366 ERP655366 FBL655366 FLH655366 FVD655366 GEZ655366 GOV655366 GYR655366 HIN655366 HSJ655366 ICF655366 IMB655366 IVX655366 JFT655366 JPP655366 JZL655366 KJH655366 KTD655366 LCZ655366 LMV655366 LWR655366 MGN655366 MQJ655366 NAF655366 NKB655366 NTX655366 ODT655366 ONP655366 OXL655366 PHH655366 PRD655366 QAZ655366 QKV655366 QUR655366 REN655366 ROJ655366 RYF655366 SIB655366 SRX655366 TBT655366 TLP655366 TVL655366 UFH655366 UPD655366 UYZ655366 VIV655366 VSR655366 WCN655366 WMJ655366 WWF655366 X720902 JT720902 TP720902 ADL720902 ANH720902 AXD720902 BGZ720902 BQV720902 CAR720902 CKN720902 CUJ720902 DEF720902 DOB720902 DXX720902 EHT720902 ERP720902 FBL720902 FLH720902 FVD720902 GEZ720902 GOV720902 GYR720902 HIN720902 HSJ720902 ICF720902 IMB720902 IVX720902 JFT720902 JPP720902 JZL720902 KJH720902 KTD720902 LCZ720902 LMV720902 LWR720902 MGN720902 MQJ720902 NAF720902 NKB720902 NTX720902 ODT720902 ONP720902 OXL720902 PHH720902 PRD720902 QAZ720902 QKV720902 QUR720902 REN720902 ROJ720902 RYF720902 SIB720902 SRX720902 TBT720902 TLP720902 TVL720902 UFH720902 UPD720902 UYZ720902 VIV720902 VSR720902 WCN720902 WMJ720902 WWF720902 X786438 JT786438 TP786438 ADL786438 ANH786438 AXD786438 BGZ786438 BQV786438 CAR786438 CKN786438 CUJ786438 DEF786438 DOB786438 DXX786438 EHT786438 ERP786438 FBL786438 FLH786438 FVD786438 GEZ786438 GOV786438 GYR786438 HIN786438 HSJ786438 ICF786438 IMB786438 IVX786438 JFT786438 JPP786438 JZL786438 KJH786438 KTD786438 LCZ786438 LMV786438 LWR786438 MGN786438 MQJ786438 NAF786438 NKB786438 NTX786438 ODT786438 ONP786438 OXL786438 PHH786438 PRD786438 QAZ786438 QKV786438 QUR786438 REN786438 ROJ786438 RYF786438 SIB786438 SRX786438 TBT786438 TLP786438 TVL786438 UFH786438 UPD786438 UYZ786438 VIV786438 VSR786438 WCN786438 WMJ786438 WWF786438 X851974 JT851974 TP851974 ADL851974 ANH851974 AXD851974 BGZ851974 BQV851974 CAR851974 CKN851974 CUJ851974 DEF851974 DOB851974 DXX851974 EHT851974 ERP851974 FBL851974 FLH851974 FVD851974 GEZ851974 GOV851974 GYR851974 HIN851974 HSJ851974 ICF851974 IMB851974 IVX851974 JFT851974 JPP851974 JZL851974 KJH851974 KTD851974 LCZ851974 LMV851974 LWR851974 MGN851974 MQJ851974 NAF851974 NKB851974 NTX851974 ODT851974 ONP851974 OXL851974 PHH851974 PRD851974 QAZ851974 QKV851974 QUR851974 REN851974 ROJ851974 RYF851974 SIB851974 SRX851974 TBT851974 TLP851974 TVL851974 UFH851974 UPD851974 UYZ851974 VIV851974 VSR851974 WCN851974 WMJ851974 WWF851974 X917510 JT917510 TP917510 ADL917510 ANH917510 AXD917510 BGZ917510 BQV917510 CAR917510 CKN917510 CUJ917510 DEF917510 DOB917510 DXX917510 EHT917510 ERP917510 FBL917510 FLH917510 FVD917510 GEZ917510 GOV917510 GYR917510 HIN917510 HSJ917510 ICF917510 IMB917510 IVX917510 JFT917510 JPP917510 JZL917510 KJH917510 KTD917510 LCZ917510 LMV917510 LWR917510 MGN917510 MQJ917510 NAF917510 NKB917510 NTX917510 ODT917510 ONP917510 OXL917510 PHH917510 PRD917510 QAZ917510 QKV917510 QUR917510 REN917510 ROJ917510 RYF917510 SIB917510 SRX917510 TBT917510 TLP917510 TVL917510 UFH917510 UPD917510 UYZ917510 VIV917510 VSR917510 WCN917510 WMJ917510 WWF917510 X983046 JT983046 TP983046 ADL983046 ANH983046 AXD983046 BGZ983046 BQV983046 CAR983046 CKN983046 CUJ983046 DEF983046 DOB983046 DXX983046 EHT983046 ERP983046 FBL983046 FLH983046 FVD983046 GEZ983046 GOV983046 GYR983046 HIN983046 HSJ983046 ICF983046 IMB983046 IVX983046 JFT983046 JPP983046 JZL983046 KJH983046 KTD983046 LCZ983046 LMV983046 LWR983046 MGN983046 MQJ983046 NAF983046 NKB983046 NTX983046 ODT983046 ONP983046 OXL983046 PHH983046 PRD983046 QAZ983046 QKV983046 QUR983046 REN983046 ROJ983046 RYF983046 SIB983046 SRX983046 TBT983046 TLP983046 TVL983046 UFH983046 UPD983046 UYZ983046 VIV983046 VSR983046 WCN983046 WMJ983046 WWF983046 P9 JL9 TH9 ADD9 AMZ9 AWV9 BGR9 BQN9 CAJ9 CKF9 CUB9 DDX9 DNT9 DXP9 EHL9 ERH9 FBD9 FKZ9 FUV9 GER9 GON9 GYJ9 HIF9 HSB9 IBX9 ILT9 IVP9 JFL9 JPH9 JZD9 KIZ9 KSV9 LCR9 LMN9 LWJ9 MGF9 MQB9 MZX9 NJT9 NTP9 ODL9 ONH9 OXD9 PGZ9 PQV9 QAR9 QKN9 QUJ9 REF9 ROB9 RXX9 SHT9 SRP9 TBL9 TLH9 TVD9 UEZ9 UOV9 UYR9 VIN9 VSJ9 WCF9 WMB9 WVX9 P65546 JL65546 TH65546 ADD65546 AMZ65546 AWV65546 BGR65546 BQN65546 CAJ65546 CKF65546 CUB65546 DDX65546 DNT65546 DXP65546 EHL65546 ERH65546 FBD65546 FKZ65546 FUV65546 GER65546 GON65546 GYJ65546 HIF65546 HSB65546 IBX65546 ILT65546 IVP65546 JFL65546 JPH65546 JZD65546 KIZ65546 KSV65546 LCR65546 LMN65546 LWJ65546 MGF65546 MQB65546 MZX65546 NJT65546 NTP65546 ODL65546 ONH65546 OXD65546 PGZ65546 PQV65546 QAR65546 QKN65546 QUJ65546 REF65546 ROB65546 RXX65546 SHT65546 SRP65546 TBL65546 TLH65546 TVD65546 UEZ65546 UOV65546 UYR65546 VIN65546 VSJ65546 WCF65546 WMB65546 WVX65546 P131082 JL131082 TH131082 ADD131082 AMZ131082 AWV131082 BGR131082 BQN131082 CAJ131082 CKF131082 CUB131082 DDX131082 DNT131082 DXP131082 EHL131082 ERH131082 FBD131082 FKZ131082 FUV131082 GER131082 GON131082 GYJ131082 HIF131082 HSB131082 IBX131082 ILT131082 IVP131082 JFL131082 JPH131082 JZD131082 KIZ131082 KSV131082 LCR131082 LMN131082 LWJ131082 MGF131082 MQB131082 MZX131082 NJT131082 NTP131082 ODL131082 ONH131082 OXD131082 PGZ131082 PQV131082 QAR131082 QKN131082 QUJ131082 REF131082 ROB131082 RXX131082 SHT131082 SRP131082 TBL131082 TLH131082 TVD131082 UEZ131082 UOV131082 UYR131082 VIN131082 VSJ131082 WCF131082 WMB131082 WVX131082 P196618 JL196618 TH196618 ADD196618 AMZ196618 AWV196618 BGR196618 BQN196618 CAJ196618 CKF196618 CUB196618 DDX196618 DNT196618 DXP196618 EHL196618 ERH196618 FBD196618 FKZ196618 FUV196618 GER196618 GON196618 GYJ196618 HIF196618 HSB196618 IBX196618 ILT196618 IVP196618 JFL196618 JPH196618 JZD196618 KIZ196618 KSV196618 LCR196618 LMN196618 LWJ196618 MGF196618 MQB196618 MZX196618 NJT196618 NTP196618 ODL196618 ONH196618 OXD196618 PGZ196618 PQV196618 QAR196618 QKN196618 QUJ196618 REF196618 ROB196618 RXX196618 SHT196618 SRP196618 TBL196618 TLH196618 TVD196618 UEZ196618 UOV196618 UYR196618 VIN196618 VSJ196618 WCF196618 WMB196618 WVX196618 P262154 JL262154 TH262154 ADD262154 AMZ262154 AWV262154 BGR262154 BQN262154 CAJ262154 CKF262154 CUB262154 DDX262154 DNT262154 DXP262154 EHL262154 ERH262154 FBD262154 FKZ262154 FUV262154 GER262154 GON262154 GYJ262154 HIF262154 HSB262154 IBX262154 ILT262154 IVP262154 JFL262154 JPH262154 JZD262154 KIZ262154 KSV262154 LCR262154 LMN262154 LWJ262154 MGF262154 MQB262154 MZX262154 NJT262154 NTP262154 ODL262154 ONH262154 OXD262154 PGZ262154 PQV262154 QAR262154 QKN262154 QUJ262154 REF262154 ROB262154 RXX262154 SHT262154 SRP262154 TBL262154 TLH262154 TVD262154 UEZ262154 UOV262154 UYR262154 VIN262154 VSJ262154 WCF262154 WMB262154 WVX262154 P327690 JL327690 TH327690 ADD327690 AMZ327690 AWV327690 BGR327690 BQN327690 CAJ327690 CKF327690 CUB327690 DDX327690 DNT327690 DXP327690 EHL327690 ERH327690 FBD327690 FKZ327690 FUV327690 GER327690 GON327690 GYJ327690 HIF327690 HSB327690 IBX327690 ILT327690 IVP327690 JFL327690 JPH327690 JZD327690 KIZ327690 KSV327690 LCR327690 LMN327690 LWJ327690 MGF327690 MQB327690 MZX327690 NJT327690 NTP327690 ODL327690 ONH327690 OXD327690 PGZ327690 PQV327690 QAR327690 QKN327690 QUJ327690 REF327690 ROB327690 RXX327690 SHT327690 SRP327690 TBL327690 TLH327690 TVD327690 UEZ327690 UOV327690 UYR327690 VIN327690 VSJ327690 WCF327690 WMB327690 WVX327690 P393226 JL393226 TH393226 ADD393226 AMZ393226 AWV393226 BGR393226 BQN393226 CAJ393226 CKF393226 CUB393226 DDX393226 DNT393226 DXP393226 EHL393226 ERH393226 FBD393226 FKZ393226 FUV393226 GER393226 GON393226 GYJ393226 HIF393226 HSB393226 IBX393226 ILT393226 IVP393226 JFL393226 JPH393226 JZD393226 KIZ393226 KSV393226 LCR393226 LMN393226 LWJ393226 MGF393226 MQB393226 MZX393226 NJT393226 NTP393226 ODL393226 ONH393226 OXD393226 PGZ393226 PQV393226 QAR393226 QKN393226 QUJ393226 REF393226 ROB393226 RXX393226 SHT393226 SRP393226 TBL393226 TLH393226 TVD393226 UEZ393226 UOV393226 UYR393226 VIN393226 VSJ393226 WCF393226 WMB393226 WVX393226 P458762 JL458762 TH458762 ADD458762 AMZ458762 AWV458762 BGR458762 BQN458762 CAJ458762 CKF458762 CUB458762 DDX458762 DNT458762 DXP458762 EHL458762 ERH458762 FBD458762 FKZ458762 FUV458762 GER458762 GON458762 GYJ458762 HIF458762 HSB458762 IBX458762 ILT458762 IVP458762 JFL458762 JPH458762 JZD458762 KIZ458762 KSV458762 LCR458762 LMN458762 LWJ458762 MGF458762 MQB458762 MZX458762 NJT458762 NTP458762 ODL458762 ONH458762 OXD458762 PGZ458762 PQV458762 QAR458762 QKN458762 QUJ458762 REF458762 ROB458762 RXX458762 SHT458762 SRP458762 TBL458762 TLH458762 TVD458762 UEZ458762 UOV458762 UYR458762 VIN458762 VSJ458762 WCF458762 WMB458762 WVX458762 P524298 JL524298 TH524298 ADD524298 AMZ524298 AWV524298 BGR524298 BQN524298 CAJ524298 CKF524298 CUB524298 DDX524298 DNT524298 DXP524298 EHL524298 ERH524298 FBD524298 FKZ524298 FUV524298 GER524298 GON524298 GYJ524298 HIF524298 HSB524298 IBX524298 ILT524298 IVP524298 JFL524298 JPH524298 JZD524298 KIZ524298 KSV524298 LCR524298 LMN524298 LWJ524298 MGF524298 MQB524298 MZX524298 NJT524298 NTP524298 ODL524298 ONH524298 OXD524298 PGZ524298 PQV524298 QAR524298 QKN524298 QUJ524298 REF524298 ROB524298 RXX524298 SHT524298 SRP524298 TBL524298 TLH524298 TVD524298 UEZ524298 UOV524298 UYR524298 VIN524298 VSJ524298 WCF524298 WMB524298 WVX524298 P589834 JL589834 TH589834 ADD589834 AMZ589834 AWV589834 BGR589834 BQN589834 CAJ589834 CKF589834 CUB589834 DDX589834 DNT589834 DXP589834 EHL589834 ERH589834 FBD589834 FKZ589834 FUV589834 GER589834 GON589834 GYJ589834 HIF589834 HSB589834 IBX589834 ILT589834 IVP589834 JFL589834 JPH589834 JZD589834 KIZ589834 KSV589834 LCR589834 LMN589834 LWJ589834 MGF589834 MQB589834 MZX589834 NJT589834 NTP589834 ODL589834 ONH589834 OXD589834 PGZ589834 PQV589834 QAR589834 QKN589834 QUJ589834 REF589834 ROB589834 RXX589834 SHT589834 SRP589834 TBL589834 TLH589834 TVD589834 UEZ589834 UOV589834 UYR589834 VIN589834 VSJ589834 WCF589834 WMB589834 WVX589834 P655370 JL655370 TH655370 ADD655370 AMZ655370 AWV655370 BGR655370 BQN655370 CAJ655370 CKF655370 CUB655370 DDX655370 DNT655370 DXP655370 EHL655370 ERH655370 FBD655370 FKZ655370 FUV655370 GER655370 GON655370 GYJ655370 HIF655370 HSB655370 IBX655370 ILT655370 IVP655370 JFL655370 JPH655370 JZD655370 KIZ655370 KSV655370 LCR655370 LMN655370 LWJ655370 MGF655370 MQB655370 MZX655370 NJT655370 NTP655370 ODL655370 ONH655370 OXD655370 PGZ655370 PQV655370 QAR655370 QKN655370 QUJ655370 REF655370 ROB655370 RXX655370 SHT655370 SRP655370 TBL655370 TLH655370 TVD655370 UEZ655370 UOV655370 UYR655370 VIN655370 VSJ655370 WCF655370 WMB655370 WVX655370 P720906 JL720906 TH720906 ADD720906 AMZ720906 AWV720906 BGR720906 BQN720906 CAJ720906 CKF720906 CUB720906 DDX720906 DNT720906 DXP720906 EHL720906 ERH720906 FBD720906 FKZ720906 FUV720906 GER720906 GON720906 GYJ720906 HIF720906 HSB720906 IBX720906 ILT720906 IVP720906 JFL720906 JPH720906 JZD720906 KIZ720906 KSV720906 LCR720906 LMN720906 LWJ720906 MGF720906 MQB720906 MZX720906 NJT720906 NTP720906 ODL720906 ONH720906 OXD720906 PGZ720906 PQV720906 QAR720906 QKN720906 QUJ720906 REF720906 ROB720906 RXX720906 SHT720906 SRP720906 TBL720906 TLH720906 TVD720906 UEZ720906 UOV720906 UYR720906 VIN720906 VSJ720906 WCF720906 WMB720906 WVX720906 P786442 JL786442 TH786442 ADD786442 AMZ786442 AWV786442 BGR786442 BQN786442 CAJ786442 CKF786442 CUB786442 DDX786442 DNT786442 DXP786442 EHL786442 ERH786442 FBD786442 FKZ786442 FUV786442 GER786442 GON786442 GYJ786442 HIF786442 HSB786442 IBX786442 ILT786442 IVP786442 JFL786442 JPH786442 JZD786442 KIZ786442 KSV786442 LCR786442 LMN786442 LWJ786442 MGF786442 MQB786442 MZX786442 NJT786442 NTP786442 ODL786442 ONH786442 OXD786442 PGZ786442 PQV786442 QAR786442 QKN786442 QUJ786442 REF786442 ROB786442 RXX786442 SHT786442 SRP786442 TBL786442 TLH786442 TVD786442 UEZ786442 UOV786442 UYR786442 VIN786442 VSJ786442 WCF786442 WMB786442 WVX786442 P851978 JL851978 TH851978 ADD851978 AMZ851978 AWV851978 BGR851978 BQN851978 CAJ851978 CKF851978 CUB851978 DDX851978 DNT851978 DXP851978 EHL851978 ERH851978 FBD851978 FKZ851978 FUV851978 GER851978 GON851978 GYJ851978 HIF851978 HSB851978 IBX851978 ILT851978 IVP851978 JFL851978 JPH851978 JZD851978 KIZ851978 KSV851978 LCR851978 LMN851978 LWJ851978 MGF851978 MQB851978 MZX851978 NJT851978 NTP851978 ODL851978 ONH851978 OXD851978 PGZ851978 PQV851978 QAR851978 QKN851978 QUJ851978 REF851978 ROB851978 RXX851978 SHT851978 SRP851978 TBL851978 TLH851978 TVD851978 UEZ851978 UOV851978 UYR851978 VIN851978 VSJ851978 WCF851978 WMB851978 WVX851978 P917514 JL917514 TH917514 ADD917514 AMZ917514 AWV917514 BGR917514 BQN917514 CAJ917514 CKF917514 CUB917514 DDX917514 DNT917514 DXP917514 EHL917514 ERH917514 FBD917514 FKZ917514 FUV917514 GER917514 GON917514 GYJ917514 HIF917514 HSB917514 IBX917514 ILT917514 IVP917514 JFL917514 JPH917514 JZD917514 KIZ917514 KSV917514 LCR917514 LMN917514 LWJ917514 MGF917514 MQB917514 MZX917514 NJT917514 NTP917514 ODL917514 ONH917514 OXD917514 PGZ917514 PQV917514 QAR917514 QKN917514 QUJ917514 REF917514 ROB917514 RXX917514 SHT917514 SRP917514 TBL917514 TLH917514 TVD917514 UEZ917514 UOV917514 UYR917514 VIN917514 VSJ917514 WCF917514 WMB917514 WVX917514 P983050 JL983050 TH983050 ADD983050 AMZ983050 AWV983050 BGR983050 BQN983050 CAJ983050 CKF983050 CUB983050 DDX983050 DNT983050 DXP983050 EHL983050 ERH983050 FBD983050 FKZ983050 FUV983050 GER983050 GON983050 GYJ983050 HIF983050 HSB983050 IBX983050 ILT983050 IVP983050 JFL983050 JPH983050 JZD983050 KIZ983050 KSV983050 LCR983050 LMN983050 LWJ983050 MGF983050 MQB983050 MZX983050 NJT983050 NTP983050 ODL983050 ONH983050 OXD983050 PGZ983050 PQV983050 QAR983050 QKN983050 QUJ983050 REF983050 ROB983050 RXX983050 SHT983050 SRP983050 TBL983050 TLH983050 TVD983050 UEZ983050 UOV983050 UYR983050 VIN983050 VSJ983050 WCF983050 WMB983050 WVX983050 P14 JL14 TH14 ADD14 AMZ14 AWV14 BGR14 BQN14 CAJ14 CKF14 CUB14 DDX14 DNT14 DXP14 EHL14 ERH14 FBD14 FKZ14 FUV14 GER14 GON14 GYJ14 HIF14 HSB14 IBX14 ILT14 IVP14 JFL14 JPH14 JZD14 KIZ14 KSV14 LCR14 LMN14 LWJ14 MGF14 MQB14 MZX14 NJT14 NTP14 ODL14 ONH14 OXD14 PGZ14 PQV14 QAR14 QKN14 QUJ14 REF14 ROB14 RXX14 SHT14 SRP14 TBL14 TLH14 TVD14 UEZ14 UOV14 UYR14 VIN14 VSJ14 WCF14 WMB14 WVX14 P65550 JL65550 TH65550 ADD65550 AMZ65550 AWV65550 BGR65550 BQN65550 CAJ65550 CKF65550 CUB65550 DDX65550 DNT65550 DXP65550 EHL65550 ERH65550 FBD65550 FKZ65550 FUV65550 GER65550 GON65550 GYJ65550 HIF65550 HSB65550 IBX65550 ILT65550 IVP65550 JFL65550 JPH65550 JZD65550 KIZ65550 KSV65550 LCR65550 LMN65550 LWJ65550 MGF65550 MQB65550 MZX65550 NJT65550 NTP65550 ODL65550 ONH65550 OXD65550 PGZ65550 PQV65550 QAR65550 QKN65550 QUJ65550 REF65550 ROB65550 RXX65550 SHT65550 SRP65550 TBL65550 TLH65550 TVD65550 UEZ65550 UOV65550 UYR65550 VIN65550 VSJ65550 WCF65550 WMB65550 WVX65550 P131086 JL131086 TH131086 ADD131086 AMZ131086 AWV131086 BGR131086 BQN131086 CAJ131086 CKF131086 CUB131086 DDX131086 DNT131086 DXP131086 EHL131086 ERH131086 FBD131086 FKZ131086 FUV131086 GER131086 GON131086 GYJ131086 HIF131086 HSB131086 IBX131086 ILT131086 IVP131086 JFL131086 JPH131086 JZD131086 KIZ131086 KSV131086 LCR131086 LMN131086 LWJ131086 MGF131086 MQB131086 MZX131086 NJT131086 NTP131086 ODL131086 ONH131086 OXD131086 PGZ131086 PQV131086 QAR131086 QKN131086 QUJ131086 REF131086 ROB131086 RXX131086 SHT131086 SRP131086 TBL131086 TLH131086 TVD131086 UEZ131086 UOV131086 UYR131086 VIN131086 VSJ131086 WCF131086 WMB131086 WVX131086 P196622 JL196622 TH196622 ADD196622 AMZ196622 AWV196622 BGR196622 BQN196622 CAJ196622 CKF196622 CUB196622 DDX196622 DNT196622 DXP196622 EHL196622 ERH196622 FBD196622 FKZ196622 FUV196622 GER196622 GON196622 GYJ196622 HIF196622 HSB196622 IBX196622 ILT196622 IVP196622 JFL196622 JPH196622 JZD196622 KIZ196622 KSV196622 LCR196622 LMN196622 LWJ196622 MGF196622 MQB196622 MZX196622 NJT196622 NTP196622 ODL196622 ONH196622 OXD196622 PGZ196622 PQV196622 QAR196622 QKN196622 QUJ196622 REF196622 ROB196622 RXX196622 SHT196622 SRP196622 TBL196622 TLH196622 TVD196622 UEZ196622 UOV196622 UYR196622 VIN196622 VSJ196622 WCF196622 WMB196622 WVX196622 P262158 JL262158 TH262158 ADD262158 AMZ262158 AWV262158 BGR262158 BQN262158 CAJ262158 CKF262158 CUB262158 DDX262158 DNT262158 DXP262158 EHL262158 ERH262158 FBD262158 FKZ262158 FUV262158 GER262158 GON262158 GYJ262158 HIF262158 HSB262158 IBX262158 ILT262158 IVP262158 JFL262158 JPH262158 JZD262158 KIZ262158 KSV262158 LCR262158 LMN262158 LWJ262158 MGF262158 MQB262158 MZX262158 NJT262158 NTP262158 ODL262158 ONH262158 OXD262158 PGZ262158 PQV262158 QAR262158 QKN262158 QUJ262158 REF262158 ROB262158 RXX262158 SHT262158 SRP262158 TBL262158 TLH262158 TVD262158 UEZ262158 UOV262158 UYR262158 VIN262158 VSJ262158 WCF262158 WMB262158 WVX262158 P327694 JL327694 TH327694 ADD327694 AMZ327694 AWV327694 BGR327694 BQN327694 CAJ327694 CKF327694 CUB327694 DDX327694 DNT327694 DXP327694 EHL327694 ERH327694 FBD327694 FKZ327694 FUV327694 GER327694 GON327694 GYJ327694 HIF327694 HSB327694 IBX327694 ILT327694 IVP327694 JFL327694 JPH327694 JZD327694 KIZ327694 KSV327694 LCR327694 LMN327694 LWJ327694 MGF327694 MQB327694 MZX327694 NJT327694 NTP327694 ODL327694 ONH327694 OXD327694 PGZ327694 PQV327694 QAR327694 QKN327694 QUJ327694 REF327694 ROB327694 RXX327694 SHT327694 SRP327694 TBL327694 TLH327694 TVD327694 UEZ327694 UOV327694 UYR327694 VIN327694 VSJ327694 WCF327694 WMB327694 WVX327694 P393230 JL393230 TH393230 ADD393230 AMZ393230 AWV393230 BGR393230 BQN393230 CAJ393230 CKF393230 CUB393230 DDX393230 DNT393230 DXP393230 EHL393230 ERH393230 FBD393230 FKZ393230 FUV393230 GER393230 GON393230 GYJ393230 HIF393230 HSB393230 IBX393230 ILT393230 IVP393230 JFL393230 JPH393230 JZD393230 KIZ393230 KSV393230 LCR393230 LMN393230 LWJ393230 MGF393230 MQB393230 MZX393230 NJT393230 NTP393230 ODL393230 ONH393230 OXD393230 PGZ393230 PQV393230 QAR393230 QKN393230 QUJ393230 REF393230 ROB393230 RXX393230 SHT393230 SRP393230 TBL393230 TLH393230 TVD393230 UEZ393230 UOV393230 UYR393230 VIN393230 VSJ393230 WCF393230 WMB393230 WVX393230 P458766 JL458766 TH458766 ADD458766 AMZ458766 AWV458766 BGR458766 BQN458766 CAJ458766 CKF458766 CUB458766 DDX458766 DNT458766 DXP458766 EHL458766 ERH458766 FBD458766 FKZ458766 FUV458766 GER458766 GON458766 GYJ458766 HIF458766 HSB458766 IBX458766 ILT458766 IVP458766 JFL458766 JPH458766 JZD458766 KIZ458766 KSV458766 LCR458766 LMN458766 LWJ458766 MGF458766 MQB458766 MZX458766 NJT458766 NTP458766 ODL458766 ONH458766 OXD458766 PGZ458766 PQV458766 QAR458766 QKN458766 QUJ458766 REF458766 ROB458766 RXX458766 SHT458766 SRP458766 TBL458766 TLH458766 TVD458766 UEZ458766 UOV458766 UYR458766 VIN458766 VSJ458766 WCF458766 WMB458766 WVX458766 P524302 JL524302 TH524302 ADD524302 AMZ524302 AWV524302 BGR524302 BQN524302 CAJ524302 CKF524302 CUB524302 DDX524302 DNT524302 DXP524302 EHL524302 ERH524302 FBD524302 FKZ524302 FUV524302 GER524302 GON524302 GYJ524302 HIF524302 HSB524302 IBX524302 ILT524302 IVP524302 JFL524302 JPH524302 JZD524302 KIZ524302 KSV524302 LCR524302 LMN524302 LWJ524302 MGF524302 MQB524302 MZX524302 NJT524302 NTP524302 ODL524302 ONH524302 OXD524302 PGZ524302 PQV524302 QAR524302 QKN524302 QUJ524302 REF524302 ROB524302 RXX524302 SHT524302 SRP524302 TBL524302 TLH524302 TVD524302 UEZ524302 UOV524302 UYR524302 VIN524302 VSJ524302 WCF524302 WMB524302 WVX524302 P589838 JL589838 TH589838 ADD589838 AMZ589838 AWV589838 BGR589838 BQN589838 CAJ589838 CKF589838 CUB589838 DDX589838 DNT589838 DXP589838 EHL589838 ERH589838 FBD589838 FKZ589838 FUV589838 GER589838 GON589838 GYJ589838 HIF589838 HSB589838 IBX589838 ILT589838 IVP589838 JFL589838 JPH589838 JZD589838 KIZ589838 KSV589838 LCR589838 LMN589838 LWJ589838 MGF589838 MQB589838 MZX589838 NJT589838 NTP589838 ODL589838 ONH589838 OXD589838 PGZ589838 PQV589838 QAR589838 QKN589838 QUJ589838 REF589838 ROB589838 RXX589838 SHT589838 SRP589838 TBL589838 TLH589838 TVD589838 UEZ589838 UOV589838 UYR589838 VIN589838 VSJ589838 WCF589838 WMB589838 WVX589838 P655374 JL655374 TH655374 ADD655374 AMZ655374 AWV655374 BGR655374 BQN655374 CAJ655374 CKF655374 CUB655374 DDX655374 DNT655374 DXP655374 EHL655374 ERH655374 FBD655374 FKZ655374 FUV655374 GER655374 GON655374 GYJ655374 HIF655374 HSB655374 IBX655374 ILT655374 IVP655374 JFL655374 JPH655374 JZD655374 KIZ655374 KSV655374 LCR655374 LMN655374 LWJ655374 MGF655374 MQB655374 MZX655374 NJT655374 NTP655374 ODL655374 ONH655374 OXD655374 PGZ655374 PQV655374 QAR655374 QKN655374 QUJ655374 REF655374 ROB655374 RXX655374 SHT655374 SRP655374 TBL655374 TLH655374 TVD655374 UEZ655374 UOV655374 UYR655374 VIN655374 VSJ655374 WCF655374 WMB655374 WVX655374 P720910 JL720910 TH720910 ADD720910 AMZ720910 AWV720910 BGR720910 BQN720910 CAJ720910 CKF720910 CUB720910 DDX720910 DNT720910 DXP720910 EHL720910 ERH720910 FBD720910 FKZ720910 FUV720910 GER720910 GON720910 GYJ720910 HIF720910 HSB720910 IBX720910 ILT720910 IVP720910 JFL720910 JPH720910 JZD720910 KIZ720910 KSV720910 LCR720910 LMN720910 LWJ720910 MGF720910 MQB720910 MZX720910 NJT720910 NTP720910 ODL720910 ONH720910 OXD720910 PGZ720910 PQV720910 QAR720910 QKN720910 QUJ720910 REF720910 ROB720910 RXX720910 SHT720910 SRP720910 TBL720910 TLH720910 TVD720910 UEZ720910 UOV720910 UYR720910 VIN720910 VSJ720910 WCF720910 WMB720910 WVX720910 P786446 JL786446 TH786446 ADD786446 AMZ786446 AWV786446 BGR786446 BQN786446 CAJ786446 CKF786446 CUB786446 DDX786446 DNT786446 DXP786446 EHL786446 ERH786446 FBD786446 FKZ786446 FUV786446 GER786446 GON786446 GYJ786446 HIF786446 HSB786446 IBX786446 ILT786446 IVP786446 JFL786446 JPH786446 JZD786446 KIZ786446 KSV786446 LCR786446 LMN786446 LWJ786446 MGF786446 MQB786446 MZX786446 NJT786446 NTP786446 ODL786446 ONH786446 OXD786446 PGZ786446 PQV786446 QAR786446 QKN786446 QUJ786446 REF786446 ROB786446 RXX786446 SHT786446 SRP786446 TBL786446 TLH786446 TVD786446 UEZ786446 UOV786446 UYR786446 VIN786446 VSJ786446 WCF786446 WMB786446 WVX786446 P851982 JL851982 TH851982 ADD851982 AMZ851982 AWV851982 BGR851982 BQN851982 CAJ851982 CKF851982 CUB851982 DDX851982 DNT851982 DXP851982 EHL851982 ERH851982 FBD851982 FKZ851982 FUV851982 GER851982 GON851982 GYJ851982 HIF851982 HSB851982 IBX851982 ILT851982 IVP851982 JFL851982 JPH851982 JZD851982 KIZ851982 KSV851982 LCR851982 LMN851982 LWJ851982 MGF851982 MQB851982 MZX851982 NJT851982 NTP851982 ODL851982 ONH851982 OXD851982 PGZ851982 PQV851982 QAR851982 QKN851982 QUJ851982 REF851982 ROB851982 RXX851982 SHT851982 SRP851982 TBL851982 TLH851982 TVD851982 UEZ851982 UOV851982 UYR851982 VIN851982 VSJ851982 WCF851982 WMB851982 WVX851982 P917518 JL917518 TH917518 ADD917518 AMZ917518 AWV917518 BGR917518 BQN917518 CAJ917518 CKF917518 CUB917518 DDX917518 DNT917518 DXP917518 EHL917518 ERH917518 FBD917518 FKZ917518 FUV917518 GER917518 GON917518 GYJ917518 HIF917518 HSB917518 IBX917518 ILT917518 IVP917518 JFL917518 JPH917518 JZD917518 KIZ917518 KSV917518 LCR917518 LMN917518 LWJ917518 MGF917518 MQB917518 MZX917518 NJT917518 NTP917518 ODL917518 ONH917518 OXD917518 PGZ917518 PQV917518 QAR917518 QKN917518 QUJ917518 REF917518 ROB917518 RXX917518 SHT917518 SRP917518 TBL917518 TLH917518 TVD917518 UEZ917518 UOV917518 UYR917518 VIN917518 VSJ917518 WCF917518 WMB917518 WVX917518 P983054 JL983054 TH983054 ADD983054 AMZ983054 AWV983054 BGR983054 BQN983054 CAJ983054 CKF983054 CUB983054 DDX983054 DNT983054 DXP983054 EHL983054 ERH983054 FBD983054 FKZ983054 FUV983054 GER983054 GON983054 GYJ983054 HIF983054 HSB983054 IBX983054 ILT983054 IVP983054 JFL983054 JPH983054 JZD983054 KIZ983054 KSV983054 LCR983054 LMN983054 LWJ983054 MGF983054 MQB983054 MZX983054 NJT983054 NTP983054 ODL983054 ONH983054 OXD983054 PGZ983054 PQV983054 QAR983054 QKN983054 QUJ983054 REF983054 ROB983054 RXX983054 SHT983054 SRP983054 TBL983054 TLH983054 TVD983054 UEZ983054 UOV983054 UYR983054 VIN983054 VSJ983054 WCF983054 WMB983054 WVX983054 P4 JL4 TH4 ADD4 AMZ4 AWV4 BGR4 BQN4 CAJ4 CKF4 CUB4 DDX4 DNT4 DXP4 EHL4 ERH4 FBD4 FKZ4 FUV4 GER4 GON4 GYJ4 HIF4 HSB4 IBX4 ILT4 IVP4 JFL4 JPH4 JZD4 KIZ4 KSV4 LCR4 LMN4 LWJ4 MGF4 MQB4 MZX4 NJT4 NTP4 ODL4 ONH4 OXD4 PGZ4 PQV4 QAR4 QKN4 QUJ4 REF4 ROB4 RXX4 SHT4 SRP4 TBL4 TLH4 TVD4 UEZ4 UOV4 UYR4 VIN4 VSJ4 WCF4 WMB4 WVX4 P65542 JL65542 TH65542 ADD65542 AMZ65542 AWV65542 BGR65542 BQN65542 CAJ65542 CKF65542 CUB65542 DDX65542 DNT65542 DXP65542 EHL65542 ERH65542 FBD65542 FKZ65542 FUV65542 GER65542 GON65542 GYJ65542 HIF65542 HSB65542 IBX65542 ILT65542 IVP65542 JFL65542 JPH65542 JZD65542 KIZ65542 KSV65542 LCR65542 LMN65542 LWJ65542 MGF65542 MQB65542 MZX65542 NJT65542 NTP65542 ODL65542 ONH65542 OXD65542 PGZ65542 PQV65542 QAR65542 QKN65542 QUJ65542 REF65542 ROB65542 RXX65542 SHT65542 SRP65542 TBL65542 TLH65542 TVD65542 UEZ65542 UOV65542 UYR65542 VIN65542 VSJ65542 WCF65542 WMB65542 WVX65542 P131078 JL131078 TH131078 ADD131078 AMZ131078 AWV131078 BGR131078 BQN131078 CAJ131078 CKF131078 CUB131078 DDX131078 DNT131078 DXP131078 EHL131078 ERH131078 FBD131078 FKZ131078 FUV131078 GER131078 GON131078 GYJ131078 HIF131078 HSB131078 IBX131078 ILT131078 IVP131078 JFL131078 JPH131078 JZD131078 KIZ131078 KSV131078 LCR131078 LMN131078 LWJ131078 MGF131078 MQB131078 MZX131078 NJT131078 NTP131078 ODL131078 ONH131078 OXD131078 PGZ131078 PQV131078 QAR131078 QKN131078 QUJ131078 REF131078 ROB131078 RXX131078 SHT131078 SRP131078 TBL131078 TLH131078 TVD131078 UEZ131078 UOV131078 UYR131078 VIN131078 VSJ131078 WCF131078 WMB131078 WVX131078 P196614 JL196614 TH196614 ADD196614 AMZ196614 AWV196614 BGR196614 BQN196614 CAJ196614 CKF196614 CUB196614 DDX196614 DNT196614 DXP196614 EHL196614 ERH196614 FBD196614 FKZ196614 FUV196614 GER196614 GON196614 GYJ196614 HIF196614 HSB196614 IBX196614 ILT196614 IVP196614 JFL196614 JPH196614 JZD196614 KIZ196614 KSV196614 LCR196614 LMN196614 LWJ196614 MGF196614 MQB196614 MZX196614 NJT196614 NTP196614 ODL196614 ONH196614 OXD196614 PGZ196614 PQV196614 QAR196614 QKN196614 QUJ196614 REF196614 ROB196614 RXX196614 SHT196614 SRP196614 TBL196614 TLH196614 TVD196614 UEZ196614 UOV196614 UYR196614 VIN196614 VSJ196614 WCF196614 WMB196614 WVX196614 P262150 JL262150 TH262150 ADD262150 AMZ262150 AWV262150 BGR262150 BQN262150 CAJ262150 CKF262150 CUB262150 DDX262150 DNT262150 DXP262150 EHL262150 ERH262150 FBD262150 FKZ262150 FUV262150 GER262150 GON262150 GYJ262150 HIF262150 HSB262150 IBX262150 ILT262150 IVP262150 JFL262150 JPH262150 JZD262150 KIZ262150 KSV262150 LCR262150 LMN262150 LWJ262150 MGF262150 MQB262150 MZX262150 NJT262150 NTP262150 ODL262150 ONH262150 OXD262150 PGZ262150 PQV262150 QAR262150 QKN262150 QUJ262150 REF262150 ROB262150 RXX262150 SHT262150 SRP262150 TBL262150 TLH262150 TVD262150 UEZ262150 UOV262150 UYR262150 VIN262150 VSJ262150 WCF262150 WMB262150 WVX262150 P327686 JL327686 TH327686 ADD327686 AMZ327686 AWV327686 BGR327686 BQN327686 CAJ327686 CKF327686 CUB327686 DDX327686 DNT327686 DXP327686 EHL327686 ERH327686 FBD327686 FKZ327686 FUV327686 GER327686 GON327686 GYJ327686 HIF327686 HSB327686 IBX327686 ILT327686 IVP327686 JFL327686 JPH327686 JZD327686 KIZ327686 KSV327686 LCR327686 LMN327686 LWJ327686 MGF327686 MQB327686 MZX327686 NJT327686 NTP327686 ODL327686 ONH327686 OXD327686 PGZ327686 PQV327686 QAR327686 QKN327686 QUJ327686 REF327686 ROB327686 RXX327686 SHT327686 SRP327686 TBL327686 TLH327686 TVD327686 UEZ327686 UOV327686 UYR327686 VIN327686 VSJ327686 WCF327686 WMB327686 WVX327686 P393222 JL393222 TH393222 ADD393222 AMZ393222 AWV393222 BGR393222 BQN393222 CAJ393222 CKF393222 CUB393222 DDX393222 DNT393222 DXP393222 EHL393222 ERH393222 FBD393222 FKZ393222 FUV393222 GER393222 GON393222 GYJ393222 HIF393222 HSB393222 IBX393222 ILT393222 IVP393222 JFL393222 JPH393222 JZD393222 KIZ393222 KSV393222 LCR393222 LMN393222 LWJ393222 MGF393222 MQB393222 MZX393222 NJT393222 NTP393222 ODL393222 ONH393222 OXD393222 PGZ393222 PQV393222 QAR393222 QKN393222 QUJ393222 REF393222 ROB393222 RXX393222 SHT393222 SRP393222 TBL393222 TLH393222 TVD393222 UEZ393222 UOV393222 UYR393222 VIN393222 VSJ393222 WCF393222 WMB393222 WVX393222 P458758 JL458758 TH458758 ADD458758 AMZ458758 AWV458758 BGR458758 BQN458758 CAJ458758 CKF458758 CUB458758 DDX458758 DNT458758 DXP458758 EHL458758 ERH458758 FBD458758 FKZ458758 FUV458758 GER458758 GON458758 GYJ458758 HIF458758 HSB458758 IBX458758 ILT458758 IVP458758 JFL458758 JPH458758 JZD458758 KIZ458758 KSV458758 LCR458758 LMN458758 LWJ458758 MGF458758 MQB458758 MZX458758 NJT458758 NTP458758 ODL458758 ONH458758 OXD458758 PGZ458758 PQV458758 QAR458758 QKN458758 QUJ458758 REF458758 ROB458758 RXX458758 SHT458758 SRP458758 TBL458758 TLH458758 TVD458758 UEZ458758 UOV458758 UYR458758 VIN458758 VSJ458758 WCF458758 WMB458758 WVX458758 P524294 JL524294 TH524294 ADD524294 AMZ524294 AWV524294 BGR524294 BQN524294 CAJ524294 CKF524294 CUB524294 DDX524294 DNT524294 DXP524294 EHL524294 ERH524294 FBD524294 FKZ524294 FUV524294 GER524294 GON524294 GYJ524294 HIF524294 HSB524294 IBX524294 ILT524294 IVP524294 JFL524294 JPH524294 JZD524294 KIZ524294 KSV524294 LCR524294 LMN524294 LWJ524294 MGF524294 MQB524294 MZX524294 NJT524294 NTP524294 ODL524294 ONH524294 OXD524294 PGZ524294 PQV524294 QAR524294 QKN524294 QUJ524294 REF524294 ROB524294 RXX524294 SHT524294 SRP524294 TBL524294 TLH524294 TVD524294 UEZ524294 UOV524294 UYR524294 VIN524294 VSJ524294 WCF524294 WMB524294 WVX524294 P589830 JL589830 TH589830 ADD589830 AMZ589830 AWV589830 BGR589830 BQN589830 CAJ589830 CKF589830 CUB589830 DDX589830 DNT589830 DXP589830 EHL589830 ERH589830 FBD589830 FKZ589830 FUV589830 GER589830 GON589830 GYJ589830 HIF589830 HSB589830 IBX589830 ILT589830 IVP589830 JFL589830 JPH589830 JZD589830 KIZ589830 KSV589830 LCR589830 LMN589830 LWJ589830 MGF589830 MQB589830 MZX589830 NJT589830 NTP589830 ODL589830 ONH589830 OXD589830 PGZ589830 PQV589830 QAR589830 QKN589830 QUJ589830 REF589830 ROB589830 RXX589830 SHT589830 SRP589830 TBL589830 TLH589830 TVD589830 UEZ589830 UOV589830 UYR589830 VIN589830 VSJ589830 WCF589830 WMB589830 WVX589830 P655366 JL655366 TH655366 ADD655366 AMZ655366 AWV655366 BGR655366 BQN655366 CAJ655366 CKF655366 CUB655366 DDX655366 DNT655366 DXP655366 EHL655366 ERH655366 FBD655366 FKZ655366 FUV655366 GER655366 GON655366 GYJ655366 HIF655366 HSB655366 IBX655366 ILT655366 IVP655366 JFL655366 JPH655366 JZD655366 KIZ655366 KSV655366 LCR655366 LMN655366 LWJ655366 MGF655366 MQB655366 MZX655366 NJT655366 NTP655366 ODL655366 ONH655366 OXD655366 PGZ655366 PQV655366 QAR655366 QKN655366 QUJ655366 REF655366 ROB655366 RXX655366 SHT655366 SRP655366 TBL655366 TLH655366 TVD655366 UEZ655366 UOV655366 UYR655366 VIN655366 VSJ655366 WCF655366 WMB655366 WVX655366 P720902 JL720902 TH720902 ADD720902 AMZ720902 AWV720902 BGR720902 BQN720902 CAJ720902 CKF720902 CUB720902 DDX720902 DNT720902 DXP720902 EHL720902 ERH720902 FBD720902 FKZ720902 FUV720902 GER720902 GON720902 GYJ720902 HIF720902 HSB720902 IBX720902 ILT720902 IVP720902 JFL720902 JPH720902 JZD720902 KIZ720902 KSV720902 LCR720902 LMN720902 LWJ720902 MGF720902 MQB720902 MZX720902 NJT720902 NTP720902 ODL720902 ONH720902 OXD720902 PGZ720902 PQV720902 QAR720902 QKN720902 QUJ720902 REF720902 ROB720902 RXX720902 SHT720902 SRP720902 TBL720902 TLH720902 TVD720902 UEZ720902 UOV720902 UYR720902 VIN720902 VSJ720902 WCF720902 WMB720902 WVX720902 P786438 JL786438 TH786438 ADD786438 AMZ786438 AWV786438 BGR786438 BQN786438 CAJ786438 CKF786438 CUB786438 DDX786438 DNT786438 DXP786438 EHL786438 ERH786438 FBD786438 FKZ786438 FUV786438 GER786438 GON786438 GYJ786438 HIF786438 HSB786438 IBX786438 ILT786438 IVP786438 JFL786438 JPH786438 JZD786438 KIZ786438 KSV786438 LCR786438 LMN786438 LWJ786438 MGF786438 MQB786438 MZX786438 NJT786438 NTP786438 ODL786438 ONH786438 OXD786438 PGZ786438 PQV786438 QAR786438 QKN786438 QUJ786438 REF786438 ROB786438 RXX786438 SHT786438 SRP786438 TBL786438 TLH786438 TVD786438 UEZ786438 UOV786438 UYR786438 VIN786438 VSJ786438 WCF786438 WMB786438 WVX786438 P851974 JL851974 TH851974 ADD851974 AMZ851974 AWV851974 BGR851974 BQN851974 CAJ851974 CKF851974 CUB851974 DDX851974 DNT851974 DXP851974 EHL851974 ERH851974 FBD851974 FKZ851974 FUV851974 GER851974 GON851974 GYJ851974 HIF851974 HSB851974 IBX851974 ILT851974 IVP851974 JFL851974 JPH851974 JZD851974 KIZ851974 KSV851974 LCR851974 LMN851974 LWJ851974 MGF851974 MQB851974 MZX851974 NJT851974 NTP851974 ODL851974 ONH851974 OXD851974 PGZ851974 PQV851974 QAR851974 QKN851974 QUJ851974 REF851974 ROB851974 RXX851974 SHT851974 SRP851974 TBL851974 TLH851974 TVD851974 UEZ851974 UOV851974 UYR851974 VIN851974 VSJ851974 WCF851974 WMB851974 WVX851974 P917510 JL917510 TH917510 ADD917510 AMZ917510 AWV917510 BGR917510 BQN917510 CAJ917510 CKF917510 CUB917510 DDX917510 DNT917510 DXP917510 EHL917510 ERH917510 FBD917510 FKZ917510 FUV917510 GER917510 GON917510 GYJ917510 HIF917510 HSB917510 IBX917510 ILT917510 IVP917510 JFL917510 JPH917510 JZD917510 KIZ917510 KSV917510 LCR917510 LMN917510 LWJ917510 MGF917510 MQB917510 MZX917510 NJT917510 NTP917510 ODL917510 ONH917510 OXD917510 PGZ917510 PQV917510 QAR917510 QKN917510 QUJ917510 REF917510 ROB917510 RXX917510 SHT917510 SRP917510 TBL917510 TLH917510 TVD917510 UEZ917510 UOV917510 UYR917510 VIN917510 VSJ917510 WCF917510 WMB917510 WVX917510 P983046 JL983046 TH983046 ADD983046 AMZ983046 AWV983046 BGR983046 BQN983046 CAJ983046 CKF983046 CUB983046 DDX983046 DNT983046 DXP983046 EHL983046 ERH983046 FBD983046 FKZ983046 FUV983046 GER983046 GON983046 GYJ983046 HIF983046 HSB983046 IBX983046 ILT983046 IVP983046 JFL983046 JPH983046 JZD983046 KIZ983046 KSV983046 LCR983046 LMN983046 LWJ983046 MGF983046 MQB983046 MZX983046 NJT983046 NTP983046 ODL983046 ONH983046 OXD983046 PGZ983046 PQV983046 QAR983046 QKN983046 QUJ983046 REF983046 ROB983046 RXX983046 SHT983046 SRP983046 TBL983046 TLH983046 TVD983046 UEZ983046 UOV983046 UYR983046 VIN983046 VSJ983046 WCF983046 WMB983046</xm:sqref>
        </x14:dataValidation>
        <x14:dataValidation type="whole" operator="greaterThanOrEqual" allowBlank="1" showInputMessage="1" showErrorMessage="1" errorTitle="Invalid Entry" error="Enter a whole number_x000a_greater than or equal to zero" promptTitle="ENTER:" prompt="Unexposed Controls">
          <x14:formula1>
            <xm:f>0</xm:f>
          </x14:formula1>
          <xm:sqref>Y14 JU14 TQ14 ADM14 ANI14 AXE14 BHA14 BQW14 CAS14 CKO14 CUK14 DEG14 DOC14 DXY14 EHU14 ERQ14 FBM14 FLI14 FVE14 GFA14 GOW14 GYS14 HIO14 HSK14 ICG14 IMC14 IVY14 JFU14 JPQ14 JZM14 KJI14 KTE14 LDA14 LMW14 LWS14 MGO14 MQK14 NAG14 NKC14 NTY14 ODU14 ONQ14 OXM14 PHI14 PRE14 QBA14 QKW14 QUS14 REO14 ROK14 RYG14 SIC14 SRY14 TBU14 TLQ14 TVM14 UFI14 UPE14 UZA14 VIW14 VSS14 WCO14 WMK14 WWG14 Y65550 JU65550 TQ65550 ADM65550 ANI65550 AXE65550 BHA65550 BQW65550 CAS65550 CKO65550 CUK65550 DEG65550 DOC65550 DXY65550 EHU65550 ERQ65550 FBM65550 FLI65550 FVE65550 GFA65550 GOW65550 GYS65550 HIO65550 HSK65550 ICG65550 IMC65550 IVY65550 JFU65550 JPQ65550 JZM65550 KJI65550 KTE65550 LDA65550 LMW65550 LWS65550 MGO65550 MQK65550 NAG65550 NKC65550 NTY65550 ODU65550 ONQ65550 OXM65550 PHI65550 PRE65550 QBA65550 QKW65550 QUS65550 REO65550 ROK65550 RYG65550 SIC65550 SRY65550 TBU65550 TLQ65550 TVM65550 UFI65550 UPE65550 UZA65550 VIW65550 VSS65550 WCO65550 WMK65550 WWG65550 Y131086 JU131086 TQ131086 ADM131086 ANI131086 AXE131086 BHA131086 BQW131086 CAS131086 CKO131086 CUK131086 DEG131086 DOC131086 DXY131086 EHU131086 ERQ131086 FBM131086 FLI131086 FVE131086 GFA131086 GOW131086 GYS131086 HIO131086 HSK131086 ICG131086 IMC131086 IVY131086 JFU131086 JPQ131086 JZM131086 KJI131086 KTE131086 LDA131086 LMW131086 LWS131086 MGO131086 MQK131086 NAG131086 NKC131086 NTY131086 ODU131086 ONQ131086 OXM131086 PHI131086 PRE131086 QBA131086 QKW131086 QUS131086 REO131086 ROK131086 RYG131086 SIC131086 SRY131086 TBU131086 TLQ131086 TVM131086 UFI131086 UPE131086 UZA131086 VIW131086 VSS131086 WCO131086 WMK131086 WWG131086 Y196622 JU196622 TQ196622 ADM196622 ANI196622 AXE196622 BHA196622 BQW196622 CAS196622 CKO196622 CUK196622 DEG196622 DOC196622 DXY196622 EHU196622 ERQ196622 FBM196622 FLI196622 FVE196622 GFA196622 GOW196622 GYS196622 HIO196622 HSK196622 ICG196622 IMC196622 IVY196622 JFU196622 JPQ196622 JZM196622 KJI196622 KTE196622 LDA196622 LMW196622 LWS196622 MGO196622 MQK196622 NAG196622 NKC196622 NTY196622 ODU196622 ONQ196622 OXM196622 PHI196622 PRE196622 QBA196622 QKW196622 QUS196622 REO196622 ROK196622 RYG196622 SIC196622 SRY196622 TBU196622 TLQ196622 TVM196622 UFI196622 UPE196622 UZA196622 VIW196622 VSS196622 WCO196622 WMK196622 WWG196622 Y262158 JU262158 TQ262158 ADM262158 ANI262158 AXE262158 BHA262158 BQW262158 CAS262158 CKO262158 CUK262158 DEG262158 DOC262158 DXY262158 EHU262158 ERQ262158 FBM262158 FLI262158 FVE262158 GFA262158 GOW262158 GYS262158 HIO262158 HSK262158 ICG262158 IMC262158 IVY262158 JFU262158 JPQ262158 JZM262158 KJI262158 KTE262158 LDA262158 LMW262158 LWS262158 MGO262158 MQK262158 NAG262158 NKC262158 NTY262158 ODU262158 ONQ262158 OXM262158 PHI262158 PRE262158 QBA262158 QKW262158 QUS262158 REO262158 ROK262158 RYG262158 SIC262158 SRY262158 TBU262158 TLQ262158 TVM262158 UFI262158 UPE262158 UZA262158 VIW262158 VSS262158 WCO262158 WMK262158 WWG262158 Y327694 JU327694 TQ327694 ADM327694 ANI327694 AXE327694 BHA327694 BQW327694 CAS327694 CKO327694 CUK327694 DEG327694 DOC327694 DXY327694 EHU327694 ERQ327694 FBM327694 FLI327694 FVE327694 GFA327694 GOW327694 GYS327694 HIO327694 HSK327694 ICG327694 IMC327694 IVY327694 JFU327694 JPQ327694 JZM327694 KJI327694 KTE327694 LDA327694 LMW327694 LWS327694 MGO327694 MQK327694 NAG327694 NKC327694 NTY327694 ODU327694 ONQ327694 OXM327694 PHI327694 PRE327694 QBA327694 QKW327694 QUS327694 REO327694 ROK327694 RYG327694 SIC327694 SRY327694 TBU327694 TLQ327694 TVM327694 UFI327694 UPE327694 UZA327694 VIW327694 VSS327694 WCO327694 WMK327694 WWG327694 Y393230 JU393230 TQ393230 ADM393230 ANI393230 AXE393230 BHA393230 BQW393230 CAS393230 CKO393230 CUK393230 DEG393230 DOC393230 DXY393230 EHU393230 ERQ393230 FBM393230 FLI393230 FVE393230 GFA393230 GOW393230 GYS393230 HIO393230 HSK393230 ICG393230 IMC393230 IVY393230 JFU393230 JPQ393230 JZM393230 KJI393230 KTE393230 LDA393230 LMW393230 LWS393230 MGO393230 MQK393230 NAG393230 NKC393230 NTY393230 ODU393230 ONQ393230 OXM393230 PHI393230 PRE393230 QBA393230 QKW393230 QUS393230 REO393230 ROK393230 RYG393230 SIC393230 SRY393230 TBU393230 TLQ393230 TVM393230 UFI393230 UPE393230 UZA393230 VIW393230 VSS393230 WCO393230 WMK393230 WWG393230 Y458766 JU458766 TQ458766 ADM458766 ANI458766 AXE458766 BHA458766 BQW458766 CAS458766 CKO458766 CUK458766 DEG458766 DOC458766 DXY458766 EHU458766 ERQ458766 FBM458766 FLI458766 FVE458766 GFA458766 GOW458766 GYS458766 HIO458766 HSK458766 ICG458766 IMC458766 IVY458766 JFU458766 JPQ458766 JZM458766 KJI458766 KTE458766 LDA458766 LMW458766 LWS458766 MGO458766 MQK458766 NAG458766 NKC458766 NTY458766 ODU458766 ONQ458766 OXM458766 PHI458766 PRE458766 QBA458766 QKW458766 QUS458766 REO458766 ROK458766 RYG458766 SIC458766 SRY458766 TBU458766 TLQ458766 TVM458766 UFI458766 UPE458766 UZA458766 VIW458766 VSS458766 WCO458766 WMK458766 WWG458766 Y524302 JU524302 TQ524302 ADM524302 ANI524302 AXE524302 BHA524302 BQW524302 CAS524302 CKO524302 CUK524302 DEG524302 DOC524302 DXY524302 EHU524302 ERQ524302 FBM524302 FLI524302 FVE524302 GFA524302 GOW524302 GYS524302 HIO524302 HSK524302 ICG524302 IMC524302 IVY524302 JFU524302 JPQ524302 JZM524302 KJI524302 KTE524302 LDA524302 LMW524302 LWS524302 MGO524302 MQK524302 NAG524302 NKC524302 NTY524302 ODU524302 ONQ524302 OXM524302 PHI524302 PRE524302 QBA524302 QKW524302 QUS524302 REO524302 ROK524302 RYG524302 SIC524302 SRY524302 TBU524302 TLQ524302 TVM524302 UFI524302 UPE524302 UZA524302 VIW524302 VSS524302 WCO524302 WMK524302 WWG524302 Y589838 JU589838 TQ589838 ADM589838 ANI589838 AXE589838 BHA589838 BQW589838 CAS589838 CKO589838 CUK589838 DEG589838 DOC589838 DXY589838 EHU589838 ERQ589838 FBM589838 FLI589838 FVE589838 GFA589838 GOW589838 GYS589838 HIO589838 HSK589838 ICG589838 IMC589838 IVY589838 JFU589838 JPQ589838 JZM589838 KJI589838 KTE589838 LDA589838 LMW589838 LWS589838 MGO589838 MQK589838 NAG589838 NKC589838 NTY589838 ODU589838 ONQ589838 OXM589838 PHI589838 PRE589838 QBA589838 QKW589838 QUS589838 REO589838 ROK589838 RYG589838 SIC589838 SRY589838 TBU589838 TLQ589838 TVM589838 UFI589838 UPE589838 UZA589838 VIW589838 VSS589838 WCO589838 WMK589838 WWG589838 Y655374 JU655374 TQ655374 ADM655374 ANI655374 AXE655374 BHA655374 BQW655374 CAS655374 CKO655374 CUK655374 DEG655374 DOC655374 DXY655374 EHU655374 ERQ655374 FBM655374 FLI655374 FVE655374 GFA655374 GOW655374 GYS655374 HIO655374 HSK655374 ICG655374 IMC655374 IVY655374 JFU655374 JPQ655374 JZM655374 KJI655374 KTE655374 LDA655374 LMW655374 LWS655374 MGO655374 MQK655374 NAG655374 NKC655374 NTY655374 ODU655374 ONQ655374 OXM655374 PHI655374 PRE655374 QBA655374 QKW655374 QUS655374 REO655374 ROK655374 RYG655374 SIC655374 SRY655374 TBU655374 TLQ655374 TVM655374 UFI655374 UPE655374 UZA655374 VIW655374 VSS655374 WCO655374 WMK655374 WWG655374 Y720910 JU720910 TQ720910 ADM720910 ANI720910 AXE720910 BHA720910 BQW720910 CAS720910 CKO720910 CUK720910 DEG720910 DOC720910 DXY720910 EHU720910 ERQ720910 FBM720910 FLI720910 FVE720910 GFA720910 GOW720910 GYS720910 HIO720910 HSK720910 ICG720910 IMC720910 IVY720910 JFU720910 JPQ720910 JZM720910 KJI720910 KTE720910 LDA720910 LMW720910 LWS720910 MGO720910 MQK720910 NAG720910 NKC720910 NTY720910 ODU720910 ONQ720910 OXM720910 PHI720910 PRE720910 QBA720910 QKW720910 QUS720910 REO720910 ROK720910 RYG720910 SIC720910 SRY720910 TBU720910 TLQ720910 TVM720910 UFI720910 UPE720910 UZA720910 VIW720910 VSS720910 WCO720910 WMK720910 WWG720910 Y786446 JU786446 TQ786446 ADM786446 ANI786446 AXE786446 BHA786446 BQW786446 CAS786446 CKO786446 CUK786446 DEG786446 DOC786446 DXY786446 EHU786446 ERQ786446 FBM786446 FLI786446 FVE786446 GFA786446 GOW786446 GYS786446 HIO786446 HSK786446 ICG786446 IMC786446 IVY786446 JFU786446 JPQ786446 JZM786446 KJI786446 KTE786446 LDA786446 LMW786446 LWS786446 MGO786446 MQK786446 NAG786446 NKC786446 NTY786446 ODU786446 ONQ786446 OXM786446 PHI786446 PRE786446 QBA786446 QKW786446 QUS786446 REO786446 ROK786446 RYG786446 SIC786446 SRY786446 TBU786446 TLQ786446 TVM786446 UFI786446 UPE786446 UZA786446 VIW786446 VSS786446 WCO786446 WMK786446 WWG786446 Y851982 JU851982 TQ851982 ADM851982 ANI851982 AXE851982 BHA851982 BQW851982 CAS851982 CKO851982 CUK851982 DEG851982 DOC851982 DXY851982 EHU851982 ERQ851982 FBM851982 FLI851982 FVE851982 GFA851982 GOW851982 GYS851982 HIO851982 HSK851982 ICG851982 IMC851982 IVY851982 JFU851982 JPQ851982 JZM851982 KJI851982 KTE851982 LDA851982 LMW851982 LWS851982 MGO851982 MQK851982 NAG851982 NKC851982 NTY851982 ODU851982 ONQ851982 OXM851982 PHI851982 PRE851982 QBA851982 QKW851982 QUS851982 REO851982 ROK851982 RYG851982 SIC851982 SRY851982 TBU851982 TLQ851982 TVM851982 UFI851982 UPE851982 UZA851982 VIW851982 VSS851982 WCO851982 WMK851982 WWG851982 Y917518 JU917518 TQ917518 ADM917518 ANI917518 AXE917518 BHA917518 BQW917518 CAS917518 CKO917518 CUK917518 DEG917518 DOC917518 DXY917518 EHU917518 ERQ917518 FBM917518 FLI917518 FVE917518 GFA917518 GOW917518 GYS917518 HIO917518 HSK917518 ICG917518 IMC917518 IVY917518 JFU917518 JPQ917518 JZM917518 KJI917518 KTE917518 LDA917518 LMW917518 LWS917518 MGO917518 MQK917518 NAG917518 NKC917518 NTY917518 ODU917518 ONQ917518 OXM917518 PHI917518 PRE917518 QBA917518 QKW917518 QUS917518 REO917518 ROK917518 RYG917518 SIC917518 SRY917518 TBU917518 TLQ917518 TVM917518 UFI917518 UPE917518 UZA917518 VIW917518 VSS917518 WCO917518 WMK917518 WWG917518 Y983054 JU983054 TQ983054 ADM983054 ANI983054 AXE983054 BHA983054 BQW983054 CAS983054 CKO983054 CUK983054 DEG983054 DOC983054 DXY983054 EHU983054 ERQ983054 FBM983054 FLI983054 FVE983054 GFA983054 GOW983054 GYS983054 HIO983054 HSK983054 ICG983054 IMC983054 IVY983054 JFU983054 JPQ983054 JZM983054 KJI983054 KTE983054 LDA983054 LMW983054 LWS983054 MGO983054 MQK983054 NAG983054 NKC983054 NTY983054 ODU983054 ONQ983054 OXM983054 PHI983054 PRE983054 QBA983054 QKW983054 QUS983054 REO983054 ROK983054 RYG983054 SIC983054 SRY983054 TBU983054 TLQ983054 TVM983054 UFI983054 UPE983054 UZA983054 VIW983054 VSS983054 WCO983054 WMK983054 WWG983054 M14 JI14 TE14 ADA14 AMW14 AWS14 BGO14 BQK14 CAG14 CKC14 CTY14 DDU14 DNQ14 DXM14 EHI14 ERE14 FBA14 FKW14 FUS14 GEO14 GOK14 GYG14 HIC14 HRY14 IBU14 ILQ14 IVM14 JFI14 JPE14 JZA14 KIW14 KSS14 LCO14 LMK14 LWG14 MGC14 MPY14 MZU14 NJQ14 NTM14 ODI14 ONE14 OXA14 PGW14 PQS14 QAO14 QKK14 QUG14 REC14 RNY14 RXU14 SHQ14 SRM14 TBI14 TLE14 TVA14 UEW14 UOS14 UYO14 VIK14 VSG14 WCC14 WLY14 WVU14 M65550 JI65550 TE65550 ADA65550 AMW65550 AWS65550 BGO65550 BQK65550 CAG65550 CKC65550 CTY65550 DDU65550 DNQ65550 DXM65550 EHI65550 ERE65550 FBA65550 FKW65550 FUS65550 GEO65550 GOK65550 GYG65550 HIC65550 HRY65550 IBU65550 ILQ65550 IVM65550 JFI65550 JPE65550 JZA65550 KIW65550 KSS65550 LCO65550 LMK65550 LWG65550 MGC65550 MPY65550 MZU65550 NJQ65550 NTM65550 ODI65550 ONE65550 OXA65550 PGW65550 PQS65550 QAO65550 QKK65550 QUG65550 REC65550 RNY65550 RXU65550 SHQ65550 SRM65550 TBI65550 TLE65550 TVA65550 UEW65550 UOS65550 UYO65550 VIK65550 VSG65550 WCC65550 WLY65550 WVU65550 M131086 JI131086 TE131086 ADA131086 AMW131086 AWS131086 BGO131086 BQK131086 CAG131086 CKC131086 CTY131086 DDU131086 DNQ131086 DXM131086 EHI131086 ERE131086 FBA131086 FKW131086 FUS131086 GEO131086 GOK131086 GYG131086 HIC131086 HRY131086 IBU131086 ILQ131086 IVM131086 JFI131086 JPE131086 JZA131086 KIW131086 KSS131086 LCO131086 LMK131086 LWG131086 MGC131086 MPY131086 MZU131086 NJQ131086 NTM131086 ODI131086 ONE131086 OXA131086 PGW131086 PQS131086 QAO131086 QKK131086 QUG131086 REC131086 RNY131086 RXU131086 SHQ131086 SRM131086 TBI131086 TLE131086 TVA131086 UEW131086 UOS131086 UYO131086 VIK131086 VSG131086 WCC131086 WLY131086 WVU131086 M196622 JI196622 TE196622 ADA196622 AMW196622 AWS196622 BGO196622 BQK196622 CAG196622 CKC196622 CTY196622 DDU196622 DNQ196622 DXM196622 EHI196622 ERE196622 FBA196622 FKW196622 FUS196622 GEO196622 GOK196622 GYG196622 HIC196622 HRY196622 IBU196622 ILQ196622 IVM196622 JFI196622 JPE196622 JZA196622 KIW196622 KSS196622 LCO196622 LMK196622 LWG196622 MGC196622 MPY196622 MZU196622 NJQ196622 NTM196622 ODI196622 ONE196622 OXA196622 PGW196622 PQS196622 QAO196622 QKK196622 QUG196622 REC196622 RNY196622 RXU196622 SHQ196622 SRM196622 TBI196622 TLE196622 TVA196622 UEW196622 UOS196622 UYO196622 VIK196622 VSG196622 WCC196622 WLY196622 WVU196622 M262158 JI262158 TE262158 ADA262158 AMW262158 AWS262158 BGO262158 BQK262158 CAG262158 CKC262158 CTY262158 DDU262158 DNQ262158 DXM262158 EHI262158 ERE262158 FBA262158 FKW262158 FUS262158 GEO262158 GOK262158 GYG262158 HIC262158 HRY262158 IBU262158 ILQ262158 IVM262158 JFI262158 JPE262158 JZA262158 KIW262158 KSS262158 LCO262158 LMK262158 LWG262158 MGC262158 MPY262158 MZU262158 NJQ262158 NTM262158 ODI262158 ONE262158 OXA262158 PGW262158 PQS262158 QAO262158 QKK262158 QUG262158 REC262158 RNY262158 RXU262158 SHQ262158 SRM262158 TBI262158 TLE262158 TVA262158 UEW262158 UOS262158 UYO262158 VIK262158 VSG262158 WCC262158 WLY262158 WVU262158 M327694 JI327694 TE327694 ADA327694 AMW327694 AWS327694 BGO327694 BQK327694 CAG327694 CKC327694 CTY327694 DDU327694 DNQ327694 DXM327694 EHI327694 ERE327694 FBA327694 FKW327694 FUS327694 GEO327694 GOK327694 GYG327694 HIC327694 HRY327694 IBU327694 ILQ327694 IVM327694 JFI327694 JPE327694 JZA327694 KIW327694 KSS327694 LCO327694 LMK327694 LWG327694 MGC327694 MPY327694 MZU327694 NJQ327694 NTM327694 ODI327694 ONE327694 OXA327694 PGW327694 PQS327694 QAO327694 QKK327694 QUG327694 REC327694 RNY327694 RXU327694 SHQ327694 SRM327694 TBI327694 TLE327694 TVA327694 UEW327694 UOS327694 UYO327694 VIK327694 VSG327694 WCC327694 WLY327694 WVU327694 M393230 JI393230 TE393230 ADA393230 AMW393230 AWS393230 BGO393230 BQK393230 CAG393230 CKC393230 CTY393230 DDU393230 DNQ393230 DXM393230 EHI393230 ERE393230 FBA393230 FKW393230 FUS393230 GEO393230 GOK393230 GYG393230 HIC393230 HRY393230 IBU393230 ILQ393230 IVM393230 JFI393230 JPE393230 JZA393230 KIW393230 KSS393230 LCO393230 LMK393230 LWG393230 MGC393230 MPY393230 MZU393230 NJQ393230 NTM393230 ODI393230 ONE393230 OXA393230 PGW393230 PQS393230 QAO393230 QKK393230 QUG393230 REC393230 RNY393230 RXU393230 SHQ393230 SRM393230 TBI393230 TLE393230 TVA393230 UEW393230 UOS393230 UYO393230 VIK393230 VSG393230 WCC393230 WLY393230 WVU393230 M458766 JI458766 TE458766 ADA458766 AMW458766 AWS458766 BGO458766 BQK458766 CAG458766 CKC458766 CTY458766 DDU458766 DNQ458766 DXM458766 EHI458766 ERE458766 FBA458766 FKW458766 FUS458766 GEO458766 GOK458766 GYG458766 HIC458766 HRY458766 IBU458766 ILQ458766 IVM458766 JFI458766 JPE458766 JZA458766 KIW458766 KSS458766 LCO458766 LMK458766 LWG458766 MGC458766 MPY458766 MZU458766 NJQ458766 NTM458766 ODI458766 ONE458766 OXA458766 PGW458766 PQS458766 QAO458766 QKK458766 QUG458766 REC458766 RNY458766 RXU458766 SHQ458766 SRM458766 TBI458766 TLE458766 TVA458766 UEW458766 UOS458766 UYO458766 VIK458766 VSG458766 WCC458766 WLY458766 WVU458766 M524302 JI524302 TE524302 ADA524302 AMW524302 AWS524302 BGO524302 BQK524302 CAG524302 CKC524302 CTY524302 DDU524302 DNQ524302 DXM524302 EHI524302 ERE524302 FBA524302 FKW524302 FUS524302 GEO524302 GOK524302 GYG524302 HIC524302 HRY524302 IBU524302 ILQ524302 IVM524302 JFI524302 JPE524302 JZA524302 KIW524302 KSS524302 LCO524302 LMK524302 LWG524302 MGC524302 MPY524302 MZU524302 NJQ524302 NTM524302 ODI524302 ONE524302 OXA524302 PGW524302 PQS524302 QAO524302 QKK524302 QUG524302 REC524302 RNY524302 RXU524302 SHQ524302 SRM524302 TBI524302 TLE524302 TVA524302 UEW524302 UOS524302 UYO524302 VIK524302 VSG524302 WCC524302 WLY524302 WVU524302 M589838 JI589838 TE589838 ADA589838 AMW589838 AWS589838 BGO589838 BQK589838 CAG589838 CKC589838 CTY589838 DDU589838 DNQ589838 DXM589838 EHI589838 ERE589838 FBA589838 FKW589838 FUS589838 GEO589838 GOK589838 GYG589838 HIC589838 HRY589838 IBU589838 ILQ589838 IVM589838 JFI589838 JPE589838 JZA589838 KIW589838 KSS589838 LCO589838 LMK589838 LWG589838 MGC589838 MPY589838 MZU589838 NJQ589838 NTM589838 ODI589838 ONE589838 OXA589838 PGW589838 PQS589838 QAO589838 QKK589838 QUG589838 REC589838 RNY589838 RXU589838 SHQ589838 SRM589838 TBI589838 TLE589838 TVA589838 UEW589838 UOS589838 UYO589838 VIK589838 VSG589838 WCC589838 WLY589838 WVU589838 M655374 JI655374 TE655374 ADA655374 AMW655374 AWS655374 BGO655374 BQK655374 CAG655374 CKC655374 CTY655374 DDU655374 DNQ655374 DXM655374 EHI655374 ERE655374 FBA655374 FKW655374 FUS655374 GEO655374 GOK655374 GYG655374 HIC655374 HRY655374 IBU655374 ILQ655374 IVM655374 JFI655374 JPE655374 JZA655374 KIW655374 KSS655374 LCO655374 LMK655374 LWG655374 MGC655374 MPY655374 MZU655374 NJQ655374 NTM655374 ODI655374 ONE655374 OXA655374 PGW655374 PQS655374 QAO655374 QKK655374 QUG655374 REC655374 RNY655374 RXU655374 SHQ655374 SRM655374 TBI655374 TLE655374 TVA655374 UEW655374 UOS655374 UYO655374 VIK655374 VSG655374 WCC655374 WLY655374 WVU655374 M720910 JI720910 TE720910 ADA720910 AMW720910 AWS720910 BGO720910 BQK720910 CAG720910 CKC720910 CTY720910 DDU720910 DNQ720910 DXM720910 EHI720910 ERE720910 FBA720910 FKW720910 FUS720910 GEO720910 GOK720910 GYG720910 HIC720910 HRY720910 IBU720910 ILQ720910 IVM720910 JFI720910 JPE720910 JZA720910 KIW720910 KSS720910 LCO720910 LMK720910 LWG720910 MGC720910 MPY720910 MZU720910 NJQ720910 NTM720910 ODI720910 ONE720910 OXA720910 PGW720910 PQS720910 QAO720910 QKK720910 QUG720910 REC720910 RNY720910 RXU720910 SHQ720910 SRM720910 TBI720910 TLE720910 TVA720910 UEW720910 UOS720910 UYO720910 VIK720910 VSG720910 WCC720910 WLY720910 WVU720910 M786446 JI786446 TE786446 ADA786446 AMW786446 AWS786446 BGO786446 BQK786446 CAG786446 CKC786446 CTY786446 DDU786446 DNQ786446 DXM786446 EHI786446 ERE786446 FBA786446 FKW786446 FUS786446 GEO786446 GOK786446 GYG786446 HIC786446 HRY786446 IBU786446 ILQ786446 IVM786446 JFI786446 JPE786446 JZA786446 KIW786446 KSS786446 LCO786446 LMK786446 LWG786446 MGC786446 MPY786446 MZU786446 NJQ786446 NTM786446 ODI786446 ONE786446 OXA786446 PGW786446 PQS786446 QAO786446 QKK786446 QUG786446 REC786446 RNY786446 RXU786446 SHQ786446 SRM786446 TBI786446 TLE786446 TVA786446 UEW786446 UOS786446 UYO786446 VIK786446 VSG786446 WCC786446 WLY786446 WVU786446 M851982 JI851982 TE851982 ADA851982 AMW851982 AWS851982 BGO851982 BQK851982 CAG851982 CKC851982 CTY851982 DDU851982 DNQ851982 DXM851982 EHI851982 ERE851982 FBA851982 FKW851982 FUS851982 GEO851982 GOK851982 GYG851982 HIC851982 HRY851982 IBU851982 ILQ851982 IVM851982 JFI851982 JPE851982 JZA851982 KIW851982 KSS851982 LCO851982 LMK851982 LWG851982 MGC851982 MPY851982 MZU851982 NJQ851982 NTM851982 ODI851982 ONE851982 OXA851982 PGW851982 PQS851982 QAO851982 QKK851982 QUG851982 REC851982 RNY851982 RXU851982 SHQ851982 SRM851982 TBI851982 TLE851982 TVA851982 UEW851982 UOS851982 UYO851982 VIK851982 VSG851982 WCC851982 WLY851982 WVU851982 M917518 JI917518 TE917518 ADA917518 AMW917518 AWS917518 BGO917518 BQK917518 CAG917518 CKC917518 CTY917518 DDU917518 DNQ917518 DXM917518 EHI917518 ERE917518 FBA917518 FKW917518 FUS917518 GEO917518 GOK917518 GYG917518 HIC917518 HRY917518 IBU917518 ILQ917518 IVM917518 JFI917518 JPE917518 JZA917518 KIW917518 KSS917518 LCO917518 LMK917518 LWG917518 MGC917518 MPY917518 MZU917518 NJQ917518 NTM917518 ODI917518 ONE917518 OXA917518 PGW917518 PQS917518 QAO917518 QKK917518 QUG917518 REC917518 RNY917518 RXU917518 SHQ917518 SRM917518 TBI917518 TLE917518 TVA917518 UEW917518 UOS917518 UYO917518 VIK917518 VSG917518 WCC917518 WLY917518 WVU917518 M983054 JI983054 TE983054 ADA983054 AMW983054 AWS983054 BGO983054 BQK983054 CAG983054 CKC983054 CTY983054 DDU983054 DNQ983054 DXM983054 EHI983054 ERE983054 FBA983054 FKW983054 FUS983054 GEO983054 GOK983054 GYG983054 HIC983054 HRY983054 IBU983054 ILQ983054 IVM983054 JFI983054 JPE983054 JZA983054 KIW983054 KSS983054 LCO983054 LMK983054 LWG983054 MGC983054 MPY983054 MZU983054 NJQ983054 NTM983054 ODI983054 ONE983054 OXA983054 PGW983054 PQS983054 QAO983054 QKK983054 QUG983054 REC983054 RNY983054 RXU983054 SHQ983054 SRM983054 TBI983054 TLE983054 TVA983054 UEW983054 UOS983054 UYO983054 VIK983054 VSG983054 WCC983054 WLY983054 WVU983054 Y9 JU9 TQ9 ADM9 ANI9 AXE9 BHA9 BQW9 CAS9 CKO9 CUK9 DEG9 DOC9 DXY9 EHU9 ERQ9 FBM9 FLI9 FVE9 GFA9 GOW9 GYS9 HIO9 HSK9 ICG9 IMC9 IVY9 JFU9 JPQ9 JZM9 KJI9 KTE9 LDA9 LMW9 LWS9 MGO9 MQK9 NAG9 NKC9 NTY9 ODU9 ONQ9 OXM9 PHI9 PRE9 QBA9 QKW9 QUS9 REO9 ROK9 RYG9 SIC9 SRY9 TBU9 TLQ9 TVM9 UFI9 UPE9 UZA9 VIW9 VSS9 WCO9 WMK9 WWG9 Y65546 JU65546 TQ65546 ADM65546 ANI65546 AXE65546 BHA65546 BQW65546 CAS65546 CKO65546 CUK65546 DEG65546 DOC65546 DXY65546 EHU65546 ERQ65546 FBM65546 FLI65546 FVE65546 GFA65546 GOW65546 GYS65546 HIO65546 HSK65546 ICG65546 IMC65546 IVY65546 JFU65546 JPQ65546 JZM65546 KJI65546 KTE65546 LDA65546 LMW65546 LWS65546 MGO65546 MQK65546 NAG65546 NKC65546 NTY65546 ODU65546 ONQ65546 OXM65546 PHI65546 PRE65546 QBA65546 QKW65546 QUS65546 REO65546 ROK65546 RYG65546 SIC65546 SRY65546 TBU65546 TLQ65546 TVM65546 UFI65546 UPE65546 UZA65546 VIW65546 VSS65546 WCO65546 WMK65546 WWG65546 Y131082 JU131082 TQ131082 ADM131082 ANI131082 AXE131082 BHA131082 BQW131082 CAS131082 CKO131082 CUK131082 DEG131082 DOC131082 DXY131082 EHU131082 ERQ131082 FBM131082 FLI131082 FVE131082 GFA131082 GOW131082 GYS131082 HIO131082 HSK131082 ICG131082 IMC131082 IVY131082 JFU131082 JPQ131082 JZM131082 KJI131082 KTE131082 LDA131082 LMW131082 LWS131082 MGO131082 MQK131082 NAG131082 NKC131082 NTY131082 ODU131082 ONQ131082 OXM131082 PHI131082 PRE131082 QBA131082 QKW131082 QUS131082 REO131082 ROK131082 RYG131082 SIC131082 SRY131082 TBU131082 TLQ131082 TVM131082 UFI131082 UPE131082 UZA131082 VIW131082 VSS131082 WCO131082 WMK131082 WWG131082 Y196618 JU196618 TQ196618 ADM196618 ANI196618 AXE196618 BHA196618 BQW196618 CAS196618 CKO196618 CUK196618 DEG196618 DOC196618 DXY196618 EHU196618 ERQ196618 FBM196618 FLI196618 FVE196618 GFA196618 GOW196618 GYS196618 HIO196618 HSK196618 ICG196618 IMC196618 IVY196618 JFU196618 JPQ196618 JZM196618 KJI196618 KTE196618 LDA196618 LMW196618 LWS196618 MGO196618 MQK196618 NAG196618 NKC196618 NTY196618 ODU196618 ONQ196618 OXM196618 PHI196618 PRE196618 QBA196618 QKW196618 QUS196618 REO196618 ROK196618 RYG196618 SIC196618 SRY196618 TBU196618 TLQ196618 TVM196618 UFI196618 UPE196618 UZA196618 VIW196618 VSS196618 WCO196618 WMK196618 WWG196618 Y262154 JU262154 TQ262154 ADM262154 ANI262154 AXE262154 BHA262154 BQW262154 CAS262154 CKO262154 CUK262154 DEG262154 DOC262154 DXY262154 EHU262154 ERQ262154 FBM262154 FLI262154 FVE262154 GFA262154 GOW262154 GYS262154 HIO262154 HSK262154 ICG262154 IMC262154 IVY262154 JFU262154 JPQ262154 JZM262154 KJI262154 KTE262154 LDA262154 LMW262154 LWS262154 MGO262154 MQK262154 NAG262154 NKC262154 NTY262154 ODU262154 ONQ262154 OXM262154 PHI262154 PRE262154 QBA262154 QKW262154 QUS262154 REO262154 ROK262154 RYG262154 SIC262154 SRY262154 TBU262154 TLQ262154 TVM262154 UFI262154 UPE262154 UZA262154 VIW262154 VSS262154 WCO262154 WMK262154 WWG262154 Y327690 JU327690 TQ327690 ADM327690 ANI327690 AXE327690 BHA327690 BQW327690 CAS327690 CKO327690 CUK327690 DEG327690 DOC327690 DXY327690 EHU327690 ERQ327690 FBM327690 FLI327690 FVE327690 GFA327690 GOW327690 GYS327690 HIO327690 HSK327690 ICG327690 IMC327690 IVY327690 JFU327690 JPQ327690 JZM327690 KJI327690 KTE327690 LDA327690 LMW327690 LWS327690 MGO327690 MQK327690 NAG327690 NKC327690 NTY327690 ODU327690 ONQ327690 OXM327690 PHI327690 PRE327690 QBA327690 QKW327690 QUS327690 REO327690 ROK327690 RYG327690 SIC327690 SRY327690 TBU327690 TLQ327690 TVM327690 UFI327690 UPE327690 UZA327690 VIW327690 VSS327690 WCO327690 WMK327690 WWG327690 Y393226 JU393226 TQ393226 ADM393226 ANI393226 AXE393226 BHA393226 BQW393226 CAS393226 CKO393226 CUK393226 DEG393226 DOC393226 DXY393226 EHU393226 ERQ393226 FBM393226 FLI393226 FVE393226 GFA393226 GOW393226 GYS393226 HIO393226 HSK393226 ICG393226 IMC393226 IVY393226 JFU393226 JPQ393226 JZM393226 KJI393226 KTE393226 LDA393226 LMW393226 LWS393226 MGO393226 MQK393226 NAG393226 NKC393226 NTY393226 ODU393226 ONQ393226 OXM393226 PHI393226 PRE393226 QBA393226 QKW393226 QUS393226 REO393226 ROK393226 RYG393226 SIC393226 SRY393226 TBU393226 TLQ393226 TVM393226 UFI393226 UPE393226 UZA393226 VIW393226 VSS393226 WCO393226 WMK393226 WWG393226 Y458762 JU458762 TQ458762 ADM458762 ANI458762 AXE458762 BHA458762 BQW458762 CAS458762 CKO458762 CUK458762 DEG458762 DOC458762 DXY458762 EHU458762 ERQ458762 FBM458762 FLI458762 FVE458762 GFA458762 GOW458762 GYS458762 HIO458762 HSK458762 ICG458762 IMC458762 IVY458762 JFU458762 JPQ458762 JZM458762 KJI458762 KTE458762 LDA458762 LMW458762 LWS458762 MGO458762 MQK458762 NAG458762 NKC458762 NTY458762 ODU458762 ONQ458762 OXM458762 PHI458762 PRE458762 QBA458762 QKW458762 QUS458762 REO458762 ROK458762 RYG458762 SIC458762 SRY458762 TBU458762 TLQ458762 TVM458762 UFI458762 UPE458762 UZA458762 VIW458762 VSS458762 WCO458762 WMK458762 WWG458762 Y524298 JU524298 TQ524298 ADM524298 ANI524298 AXE524298 BHA524298 BQW524298 CAS524298 CKO524298 CUK524298 DEG524298 DOC524298 DXY524298 EHU524298 ERQ524298 FBM524298 FLI524298 FVE524298 GFA524298 GOW524298 GYS524298 HIO524298 HSK524298 ICG524298 IMC524298 IVY524298 JFU524298 JPQ524298 JZM524298 KJI524298 KTE524298 LDA524298 LMW524298 LWS524298 MGO524298 MQK524298 NAG524298 NKC524298 NTY524298 ODU524298 ONQ524298 OXM524298 PHI524298 PRE524298 QBA524298 QKW524298 QUS524298 REO524298 ROK524298 RYG524298 SIC524298 SRY524298 TBU524298 TLQ524298 TVM524298 UFI524298 UPE524298 UZA524298 VIW524298 VSS524298 WCO524298 WMK524298 WWG524298 Y589834 JU589834 TQ589834 ADM589834 ANI589834 AXE589834 BHA589834 BQW589834 CAS589834 CKO589834 CUK589834 DEG589834 DOC589834 DXY589834 EHU589834 ERQ589834 FBM589834 FLI589834 FVE589834 GFA589834 GOW589834 GYS589834 HIO589834 HSK589834 ICG589834 IMC589834 IVY589834 JFU589834 JPQ589834 JZM589834 KJI589834 KTE589834 LDA589834 LMW589834 LWS589834 MGO589834 MQK589834 NAG589834 NKC589834 NTY589834 ODU589834 ONQ589834 OXM589834 PHI589834 PRE589834 QBA589834 QKW589834 QUS589834 REO589834 ROK589834 RYG589834 SIC589834 SRY589834 TBU589834 TLQ589834 TVM589834 UFI589834 UPE589834 UZA589834 VIW589834 VSS589834 WCO589834 WMK589834 WWG589834 Y655370 JU655370 TQ655370 ADM655370 ANI655370 AXE655370 BHA655370 BQW655370 CAS655370 CKO655370 CUK655370 DEG655370 DOC655370 DXY655370 EHU655370 ERQ655370 FBM655370 FLI655370 FVE655370 GFA655370 GOW655370 GYS655370 HIO655370 HSK655370 ICG655370 IMC655370 IVY655370 JFU655370 JPQ655370 JZM655370 KJI655370 KTE655370 LDA655370 LMW655370 LWS655370 MGO655370 MQK655370 NAG655370 NKC655370 NTY655370 ODU655370 ONQ655370 OXM655370 PHI655370 PRE655370 QBA655370 QKW655370 QUS655370 REO655370 ROK655370 RYG655370 SIC655370 SRY655370 TBU655370 TLQ655370 TVM655370 UFI655370 UPE655370 UZA655370 VIW655370 VSS655370 WCO655370 WMK655370 WWG655370 Y720906 JU720906 TQ720906 ADM720906 ANI720906 AXE720906 BHA720906 BQW720906 CAS720906 CKO720906 CUK720906 DEG720906 DOC720906 DXY720906 EHU720906 ERQ720906 FBM720906 FLI720906 FVE720906 GFA720906 GOW720906 GYS720906 HIO720906 HSK720906 ICG720906 IMC720906 IVY720906 JFU720906 JPQ720906 JZM720906 KJI720906 KTE720906 LDA720906 LMW720906 LWS720906 MGO720906 MQK720906 NAG720906 NKC720906 NTY720906 ODU720906 ONQ720906 OXM720906 PHI720906 PRE720906 QBA720906 QKW720906 QUS720906 REO720906 ROK720906 RYG720906 SIC720906 SRY720906 TBU720906 TLQ720906 TVM720906 UFI720906 UPE720906 UZA720906 VIW720906 VSS720906 WCO720906 WMK720906 WWG720906 Y786442 JU786442 TQ786442 ADM786442 ANI786442 AXE786442 BHA786442 BQW786442 CAS786442 CKO786442 CUK786442 DEG786442 DOC786442 DXY786442 EHU786442 ERQ786442 FBM786442 FLI786442 FVE786442 GFA786442 GOW786442 GYS786442 HIO786442 HSK786442 ICG786442 IMC786442 IVY786442 JFU786442 JPQ786442 JZM786442 KJI786442 KTE786442 LDA786442 LMW786442 LWS786442 MGO786442 MQK786442 NAG786442 NKC786442 NTY786442 ODU786442 ONQ786442 OXM786442 PHI786442 PRE786442 QBA786442 QKW786442 QUS786442 REO786442 ROK786442 RYG786442 SIC786442 SRY786442 TBU786442 TLQ786442 TVM786442 UFI786442 UPE786442 UZA786442 VIW786442 VSS786442 WCO786442 WMK786442 WWG786442 Y851978 JU851978 TQ851978 ADM851978 ANI851978 AXE851978 BHA851978 BQW851978 CAS851978 CKO851978 CUK851978 DEG851978 DOC851978 DXY851978 EHU851978 ERQ851978 FBM851978 FLI851978 FVE851978 GFA851978 GOW851978 GYS851978 HIO851978 HSK851978 ICG851978 IMC851978 IVY851978 JFU851978 JPQ851978 JZM851978 KJI851978 KTE851978 LDA851978 LMW851978 LWS851978 MGO851978 MQK851978 NAG851978 NKC851978 NTY851978 ODU851978 ONQ851978 OXM851978 PHI851978 PRE851978 QBA851978 QKW851978 QUS851978 REO851978 ROK851978 RYG851978 SIC851978 SRY851978 TBU851978 TLQ851978 TVM851978 UFI851978 UPE851978 UZA851978 VIW851978 VSS851978 WCO851978 WMK851978 WWG851978 Y917514 JU917514 TQ917514 ADM917514 ANI917514 AXE917514 BHA917514 BQW917514 CAS917514 CKO917514 CUK917514 DEG917514 DOC917514 DXY917514 EHU917514 ERQ917514 FBM917514 FLI917514 FVE917514 GFA917514 GOW917514 GYS917514 HIO917514 HSK917514 ICG917514 IMC917514 IVY917514 JFU917514 JPQ917514 JZM917514 KJI917514 KTE917514 LDA917514 LMW917514 LWS917514 MGO917514 MQK917514 NAG917514 NKC917514 NTY917514 ODU917514 ONQ917514 OXM917514 PHI917514 PRE917514 QBA917514 QKW917514 QUS917514 REO917514 ROK917514 RYG917514 SIC917514 SRY917514 TBU917514 TLQ917514 TVM917514 UFI917514 UPE917514 UZA917514 VIW917514 VSS917514 WCO917514 WMK917514 WWG917514 Y983050 JU983050 TQ983050 ADM983050 ANI983050 AXE983050 BHA983050 BQW983050 CAS983050 CKO983050 CUK983050 DEG983050 DOC983050 DXY983050 EHU983050 ERQ983050 FBM983050 FLI983050 FVE983050 GFA983050 GOW983050 GYS983050 HIO983050 HSK983050 ICG983050 IMC983050 IVY983050 JFU983050 JPQ983050 JZM983050 KJI983050 KTE983050 LDA983050 LMW983050 LWS983050 MGO983050 MQK983050 NAG983050 NKC983050 NTY983050 ODU983050 ONQ983050 OXM983050 PHI983050 PRE983050 QBA983050 QKW983050 QUS983050 REO983050 ROK983050 RYG983050 SIC983050 SRY983050 TBU983050 TLQ983050 TVM983050 UFI983050 UPE983050 UZA983050 VIW983050 VSS983050 WCO983050 WMK983050 WWG983050 U4 JQ4 TM4 ADI4 ANE4 AXA4 BGW4 BQS4 CAO4 CKK4 CUG4 DEC4 DNY4 DXU4 EHQ4 ERM4 FBI4 FLE4 FVA4 GEW4 GOS4 GYO4 HIK4 HSG4 ICC4 ILY4 IVU4 JFQ4 JPM4 JZI4 KJE4 KTA4 LCW4 LMS4 LWO4 MGK4 MQG4 NAC4 NJY4 NTU4 ODQ4 ONM4 OXI4 PHE4 PRA4 QAW4 QKS4 QUO4 REK4 ROG4 RYC4 SHY4 SRU4 TBQ4 TLM4 TVI4 UFE4 UPA4 UYW4 VIS4 VSO4 WCK4 WMG4 WWC4 U65542 JQ65542 TM65542 ADI65542 ANE65542 AXA65542 BGW65542 BQS65542 CAO65542 CKK65542 CUG65542 DEC65542 DNY65542 DXU65542 EHQ65542 ERM65542 FBI65542 FLE65542 FVA65542 GEW65542 GOS65542 GYO65542 HIK65542 HSG65542 ICC65542 ILY65542 IVU65542 JFQ65542 JPM65542 JZI65542 KJE65542 KTA65542 LCW65542 LMS65542 LWO65542 MGK65542 MQG65542 NAC65542 NJY65542 NTU65542 ODQ65542 ONM65542 OXI65542 PHE65542 PRA65542 QAW65542 QKS65542 QUO65542 REK65542 ROG65542 RYC65542 SHY65542 SRU65542 TBQ65542 TLM65542 TVI65542 UFE65542 UPA65542 UYW65542 VIS65542 VSO65542 WCK65542 WMG65542 WWC65542 U131078 JQ131078 TM131078 ADI131078 ANE131078 AXA131078 BGW131078 BQS131078 CAO131078 CKK131078 CUG131078 DEC131078 DNY131078 DXU131078 EHQ131078 ERM131078 FBI131078 FLE131078 FVA131078 GEW131078 GOS131078 GYO131078 HIK131078 HSG131078 ICC131078 ILY131078 IVU131078 JFQ131078 JPM131078 JZI131078 KJE131078 KTA131078 LCW131078 LMS131078 LWO131078 MGK131078 MQG131078 NAC131078 NJY131078 NTU131078 ODQ131078 ONM131078 OXI131078 PHE131078 PRA131078 QAW131078 QKS131078 QUO131078 REK131078 ROG131078 RYC131078 SHY131078 SRU131078 TBQ131078 TLM131078 TVI131078 UFE131078 UPA131078 UYW131078 VIS131078 VSO131078 WCK131078 WMG131078 WWC131078 U196614 JQ196614 TM196614 ADI196614 ANE196614 AXA196614 BGW196614 BQS196614 CAO196614 CKK196614 CUG196614 DEC196614 DNY196614 DXU196614 EHQ196614 ERM196614 FBI196614 FLE196614 FVA196614 GEW196614 GOS196614 GYO196614 HIK196614 HSG196614 ICC196614 ILY196614 IVU196614 JFQ196614 JPM196614 JZI196614 KJE196614 KTA196614 LCW196614 LMS196614 LWO196614 MGK196614 MQG196614 NAC196614 NJY196614 NTU196614 ODQ196614 ONM196614 OXI196614 PHE196614 PRA196614 QAW196614 QKS196614 QUO196614 REK196614 ROG196614 RYC196614 SHY196614 SRU196614 TBQ196614 TLM196614 TVI196614 UFE196614 UPA196614 UYW196614 VIS196614 VSO196614 WCK196614 WMG196614 WWC196614 U262150 JQ262150 TM262150 ADI262150 ANE262150 AXA262150 BGW262150 BQS262150 CAO262150 CKK262150 CUG262150 DEC262150 DNY262150 DXU262150 EHQ262150 ERM262150 FBI262150 FLE262150 FVA262150 GEW262150 GOS262150 GYO262150 HIK262150 HSG262150 ICC262150 ILY262150 IVU262150 JFQ262150 JPM262150 JZI262150 KJE262150 KTA262150 LCW262150 LMS262150 LWO262150 MGK262150 MQG262150 NAC262150 NJY262150 NTU262150 ODQ262150 ONM262150 OXI262150 PHE262150 PRA262150 QAW262150 QKS262150 QUO262150 REK262150 ROG262150 RYC262150 SHY262150 SRU262150 TBQ262150 TLM262150 TVI262150 UFE262150 UPA262150 UYW262150 VIS262150 VSO262150 WCK262150 WMG262150 WWC262150 U327686 JQ327686 TM327686 ADI327686 ANE327686 AXA327686 BGW327686 BQS327686 CAO327686 CKK327686 CUG327686 DEC327686 DNY327686 DXU327686 EHQ327686 ERM327686 FBI327686 FLE327686 FVA327686 GEW327686 GOS327686 GYO327686 HIK327686 HSG327686 ICC327686 ILY327686 IVU327686 JFQ327686 JPM327686 JZI327686 KJE327686 KTA327686 LCW327686 LMS327686 LWO327686 MGK327686 MQG327686 NAC327686 NJY327686 NTU327686 ODQ327686 ONM327686 OXI327686 PHE327686 PRA327686 QAW327686 QKS327686 QUO327686 REK327686 ROG327686 RYC327686 SHY327686 SRU327686 TBQ327686 TLM327686 TVI327686 UFE327686 UPA327686 UYW327686 VIS327686 VSO327686 WCK327686 WMG327686 WWC327686 U393222 JQ393222 TM393222 ADI393222 ANE393222 AXA393222 BGW393222 BQS393222 CAO393222 CKK393222 CUG393222 DEC393222 DNY393222 DXU393222 EHQ393222 ERM393222 FBI393222 FLE393222 FVA393222 GEW393222 GOS393222 GYO393222 HIK393222 HSG393222 ICC393222 ILY393222 IVU393222 JFQ393222 JPM393222 JZI393222 KJE393222 KTA393222 LCW393222 LMS393222 LWO393222 MGK393222 MQG393222 NAC393222 NJY393222 NTU393222 ODQ393222 ONM393222 OXI393222 PHE393222 PRA393222 QAW393222 QKS393222 QUO393222 REK393222 ROG393222 RYC393222 SHY393222 SRU393222 TBQ393222 TLM393222 TVI393222 UFE393222 UPA393222 UYW393222 VIS393222 VSO393222 WCK393222 WMG393222 WWC393222 U458758 JQ458758 TM458758 ADI458758 ANE458758 AXA458758 BGW458758 BQS458758 CAO458758 CKK458758 CUG458758 DEC458758 DNY458758 DXU458758 EHQ458758 ERM458758 FBI458758 FLE458758 FVA458758 GEW458758 GOS458758 GYO458758 HIK458758 HSG458758 ICC458758 ILY458758 IVU458758 JFQ458758 JPM458758 JZI458758 KJE458758 KTA458758 LCW458758 LMS458758 LWO458758 MGK458758 MQG458758 NAC458758 NJY458758 NTU458758 ODQ458758 ONM458758 OXI458758 PHE458758 PRA458758 QAW458758 QKS458758 QUO458758 REK458758 ROG458758 RYC458758 SHY458758 SRU458758 TBQ458758 TLM458758 TVI458758 UFE458758 UPA458758 UYW458758 VIS458758 VSO458758 WCK458758 WMG458758 WWC458758 U524294 JQ524294 TM524294 ADI524294 ANE524294 AXA524294 BGW524294 BQS524294 CAO524294 CKK524294 CUG524294 DEC524294 DNY524294 DXU524294 EHQ524294 ERM524294 FBI524294 FLE524294 FVA524294 GEW524294 GOS524294 GYO524294 HIK524294 HSG524294 ICC524294 ILY524294 IVU524294 JFQ524294 JPM524294 JZI524294 KJE524294 KTA524294 LCW524294 LMS524294 LWO524294 MGK524294 MQG524294 NAC524294 NJY524294 NTU524294 ODQ524294 ONM524294 OXI524294 PHE524294 PRA524294 QAW524294 QKS524294 QUO524294 REK524294 ROG524294 RYC524294 SHY524294 SRU524294 TBQ524294 TLM524294 TVI524294 UFE524294 UPA524294 UYW524294 VIS524294 VSO524294 WCK524294 WMG524294 WWC524294 U589830 JQ589830 TM589830 ADI589830 ANE589830 AXA589830 BGW589830 BQS589830 CAO589830 CKK589830 CUG589830 DEC589830 DNY589830 DXU589830 EHQ589830 ERM589830 FBI589830 FLE589830 FVA589830 GEW589830 GOS589830 GYO589830 HIK589830 HSG589830 ICC589830 ILY589830 IVU589830 JFQ589830 JPM589830 JZI589830 KJE589830 KTA589830 LCW589830 LMS589830 LWO589830 MGK589830 MQG589830 NAC589830 NJY589830 NTU589830 ODQ589830 ONM589830 OXI589830 PHE589830 PRA589830 QAW589830 QKS589830 QUO589830 REK589830 ROG589830 RYC589830 SHY589830 SRU589830 TBQ589830 TLM589830 TVI589830 UFE589830 UPA589830 UYW589830 VIS589830 VSO589830 WCK589830 WMG589830 WWC589830 U655366 JQ655366 TM655366 ADI655366 ANE655366 AXA655366 BGW655366 BQS655366 CAO655366 CKK655366 CUG655366 DEC655366 DNY655366 DXU655366 EHQ655366 ERM655366 FBI655366 FLE655366 FVA655366 GEW655366 GOS655366 GYO655366 HIK655366 HSG655366 ICC655366 ILY655366 IVU655366 JFQ655366 JPM655366 JZI655366 KJE655366 KTA655366 LCW655366 LMS655366 LWO655366 MGK655366 MQG655366 NAC655366 NJY655366 NTU655366 ODQ655366 ONM655366 OXI655366 PHE655366 PRA655366 QAW655366 QKS655366 QUO655366 REK655366 ROG655366 RYC655366 SHY655366 SRU655366 TBQ655366 TLM655366 TVI655366 UFE655366 UPA655366 UYW655366 VIS655366 VSO655366 WCK655366 WMG655366 WWC655366 U720902 JQ720902 TM720902 ADI720902 ANE720902 AXA720902 BGW720902 BQS720902 CAO720902 CKK720902 CUG720902 DEC720902 DNY720902 DXU720902 EHQ720902 ERM720902 FBI720902 FLE720902 FVA720902 GEW720902 GOS720902 GYO720902 HIK720902 HSG720902 ICC720902 ILY720902 IVU720902 JFQ720902 JPM720902 JZI720902 KJE720902 KTA720902 LCW720902 LMS720902 LWO720902 MGK720902 MQG720902 NAC720902 NJY720902 NTU720902 ODQ720902 ONM720902 OXI720902 PHE720902 PRA720902 QAW720902 QKS720902 QUO720902 REK720902 ROG720902 RYC720902 SHY720902 SRU720902 TBQ720902 TLM720902 TVI720902 UFE720902 UPA720902 UYW720902 VIS720902 VSO720902 WCK720902 WMG720902 WWC720902 U786438 JQ786438 TM786438 ADI786438 ANE786438 AXA786438 BGW786438 BQS786438 CAO786438 CKK786438 CUG786438 DEC786438 DNY786438 DXU786438 EHQ786438 ERM786438 FBI786438 FLE786438 FVA786438 GEW786438 GOS786438 GYO786438 HIK786438 HSG786438 ICC786438 ILY786438 IVU786438 JFQ786438 JPM786438 JZI786438 KJE786438 KTA786438 LCW786438 LMS786438 LWO786438 MGK786438 MQG786438 NAC786438 NJY786438 NTU786438 ODQ786438 ONM786438 OXI786438 PHE786438 PRA786438 QAW786438 QKS786438 QUO786438 REK786438 ROG786438 RYC786438 SHY786438 SRU786438 TBQ786438 TLM786438 TVI786438 UFE786438 UPA786438 UYW786438 VIS786438 VSO786438 WCK786438 WMG786438 WWC786438 U851974 JQ851974 TM851974 ADI851974 ANE851974 AXA851974 BGW851974 BQS851974 CAO851974 CKK851974 CUG851974 DEC851974 DNY851974 DXU851974 EHQ851974 ERM851974 FBI851974 FLE851974 FVA851974 GEW851974 GOS851974 GYO851974 HIK851974 HSG851974 ICC851974 ILY851974 IVU851974 JFQ851974 JPM851974 JZI851974 KJE851974 KTA851974 LCW851974 LMS851974 LWO851974 MGK851974 MQG851974 NAC851974 NJY851974 NTU851974 ODQ851974 ONM851974 OXI851974 PHE851974 PRA851974 QAW851974 QKS851974 QUO851974 REK851974 ROG851974 RYC851974 SHY851974 SRU851974 TBQ851974 TLM851974 TVI851974 UFE851974 UPA851974 UYW851974 VIS851974 VSO851974 WCK851974 WMG851974 WWC851974 U917510 JQ917510 TM917510 ADI917510 ANE917510 AXA917510 BGW917510 BQS917510 CAO917510 CKK917510 CUG917510 DEC917510 DNY917510 DXU917510 EHQ917510 ERM917510 FBI917510 FLE917510 FVA917510 GEW917510 GOS917510 GYO917510 HIK917510 HSG917510 ICC917510 ILY917510 IVU917510 JFQ917510 JPM917510 JZI917510 KJE917510 KTA917510 LCW917510 LMS917510 LWO917510 MGK917510 MQG917510 NAC917510 NJY917510 NTU917510 ODQ917510 ONM917510 OXI917510 PHE917510 PRA917510 QAW917510 QKS917510 QUO917510 REK917510 ROG917510 RYC917510 SHY917510 SRU917510 TBQ917510 TLM917510 TVI917510 UFE917510 UPA917510 UYW917510 VIS917510 VSO917510 WCK917510 WMG917510 WWC917510 U983046 JQ983046 TM983046 ADI983046 ANE983046 AXA983046 BGW983046 BQS983046 CAO983046 CKK983046 CUG983046 DEC983046 DNY983046 DXU983046 EHQ983046 ERM983046 FBI983046 FLE983046 FVA983046 GEW983046 GOS983046 GYO983046 HIK983046 HSG983046 ICC983046 ILY983046 IVU983046 JFQ983046 JPM983046 JZI983046 KJE983046 KTA983046 LCW983046 LMS983046 LWO983046 MGK983046 MQG983046 NAC983046 NJY983046 NTU983046 ODQ983046 ONM983046 OXI983046 PHE983046 PRA983046 QAW983046 QKS983046 QUO983046 REK983046 ROG983046 RYC983046 SHY983046 SRU983046 TBQ983046 TLM983046 TVI983046 UFE983046 UPA983046 UYW983046 VIS983046 VSO983046 WCK983046 WMG983046 WWC983046 M9 JI9 TE9 ADA9 AMW9 AWS9 BGO9 BQK9 CAG9 CKC9 CTY9 DDU9 DNQ9 DXM9 EHI9 ERE9 FBA9 FKW9 FUS9 GEO9 GOK9 GYG9 HIC9 HRY9 IBU9 ILQ9 IVM9 JFI9 JPE9 JZA9 KIW9 KSS9 LCO9 LMK9 LWG9 MGC9 MPY9 MZU9 NJQ9 NTM9 ODI9 ONE9 OXA9 PGW9 PQS9 QAO9 QKK9 QUG9 REC9 RNY9 RXU9 SHQ9 SRM9 TBI9 TLE9 TVA9 UEW9 UOS9 UYO9 VIK9 VSG9 WCC9 WLY9 WVU9 M65546 JI65546 TE65546 ADA65546 AMW65546 AWS65546 BGO65546 BQK65546 CAG65546 CKC65546 CTY65546 DDU65546 DNQ65546 DXM65546 EHI65546 ERE65546 FBA65546 FKW65546 FUS65546 GEO65546 GOK65546 GYG65546 HIC65546 HRY65546 IBU65546 ILQ65546 IVM65546 JFI65546 JPE65546 JZA65546 KIW65546 KSS65546 LCO65546 LMK65546 LWG65546 MGC65546 MPY65546 MZU65546 NJQ65546 NTM65546 ODI65546 ONE65546 OXA65546 PGW65546 PQS65546 QAO65546 QKK65546 QUG65546 REC65546 RNY65546 RXU65546 SHQ65546 SRM65546 TBI65546 TLE65546 TVA65546 UEW65546 UOS65546 UYO65546 VIK65546 VSG65546 WCC65546 WLY65546 WVU65546 M131082 JI131082 TE131082 ADA131082 AMW131082 AWS131082 BGO131082 BQK131082 CAG131082 CKC131082 CTY131082 DDU131082 DNQ131082 DXM131082 EHI131082 ERE131082 FBA131082 FKW131082 FUS131082 GEO131082 GOK131082 GYG131082 HIC131082 HRY131082 IBU131082 ILQ131082 IVM131082 JFI131082 JPE131082 JZA131082 KIW131082 KSS131082 LCO131082 LMK131082 LWG131082 MGC131082 MPY131082 MZU131082 NJQ131082 NTM131082 ODI131082 ONE131082 OXA131082 PGW131082 PQS131082 QAO131082 QKK131082 QUG131082 REC131082 RNY131082 RXU131082 SHQ131082 SRM131082 TBI131082 TLE131082 TVA131082 UEW131082 UOS131082 UYO131082 VIK131082 VSG131082 WCC131082 WLY131082 WVU131082 M196618 JI196618 TE196618 ADA196618 AMW196618 AWS196618 BGO196618 BQK196618 CAG196618 CKC196618 CTY196618 DDU196618 DNQ196618 DXM196618 EHI196618 ERE196618 FBA196618 FKW196618 FUS196618 GEO196618 GOK196618 GYG196618 HIC196618 HRY196618 IBU196618 ILQ196618 IVM196618 JFI196618 JPE196618 JZA196618 KIW196618 KSS196618 LCO196618 LMK196618 LWG196618 MGC196618 MPY196618 MZU196618 NJQ196618 NTM196618 ODI196618 ONE196618 OXA196618 PGW196618 PQS196618 QAO196618 QKK196618 QUG196618 REC196618 RNY196618 RXU196618 SHQ196618 SRM196618 TBI196618 TLE196618 TVA196618 UEW196618 UOS196618 UYO196618 VIK196618 VSG196618 WCC196618 WLY196618 WVU196618 M262154 JI262154 TE262154 ADA262154 AMW262154 AWS262154 BGO262154 BQK262154 CAG262154 CKC262154 CTY262154 DDU262154 DNQ262154 DXM262154 EHI262154 ERE262154 FBA262154 FKW262154 FUS262154 GEO262154 GOK262154 GYG262154 HIC262154 HRY262154 IBU262154 ILQ262154 IVM262154 JFI262154 JPE262154 JZA262154 KIW262154 KSS262154 LCO262154 LMK262154 LWG262154 MGC262154 MPY262154 MZU262154 NJQ262154 NTM262154 ODI262154 ONE262154 OXA262154 PGW262154 PQS262154 QAO262154 QKK262154 QUG262154 REC262154 RNY262154 RXU262154 SHQ262154 SRM262154 TBI262154 TLE262154 TVA262154 UEW262154 UOS262154 UYO262154 VIK262154 VSG262154 WCC262154 WLY262154 WVU262154 M327690 JI327690 TE327690 ADA327690 AMW327690 AWS327690 BGO327690 BQK327690 CAG327690 CKC327690 CTY327690 DDU327690 DNQ327690 DXM327690 EHI327690 ERE327690 FBA327690 FKW327690 FUS327690 GEO327690 GOK327690 GYG327690 HIC327690 HRY327690 IBU327690 ILQ327690 IVM327690 JFI327690 JPE327690 JZA327690 KIW327690 KSS327690 LCO327690 LMK327690 LWG327690 MGC327690 MPY327690 MZU327690 NJQ327690 NTM327690 ODI327690 ONE327690 OXA327690 PGW327690 PQS327690 QAO327690 QKK327690 QUG327690 REC327690 RNY327690 RXU327690 SHQ327690 SRM327690 TBI327690 TLE327690 TVA327690 UEW327690 UOS327690 UYO327690 VIK327690 VSG327690 WCC327690 WLY327690 WVU327690 M393226 JI393226 TE393226 ADA393226 AMW393226 AWS393226 BGO393226 BQK393226 CAG393226 CKC393226 CTY393226 DDU393226 DNQ393226 DXM393226 EHI393226 ERE393226 FBA393226 FKW393226 FUS393226 GEO393226 GOK393226 GYG393226 HIC393226 HRY393226 IBU393226 ILQ393226 IVM393226 JFI393226 JPE393226 JZA393226 KIW393226 KSS393226 LCO393226 LMK393226 LWG393226 MGC393226 MPY393226 MZU393226 NJQ393226 NTM393226 ODI393226 ONE393226 OXA393226 PGW393226 PQS393226 QAO393226 QKK393226 QUG393226 REC393226 RNY393226 RXU393226 SHQ393226 SRM393226 TBI393226 TLE393226 TVA393226 UEW393226 UOS393226 UYO393226 VIK393226 VSG393226 WCC393226 WLY393226 WVU393226 M458762 JI458762 TE458762 ADA458762 AMW458762 AWS458762 BGO458762 BQK458762 CAG458762 CKC458762 CTY458762 DDU458762 DNQ458762 DXM458762 EHI458762 ERE458762 FBA458762 FKW458762 FUS458762 GEO458762 GOK458762 GYG458762 HIC458762 HRY458762 IBU458762 ILQ458762 IVM458762 JFI458762 JPE458762 JZA458762 KIW458762 KSS458762 LCO458762 LMK458762 LWG458762 MGC458762 MPY458762 MZU458762 NJQ458762 NTM458762 ODI458762 ONE458762 OXA458762 PGW458762 PQS458762 QAO458762 QKK458762 QUG458762 REC458762 RNY458762 RXU458762 SHQ458762 SRM458762 TBI458762 TLE458762 TVA458762 UEW458762 UOS458762 UYO458762 VIK458762 VSG458762 WCC458762 WLY458762 WVU458762 M524298 JI524298 TE524298 ADA524298 AMW524298 AWS524298 BGO524298 BQK524298 CAG524298 CKC524298 CTY524298 DDU524298 DNQ524298 DXM524298 EHI524298 ERE524298 FBA524298 FKW524298 FUS524298 GEO524298 GOK524298 GYG524298 HIC524298 HRY524298 IBU524298 ILQ524298 IVM524298 JFI524298 JPE524298 JZA524298 KIW524298 KSS524298 LCO524298 LMK524298 LWG524298 MGC524298 MPY524298 MZU524298 NJQ524298 NTM524298 ODI524298 ONE524298 OXA524298 PGW524298 PQS524298 QAO524298 QKK524298 QUG524298 REC524298 RNY524298 RXU524298 SHQ524298 SRM524298 TBI524298 TLE524298 TVA524298 UEW524298 UOS524298 UYO524298 VIK524298 VSG524298 WCC524298 WLY524298 WVU524298 M589834 JI589834 TE589834 ADA589834 AMW589834 AWS589834 BGO589834 BQK589834 CAG589834 CKC589834 CTY589834 DDU589834 DNQ589834 DXM589834 EHI589834 ERE589834 FBA589834 FKW589834 FUS589834 GEO589834 GOK589834 GYG589834 HIC589834 HRY589834 IBU589834 ILQ589834 IVM589834 JFI589834 JPE589834 JZA589834 KIW589834 KSS589834 LCO589834 LMK589834 LWG589834 MGC589834 MPY589834 MZU589834 NJQ589834 NTM589834 ODI589834 ONE589834 OXA589834 PGW589834 PQS589834 QAO589834 QKK589834 QUG589834 REC589834 RNY589834 RXU589834 SHQ589834 SRM589834 TBI589834 TLE589834 TVA589834 UEW589834 UOS589834 UYO589834 VIK589834 VSG589834 WCC589834 WLY589834 WVU589834 M655370 JI655370 TE655370 ADA655370 AMW655370 AWS655370 BGO655370 BQK655370 CAG655370 CKC655370 CTY655370 DDU655370 DNQ655370 DXM655370 EHI655370 ERE655370 FBA655370 FKW655370 FUS655370 GEO655370 GOK655370 GYG655370 HIC655370 HRY655370 IBU655370 ILQ655370 IVM655370 JFI655370 JPE655370 JZA655370 KIW655370 KSS655370 LCO655370 LMK655370 LWG655370 MGC655370 MPY655370 MZU655370 NJQ655370 NTM655370 ODI655370 ONE655370 OXA655370 PGW655370 PQS655370 QAO655370 QKK655370 QUG655370 REC655370 RNY655370 RXU655370 SHQ655370 SRM655370 TBI655370 TLE655370 TVA655370 UEW655370 UOS655370 UYO655370 VIK655370 VSG655370 WCC655370 WLY655370 WVU655370 M720906 JI720906 TE720906 ADA720906 AMW720906 AWS720906 BGO720906 BQK720906 CAG720906 CKC720906 CTY720906 DDU720906 DNQ720906 DXM720906 EHI720906 ERE720906 FBA720906 FKW720906 FUS720906 GEO720906 GOK720906 GYG720906 HIC720906 HRY720906 IBU720906 ILQ720906 IVM720906 JFI720906 JPE720906 JZA720906 KIW720906 KSS720906 LCO720906 LMK720906 LWG720906 MGC720906 MPY720906 MZU720906 NJQ720906 NTM720906 ODI720906 ONE720906 OXA720906 PGW720906 PQS720906 QAO720906 QKK720906 QUG720906 REC720906 RNY720906 RXU720906 SHQ720906 SRM720906 TBI720906 TLE720906 TVA720906 UEW720906 UOS720906 UYO720906 VIK720906 VSG720906 WCC720906 WLY720906 WVU720906 M786442 JI786442 TE786442 ADA786442 AMW786442 AWS786442 BGO786442 BQK786442 CAG786442 CKC786442 CTY786442 DDU786442 DNQ786442 DXM786442 EHI786442 ERE786442 FBA786442 FKW786442 FUS786442 GEO786442 GOK786442 GYG786442 HIC786442 HRY786442 IBU786442 ILQ786442 IVM786442 JFI786442 JPE786442 JZA786442 KIW786442 KSS786442 LCO786442 LMK786442 LWG786442 MGC786442 MPY786442 MZU786442 NJQ786442 NTM786442 ODI786442 ONE786442 OXA786442 PGW786442 PQS786442 QAO786442 QKK786442 QUG786442 REC786442 RNY786442 RXU786442 SHQ786442 SRM786442 TBI786442 TLE786442 TVA786442 UEW786442 UOS786442 UYO786442 VIK786442 VSG786442 WCC786442 WLY786442 WVU786442 M851978 JI851978 TE851978 ADA851978 AMW851978 AWS851978 BGO851978 BQK851978 CAG851978 CKC851978 CTY851978 DDU851978 DNQ851978 DXM851978 EHI851978 ERE851978 FBA851978 FKW851978 FUS851978 GEO851978 GOK851978 GYG851978 HIC851978 HRY851978 IBU851978 ILQ851978 IVM851978 JFI851978 JPE851978 JZA851978 KIW851978 KSS851978 LCO851978 LMK851978 LWG851978 MGC851978 MPY851978 MZU851978 NJQ851978 NTM851978 ODI851978 ONE851978 OXA851978 PGW851978 PQS851978 QAO851978 QKK851978 QUG851978 REC851978 RNY851978 RXU851978 SHQ851978 SRM851978 TBI851978 TLE851978 TVA851978 UEW851978 UOS851978 UYO851978 VIK851978 VSG851978 WCC851978 WLY851978 WVU851978 M917514 JI917514 TE917514 ADA917514 AMW917514 AWS917514 BGO917514 BQK917514 CAG917514 CKC917514 CTY917514 DDU917514 DNQ917514 DXM917514 EHI917514 ERE917514 FBA917514 FKW917514 FUS917514 GEO917514 GOK917514 GYG917514 HIC917514 HRY917514 IBU917514 ILQ917514 IVM917514 JFI917514 JPE917514 JZA917514 KIW917514 KSS917514 LCO917514 LMK917514 LWG917514 MGC917514 MPY917514 MZU917514 NJQ917514 NTM917514 ODI917514 ONE917514 OXA917514 PGW917514 PQS917514 QAO917514 QKK917514 QUG917514 REC917514 RNY917514 RXU917514 SHQ917514 SRM917514 TBI917514 TLE917514 TVA917514 UEW917514 UOS917514 UYO917514 VIK917514 VSG917514 WCC917514 WLY917514 WVU917514 M983050 JI983050 TE983050 ADA983050 AMW983050 AWS983050 BGO983050 BQK983050 CAG983050 CKC983050 CTY983050 DDU983050 DNQ983050 DXM983050 EHI983050 ERE983050 FBA983050 FKW983050 FUS983050 GEO983050 GOK983050 GYG983050 HIC983050 HRY983050 IBU983050 ILQ983050 IVM983050 JFI983050 JPE983050 JZA983050 KIW983050 KSS983050 LCO983050 LMK983050 LWG983050 MGC983050 MPY983050 MZU983050 NJQ983050 NTM983050 ODI983050 ONE983050 OXA983050 PGW983050 PQS983050 QAO983050 QKK983050 QUG983050 REC983050 RNY983050 RXU983050 SHQ983050 SRM983050 TBI983050 TLE983050 TVA983050 UEW983050 UOS983050 UYO983050 VIK983050 VSG983050 WCC983050 WLY983050 WVU983050 U9 JQ9 TM9 ADI9 ANE9 AXA9 BGW9 BQS9 CAO9 CKK9 CUG9 DEC9 DNY9 DXU9 EHQ9 ERM9 FBI9 FLE9 FVA9 GEW9 GOS9 GYO9 HIK9 HSG9 ICC9 ILY9 IVU9 JFQ9 JPM9 JZI9 KJE9 KTA9 LCW9 LMS9 LWO9 MGK9 MQG9 NAC9 NJY9 NTU9 ODQ9 ONM9 OXI9 PHE9 PRA9 QAW9 QKS9 QUO9 REK9 ROG9 RYC9 SHY9 SRU9 TBQ9 TLM9 TVI9 UFE9 UPA9 UYW9 VIS9 VSO9 WCK9 WMG9 WWC9 U65546 JQ65546 TM65546 ADI65546 ANE65546 AXA65546 BGW65546 BQS65546 CAO65546 CKK65546 CUG65546 DEC65546 DNY65546 DXU65546 EHQ65546 ERM65546 FBI65546 FLE65546 FVA65546 GEW65546 GOS65546 GYO65546 HIK65546 HSG65546 ICC65546 ILY65546 IVU65546 JFQ65546 JPM65546 JZI65546 KJE65546 KTA65546 LCW65546 LMS65546 LWO65546 MGK65546 MQG65546 NAC65546 NJY65546 NTU65546 ODQ65546 ONM65546 OXI65546 PHE65546 PRA65546 QAW65546 QKS65546 QUO65546 REK65546 ROG65546 RYC65546 SHY65546 SRU65546 TBQ65546 TLM65546 TVI65546 UFE65546 UPA65546 UYW65546 VIS65546 VSO65546 WCK65546 WMG65546 WWC65546 U131082 JQ131082 TM131082 ADI131082 ANE131082 AXA131082 BGW131082 BQS131082 CAO131082 CKK131082 CUG131082 DEC131082 DNY131082 DXU131082 EHQ131082 ERM131082 FBI131082 FLE131082 FVA131082 GEW131082 GOS131082 GYO131082 HIK131082 HSG131082 ICC131082 ILY131082 IVU131082 JFQ131082 JPM131082 JZI131082 KJE131082 KTA131082 LCW131082 LMS131082 LWO131082 MGK131082 MQG131082 NAC131082 NJY131082 NTU131082 ODQ131082 ONM131082 OXI131082 PHE131082 PRA131082 QAW131082 QKS131082 QUO131082 REK131082 ROG131082 RYC131082 SHY131082 SRU131082 TBQ131082 TLM131082 TVI131082 UFE131082 UPA131082 UYW131082 VIS131082 VSO131082 WCK131082 WMG131082 WWC131082 U196618 JQ196618 TM196618 ADI196618 ANE196618 AXA196618 BGW196618 BQS196618 CAO196618 CKK196618 CUG196618 DEC196618 DNY196618 DXU196618 EHQ196618 ERM196618 FBI196618 FLE196618 FVA196618 GEW196618 GOS196618 GYO196618 HIK196618 HSG196618 ICC196618 ILY196618 IVU196618 JFQ196618 JPM196618 JZI196618 KJE196618 KTA196618 LCW196618 LMS196618 LWO196618 MGK196618 MQG196618 NAC196618 NJY196618 NTU196618 ODQ196618 ONM196618 OXI196618 PHE196618 PRA196618 QAW196618 QKS196618 QUO196618 REK196618 ROG196618 RYC196618 SHY196618 SRU196618 TBQ196618 TLM196618 TVI196618 UFE196618 UPA196618 UYW196618 VIS196618 VSO196618 WCK196618 WMG196618 WWC196618 U262154 JQ262154 TM262154 ADI262154 ANE262154 AXA262154 BGW262154 BQS262154 CAO262154 CKK262154 CUG262154 DEC262154 DNY262154 DXU262154 EHQ262154 ERM262154 FBI262154 FLE262154 FVA262154 GEW262154 GOS262154 GYO262154 HIK262154 HSG262154 ICC262154 ILY262154 IVU262154 JFQ262154 JPM262154 JZI262154 KJE262154 KTA262154 LCW262154 LMS262154 LWO262154 MGK262154 MQG262154 NAC262154 NJY262154 NTU262154 ODQ262154 ONM262154 OXI262154 PHE262154 PRA262154 QAW262154 QKS262154 QUO262154 REK262154 ROG262154 RYC262154 SHY262154 SRU262154 TBQ262154 TLM262154 TVI262154 UFE262154 UPA262154 UYW262154 VIS262154 VSO262154 WCK262154 WMG262154 WWC262154 U327690 JQ327690 TM327690 ADI327690 ANE327690 AXA327690 BGW327690 BQS327690 CAO327690 CKK327690 CUG327690 DEC327690 DNY327690 DXU327690 EHQ327690 ERM327690 FBI327690 FLE327690 FVA327690 GEW327690 GOS327690 GYO327690 HIK327690 HSG327690 ICC327690 ILY327690 IVU327690 JFQ327690 JPM327690 JZI327690 KJE327690 KTA327690 LCW327690 LMS327690 LWO327690 MGK327690 MQG327690 NAC327690 NJY327690 NTU327690 ODQ327690 ONM327690 OXI327690 PHE327690 PRA327690 QAW327690 QKS327690 QUO327690 REK327690 ROG327690 RYC327690 SHY327690 SRU327690 TBQ327690 TLM327690 TVI327690 UFE327690 UPA327690 UYW327690 VIS327690 VSO327690 WCK327690 WMG327690 WWC327690 U393226 JQ393226 TM393226 ADI393226 ANE393226 AXA393226 BGW393226 BQS393226 CAO393226 CKK393226 CUG393226 DEC393226 DNY393226 DXU393226 EHQ393226 ERM393226 FBI393226 FLE393226 FVA393226 GEW393226 GOS393226 GYO393226 HIK393226 HSG393226 ICC393226 ILY393226 IVU393226 JFQ393226 JPM393226 JZI393226 KJE393226 KTA393226 LCW393226 LMS393226 LWO393226 MGK393226 MQG393226 NAC393226 NJY393226 NTU393226 ODQ393226 ONM393226 OXI393226 PHE393226 PRA393226 QAW393226 QKS393226 QUO393226 REK393226 ROG393226 RYC393226 SHY393226 SRU393226 TBQ393226 TLM393226 TVI393226 UFE393226 UPA393226 UYW393226 VIS393226 VSO393226 WCK393226 WMG393226 WWC393226 U458762 JQ458762 TM458762 ADI458762 ANE458762 AXA458762 BGW458762 BQS458762 CAO458762 CKK458762 CUG458762 DEC458762 DNY458762 DXU458762 EHQ458762 ERM458762 FBI458762 FLE458762 FVA458762 GEW458762 GOS458762 GYO458762 HIK458762 HSG458762 ICC458762 ILY458762 IVU458762 JFQ458762 JPM458762 JZI458762 KJE458762 KTA458762 LCW458762 LMS458762 LWO458762 MGK458762 MQG458762 NAC458762 NJY458762 NTU458762 ODQ458762 ONM458762 OXI458762 PHE458762 PRA458762 QAW458762 QKS458762 QUO458762 REK458762 ROG458762 RYC458762 SHY458762 SRU458762 TBQ458762 TLM458762 TVI458762 UFE458762 UPA458762 UYW458762 VIS458762 VSO458762 WCK458762 WMG458762 WWC458762 U524298 JQ524298 TM524298 ADI524298 ANE524298 AXA524298 BGW524298 BQS524298 CAO524298 CKK524298 CUG524298 DEC524298 DNY524298 DXU524298 EHQ524298 ERM524298 FBI524298 FLE524298 FVA524298 GEW524298 GOS524298 GYO524298 HIK524298 HSG524298 ICC524298 ILY524298 IVU524298 JFQ524298 JPM524298 JZI524298 KJE524298 KTA524298 LCW524298 LMS524298 LWO524298 MGK524298 MQG524298 NAC524298 NJY524298 NTU524298 ODQ524298 ONM524298 OXI524298 PHE524298 PRA524298 QAW524298 QKS524298 QUO524298 REK524298 ROG524298 RYC524298 SHY524298 SRU524298 TBQ524298 TLM524298 TVI524298 UFE524298 UPA524298 UYW524298 VIS524298 VSO524298 WCK524298 WMG524298 WWC524298 U589834 JQ589834 TM589834 ADI589834 ANE589834 AXA589834 BGW589834 BQS589834 CAO589834 CKK589834 CUG589834 DEC589834 DNY589834 DXU589834 EHQ589834 ERM589834 FBI589834 FLE589834 FVA589834 GEW589834 GOS589834 GYO589834 HIK589834 HSG589834 ICC589834 ILY589834 IVU589834 JFQ589834 JPM589834 JZI589834 KJE589834 KTA589834 LCW589834 LMS589834 LWO589834 MGK589834 MQG589834 NAC589834 NJY589834 NTU589834 ODQ589834 ONM589834 OXI589834 PHE589834 PRA589834 QAW589834 QKS589834 QUO589834 REK589834 ROG589834 RYC589834 SHY589834 SRU589834 TBQ589834 TLM589834 TVI589834 UFE589834 UPA589834 UYW589834 VIS589834 VSO589834 WCK589834 WMG589834 WWC589834 U655370 JQ655370 TM655370 ADI655370 ANE655370 AXA655370 BGW655370 BQS655370 CAO655370 CKK655370 CUG655370 DEC655370 DNY655370 DXU655370 EHQ655370 ERM655370 FBI655370 FLE655370 FVA655370 GEW655370 GOS655370 GYO655370 HIK655370 HSG655370 ICC655370 ILY655370 IVU655370 JFQ655370 JPM655370 JZI655370 KJE655370 KTA655370 LCW655370 LMS655370 LWO655370 MGK655370 MQG655370 NAC655370 NJY655370 NTU655370 ODQ655370 ONM655370 OXI655370 PHE655370 PRA655370 QAW655370 QKS655370 QUO655370 REK655370 ROG655370 RYC655370 SHY655370 SRU655370 TBQ655370 TLM655370 TVI655370 UFE655370 UPA655370 UYW655370 VIS655370 VSO655370 WCK655370 WMG655370 WWC655370 U720906 JQ720906 TM720906 ADI720906 ANE720906 AXA720906 BGW720906 BQS720906 CAO720906 CKK720906 CUG720906 DEC720906 DNY720906 DXU720906 EHQ720906 ERM720906 FBI720906 FLE720906 FVA720906 GEW720906 GOS720906 GYO720906 HIK720906 HSG720906 ICC720906 ILY720906 IVU720906 JFQ720906 JPM720906 JZI720906 KJE720906 KTA720906 LCW720906 LMS720906 LWO720906 MGK720906 MQG720906 NAC720906 NJY720906 NTU720906 ODQ720906 ONM720906 OXI720906 PHE720906 PRA720906 QAW720906 QKS720906 QUO720906 REK720906 ROG720906 RYC720906 SHY720906 SRU720906 TBQ720906 TLM720906 TVI720906 UFE720906 UPA720906 UYW720906 VIS720906 VSO720906 WCK720906 WMG720906 WWC720906 U786442 JQ786442 TM786442 ADI786442 ANE786442 AXA786442 BGW786442 BQS786442 CAO786442 CKK786442 CUG786442 DEC786442 DNY786442 DXU786442 EHQ786442 ERM786442 FBI786442 FLE786442 FVA786442 GEW786442 GOS786442 GYO786442 HIK786442 HSG786442 ICC786442 ILY786442 IVU786442 JFQ786442 JPM786442 JZI786442 KJE786442 KTA786442 LCW786442 LMS786442 LWO786442 MGK786442 MQG786442 NAC786442 NJY786442 NTU786442 ODQ786442 ONM786442 OXI786442 PHE786442 PRA786442 QAW786442 QKS786442 QUO786442 REK786442 ROG786442 RYC786442 SHY786442 SRU786442 TBQ786442 TLM786442 TVI786442 UFE786442 UPA786442 UYW786442 VIS786442 VSO786442 WCK786442 WMG786442 WWC786442 U851978 JQ851978 TM851978 ADI851978 ANE851978 AXA851978 BGW851978 BQS851978 CAO851978 CKK851978 CUG851978 DEC851978 DNY851978 DXU851978 EHQ851978 ERM851978 FBI851978 FLE851978 FVA851978 GEW851978 GOS851978 GYO851978 HIK851978 HSG851978 ICC851978 ILY851978 IVU851978 JFQ851978 JPM851978 JZI851978 KJE851978 KTA851978 LCW851978 LMS851978 LWO851978 MGK851978 MQG851978 NAC851978 NJY851978 NTU851978 ODQ851978 ONM851978 OXI851978 PHE851978 PRA851978 QAW851978 QKS851978 QUO851978 REK851978 ROG851978 RYC851978 SHY851978 SRU851978 TBQ851978 TLM851978 TVI851978 UFE851978 UPA851978 UYW851978 VIS851978 VSO851978 WCK851978 WMG851978 WWC851978 U917514 JQ917514 TM917514 ADI917514 ANE917514 AXA917514 BGW917514 BQS917514 CAO917514 CKK917514 CUG917514 DEC917514 DNY917514 DXU917514 EHQ917514 ERM917514 FBI917514 FLE917514 FVA917514 GEW917514 GOS917514 GYO917514 HIK917514 HSG917514 ICC917514 ILY917514 IVU917514 JFQ917514 JPM917514 JZI917514 KJE917514 KTA917514 LCW917514 LMS917514 LWO917514 MGK917514 MQG917514 NAC917514 NJY917514 NTU917514 ODQ917514 ONM917514 OXI917514 PHE917514 PRA917514 QAW917514 QKS917514 QUO917514 REK917514 ROG917514 RYC917514 SHY917514 SRU917514 TBQ917514 TLM917514 TVI917514 UFE917514 UPA917514 UYW917514 VIS917514 VSO917514 WCK917514 WMG917514 WWC917514 U983050 JQ983050 TM983050 ADI983050 ANE983050 AXA983050 BGW983050 BQS983050 CAO983050 CKK983050 CUG983050 DEC983050 DNY983050 DXU983050 EHQ983050 ERM983050 FBI983050 FLE983050 FVA983050 GEW983050 GOS983050 GYO983050 HIK983050 HSG983050 ICC983050 ILY983050 IVU983050 JFQ983050 JPM983050 JZI983050 KJE983050 KTA983050 LCW983050 LMS983050 LWO983050 MGK983050 MQG983050 NAC983050 NJY983050 NTU983050 ODQ983050 ONM983050 OXI983050 PHE983050 PRA983050 QAW983050 QKS983050 QUO983050 REK983050 ROG983050 RYC983050 SHY983050 SRU983050 TBQ983050 TLM983050 TVI983050 UFE983050 UPA983050 UYW983050 VIS983050 VSO983050 WCK983050 WMG983050 WWC983050 Q3:Q4 JI4 TE4 ADA4 AMW4 AWS4 BGO4 BQK4 CAG4 CKC4 CTY4 DDU4 DNQ4 DXM4 EHI4 ERE4 FBA4 FKW4 FUS4 GEO4 GOK4 GYG4 HIC4 HRY4 IBU4 ILQ4 IVM4 JFI4 JPE4 JZA4 KIW4 KSS4 LCO4 LMK4 LWG4 MGC4 MPY4 MZU4 NJQ4 NTM4 ODI4 ONE4 OXA4 PGW4 PQS4 QAO4 QKK4 QUG4 REC4 RNY4 RXU4 SHQ4 SRM4 TBI4 TLE4 TVA4 UEW4 UOS4 UYO4 VIK4 VSG4 WCC4 WLY4 WVU4 M65542 JI65542 TE65542 ADA65542 AMW65542 AWS65542 BGO65542 BQK65542 CAG65542 CKC65542 CTY65542 DDU65542 DNQ65542 DXM65542 EHI65542 ERE65542 FBA65542 FKW65542 FUS65542 GEO65542 GOK65542 GYG65542 HIC65542 HRY65542 IBU65542 ILQ65542 IVM65542 JFI65542 JPE65542 JZA65542 KIW65542 KSS65542 LCO65542 LMK65542 LWG65542 MGC65542 MPY65542 MZU65542 NJQ65542 NTM65542 ODI65542 ONE65542 OXA65542 PGW65542 PQS65542 QAO65542 QKK65542 QUG65542 REC65542 RNY65542 RXU65542 SHQ65542 SRM65542 TBI65542 TLE65542 TVA65542 UEW65542 UOS65542 UYO65542 VIK65542 VSG65542 WCC65542 WLY65542 WVU65542 M131078 JI131078 TE131078 ADA131078 AMW131078 AWS131078 BGO131078 BQK131078 CAG131078 CKC131078 CTY131078 DDU131078 DNQ131078 DXM131078 EHI131078 ERE131078 FBA131078 FKW131078 FUS131078 GEO131078 GOK131078 GYG131078 HIC131078 HRY131078 IBU131078 ILQ131078 IVM131078 JFI131078 JPE131078 JZA131078 KIW131078 KSS131078 LCO131078 LMK131078 LWG131078 MGC131078 MPY131078 MZU131078 NJQ131078 NTM131078 ODI131078 ONE131078 OXA131078 PGW131078 PQS131078 QAO131078 QKK131078 QUG131078 REC131078 RNY131078 RXU131078 SHQ131078 SRM131078 TBI131078 TLE131078 TVA131078 UEW131078 UOS131078 UYO131078 VIK131078 VSG131078 WCC131078 WLY131078 WVU131078 M196614 JI196614 TE196614 ADA196614 AMW196614 AWS196614 BGO196614 BQK196614 CAG196614 CKC196614 CTY196614 DDU196614 DNQ196614 DXM196614 EHI196614 ERE196614 FBA196614 FKW196614 FUS196614 GEO196614 GOK196614 GYG196614 HIC196614 HRY196614 IBU196614 ILQ196614 IVM196614 JFI196614 JPE196614 JZA196614 KIW196614 KSS196614 LCO196614 LMK196614 LWG196614 MGC196614 MPY196614 MZU196614 NJQ196614 NTM196614 ODI196614 ONE196614 OXA196614 PGW196614 PQS196614 QAO196614 QKK196614 QUG196614 REC196614 RNY196614 RXU196614 SHQ196614 SRM196614 TBI196614 TLE196614 TVA196614 UEW196614 UOS196614 UYO196614 VIK196614 VSG196614 WCC196614 WLY196614 WVU196614 M262150 JI262150 TE262150 ADA262150 AMW262150 AWS262150 BGO262150 BQK262150 CAG262150 CKC262150 CTY262150 DDU262150 DNQ262150 DXM262150 EHI262150 ERE262150 FBA262150 FKW262150 FUS262150 GEO262150 GOK262150 GYG262150 HIC262150 HRY262150 IBU262150 ILQ262150 IVM262150 JFI262150 JPE262150 JZA262150 KIW262150 KSS262150 LCO262150 LMK262150 LWG262150 MGC262150 MPY262150 MZU262150 NJQ262150 NTM262150 ODI262150 ONE262150 OXA262150 PGW262150 PQS262150 QAO262150 QKK262150 QUG262150 REC262150 RNY262150 RXU262150 SHQ262150 SRM262150 TBI262150 TLE262150 TVA262150 UEW262150 UOS262150 UYO262150 VIK262150 VSG262150 WCC262150 WLY262150 WVU262150 M327686 JI327686 TE327686 ADA327686 AMW327686 AWS327686 BGO327686 BQK327686 CAG327686 CKC327686 CTY327686 DDU327686 DNQ327686 DXM327686 EHI327686 ERE327686 FBA327686 FKW327686 FUS327686 GEO327686 GOK327686 GYG327686 HIC327686 HRY327686 IBU327686 ILQ327686 IVM327686 JFI327686 JPE327686 JZA327686 KIW327686 KSS327686 LCO327686 LMK327686 LWG327686 MGC327686 MPY327686 MZU327686 NJQ327686 NTM327686 ODI327686 ONE327686 OXA327686 PGW327686 PQS327686 QAO327686 QKK327686 QUG327686 REC327686 RNY327686 RXU327686 SHQ327686 SRM327686 TBI327686 TLE327686 TVA327686 UEW327686 UOS327686 UYO327686 VIK327686 VSG327686 WCC327686 WLY327686 WVU327686 M393222 JI393222 TE393222 ADA393222 AMW393222 AWS393222 BGO393222 BQK393222 CAG393222 CKC393222 CTY393222 DDU393222 DNQ393222 DXM393222 EHI393222 ERE393222 FBA393222 FKW393222 FUS393222 GEO393222 GOK393222 GYG393222 HIC393222 HRY393222 IBU393222 ILQ393222 IVM393222 JFI393222 JPE393222 JZA393222 KIW393222 KSS393222 LCO393222 LMK393222 LWG393222 MGC393222 MPY393222 MZU393222 NJQ393222 NTM393222 ODI393222 ONE393222 OXA393222 PGW393222 PQS393222 QAO393222 QKK393222 QUG393222 REC393222 RNY393222 RXU393222 SHQ393222 SRM393222 TBI393222 TLE393222 TVA393222 UEW393222 UOS393222 UYO393222 VIK393222 VSG393222 WCC393222 WLY393222 WVU393222 M458758 JI458758 TE458758 ADA458758 AMW458758 AWS458758 BGO458758 BQK458758 CAG458758 CKC458758 CTY458758 DDU458758 DNQ458758 DXM458758 EHI458758 ERE458758 FBA458758 FKW458758 FUS458758 GEO458758 GOK458758 GYG458758 HIC458758 HRY458758 IBU458758 ILQ458758 IVM458758 JFI458758 JPE458758 JZA458758 KIW458758 KSS458758 LCO458758 LMK458758 LWG458758 MGC458758 MPY458758 MZU458758 NJQ458758 NTM458758 ODI458758 ONE458758 OXA458758 PGW458758 PQS458758 QAO458758 QKK458758 QUG458758 REC458758 RNY458758 RXU458758 SHQ458758 SRM458758 TBI458758 TLE458758 TVA458758 UEW458758 UOS458758 UYO458758 VIK458758 VSG458758 WCC458758 WLY458758 WVU458758 M524294 JI524294 TE524294 ADA524294 AMW524294 AWS524294 BGO524294 BQK524294 CAG524294 CKC524294 CTY524294 DDU524294 DNQ524294 DXM524294 EHI524294 ERE524294 FBA524294 FKW524294 FUS524294 GEO524294 GOK524294 GYG524294 HIC524294 HRY524294 IBU524294 ILQ524294 IVM524294 JFI524294 JPE524294 JZA524294 KIW524294 KSS524294 LCO524294 LMK524294 LWG524294 MGC524294 MPY524294 MZU524294 NJQ524294 NTM524294 ODI524294 ONE524294 OXA524294 PGW524294 PQS524294 QAO524294 QKK524294 QUG524294 REC524294 RNY524294 RXU524294 SHQ524294 SRM524294 TBI524294 TLE524294 TVA524294 UEW524294 UOS524294 UYO524294 VIK524294 VSG524294 WCC524294 WLY524294 WVU524294 M589830 JI589830 TE589830 ADA589830 AMW589830 AWS589830 BGO589830 BQK589830 CAG589830 CKC589830 CTY589830 DDU589830 DNQ589830 DXM589830 EHI589830 ERE589830 FBA589830 FKW589830 FUS589830 GEO589830 GOK589830 GYG589830 HIC589830 HRY589830 IBU589830 ILQ589830 IVM589830 JFI589830 JPE589830 JZA589830 KIW589830 KSS589830 LCO589830 LMK589830 LWG589830 MGC589830 MPY589830 MZU589830 NJQ589830 NTM589830 ODI589830 ONE589830 OXA589830 PGW589830 PQS589830 QAO589830 QKK589830 QUG589830 REC589830 RNY589830 RXU589830 SHQ589830 SRM589830 TBI589830 TLE589830 TVA589830 UEW589830 UOS589830 UYO589830 VIK589830 VSG589830 WCC589830 WLY589830 WVU589830 M655366 JI655366 TE655366 ADA655366 AMW655366 AWS655366 BGO655366 BQK655366 CAG655366 CKC655366 CTY655366 DDU655366 DNQ655366 DXM655366 EHI655366 ERE655366 FBA655366 FKW655366 FUS655366 GEO655366 GOK655366 GYG655366 HIC655366 HRY655366 IBU655366 ILQ655366 IVM655366 JFI655366 JPE655366 JZA655366 KIW655366 KSS655366 LCO655366 LMK655366 LWG655366 MGC655366 MPY655366 MZU655366 NJQ655366 NTM655366 ODI655366 ONE655366 OXA655366 PGW655366 PQS655366 QAO655366 QKK655366 QUG655366 REC655366 RNY655366 RXU655366 SHQ655366 SRM655366 TBI655366 TLE655366 TVA655366 UEW655366 UOS655366 UYO655366 VIK655366 VSG655366 WCC655366 WLY655366 WVU655366 M720902 JI720902 TE720902 ADA720902 AMW720902 AWS720902 BGO720902 BQK720902 CAG720902 CKC720902 CTY720902 DDU720902 DNQ720902 DXM720902 EHI720902 ERE720902 FBA720902 FKW720902 FUS720902 GEO720902 GOK720902 GYG720902 HIC720902 HRY720902 IBU720902 ILQ720902 IVM720902 JFI720902 JPE720902 JZA720902 KIW720902 KSS720902 LCO720902 LMK720902 LWG720902 MGC720902 MPY720902 MZU720902 NJQ720902 NTM720902 ODI720902 ONE720902 OXA720902 PGW720902 PQS720902 QAO720902 QKK720902 QUG720902 REC720902 RNY720902 RXU720902 SHQ720902 SRM720902 TBI720902 TLE720902 TVA720902 UEW720902 UOS720902 UYO720902 VIK720902 VSG720902 WCC720902 WLY720902 WVU720902 M786438 JI786438 TE786438 ADA786438 AMW786438 AWS786438 BGO786438 BQK786438 CAG786438 CKC786438 CTY786438 DDU786438 DNQ786438 DXM786438 EHI786438 ERE786438 FBA786438 FKW786438 FUS786438 GEO786438 GOK786438 GYG786438 HIC786438 HRY786438 IBU786438 ILQ786438 IVM786438 JFI786438 JPE786438 JZA786438 KIW786438 KSS786438 LCO786438 LMK786438 LWG786438 MGC786438 MPY786438 MZU786438 NJQ786438 NTM786438 ODI786438 ONE786438 OXA786438 PGW786438 PQS786438 QAO786438 QKK786438 QUG786438 REC786438 RNY786438 RXU786438 SHQ786438 SRM786438 TBI786438 TLE786438 TVA786438 UEW786438 UOS786438 UYO786438 VIK786438 VSG786438 WCC786438 WLY786438 WVU786438 M851974 JI851974 TE851974 ADA851974 AMW851974 AWS851974 BGO851974 BQK851974 CAG851974 CKC851974 CTY851974 DDU851974 DNQ851974 DXM851974 EHI851974 ERE851974 FBA851974 FKW851974 FUS851974 GEO851974 GOK851974 GYG851974 HIC851974 HRY851974 IBU851974 ILQ851974 IVM851974 JFI851974 JPE851974 JZA851974 KIW851974 KSS851974 LCO851974 LMK851974 LWG851974 MGC851974 MPY851974 MZU851974 NJQ851974 NTM851974 ODI851974 ONE851974 OXA851974 PGW851974 PQS851974 QAO851974 QKK851974 QUG851974 REC851974 RNY851974 RXU851974 SHQ851974 SRM851974 TBI851974 TLE851974 TVA851974 UEW851974 UOS851974 UYO851974 VIK851974 VSG851974 WCC851974 WLY851974 WVU851974 M917510 JI917510 TE917510 ADA917510 AMW917510 AWS917510 BGO917510 BQK917510 CAG917510 CKC917510 CTY917510 DDU917510 DNQ917510 DXM917510 EHI917510 ERE917510 FBA917510 FKW917510 FUS917510 GEO917510 GOK917510 GYG917510 HIC917510 HRY917510 IBU917510 ILQ917510 IVM917510 JFI917510 JPE917510 JZA917510 KIW917510 KSS917510 LCO917510 LMK917510 LWG917510 MGC917510 MPY917510 MZU917510 NJQ917510 NTM917510 ODI917510 ONE917510 OXA917510 PGW917510 PQS917510 QAO917510 QKK917510 QUG917510 REC917510 RNY917510 RXU917510 SHQ917510 SRM917510 TBI917510 TLE917510 TVA917510 UEW917510 UOS917510 UYO917510 VIK917510 VSG917510 WCC917510 WLY917510 WVU917510 M983046 JI983046 TE983046 ADA983046 AMW983046 AWS983046 BGO983046 BQK983046 CAG983046 CKC983046 CTY983046 DDU983046 DNQ983046 DXM983046 EHI983046 ERE983046 FBA983046 FKW983046 FUS983046 GEO983046 GOK983046 GYG983046 HIC983046 HRY983046 IBU983046 ILQ983046 IVM983046 JFI983046 JPE983046 JZA983046 KIW983046 KSS983046 LCO983046 LMK983046 LWG983046 MGC983046 MPY983046 MZU983046 NJQ983046 NTM983046 ODI983046 ONE983046 OXA983046 PGW983046 PQS983046 QAO983046 QKK983046 QUG983046 REC983046 RNY983046 RXU983046 SHQ983046 SRM983046 TBI983046 TLE983046 TVA983046 UEW983046 UOS983046 UYO983046 VIK983046 VSG983046 WCC983046 WLY983046 WVU983046 U14 JQ14 TM14 ADI14 ANE14 AXA14 BGW14 BQS14 CAO14 CKK14 CUG14 DEC14 DNY14 DXU14 EHQ14 ERM14 FBI14 FLE14 FVA14 GEW14 GOS14 GYO14 HIK14 HSG14 ICC14 ILY14 IVU14 JFQ14 JPM14 JZI14 KJE14 KTA14 LCW14 LMS14 LWO14 MGK14 MQG14 NAC14 NJY14 NTU14 ODQ14 ONM14 OXI14 PHE14 PRA14 QAW14 QKS14 QUO14 REK14 ROG14 RYC14 SHY14 SRU14 TBQ14 TLM14 TVI14 UFE14 UPA14 UYW14 VIS14 VSO14 WCK14 WMG14 WWC14 U65550 JQ65550 TM65550 ADI65550 ANE65550 AXA65550 BGW65550 BQS65550 CAO65550 CKK65550 CUG65550 DEC65550 DNY65550 DXU65550 EHQ65550 ERM65550 FBI65550 FLE65550 FVA65550 GEW65550 GOS65550 GYO65550 HIK65550 HSG65550 ICC65550 ILY65550 IVU65550 JFQ65550 JPM65550 JZI65550 KJE65550 KTA65550 LCW65550 LMS65550 LWO65550 MGK65550 MQG65550 NAC65550 NJY65550 NTU65550 ODQ65550 ONM65550 OXI65550 PHE65550 PRA65550 QAW65550 QKS65550 QUO65550 REK65550 ROG65550 RYC65550 SHY65550 SRU65550 TBQ65550 TLM65550 TVI65550 UFE65550 UPA65550 UYW65550 VIS65550 VSO65550 WCK65550 WMG65550 WWC65550 U131086 JQ131086 TM131086 ADI131086 ANE131086 AXA131086 BGW131086 BQS131086 CAO131086 CKK131086 CUG131086 DEC131086 DNY131086 DXU131086 EHQ131086 ERM131086 FBI131086 FLE131086 FVA131086 GEW131086 GOS131086 GYO131086 HIK131086 HSG131086 ICC131086 ILY131086 IVU131086 JFQ131086 JPM131086 JZI131086 KJE131086 KTA131086 LCW131086 LMS131086 LWO131086 MGK131086 MQG131086 NAC131086 NJY131086 NTU131086 ODQ131086 ONM131086 OXI131086 PHE131086 PRA131086 QAW131086 QKS131086 QUO131086 REK131086 ROG131086 RYC131086 SHY131086 SRU131086 TBQ131086 TLM131086 TVI131086 UFE131086 UPA131086 UYW131086 VIS131086 VSO131086 WCK131086 WMG131086 WWC131086 U196622 JQ196622 TM196622 ADI196622 ANE196622 AXA196622 BGW196622 BQS196622 CAO196622 CKK196622 CUG196622 DEC196622 DNY196622 DXU196622 EHQ196622 ERM196622 FBI196622 FLE196622 FVA196622 GEW196622 GOS196622 GYO196622 HIK196622 HSG196622 ICC196622 ILY196622 IVU196622 JFQ196622 JPM196622 JZI196622 KJE196622 KTA196622 LCW196622 LMS196622 LWO196622 MGK196622 MQG196622 NAC196622 NJY196622 NTU196622 ODQ196622 ONM196622 OXI196622 PHE196622 PRA196622 QAW196622 QKS196622 QUO196622 REK196622 ROG196622 RYC196622 SHY196622 SRU196622 TBQ196622 TLM196622 TVI196622 UFE196622 UPA196622 UYW196622 VIS196622 VSO196622 WCK196622 WMG196622 WWC196622 U262158 JQ262158 TM262158 ADI262158 ANE262158 AXA262158 BGW262158 BQS262158 CAO262158 CKK262158 CUG262158 DEC262158 DNY262158 DXU262158 EHQ262158 ERM262158 FBI262158 FLE262158 FVA262158 GEW262158 GOS262158 GYO262158 HIK262158 HSG262158 ICC262158 ILY262158 IVU262158 JFQ262158 JPM262158 JZI262158 KJE262158 KTA262158 LCW262158 LMS262158 LWO262158 MGK262158 MQG262158 NAC262158 NJY262158 NTU262158 ODQ262158 ONM262158 OXI262158 PHE262158 PRA262158 QAW262158 QKS262158 QUO262158 REK262158 ROG262158 RYC262158 SHY262158 SRU262158 TBQ262158 TLM262158 TVI262158 UFE262158 UPA262158 UYW262158 VIS262158 VSO262158 WCK262158 WMG262158 WWC262158 U327694 JQ327694 TM327694 ADI327694 ANE327694 AXA327694 BGW327694 BQS327694 CAO327694 CKK327694 CUG327694 DEC327694 DNY327694 DXU327694 EHQ327694 ERM327694 FBI327694 FLE327694 FVA327694 GEW327694 GOS327694 GYO327694 HIK327694 HSG327694 ICC327694 ILY327694 IVU327694 JFQ327694 JPM327694 JZI327694 KJE327694 KTA327694 LCW327694 LMS327694 LWO327694 MGK327694 MQG327694 NAC327694 NJY327694 NTU327694 ODQ327694 ONM327694 OXI327694 PHE327694 PRA327694 QAW327694 QKS327694 QUO327694 REK327694 ROG327694 RYC327694 SHY327694 SRU327694 TBQ327694 TLM327694 TVI327694 UFE327694 UPA327694 UYW327694 VIS327694 VSO327694 WCK327694 WMG327694 WWC327694 U393230 JQ393230 TM393230 ADI393230 ANE393230 AXA393230 BGW393230 BQS393230 CAO393230 CKK393230 CUG393230 DEC393230 DNY393230 DXU393230 EHQ393230 ERM393230 FBI393230 FLE393230 FVA393230 GEW393230 GOS393230 GYO393230 HIK393230 HSG393230 ICC393230 ILY393230 IVU393230 JFQ393230 JPM393230 JZI393230 KJE393230 KTA393230 LCW393230 LMS393230 LWO393230 MGK393230 MQG393230 NAC393230 NJY393230 NTU393230 ODQ393230 ONM393230 OXI393230 PHE393230 PRA393230 QAW393230 QKS393230 QUO393230 REK393230 ROG393230 RYC393230 SHY393230 SRU393230 TBQ393230 TLM393230 TVI393230 UFE393230 UPA393230 UYW393230 VIS393230 VSO393230 WCK393230 WMG393230 WWC393230 U458766 JQ458766 TM458766 ADI458766 ANE458766 AXA458766 BGW458766 BQS458766 CAO458766 CKK458766 CUG458766 DEC458766 DNY458766 DXU458766 EHQ458766 ERM458766 FBI458766 FLE458766 FVA458766 GEW458766 GOS458766 GYO458766 HIK458766 HSG458766 ICC458766 ILY458766 IVU458766 JFQ458766 JPM458766 JZI458766 KJE458766 KTA458766 LCW458766 LMS458766 LWO458766 MGK458766 MQG458766 NAC458766 NJY458766 NTU458766 ODQ458766 ONM458766 OXI458766 PHE458766 PRA458766 QAW458766 QKS458766 QUO458766 REK458766 ROG458766 RYC458766 SHY458766 SRU458766 TBQ458766 TLM458766 TVI458766 UFE458766 UPA458766 UYW458766 VIS458766 VSO458766 WCK458766 WMG458766 WWC458766 U524302 JQ524302 TM524302 ADI524302 ANE524302 AXA524302 BGW524302 BQS524302 CAO524302 CKK524302 CUG524302 DEC524302 DNY524302 DXU524302 EHQ524302 ERM524302 FBI524302 FLE524302 FVA524302 GEW524302 GOS524302 GYO524302 HIK524302 HSG524302 ICC524302 ILY524302 IVU524302 JFQ524302 JPM524302 JZI524302 KJE524302 KTA524302 LCW524302 LMS524302 LWO524302 MGK524302 MQG524302 NAC524302 NJY524302 NTU524302 ODQ524302 ONM524302 OXI524302 PHE524302 PRA524302 QAW524302 QKS524302 QUO524302 REK524302 ROG524302 RYC524302 SHY524302 SRU524302 TBQ524302 TLM524302 TVI524302 UFE524302 UPA524302 UYW524302 VIS524302 VSO524302 WCK524302 WMG524302 WWC524302 U589838 JQ589838 TM589838 ADI589838 ANE589838 AXA589838 BGW589838 BQS589838 CAO589838 CKK589838 CUG589838 DEC589838 DNY589838 DXU589838 EHQ589838 ERM589838 FBI589838 FLE589838 FVA589838 GEW589838 GOS589838 GYO589838 HIK589838 HSG589838 ICC589838 ILY589838 IVU589838 JFQ589838 JPM589838 JZI589838 KJE589838 KTA589838 LCW589838 LMS589838 LWO589838 MGK589838 MQG589838 NAC589838 NJY589838 NTU589838 ODQ589838 ONM589838 OXI589838 PHE589838 PRA589838 QAW589838 QKS589838 QUO589838 REK589838 ROG589838 RYC589838 SHY589838 SRU589838 TBQ589838 TLM589838 TVI589838 UFE589838 UPA589838 UYW589838 VIS589838 VSO589838 WCK589838 WMG589838 WWC589838 U655374 JQ655374 TM655374 ADI655374 ANE655374 AXA655374 BGW655374 BQS655374 CAO655374 CKK655374 CUG655374 DEC655374 DNY655374 DXU655374 EHQ655374 ERM655374 FBI655374 FLE655374 FVA655374 GEW655374 GOS655374 GYO655374 HIK655374 HSG655374 ICC655374 ILY655374 IVU655374 JFQ655374 JPM655374 JZI655374 KJE655374 KTA655374 LCW655374 LMS655374 LWO655374 MGK655374 MQG655374 NAC655374 NJY655374 NTU655374 ODQ655374 ONM655374 OXI655374 PHE655374 PRA655374 QAW655374 QKS655374 QUO655374 REK655374 ROG655374 RYC655374 SHY655374 SRU655374 TBQ655374 TLM655374 TVI655374 UFE655374 UPA655374 UYW655374 VIS655374 VSO655374 WCK655374 WMG655374 WWC655374 U720910 JQ720910 TM720910 ADI720910 ANE720910 AXA720910 BGW720910 BQS720910 CAO720910 CKK720910 CUG720910 DEC720910 DNY720910 DXU720910 EHQ720910 ERM720910 FBI720910 FLE720910 FVA720910 GEW720910 GOS720910 GYO720910 HIK720910 HSG720910 ICC720910 ILY720910 IVU720910 JFQ720910 JPM720910 JZI720910 KJE720910 KTA720910 LCW720910 LMS720910 LWO720910 MGK720910 MQG720910 NAC720910 NJY720910 NTU720910 ODQ720910 ONM720910 OXI720910 PHE720910 PRA720910 QAW720910 QKS720910 QUO720910 REK720910 ROG720910 RYC720910 SHY720910 SRU720910 TBQ720910 TLM720910 TVI720910 UFE720910 UPA720910 UYW720910 VIS720910 VSO720910 WCK720910 WMG720910 WWC720910 U786446 JQ786446 TM786446 ADI786446 ANE786446 AXA786446 BGW786446 BQS786446 CAO786446 CKK786446 CUG786446 DEC786446 DNY786446 DXU786446 EHQ786446 ERM786446 FBI786446 FLE786446 FVA786446 GEW786446 GOS786446 GYO786446 HIK786446 HSG786446 ICC786446 ILY786446 IVU786446 JFQ786446 JPM786446 JZI786446 KJE786446 KTA786446 LCW786446 LMS786446 LWO786446 MGK786446 MQG786446 NAC786446 NJY786446 NTU786446 ODQ786446 ONM786446 OXI786446 PHE786446 PRA786446 QAW786446 QKS786446 QUO786446 REK786446 ROG786446 RYC786446 SHY786446 SRU786446 TBQ786446 TLM786446 TVI786446 UFE786446 UPA786446 UYW786446 VIS786446 VSO786446 WCK786446 WMG786446 WWC786446 U851982 JQ851982 TM851982 ADI851982 ANE851982 AXA851982 BGW851982 BQS851982 CAO851982 CKK851982 CUG851982 DEC851982 DNY851982 DXU851982 EHQ851982 ERM851982 FBI851982 FLE851982 FVA851982 GEW851982 GOS851982 GYO851982 HIK851982 HSG851982 ICC851982 ILY851982 IVU851982 JFQ851982 JPM851982 JZI851982 KJE851982 KTA851982 LCW851982 LMS851982 LWO851982 MGK851982 MQG851982 NAC851982 NJY851982 NTU851982 ODQ851982 ONM851982 OXI851982 PHE851982 PRA851982 QAW851982 QKS851982 QUO851982 REK851982 ROG851982 RYC851982 SHY851982 SRU851982 TBQ851982 TLM851982 TVI851982 UFE851982 UPA851982 UYW851982 VIS851982 VSO851982 WCK851982 WMG851982 WWC851982 U917518 JQ917518 TM917518 ADI917518 ANE917518 AXA917518 BGW917518 BQS917518 CAO917518 CKK917518 CUG917518 DEC917518 DNY917518 DXU917518 EHQ917518 ERM917518 FBI917518 FLE917518 FVA917518 GEW917518 GOS917518 GYO917518 HIK917518 HSG917518 ICC917518 ILY917518 IVU917518 JFQ917518 JPM917518 JZI917518 KJE917518 KTA917518 LCW917518 LMS917518 LWO917518 MGK917518 MQG917518 NAC917518 NJY917518 NTU917518 ODQ917518 ONM917518 OXI917518 PHE917518 PRA917518 QAW917518 QKS917518 QUO917518 REK917518 ROG917518 RYC917518 SHY917518 SRU917518 TBQ917518 TLM917518 TVI917518 UFE917518 UPA917518 UYW917518 VIS917518 VSO917518 WCK917518 WMG917518 WWC917518 U983054 JQ983054 TM983054 ADI983054 ANE983054 AXA983054 BGW983054 BQS983054 CAO983054 CKK983054 CUG983054 DEC983054 DNY983054 DXU983054 EHQ983054 ERM983054 FBI983054 FLE983054 FVA983054 GEW983054 GOS983054 GYO983054 HIK983054 HSG983054 ICC983054 ILY983054 IVU983054 JFQ983054 JPM983054 JZI983054 KJE983054 KTA983054 LCW983054 LMS983054 LWO983054 MGK983054 MQG983054 NAC983054 NJY983054 NTU983054 ODQ983054 ONM983054 OXI983054 PHE983054 PRA983054 QAW983054 QKS983054 QUO983054 REK983054 ROG983054 RYC983054 SHY983054 SRU983054 TBQ983054 TLM983054 TVI983054 UFE983054 UPA983054 UYW983054 VIS983054 VSO983054 WCK983054 WMG983054 WWC983054 Y4 JU4 TQ4 ADM4 ANI4 AXE4 BHA4 BQW4 CAS4 CKO4 CUK4 DEG4 DOC4 DXY4 EHU4 ERQ4 FBM4 FLI4 FVE4 GFA4 GOW4 GYS4 HIO4 HSK4 ICG4 IMC4 IVY4 JFU4 JPQ4 JZM4 KJI4 KTE4 LDA4 LMW4 LWS4 MGO4 MQK4 NAG4 NKC4 NTY4 ODU4 ONQ4 OXM4 PHI4 PRE4 QBA4 QKW4 QUS4 REO4 ROK4 RYG4 SIC4 SRY4 TBU4 TLQ4 TVM4 UFI4 UPE4 UZA4 VIW4 VSS4 WCO4 WMK4 WWG4 Y65542 JU65542 TQ65542 ADM65542 ANI65542 AXE65542 BHA65542 BQW65542 CAS65542 CKO65542 CUK65542 DEG65542 DOC65542 DXY65542 EHU65542 ERQ65542 FBM65542 FLI65542 FVE65542 GFA65542 GOW65542 GYS65542 HIO65542 HSK65542 ICG65542 IMC65542 IVY65542 JFU65542 JPQ65542 JZM65542 KJI65542 KTE65542 LDA65542 LMW65542 LWS65542 MGO65542 MQK65542 NAG65542 NKC65542 NTY65542 ODU65542 ONQ65542 OXM65542 PHI65542 PRE65542 QBA65542 QKW65542 QUS65542 REO65542 ROK65542 RYG65542 SIC65542 SRY65542 TBU65542 TLQ65542 TVM65542 UFI65542 UPE65542 UZA65542 VIW65542 VSS65542 WCO65542 WMK65542 WWG65542 Y131078 JU131078 TQ131078 ADM131078 ANI131078 AXE131078 BHA131078 BQW131078 CAS131078 CKO131078 CUK131078 DEG131078 DOC131078 DXY131078 EHU131078 ERQ131078 FBM131078 FLI131078 FVE131078 GFA131078 GOW131078 GYS131078 HIO131078 HSK131078 ICG131078 IMC131078 IVY131078 JFU131078 JPQ131078 JZM131078 KJI131078 KTE131078 LDA131078 LMW131078 LWS131078 MGO131078 MQK131078 NAG131078 NKC131078 NTY131078 ODU131078 ONQ131078 OXM131078 PHI131078 PRE131078 QBA131078 QKW131078 QUS131078 REO131078 ROK131078 RYG131078 SIC131078 SRY131078 TBU131078 TLQ131078 TVM131078 UFI131078 UPE131078 UZA131078 VIW131078 VSS131078 WCO131078 WMK131078 WWG131078 Y196614 JU196614 TQ196614 ADM196614 ANI196614 AXE196614 BHA196614 BQW196614 CAS196614 CKO196614 CUK196614 DEG196614 DOC196614 DXY196614 EHU196614 ERQ196614 FBM196614 FLI196614 FVE196614 GFA196614 GOW196614 GYS196614 HIO196614 HSK196614 ICG196614 IMC196614 IVY196614 JFU196614 JPQ196614 JZM196614 KJI196614 KTE196614 LDA196614 LMW196614 LWS196614 MGO196614 MQK196614 NAG196614 NKC196614 NTY196614 ODU196614 ONQ196614 OXM196614 PHI196614 PRE196614 QBA196614 QKW196614 QUS196614 REO196614 ROK196614 RYG196614 SIC196614 SRY196614 TBU196614 TLQ196614 TVM196614 UFI196614 UPE196614 UZA196614 VIW196614 VSS196614 WCO196614 WMK196614 WWG196614 Y262150 JU262150 TQ262150 ADM262150 ANI262150 AXE262150 BHA262150 BQW262150 CAS262150 CKO262150 CUK262150 DEG262150 DOC262150 DXY262150 EHU262150 ERQ262150 FBM262150 FLI262150 FVE262150 GFA262150 GOW262150 GYS262150 HIO262150 HSK262150 ICG262150 IMC262150 IVY262150 JFU262150 JPQ262150 JZM262150 KJI262150 KTE262150 LDA262150 LMW262150 LWS262150 MGO262150 MQK262150 NAG262150 NKC262150 NTY262150 ODU262150 ONQ262150 OXM262150 PHI262150 PRE262150 QBA262150 QKW262150 QUS262150 REO262150 ROK262150 RYG262150 SIC262150 SRY262150 TBU262150 TLQ262150 TVM262150 UFI262150 UPE262150 UZA262150 VIW262150 VSS262150 WCO262150 WMK262150 WWG262150 Y327686 JU327686 TQ327686 ADM327686 ANI327686 AXE327686 BHA327686 BQW327686 CAS327686 CKO327686 CUK327686 DEG327686 DOC327686 DXY327686 EHU327686 ERQ327686 FBM327686 FLI327686 FVE327686 GFA327686 GOW327686 GYS327686 HIO327686 HSK327686 ICG327686 IMC327686 IVY327686 JFU327686 JPQ327686 JZM327686 KJI327686 KTE327686 LDA327686 LMW327686 LWS327686 MGO327686 MQK327686 NAG327686 NKC327686 NTY327686 ODU327686 ONQ327686 OXM327686 PHI327686 PRE327686 QBA327686 QKW327686 QUS327686 REO327686 ROK327686 RYG327686 SIC327686 SRY327686 TBU327686 TLQ327686 TVM327686 UFI327686 UPE327686 UZA327686 VIW327686 VSS327686 WCO327686 WMK327686 WWG327686 Y393222 JU393222 TQ393222 ADM393222 ANI393222 AXE393222 BHA393222 BQW393222 CAS393222 CKO393222 CUK393222 DEG393222 DOC393222 DXY393222 EHU393222 ERQ393222 FBM393222 FLI393222 FVE393222 GFA393222 GOW393222 GYS393222 HIO393222 HSK393222 ICG393222 IMC393222 IVY393222 JFU393222 JPQ393222 JZM393222 KJI393222 KTE393222 LDA393222 LMW393222 LWS393222 MGO393222 MQK393222 NAG393222 NKC393222 NTY393222 ODU393222 ONQ393222 OXM393222 PHI393222 PRE393222 QBA393222 QKW393222 QUS393222 REO393222 ROK393222 RYG393222 SIC393222 SRY393222 TBU393222 TLQ393222 TVM393222 UFI393222 UPE393222 UZA393222 VIW393222 VSS393222 WCO393222 WMK393222 WWG393222 Y458758 JU458758 TQ458758 ADM458758 ANI458758 AXE458758 BHA458758 BQW458758 CAS458758 CKO458758 CUK458758 DEG458758 DOC458758 DXY458758 EHU458758 ERQ458758 FBM458758 FLI458758 FVE458758 GFA458758 GOW458758 GYS458758 HIO458758 HSK458758 ICG458758 IMC458758 IVY458758 JFU458758 JPQ458758 JZM458758 KJI458758 KTE458758 LDA458758 LMW458758 LWS458758 MGO458758 MQK458758 NAG458758 NKC458758 NTY458758 ODU458758 ONQ458758 OXM458758 PHI458758 PRE458758 QBA458758 QKW458758 QUS458758 REO458758 ROK458758 RYG458758 SIC458758 SRY458758 TBU458758 TLQ458758 TVM458758 UFI458758 UPE458758 UZA458758 VIW458758 VSS458758 WCO458758 WMK458758 WWG458758 Y524294 JU524294 TQ524294 ADM524294 ANI524294 AXE524294 BHA524294 BQW524294 CAS524294 CKO524294 CUK524294 DEG524294 DOC524294 DXY524294 EHU524294 ERQ524294 FBM524294 FLI524294 FVE524294 GFA524294 GOW524294 GYS524294 HIO524294 HSK524294 ICG524294 IMC524294 IVY524294 JFU524294 JPQ524294 JZM524294 KJI524294 KTE524294 LDA524294 LMW524294 LWS524294 MGO524294 MQK524294 NAG524294 NKC524294 NTY524294 ODU524294 ONQ524294 OXM524294 PHI524294 PRE524294 QBA524294 QKW524294 QUS524294 REO524294 ROK524294 RYG524294 SIC524294 SRY524294 TBU524294 TLQ524294 TVM524294 UFI524294 UPE524294 UZA524294 VIW524294 VSS524294 WCO524294 WMK524294 WWG524294 Y589830 JU589830 TQ589830 ADM589830 ANI589830 AXE589830 BHA589830 BQW589830 CAS589830 CKO589830 CUK589830 DEG589830 DOC589830 DXY589830 EHU589830 ERQ589830 FBM589830 FLI589830 FVE589830 GFA589830 GOW589830 GYS589830 HIO589830 HSK589830 ICG589830 IMC589830 IVY589830 JFU589830 JPQ589830 JZM589830 KJI589830 KTE589830 LDA589830 LMW589830 LWS589830 MGO589830 MQK589830 NAG589830 NKC589830 NTY589830 ODU589830 ONQ589830 OXM589830 PHI589830 PRE589830 QBA589830 QKW589830 QUS589830 REO589830 ROK589830 RYG589830 SIC589830 SRY589830 TBU589830 TLQ589830 TVM589830 UFI589830 UPE589830 UZA589830 VIW589830 VSS589830 WCO589830 WMK589830 WWG589830 Y655366 JU655366 TQ655366 ADM655366 ANI655366 AXE655366 BHA655366 BQW655366 CAS655366 CKO655366 CUK655366 DEG655366 DOC655366 DXY655366 EHU655366 ERQ655366 FBM655366 FLI655366 FVE655366 GFA655366 GOW655366 GYS655366 HIO655366 HSK655366 ICG655366 IMC655366 IVY655366 JFU655366 JPQ655366 JZM655366 KJI655366 KTE655366 LDA655366 LMW655366 LWS655366 MGO655366 MQK655366 NAG655366 NKC655366 NTY655366 ODU655366 ONQ655366 OXM655366 PHI655366 PRE655366 QBA655366 QKW655366 QUS655366 REO655366 ROK655366 RYG655366 SIC655366 SRY655366 TBU655366 TLQ655366 TVM655366 UFI655366 UPE655366 UZA655366 VIW655366 VSS655366 WCO655366 WMK655366 WWG655366 Y720902 JU720902 TQ720902 ADM720902 ANI720902 AXE720902 BHA720902 BQW720902 CAS720902 CKO720902 CUK720902 DEG720902 DOC720902 DXY720902 EHU720902 ERQ720902 FBM720902 FLI720902 FVE720902 GFA720902 GOW720902 GYS720902 HIO720902 HSK720902 ICG720902 IMC720902 IVY720902 JFU720902 JPQ720902 JZM720902 KJI720902 KTE720902 LDA720902 LMW720902 LWS720902 MGO720902 MQK720902 NAG720902 NKC720902 NTY720902 ODU720902 ONQ720902 OXM720902 PHI720902 PRE720902 QBA720902 QKW720902 QUS720902 REO720902 ROK720902 RYG720902 SIC720902 SRY720902 TBU720902 TLQ720902 TVM720902 UFI720902 UPE720902 UZA720902 VIW720902 VSS720902 WCO720902 WMK720902 WWG720902 Y786438 JU786438 TQ786438 ADM786438 ANI786438 AXE786438 BHA786438 BQW786438 CAS786438 CKO786438 CUK786438 DEG786438 DOC786438 DXY786438 EHU786438 ERQ786438 FBM786438 FLI786438 FVE786438 GFA786438 GOW786438 GYS786438 HIO786438 HSK786438 ICG786438 IMC786438 IVY786438 JFU786438 JPQ786438 JZM786438 KJI786438 KTE786438 LDA786438 LMW786438 LWS786438 MGO786438 MQK786438 NAG786438 NKC786438 NTY786438 ODU786438 ONQ786438 OXM786438 PHI786438 PRE786438 QBA786438 QKW786438 QUS786438 REO786438 ROK786438 RYG786438 SIC786438 SRY786438 TBU786438 TLQ786438 TVM786438 UFI786438 UPE786438 UZA786438 VIW786438 VSS786438 WCO786438 WMK786438 WWG786438 Y851974 JU851974 TQ851974 ADM851974 ANI851974 AXE851974 BHA851974 BQW851974 CAS851974 CKO851974 CUK851974 DEG851974 DOC851974 DXY851974 EHU851974 ERQ851974 FBM851974 FLI851974 FVE851974 GFA851974 GOW851974 GYS851974 HIO851974 HSK851974 ICG851974 IMC851974 IVY851974 JFU851974 JPQ851974 JZM851974 KJI851974 KTE851974 LDA851974 LMW851974 LWS851974 MGO851974 MQK851974 NAG851974 NKC851974 NTY851974 ODU851974 ONQ851974 OXM851974 PHI851974 PRE851974 QBA851974 QKW851974 QUS851974 REO851974 ROK851974 RYG851974 SIC851974 SRY851974 TBU851974 TLQ851974 TVM851974 UFI851974 UPE851974 UZA851974 VIW851974 VSS851974 WCO851974 WMK851974 WWG851974 Y917510 JU917510 TQ917510 ADM917510 ANI917510 AXE917510 BHA917510 BQW917510 CAS917510 CKO917510 CUK917510 DEG917510 DOC917510 DXY917510 EHU917510 ERQ917510 FBM917510 FLI917510 FVE917510 GFA917510 GOW917510 GYS917510 HIO917510 HSK917510 ICG917510 IMC917510 IVY917510 JFU917510 JPQ917510 JZM917510 KJI917510 KTE917510 LDA917510 LMW917510 LWS917510 MGO917510 MQK917510 NAG917510 NKC917510 NTY917510 ODU917510 ONQ917510 OXM917510 PHI917510 PRE917510 QBA917510 QKW917510 QUS917510 REO917510 ROK917510 RYG917510 SIC917510 SRY917510 TBU917510 TLQ917510 TVM917510 UFI917510 UPE917510 UZA917510 VIW917510 VSS917510 WCO917510 WMK917510 WWG917510 Y983046 JU983046 TQ983046 ADM983046 ANI983046 AXE983046 BHA983046 BQW983046 CAS983046 CKO983046 CUK983046 DEG983046 DOC983046 DXY983046 EHU983046 ERQ983046 FBM983046 FLI983046 FVE983046 GFA983046 GOW983046 GYS983046 HIO983046 HSK983046 ICG983046 IMC983046 IVY983046 JFU983046 JPQ983046 JZM983046 KJI983046 KTE983046 LDA983046 LMW983046 LWS983046 MGO983046 MQK983046 NAG983046 NKC983046 NTY983046 ODU983046 ONQ983046 OXM983046 PHI983046 PRE983046 QBA983046 QKW983046 QUS983046 REO983046 ROK983046 RYG983046 SIC983046 SRY983046 TBU983046 TLQ983046 TVM983046 UFI983046 UPE983046 UZA983046 VIW983046 VSS983046 WCO983046 WMK983046 WWG983046 Q9 JM9 TI9 ADE9 ANA9 AWW9 BGS9 BQO9 CAK9 CKG9 CUC9 DDY9 DNU9 DXQ9 EHM9 ERI9 FBE9 FLA9 FUW9 GES9 GOO9 GYK9 HIG9 HSC9 IBY9 ILU9 IVQ9 JFM9 JPI9 JZE9 KJA9 KSW9 LCS9 LMO9 LWK9 MGG9 MQC9 MZY9 NJU9 NTQ9 ODM9 ONI9 OXE9 PHA9 PQW9 QAS9 QKO9 QUK9 REG9 ROC9 RXY9 SHU9 SRQ9 TBM9 TLI9 TVE9 UFA9 UOW9 UYS9 VIO9 VSK9 WCG9 WMC9 WVY9 Q65546 JM65546 TI65546 ADE65546 ANA65546 AWW65546 BGS65546 BQO65546 CAK65546 CKG65546 CUC65546 DDY65546 DNU65546 DXQ65546 EHM65546 ERI65546 FBE65546 FLA65546 FUW65546 GES65546 GOO65546 GYK65546 HIG65546 HSC65546 IBY65546 ILU65546 IVQ65546 JFM65546 JPI65546 JZE65546 KJA65546 KSW65546 LCS65546 LMO65546 LWK65546 MGG65546 MQC65546 MZY65546 NJU65546 NTQ65546 ODM65546 ONI65546 OXE65546 PHA65546 PQW65546 QAS65546 QKO65546 QUK65546 REG65546 ROC65546 RXY65546 SHU65546 SRQ65546 TBM65546 TLI65546 TVE65546 UFA65546 UOW65546 UYS65546 VIO65546 VSK65546 WCG65546 WMC65546 WVY65546 Q131082 JM131082 TI131082 ADE131082 ANA131082 AWW131082 BGS131082 BQO131082 CAK131082 CKG131082 CUC131082 DDY131082 DNU131082 DXQ131082 EHM131082 ERI131082 FBE131082 FLA131082 FUW131082 GES131082 GOO131082 GYK131082 HIG131082 HSC131082 IBY131082 ILU131082 IVQ131082 JFM131082 JPI131082 JZE131082 KJA131082 KSW131082 LCS131082 LMO131082 LWK131082 MGG131082 MQC131082 MZY131082 NJU131082 NTQ131082 ODM131082 ONI131082 OXE131082 PHA131082 PQW131082 QAS131082 QKO131082 QUK131082 REG131082 ROC131082 RXY131082 SHU131082 SRQ131082 TBM131082 TLI131082 TVE131082 UFA131082 UOW131082 UYS131082 VIO131082 VSK131082 WCG131082 WMC131082 WVY131082 Q196618 JM196618 TI196618 ADE196618 ANA196618 AWW196618 BGS196618 BQO196618 CAK196618 CKG196618 CUC196618 DDY196618 DNU196618 DXQ196618 EHM196618 ERI196618 FBE196618 FLA196618 FUW196618 GES196618 GOO196618 GYK196618 HIG196618 HSC196618 IBY196618 ILU196618 IVQ196618 JFM196618 JPI196618 JZE196618 KJA196618 KSW196618 LCS196618 LMO196618 LWK196618 MGG196618 MQC196618 MZY196618 NJU196618 NTQ196618 ODM196618 ONI196618 OXE196618 PHA196618 PQW196618 QAS196618 QKO196618 QUK196618 REG196618 ROC196618 RXY196618 SHU196618 SRQ196618 TBM196618 TLI196618 TVE196618 UFA196618 UOW196618 UYS196618 VIO196618 VSK196618 WCG196618 WMC196618 WVY196618 Q262154 JM262154 TI262154 ADE262154 ANA262154 AWW262154 BGS262154 BQO262154 CAK262154 CKG262154 CUC262154 DDY262154 DNU262154 DXQ262154 EHM262154 ERI262154 FBE262154 FLA262154 FUW262154 GES262154 GOO262154 GYK262154 HIG262154 HSC262154 IBY262154 ILU262154 IVQ262154 JFM262154 JPI262154 JZE262154 KJA262154 KSW262154 LCS262154 LMO262154 LWK262154 MGG262154 MQC262154 MZY262154 NJU262154 NTQ262154 ODM262154 ONI262154 OXE262154 PHA262154 PQW262154 QAS262154 QKO262154 QUK262154 REG262154 ROC262154 RXY262154 SHU262154 SRQ262154 TBM262154 TLI262154 TVE262154 UFA262154 UOW262154 UYS262154 VIO262154 VSK262154 WCG262154 WMC262154 WVY262154 Q327690 JM327690 TI327690 ADE327690 ANA327690 AWW327690 BGS327690 BQO327690 CAK327690 CKG327690 CUC327690 DDY327690 DNU327690 DXQ327690 EHM327690 ERI327690 FBE327690 FLA327690 FUW327690 GES327690 GOO327690 GYK327690 HIG327690 HSC327690 IBY327690 ILU327690 IVQ327690 JFM327690 JPI327690 JZE327690 KJA327690 KSW327690 LCS327690 LMO327690 LWK327690 MGG327690 MQC327690 MZY327690 NJU327690 NTQ327690 ODM327690 ONI327690 OXE327690 PHA327690 PQW327690 QAS327690 QKO327690 QUK327690 REG327690 ROC327690 RXY327690 SHU327690 SRQ327690 TBM327690 TLI327690 TVE327690 UFA327690 UOW327690 UYS327690 VIO327690 VSK327690 WCG327690 WMC327690 WVY327690 Q393226 JM393226 TI393226 ADE393226 ANA393226 AWW393226 BGS393226 BQO393226 CAK393226 CKG393226 CUC393226 DDY393226 DNU393226 DXQ393226 EHM393226 ERI393226 FBE393226 FLA393226 FUW393226 GES393226 GOO393226 GYK393226 HIG393226 HSC393226 IBY393226 ILU393226 IVQ393226 JFM393226 JPI393226 JZE393226 KJA393226 KSW393226 LCS393226 LMO393226 LWK393226 MGG393226 MQC393226 MZY393226 NJU393226 NTQ393226 ODM393226 ONI393226 OXE393226 PHA393226 PQW393226 QAS393226 QKO393226 QUK393226 REG393226 ROC393226 RXY393226 SHU393226 SRQ393226 TBM393226 TLI393226 TVE393226 UFA393226 UOW393226 UYS393226 VIO393226 VSK393226 WCG393226 WMC393226 WVY393226 Q458762 JM458762 TI458762 ADE458762 ANA458762 AWW458762 BGS458762 BQO458762 CAK458762 CKG458762 CUC458762 DDY458762 DNU458762 DXQ458762 EHM458762 ERI458762 FBE458762 FLA458762 FUW458762 GES458762 GOO458762 GYK458762 HIG458762 HSC458762 IBY458762 ILU458762 IVQ458762 JFM458762 JPI458762 JZE458762 KJA458762 KSW458762 LCS458762 LMO458762 LWK458762 MGG458762 MQC458762 MZY458762 NJU458762 NTQ458762 ODM458762 ONI458762 OXE458762 PHA458762 PQW458762 QAS458762 QKO458762 QUK458762 REG458762 ROC458762 RXY458762 SHU458762 SRQ458762 TBM458762 TLI458762 TVE458762 UFA458762 UOW458762 UYS458762 VIO458762 VSK458762 WCG458762 WMC458762 WVY458762 Q524298 JM524298 TI524298 ADE524298 ANA524298 AWW524298 BGS524298 BQO524298 CAK524298 CKG524298 CUC524298 DDY524298 DNU524298 DXQ524298 EHM524298 ERI524298 FBE524298 FLA524298 FUW524298 GES524298 GOO524298 GYK524298 HIG524298 HSC524298 IBY524298 ILU524298 IVQ524298 JFM524298 JPI524298 JZE524298 KJA524298 KSW524298 LCS524298 LMO524298 LWK524298 MGG524298 MQC524298 MZY524298 NJU524298 NTQ524298 ODM524298 ONI524298 OXE524298 PHA524298 PQW524298 QAS524298 QKO524298 QUK524298 REG524298 ROC524298 RXY524298 SHU524298 SRQ524298 TBM524298 TLI524298 TVE524298 UFA524298 UOW524298 UYS524298 VIO524298 VSK524298 WCG524298 WMC524298 WVY524298 Q589834 JM589834 TI589834 ADE589834 ANA589834 AWW589834 BGS589834 BQO589834 CAK589834 CKG589834 CUC589834 DDY589834 DNU589834 DXQ589834 EHM589834 ERI589834 FBE589834 FLA589834 FUW589834 GES589834 GOO589834 GYK589834 HIG589834 HSC589834 IBY589834 ILU589834 IVQ589834 JFM589834 JPI589834 JZE589834 KJA589834 KSW589834 LCS589834 LMO589834 LWK589834 MGG589834 MQC589834 MZY589834 NJU589834 NTQ589834 ODM589834 ONI589834 OXE589834 PHA589834 PQW589834 QAS589834 QKO589834 QUK589834 REG589834 ROC589834 RXY589834 SHU589834 SRQ589834 TBM589834 TLI589834 TVE589834 UFA589834 UOW589834 UYS589834 VIO589834 VSK589834 WCG589834 WMC589834 WVY589834 Q655370 JM655370 TI655370 ADE655370 ANA655370 AWW655370 BGS655370 BQO655370 CAK655370 CKG655370 CUC655370 DDY655370 DNU655370 DXQ655370 EHM655370 ERI655370 FBE655370 FLA655370 FUW655370 GES655370 GOO655370 GYK655370 HIG655370 HSC655370 IBY655370 ILU655370 IVQ655370 JFM655370 JPI655370 JZE655370 KJA655370 KSW655370 LCS655370 LMO655370 LWK655370 MGG655370 MQC655370 MZY655370 NJU655370 NTQ655370 ODM655370 ONI655370 OXE655370 PHA655370 PQW655370 QAS655370 QKO655370 QUK655370 REG655370 ROC655370 RXY655370 SHU655370 SRQ655370 TBM655370 TLI655370 TVE655370 UFA655370 UOW655370 UYS655370 VIO655370 VSK655370 WCG655370 WMC655370 WVY655370 Q720906 JM720906 TI720906 ADE720906 ANA720906 AWW720906 BGS720906 BQO720906 CAK720906 CKG720906 CUC720906 DDY720906 DNU720906 DXQ720906 EHM720906 ERI720906 FBE720906 FLA720906 FUW720906 GES720906 GOO720906 GYK720906 HIG720906 HSC720906 IBY720906 ILU720906 IVQ720906 JFM720906 JPI720906 JZE720906 KJA720906 KSW720906 LCS720906 LMO720906 LWK720906 MGG720906 MQC720906 MZY720906 NJU720906 NTQ720906 ODM720906 ONI720906 OXE720906 PHA720906 PQW720906 QAS720906 QKO720906 QUK720906 REG720906 ROC720906 RXY720906 SHU720906 SRQ720906 TBM720906 TLI720906 TVE720906 UFA720906 UOW720906 UYS720906 VIO720906 VSK720906 WCG720906 WMC720906 WVY720906 Q786442 JM786442 TI786442 ADE786442 ANA786442 AWW786442 BGS786442 BQO786442 CAK786442 CKG786442 CUC786442 DDY786442 DNU786442 DXQ786442 EHM786442 ERI786442 FBE786442 FLA786442 FUW786442 GES786442 GOO786442 GYK786442 HIG786442 HSC786442 IBY786442 ILU786442 IVQ786442 JFM786442 JPI786442 JZE786442 KJA786442 KSW786442 LCS786442 LMO786442 LWK786442 MGG786442 MQC786442 MZY786442 NJU786442 NTQ786442 ODM786442 ONI786442 OXE786442 PHA786442 PQW786442 QAS786442 QKO786442 QUK786442 REG786442 ROC786442 RXY786442 SHU786442 SRQ786442 TBM786442 TLI786442 TVE786442 UFA786442 UOW786442 UYS786442 VIO786442 VSK786442 WCG786442 WMC786442 WVY786442 Q851978 JM851978 TI851978 ADE851978 ANA851978 AWW851978 BGS851978 BQO851978 CAK851978 CKG851978 CUC851978 DDY851978 DNU851978 DXQ851978 EHM851978 ERI851978 FBE851978 FLA851978 FUW851978 GES851978 GOO851978 GYK851978 HIG851978 HSC851978 IBY851978 ILU851978 IVQ851978 JFM851978 JPI851978 JZE851978 KJA851978 KSW851978 LCS851978 LMO851978 LWK851978 MGG851978 MQC851978 MZY851978 NJU851978 NTQ851978 ODM851978 ONI851978 OXE851978 PHA851978 PQW851978 QAS851978 QKO851978 QUK851978 REG851978 ROC851978 RXY851978 SHU851978 SRQ851978 TBM851978 TLI851978 TVE851978 UFA851978 UOW851978 UYS851978 VIO851978 VSK851978 WCG851978 WMC851978 WVY851978 Q917514 JM917514 TI917514 ADE917514 ANA917514 AWW917514 BGS917514 BQO917514 CAK917514 CKG917514 CUC917514 DDY917514 DNU917514 DXQ917514 EHM917514 ERI917514 FBE917514 FLA917514 FUW917514 GES917514 GOO917514 GYK917514 HIG917514 HSC917514 IBY917514 ILU917514 IVQ917514 JFM917514 JPI917514 JZE917514 KJA917514 KSW917514 LCS917514 LMO917514 LWK917514 MGG917514 MQC917514 MZY917514 NJU917514 NTQ917514 ODM917514 ONI917514 OXE917514 PHA917514 PQW917514 QAS917514 QKO917514 QUK917514 REG917514 ROC917514 RXY917514 SHU917514 SRQ917514 TBM917514 TLI917514 TVE917514 UFA917514 UOW917514 UYS917514 VIO917514 VSK917514 WCG917514 WMC917514 WVY917514 Q983050 JM983050 TI983050 ADE983050 ANA983050 AWW983050 BGS983050 BQO983050 CAK983050 CKG983050 CUC983050 DDY983050 DNU983050 DXQ983050 EHM983050 ERI983050 FBE983050 FLA983050 FUW983050 GES983050 GOO983050 GYK983050 HIG983050 HSC983050 IBY983050 ILU983050 IVQ983050 JFM983050 JPI983050 JZE983050 KJA983050 KSW983050 LCS983050 LMO983050 LWK983050 MGG983050 MQC983050 MZY983050 NJU983050 NTQ983050 ODM983050 ONI983050 OXE983050 PHA983050 PQW983050 QAS983050 QKO983050 QUK983050 REG983050 ROC983050 RXY983050 SHU983050 SRQ983050 TBM983050 TLI983050 TVE983050 UFA983050 UOW983050 UYS983050 VIO983050 VSK983050 WCG983050 WMC983050 WVY983050 Q14 JM14 TI14 ADE14 ANA14 AWW14 BGS14 BQO14 CAK14 CKG14 CUC14 DDY14 DNU14 DXQ14 EHM14 ERI14 FBE14 FLA14 FUW14 GES14 GOO14 GYK14 HIG14 HSC14 IBY14 ILU14 IVQ14 JFM14 JPI14 JZE14 KJA14 KSW14 LCS14 LMO14 LWK14 MGG14 MQC14 MZY14 NJU14 NTQ14 ODM14 ONI14 OXE14 PHA14 PQW14 QAS14 QKO14 QUK14 REG14 ROC14 RXY14 SHU14 SRQ14 TBM14 TLI14 TVE14 UFA14 UOW14 UYS14 VIO14 VSK14 WCG14 WMC14 WVY14 Q65550 JM65550 TI65550 ADE65550 ANA65550 AWW65550 BGS65550 BQO65550 CAK65550 CKG65550 CUC65550 DDY65550 DNU65550 DXQ65550 EHM65550 ERI65550 FBE65550 FLA65550 FUW65550 GES65550 GOO65550 GYK65550 HIG65550 HSC65550 IBY65550 ILU65550 IVQ65550 JFM65550 JPI65550 JZE65550 KJA65550 KSW65550 LCS65550 LMO65550 LWK65550 MGG65550 MQC65550 MZY65550 NJU65550 NTQ65550 ODM65550 ONI65550 OXE65550 PHA65550 PQW65550 QAS65550 QKO65550 QUK65550 REG65550 ROC65550 RXY65550 SHU65550 SRQ65550 TBM65550 TLI65550 TVE65550 UFA65550 UOW65550 UYS65550 VIO65550 VSK65550 WCG65550 WMC65550 WVY65550 Q131086 JM131086 TI131086 ADE131086 ANA131086 AWW131086 BGS131086 BQO131086 CAK131086 CKG131086 CUC131086 DDY131086 DNU131086 DXQ131086 EHM131086 ERI131086 FBE131086 FLA131086 FUW131086 GES131086 GOO131086 GYK131086 HIG131086 HSC131086 IBY131086 ILU131086 IVQ131086 JFM131086 JPI131086 JZE131086 KJA131086 KSW131086 LCS131086 LMO131086 LWK131086 MGG131086 MQC131086 MZY131086 NJU131086 NTQ131086 ODM131086 ONI131086 OXE131086 PHA131086 PQW131086 QAS131086 QKO131086 QUK131086 REG131086 ROC131086 RXY131086 SHU131086 SRQ131086 TBM131086 TLI131086 TVE131086 UFA131086 UOW131086 UYS131086 VIO131086 VSK131086 WCG131086 WMC131086 WVY131086 Q196622 JM196622 TI196622 ADE196622 ANA196622 AWW196622 BGS196622 BQO196622 CAK196622 CKG196622 CUC196622 DDY196622 DNU196622 DXQ196622 EHM196622 ERI196622 FBE196622 FLA196622 FUW196622 GES196622 GOO196622 GYK196622 HIG196622 HSC196622 IBY196622 ILU196622 IVQ196622 JFM196622 JPI196622 JZE196622 KJA196622 KSW196622 LCS196622 LMO196622 LWK196622 MGG196622 MQC196622 MZY196622 NJU196622 NTQ196622 ODM196622 ONI196622 OXE196622 PHA196622 PQW196622 QAS196622 QKO196622 QUK196622 REG196622 ROC196622 RXY196622 SHU196622 SRQ196622 TBM196622 TLI196622 TVE196622 UFA196622 UOW196622 UYS196622 VIO196622 VSK196622 WCG196622 WMC196622 WVY196622 Q262158 JM262158 TI262158 ADE262158 ANA262158 AWW262158 BGS262158 BQO262158 CAK262158 CKG262158 CUC262158 DDY262158 DNU262158 DXQ262158 EHM262158 ERI262158 FBE262158 FLA262158 FUW262158 GES262158 GOO262158 GYK262158 HIG262158 HSC262158 IBY262158 ILU262158 IVQ262158 JFM262158 JPI262158 JZE262158 KJA262158 KSW262158 LCS262158 LMO262158 LWK262158 MGG262158 MQC262158 MZY262158 NJU262158 NTQ262158 ODM262158 ONI262158 OXE262158 PHA262158 PQW262158 QAS262158 QKO262158 QUK262158 REG262158 ROC262158 RXY262158 SHU262158 SRQ262158 TBM262158 TLI262158 TVE262158 UFA262158 UOW262158 UYS262158 VIO262158 VSK262158 WCG262158 WMC262158 WVY262158 Q327694 JM327694 TI327694 ADE327694 ANA327694 AWW327694 BGS327694 BQO327694 CAK327694 CKG327694 CUC327694 DDY327694 DNU327694 DXQ327694 EHM327694 ERI327694 FBE327694 FLA327694 FUW327694 GES327694 GOO327694 GYK327694 HIG327694 HSC327694 IBY327694 ILU327694 IVQ327694 JFM327694 JPI327694 JZE327694 KJA327694 KSW327694 LCS327694 LMO327694 LWK327694 MGG327694 MQC327694 MZY327694 NJU327694 NTQ327694 ODM327694 ONI327694 OXE327694 PHA327694 PQW327694 QAS327694 QKO327694 QUK327694 REG327694 ROC327694 RXY327694 SHU327694 SRQ327694 TBM327694 TLI327694 TVE327694 UFA327694 UOW327694 UYS327694 VIO327694 VSK327694 WCG327694 WMC327694 WVY327694 Q393230 JM393230 TI393230 ADE393230 ANA393230 AWW393230 BGS393230 BQO393230 CAK393230 CKG393230 CUC393230 DDY393230 DNU393230 DXQ393230 EHM393230 ERI393230 FBE393230 FLA393230 FUW393230 GES393230 GOO393230 GYK393230 HIG393230 HSC393230 IBY393230 ILU393230 IVQ393230 JFM393230 JPI393230 JZE393230 KJA393230 KSW393230 LCS393230 LMO393230 LWK393230 MGG393230 MQC393230 MZY393230 NJU393230 NTQ393230 ODM393230 ONI393230 OXE393230 PHA393230 PQW393230 QAS393230 QKO393230 QUK393230 REG393230 ROC393230 RXY393230 SHU393230 SRQ393230 TBM393230 TLI393230 TVE393230 UFA393230 UOW393230 UYS393230 VIO393230 VSK393230 WCG393230 WMC393230 WVY393230 Q458766 JM458766 TI458766 ADE458766 ANA458766 AWW458766 BGS458766 BQO458766 CAK458766 CKG458766 CUC458766 DDY458766 DNU458766 DXQ458766 EHM458766 ERI458766 FBE458766 FLA458766 FUW458766 GES458766 GOO458766 GYK458766 HIG458766 HSC458766 IBY458766 ILU458766 IVQ458766 JFM458766 JPI458766 JZE458766 KJA458766 KSW458766 LCS458766 LMO458766 LWK458766 MGG458766 MQC458766 MZY458766 NJU458766 NTQ458766 ODM458766 ONI458766 OXE458766 PHA458766 PQW458766 QAS458766 QKO458766 QUK458766 REG458766 ROC458766 RXY458766 SHU458766 SRQ458766 TBM458766 TLI458766 TVE458766 UFA458766 UOW458766 UYS458766 VIO458766 VSK458766 WCG458766 WMC458766 WVY458766 Q524302 JM524302 TI524302 ADE524302 ANA524302 AWW524302 BGS524302 BQO524302 CAK524302 CKG524302 CUC524302 DDY524302 DNU524302 DXQ524302 EHM524302 ERI524302 FBE524302 FLA524302 FUW524302 GES524302 GOO524302 GYK524302 HIG524302 HSC524302 IBY524302 ILU524302 IVQ524302 JFM524302 JPI524302 JZE524302 KJA524302 KSW524302 LCS524302 LMO524302 LWK524302 MGG524302 MQC524302 MZY524302 NJU524302 NTQ524302 ODM524302 ONI524302 OXE524302 PHA524302 PQW524302 QAS524302 QKO524302 QUK524302 REG524302 ROC524302 RXY524302 SHU524302 SRQ524302 TBM524302 TLI524302 TVE524302 UFA524302 UOW524302 UYS524302 VIO524302 VSK524302 WCG524302 WMC524302 WVY524302 Q589838 JM589838 TI589838 ADE589838 ANA589838 AWW589838 BGS589838 BQO589838 CAK589838 CKG589838 CUC589838 DDY589838 DNU589838 DXQ589838 EHM589838 ERI589838 FBE589838 FLA589838 FUW589838 GES589838 GOO589838 GYK589838 HIG589838 HSC589838 IBY589838 ILU589838 IVQ589838 JFM589838 JPI589838 JZE589838 KJA589838 KSW589838 LCS589838 LMO589838 LWK589838 MGG589838 MQC589838 MZY589838 NJU589838 NTQ589838 ODM589838 ONI589838 OXE589838 PHA589838 PQW589838 QAS589838 QKO589838 QUK589838 REG589838 ROC589838 RXY589838 SHU589838 SRQ589838 TBM589838 TLI589838 TVE589838 UFA589838 UOW589838 UYS589838 VIO589838 VSK589838 WCG589838 WMC589838 WVY589838 Q655374 JM655374 TI655374 ADE655374 ANA655374 AWW655374 BGS655374 BQO655374 CAK655374 CKG655374 CUC655374 DDY655374 DNU655374 DXQ655374 EHM655374 ERI655374 FBE655374 FLA655374 FUW655374 GES655374 GOO655374 GYK655374 HIG655374 HSC655374 IBY655374 ILU655374 IVQ655374 JFM655374 JPI655374 JZE655374 KJA655374 KSW655374 LCS655374 LMO655374 LWK655374 MGG655374 MQC655374 MZY655374 NJU655374 NTQ655374 ODM655374 ONI655374 OXE655374 PHA655374 PQW655374 QAS655374 QKO655374 QUK655374 REG655374 ROC655374 RXY655374 SHU655374 SRQ655374 TBM655374 TLI655374 TVE655374 UFA655374 UOW655374 UYS655374 VIO655374 VSK655374 WCG655374 WMC655374 WVY655374 Q720910 JM720910 TI720910 ADE720910 ANA720910 AWW720910 BGS720910 BQO720910 CAK720910 CKG720910 CUC720910 DDY720910 DNU720910 DXQ720910 EHM720910 ERI720910 FBE720910 FLA720910 FUW720910 GES720910 GOO720910 GYK720910 HIG720910 HSC720910 IBY720910 ILU720910 IVQ720910 JFM720910 JPI720910 JZE720910 KJA720910 KSW720910 LCS720910 LMO720910 LWK720910 MGG720910 MQC720910 MZY720910 NJU720910 NTQ720910 ODM720910 ONI720910 OXE720910 PHA720910 PQW720910 QAS720910 QKO720910 QUK720910 REG720910 ROC720910 RXY720910 SHU720910 SRQ720910 TBM720910 TLI720910 TVE720910 UFA720910 UOW720910 UYS720910 VIO720910 VSK720910 WCG720910 WMC720910 WVY720910 Q786446 JM786446 TI786446 ADE786446 ANA786446 AWW786446 BGS786446 BQO786446 CAK786446 CKG786446 CUC786446 DDY786446 DNU786446 DXQ786446 EHM786446 ERI786446 FBE786446 FLA786446 FUW786446 GES786446 GOO786446 GYK786446 HIG786446 HSC786446 IBY786446 ILU786446 IVQ786446 JFM786446 JPI786446 JZE786446 KJA786446 KSW786446 LCS786446 LMO786446 LWK786446 MGG786446 MQC786446 MZY786446 NJU786446 NTQ786446 ODM786446 ONI786446 OXE786446 PHA786446 PQW786446 QAS786446 QKO786446 QUK786446 REG786446 ROC786446 RXY786446 SHU786446 SRQ786446 TBM786446 TLI786446 TVE786446 UFA786446 UOW786446 UYS786446 VIO786446 VSK786446 WCG786446 WMC786446 WVY786446 Q851982 JM851982 TI851982 ADE851982 ANA851982 AWW851982 BGS851982 BQO851982 CAK851982 CKG851982 CUC851982 DDY851982 DNU851982 DXQ851982 EHM851982 ERI851982 FBE851982 FLA851982 FUW851982 GES851982 GOO851982 GYK851982 HIG851982 HSC851982 IBY851982 ILU851982 IVQ851982 JFM851982 JPI851982 JZE851982 KJA851982 KSW851982 LCS851982 LMO851982 LWK851982 MGG851982 MQC851982 MZY851982 NJU851982 NTQ851982 ODM851982 ONI851982 OXE851982 PHA851982 PQW851982 QAS851982 QKO851982 QUK851982 REG851982 ROC851982 RXY851982 SHU851982 SRQ851982 TBM851982 TLI851982 TVE851982 UFA851982 UOW851982 UYS851982 VIO851982 VSK851982 WCG851982 WMC851982 WVY851982 Q917518 JM917518 TI917518 ADE917518 ANA917518 AWW917518 BGS917518 BQO917518 CAK917518 CKG917518 CUC917518 DDY917518 DNU917518 DXQ917518 EHM917518 ERI917518 FBE917518 FLA917518 FUW917518 GES917518 GOO917518 GYK917518 HIG917518 HSC917518 IBY917518 ILU917518 IVQ917518 JFM917518 JPI917518 JZE917518 KJA917518 KSW917518 LCS917518 LMO917518 LWK917518 MGG917518 MQC917518 MZY917518 NJU917518 NTQ917518 ODM917518 ONI917518 OXE917518 PHA917518 PQW917518 QAS917518 QKO917518 QUK917518 REG917518 ROC917518 RXY917518 SHU917518 SRQ917518 TBM917518 TLI917518 TVE917518 UFA917518 UOW917518 UYS917518 VIO917518 VSK917518 WCG917518 WMC917518 WVY917518 Q983054 JM983054 TI983054 ADE983054 ANA983054 AWW983054 BGS983054 BQO983054 CAK983054 CKG983054 CUC983054 DDY983054 DNU983054 DXQ983054 EHM983054 ERI983054 FBE983054 FLA983054 FUW983054 GES983054 GOO983054 GYK983054 HIG983054 HSC983054 IBY983054 ILU983054 IVQ983054 JFM983054 JPI983054 JZE983054 KJA983054 KSW983054 LCS983054 LMO983054 LWK983054 MGG983054 MQC983054 MZY983054 NJU983054 NTQ983054 ODM983054 ONI983054 OXE983054 PHA983054 PQW983054 QAS983054 QKO983054 QUK983054 REG983054 ROC983054 RXY983054 SHU983054 SRQ983054 TBM983054 TLI983054 TVE983054 UFA983054 UOW983054 UYS983054 VIO983054 VSK983054 WCG983054 WMC983054 WVY983054 WVY983046 JM4 TI4 ADE4 ANA4 AWW4 BGS4 BQO4 CAK4 CKG4 CUC4 DDY4 DNU4 DXQ4 EHM4 ERI4 FBE4 FLA4 FUW4 GES4 GOO4 GYK4 HIG4 HSC4 IBY4 ILU4 IVQ4 JFM4 JPI4 JZE4 KJA4 KSW4 LCS4 LMO4 LWK4 MGG4 MQC4 MZY4 NJU4 NTQ4 ODM4 ONI4 OXE4 PHA4 PQW4 QAS4 QKO4 QUK4 REG4 ROC4 RXY4 SHU4 SRQ4 TBM4 TLI4 TVE4 UFA4 UOW4 UYS4 VIO4 VSK4 WCG4 WMC4 WVY4 Q65542 JM65542 TI65542 ADE65542 ANA65542 AWW65542 BGS65542 BQO65542 CAK65542 CKG65542 CUC65542 DDY65542 DNU65542 DXQ65542 EHM65542 ERI65542 FBE65542 FLA65542 FUW65542 GES65542 GOO65542 GYK65542 HIG65542 HSC65542 IBY65542 ILU65542 IVQ65542 JFM65542 JPI65542 JZE65542 KJA65542 KSW65542 LCS65542 LMO65542 LWK65542 MGG65542 MQC65542 MZY65542 NJU65542 NTQ65542 ODM65542 ONI65542 OXE65542 PHA65542 PQW65542 QAS65542 QKO65542 QUK65542 REG65542 ROC65542 RXY65542 SHU65542 SRQ65542 TBM65542 TLI65542 TVE65542 UFA65542 UOW65542 UYS65542 VIO65542 VSK65542 WCG65542 WMC65542 WVY65542 Q131078 JM131078 TI131078 ADE131078 ANA131078 AWW131078 BGS131078 BQO131078 CAK131078 CKG131078 CUC131078 DDY131078 DNU131078 DXQ131078 EHM131078 ERI131078 FBE131078 FLA131078 FUW131078 GES131078 GOO131078 GYK131078 HIG131078 HSC131078 IBY131078 ILU131078 IVQ131078 JFM131078 JPI131078 JZE131078 KJA131078 KSW131078 LCS131078 LMO131078 LWK131078 MGG131078 MQC131078 MZY131078 NJU131078 NTQ131078 ODM131078 ONI131078 OXE131078 PHA131078 PQW131078 QAS131078 QKO131078 QUK131078 REG131078 ROC131078 RXY131078 SHU131078 SRQ131078 TBM131078 TLI131078 TVE131078 UFA131078 UOW131078 UYS131078 VIO131078 VSK131078 WCG131078 WMC131078 WVY131078 Q196614 JM196614 TI196614 ADE196614 ANA196614 AWW196614 BGS196614 BQO196614 CAK196614 CKG196614 CUC196614 DDY196614 DNU196614 DXQ196614 EHM196614 ERI196614 FBE196614 FLA196614 FUW196614 GES196614 GOO196614 GYK196614 HIG196614 HSC196614 IBY196614 ILU196614 IVQ196614 JFM196614 JPI196614 JZE196614 KJA196614 KSW196614 LCS196614 LMO196614 LWK196614 MGG196614 MQC196614 MZY196614 NJU196614 NTQ196614 ODM196614 ONI196614 OXE196614 PHA196614 PQW196614 QAS196614 QKO196614 QUK196614 REG196614 ROC196614 RXY196614 SHU196614 SRQ196614 TBM196614 TLI196614 TVE196614 UFA196614 UOW196614 UYS196614 VIO196614 VSK196614 WCG196614 WMC196614 WVY196614 Q262150 JM262150 TI262150 ADE262150 ANA262150 AWW262150 BGS262150 BQO262150 CAK262150 CKG262150 CUC262150 DDY262150 DNU262150 DXQ262150 EHM262150 ERI262150 FBE262150 FLA262150 FUW262150 GES262150 GOO262150 GYK262150 HIG262150 HSC262150 IBY262150 ILU262150 IVQ262150 JFM262150 JPI262150 JZE262150 KJA262150 KSW262150 LCS262150 LMO262150 LWK262150 MGG262150 MQC262150 MZY262150 NJU262150 NTQ262150 ODM262150 ONI262150 OXE262150 PHA262150 PQW262150 QAS262150 QKO262150 QUK262150 REG262150 ROC262150 RXY262150 SHU262150 SRQ262150 TBM262150 TLI262150 TVE262150 UFA262150 UOW262150 UYS262150 VIO262150 VSK262150 WCG262150 WMC262150 WVY262150 Q327686 JM327686 TI327686 ADE327686 ANA327686 AWW327686 BGS327686 BQO327686 CAK327686 CKG327686 CUC327686 DDY327686 DNU327686 DXQ327686 EHM327686 ERI327686 FBE327686 FLA327686 FUW327686 GES327686 GOO327686 GYK327686 HIG327686 HSC327686 IBY327686 ILU327686 IVQ327686 JFM327686 JPI327686 JZE327686 KJA327686 KSW327686 LCS327686 LMO327686 LWK327686 MGG327686 MQC327686 MZY327686 NJU327686 NTQ327686 ODM327686 ONI327686 OXE327686 PHA327686 PQW327686 QAS327686 QKO327686 QUK327686 REG327686 ROC327686 RXY327686 SHU327686 SRQ327686 TBM327686 TLI327686 TVE327686 UFA327686 UOW327686 UYS327686 VIO327686 VSK327686 WCG327686 WMC327686 WVY327686 Q393222 JM393222 TI393222 ADE393222 ANA393222 AWW393222 BGS393222 BQO393222 CAK393222 CKG393222 CUC393222 DDY393222 DNU393222 DXQ393222 EHM393222 ERI393222 FBE393222 FLA393222 FUW393222 GES393222 GOO393222 GYK393222 HIG393222 HSC393222 IBY393222 ILU393222 IVQ393222 JFM393222 JPI393222 JZE393222 KJA393222 KSW393222 LCS393222 LMO393222 LWK393222 MGG393222 MQC393222 MZY393222 NJU393222 NTQ393222 ODM393222 ONI393222 OXE393222 PHA393222 PQW393222 QAS393222 QKO393222 QUK393222 REG393222 ROC393222 RXY393222 SHU393222 SRQ393222 TBM393222 TLI393222 TVE393222 UFA393222 UOW393222 UYS393222 VIO393222 VSK393222 WCG393222 WMC393222 WVY393222 Q458758 JM458758 TI458758 ADE458758 ANA458758 AWW458758 BGS458758 BQO458758 CAK458758 CKG458758 CUC458758 DDY458758 DNU458758 DXQ458758 EHM458758 ERI458758 FBE458758 FLA458758 FUW458758 GES458758 GOO458758 GYK458758 HIG458758 HSC458758 IBY458758 ILU458758 IVQ458758 JFM458758 JPI458758 JZE458758 KJA458758 KSW458758 LCS458758 LMO458758 LWK458758 MGG458758 MQC458758 MZY458758 NJU458758 NTQ458758 ODM458758 ONI458758 OXE458758 PHA458758 PQW458758 QAS458758 QKO458758 QUK458758 REG458758 ROC458758 RXY458758 SHU458758 SRQ458758 TBM458758 TLI458758 TVE458758 UFA458758 UOW458758 UYS458758 VIO458758 VSK458758 WCG458758 WMC458758 WVY458758 Q524294 JM524294 TI524294 ADE524294 ANA524294 AWW524294 BGS524294 BQO524294 CAK524294 CKG524294 CUC524294 DDY524294 DNU524294 DXQ524294 EHM524294 ERI524294 FBE524294 FLA524294 FUW524294 GES524294 GOO524294 GYK524294 HIG524294 HSC524294 IBY524294 ILU524294 IVQ524294 JFM524294 JPI524294 JZE524294 KJA524294 KSW524294 LCS524294 LMO524294 LWK524294 MGG524294 MQC524294 MZY524294 NJU524294 NTQ524294 ODM524294 ONI524294 OXE524294 PHA524294 PQW524294 QAS524294 QKO524294 QUK524294 REG524294 ROC524294 RXY524294 SHU524294 SRQ524294 TBM524294 TLI524294 TVE524294 UFA524294 UOW524294 UYS524294 VIO524294 VSK524294 WCG524294 WMC524294 WVY524294 Q589830 JM589830 TI589830 ADE589830 ANA589830 AWW589830 BGS589830 BQO589830 CAK589830 CKG589830 CUC589830 DDY589830 DNU589830 DXQ589830 EHM589830 ERI589830 FBE589830 FLA589830 FUW589830 GES589830 GOO589830 GYK589830 HIG589830 HSC589830 IBY589830 ILU589830 IVQ589830 JFM589830 JPI589830 JZE589830 KJA589830 KSW589830 LCS589830 LMO589830 LWK589830 MGG589830 MQC589830 MZY589830 NJU589830 NTQ589830 ODM589830 ONI589830 OXE589830 PHA589830 PQW589830 QAS589830 QKO589830 QUK589830 REG589830 ROC589830 RXY589830 SHU589830 SRQ589830 TBM589830 TLI589830 TVE589830 UFA589830 UOW589830 UYS589830 VIO589830 VSK589830 WCG589830 WMC589830 WVY589830 Q655366 JM655366 TI655366 ADE655366 ANA655366 AWW655366 BGS655366 BQO655366 CAK655366 CKG655366 CUC655366 DDY655366 DNU655366 DXQ655366 EHM655366 ERI655366 FBE655366 FLA655366 FUW655366 GES655366 GOO655366 GYK655366 HIG655366 HSC655366 IBY655366 ILU655366 IVQ655366 JFM655366 JPI655366 JZE655366 KJA655366 KSW655366 LCS655366 LMO655366 LWK655366 MGG655366 MQC655366 MZY655366 NJU655366 NTQ655366 ODM655366 ONI655366 OXE655366 PHA655366 PQW655366 QAS655366 QKO655366 QUK655366 REG655366 ROC655366 RXY655366 SHU655366 SRQ655366 TBM655366 TLI655366 TVE655366 UFA655366 UOW655366 UYS655366 VIO655366 VSK655366 WCG655366 WMC655366 WVY655366 Q720902 JM720902 TI720902 ADE720902 ANA720902 AWW720902 BGS720902 BQO720902 CAK720902 CKG720902 CUC720902 DDY720902 DNU720902 DXQ720902 EHM720902 ERI720902 FBE720902 FLA720902 FUW720902 GES720902 GOO720902 GYK720902 HIG720902 HSC720902 IBY720902 ILU720902 IVQ720902 JFM720902 JPI720902 JZE720902 KJA720902 KSW720902 LCS720902 LMO720902 LWK720902 MGG720902 MQC720902 MZY720902 NJU720902 NTQ720902 ODM720902 ONI720902 OXE720902 PHA720902 PQW720902 QAS720902 QKO720902 QUK720902 REG720902 ROC720902 RXY720902 SHU720902 SRQ720902 TBM720902 TLI720902 TVE720902 UFA720902 UOW720902 UYS720902 VIO720902 VSK720902 WCG720902 WMC720902 WVY720902 Q786438 JM786438 TI786438 ADE786438 ANA786438 AWW786438 BGS786438 BQO786438 CAK786438 CKG786438 CUC786438 DDY786438 DNU786438 DXQ786438 EHM786438 ERI786438 FBE786438 FLA786438 FUW786438 GES786438 GOO786438 GYK786438 HIG786438 HSC786438 IBY786438 ILU786438 IVQ786438 JFM786438 JPI786438 JZE786438 KJA786438 KSW786438 LCS786438 LMO786438 LWK786438 MGG786438 MQC786438 MZY786438 NJU786438 NTQ786438 ODM786438 ONI786438 OXE786438 PHA786438 PQW786438 QAS786438 QKO786438 QUK786438 REG786438 ROC786438 RXY786438 SHU786438 SRQ786438 TBM786438 TLI786438 TVE786438 UFA786438 UOW786438 UYS786438 VIO786438 VSK786438 WCG786438 WMC786438 WVY786438 Q851974 JM851974 TI851974 ADE851974 ANA851974 AWW851974 BGS851974 BQO851974 CAK851974 CKG851974 CUC851974 DDY851974 DNU851974 DXQ851974 EHM851974 ERI851974 FBE851974 FLA851974 FUW851974 GES851974 GOO851974 GYK851974 HIG851974 HSC851974 IBY851974 ILU851974 IVQ851974 JFM851974 JPI851974 JZE851974 KJA851974 KSW851974 LCS851974 LMO851974 LWK851974 MGG851974 MQC851974 MZY851974 NJU851974 NTQ851974 ODM851974 ONI851974 OXE851974 PHA851974 PQW851974 QAS851974 QKO851974 QUK851974 REG851974 ROC851974 RXY851974 SHU851974 SRQ851974 TBM851974 TLI851974 TVE851974 UFA851974 UOW851974 UYS851974 VIO851974 VSK851974 WCG851974 WMC851974 WVY851974 Q917510 JM917510 TI917510 ADE917510 ANA917510 AWW917510 BGS917510 BQO917510 CAK917510 CKG917510 CUC917510 DDY917510 DNU917510 DXQ917510 EHM917510 ERI917510 FBE917510 FLA917510 FUW917510 GES917510 GOO917510 GYK917510 HIG917510 HSC917510 IBY917510 ILU917510 IVQ917510 JFM917510 JPI917510 JZE917510 KJA917510 KSW917510 LCS917510 LMO917510 LWK917510 MGG917510 MQC917510 MZY917510 NJU917510 NTQ917510 ODM917510 ONI917510 OXE917510 PHA917510 PQW917510 QAS917510 QKO917510 QUK917510 REG917510 ROC917510 RXY917510 SHU917510 SRQ917510 TBM917510 TLI917510 TVE917510 UFA917510 UOW917510 UYS917510 VIO917510 VSK917510 WCG917510 WMC917510 WVY917510 Q983046 JM983046 TI983046 ADE983046 ANA983046 AWW983046 BGS983046 BQO983046 CAK983046 CKG983046 CUC983046 DDY983046 DNU983046 DXQ983046 EHM983046 ERI983046 FBE983046 FLA983046 FUW983046 GES983046 GOO983046 GYK983046 HIG983046 HSC983046 IBY983046 ILU983046 IVQ983046 JFM983046 JPI983046 JZE983046 KJA983046 KSW983046 LCS983046 LMO983046 LWK983046 MGG983046 MQC983046 MZY983046 NJU983046 NTQ983046 ODM983046 ONI983046 OXE983046 PHA983046 PQW983046 QAS983046 QKO983046 QUK983046 REG983046 ROC983046 RXY983046 SHU983046 SRQ983046 TBM983046 TLI983046 TVE983046 UFA983046 UOW983046 UYS983046 VIO983046 VSK983046 WCG983046 WMC983046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87"/>
  <sheetViews>
    <sheetView workbookViewId="0">
      <selection activeCell="AH7" sqref="AH7"/>
    </sheetView>
  </sheetViews>
  <sheetFormatPr defaultColWidth="3.7109375" defaultRowHeight="15" x14ac:dyDescent="0.25"/>
  <cols>
    <col min="8" max="8" width="6.28515625" customWidth="1"/>
    <col min="9" max="9" width="5.7109375" customWidth="1"/>
    <col min="10" max="10" width="3.7109375" customWidth="1"/>
    <col min="11" max="11" width="2.5703125" customWidth="1"/>
    <col min="12" max="12" width="4.7109375" customWidth="1"/>
    <col min="13" max="14" width="4" customWidth="1"/>
    <col min="15" max="15" width="1.7109375" customWidth="1"/>
    <col min="16" max="16" width="4.7109375" customWidth="1"/>
    <col min="17" max="17" width="19.28515625" customWidth="1"/>
    <col min="18" max="18" width="9.140625" customWidth="1"/>
    <col min="19" max="19" width="5" customWidth="1"/>
    <col min="20" max="20" width="8.5703125" customWidth="1"/>
    <col min="21" max="21" width="7.28515625" customWidth="1"/>
    <col min="22" max="22" width="11.28515625" customWidth="1"/>
    <col min="23" max="23" width="1.5703125" customWidth="1"/>
    <col min="24" max="25" width="5.7109375" customWidth="1"/>
    <col min="26" max="26" width="9.28515625" customWidth="1"/>
    <col min="27" max="27" width="1.140625" customWidth="1"/>
    <col min="28" max="28" width="14" customWidth="1"/>
    <col min="29" max="30" width="12" customWidth="1"/>
    <col min="31" max="31" width="3" customWidth="1"/>
    <col min="32" max="38" width="12" customWidth="1"/>
    <col min="39" max="40" width="12" bestFit="1" customWidth="1"/>
    <col min="41" max="41" width="12" customWidth="1"/>
    <col min="42" max="42" width="12.5703125" customWidth="1"/>
    <col min="43" max="43" width="12" bestFit="1" customWidth="1"/>
    <col min="44" max="44" width="12" customWidth="1"/>
    <col min="45" max="45" width="6.7109375" customWidth="1"/>
    <col min="46" max="46" width="5.85546875" customWidth="1"/>
    <col min="264" max="264" width="6.28515625" customWidth="1"/>
    <col min="265" max="265" width="5.7109375" customWidth="1"/>
    <col min="266" max="266" width="3.7109375" customWidth="1"/>
    <col min="267" max="267" width="2.5703125" customWidth="1"/>
    <col min="268" max="270" width="5.7109375" customWidth="1"/>
    <col min="271" max="271" width="1.7109375" customWidth="1"/>
    <col min="272" max="274" width="5.7109375" customWidth="1"/>
    <col min="275" max="275" width="1.85546875" customWidth="1"/>
    <col min="276" max="278" width="5.7109375" customWidth="1"/>
    <col min="279" max="279" width="1.5703125" customWidth="1"/>
    <col min="280" max="282" width="5.7109375" customWidth="1"/>
    <col min="283" max="283" width="1.140625" customWidth="1"/>
    <col min="284" max="284" width="3.28515625" customWidth="1"/>
    <col min="285" max="285" width="5.42578125" customWidth="1"/>
    <col min="286" max="286" width="5" customWidth="1"/>
    <col min="287" max="287" width="4.42578125" customWidth="1"/>
    <col min="288" max="288" width="4.7109375" customWidth="1"/>
    <col min="289" max="289" width="5.28515625" customWidth="1"/>
    <col min="290" max="290" width="7.28515625" customWidth="1"/>
    <col min="291" max="291" width="5.7109375" customWidth="1"/>
    <col min="292" max="292" width="5.140625" customWidth="1"/>
    <col min="293" max="293" width="6" customWidth="1"/>
    <col min="294" max="294" width="6.42578125" customWidth="1"/>
    <col min="295" max="295" width="8.42578125" bestFit="1" customWidth="1"/>
    <col min="296" max="296" width="8.5703125" bestFit="1" customWidth="1"/>
    <col min="297" max="298" width="8.5703125" customWidth="1"/>
    <col min="299" max="299" width="8.7109375" bestFit="1" customWidth="1"/>
    <col min="300" max="300" width="8.42578125" customWidth="1"/>
    <col min="301" max="301" width="6.7109375" customWidth="1"/>
    <col min="302" max="302" width="5.85546875" customWidth="1"/>
    <col min="520" max="520" width="6.28515625" customWidth="1"/>
    <col min="521" max="521" width="5.7109375" customWidth="1"/>
    <col min="522" max="522" width="3.7109375" customWidth="1"/>
    <col min="523" max="523" width="2.5703125" customWidth="1"/>
    <col min="524" max="526" width="5.7109375" customWidth="1"/>
    <col min="527" max="527" width="1.7109375" customWidth="1"/>
    <col min="528" max="530" width="5.7109375" customWidth="1"/>
    <col min="531" max="531" width="1.85546875" customWidth="1"/>
    <col min="532" max="534" width="5.7109375" customWidth="1"/>
    <col min="535" max="535" width="1.5703125" customWidth="1"/>
    <col min="536" max="538" width="5.7109375" customWidth="1"/>
    <col min="539" max="539" width="1.140625" customWidth="1"/>
    <col min="540" max="540" width="3.28515625" customWidth="1"/>
    <col min="541" max="541" width="5.42578125" customWidth="1"/>
    <col min="542" max="542" width="5" customWidth="1"/>
    <col min="543" max="543" width="4.42578125" customWidth="1"/>
    <col min="544" max="544" width="4.7109375" customWidth="1"/>
    <col min="545" max="545" width="5.28515625" customWidth="1"/>
    <col min="546" max="546" width="7.28515625" customWidth="1"/>
    <col min="547" max="547" width="5.7109375" customWidth="1"/>
    <col min="548" max="548" width="5.140625" customWidth="1"/>
    <col min="549" max="549" width="6" customWidth="1"/>
    <col min="550" max="550" width="6.42578125" customWidth="1"/>
    <col min="551" max="551" width="8.42578125" bestFit="1" customWidth="1"/>
    <col min="552" max="552" width="8.5703125" bestFit="1" customWidth="1"/>
    <col min="553" max="554" width="8.5703125" customWidth="1"/>
    <col min="555" max="555" width="8.7109375" bestFit="1" customWidth="1"/>
    <col min="556" max="556" width="8.42578125" customWidth="1"/>
    <col min="557" max="557" width="6.7109375" customWidth="1"/>
    <col min="558" max="558" width="5.85546875" customWidth="1"/>
    <col min="776" max="776" width="6.28515625" customWidth="1"/>
    <col min="777" max="777" width="5.7109375" customWidth="1"/>
    <col min="778" max="778" width="3.7109375" customWidth="1"/>
    <col min="779" max="779" width="2.5703125" customWidth="1"/>
    <col min="780" max="782" width="5.7109375" customWidth="1"/>
    <col min="783" max="783" width="1.7109375" customWidth="1"/>
    <col min="784" max="786" width="5.7109375" customWidth="1"/>
    <col min="787" max="787" width="1.85546875" customWidth="1"/>
    <col min="788" max="790" width="5.7109375" customWidth="1"/>
    <col min="791" max="791" width="1.5703125" customWidth="1"/>
    <col min="792" max="794" width="5.7109375" customWidth="1"/>
    <col min="795" max="795" width="1.140625" customWidth="1"/>
    <col min="796" max="796" width="3.28515625" customWidth="1"/>
    <col min="797" max="797" width="5.42578125" customWidth="1"/>
    <col min="798" max="798" width="5" customWidth="1"/>
    <col min="799" max="799" width="4.42578125" customWidth="1"/>
    <col min="800" max="800" width="4.7109375" customWidth="1"/>
    <col min="801" max="801" width="5.28515625" customWidth="1"/>
    <col min="802" max="802" width="7.28515625" customWidth="1"/>
    <col min="803" max="803" width="5.7109375" customWidth="1"/>
    <col min="804" max="804" width="5.140625" customWidth="1"/>
    <col min="805" max="805" width="6" customWidth="1"/>
    <col min="806" max="806" width="6.42578125" customWidth="1"/>
    <col min="807" max="807" width="8.42578125" bestFit="1" customWidth="1"/>
    <col min="808" max="808" width="8.5703125" bestFit="1" customWidth="1"/>
    <col min="809" max="810" width="8.5703125" customWidth="1"/>
    <col min="811" max="811" width="8.7109375" bestFit="1" customWidth="1"/>
    <col min="812" max="812" width="8.42578125" customWidth="1"/>
    <col min="813" max="813" width="6.7109375" customWidth="1"/>
    <col min="814" max="814" width="5.85546875" customWidth="1"/>
    <col min="1032" max="1032" width="6.28515625" customWidth="1"/>
    <col min="1033" max="1033" width="5.7109375" customWidth="1"/>
    <col min="1034" max="1034" width="3.7109375" customWidth="1"/>
    <col min="1035" max="1035" width="2.5703125" customWidth="1"/>
    <col min="1036" max="1038" width="5.7109375" customWidth="1"/>
    <col min="1039" max="1039" width="1.7109375" customWidth="1"/>
    <col min="1040" max="1042" width="5.7109375" customWidth="1"/>
    <col min="1043" max="1043" width="1.85546875" customWidth="1"/>
    <col min="1044" max="1046" width="5.7109375" customWidth="1"/>
    <col min="1047" max="1047" width="1.5703125" customWidth="1"/>
    <col min="1048" max="1050" width="5.7109375" customWidth="1"/>
    <col min="1051" max="1051" width="1.140625" customWidth="1"/>
    <col min="1052" max="1052" width="3.28515625" customWidth="1"/>
    <col min="1053" max="1053" width="5.42578125" customWidth="1"/>
    <col min="1054" max="1054" width="5" customWidth="1"/>
    <col min="1055" max="1055" width="4.42578125" customWidth="1"/>
    <col min="1056" max="1056" width="4.7109375" customWidth="1"/>
    <col min="1057" max="1057" width="5.28515625" customWidth="1"/>
    <col min="1058" max="1058" width="7.28515625" customWidth="1"/>
    <col min="1059" max="1059" width="5.7109375" customWidth="1"/>
    <col min="1060" max="1060" width="5.140625" customWidth="1"/>
    <col min="1061" max="1061" width="6" customWidth="1"/>
    <col min="1062" max="1062" width="6.42578125" customWidth="1"/>
    <col min="1063" max="1063" width="8.42578125" bestFit="1" customWidth="1"/>
    <col min="1064" max="1064" width="8.5703125" bestFit="1" customWidth="1"/>
    <col min="1065" max="1066" width="8.5703125" customWidth="1"/>
    <col min="1067" max="1067" width="8.7109375" bestFit="1" customWidth="1"/>
    <col min="1068" max="1068" width="8.42578125" customWidth="1"/>
    <col min="1069" max="1069" width="6.7109375" customWidth="1"/>
    <col min="1070" max="1070" width="5.85546875" customWidth="1"/>
    <col min="1288" max="1288" width="6.28515625" customWidth="1"/>
    <col min="1289" max="1289" width="5.7109375" customWidth="1"/>
    <col min="1290" max="1290" width="3.7109375" customWidth="1"/>
    <col min="1291" max="1291" width="2.5703125" customWidth="1"/>
    <col min="1292" max="1294" width="5.7109375" customWidth="1"/>
    <col min="1295" max="1295" width="1.7109375" customWidth="1"/>
    <col min="1296" max="1298" width="5.7109375" customWidth="1"/>
    <col min="1299" max="1299" width="1.85546875" customWidth="1"/>
    <col min="1300" max="1302" width="5.7109375" customWidth="1"/>
    <col min="1303" max="1303" width="1.5703125" customWidth="1"/>
    <col min="1304" max="1306" width="5.7109375" customWidth="1"/>
    <col min="1307" max="1307" width="1.140625" customWidth="1"/>
    <col min="1308" max="1308" width="3.28515625" customWidth="1"/>
    <col min="1309" max="1309" width="5.42578125" customWidth="1"/>
    <col min="1310" max="1310" width="5" customWidth="1"/>
    <col min="1311" max="1311" width="4.42578125" customWidth="1"/>
    <col min="1312" max="1312" width="4.7109375" customWidth="1"/>
    <col min="1313" max="1313" width="5.28515625" customWidth="1"/>
    <col min="1314" max="1314" width="7.28515625" customWidth="1"/>
    <col min="1315" max="1315" width="5.7109375" customWidth="1"/>
    <col min="1316" max="1316" width="5.140625" customWidth="1"/>
    <col min="1317" max="1317" width="6" customWidth="1"/>
    <col min="1318" max="1318" width="6.42578125" customWidth="1"/>
    <col min="1319" max="1319" width="8.42578125" bestFit="1" customWidth="1"/>
    <col min="1320" max="1320" width="8.5703125" bestFit="1" customWidth="1"/>
    <col min="1321" max="1322" width="8.5703125" customWidth="1"/>
    <col min="1323" max="1323" width="8.7109375" bestFit="1" customWidth="1"/>
    <col min="1324" max="1324" width="8.42578125" customWidth="1"/>
    <col min="1325" max="1325" width="6.7109375" customWidth="1"/>
    <col min="1326" max="1326" width="5.85546875" customWidth="1"/>
    <col min="1544" max="1544" width="6.28515625" customWidth="1"/>
    <col min="1545" max="1545" width="5.7109375" customWidth="1"/>
    <col min="1546" max="1546" width="3.7109375" customWidth="1"/>
    <col min="1547" max="1547" width="2.5703125" customWidth="1"/>
    <col min="1548" max="1550" width="5.7109375" customWidth="1"/>
    <col min="1551" max="1551" width="1.7109375" customWidth="1"/>
    <col min="1552" max="1554" width="5.7109375" customWidth="1"/>
    <col min="1555" max="1555" width="1.85546875" customWidth="1"/>
    <col min="1556" max="1558" width="5.7109375" customWidth="1"/>
    <col min="1559" max="1559" width="1.5703125" customWidth="1"/>
    <col min="1560" max="1562" width="5.7109375" customWidth="1"/>
    <col min="1563" max="1563" width="1.140625" customWidth="1"/>
    <col min="1564" max="1564" width="3.28515625" customWidth="1"/>
    <col min="1565" max="1565" width="5.42578125" customWidth="1"/>
    <col min="1566" max="1566" width="5" customWidth="1"/>
    <col min="1567" max="1567" width="4.42578125" customWidth="1"/>
    <col min="1568" max="1568" width="4.7109375" customWidth="1"/>
    <col min="1569" max="1569" width="5.28515625" customWidth="1"/>
    <col min="1570" max="1570" width="7.28515625" customWidth="1"/>
    <col min="1571" max="1571" width="5.7109375" customWidth="1"/>
    <col min="1572" max="1572" width="5.140625" customWidth="1"/>
    <col min="1573" max="1573" width="6" customWidth="1"/>
    <col min="1574" max="1574" width="6.42578125" customWidth="1"/>
    <col min="1575" max="1575" width="8.42578125" bestFit="1" customWidth="1"/>
    <col min="1576" max="1576" width="8.5703125" bestFit="1" customWidth="1"/>
    <col min="1577" max="1578" width="8.5703125" customWidth="1"/>
    <col min="1579" max="1579" width="8.7109375" bestFit="1" customWidth="1"/>
    <col min="1580" max="1580" width="8.42578125" customWidth="1"/>
    <col min="1581" max="1581" width="6.7109375" customWidth="1"/>
    <col min="1582" max="1582" width="5.85546875" customWidth="1"/>
    <col min="1800" max="1800" width="6.28515625" customWidth="1"/>
    <col min="1801" max="1801" width="5.7109375" customWidth="1"/>
    <col min="1802" max="1802" width="3.7109375" customWidth="1"/>
    <col min="1803" max="1803" width="2.5703125" customWidth="1"/>
    <col min="1804" max="1806" width="5.7109375" customWidth="1"/>
    <col min="1807" max="1807" width="1.7109375" customWidth="1"/>
    <col min="1808" max="1810" width="5.7109375" customWidth="1"/>
    <col min="1811" max="1811" width="1.85546875" customWidth="1"/>
    <col min="1812" max="1814" width="5.7109375" customWidth="1"/>
    <col min="1815" max="1815" width="1.5703125" customWidth="1"/>
    <col min="1816" max="1818" width="5.7109375" customWidth="1"/>
    <col min="1819" max="1819" width="1.140625" customWidth="1"/>
    <col min="1820" max="1820" width="3.28515625" customWidth="1"/>
    <col min="1821" max="1821" width="5.42578125" customWidth="1"/>
    <col min="1822" max="1822" width="5" customWidth="1"/>
    <col min="1823" max="1823" width="4.42578125" customWidth="1"/>
    <col min="1824" max="1824" width="4.7109375" customWidth="1"/>
    <col min="1825" max="1825" width="5.28515625" customWidth="1"/>
    <col min="1826" max="1826" width="7.28515625" customWidth="1"/>
    <col min="1827" max="1827" width="5.7109375" customWidth="1"/>
    <col min="1828" max="1828" width="5.140625" customWidth="1"/>
    <col min="1829" max="1829" width="6" customWidth="1"/>
    <col min="1830" max="1830" width="6.42578125" customWidth="1"/>
    <col min="1831" max="1831" width="8.42578125" bestFit="1" customWidth="1"/>
    <col min="1832" max="1832" width="8.5703125" bestFit="1" customWidth="1"/>
    <col min="1833" max="1834" width="8.5703125" customWidth="1"/>
    <col min="1835" max="1835" width="8.7109375" bestFit="1" customWidth="1"/>
    <col min="1836" max="1836" width="8.42578125" customWidth="1"/>
    <col min="1837" max="1837" width="6.7109375" customWidth="1"/>
    <col min="1838" max="1838" width="5.85546875" customWidth="1"/>
    <col min="2056" max="2056" width="6.28515625" customWidth="1"/>
    <col min="2057" max="2057" width="5.7109375" customWidth="1"/>
    <col min="2058" max="2058" width="3.7109375" customWidth="1"/>
    <col min="2059" max="2059" width="2.5703125" customWidth="1"/>
    <col min="2060" max="2062" width="5.7109375" customWidth="1"/>
    <col min="2063" max="2063" width="1.7109375" customWidth="1"/>
    <col min="2064" max="2066" width="5.7109375" customWidth="1"/>
    <col min="2067" max="2067" width="1.85546875" customWidth="1"/>
    <col min="2068" max="2070" width="5.7109375" customWidth="1"/>
    <col min="2071" max="2071" width="1.5703125" customWidth="1"/>
    <col min="2072" max="2074" width="5.7109375" customWidth="1"/>
    <col min="2075" max="2075" width="1.140625" customWidth="1"/>
    <col min="2076" max="2076" width="3.28515625" customWidth="1"/>
    <col min="2077" max="2077" width="5.42578125" customWidth="1"/>
    <col min="2078" max="2078" width="5" customWidth="1"/>
    <col min="2079" max="2079" width="4.42578125" customWidth="1"/>
    <col min="2080" max="2080" width="4.7109375" customWidth="1"/>
    <col min="2081" max="2081" width="5.28515625" customWidth="1"/>
    <col min="2082" max="2082" width="7.28515625" customWidth="1"/>
    <col min="2083" max="2083" width="5.7109375" customWidth="1"/>
    <col min="2084" max="2084" width="5.140625" customWidth="1"/>
    <col min="2085" max="2085" width="6" customWidth="1"/>
    <col min="2086" max="2086" width="6.42578125" customWidth="1"/>
    <col min="2087" max="2087" width="8.42578125" bestFit="1" customWidth="1"/>
    <col min="2088" max="2088" width="8.5703125" bestFit="1" customWidth="1"/>
    <col min="2089" max="2090" width="8.5703125" customWidth="1"/>
    <col min="2091" max="2091" width="8.7109375" bestFit="1" customWidth="1"/>
    <col min="2092" max="2092" width="8.42578125" customWidth="1"/>
    <col min="2093" max="2093" width="6.7109375" customWidth="1"/>
    <col min="2094" max="2094" width="5.85546875" customWidth="1"/>
    <col min="2312" max="2312" width="6.28515625" customWidth="1"/>
    <col min="2313" max="2313" width="5.7109375" customWidth="1"/>
    <col min="2314" max="2314" width="3.7109375" customWidth="1"/>
    <col min="2315" max="2315" width="2.5703125" customWidth="1"/>
    <col min="2316" max="2318" width="5.7109375" customWidth="1"/>
    <col min="2319" max="2319" width="1.7109375" customWidth="1"/>
    <col min="2320" max="2322" width="5.7109375" customWidth="1"/>
    <col min="2323" max="2323" width="1.85546875" customWidth="1"/>
    <col min="2324" max="2326" width="5.7109375" customWidth="1"/>
    <col min="2327" max="2327" width="1.5703125" customWidth="1"/>
    <col min="2328" max="2330" width="5.7109375" customWidth="1"/>
    <col min="2331" max="2331" width="1.140625" customWidth="1"/>
    <col min="2332" max="2332" width="3.28515625" customWidth="1"/>
    <col min="2333" max="2333" width="5.42578125" customWidth="1"/>
    <col min="2334" max="2334" width="5" customWidth="1"/>
    <col min="2335" max="2335" width="4.42578125" customWidth="1"/>
    <col min="2336" max="2336" width="4.7109375" customWidth="1"/>
    <col min="2337" max="2337" width="5.28515625" customWidth="1"/>
    <col min="2338" max="2338" width="7.28515625" customWidth="1"/>
    <col min="2339" max="2339" width="5.7109375" customWidth="1"/>
    <col min="2340" max="2340" width="5.140625" customWidth="1"/>
    <col min="2341" max="2341" width="6" customWidth="1"/>
    <col min="2342" max="2342" width="6.42578125" customWidth="1"/>
    <col min="2343" max="2343" width="8.42578125" bestFit="1" customWidth="1"/>
    <col min="2344" max="2344" width="8.5703125" bestFit="1" customWidth="1"/>
    <col min="2345" max="2346" width="8.5703125" customWidth="1"/>
    <col min="2347" max="2347" width="8.7109375" bestFit="1" customWidth="1"/>
    <col min="2348" max="2348" width="8.42578125" customWidth="1"/>
    <col min="2349" max="2349" width="6.7109375" customWidth="1"/>
    <col min="2350" max="2350" width="5.85546875" customWidth="1"/>
    <col min="2568" max="2568" width="6.28515625" customWidth="1"/>
    <col min="2569" max="2569" width="5.7109375" customWidth="1"/>
    <col min="2570" max="2570" width="3.7109375" customWidth="1"/>
    <col min="2571" max="2571" width="2.5703125" customWidth="1"/>
    <col min="2572" max="2574" width="5.7109375" customWidth="1"/>
    <col min="2575" max="2575" width="1.7109375" customWidth="1"/>
    <col min="2576" max="2578" width="5.7109375" customWidth="1"/>
    <col min="2579" max="2579" width="1.85546875" customWidth="1"/>
    <col min="2580" max="2582" width="5.7109375" customWidth="1"/>
    <col min="2583" max="2583" width="1.5703125" customWidth="1"/>
    <col min="2584" max="2586" width="5.7109375" customWidth="1"/>
    <col min="2587" max="2587" width="1.140625" customWidth="1"/>
    <col min="2588" max="2588" width="3.28515625" customWidth="1"/>
    <col min="2589" max="2589" width="5.42578125" customWidth="1"/>
    <col min="2590" max="2590" width="5" customWidth="1"/>
    <col min="2591" max="2591" width="4.42578125" customWidth="1"/>
    <col min="2592" max="2592" width="4.7109375" customWidth="1"/>
    <col min="2593" max="2593" width="5.28515625" customWidth="1"/>
    <col min="2594" max="2594" width="7.28515625" customWidth="1"/>
    <col min="2595" max="2595" width="5.7109375" customWidth="1"/>
    <col min="2596" max="2596" width="5.140625" customWidth="1"/>
    <col min="2597" max="2597" width="6" customWidth="1"/>
    <col min="2598" max="2598" width="6.42578125" customWidth="1"/>
    <col min="2599" max="2599" width="8.42578125" bestFit="1" customWidth="1"/>
    <col min="2600" max="2600" width="8.5703125" bestFit="1" customWidth="1"/>
    <col min="2601" max="2602" width="8.5703125" customWidth="1"/>
    <col min="2603" max="2603" width="8.7109375" bestFit="1" customWidth="1"/>
    <col min="2604" max="2604" width="8.42578125" customWidth="1"/>
    <col min="2605" max="2605" width="6.7109375" customWidth="1"/>
    <col min="2606" max="2606" width="5.85546875" customWidth="1"/>
    <col min="2824" max="2824" width="6.28515625" customWidth="1"/>
    <col min="2825" max="2825" width="5.7109375" customWidth="1"/>
    <col min="2826" max="2826" width="3.7109375" customWidth="1"/>
    <col min="2827" max="2827" width="2.5703125" customWidth="1"/>
    <col min="2828" max="2830" width="5.7109375" customWidth="1"/>
    <col min="2831" max="2831" width="1.7109375" customWidth="1"/>
    <col min="2832" max="2834" width="5.7109375" customWidth="1"/>
    <col min="2835" max="2835" width="1.85546875" customWidth="1"/>
    <col min="2836" max="2838" width="5.7109375" customWidth="1"/>
    <col min="2839" max="2839" width="1.5703125" customWidth="1"/>
    <col min="2840" max="2842" width="5.7109375" customWidth="1"/>
    <col min="2843" max="2843" width="1.140625" customWidth="1"/>
    <col min="2844" max="2844" width="3.28515625" customWidth="1"/>
    <col min="2845" max="2845" width="5.42578125" customWidth="1"/>
    <col min="2846" max="2846" width="5" customWidth="1"/>
    <col min="2847" max="2847" width="4.42578125" customWidth="1"/>
    <col min="2848" max="2848" width="4.7109375" customWidth="1"/>
    <col min="2849" max="2849" width="5.28515625" customWidth="1"/>
    <col min="2850" max="2850" width="7.28515625" customWidth="1"/>
    <col min="2851" max="2851" width="5.7109375" customWidth="1"/>
    <col min="2852" max="2852" width="5.140625" customWidth="1"/>
    <col min="2853" max="2853" width="6" customWidth="1"/>
    <col min="2854" max="2854" width="6.42578125" customWidth="1"/>
    <col min="2855" max="2855" width="8.42578125" bestFit="1" customWidth="1"/>
    <col min="2856" max="2856" width="8.5703125" bestFit="1" customWidth="1"/>
    <col min="2857" max="2858" width="8.5703125" customWidth="1"/>
    <col min="2859" max="2859" width="8.7109375" bestFit="1" customWidth="1"/>
    <col min="2860" max="2860" width="8.42578125" customWidth="1"/>
    <col min="2861" max="2861" width="6.7109375" customWidth="1"/>
    <col min="2862" max="2862" width="5.85546875" customWidth="1"/>
    <col min="3080" max="3080" width="6.28515625" customWidth="1"/>
    <col min="3081" max="3081" width="5.7109375" customWidth="1"/>
    <col min="3082" max="3082" width="3.7109375" customWidth="1"/>
    <col min="3083" max="3083" width="2.5703125" customWidth="1"/>
    <col min="3084" max="3086" width="5.7109375" customWidth="1"/>
    <col min="3087" max="3087" width="1.7109375" customWidth="1"/>
    <col min="3088" max="3090" width="5.7109375" customWidth="1"/>
    <col min="3091" max="3091" width="1.85546875" customWidth="1"/>
    <col min="3092" max="3094" width="5.7109375" customWidth="1"/>
    <col min="3095" max="3095" width="1.5703125" customWidth="1"/>
    <col min="3096" max="3098" width="5.7109375" customWidth="1"/>
    <col min="3099" max="3099" width="1.140625" customWidth="1"/>
    <col min="3100" max="3100" width="3.28515625" customWidth="1"/>
    <col min="3101" max="3101" width="5.42578125" customWidth="1"/>
    <col min="3102" max="3102" width="5" customWidth="1"/>
    <col min="3103" max="3103" width="4.42578125" customWidth="1"/>
    <col min="3104" max="3104" width="4.7109375" customWidth="1"/>
    <col min="3105" max="3105" width="5.28515625" customWidth="1"/>
    <col min="3106" max="3106" width="7.28515625" customWidth="1"/>
    <col min="3107" max="3107" width="5.7109375" customWidth="1"/>
    <col min="3108" max="3108" width="5.140625" customWidth="1"/>
    <col min="3109" max="3109" width="6" customWidth="1"/>
    <col min="3110" max="3110" width="6.42578125" customWidth="1"/>
    <col min="3111" max="3111" width="8.42578125" bestFit="1" customWidth="1"/>
    <col min="3112" max="3112" width="8.5703125" bestFit="1" customWidth="1"/>
    <col min="3113" max="3114" width="8.5703125" customWidth="1"/>
    <col min="3115" max="3115" width="8.7109375" bestFit="1" customWidth="1"/>
    <col min="3116" max="3116" width="8.42578125" customWidth="1"/>
    <col min="3117" max="3117" width="6.7109375" customWidth="1"/>
    <col min="3118" max="3118" width="5.85546875" customWidth="1"/>
    <col min="3336" max="3336" width="6.28515625" customWidth="1"/>
    <col min="3337" max="3337" width="5.7109375" customWidth="1"/>
    <col min="3338" max="3338" width="3.7109375" customWidth="1"/>
    <col min="3339" max="3339" width="2.5703125" customWidth="1"/>
    <col min="3340" max="3342" width="5.7109375" customWidth="1"/>
    <col min="3343" max="3343" width="1.7109375" customWidth="1"/>
    <col min="3344" max="3346" width="5.7109375" customWidth="1"/>
    <col min="3347" max="3347" width="1.85546875" customWidth="1"/>
    <col min="3348" max="3350" width="5.7109375" customWidth="1"/>
    <col min="3351" max="3351" width="1.5703125" customWidth="1"/>
    <col min="3352" max="3354" width="5.7109375" customWidth="1"/>
    <col min="3355" max="3355" width="1.140625" customWidth="1"/>
    <col min="3356" max="3356" width="3.28515625" customWidth="1"/>
    <col min="3357" max="3357" width="5.42578125" customWidth="1"/>
    <col min="3358" max="3358" width="5" customWidth="1"/>
    <col min="3359" max="3359" width="4.42578125" customWidth="1"/>
    <col min="3360" max="3360" width="4.7109375" customWidth="1"/>
    <col min="3361" max="3361" width="5.28515625" customWidth="1"/>
    <col min="3362" max="3362" width="7.28515625" customWidth="1"/>
    <col min="3363" max="3363" width="5.7109375" customWidth="1"/>
    <col min="3364" max="3364" width="5.140625" customWidth="1"/>
    <col min="3365" max="3365" width="6" customWidth="1"/>
    <col min="3366" max="3366" width="6.42578125" customWidth="1"/>
    <col min="3367" max="3367" width="8.42578125" bestFit="1" customWidth="1"/>
    <col min="3368" max="3368" width="8.5703125" bestFit="1" customWidth="1"/>
    <col min="3369" max="3370" width="8.5703125" customWidth="1"/>
    <col min="3371" max="3371" width="8.7109375" bestFit="1" customWidth="1"/>
    <col min="3372" max="3372" width="8.42578125" customWidth="1"/>
    <col min="3373" max="3373" width="6.7109375" customWidth="1"/>
    <col min="3374" max="3374" width="5.85546875" customWidth="1"/>
    <col min="3592" max="3592" width="6.28515625" customWidth="1"/>
    <col min="3593" max="3593" width="5.7109375" customWidth="1"/>
    <col min="3594" max="3594" width="3.7109375" customWidth="1"/>
    <col min="3595" max="3595" width="2.5703125" customWidth="1"/>
    <col min="3596" max="3598" width="5.7109375" customWidth="1"/>
    <col min="3599" max="3599" width="1.7109375" customWidth="1"/>
    <col min="3600" max="3602" width="5.7109375" customWidth="1"/>
    <col min="3603" max="3603" width="1.85546875" customWidth="1"/>
    <col min="3604" max="3606" width="5.7109375" customWidth="1"/>
    <col min="3607" max="3607" width="1.5703125" customWidth="1"/>
    <col min="3608" max="3610" width="5.7109375" customWidth="1"/>
    <col min="3611" max="3611" width="1.140625" customWidth="1"/>
    <col min="3612" max="3612" width="3.28515625" customWidth="1"/>
    <col min="3613" max="3613" width="5.42578125" customWidth="1"/>
    <col min="3614" max="3614" width="5" customWidth="1"/>
    <col min="3615" max="3615" width="4.42578125" customWidth="1"/>
    <col min="3616" max="3616" width="4.7109375" customWidth="1"/>
    <col min="3617" max="3617" width="5.28515625" customWidth="1"/>
    <col min="3618" max="3618" width="7.28515625" customWidth="1"/>
    <col min="3619" max="3619" width="5.7109375" customWidth="1"/>
    <col min="3620" max="3620" width="5.140625" customWidth="1"/>
    <col min="3621" max="3621" width="6" customWidth="1"/>
    <col min="3622" max="3622" width="6.42578125" customWidth="1"/>
    <col min="3623" max="3623" width="8.42578125" bestFit="1" customWidth="1"/>
    <col min="3624" max="3624" width="8.5703125" bestFit="1" customWidth="1"/>
    <col min="3625" max="3626" width="8.5703125" customWidth="1"/>
    <col min="3627" max="3627" width="8.7109375" bestFit="1" customWidth="1"/>
    <col min="3628" max="3628" width="8.42578125" customWidth="1"/>
    <col min="3629" max="3629" width="6.7109375" customWidth="1"/>
    <col min="3630" max="3630" width="5.85546875" customWidth="1"/>
    <col min="3848" max="3848" width="6.28515625" customWidth="1"/>
    <col min="3849" max="3849" width="5.7109375" customWidth="1"/>
    <col min="3850" max="3850" width="3.7109375" customWidth="1"/>
    <col min="3851" max="3851" width="2.5703125" customWidth="1"/>
    <col min="3852" max="3854" width="5.7109375" customWidth="1"/>
    <col min="3855" max="3855" width="1.7109375" customWidth="1"/>
    <col min="3856" max="3858" width="5.7109375" customWidth="1"/>
    <col min="3859" max="3859" width="1.85546875" customWidth="1"/>
    <col min="3860" max="3862" width="5.7109375" customWidth="1"/>
    <col min="3863" max="3863" width="1.5703125" customWidth="1"/>
    <col min="3864" max="3866" width="5.7109375" customWidth="1"/>
    <col min="3867" max="3867" width="1.140625" customWidth="1"/>
    <col min="3868" max="3868" width="3.28515625" customWidth="1"/>
    <col min="3869" max="3869" width="5.42578125" customWidth="1"/>
    <col min="3870" max="3870" width="5" customWidth="1"/>
    <col min="3871" max="3871" width="4.42578125" customWidth="1"/>
    <col min="3872" max="3872" width="4.7109375" customWidth="1"/>
    <col min="3873" max="3873" width="5.28515625" customWidth="1"/>
    <col min="3874" max="3874" width="7.28515625" customWidth="1"/>
    <col min="3875" max="3875" width="5.7109375" customWidth="1"/>
    <col min="3876" max="3876" width="5.140625" customWidth="1"/>
    <col min="3877" max="3877" width="6" customWidth="1"/>
    <col min="3878" max="3878" width="6.42578125" customWidth="1"/>
    <col min="3879" max="3879" width="8.42578125" bestFit="1" customWidth="1"/>
    <col min="3880" max="3880" width="8.5703125" bestFit="1" customWidth="1"/>
    <col min="3881" max="3882" width="8.5703125" customWidth="1"/>
    <col min="3883" max="3883" width="8.7109375" bestFit="1" customWidth="1"/>
    <col min="3884" max="3884" width="8.42578125" customWidth="1"/>
    <col min="3885" max="3885" width="6.7109375" customWidth="1"/>
    <col min="3886" max="3886" width="5.85546875" customWidth="1"/>
    <col min="4104" max="4104" width="6.28515625" customWidth="1"/>
    <col min="4105" max="4105" width="5.7109375" customWidth="1"/>
    <col min="4106" max="4106" width="3.7109375" customWidth="1"/>
    <col min="4107" max="4107" width="2.5703125" customWidth="1"/>
    <col min="4108" max="4110" width="5.7109375" customWidth="1"/>
    <col min="4111" max="4111" width="1.7109375" customWidth="1"/>
    <col min="4112" max="4114" width="5.7109375" customWidth="1"/>
    <col min="4115" max="4115" width="1.85546875" customWidth="1"/>
    <col min="4116" max="4118" width="5.7109375" customWidth="1"/>
    <col min="4119" max="4119" width="1.5703125" customWidth="1"/>
    <col min="4120" max="4122" width="5.7109375" customWidth="1"/>
    <col min="4123" max="4123" width="1.140625" customWidth="1"/>
    <col min="4124" max="4124" width="3.28515625" customWidth="1"/>
    <col min="4125" max="4125" width="5.42578125" customWidth="1"/>
    <col min="4126" max="4126" width="5" customWidth="1"/>
    <col min="4127" max="4127" width="4.42578125" customWidth="1"/>
    <col min="4128" max="4128" width="4.7109375" customWidth="1"/>
    <col min="4129" max="4129" width="5.28515625" customWidth="1"/>
    <col min="4130" max="4130" width="7.28515625" customWidth="1"/>
    <col min="4131" max="4131" width="5.7109375" customWidth="1"/>
    <col min="4132" max="4132" width="5.140625" customWidth="1"/>
    <col min="4133" max="4133" width="6" customWidth="1"/>
    <col min="4134" max="4134" width="6.42578125" customWidth="1"/>
    <col min="4135" max="4135" width="8.42578125" bestFit="1" customWidth="1"/>
    <col min="4136" max="4136" width="8.5703125" bestFit="1" customWidth="1"/>
    <col min="4137" max="4138" width="8.5703125" customWidth="1"/>
    <col min="4139" max="4139" width="8.7109375" bestFit="1" customWidth="1"/>
    <col min="4140" max="4140" width="8.42578125" customWidth="1"/>
    <col min="4141" max="4141" width="6.7109375" customWidth="1"/>
    <col min="4142" max="4142" width="5.85546875" customWidth="1"/>
    <col min="4360" max="4360" width="6.28515625" customWidth="1"/>
    <col min="4361" max="4361" width="5.7109375" customWidth="1"/>
    <col min="4362" max="4362" width="3.7109375" customWidth="1"/>
    <col min="4363" max="4363" width="2.5703125" customWidth="1"/>
    <col min="4364" max="4366" width="5.7109375" customWidth="1"/>
    <col min="4367" max="4367" width="1.7109375" customWidth="1"/>
    <col min="4368" max="4370" width="5.7109375" customWidth="1"/>
    <col min="4371" max="4371" width="1.85546875" customWidth="1"/>
    <col min="4372" max="4374" width="5.7109375" customWidth="1"/>
    <col min="4375" max="4375" width="1.5703125" customWidth="1"/>
    <col min="4376" max="4378" width="5.7109375" customWidth="1"/>
    <col min="4379" max="4379" width="1.140625" customWidth="1"/>
    <col min="4380" max="4380" width="3.28515625" customWidth="1"/>
    <col min="4381" max="4381" width="5.42578125" customWidth="1"/>
    <col min="4382" max="4382" width="5" customWidth="1"/>
    <col min="4383" max="4383" width="4.42578125" customWidth="1"/>
    <col min="4384" max="4384" width="4.7109375" customWidth="1"/>
    <col min="4385" max="4385" width="5.28515625" customWidth="1"/>
    <col min="4386" max="4386" width="7.28515625" customWidth="1"/>
    <col min="4387" max="4387" width="5.7109375" customWidth="1"/>
    <col min="4388" max="4388" width="5.140625" customWidth="1"/>
    <col min="4389" max="4389" width="6" customWidth="1"/>
    <col min="4390" max="4390" width="6.42578125" customWidth="1"/>
    <col min="4391" max="4391" width="8.42578125" bestFit="1" customWidth="1"/>
    <col min="4392" max="4392" width="8.5703125" bestFit="1" customWidth="1"/>
    <col min="4393" max="4394" width="8.5703125" customWidth="1"/>
    <col min="4395" max="4395" width="8.7109375" bestFit="1" customWidth="1"/>
    <col min="4396" max="4396" width="8.42578125" customWidth="1"/>
    <col min="4397" max="4397" width="6.7109375" customWidth="1"/>
    <col min="4398" max="4398" width="5.85546875" customWidth="1"/>
    <col min="4616" max="4616" width="6.28515625" customWidth="1"/>
    <col min="4617" max="4617" width="5.7109375" customWidth="1"/>
    <col min="4618" max="4618" width="3.7109375" customWidth="1"/>
    <col min="4619" max="4619" width="2.5703125" customWidth="1"/>
    <col min="4620" max="4622" width="5.7109375" customWidth="1"/>
    <col min="4623" max="4623" width="1.7109375" customWidth="1"/>
    <col min="4624" max="4626" width="5.7109375" customWidth="1"/>
    <col min="4627" max="4627" width="1.85546875" customWidth="1"/>
    <col min="4628" max="4630" width="5.7109375" customWidth="1"/>
    <col min="4631" max="4631" width="1.5703125" customWidth="1"/>
    <col min="4632" max="4634" width="5.7109375" customWidth="1"/>
    <col min="4635" max="4635" width="1.140625" customWidth="1"/>
    <col min="4636" max="4636" width="3.28515625" customWidth="1"/>
    <col min="4637" max="4637" width="5.42578125" customWidth="1"/>
    <col min="4638" max="4638" width="5" customWidth="1"/>
    <col min="4639" max="4639" width="4.42578125" customWidth="1"/>
    <col min="4640" max="4640" width="4.7109375" customWidth="1"/>
    <col min="4641" max="4641" width="5.28515625" customWidth="1"/>
    <col min="4642" max="4642" width="7.28515625" customWidth="1"/>
    <col min="4643" max="4643" width="5.7109375" customWidth="1"/>
    <col min="4644" max="4644" width="5.140625" customWidth="1"/>
    <col min="4645" max="4645" width="6" customWidth="1"/>
    <col min="4646" max="4646" width="6.42578125" customWidth="1"/>
    <col min="4647" max="4647" width="8.42578125" bestFit="1" customWidth="1"/>
    <col min="4648" max="4648" width="8.5703125" bestFit="1" customWidth="1"/>
    <col min="4649" max="4650" width="8.5703125" customWidth="1"/>
    <col min="4651" max="4651" width="8.7109375" bestFit="1" customWidth="1"/>
    <col min="4652" max="4652" width="8.42578125" customWidth="1"/>
    <col min="4653" max="4653" width="6.7109375" customWidth="1"/>
    <col min="4654" max="4654" width="5.85546875" customWidth="1"/>
    <col min="4872" max="4872" width="6.28515625" customWidth="1"/>
    <col min="4873" max="4873" width="5.7109375" customWidth="1"/>
    <col min="4874" max="4874" width="3.7109375" customWidth="1"/>
    <col min="4875" max="4875" width="2.5703125" customWidth="1"/>
    <col min="4876" max="4878" width="5.7109375" customWidth="1"/>
    <col min="4879" max="4879" width="1.7109375" customWidth="1"/>
    <col min="4880" max="4882" width="5.7109375" customWidth="1"/>
    <col min="4883" max="4883" width="1.85546875" customWidth="1"/>
    <col min="4884" max="4886" width="5.7109375" customWidth="1"/>
    <col min="4887" max="4887" width="1.5703125" customWidth="1"/>
    <col min="4888" max="4890" width="5.7109375" customWidth="1"/>
    <col min="4891" max="4891" width="1.140625" customWidth="1"/>
    <col min="4892" max="4892" width="3.28515625" customWidth="1"/>
    <col min="4893" max="4893" width="5.42578125" customWidth="1"/>
    <col min="4894" max="4894" width="5" customWidth="1"/>
    <col min="4895" max="4895" width="4.42578125" customWidth="1"/>
    <col min="4896" max="4896" width="4.7109375" customWidth="1"/>
    <col min="4897" max="4897" width="5.28515625" customWidth="1"/>
    <col min="4898" max="4898" width="7.28515625" customWidth="1"/>
    <col min="4899" max="4899" width="5.7109375" customWidth="1"/>
    <col min="4900" max="4900" width="5.140625" customWidth="1"/>
    <col min="4901" max="4901" width="6" customWidth="1"/>
    <col min="4902" max="4902" width="6.42578125" customWidth="1"/>
    <col min="4903" max="4903" width="8.42578125" bestFit="1" customWidth="1"/>
    <col min="4904" max="4904" width="8.5703125" bestFit="1" customWidth="1"/>
    <col min="4905" max="4906" width="8.5703125" customWidth="1"/>
    <col min="4907" max="4907" width="8.7109375" bestFit="1" customWidth="1"/>
    <col min="4908" max="4908" width="8.42578125" customWidth="1"/>
    <col min="4909" max="4909" width="6.7109375" customWidth="1"/>
    <col min="4910" max="4910" width="5.85546875" customWidth="1"/>
    <col min="5128" max="5128" width="6.28515625" customWidth="1"/>
    <col min="5129" max="5129" width="5.7109375" customWidth="1"/>
    <col min="5130" max="5130" width="3.7109375" customWidth="1"/>
    <col min="5131" max="5131" width="2.5703125" customWidth="1"/>
    <col min="5132" max="5134" width="5.7109375" customWidth="1"/>
    <col min="5135" max="5135" width="1.7109375" customWidth="1"/>
    <col min="5136" max="5138" width="5.7109375" customWidth="1"/>
    <col min="5139" max="5139" width="1.85546875" customWidth="1"/>
    <col min="5140" max="5142" width="5.7109375" customWidth="1"/>
    <col min="5143" max="5143" width="1.5703125" customWidth="1"/>
    <col min="5144" max="5146" width="5.7109375" customWidth="1"/>
    <col min="5147" max="5147" width="1.140625" customWidth="1"/>
    <col min="5148" max="5148" width="3.28515625" customWidth="1"/>
    <col min="5149" max="5149" width="5.42578125" customWidth="1"/>
    <col min="5150" max="5150" width="5" customWidth="1"/>
    <col min="5151" max="5151" width="4.42578125" customWidth="1"/>
    <col min="5152" max="5152" width="4.7109375" customWidth="1"/>
    <col min="5153" max="5153" width="5.28515625" customWidth="1"/>
    <col min="5154" max="5154" width="7.28515625" customWidth="1"/>
    <col min="5155" max="5155" width="5.7109375" customWidth="1"/>
    <col min="5156" max="5156" width="5.140625" customWidth="1"/>
    <col min="5157" max="5157" width="6" customWidth="1"/>
    <col min="5158" max="5158" width="6.42578125" customWidth="1"/>
    <col min="5159" max="5159" width="8.42578125" bestFit="1" customWidth="1"/>
    <col min="5160" max="5160" width="8.5703125" bestFit="1" customWidth="1"/>
    <col min="5161" max="5162" width="8.5703125" customWidth="1"/>
    <col min="5163" max="5163" width="8.7109375" bestFit="1" customWidth="1"/>
    <col min="5164" max="5164" width="8.42578125" customWidth="1"/>
    <col min="5165" max="5165" width="6.7109375" customWidth="1"/>
    <col min="5166" max="5166" width="5.85546875" customWidth="1"/>
    <col min="5384" max="5384" width="6.28515625" customWidth="1"/>
    <col min="5385" max="5385" width="5.7109375" customWidth="1"/>
    <col min="5386" max="5386" width="3.7109375" customWidth="1"/>
    <col min="5387" max="5387" width="2.5703125" customWidth="1"/>
    <col min="5388" max="5390" width="5.7109375" customWidth="1"/>
    <col min="5391" max="5391" width="1.7109375" customWidth="1"/>
    <col min="5392" max="5394" width="5.7109375" customWidth="1"/>
    <col min="5395" max="5395" width="1.85546875" customWidth="1"/>
    <col min="5396" max="5398" width="5.7109375" customWidth="1"/>
    <col min="5399" max="5399" width="1.5703125" customWidth="1"/>
    <col min="5400" max="5402" width="5.7109375" customWidth="1"/>
    <col min="5403" max="5403" width="1.140625" customWidth="1"/>
    <col min="5404" max="5404" width="3.28515625" customWidth="1"/>
    <col min="5405" max="5405" width="5.42578125" customWidth="1"/>
    <col min="5406" max="5406" width="5" customWidth="1"/>
    <col min="5407" max="5407" width="4.42578125" customWidth="1"/>
    <col min="5408" max="5408" width="4.7109375" customWidth="1"/>
    <col min="5409" max="5409" width="5.28515625" customWidth="1"/>
    <col min="5410" max="5410" width="7.28515625" customWidth="1"/>
    <col min="5411" max="5411" width="5.7109375" customWidth="1"/>
    <col min="5412" max="5412" width="5.140625" customWidth="1"/>
    <col min="5413" max="5413" width="6" customWidth="1"/>
    <col min="5414" max="5414" width="6.42578125" customWidth="1"/>
    <col min="5415" max="5415" width="8.42578125" bestFit="1" customWidth="1"/>
    <col min="5416" max="5416" width="8.5703125" bestFit="1" customWidth="1"/>
    <col min="5417" max="5418" width="8.5703125" customWidth="1"/>
    <col min="5419" max="5419" width="8.7109375" bestFit="1" customWidth="1"/>
    <col min="5420" max="5420" width="8.42578125" customWidth="1"/>
    <col min="5421" max="5421" width="6.7109375" customWidth="1"/>
    <col min="5422" max="5422" width="5.85546875" customWidth="1"/>
    <col min="5640" max="5640" width="6.28515625" customWidth="1"/>
    <col min="5641" max="5641" width="5.7109375" customWidth="1"/>
    <col min="5642" max="5642" width="3.7109375" customWidth="1"/>
    <col min="5643" max="5643" width="2.5703125" customWidth="1"/>
    <col min="5644" max="5646" width="5.7109375" customWidth="1"/>
    <col min="5647" max="5647" width="1.7109375" customWidth="1"/>
    <col min="5648" max="5650" width="5.7109375" customWidth="1"/>
    <col min="5651" max="5651" width="1.85546875" customWidth="1"/>
    <col min="5652" max="5654" width="5.7109375" customWidth="1"/>
    <col min="5655" max="5655" width="1.5703125" customWidth="1"/>
    <col min="5656" max="5658" width="5.7109375" customWidth="1"/>
    <col min="5659" max="5659" width="1.140625" customWidth="1"/>
    <col min="5660" max="5660" width="3.28515625" customWidth="1"/>
    <col min="5661" max="5661" width="5.42578125" customWidth="1"/>
    <col min="5662" max="5662" width="5" customWidth="1"/>
    <col min="5663" max="5663" width="4.42578125" customWidth="1"/>
    <col min="5664" max="5664" width="4.7109375" customWidth="1"/>
    <col min="5665" max="5665" width="5.28515625" customWidth="1"/>
    <col min="5666" max="5666" width="7.28515625" customWidth="1"/>
    <col min="5667" max="5667" width="5.7109375" customWidth="1"/>
    <col min="5668" max="5668" width="5.140625" customWidth="1"/>
    <col min="5669" max="5669" width="6" customWidth="1"/>
    <col min="5670" max="5670" width="6.42578125" customWidth="1"/>
    <col min="5671" max="5671" width="8.42578125" bestFit="1" customWidth="1"/>
    <col min="5672" max="5672" width="8.5703125" bestFit="1" customWidth="1"/>
    <col min="5673" max="5674" width="8.5703125" customWidth="1"/>
    <col min="5675" max="5675" width="8.7109375" bestFit="1" customWidth="1"/>
    <col min="5676" max="5676" width="8.42578125" customWidth="1"/>
    <col min="5677" max="5677" width="6.7109375" customWidth="1"/>
    <col min="5678" max="5678" width="5.85546875" customWidth="1"/>
    <col min="5896" max="5896" width="6.28515625" customWidth="1"/>
    <col min="5897" max="5897" width="5.7109375" customWidth="1"/>
    <col min="5898" max="5898" width="3.7109375" customWidth="1"/>
    <col min="5899" max="5899" width="2.5703125" customWidth="1"/>
    <col min="5900" max="5902" width="5.7109375" customWidth="1"/>
    <col min="5903" max="5903" width="1.7109375" customWidth="1"/>
    <col min="5904" max="5906" width="5.7109375" customWidth="1"/>
    <col min="5907" max="5907" width="1.85546875" customWidth="1"/>
    <col min="5908" max="5910" width="5.7109375" customWidth="1"/>
    <col min="5911" max="5911" width="1.5703125" customWidth="1"/>
    <col min="5912" max="5914" width="5.7109375" customWidth="1"/>
    <col min="5915" max="5915" width="1.140625" customWidth="1"/>
    <col min="5916" max="5916" width="3.28515625" customWidth="1"/>
    <col min="5917" max="5917" width="5.42578125" customWidth="1"/>
    <col min="5918" max="5918" width="5" customWidth="1"/>
    <col min="5919" max="5919" width="4.42578125" customWidth="1"/>
    <col min="5920" max="5920" width="4.7109375" customWidth="1"/>
    <col min="5921" max="5921" width="5.28515625" customWidth="1"/>
    <col min="5922" max="5922" width="7.28515625" customWidth="1"/>
    <col min="5923" max="5923" width="5.7109375" customWidth="1"/>
    <col min="5924" max="5924" width="5.140625" customWidth="1"/>
    <col min="5925" max="5925" width="6" customWidth="1"/>
    <col min="5926" max="5926" width="6.42578125" customWidth="1"/>
    <col min="5927" max="5927" width="8.42578125" bestFit="1" customWidth="1"/>
    <col min="5928" max="5928" width="8.5703125" bestFit="1" customWidth="1"/>
    <col min="5929" max="5930" width="8.5703125" customWidth="1"/>
    <col min="5931" max="5931" width="8.7109375" bestFit="1" customWidth="1"/>
    <col min="5932" max="5932" width="8.42578125" customWidth="1"/>
    <col min="5933" max="5933" width="6.7109375" customWidth="1"/>
    <col min="5934" max="5934" width="5.85546875" customWidth="1"/>
    <col min="6152" max="6152" width="6.28515625" customWidth="1"/>
    <col min="6153" max="6153" width="5.7109375" customWidth="1"/>
    <col min="6154" max="6154" width="3.7109375" customWidth="1"/>
    <col min="6155" max="6155" width="2.5703125" customWidth="1"/>
    <col min="6156" max="6158" width="5.7109375" customWidth="1"/>
    <col min="6159" max="6159" width="1.7109375" customWidth="1"/>
    <col min="6160" max="6162" width="5.7109375" customWidth="1"/>
    <col min="6163" max="6163" width="1.85546875" customWidth="1"/>
    <col min="6164" max="6166" width="5.7109375" customWidth="1"/>
    <col min="6167" max="6167" width="1.5703125" customWidth="1"/>
    <col min="6168" max="6170" width="5.7109375" customWidth="1"/>
    <col min="6171" max="6171" width="1.140625" customWidth="1"/>
    <col min="6172" max="6172" width="3.28515625" customWidth="1"/>
    <col min="6173" max="6173" width="5.42578125" customWidth="1"/>
    <col min="6174" max="6174" width="5" customWidth="1"/>
    <col min="6175" max="6175" width="4.42578125" customWidth="1"/>
    <col min="6176" max="6176" width="4.7109375" customWidth="1"/>
    <col min="6177" max="6177" width="5.28515625" customWidth="1"/>
    <col min="6178" max="6178" width="7.28515625" customWidth="1"/>
    <col min="6179" max="6179" width="5.7109375" customWidth="1"/>
    <col min="6180" max="6180" width="5.140625" customWidth="1"/>
    <col min="6181" max="6181" width="6" customWidth="1"/>
    <col min="6182" max="6182" width="6.42578125" customWidth="1"/>
    <col min="6183" max="6183" width="8.42578125" bestFit="1" customWidth="1"/>
    <col min="6184" max="6184" width="8.5703125" bestFit="1" customWidth="1"/>
    <col min="6185" max="6186" width="8.5703125" customWidth="1"/>
    <col min="6187" max="6187" width="8.7109375" bestFit="1" customWidth="1"/>
    <col min="6188" max="6188" width="8.42578125" customWidth="1"/>
    <col min="6189" max="6189" width="6.7109375" customWidth="1"/>
    <col min="6190" max="6190" width="5.85546875" customWidth="1"/>
    <col min="6408" max="6408" width="6.28515625" customWidth="1"/>
    <col min="6409" max="6409" width="5.7109375" customWidth="1"/>
    <col min="6410" max="6410" width="3.7109375" customWidth="1"/>
    <col min="6411" max="6411" width="2.5703125" customWidth="1"/>
    <col min="6412" max="6414" width="5.7109375" customWidth="1"/>
    <col min="6415" max="6415" width="1.7109375" customWidth="1"/>
    <col min="6416" max="6418" width="5.7109375" customWidth="1"/>
    <col min="6419" max="6419" width="1.85546875" customWidth="1"/>
    <col min="6420" max="6422" width="5.7109375" customWidth="1"/>
    <col min="6423" max="6423" width="1.5703125" customWidth="1"/>
    <col min="6424" max="6426" width="5.7109375" customWidth="1"/>
    <col min="6427" max="6427" width="1.140625" customWidth="1"/>
    <col min="6428" max="6428" width="3.28515625" customWidth="1"/>
    <col min="6429" max="6429" width="5.42578125" customWidth="1"/>
    <col min="6430" max="6430" width="5" customWidth="1"/>
    <col min="6431" max="6431" width="4.42578125" customWidth="1"/>
    <col min="6432" max="6432" width="4.7109375" customWidth="1"/>
    <col min="6433" max="6433" width="5.28515625" customWidth="1"/>
    <col min="6434" max="6434" width="7.28515625" customWidth="1"/>
    <col min="6435" max="6435" width="5.7109375" customWidth="1"/>
    <col min="6436" max="6436" width="5.140625" customWidth="1"/>
    <col min="6437" max="6437" width="6" customWidth="1"/>
    <col min="6438" max="6438" width="6.42578125" customWidth="1"/>
    <col min="6439" max="6439" width="8.42578125" bestFit="1" customWidth="1"/>
    <col min="6440" max="6440" width="8.5703125" bestFit="1" customWidth="1"/>
    <col min="6441" max="6442" width="8.5703125" customWidth="1"/>
    <col min="6443" max="6443" width="8.7109375" bestFit="1" customWidth="1"/>
    <col min="6444" max="6444" width="8.42578125" customWidth="1"/>
    <col min="6445" max="6445" width="6.7109375" customWidth="1"/>
    <col min="6446" max="6446" width="5.85546875" customWidth="1"/>
    <col min="6664" max="6664" width="6.28515625" customWidth="1"/>
    <col min="6665" max="6665" width="5.7109375" customWidth="1"/>
    <col min="6666" max="6666" width="3.7109375" customWidth="1"/>
    <col min="6667" max="6667" width="2.5703125" customWidth="1"/>
    <col min="6668" max="6670" width="5.7109375" customWidth="1"/>
    <col min="6671" max="6671" width="1.7109375" customWidth="1"/>
    <col min="6672" max="6674" width="5.7109375" customWidth="1"/>
    <col min="6675" max="6675" width="1.85546875" customWidth="1"/>
    <col min="6676" max="6678" width="5.7109375" customWidth="1"/>
    <col min="6679" max="6679" width="1.5703125" customWidth="1"/>
    <col min="6680" max="6682" width="5.7109375" customWidth="1"/>
    <col min="6683" max="6683" width="1.140625" customWidth="1"/>
    <col min="6684" max="6684" width="3.28515625" customWidth="1"/>
    <col min="6685" max="6685" width="5.42578125" customWidth="1"/>
    <col min="6686" max="6686" width="5" customWidth="1"/>
    <col min="6687" max="6687" width="4.42578125" customWidth="1"/>
    <col min="6688" max="6688" width="4.7109375" customWidth="1"/>
    <col min="6689" max="6689" width="5.28515625" customWidth="1"/>
    <col min="6690" max="6690" width="7.28515625" customWidth="1"/>
    <col min="6691" max="6691" width="5.7109375" customWidth="1"/>
    <col min="6692" max="6692" width="5.140625" customWidth="1"/>
    <col min="6693" max="6693" width="6" customWidth="1"/>
    <col min="6694" max="6694" width="6.42578125" customWidth="1"/>
    <col min="6695" max="6695" width="8.42578125" bestFit="1" customWidth="1"/>
    <col min="6696" max="6696" width="8.5703125" bestFit="1" customWidth="1"/>
    <col min="6697" max="6698" width="8.5703125" customWidth="1"/>
    <col min="6699" max="6699" width="8.7109375" bestFit="1" customWidth="1"/>
    <col min="6700" max="6700" width="8.42578125" customWidth="1"/>
    <col min="6701" max="6701" width="6.7109375" customWidth="1"/>
    <col min="6702" max="6702" width="5.85546875" customWidth="1"/>
    <col min="6920" max="6920" width="6.28515625" customWidth="1"/>
    <col min="6921" max="6921" width="5.7109375" customWidth="1"/>
    <col min="6922" max="6922" width="3.7109375" customWidth="1"/>
    <col min="6923" max="6923" width="2.5703125" customWidth="1"/>
    <col min="6924" max="6926" width="5.7109375" customWidth="1"/>
    <col min="6927" max="6927" width="1.7109375" customWidth="1"/>
    <col min="6928" max="6930" width="5.7109375" customWidth="1"/>
    <col min="6931" max="6931" width="1.85546875" customWidth="1"/>
    <col min="6932" max="6934" width="5.7109375" customWidth="1"/>
    <col min="6935" max="6935" width="1.5703125" customWidth="1"/>
    <col min="6936" max="6938" width="5.7109375" customWidth="1"/>
    <col min="6939" max="6939" width="1.140625" customWidth="1"/>
    <col min="6940" max="6940" width="3.28515625" customWidth="1"/>
    <col min="6941" max="6941" width="5.42578125" customWidth="1"/>
    <col min="6942" max="6942" width="5" customWidth="1"/>
    <col min="6943" max="6943" width="4.42578125" customWidth="1"/>
    <col min="6944" max="6944" width="4.7109375" customWidth="1"/>
    <col min="6945" max="6945" width="5.28515625" customWidth="1"/>
    <col min="6946" max="6946" width="7.28515625" customWidth="1"/>
    <col min="6947" max="6947" width="5.7109375" customWidth="1"/>
    <col min="6948" max="6948" width="5.140625" customWidth="1"/>
    <col min="6949" max="6949" width="6" customWidth="1"/>
    <col min="6950" max="6950" width="6.42578125" customWidth="1"/>
    <col min="6951" max="6951" width="8.42578125" bestFit="1" customWidth="1"/>
    <col min="6952" max="6952" width="8.5703125" bestFit="1" customWidth="1"/>
    <col min="6953" max="6954" width="8.5703125" customWidth="1"/>
    <col min="6955" max="6955" width="8.7109375" bestFit="1" customWidth="1"/>
    <col min="6956" max="6956" width="8.42578125" customWidth="1"/>
    <col min="6957" max="6957" width="6.7109375" customWidth="1"/>
    <col min="6958" max="6958" width="5.85546875" customWidth="1"/>
    <col min="7176" max="7176" width="6.28515625" customWidth="1"/>
    <col min="7177" max="7177" width="5.7109375" customWidth="1"/>
    <col min="7178" max="7178" width="3.7109375" customWidth="1"/>
    <col min="7179" max="7179" width="2.5703125" customWidth="1"/>
    <col min="7180" max="7182" width="5.7109375" customWidth="1"/>
    <col min="7183" max="7183" width="1.7109375" customWidth="1"/>
    <col min="7184" max="7186" width="5.7109375" customWidth="1"/>
    <col min="7187" max="7187" width="1.85546875" customWidth="1"/>
    <col min="7188" max="7190" width="5.7109375" customWidth="1"/>
    <col min="7191" max="7191" width="1.5703125" customWidth="1"/>
    <col min="7192" max="7194" width="5.7109375" customWidth="1"/>
    <col min="7195" max="7195" width="1.140625" customWidth="1"/>
    <col min="7196" max="7196" width="3.28515625" customWidth="1"/>
    <col min="7197" max="7197" width="5.42578125" customWidth="1"/>
    <col min="7198" max="7198" width="5" customWidth="1"/>
    <col min="7199" max="7199" width="4.42578125" customWidth="1"/>
    <col min="7200" max="7200" width="4.7109375" customWidth="1"/>
    <col min="7201" max="7201" width="5.28515625" customWidth="1"/>
    <col min="7202" max="7202" width="7.28515625" customWidth="1"/>
    <col min="7203" max="7203" width="5.7109375" customWidth="1"/>
    <col min="7204" max="7204" width="5.140625" customWidth="1"/>
    <col min="7205" max="7205" width="6" customWidth="1"/>
    <col min="7206" max="7206" width="6.42578125" customWidth="1"/>
    <col min="7207" max="7207" width="8.42578125" bestFit="1" customWidth="1"/>
    <col min="7208" max="7208" width="8.5703125" bestFit="1" customWidth="1"/>
    <col min="7209" max="7210" width="8.5703125" customWidth="1"/>
    <col min="7211" max="7211" width="8.7109375" bestFit="1" customWidth="1"/>
    <col min="7212" max="7212" width="8.42578125" customWidth="1"/>
    <col min="7213" max="7213" width="6.7109375" customWidth="1"/>
    <col min="7214" max="7214" width="5.85546875" customWidth="1"/>
    <col min="7432" max="7432" width="6.28515625" customWidth="1"/>
    <col min="7433" max="7433" width="5.7109375" customWidth="1"/>
    <col min="7434" max="7434" width="3.7109375" customWidth="1"/>
    <col min="7435" max="7435" width="2.5703125" customWidth="1"/>
    <col min="7436" max="7438" width="5.7109375" customWidth="1"/>
    <col min="7439" max="7439" width="1.7109375" customWidth="1"/>
    <col min="7440" max="7442" width="5.7109375" customWidth="1"/>
    <col min="7443" max="7443" width="1.85546875" customWidth="1"/>
    <col min="7444" max="7446" width="5.7109375" customWidth="1"/>
    <col min="7447" max="7447" width="1.5703125" customWidth="1"/>
    <col min="7448" max="7450" width="5.7109375" customWidth="1"/>
    <col min="7451" max="7451" width="1.140625" customWidth="1"/>
    <col min="7452" max="7452" width="3.28515625" customWidth="1"/>
    <col min="7453" max="7453" width="5.42578125" customWidth="1"/>
    <col min="7454" max="7454" width="5" customWidth="1"/>
    <col min="7455" max="7455" width="4.42578125" customWidth="1"/>
    <col min="7456" max="7456" width="4.7109375" customWidth="1"/>
    <col min="7457" max="7457" width="5.28515625" customWidth="1"/>
    <col min="7458" max="7458" width="7.28515625" customWidth="1"/>
    <col min="7459" max="7459" width="5.7109375" customWidth="1"/>
    <col min="7460" max="7460" width="5.140625" customWidth="1"/>
    <col min="7461" max="7461" width="6" customWidth="1"/>
    <col min="7462" max="7462" width="6.42578125" customWidth="1"/>
    <col min="7463" max="7463" width="8.42578125" bestFit="1" customWidth="1"/>
    <col min="7464" max="7464" width="8.5703125" bestFit="1" customWidth="1"/>
    <col min="7465" max="7466" width="8.5703125" customWidth="1"/>
    <col min="7467" max="7467" width="8.7109375" bestFit="1" customWidth="1"/>
    <col min="7468" max="7468" width="8.42578125" customWidth="1"/>
    <col min="7469" max="7469" width="6.7109375" customWidth="1"/>
    <col min="7470" max="7470" width="5.85546875" customWidth="1"/>
    <col min="7688" max="7688" width="6.28515625" customWidth="1"/>
    <col min="7689" max="7689" width="5.7109375" customWidth="1"/>
    <col min="7690" max="7690" width="3.7109375" customWidth="1"/>
    <col min="7691" max="7691" width="2.5703125" customWidth="1"/>
    <col min="7692" max="7694" width="5.7109375" customWidth="1"/>
    <col min="7695" max="7695" width="1.7109375" customWidth="1"/>
    <col min="7696" max="7698" width="5.7109375" customWidth="1"/>
    <col min="7699" max="7699" width="1.85546875" customWidth="1"/>
    <col min="7700" max="7702" width="5.7109375" customWidth="1"/>
    <col min="7703" max="7703" width="1.5703125" customWidth="1"/>
    <col min="7704" max="7706" width="5.7109375" customWidth="1"/>
    <col min="7707" max="7707" width="1.140625" customWidth="1"/>
    <col min="7708" max="7708" width="3.28515625" customWidth="1"/>
    <col min="7709" max="7709" width="5.42578125" customWidth="1"/>
    <col min="7710" max="7710" width="5" customWidth="1"/>
    <col min="7711" max="7711" width="4.42578125" customWidth="1"/>
    <col min="7712" max="7712" width="4.7109375" customWidth="1"/>
    <col min="7713" max="7713" width="5.28515625" customWidth="1"/>
    <col min="7714" max="7714" width="7.28515625" customWidth="1"/>
    <col min="7715" max="7715" width="5.7109375" customWidth="1"/>
    <col min="7716" max="7716" width="5.140625" customWidth="1"/>
    <col min="7717" max="7717" width="6" customWidth="1"/>
    <col min="7718" max="7718" width="6.42578125" customWidth="1"/>
    <col min="7719" max="7719" width="8.42578125" bestFit="1" customWidth="1"/>
    <col min="7720" max="7720" width="8.5703125" bestFit="1" customWidth="1"/>
    <col min="7721" max="7722" width="8.5703125" customWidth="1"/>
    <col min="7723" max="7723" width="8.7109375" bestFit="1" customWidth="1"/>
    <col min="7724" max="7724" width="8.42578125" customWidth="1"/>
    <col min="7725" max="7725" width="6.7109375" customWidth="1"/>
    <col min="7726" max="7726" width="5.85546875" customWidth="1"/>
    <col min="7944" max="7944" width="6.28515625" customWidth="1"/>
    <col min="7945" max="7945" width="5.7109375" customWidth="1"/>
    <col min="7946" max="7946" width="3.7109375" customWidth="1"/>
    <col min="7947" max="7947" width="2.5703125" customWidth="1"/>
    <col min="7948" max="7950" width="5.7109375" customWidth="1"/>
    <col min="7951" max="7951" width="1.7109375" customWidth="1"/>
    <col min="7952" max="7954" width="5.7109375" customWidth="1"/>
    <col min="7955" max="7955" width="1.85546875" customWidth="1"/>
    <col min="7956" max="7958" width="5.7109375" customWidth="1"/>
    <col min="7959" max="7959" width="1.5703125" customWidth="1"/>
    <col min="7960" max="7962" width="5.7109375" customWidth="1"/>
    <col min="7963" max="7963" width="1.140625" customWidth="1"/>
    <col min="7964" max="7964" width="3.28515625" customWidth="1"/>
    <col min="7965" max="7965" width="5.42578125" customWidth="1"/>
    <col min="7966" max="7966" width="5" customWidth="1"/>
    <col min="7967" max="7967" width="4.42578125" customWidth="1"/>
    <col min="7968" max="7968" width="4.7109375" customWidth="1"/>
    <col min="7969" max="7969" width="5.28515625" customWidth="1"/>
    <col min="7970" max="7970" width="7.28515625" customWidth="1"/>
    <col min="7971" max="7971" width="5.7109375" customWidth="1"/>
    <col min="7972" max="7972" width="5.140625" customWidth="1"/>
    <col min="7973" max="7973" width="6" customWidth="1"/>
    <col min="7974" max="7974" width="6.42578125" customWidth="1"/>
    <col min="7975" max="7975" width="8.42578125" bestFit="1" customWidth="1"/>
    <col min="7976" max="7976" width="8.5703125" bestFit="1" customWidth="1"/>
    <col min="7977" max="7978" width="8.5703125" customWidth="1"/>
    <col min="7979" max="7979" width="8.7109375" bestFit="1" customWidth="1"/>
    <col min="7980" max="7980" width="8.42578125" customWidth="1"/>
    <col min="7981" max="7981" width="6.7109375" customWidth="1"/>
    <col min="7982" max="7982" width="5.85546875" customWidth="1"/>
    <col min="8200" max="8200" width="6.28515625" customWidth="1"/>
    <col min="8201" max="8201" width="5.7109375" customWidth="1"/>
    <col min="8202" max="8202" width="3.7109375" customWidth="1"/>
    <col min="8203" max="8203" width="2.5703125" customWidth="1"/>
    <col min="8204" max="8206" width="5.7109375" customWidth="1"/>
    <col min="8207" max="8207" width="1.7109375" customWidth="1"/>
    <col min="8208" max="8210" width="5.7109375" customWidth="1"/>
    <col min="8211" max="8211" width="1.85546875" customWidth="1"/>
    <col min="8212" max="8214" width="5.7109375" customWidth="1"/>
    <col min="8215" max="8215" width="1.5703125" customWidth="1"/>
    <col min="8216" max="8218" width="5.7109375" customWidth="1"/>
    <col min="8219" max="8219" width="1.140625" customWidth="1"/>
    <col min="8220" max="8220" width="3.28515625" customWidth="1"/>
    <col min="8221" max="8221" width="5.42578125" customWidth="1"/>
    <col min="8222" max="8222" width="5" customWidth="1"/>
    <col min="8223" max="8223" width="4.42578125" customWidth="1"/>
    <col min="8224" max="8224" width="4.7109375" customWidth="1"/>
    <col min="8225" max="8225" width="5.28515625" customWidth="1"/>
    <col min="8226" max="8226" width="7.28515625" customWidth="1"/>
    <col min="8227" max="8227" width="5.7109375" customWidth="1"/>
    <col min="8228" max="8228" width="5.140625" customWidth="1"/>
    <col min="8229" max="8229" width="6" customWidth="1"/>
    <col min="8230" max="8230" width="6.42578125" customWidth="1"/>
    <col min="8231" max="8231" width="8.42578125" bestFit="1" customWidth="1"/>
    <col min="8232" max="8232" width="8.5703125" bestFit="1" customWidth="1"/>
    <col min="8233" max="8234" width="8.5703125" customWidth="1"/>
    <col min="8235" max="8235" width="8.7109375" bestFit="1" customWidth="1"/>
    <col min="8236" max="8236" width="8.42578125" customWidth="1"/>
    <col min="8237" max="8237" width="6.7109375" customWidth="1"/>
    <col min="8238" max="8238" width="5.85546875" customWidth="1"/>
    <col min="8456" max="8456" width="6.28515625" customWidth="1"/>
    <col min="8457" max="8457" width="5.7109375" customWidth="1"/>
    <col min="8458" max="8458" width="3.7109375" customWidth="1"/>
    <col min="8459" max="8459" width="2.5703125" customWidth="1"/>
    <col min="8460" max="8462" width="5.7109375" customWidth="1"/>
    <col min="8463" max="8463" width="1.7109375" customWidth="1"/>
    <col min="8464" max="8466" width="5.7109375" customWidth="1"/>
    <col min="8467" max="8467" width="1.85546875" customWidth="1"/>
    <col min="8468" max="8470" width="5.7109375" customWidth="1"/>
    <col min="8471" max="8471" width="1.5703125" customWidth="1"/>
    <col min="8472" max="8474" width="5.7109375" customWidth="1"/>
    <col min="8475" max="8475" width="1.140625" customWidth="1"/>
    <col min="8476" max="8476" width="3.28515625" customWidth="1"/>
    <col min="8477" max="8477" width="5.42578125" customWidth="1"/>
    <col min="8478" max="8478" width="5" customWidth="1"/>
    <col min="8479" max="8479" width="4.42578125" customWidth="1"/>
    <col min="8480" max="8480" width="4.7109375" customWidth="1"/>
    <col min="8481" max="8481" width="5.28515625" customWidth="1"/>
    <col min="8482" max="8482" width="7.28515625" customWidth="1"/>
    <col min="8483" max="8483" width="5.7109375" customWidth="1"/>
    <col min="8484" max="8484" width="5.140625" customWidth="1"/>
    <col min="8485" max="8485" width="6" customWidth="1"/>
    <col min="8486" max="8486" width="6.42578125" customWidth="1"/>
    <col min="8487" max="8487" width="8.42578125" bestFit="1" customWidth="1"/>
    <col min="8488" max="8488" width="8.5703125" bestFit="1" customWidth="1"/>
    <col min="8489" max="8490" width="8.5703125" customWidth="1"/>
    <col min="8491" max="8491" width="8.7109375" bestFit="1" customWidth="1"/>
    <col min="8492" max="8492" width="8.42578125" customWidth="1"/>
    <col min="8493" max="8493" width="6.7109375" customWidth="1"/>
    <col min="8494" max="8494" width="5.85546875" customWidth="1"/>
    <col min="8712" max="8712" width="6.28515625" customWidth="1"/>
    <col min="8713" max="8713" width="5.7109375" customWidth="1"/>
    <col min="8714" max="8714" width="3.7109375" customWidth="1"/>
    <col min="8715" max="8715" width="2.5703125" customWidth="1"/>
    <col min="8716" max="8718" width="5.7109375" customWidth="1"/>
    <col min="8719" max="8719" width="1.7109375" customWidth="1"/>
    <col min="8720" max="8722" width="5.7109375" customWidth="1"/>
    <col min="8723" max="8723" width="1.85546875" customWidth="1"/>
    <col min="8724" max="8726" width="5.7109375" customWidth="1"/>
    <col min="8727" max="8727" width="1.5703125" customWidth="1"/>
    <col min="8728" max="8730" width="5.7109375" customWidth="1"/>
    <col min="8731" max="8731" width="1.140625" customWidth="1"/>
    <col min="8732" max="8732" width="3.28515625" customWidth="1"/>
    <col min="8733" max="8733" width="5.42578125" customWidth="1"/>
    <col min="8734" max="8734" width="5" customWidth="1"/>
    <col min="8735" max="8735" width="4.42578125" customWidth="1"/>
    <col min="8736" max="8736" width="4.7109375" customWidth="1"/>
    <col min="8737" max="8737" width="5.28515625" customWidth="1"/>
    <col min="8738" max="8738" width="7.28515625" customWidth="1"/>
    <col min="8739" max="8739" width="5.7109375" customWidth="1"/>
    <col min="8740" max="8740" width="5.140625" customWidth="1"/>
    <col min="8741" max="8741" width="6" customWidth="1"/>
    <col min="8742" max="8742" width="6.42578125" customWidth="1"/>
    <col min="8743" max="8743" width="8.42578125" bestFit="1" customWidth="1"/>
    <col min="8744" max="8744" width="8.5703125" bestFit="1" customWidth="1"/>
    <col min="8745" max="8746" width="8.5703125" customWidth="1"/>
    <col min="8747" max="8747" width="8.7109375" bestFit="1" customWidth="1"/>
    <col min="8748" max="8748" width="8.42578125" customWidth="1"/>
    <col min="8749" max="8749" width="6.7109375" customWidth="1"/>
    <col min="8750" max="8750" width="5.85546875" customWidth="1"/>
    <col min="8968" max="8968" width="6.28515625" customWidth="1"/>
    <col min="8969" max="8969" width="5.7109375" customWidth="1"/>
    <col min="8970" max="8970" width="3.7109375" customWidth="1"/>
    <col min="8971" max="8971" width="2.5703125" customWidth="1"/>
    <col min="8972" max="8974" width="5.7109375" customWidth="1"/>
    <col min="8975" max="8975" width="1.7109375" customWidth="1"/>
    <col min="8976" max="8978" width="5.7109375" customWidth="1"/>
    <col min="8979" max="8979" width="1.85546875" customWidth="1"/>
    <col min="8980" max="8982" width="5.7109375" customWidth="1"/>
    <col min="8983" max="8983" width="1.5703125" customWidth="1"/>
    <col min="8984" max="8986" width="5.7109375" customWidth="1"/>
    <col min="8987" max="8987" width="1.140625" customWidth="1"/>
    <col min="8988" max="8988" width="3.28515625" customWidth="1"/>
    <col min="8989" max="8989" width="5.42578125" customWidth="1"/>
    <col min="8990" max="8990" width="5" customWidth="1"/>
    <col min="8991" max="8991" width="4.42578125" customWidth="1"/>
    <col min="8992" max="8992" width="4.7109375" customWidth="1"/>
    <col min="8993" max="8993" width="5.28515625" customWidth="1"/>
    <col min="8994" max="8994" width="7.28515625" customWidth="1"/>
    <col min="8995" max="8995" width="5.7109375" customWidth="1"/>
    <col min="8996" max="8996" width="5.140625" customWidth="1"/>
    <col min="8997" max="8997" width="6" customWidth="1"/>
    <col min="8998" max="8998" width="6.42578125" customWidth="1"/>
    <col min="8999" max="8999" width="8.42578125" bestFit="1" customWidth="1"/>
    <col min="9000" max="9000" width="8.5703125" bestFit="1" customWidth="1"/>
    <col min="9001" max="9002" width="8.5703125" customWidth="1"/>
    <col min="9003" max="9003" width="8.7109375" bestFit="1" customWidth="1"/>
    <col min="9004" max="9004" width="8.42578125" customWidth="1"/>
    <col min="9005" max="9005" width="6.7109375" customWidth="1"/>
    <col min="9006" max="9006" width="5.85546875" customWidth="1"/>
    <col min="9224" max="9224" width="6.28515625" customWidth="1"/>
    <col min="9225" max="9225" width="5.7109375" customWidth="1"/>
    <col min="9226" max="9226" width="3.7109375" customWidth="1"/>
    <col min="9227" max="9227" width="2.5703125" customWidth="1"/>
    <col min="9228" max="9230" width="5.7109375" customWidth="1"/>
    <col min="9231" max="9231" width="1.7109375" customWidth="1"/>
    <col min="9232" max="9234" width="5.7109375" customWidth="1"/>
    <col min="9235" max="9235" width="1.85546875" customWidth="1"/>
    <col min="9236" max="9238" width="5.7109375" customWidth="1"/>
    <col min="9239" max="9239" width="1.5703125" customWidth="1"/>
    <col min="9240" max="9242" width="5.7109375" customWidth="1"/>
    <col min="9243" max="9243" width="1.140625" customWidth="1"/>
    <col min="9244" max="9244" width="3.28515625" customWidth="1"/>
    <col min="9245" max="9245" width="5.42578125" customWidth="1"/>
    <col min="9246" max="9246" width="5" customWidth="1"/>
    <col min="9247" max="9247" width="4.42578125" customWidth="1"/>
    <col min="9248" max="9248" width="4.7109375" customWidth="1"/>
    <col min="9249" max="9249" width="5.28515625" customWidth="1"/>
    <col min="9250" max="9250" width="7.28515625" customWidth="1"/>
    <col min="9251" max="9251" width="5.7109375" customWidth="1"/>
    <col min="9252" max="9252" width="5.140625" customWidth="1"/>
    <col min="9253" max="9253" width="6" customWidth="1"/>
    <col min="9254" max="9254" width="6.42578125" customWidth="1"/>
    <col min="9255" max="9255" width="8.42578125" bestFit="1" customWidth="1"/>
    <col min="9256" max="9256" width="8.5703125" bestFit="1" customWidth="1"/>
    <col min="9257" max="9258" width="8.5703125" customWidth="1"/>
    <col min="9259" max="9259" width="8.7109375" bestFit="1" customWidth="1"/>
    <col min="9260" max="9260" width="8.42578125" customWidth="1"/>
    <col min="9261" max="9261" width="6.7109375" customWidth="1"/>
    <col min="9262" max="9262" width="5.85546875" customWidth="1"/>
    <col min="9480" max="9480" width="6.28515625" customWidth="1"/>
    <col min="9481" max="9481" width="5.7109375" customWidth="1"/>
    <col min="9482" max="9482" width="3.7109375" customWidth="1"/>
    <col min="9483" max="9483" width="2.5703125" customWidth="1"/>
    <col min="9484" max="9486" width="5.7109375" customWidth="1"/>
    <col min="9487" max="9487" width="1.7109375" customWidth="1"/>
    <col min="9488" max="9490" width="5.7109375" customWidth="1"/>
    <col min="9491" max="9491" width="1.85546875" customWidth="1"/>
    <col min="9492" max="9494" width="5.7109375" customWidth="1"/>
    <col min="9495" max="9495" width="1.5703125" customWidth="1"/>
    <col min="9496" max="9498" width="5.7109375" customWidth="1"/>
    <col min="9499" max="9499" width="1.140625" customWidth="1"/>
    <col min="9500" max="9500" width="3.28515625" customWidth="1"/>
    <col min="9501" max="9501" width="5.42578125" customWidth="1"/>
    <col min="9502" max="9502" width="5" customWidth="1"/>
    <col min="9503" max="9503" width="4.42578125" customWidth="1"/>
    <col min="9504" max="9504" width="4.7109375" customWidth="1"/>
    <col min="9505" max="9505" width="5.28515625" customWidth="1"/>
    <col min="9506" max="9506" width="7.28515625" customWidth="1"/>
    <col min="9507" max="9507" width="5.7109375" customWidth="1"/>
    <col min="9508" max="9508" width="5.140625" customWidth="1"/>
    <col min="9509" max="9509" width="6" customWidth="1"/>
    <col min="9510" max="9510" width="6.42578125" customWidth="1"/>
    <col min="9511" max="9511" width="8.42578125" bestFit="1" customWidth="1"/>
    <col min="9512" max="9512" width="8.5703125" bestFit="1" customWidth="1"/>
    <col min="9513" max="9514" width="8.5703125" customWidth="1"/>
    <col min="9515" max="9515" width="8.7109375" bestFit="1" customWidth="1"/>
    <col min="9516" max="9516" width="8.42578125" customWidth="1"/>
    <col min="9517" max="9517" width="6.7109375" customWidth="1"/>
    <col min="9518" max="9518" width="5.85546875" customWidth="1"/>
    <col min="9736" max="9736" width="6.28515625" customWidth="1"/>
    <col min="9737" max="9737" width="5.7109375" customWidth="1"/>
    <col min="9738" max="9738" width="3.7109375" customWidth="1"/>
    <col min="9739" max="9739" width="2.5703125" customWidth="1"/>
    <col min="9740" max="9742" width="5.7109375" customWidth="1"/>
    <col min="9743" max="9743" width="1.7109375" customWidth="1"/>
    <col min="9744" max="9746" width="5.7109375" customWidth="1"/>
    <col min="9747" max="9747" width="1.85546875" customWidth="1"/>
    <col min="9748" max="9750" width="5.7109375" customWidth="1"/>
    <col min="9751" max="9751" width="1.5703125" customWidth="1"/>
    <col min="9752" max="9754" width="5.7109375" customWidth="1"/>
    <col min="9755" max="9755" width="1.140625" customWidth="1"/>
    <col min="9756" max="9756" width="3.28515625" customWidth="1"/>
    <col min="9757" max="9757" width="5.42578125" customWidth="1"/>
    <col min="9758" max="9758" width="5" customWidth="1"/>
    <col min="9759" max="9759" width="4.42578125" customWidth="1"/>
    <col min="9760" max="9760" width="4.7109375" customWidth="1"/>
    <col min="9761" max="9761" width="5.28515625" customWidth="1"/>
    <col min="9762" max="9762" width="7.28515625" customWidth="1"/>
    <col min="9763" max="9763" width="5.7109375" customWidth="1"/>
    <col min="9764" max="9764" width="5.140625" customWidth="1"/>
    <col min="9765" max="9765" width="6" customWidth="1"/>
    <col min="9766" max="9766" width="6.42578125" customWidth="1"/>
    <col min="9767" max="9767" width="8.42578125" bestFit="1" customWidth="1"/>
    <col min="9768" max="9768" width="8.5703125" bestFit="1" customWidth="1"/>
    <col min="9769" max="9770" width="8.5703125" customWidth="1"/>
    <col min="9771" max="9771" width="8.7109375" bestFit="1" customWidth="1"/>
    <col min="9772" max="9772" width="8.42578125" customWidth="1"/>
    <col min="9773" max="9773" width="6.7109375" customWidth="1"/>
    <col min="9774" max="9774" width="5.85546875" customWidth="1"/>
    <col min="9992" max="9992" width="6.28515625" customWidth="1"/>
    <col min="9993" max="9993" width="5.7109375" customWidth="1"/>
    <col min="9994" max="9994" width="3.7109375" customWidth="1"/>
    <col min="9995" max="9995" width="2.5703125" customWidth="1"/>
    <col min="9996" max="9998" width="5.7109375" customWidth="1"/>
    <col min="9999" max="9999" width="1.7109375" customWidth="1"/>
    <col min="10000" max="10002" width="5.7109375" customWidth="1"/>
    <col min="10003" max="10003" width="1.85546875" customWidth="1"/>
    <col min="10004" max="10006" width="5.7109375" customWidth="1"/>
    <col min="10007" max="10007" width="1.5703125" customWidth="1"/>
    <col min="10008" max="10010" width="5.7109375" customWidth="1"/>
    <col min="10011" max="10011" width="1.140625" customWidth="1"/>
    <col min="10012" max="10012" width="3.28515625" customWidth="1"/>
    <col min="10013" max="10013" width="5.42578125" customWidth="1"/>
    <col min="10014" max="10014" width="5" customWidth="1"/>
    <col min="10015" max="10015" width="4.42578125" customWidth="1"/>
    <col min="10016" max="10016" width="4.7109375" customWidth="1"/>
    <col min="10017" max="10017" width="5.28515625" customWidth="1"/>
    <col min="10018" max="10018" width="7.28515625" customWidth="1"/>
    <col min="10019" max="10019" width="5.7109375" customWidth="1"/>
    <col min="10020" max="10020" width="5.140625" customWidth="1"/>
    <col min="10021" max="10021" width="6" customWidth="1"/>
    <col min="10022" max="10022" width="6.42578125" customWidth="1"/>
    <col min="10023" max="10023" width="8.42578125" bestFit="1" customWidth="1"/>
    <col min="10024" max="10024" width="8.5703125" bestFit="1" customWidth="1"/>
    <col min="10025" max="10026" width="8.5703125" customWidth="1"/>
    <col min="10027" max="10027" width="8.7109375" bestFit="1" customWidth="1"/>
    <col min="10028" max="10028" width="8.42578125" customWidth="1"/>
    <col min="10029" max="10029" width="6.7109375" customWidth="1"/>
    <col min="10030" max="10030" width="5.85546875" customWidth="1"/>
    <col min="10248" max="10248" width="6.28515625" customWidth="1"/>
    <col min="10249" max="10249" width="5.7109375" customWidth="1"/>
    <col min="10250" max="10250" width="3.7109375" customWidth="1"/>
    <col min="10251" max="10251" width="2.5703125" customWidth="1"/>
    <col min="10252" max="10254" width="5.7109375" customWidth="1"/>
    <col min="10255" max="10255" width="1.7109375" customWidth="1"/>
    <col min="10256" max="10258" width="5.7109375" customWidth="1"/>
    <col min="10259" max="10259" width="1.85546875" customWidth="1"/>
    <col min="10260" max="10262" width="5.7109375" customWidth="1"/>
    <col min="10263" max="10263" width="1.5703125" customWidth="1"/>
    <col min="10264" max="10266" width="5.7109375" customWidth="1"/>
    <col min="10267" max="10267" width="1.140625" customWidth="1"/>
    <col min="10268" max="10268" width="3.28515625" customWidth="1"/>
    <col min="10269" max="10269" width="5.42578125" customWidth="1"/>
    <col min="10270" max="10270" width="5" customWidth="1"/>
    <col min="10271" max="10271" width="4.42578125" customWidth="1"/>
    <col min="10272" max="10272" width="4.7109375" customWidth="1"/>
    <col min="10273" max="10273" width="5.28515625" customWidth="1"/>
    <col min="10274" max="10274" width="7.28515625" customWidth="1"/>
    <col min="10275" max="10275" width="5.7109375" customWidth="1"/>
    <col min="10276" max="10276" width="5.140625" customWidth="1"/>
    <col min="10277" max="10277" width="6" customWidth="1"/>
    <col min="10278" max="10278" width="6.42578125" customWidth="1"/>
    <col min="10279" max="10279" width="8.42578125" bestFit="1" customWidth="1"/>
    <col min="10280" max="10280" width="8.5703125" bestFit="1" customWidth="1"/>
    <col min="10281" max="10282" width="8.5703125" customWidth="1"/>
    <col min="10283" max="10283" width="8.7109375" bestFit="1" customWidth="1"/>
    <col min="10284" max="10284" width="8.42578125" customWidth="1"/>
    <col min="10285" max="10285" width="6.7109375" customWidth="1"/>
    <col min="10286" max="10286" width="5.85546875" customWidth="1"/>
    <col min="10504" max="10504" width="6.28515625" customWidth="1"/>
    <col min="10505" max="10505" width="5.7109375" customWidth="1"/>
    <col min="10506" max="10506" width="3.7109375" customWidth="1"/>
    <col min="10507" max="10507" width="2.5703125" customWidth="1"/>
    <col min="10508" max="10510" width="5.7109375" customWidth="1"/>
    <col min="10511" max="10511" width="1.7109375" customWidth="1"/>
    <col min="10512" max="10514" width="5.7109375" customWidth="1"/>
    <col min="10515" max="10515" width="1.85546875" customWidth="1"/>
    <col min="10516" max="10518" width="5.7109375" customWidth="1"/>
    <col min="10519" max="10519" width="1.5703125" customWidth="1"/>
    <col min="10520" max="10522" width="5.7109375" customWidth="1"/>
    <col min="10523" max="10523" width="1.140625" customWidth="1"/>
    <col min="10524" max="10524" width="3.28515625" customWidth="1"/>
    <col min="10525" max="10525" width="5.42578125" customWidth="1"/>
    <col min="10526" max="10526" width="5" customWidth="1"/>
    <col min="10527" max="10527" width="4.42578125" customWidth="1"/>
    <col min="10528" max="10528" width="4.7109375" customWidth="1"/>
    <col min="10529" max="10529" width="5.28515625" customWidth="1"/>
    <col min="10530" max="10530" width="7.28515625" customWidth="1"/>
    <col min="10531" max="10531" width="5.7109375" customWidth="1"/>
    <col min="10532" max="10532" width="5.140625" customWidth="1"/>
    <col min="10533" max="10533" width="6" customWidth="1"/>
    <col min="10534" max="10534" width="6.42578125" customWidth="1"/>
    <col min="10535" max="10535" width="8.42578125" bestFit="1" customWidth="1"/>
    <col min="10536" max="10536" width="8.5703125" bestFit="1" customWidth="1"/>
    <col min="10537" max="10538" width="8.5703125" customWidth="1"/>
    <col min="10539" max="10539" width="8.7109375" bestFit="1" customWidth="1"/>
    <col min="10540" max="10540" width="8.42578125" customWidth="1"/>
    <col min="10541" max="10541" width="6.7109375" customWidth="1"/>
    <col min="10542" max="10542" width="5.85546875" customWidth="1"/>
    <col min="10760" max="10760" width="6.28515625" customWidth="1"/>
    <col min="10761" max="10761" width="5.7109375" customWidth="1"/>
    <col min="10762" max="10762" width="3.7109375" customWidth="1"/>
    <col min="10763" max="10763" width="2.5703125" customWidth="1"/>
    <col min="10764" max="10766" width="5.7109375" customWidth="1"/>
    <col min="10767" max="10767" width="1.7109375" customWidth="1"/>
    <col min="10768" max="10770" width="5.7109375" customWidth="1"/>
    <col min="10771" max="10771" width="1.85546875" customWidth="1"/>
    <col min="10772" max="10774" width="5.7109375" customWidth="1"/>
    <col min="10775" max="10775" width="1.5703125" customWidth="1"/>
    <col min="10776" max="10778" width="5.7109375" customWidth="1"/>
    <col min="10779" max="10779" width="1.140625" customWidth="1"/>
    <col min="10780" max="10780" width="3.28515625" customWidth="1"/>
    <col min="10781" max="10781" width="5.42578125" customWidth="1"/>
    <col min="10782" max="10782" width="5" customWidth="1"/>
    <col min="10783" max="10783" width="4.42578125" customWidth="1"/>
    <col min="10784" max="10784" width="4.7109375" customWidth="1"/>
    <col min="10785" max="10785" width="5.28515625" customWidth="1"/>
    <col min="10786" max="10786" width="7.28515625" customWidth="1"/>
    <col min="10787" max="10787" width="5.7109375" customWidth="1"/>
    <col min="10788" max="10788" width="5.140625" customWidth="1"/>
    <col min="10789" max="10789" width="6" customWidth="1"/>
    <col min="10790" max="10790" width="6.42578125" customWidth="1"/>
    <col min="10791" max="10791" width="8.42578125" bestFit="1" customWidth="1"/>
    <col min="10792" max="10792" width="8.5703125" bestFit="1" customWidth="1"/>
    <col min="10793" max="10794" width="8.5703125" customWidth="1"/>
    <col min="10795" max="10795" width="8.7109375" bestFit="1" customWidth="1"/>
    <col min="10796" max="10796" width="8.42578125" customWidth="1"/>
    <col min="10797" max="10797" width="6.7109375" customWidth="1"/>
    <col min="10798" max="10798" width="5.85546875" customWidth="1"/>
    <col min="11016" max="11016" width="6.28515625" customWidth="1"/>
    <col min="11017" max="11017" width="5.7109375" customWidth="1"/>
    <col min="11018" max="11018" width="3.7109375" customWidth="1"/>
    <col min="11019" max="11019" width="2.5703125" customWidth="1"/>
    <col min="11020" max="11022" width="5.7109375" customWidth="1"/>
    <col min="11023" max="11023" width="1.7109375" customWidth="1"/>
    <col min="11024" max="11026" width="5.7109375" customWidth="1"/>
    <col min="11027" max="11027" width="1.85546875" customWidth="1"/>
    <col min="11028" max="11030" width="5.7109375" customWidth="1"/>
    <col min="11031" max="11031" width="1.5703125" customWidth="1"/>
    <col min="11032" max="11034" width="5.7109375" customWidth="1"/>
    <col min="11035" max="11035" width="1.140625" customWidth="1"/>
    <col min="11036" max="11036" width="3.28515625" customWidth="1"/>
    <col min="11037" max="11037" width="5.42578125" customWidth="1"/>
    <col min="11038" max="11038" width="5" customWidth="1"/>
    <col min="11039" max="11039" width="4.42578125" customWidth="1"/>
    <col min="11040" max="11040" width="4.7109375" customWidth="1"/>
    <col min="11041" max="11041" width="5.28515625" customWidth="1"/>
    <col min="11042" max="11042" width="7.28515625" customWidth="1"/>
    <col min="11043" max="11043" width="5.7109375" customWidth="1"/>
    <col min="11044" max="11044" width="5.140625" customWidth="1"/>
    <col min="11045" max="11045" width="6" customWidth="1"/>
    <col min="11046" max="11046" width="6.42578125" customWidth="1"/>
    <col min="11047" max="11047" width="8.42578125" bestFit="1" customWidth="1"/>
    <col min="11048" max="11048" width="8.5703125" bestFit="1" customWidth="1"/>
    <col min="11049" max="11050" width="8.5703125" customWidth="1"/>
    <col min="11051" max="11051" width="8.7109375" bestFit="1" customWidth="1"/>
    <col min="11052" max="11052" width="8.42578125" customWidth="1"/>
    <col min="11053" max="11053" width="6.7109375" customWidth="1"/>
    <col min="11054" max="11054" width="5.85546875" customWidth="1"/>
    <col min="11272" max="11272" width="6.28515625" customWidth="1"/>
    <col min="11273" max="11273" width="5.7109375" customWidth="1"/>
    <col min="11274" max="11274" width="3.7109375" customWidth="1"/>
    <col min="11275" max="11275" width="2.5703125" customWidth="1"/>
    <col min="11276" max="11278" width="5.7109375" customWidth="1"/>
    <col min="11279" max="11279" width="1.7109375" customWidth="1"/>
    <col min="11280" max="11282" width="5.7109375" customWidth="1"/>
    <col min="11283" max="11283" width="1.85546875" customWidth="1"/>
    <col min="11284" max="11286" width="5.7109375" customWidth="1"/>
    <col min="11287" max="11287" width="1.5703125" customWidth="1"/>
    <col min="11288" max="11290" width="5.7109375" customWidth="1"/>
    <col min="11291" max="11291" width="1.140625" customWidth="1"/>
    <col min="11292" max="11292" width="3.28515625" customWidth="1"/>
    <col min="11293" max="11293" width="5.42578125" customWidth="1"/>
    <col min="11294" max="11294" width="5" customWidth="1"/>
    <col min="11295" max="11295" width="4.42578125" customWidth="1"/>
    <col min="11296" max="11296" width="4.7109375" customWidth="1"/>
    <col min="11297" max="11297" width="5.28515625" customWidth="1"/>
    <col min="11298" max="11298" width="7.28515625" customWidth="1"/>
    <col min="11299" max="11299" width="5.7109375" customWidth="1"/>
    <col min="11300" max="11300" width="5.140625" customWidth="1"/>
    <col min="11301" max="11301" width="6" customWidth="1"/>
    <col min="11302" max="11302" width="6.42578125" customWidth="1"/>
    <col min="11303" max="11303" width="8.42578125" bestFit="1" customWidth="1"/>
    <col min="11304" max="11304" width="8.5703125" bestFit="1" customWidth="1"/>
    <col min="11305" max="11306" width="8.5703125" customWidth="1"/>
    <col min="11307" max="11307" width="8.7109375" bestFit="1" customWidth="1"/>
    <col min="11308" max="11308" width="8.42578125" customWidth="1"/>
    <col min="11309" max="11309" width="6.7109375" customWidth="1"/>
    <col min="11310" max="11310" width="5.85546875" customWidth="1"/>
    <col min="11528" max="11528" width="6.28515625" customWidth="1"/>
    <col min="11529" max="11529" width="5.7109375" customWidth="1"/>
    <col min="11530" max="11530" width="3.7109375" customWidth="1"/>
    <col min="11531" max="11531" width="2.5703125" customWidth="1"/>
    <col min="11532" max="11534" width="5.7109375" customWidth="1"/>
    <col min="11535" max="11535" width="1.7109375" customWidth="1"/>
    <col min="11536" max="11538" width="5.7109375" customWidth="1"/>
    <col min="11539" max="11539" width="1.85546875" customWidth="1"/>
    <col min="11540" max="11542" width="5.7109375" customWidth="1"/>
    <col min="11543" max="11543" width="1.5703125" customWidth="1"/>
    <col min="11544" max="11546" width="5.7109375" customWidth="1"/>
    <col min="11547" max="11547" width="1.140625" customWidth="1"/>
    <col min="11548" max="11548" width="3.28515625" customWidth="1"/>
    <col min="11549" max="11549" width="5.42578125" customWidth="1"/>
    <col min="11550" max="11550" width="5" customWidth="1"/>
    <col min="11551" max="11551" width="4.42578125" customWidth="1"/>
    <col min="11552" max="11552" width="4.7109375" customWidth="1"/>
    <col min="11553" max="11553" width="5.28515625" customWidth="1"/>
    <col min="11554" max="11554" width="7.28515625" customWidth="1"/>
    <col min="11555" max="11555" width="5.7109375" customWidth="1"/>
    <col min="11556" max="11556" width="5.140625" customWidth="1"/>
    <col min="11557" max="11557" width="6" customWidth="1"/>
    <col min="11558" max="11558" width="6.42578125" customWidth="1"/>
    <col min="11559" max="11559" width="8.42578125" bestFit="1" customWidth="1"/>
    <col min="11560" max="11560" width="8.5703125" bestFit="1" customWidth="1"/>
    <col min="11561" max="11562" width="8.5703125" customWidth="1"/>
    <col min="11563" max="11563" width="8.7109375" bestFit="1" customWidth="1"/>
    <col min="11564" max="11564" width="8.42578125" customWidth="1"/>
    <col min="11565" max="11565" width="6.7109375" customWidth="1"/>
    <col min="11566" max="11566" width="5.85546875" customWidth="1"/>
    <col min="11784" max="11784" width="6.28515625" customWidth="1"/>
    <col min="11785" max="11785" width="5.7109375" customWidth="1"/>
    <col min="11786" max="11786" width="3.7109375" customWidth="1"/>
    <col min="11787" max="11787" width="2.5703125" customWidth="1"/>
    <col min="11788" max="11790" width="5.7109375" customWidth="1"/>
    <col min="11791" max="11791" width="1.7109375" customWidth="1"/>
    <col min="11792" max="11794" width="5.7109375" customWidth="1"/>
    <col min="11795" max="11795" width="1.85546875" customWidth="1"/>
    <col min="11796" max="11798" width="5.7109375" customWidth="1"/>
    <col min="11799" max="11799" width="1.5703125" customWidth="1"/>
    <col min="11800" max="11802" width="5.7109375" customWidth="1"/>
    <col min="11803" max="11803" width="1.140625" customWidth="1"/>
    <col min="11804" max="11804" width="3.28515625" customWidth="1"/>
    <col min="11805" max="11805" width="5.42578125" customWidth="1"/>
    <col min="11806" max="11806" width="5" customWidth="1"/>
    <col min="11807" max="11807" width="4.42578125" customWidth="1"/>
    <col min="11808" max="11808" width="4.7109375" customWidth="1"/>
    <col min="11809" max="11809" width="5.28515625" customWidth="1"/>
    <col min="11810" max="11810" width="7.28515625" customWidth="1"/>
    <col min="11811" max="11811" width="5.7109375" customWidth="1"/>
    <col min="11812" max="11812" width="5.140625" customWidth="1"/>
    <col min="11813" max="11813" width="6" customWidth="1"/>
    <col min="11814" max="11814" width="6.42578125" customWidth="1"/>
    <col min="11815" max="11815" width="8.42578125" bestFit="1" customWidth="1"/>
    <col min="11816" max="11816" width="8.5703125" bestFit="1" customWidth="1"/>
    <col min="11817" max="11818" width="8.5703125" customWidth="1"/>
    <col min="11819" max="11819" width="8.7109375" bestFit="1" customWidth="1"/>
    <col min="11820" max="11820" width="8.42578125" customWidth="1"/>
    <col min="11821" max="11821" width="6.7109375" customWidth="1"/>
    <col min="11822" max="11822" width="5.85546875" customWidth="1"/>
    <col min="12040" max="12040" width="6.28515625" customWidth="1"/>
    <col min="12041" max="12041" width="5.7109375" customWidth="1"/>
    <col min="12042" max="12042" width="3.7109375" customWidth="1"/>
    <col min="12043" max="12043" width="2.5703125" customWidth="1"/>
    <col min="12044" max="12046" width="5.7109375" customWidth="1"/>
    <col min="12047" max="12047" width="1.7109375" customWidth="1"/>
    <col min="12048" max="12050" width="5.7109375" customWidth="1"/>
    <col min="12051" max="12051" width="1.85546875" customWidth="1"/>
    <col min="12052" max="12054" width="5.7109375" customWidth="1"/>
    <col min="12055" max="12055" width="1.5703125" customWidth="1"/>
    <col min="12056" max="12058" width="5.7109375" customWidth="1"/>
    <col min="12059" max="12059" width="1.140625" customWidth="1"/>
    <col min="12060" max="12060" width="3.28515625" customWidth="1"/>
    <col min="12061" max="12061" width="5.42578125" customWidth="1"/>
    <col min="12062" max="12062" width="5" customWidth="1"/>
    <col min="12063" max="12063" width="4.42578125" customWidth="1"/>
    <col min="12064" max="12064" width="4.7109375" customWidth="1"/>
    <col min="12065" max="12065" width="5.28515625" customWidth="1"/>
    <col min="12066" max="12066" width="7.28515625" customWidth="1"/>
    <col min="12067" max="12067" width="5.7109375" customWidth="1"/>
    <col min="12068" max="12068" width="5.140625" customWidth="1"/>
    <col min="12069" max="12069" width="6" customWidth="1"/>
    <col min="12070" max="12070" width="6.42578125" customWidth="1"/>
    <col min="12071" max="12071" width="8.42578125" bestFit="1" customWidth="1"/>
    <col min="12072" max="12072" width="8.5703125" bestFit="1" customWidth="1"/>
    <col min="12073" max="12074" width="8.5703125" customWidth="1"/>
    <col min="12075" max="12075" width="8.7109375" bestFit="1" customWidth="1"/>
    <col min="12076" max="12076" width="8.42578125" customWidth="1"/>
    <col min="12077" max="12077" width="6.7109375" customWidth="1"/>
    <col min="12078" max="12078" width="5.85546875" customWidth="1"/>
    <col min="12296" max="12296" width="6.28515625" customWidth="1"/>
    <col min="12297" max="12297" width="5.7109375" customWidth="1"/>
    <col min="12298" max="12298" width="3.7109375" customWidth="1"/>
    <col min="12299" max="12299" width="2.5703125" customWidth="1"/>
    <col min="12300" max="12302" width="5.7109375" customWidth="1"/>
    <col min="12303" max="12303" width="1.7109375" customWidth="1"/>
    <col min="12304" max="12306" width="5.7109375" customWidth="1"/>
    <col min="12307" max="12307" width="1.85546875" customWidth="1"/>
    <col min="12308" max="12310" width="5.7109375" customWidth="1"/>
    <col min="12311" max="12311" width="1.5703125" customWidth="1"/>
    <col min="12312" max="12314" width="5.7109375" customWidth="1"/>
    <col min="12315" max="12315" width="1.140625" customWidth="1"/>
    <col min="12316" max="12316" width="3.28515625" customWidth="1"/>
    <col min="12317" max="12317" width="5.42578125" customWidth="1"/>
    <col min="12318" max="12318" width="5" customWidth="1"/>
    <col min="12319" max="12319" width="4.42578125" customWidth="1"/>
    <col min="12320" max="12320" width="4.7109375" customWidth="1"/>
    <col min="12321" max="12321" width="5.28515625" customWidth="1"/>
    <col min="12322" max="12322" width="7.28515625" customWidth="1"/>
    <col min="12323" max="12323" width="5.7109375" customWidth="1"/>
    <col min="12324" max="12324" width="5.140625" customWidth="1"/>
    <col min="12325" max="12325" width="6" customWidth="1"/>
    <col min="12326" max="12326" width="6.42578125" customWidth="1"/>
    <col min="12327" max="12327" width="8.42578125" bestFit="1" customWidth="1"/>
    <col min="12328" max="12328" width="8.5703125" bestFit="1" customWidth="1"/>
    <col min="12329" max="12330" width="8.5703125" customWidth="1"/>
    <col min="12331" max="12331" width="8.7109375" bestFit="1" customWidth="1"/>
    <col min="12332" max="12332" width="8.42578125" customWidth="1"/>
    <col min="12333" max="12333" width="6.7109375" customWidth="1"/>
    <col min="12334" max="12334" width="5.85546875" customWidth="1"/>
    <col min="12552" max="12552" width="6.28515625" customWidth="1"/>
    <col min="12553" max="12553" width="5.7109375" customWidth="1"/>
    <col min="12554" max="12554" width="3.7109375" customWidth="1"/>
    <col min="12555" max="12555" width="2.5703125" customWidth="1"/>
    <col min="12556" max="12558" width="5.7109375" customWidth="1"/>
    <col min="12559" max="12559" width="1.7109375" customWidth="1"/>
    <col min="12560" max="12562" width="5.7109375" customWidth="1"/>
    <col min="12563" max="12563" width="1.85546875" customWidth="1"/>
    <col min="12564" max="12566" width="5.7109375" customWidth="1"/>
    <col min="12567" max="12567" width="1.5703125" customWidth="1"/>
    <col min="12568" max="12570" width="5.7109375" customWidth="1"/>
    <col min="12571" max="12571" width="1.140625" customWidth="1"/>
    <col min="12572" max="12572" width="3.28515625" customWidth="1"/>
    <col min="12573" max="12573" width="5.42578125" customWidth="1"/>
    <col min="12574" max="12574" width="5" customWidth="1"/>
    <col min="12575" max="12575" width="4.42578125" customWidth="1"/>
    <col min="12576" max="12576" width="4.7109375" customWidth="1"/>
    <col min="12577" max="12577" width="5.28515625" customWidth="1"/>
    <col min="12578" max="12578" width="7.28515625" customWidth="1"/>
    <col min="12579" max="12579" width="5.7109375" customWidth="1"/>
    <col min="12580" max="12580" width="5.140625" customWidth="1"/>
    <col min="12581" max="12581" width="6" customWidth="1"/>
    <col min="12582" max="12582" width="6.42578125" customWidth="1"/>
    <col min="12583" max="12583" width="8.42578125" bestFit="1" customWidth="1"/>
    <col min="12584" max="12584" width="8.5703125" bestFit="1" customWidth="1"/>
    <col min="12585" max="12586" width="8.5703125" customWidth="1"/>
    <col min="12587" max="12587" width="8.7109375" bestFit="1" customWidth="1"/>
    <col min="12588" max="12588" width="8.42578125" customWidth="1"/>
    <col min="12589" max="12589" width="6.7109375" customWidth="1"/>
    <col min="12590" max="12590" width="5.85546875" customWidth="1"/>
    <col min="12808" max="12808" width="6.28515625" customWidth="1"/>
    <col min="12809" max="12809" width="5.7109375" customWidth="1"/>
    <col min="12810" max="12810" width="3.7109375" customWidth="1"/>
    <col min="12811" max="12811" width="2.5703125" customWidth="1"/>
    <col min="12812" max="12814" width="5.7109375" customWidth="1"/>
    <col min="12815" max="12815" width="1.7109375" customWidth="1"/>
    <col min="12816" max="12818" width="5.7109375" customWidth="1"/>
    <col min="12819" max="12819" width="1.85546875" customWidth="1"/>
    <col min="12820" max="12822" width="5.7109375" customWidth="1"/>
    <col min="12823" max="12823" width="1.5703125" customWidth="1"/>
    <col min="12824" max="12826" width="5.7109375" customWidth="1"/>
    <col min="12827" max="12827" width="1.140625" customWidth="1"/>
    <col min="12828" max="12828" width="3.28515625" customWidth="1"/>
    <col min="12829" max="12829" width="5.42578125" customWidth="1"/>
    <col min="12830" max="12830" width="5" customWidth="1"/>
    <col min="12831" max="12831" width="4.42578125" customWidth="1"/>
    <col min="12832" max="12832" width="4.7109375" customWidth="1"/>
    <col min="12833" max="12833" width="5.28515625" customWidth="1"/>
    <col min="12834" max="12834" width="7.28515625" customWidth="1"/>
    <col min="12835" max="12835" width="5.7109375" customWidth="1"/>
    <col min="12836" max="12836" width="5.140625" customWidth="1"/>
    <col min="12837" max="12837" width="6" customWidth="1"/>
    <col min="12838" max="12838" width="6.42578125" customWidth="1"/>
    <col min="12839" max="12839" width="8.42578125" bestFit="1" customWidth="1"/>
    <col min="12840" max="12840" width="8.5703125" bestFit="1" customWidth="1"/>
    <col min="12841" max="12842" width="8.5703125" customWidth="1"/>
    <col min="12843" max="12843" width="8.7109375" bestFit="1" customWidth="1"/>
    <col min="12844" max="12844" width="8.42578125" customWidth="1"/>
    <col min="12845" max="12845" width="6.7109375" customWidth="1"/>
    <col min="12846" max="12846" width="5.85546875" customWidth="1"/>
    <col min="13064" max="13064" width="6.28515625" customWidth="1"/>
    <col min="13065" max="13065" width="5.7109375" customWidth="1"/>
    <col min="13066" max="13066" width="3.7109375" customWidth="1"/>
    <col min="13067" max="13067" width="2.5703125" customWidth="1"/>
    <col min="13068" max="13070" width="5.7109375" customWidth="1"/>
    <col min="13071" max="13071" width="1.7109375" customWidth="1"/>
    <col min="13072" max="13074" width="5.7109375" customWidth="1"/>
    <col min="13075" max="13075" width="1.85546875" customWidth="1"/>
    <col min="13076" max="13078" width="5.7109375" customWidth="1"/>
    <col min="13079" max="13079" width="1.5703125" customWidth="1"/>
    <col min="13080" max="13082" width="5.7109375" customWidth="1"/>
    <col min="13083" max="13083" width="1.140625" customWidth="1"/>
    <col min="13084" max="13084" width="3.28515625" customWidth="1"/>
    <col min="13085" max="13085" width="5.42578125" customWidth="1"/>
    <col min="13086" max="13086" width="5" customWidth="1"/>
    <col min="13087" max="13087" width="4.42578125" customWidth="1"/>
    <col min="13088" max="13088" width="4.7109375" customWidth="1"/>
    <col min="13089" max="13089" width="5.28515625" customWidth="1"/>
    <col min="13090" max="13090" width="7.28515625" customWidth="1"/>
    <col min="13091" max="13091" width="5.7109375" customWidth="1"/>
    <col min="13092" max="13092" width="5.140625" customWidth="1"/>
    <col min="13093" max="13093" width="6" customWidth="1"/>
    <col min="13094" max="13094" width="6.42578125" customWidth="1"/>
    <col min="13095" max="13095" width="8.42578125" bestFit="1" customWidth="1"/>
    <col min="13096" max="13096" width="8.5703125" bestFit="1" customWidth="1"/>
    <col min="13097" max="13098" width="8.5703125" customWidth="1"/>
    <col min="13099" max="13099" width="8.7109375" bestFit="1" customWidth="1"/>
    <col min="13100" max="13100" width="8.42578125" customWidth="1"/>
    <col min="13101" max="13101" width="6.7109375" customWidth="1"/>
    <col min="13102" max="13102" width="5.85546875" customWidth="1"/>
    <col min="13320" max="13320" width="6.28515625" customWidth="1"/>
    <col min="13321" max="13321" width="5.7109375" customWidth="1"/>
    <col min="13322" max="13322" width="3.7109375" customWidth="1"/>
    <col min="13323" max="13323" width="2.5703125" customWidth="1"/>
    <col min="13324" max="13326" width="5.7109375" customWidth="1"/>
    <col min="13327" max="13327" width="1.7109375" customWidth="1"/>
    <col min="13328" max="13330" width="5.7109375" customWidth="1"/>
    <col min="13331" max="13331" width="1.85546875" customWidth="1"/>
    <col min="13332" max="13334" width="5.7109375" customWidth="1"/>
    <col min="13335" max="13335" width="1.5703125" customWidth="1"/>
    <col min="13336" max="13338" width="5.7109375" customWidth="1"/>
    <col min="13339" max="13339" width="1.140625" customWidth="1"/>
    <col min="13340" max="13340" width="3.28515625" customWidth="1"/>
    <col min="13341" max="13341" width="5.42578125" customWidth="1"/>
    <col min="13342" max="13342" width="5" customWidth="1"/>
    <col min="13343" max="13343" width="4.42578125" customWidth="1"/>
    <col min="13344" max="13344" width="4.7109375" customWidth="1"/>
    <col min="13345" max="13345" width="5.28515625" customWidth="1"/>
    <col min="13346" max="13346" width="7.28515625" customWidth="1"/>
    <col min="13347" max="13347" width="5.7109375" customWidth="1"/>
    <col min="13348" max="13348" width="5.140625" customWidth="1"/>
    <col min="13349" max="13349" width="6" customWidth="1"/>
    <col min="13350" max="13350" width="6.42578125" customWidth="1"/>
    <col min="13351" max="13351" width="8.42578125" bestFit="1" customWidth="1"/>
    <col min="13352" max="13352" width="8.5703125" bestFit="1" customWidth="1"/>
    <col min="13353" max="13354" width="8.5703125" customWidth="1"/>
    <col min="13355" max="13355" width="8.7109375" bestFit="1" customWidth="1"/>
    <col min="13356" max="13356" width="8.42578125" customWidth="1"/>
    <col min="13357" max="13357" width="6.7109375" customWidth="1"/>
    <col min="13358" max="13358" width="5.85546875" customWidth="1"/>
    <col min="13576" max="13576" width="6.28515625" customWidth="1"/>
    <col min="13577" max="13577" width="5.7109375" customWidth="1"/>
    <col min="13578" max="13578" width="3.7109375" customWidth="1"/>
    <col min="13579" max="13579" width="2.5703125" customWidth="1"/>
    <col min="13580" max="13582" width="5.7109375" customWidth="1"/>
    <col min="13583" max="13583" width="1.7109375" customWidth="1"/>
    <col min="13584" max="13586" width="5.7109375" customWidth="1"/>
    <col min="13587" max="13587" width="1.85546875" customWidth="1"/>
    <col min="13588" max="13590" width="5.7109375" customWidth="1"/>
    <col min="13591" max="13591" width="1.5703125" customWidth="1"/>
    <col min="13592" max="13594" width="5.7109375" customWidth="1"/>
    <col min="13595" max="13595" width="1.140625" customWidth="1"/>
    <col min="13596" max="13596" width="3.28515625" customWidth="1"/>
    <col min="13597" max="13597" width="5.42578125" customWidth="1"/>
    <col min="13598" max="13598" width="5" customWidth="1"/>
    <col min="13599" max="13599" width="4.42578125" customWidth="1"/>
    <col min="13600" max="13600" width="4.7109375" customWidth="1"/>
    <col min="13601" max="13601" width="5.28515625" customWidth="1"/>
    <col min="13602" max="13602" width="7.28515625" customWidth="1"/>
    <col min="13603" max="13603" width="5.7109375" customWidth="1"/>
    <col min="13604" max="13604" width="5.140625" customWidth="1"/>
    <col min="13605" max="13605" width="6" customWidth="1"/>
    <col min="13606" max="13606" width="6.42578125" customWidth="1"/>
    <col min="13607" max="13607" width="8.42578125" bestFit="1" customWidth="1"/>
    <col min="13608" max="13608" width="8.5703125" bestFit="1" customWidth="1"/>
    <col min="13609" max="13610" width="8.5703125" customWidth="1"/>
    <col min="13611" max="13611" width="8.7109375" bestFit="1" customWidth="1"/>
    <col min="13612" max="13612" width="8.42578125" customWidth="1"/>
    <col min="13613" max="13613" width="6.7109375" customWidth="1"/>
    <col min="13614" max="13614" width="5.85546875" customWidth="1"/>
    <col min="13832" max="13832" width="6.28515625" customWidth="1"/>
    <col min="13833" max="13833" width="5.7109375" customWidth="1"/>
    <col min="13834" max="13834" width="3.7109375" customWidth="1"/>
    <col min="13835" max="13835" width="2.5703125" customWidth="1"/>
    <col min="13836" max="13838" width="5.7109375" customWidth="1"/>
    <col min="13839" max="13839" width="1.7109375" customWidth="1"/>
    <col min="13840" max="13842" width="5.7109375" customWidth="1"/>
    <col min="13843" max="13843" width="1.85546875" customWidth="1"/>
    <col min="13844" max="13846" width="5.7109375" customWidth="1"/>
    <col min="13847" max="13847" width="1.5703125" customWidth="1"/>
    <col min="13848" max="13850" width="5.7109375" customWidth="1"/>
    <col min="13851" max="13851" width="1.140625" customWidth="1"/>
    <col min="13852" max="13852" width="3.28515625" customWidth="1"/>
    <col min="13853" max="13853" width="5.42578125" customWidth="1"/>
    <col min="13854" max="13854" width="5" customWidth="1"/>
    <col min="13855" max="13855" width="4.42578125" customWidth="1"/>
    <col min="13856" max="13856" width="4.7109375" customWidth="1"/>
    <col min="13857" max="13857" width="5.28515625" customWidth="1"/>
    <col min="13858" max="13858" width="7.28515625" customWidth="1"/>
    <col min="13859" max="13859" width="5.7109375" customWidth="1"/>
    <col min="13860" max="13860" width="5.140625" customWidth="1"/>
    <col min="13861" max="13861" width="6" customWidth="1"/>
    <col min="13862" max="13862" width="6.42578125" customWidth="1"/>
    <col min="13863" max="13863" width="8.42578125" bestFit="1" customWidth="1"/>
    <col min="13864" max="13864" width="8.5703125" bestFit="1" customWidth="1"/>
    <col min="13865" max="13866" width="8.5703125" customWidth="1"/>
    <col min="13867" max="13867" width="8.7109375" bestFit="1" customWidth="1"/>
    <col min="13868" max="13868" width="8.42578125" customWidth="1"/>
    <col min="13869" max="13869" width="6.7109375" customWidth="1"/>
    <col min="13870" max="13870" width="5.85546875" customWidth="1"/>
    <col min="14088" max="14088" width="6.28515625" customWidth="1"/>
    <col min="14089" max="14089" width="5.7109375" customWidth="1"/>
    <col min="14090" max="14090" width="3.7109375" customWidth="1"/>
    <col min="14091" max="14091" width="2.5703125" customWidth="1"/>
    <col min="14092" max="14094" width="5.7109375" customWidth="1"/>
    <col min="14095" max="14095" width="1.7109375" customWidth="1"/>
    <col min="14096" max="14098" width="5.7109375" customWidth="1"/>
    <col min="14099" max="14099" width="1.85546875" customWidth="1"/>
    <col min="14100" max="14102" width="5.7109375" customWidth="1"/>
    <col min="14103" max="14103" width="1.5703125" customWidth="1"/>
    <col min="14104" max="14106" width="5.7109375" customWidth="1"/>
    <col min="14107" max="14107" width="1.140625" customWidth="1"/>
    <col min="14108" max="14108" width="3.28515625" customWidth="1"/>
    <col min="14109" max="14109" width="5.42578125" customWidth="1"/>
    <col min="14110" max="14110" width="5" customWidth="1"/>
    <col min="14111" max="14111" width="4.42578125" customWidth="1"/>
    <col min="14112" max="14112" width="4.7109375" customWidth="1"/>
    <col min="14113" max="14113" width="5.28515625" customWidth="1"/>
    <col min="14114" max="14114" width="7.28515625" customWidth="1"/>
    <col min="14115" max="14115" width="5.7109375" customWidth="1"/>
    <col min="14116" max="14116" width="5.140625" customWidth="1"/>
    <col min="14117" max="14117" width="6" customWidth="1"/>
    <col min="14118" max="14118" width="6.42578125" customWidth="1"/>
    <col min="14119" max="14119" width="8.42578125" bestFit="1" customWidth="1"/>
    <col min="14120" max="14120" width="8.5703125" bestFit="1" customWidth="1"/>
    <col min="14121" max="14122" width="8.5703125" customWidth="1"/>
    <col min="14123" max="14123" width="8.7109375" bestFit="1" customWidth="1"/>
    <col min="14124" max="14124" width="8.42578125" customWidth="1"/>
    <col min="14125" max="14125" width="6.7109375" customWidth="1"/>
    <col min="14126" max="14126" width="5.85546875" customWidth="1"/>
    <col min="14344" max="14344" width="6.28515625" customWidth="1"/>
    <col min="14345" max="14345" width="5.7109375" customWidth="1"/>
    <col min="14346" max="14346" width="3.7109375" customWidth="1"/>
    <col min="14347" max="14347" width="2.5703125" customWidth="1"/>
    <col min="14348" max="14350" width="5.7109375" customWidth="1"/>
    <col min="14351" max="14351" width="1.7109375" customWidth="1"/>
    <col min="14352" max="14354" width="5.7109375" customWidth="1"/>
    <col min="14355" max="14355" width="1.85546875" customWidth="1"/>
    <col min="14356" max="14358" width="5.7109375" customWidth="1"/>
    <col min="14359" max="14359" width="1.5703125" customWidth="1"/>
    <col min="14360" max="14362" width="5.7109375" customWidth="1"/>
    <col min="14363" max="14363" width="1.140625" customWidth="1"/>
    <col min="14364" max="14364" width="3.28515625" customWidth="1"/>
    <col min="14365" max="14365" width="5.42578125" customWidth="1"/>
    <col min="14366" max="14366" width="5" customWidth="1"/>
    <col min="14367" max="14367" width="4.42578125" customWidth="1"/>
    <col min="14368" max="14368" width="4.7109375" customWidth="1"/>
    <col min="14369" max="14369" width="5.28515625" customWidth="1"/>
    <col min="14370" max="14370" width="7.28515625" customWidth="1"/>
    <col min="14371" max="14371" width="5.7109375" customWidth="1"/>
    <col min="14372" max="14372" width="5.140625" customWidth="1"/>
    <col min="14373" max="14373" width="6" customWidth="1"/>
    <col min="14374" max="14374" width="6.42578125" customWidth="1"/>
    <col min="14375" max="14375" width="8.42578125" bestFit="1" customWidth="1"/>
    <col min="14376" max="14376" width="8.5703125" bestFit="1" customWidth="1"/>
    <col min="14377" max="14378" width="8.5703125" customWidth="1"/>
    <col min="14379" max="14379" width="8.7109375" bestFit="1" customWidth="1"/>
    <col min="14380" max="14380" width="8.42578125" customWidth="1"/>
    <col min="14381" max="14381" width="6.7109375" customWidth="1"/>
    <col min="14382" max="14382" width="5.85546875" customWidth="1"/>
    <col min="14600" max="14600" width="6.28515625" customWidth="1"/>
    <col min="14601" max="14601" width="5.7109375" customWidth="1"/>
    <col min="14602" max="14602" width="3.7109375" customWidth="1"/>
    <col min="14603" max="14603" width="2.5703125" customWidth="1"/>
    <col min="14604" max="14606" width="5.7109375" customWidth="1"/>
    <col min="14607" max="14607" width="1.7109375" customWidth="1"/>
    <col min="14608" max="14610" width="5.7109375" customWidth="1"/>
    <col min="14611" max="14611" width="1.85546875" customWidth="1"/>
    <col min="14612" max="14614" width="5.7109375" customWidth="1"/>
    <col min="14615" max="14615" width="1.5703125" customWidth="1"/>
    <col min="14616" max="14618" width="5.7109375" customWidth="1"/>
    <col min="14619" max="14619" width="1.140625" customWidth="1"/>
    <col min="14620" max="14620" width="3.28515625" customWidth="1"/>
    <col min="14621" max="14621" width="5.42578125" customWidth="1"/>
    <col min="14622" max="14622" width="5" customWidth="1"/>
    <col min="14623" max="14623" width="4.42578125" customWidth="1"/>
    <col min="14624" max="14624" width="4.7109375" customWidth="1"/>
    <col min="14625" max="14625" width="5.28515625" customWidth="1"/>
    <col min="14626" max="14626" width="7.28515625" customWidth="1"/>
    <col min="14627" max="14627" width="5.7109375" customWidth="1"/>
    <col min="14628" max="14628" width="5.140625" customWidth="1"/>
    <col min="14629" max="14629" width="6" customWidth="1"/>
    <col min="14630" max="14630" width="6.42578125" customWidth="1"/>
    <col min="14631" max="14631" width="8.42578125" bestFit="1" customWidth="1"/>
    <col min="14632" max="14632" width="8.5703125" bestFit="1" customWidth="1"/>
    <col min="14633" max="14634" width="8.5703125" customWidth="1"/>
    <col min="14635" max="14635" width="8.7109375" bestFit="1" customWidth="1"/>
    <col min="14636" max="14636" width="8.42578125" customWidth="1"/>
    <col min="14637" max="14637" width="6.7109375" customWidth="1"/>
    <col min="14638" max="14638" width="5.85546875" customWidth="1"/>
    <col min="14856" max="14856" width="6.28515625" customWidth="1"/>
    <col min="14857" max="14857" width="5.7109375" customWidth="1"/>
    <col min="14858" max="14858" width="3.7109375" customWidth="1"/>
    <col min="14859" max="14859" width="2.5703125" customWidth="1"/>
    <col min="14860" max="14862" width="5.7109375" customWidth="1"/>
    <col min="14863" max="14863" width="1.7109375" customWidth="1"/>
    <col min="14864" max="14866" width="5.7109375" customWidth="1"/>
    <col min="14867" max="14867" width="1.85546875" customWidth="1"/>
    <col min="14868" max="14870" width="5.7109375" customWidth="1"/>
    <col min="14871" max="14871" width="1.5703125" customWidth="1"/>
    <col min="14872" max="14874" width="5.7109375" customWidth="1"/>
    <col min="14875" max="14875" width="1.140625" customWidth="1"/>
    <col min="14876" max="14876" width="3.28515625" customWidth="1"/>
    <col min="14877" max="14877" width="5.42578125" customWidth="1"/>
    <col min="14878" max="14878" width="5" customWidth="1"/>
    <col min="14879" max="14879" width="4.42578125" customWidth="1"/>
    <col min="14880" max="14880" width="4.7109375" customWidth="1"/>
    <col min="14881" max="14881" width="5.28515625" customWidth="1"/>
    <col min="14882" max="14882" width="7.28515625" customWidth="1"/>
    <col min="14883" max="14883" width="5.7109375" customWidth="1"/>
    <col min="14884" max="14884" width="5.140625" customWidth="1"/>
    <col min="14885" max="14885" width="6" customWidth="1"/>
    <col min="14886" max="14886" width="6.42578125" customWidth="1"/>
    <col min="14887" max="14887" width="8.42578125" bestFit="1" customWidth="1"/>
    <col min="14888" max="14888" width="8.5703125" bestFit="1" customWidth="1"/>
    <col min="14889" max="14890" width="8.5703125" customWidth="1"/>
    <col min="14891" max="14891" width="8.7109375" bestFit="1" customWidth="1"/>
    <col min="14892" max="14892" width="8.42578125" customWidth="1"/>
    <col min="14893" max="14893" width="6.7109375" customWidth="1"/>
    <col min="14894" max="14894" width="5.85546875" customWidth="1"/>
    <col min="15112" max="15112" width="6.28515625" customWidth="1"/>
    <col min="15113" max="15113" width="5.7109375" customWidth="1"/>
    <col min="15114" max="15114" width="3.7109375" customWidth="1"/>
    <col min="15115" max="15115" width="2.5703125" customWidth="1"/>
    <col min="15116" max="15118" width="5.7109375" customWidth="1"/>
    <col min="15119" max="15119" width="1.7109375" customWidth="1"/>
    <col min="15120" max="15122" width="5.7109375" customWidth="1"/>
    <col min="15123" max="15123" width="1.85546875" customWidth="1"/>
    <col min="15124" max="15126" width="5.7109375" customWidth="1"/>
    <col min="15127" max="15127" width="1.5703125" customWidth="1"/>
    <col min="15128" max="15130" width="5.7109375" customWidth="1"/>
    <col min="15131" max="15131" width="1.140625" customWidth="1"/>
    <col min="15132" max="15132" width="3.28515625" customWidth="1"/>
    <col min="15133" max="15133" width="5.42578125" customWidth="1"/>
    <col min="15134" max="15134" width="5" customWidth="1"/>
    <col min="15135" max="15135" width="4.42578125" customWidth="1"/>
    <col min="15136" max="15136" width="4.7109375" customWidth="1"/>
    <col min="15137" max="15137" width="5.28515625" customWidth="1"/>
    <col min="15138" max="15138" width="7.28515625" customWidth="1"/>
    <col min="15139" max="15139" width="5.7109375" customWidth="1"/>
    <col min="15140" max="15140" width="5.140625" customWidth="1"/>
    <col min="15141" max="15141" width="6" customWidth="1"/>
    <col min="15142" max="15142" width="6.42578125" customWidth="1"/>
    <col min="15143" max="15143" width="8.42578125" bestFit="1" customWidth="1"/>
    <col min="15144" max="15144" width="8.5703125" bestFit="1" customWidth="1"/>
    <col min="15145" max="15146" width="8.5703125" customWidth="1"/>
    <col min="15147" max="15147" width="8.7109375" bestFit="1" customWidth="1"/>
    <col min="15148" max="15148" width="8.42578125" customWidth="1"/>
    <col min="15149" max="15149" width="6.7109375" customWidth="1"/>
    <col min="15150" max="15150" width="5.85546875" customWidth="1"/>
    <col min="15368" max="15368" width="6.28515625" customWidth="1"/>
    <col min="15369" max="15369" width="5.7109375" customWidth="1"/>
    <col min="15370" max="15370" width="3.7109375" customWidth="1"/>
    <col min="15371" max="15371" width="2.5703125" customWidth="1"/>
    <col min="15372" max="15374" width="5.7109375" customWidth="1"/>
    <col min="15375" max="15375" width="1.7109375" customWidth="1"/>
    <col min="15376" max="15378" width="5.7109375" customWidth="1"/>
    <col min="15379" max="15379" width="1.85546875" customWidth="1"/>
    <col min="15380" max="15382" width="5.7109375" customWidth="1"/>
    <col min="15383" max="15383" width="1.5703125" customWidth="1"/>
    <col min="15384" max="15386" width="5.7109375" customWidth="1"/>
    <col min="15387" max="15387" width="1.140625" customWidth="1"/>
    <col min="15388" max="15388" width="3.28515625" customWidth="1"/>
    <col min="15389" max="15389" width="5.42578125" customWidth="1"/>
    <col min="15390" max="15390" width="5" customWidth="1"/>
    <col min="15391" max="15391" width="4.42578125" customWidth="1"/>
    <col min="15392" max="15392" width="4.7109375" customWidth="1"/>
    <col min="15393" max="15393" width="5.28515625" customWidth="1"/>
    <col min="15394" max="15394" width="7.28515625" customWidth="1"/>
    <col min="15395" max="15395" width="5.7109375" customWidth="1"/>
    <col min="15396" max="15396" width="5.140625" customWidth="1"/>
    <col min="15397" max="15397" width="6" customWidth="1"/>
    <col min="15398" max="15398" width="6.42578125" customWidth="1"/>
    <col min="15399" max="15399" width="8.42578125" bestFit="1" customWidth="1"/>
    <col min="15400" max="15400" width="8.5703125" bestFit="1" customWidth="1"/>
    <col min="15401" max="15402" width="8.5703125" customWidth="1"/>
    <col min="15403" max="15403" width="8.7109375" bestFit="1" customWidth="1"/>
    <col min="15404" max="15404" width="8.42578125" customWidth="1"/>
    <col min="15405" max="15405" width="6.7109375" customWidth="1"/>
    <col min="15406" max="15406" width="5.85546875" customWidth="1"/>
    <col min="15624" max="15624" width="6.28515625" customWidth="1"/>
    <col min="15625" max="15625" width="5.7109375" customWidth="1"/>
    <col min="15626" max="15626" width="3.7109375" customWidth="1"/>
    <col min="15627" max="15627" width="2.5703125" customWidth="1"/>
    <col min="15628" max="15630" width="5.7109375" customWidth="1"/>
    <col min="15631" max="15631" width="1.7109375" customWidth="1"/>
    <col min="15632" max="15634" width="5.7109375" customWidth="1"/>
    <col min="15635" max="15635" width="1.85546875" customWidth="1"/>
    <col min="15636" max="15638" width="5.7109375" customWidth="1"/>
    <col min="15639" max="15639" width="1.5703125" customWidth="1"/>
    <col min="15640" max="15642" width="5.7109375" customWidth="1"/>
    <col min="15643" max="15643" width="1.140625" customWidth="1"/>
    <col min="15644" max="15644" width="3.28515625" customWidth="1"/>
    <col min="15645" max="15645" width="5.42578125" customWidth="1"/>
    <col min="15646" max="15646" width="5" customWidth="1"/>
    <col min="15647" max="15647" width="4.42578125" customWidth="1"/>
    <col min="15648" max="15648" width="4.7109375" customWidth="1"/>
    <col min="15649" max="15649" width="5.28515625" customWidth="1"/>
    <col min="15650" max="15650" width="7.28515625" customWidth="1"/>
    <col min="15651" max="15651" width="5.7109375" customWidth="1"/>
    <col min="15652" max="15652" width="5.140625" customWidth="1"/>
    <col min="15653" max="15653" width="6" customWidth="1"/>
    <col min="15654" max="15654" width="6.42578125" customWidth="1"/>
    <col min="15655" max="15655" width="8.42578125" bestFit="1" customWidth="1"/>
    <col min="15656" max="15656" width="8.5703125" bestFit="1" customWidth="1"/>
    <col min="15657" max="15658" width="8.5703125" customWidth="1"/>
    <col min="15659" max="15659" width="8.7109375" bestFit="1" customWidth="1"/>
    <col min="15660" max="15660" width="8.42578125" customWidth="1"/>
    <col min="15661" max="15661" width="6.7109375" customWidth="1"/>
    <col min="15662" max="15662" width="5.85546875" customWidth="1"/>
    <col min="15880" max="15880" width="6.28515625" customWidth="1"/>
    <col min="15881" max="15881" width="5.7109375" customWidth="1"/>
    <col min="15882" max="15882" width="3.7109375" customWidth="1"/>
    <col min="15883" max="15883" width="2.5703125" customWidth="1"/>
    <col min="15884" max="15886" width="5.7109375" customWidth="1"/>
    <col min="15887" max="15887" width="1.7109375" customWidth="1"/>
    <col min="15888" max="15890" width="5.7109375" customWidth="1"/>
    <col min="15891" max="15891" width="1.85546875" customWidth="1"/>
    <col min="15892" max="15894" width="5.7109375" customWidth="1"/>
    <col min="15895" max="15895" width="1.5703125" customWidth="1"/>
    <col min="15896" max="15898" width="5.7109375" customWidth="1"/>
    <col min="15899" max="15899" width="1.140625" customWidth="1"/>
    <col min="15900" max="15900" width="3.28515625" customWidth="1"/>
    <col min="15901" max="15901" width="5.42578125" customWidth="1"/>
    <col min="15902" max="15902" width="5" customWidth="1"/>
    <col min="15903" max="15903" width="4.42578125" customWidth="1"/>
    <col min="15904" max="15904" width="4.7109375" customWidth="1"/>
    <col min="15905" max="15905" width="5.28515625" customWidth="1"/>
    <col min="15906" max="15906" width="7.28515625" customWidth="1"/>
    <col min="15907" max="15907" width="5.7109375" customWidth="1"/>
    <col min="15908" max="15908" width="5.140625" customWidth="1"/>
    <col min="15909" max="15909" width="6" customWidth="1"/>
    <col min="15910" max="15910" width="6.42578125" customWidth="1"/>
    <col min="15911" max="15911" width="8.42578125" bestFit="1" customWidth="1"/>
    <col min="15912" max="15912" width="8.5703125" bestFit="1" customWidth="1"/>
    <col min="15913" max="15914" width="8.5703125" customWidth="1"/>
    <col min="15915" max="15915" width="8.7109375" bestFit="1" customWidth="1"/>
    <col min="15916" max="15916" width="8.42578125" customWidth="1"/>
    <col min="15917" max="15917" width="6.7109375" customWidth="1"/>
    <col min="15918" max="15918" width="5.85546875" customWidth="1"/>
    <col min="16136" max="16136" width="6.28515625" customWidth="1"/>
    <col min="16137" max="16137" width="5.7109375" customWidth="1"/>
    <col min="16138" max="16138" width="3.7109375" customWidth="1"/>
    <col min="16139" max="16139" width="2.5703125" customWidth="1"/>
    <col min="16140" max="16142" width="5.7109375" customWidth="1"/>
    <col min="16143" max="16143" width="1.7109375" customWidth="1"/>
    <col min="16144" max="16146" width="5.7109375" customWidth="1"/>
    <col min="16147" max="16147" width="1.85546875" customWidth="1"/>
    <col min="16148" max="16150" width="5.7109375" customWidth="1"/>
    <col min="16151" max="16151" width="1.5703125" customWidth="1"/>
    <col min="16152" max="16154" width="5.7109375" customWidth="1"/>
    <col min="16155" max="16155" width="1.140625" customWidth="1"/>
    <col min="16156" max="16156" width="3.28515625" customWidth="1"/>
    <col min="16157" max="16157" width="5.42578125" customWidth="1"/>
    <col min="16158" max="16158" width="5" customWidth="1"/>
    <col min="16159" max="16159" width="4.42578125" customWidth="1"/>
    <col min="16160" max="16160" width="4.7109375" customWidth="1"/>
    <col min="16161" max="16161" width="5.28515625" customWidth="1"/>
    <col min="16162" max="16162" width="7.28515625" customWidth="1"/>
    <col min="16163" max="16163" width="5.7109375" customWidth="1"/>
    <col min="16164" max="16164" width="5.140625" customWidth="1"/>
    <col min="16165" max="16165" width="6" customWidth="1"/>
    <col min="16166" max="16166" width="6.42578125" customWidth="1"/>
    <col min="16167" max="16167" width="8.42578125" bestFit="1" customWidth="1"/>
    <col min="16168" max="16168" width="8.5703125" bestFit="1" customWidth="1"/>
    <col min="16169" max="16170" width="8.5703125" customWidth="1"/>
    <col min="16171" max="16171" width="8.7109375" bestFit="1" customWidth="1"/>
    <col min="16172" max="16172" width="8.42578125" customWidth="1"/>
    <col min="16173" max="16173" width="6.7109375" customWidth="1"/>
    <col min="16174" max="16174" width="5.85546875" customWidth="1"/>
  </cols>
  <sheetData>
    <row r="1" spans="9:46" ht="44.25" customHeight="1" thickTop="1" x14ac:dyDescent="0.25">
      <c r="I1" s="11"/>
      <c r="J1" s="12"/>
      <c r="K1" s="12"/>
      <c r="L1" s="13" t="s">
        <v>100</v>
      </c>
      <c r="M1" s="13" t="s">
        <v>101</v>
      </c>
      <c r="N1" s="13" t="s">
        <v>78</v>
      </c>
      <c r="O1" s="14"/>
      <c r="P1" s="13" t="s">
        <v>100</v>
      </c>
      <c r="Q1" s="13" t="s">
        <v>101</v>
      </c>
      <c r="R1" s="13" t="s">
        <v>78</v>
      </c>
      <c r="S1" s="14"/>
      <c r="T1" s="13" t="s">
        <v>100</v>
      </c>
      <c r="U1" s="13" t="s">
        <v>101</v>
      </c>
      <c r="V1" s="13" t="s">
        <v>78</v>
      </c>
      <c r="W1" s="14"/>
      <c r="X1" s="13" t="s">
        <v>100</v>
      </c>
      <c r="Y1" s="13" t="s">
        <v>101</v>
      </c>
      <c r="Z1" s="15" t="s">
        <v>78</v>
      </c>
      <c r="AA1" s="16"/>
      <c r="AB1" s="17" t="s">
        <v>102</v>
      </c>
      <c r="AC1" s="18" t="s">
        <v>130</v>
      </c>
      <c r="AD1" s="18" t="s">
        <v>103</v>
      </c>
      <c r="AE1" s="44" t="s">
        <v>104</v>
      </c>
      <c r="AF1" s="44" t="s">
        <v>105</v>
      </c>
      <c r="AG1" s="44" t="s">
        <v>106</v>
      </c>
      <c r="AH1" s="17" t="s">
        <v>131</v>
      </c>
      <c r="AI1" s="17" t="s">
        <v>132</v>
      </c>
      <c r="AJ1" s="17" t="s">
        <v>133</v>
      </c>
      <c r="AK1" s="17" t="s">
        <v>114</v>
      </c>
      <c r="AL1" s="17" t="s">
        <v>115</v>
      </c>
      <c r="AM1" s="17" t="s">
        <v>134</v>
      </c>
      <c r="AN1" s="17" t="s">
        <v>135</v>
      </c>
      <c r="AO1" s="17" t="s">
        <v>136</v>
      </c>
      <c r="AP1" s="17" t="s">
        <v>137</v>
      </c>
      <c r="AQ1" s="17" t="s">
        <v>138</v>
      </c>
      <c r="AR1" s="17" t="s">
        <v>139</v>
      </c>
      <c r="AS1" s="17" t="s">
        <v>140</v>
      </c>
      <c r="AT1" s="17"/>
    </row>
    <row r="2" spans="9:46" x14ac:dyDescent="0.25">
      <c r="I2" s="20" t="s">
        <v>117</v>
      </c>
      <c r="J2" s="21"/>
      <c r="K2" s="21"/>
      <c r="L2" s="22">
        <v>8</v>
      </c>
      <c r="M2" s="22">
        <v>5</v>
      </c>
      <c r="N2" s="23">
        <f>IF(AND(L2="",M2=""),"",SUM(L2,M2))</f>
        <v>13</v>
      </c>
      <c r="O2" s="21"/>
      <c r="P2" s="22">
        <v>22</v>
      </c>
      <c r="Q2" s="22">
        <v>16</v>
      </c>
      <c r="R2" s="23">
        <f>IF(AND(P2="",Q2=""),"",SUM(P2,Q2))</f>
        <v>38</v>
      </c>
      <c r="S2" s="21"/>
      <c r="T2" s="22"/>
      <c r="U2" s="22"/>
      <c r="V2" s="23" t="str">
        <f>IF(AND(T2="",U2=""),"",SUM(T2,U2))</f>
        <v/>
      </c>
      <c r="W2" s="21"/>
      <c r="X2" s="22"/>
      <c r="Y2" s="22"/>
      <c r="Z2" s="24" t="str">
        <f>IF(AND(X2="",Y2=""),"",SUM(X2,Y2))</f>
        <v/>
      </c>
      <c r="AB2" s="18">
        <v>1</v>
      </c>
      <c r="AC2" s="18">
        <f xml:space="preserve"> IF( OR(L4="", M4 = ""),"", IF(L2&lt;=L4,   IF(M2&lt;=M4,  (IF(SUM(L4)*SUM(M4)&gt;0,L2/L4 - M2/M4,"")),"error"),"error"))</f>
        <v>3.380503144654088E-2</v>
      </c>
      <c r="AD2" s="18">
        <f>IF(AC2="error","error",IF(SUM(L4)*SUM(M4)&gt;0,IF(SUM(M2)&gt;0,L2*M4/M2/L4,IF(SUM(L2)&gt;0,"infinity","indet.")),""))</f>
        <v>1.8113207547169812</v>
      </c>
      <c r="AE2" s="18">
        <f>IF(AC2&lt;&gt;"error",IF(L2&gt;0,L2,""),"")</f>
        <v>8</v>
      </c>
      <c r="AF2" s="18">
        <f>IF(AC2&lt;&gt;"error",IF(SUM(N4)&gt;0,N2*L4/N4,""),"")</f>
        <v>6.0973451327433628</v>
      </c>
      <c r="AG2" s="18">
        <f>IF(AC2&lt;&gt;"error",IF(SUM(N4)&gt;1,SUM(N2)*SUM(N3)*SUM(L4)*SUM(M4)/N4/N4/(N4-1),""),"")</f>
        <v>3.0648602083170178</v>
      </c>
      <c r="AH2" s="18">
        <f>IF(AC2&lt;&gt;"error",IF(SUM(N4)&gt;0,L2*M4/N4,""),"")</f>
        <v>4.2477876106194694</v>
      </c>
      <c r="AI2" s="18">
        <f>IF(AC2&lt;&gt;"error",IF(SUM(N4)&gt;0,M2*L4/N4,""),"")</f>
        <v>2.3451327433628317</v>
      </c>
      <c r="AJ2" s="18">
        <f>IF(AC2&lt;&gt;"error",IF(SUM(AG2)&gt;0,(N2*L4*M4)/N4^2 - L2*M2/N4,""),"")</f>
        <v>3.0605372386247947</v>
      </c>
      <c r="AK2" s="18">
        <f>IF(SUM(M2)*SUM(L3)*SUM(M3)*SUM(L2)&gt;0,LN(L2*M4/M2/L4),"")</f>
        <v>0.59405627791571447</v>
      </c>
      <c r="AL2" s="18">
        <f>IF(SUM(M2)*SUM(L3)*SUM(M3)*SUM(L2)&gt;0,1/L2 - 1/L4 +1/M2 - 1/M4,"")</f>
        <v>0.30723270440251571</v>
      </c>
      <c r="AM2" s="18">
        <f xml:space="preserve"> IF(SUM(M2)*SUM(L3)*SUM(M3)*SUM(L2)&gt;0, ((AK2 - LN($R$18)))^2/AL2,"")</f>
        <v>0.31729799728619129</v>
      </c>
      <c r="AN2" s="18">
        <f>IF(AC2&lt;&gt;"error",IF(SUM(L4*M4)&gt;0,L4*M4/N4,""),"")</f>
        <v>56.283185840707965</v>
      </c>
      <c r="AO2" s="18">
        <f>IF(AND(AC2&lt;&gt;"error",AC2&lt;&gt;""),(L2*M4 - M2*L4)/N4,"")</f>
        <v>1.9026548672566372</v>
      </c>
      <c r="AP2" s="18">
        <f>IF(AND(AC2&lt;&gt;"error",AC2&lt;&gt;""),(L4^2*M2 - M4^2*L2 + L4*M4*(M4-L4)/2)/(N4)^2,"")</f>
        <v>0.5877515858720338</v>
      </c>
      <c r="AQ2" s="18">
        <f>IF(AND(AC2&lt;&gt;"error",AC2&lt;&gt;""),(L2*M3/N4+M2*L3/N4)/2,"")</f>
        <v>3.1194690265486726</v>
      </c>
      <c r="AR2" s="18">
        <f>IF(SUM(M2)*SUM(L3)*SUM(M3)*SUM(L2)&gt;0, L2*L3/L4^3 + M2*M3/M4^3,"")</f>
        <v>9.9101614752695436E-4</v>
      </c>
      <c r="AS2" s="18">
        <f xml:space="preserve"> IF(SUM(M2)*SUM(L3)*SUM(M3)*SUM(L2)&gt;0, ((AC2 - $R$26))^2/AR2,"")</f>
        <v>1.2104202736872597E-3</v>
      </c>
    </row>
    <row r="3" spans="9:46" x14ac:dyDescent="0.25">
      <c r="I3" s="20" t="s">
        <v>141</v>
      </c>
      <c r="J3" s="21"/>
      <c r="K3" s="21"/>
      <c r="L3" s="23">
        <f>IF(SUM(L4)=0,"",IF(SUM(L4)&gt;=SUM(L2),L4-L2,"ERR"))</f>
        <v>98</v>
      </c>
      <c r="M3" s="23">
        <f>IF(SUM(M4)=0,"",IF(SUM(M4)&gt;=SUM(M2),M4-M2,"ERR"))</f>
        <v>115</v>
      </c>
      <c r="N3" s="23">
        <f>IF(AND(L3="",M3=""),"",SUM(L3,M3))</f>
        <v>213</v>
      </c>
      <c r="O3" s="21"/>
      <c r="P3" s="23">
        <f>IF(SUM(P4)=0,"",IF(SUM(P4)&gt;=SUM(P2),P4-P2,"ERR"))</f>
        <v>76</v>
      </c>
      <c r="Q3" s="23">
        <f>IF(SUM(Q4)=0,"",IF(SUM(Q4)&gt;=SUM(Q2),Q4-Q2,"ERR"))</f>
        <v>69</v>
      </c>
      <c r="R3" s="23">
        <f>IF(AND(P3="",Q3=""),"",SUM(P3,Q3))</f>
        <v>145</v>
      </c>
      <c r="S3" s="21"/>
      <c r="T3" s="23" t="str">
        <f>IF(SUM(T4)=0,"",IF(SUM(T4)&gt;=SUM(T2),T4-T2,"ERR"))</f>
        <v/>
      </c>
      <c r="U3" s="23" t="str">
        <f>IF(SUM(U4)=0,"",IF(SUM(U4)&gt;=SUM(U2),U4-U2,"ERR"))</f>
        <v/>
      </c>
      <c r="V3" s="23" t="str">
        <f>IF(AND(T3="",U3=""),"",SUM(T3,U3))</f>
        <v/>
      </c>
      <c r="W3" s="21"/>
      <c r="X3" s="23" t="str">
        <f>IF(SUM(X4)=0,"",IF(SUM(X4)&gt;=SUM(X2),X4-X2,"ERR"))</f>
        <v/>
      </c>
      <c r="Y3" s="23" t="str">
        <f>IF(SUM(Y4)=0,"",IF(SUM(Y4)&gt;=SUM(Y2),Y4-Y2,"ERR"))</f>
        <v/>
      </c>
      <c r="Z3" s="24" t="str">
        <f>IF(AND(X3="",Y3=""),"",SUM(X3,Y3))</f>
        <v/>
      </c>
      <c r="AB3" s="18">
        <v>2</v>
      </c>
      <c r="AC3" s="18">
        <f xml:space="preserve"> IF( OR(P4="", Q4 = ""),"", IF(P2&lt;=P4,   IF(Q2&lt;=Q4,  (IF(SUM(P4)*SUM(Q4)&gt;0,P2/P4 - Q2/Q4,"")),"error"),"error"))</f>
        <v>3.625450180072029E-2</v>
      </c>
      <c r="AD3" s="18">
        <f>IF(AC3="error","error",IF(SUM(P4)*SUM(Q4)&gt;0,IF(SUM(Q2)&gt;0,P2*Q4/Q2/P4,IF(SUM(P2)&gt;0,"infinity","indet.")),""))</f>
        <v>1.1926020408163265</v>
      </c>
      <c r="AE3" s="18">
        <f>IF(AC3&lt;&gt;"error",IF(P2&gt;0,P2,""),"")</f>
        <v>22</v>
      </c>
      <c r="AF3" s="18">
        <f>IF(AC3&lt;&gt;"error",IF(SUM(R4)&gt;0,R2*P4/R4,""),"")</f>
        <v>20.349726775956285</v>
      </c>
      <c r="AG3" s="18">
        <f>IF(AC3&lt;&gt;"error",IF(SUM(R4)&gt;1,SUM(R2)*SUM(R3)*SUM(P4)*SUM(Q4)/R4/R4/(R4-1),""),"")</f>
        <v>7.5304864743187769</v>
      </c>
      <c r="AH3" s="18">
        <f>IF(AC3&lt;&gt;"error",IF(SUM(R4)&gt;0,P2*Q4/R4,""),"")</f>
        <v>10.218579234972678</v>
      </c>
      <c r="AI3" s="18">
        <f>IF(AC3&lt;&gt;"error",IF(SUM(R4)&gt;0,Q2*P4/R4,""),"")</f>
        <v>8.5683060109289624</v>
      </c>
      <c r="AJ3" s="18">
        <f>IF(AC3&lt;&gt;"error",IF(SUM(AG3)&gt;0,(R2*P4*Q4)/R4^2 - P2*Q2/R4,""),"")</f>
        <v>7.5285616172474548</v>
      </c>
      <c r="AK3" s="18">
        <f>IF(SUM(Q2)*SUM(P3)*SUM(Q3)*SUM(P2)&gt;0,LN(P2*Q4/P4/Q2),"")</f>
        <v>0.17613750893827912</v>
      </c>
      <c r="AL3" s="18">
        <f>IF(SUM(Q2)*SUM(P3)*SUM(Q3)*SUM(P2)&gt;0,1/P2 - 1/P4 + 1/Q2 - 1/Q4,"")</f>
        <v>8.5985757939539456E-2</v>
      </c>
      <c r="AM3" s="18">
        <f xml:space="preserve"> IF(SUM(Q2)*SUM(P3)*SUM(Q3)*SUM(P2)&gt;0, ((AK3 - LN($R$18)))^2/AL3,"")</f>
        <v>0.12991938055048041</v>
      </c>
      <c r="AN3" s="18">
        <f>IF(AC3&lt;&gt;"error",IF(SUM(P4*Q4)&gt;0,P4*Q4/R4,""),"")</f>
        <v>45.519125683060111</v>
      </c>
      <c r="AO3" s="18">
        <f>IF(AND(AC3&lt;&gt;"error",AC3&lt;&gt;""),(P2*Q4 - Q2*P4)/R4,"")</f>
        <v>1.6502732240437159</v>
      </c>
      <c r="AP3" s="18">
        <f>IF(AND(AC3&lt;&gt;"error",AC3&lt;&gt;""),(P4^2*Q2 - Q4^2*P2 + P4*Q4*(Q4-P4)/2)/(R4)^2,"")</f>
        <v>-1.7746424198990713</v>
      </c>
      <c r="AQ3" s="18">
        <f>IF(AND(AC3&lt;&gt;"error",AC3&lt;&gt;""),(P2*Q3/R4+Q2*P3/R4)/2,"")</f>
        <v>7.4699453551912569</v>
      </c>
      <c r="AR3" s="18">
        <f>IF(SUM(Q2)*SUM(P3)*SUM(Q3)*SUM(P2)&gt;0, P2*P3/P4^3 + Q2*Q3/Q4^3,"")</f>
        <v>3.5741503137170557E-3</v>
      </c>
      <c r="AS3" s="18">
        <f xml:space="preserve"> IF(SUM(Q2)*SUM(P3)*SUM(Q3)*SUM(P2)&gt;0, ((AC3 - $R$26))^2/AR3,"")</f>
        <v>5.1311372075684249E-4</v>
      </c>
    </row>
    <row r="4" spans="9:46" x14ac:dyDescent="0.25">
      <c r="I4" s="20" t="s">
        <v>78</v>
      </c>
      <c r="J4" s="21"/>
      <c r="K4" s="21"/>
      <c r="L4" s="22">
        <v>106</v>
      </c>
      <c r="M4" s="22">
        <v>120</v>
      </c>
      <c r="N4" s="25">
        <f>IF(SUM(L4,M4)=0,"",SUM(L4,M4))</f>
        <v>226</v>
      </c>
      <c r="O4" s="21"/>
      <c r="P4" s="22">
        <v>98</v>
      </c>
      <c r="Q4" s="22">
        <v>85</v>
      </c>
      <c r="R4" s="25">
        <f>IF(SUM(P4,Q4)=0,"",SUM(P4,Q4))</f>
        <v>183</v>
      </c>
      <c r="S4" s="21"/>
      <c r="T4" s="22"/>
      <c r="U4" s="22"/>
      <c r="V4" s="25" t="str">
        <f>IF(SUM(T4,U4)=0,"",SUM(T4,U4))</f>
        <v/>
      </c>
      <c r="W4" s="21"/>
      <c r="X4" s="22"/>
      <c r="Y4" s="22"/>
      <c r="Z4" s="26" t="str">
        <f>IF(SUM(X4,Y4)=0,"",SUM(X4,Y4))</f>
        <v/>
      </c>
      <c r="AB4" s="18">
        <v>3</v>
      </c>
      <c r="AC4" s="18" t="str">
        <f xml:space="preserve"> IF( OR(T4="", U4 = ""),"", IF(T2&lt;=T4,   IF(U2&lt;=U4,  (IF(SUM(T4)*SUM(U4)&gt;0,T2/T4 - U2/U4,"")),"error"),"error"))</f>
        <v/>
      </c>
      <c r="AD4" s="18" t="str">
        <f>IF(AC4="error","error",IF(SUM(T4)*SUM(U4)&gt;0,IF(SUM(U2)&gt;0,T2*U4/T4/U2,IF(SUM(T2)&gt;0,"infinity","indet.")),""))</f>
        <v/>
      </c>
      <c r="AE4" s="18" t="str">
        <f>IF(AC4&lt;&gt;"error",IF(T2&gt;0,T2,""),"")</f>
        <v/>
      </c>
      <c r="AF4" s="18" t="str">
        <f>IF(AC4&lt;&gt;"error",IF(SUM(V4)&gt;0,V2*T4/V4,""),"")</f>
        <v/>
      </c>
      <c r="AG4" s="18" t="str">
        <f>IF(AC4&lt;&gt;"error",IF(SUM(V4)&gt;1,SUM(V2)*SUM(V3)*SUM(T4)*SUM(U4)/V4/V4/(V4-1),""),"")</f>
        <v/>
      </c>
      <c r="AH4" s="18" t="str">
        <f>IF(AC4&lt;&gt;"error",IF(SUM(V4)&gt;0,T2*U4/V4,""),"")</f>
        <v/>
      </c>
      <c r="AI4" s="18" t="str">
        <f>IF(AC4&lt;&gt;"error",IF(SUM(V4)&gt;0,U2*T4/V4,""),"")</f>
        <v/>
      </c>
      <c r="AJ4" s="18" t="str">
        <f>IF(AC4&lt;&gt;"error",IF(SUM(AG4)&gt;0,(V2*T4*U4)/V4^2 - T2*U2/V4,""),"")</f>
        <v/>
      </c>
      <c r="AK4" s="18" t="str">
        <f>IF(SUM(T2)*SUM(T3)*SUM(U2)*SUM(U3)&gt;0,LN(T2*U4/T4/U2),"")</f>
        <v/>
      </c>
      <c r="AL4" s="18" t="str">
        <f>IF(SUM(T2)*SUM(T3)*SUM(U2)*SUM(U3)&gt;0,1/T2 - 1/T4 +1/U2 -1/U4,"")</f>
        <v/>
      </c>
      <c r="AM4" s="18" t="str">
        <f xml:space="preserve"> IF(SUM(T2)*SUM(T3)*SUM(U2)*SUM(U3),((AK4 - LN($R$18)))^2/AL4,"")</f>
        <v/>
      </c>
      <c r="AN4" s="18" t="str">
        <f>IF(AC4&lt;&gt;"error",IF(SUM(T4*U4)&gt;0,T4*U4/V4,""),"")</f>
        <v/>
      </c>
      <c r="AO4" s="18" t="str">
        <f>IF(AND(AC4&lt;&gt;"error",AC4&lt;&gt;""),(T2*U4 - U2*T4)/V4,"")</f>
        <v/>
      </c>
      <c r="AP4" s="18" t="str">
        <f>IF(AND(AC4&lt;&gt;"error",AC4&lt;&gt;""),(T4^2*U2 - U4^2*T2 + T4*U4*(U4-T4)/2)/(V4)^2,"")</f>
        <v/>
      </c>
      <c r="AQ4" s="18" t="str">
        <f>IF(AND(AC4&lt;&gt;"error",AC4&lt;&gt;""),(T2*U3/V4+U2*T3/V4)/2,"")</f>
        <v/>
      </c>
      <c r="AR4" s="18" t="str">
        <f>IF(SUM(T2)*SUM(T3)*SUM(U2)*SUM(U3)&gt;0, T2*T3/T4^3 + U2*U3/U4^3,"")</f>
        <v/>
      </c>
      <c r="AS4" s="18" t="str">
        <f>IF(SUM(T2)*SUM(T3)*SUM(U2)*SUM(U3)&gt;0, ((AC4 - $R$26))^2/AR4,"")</f>
        <v/>
      </c>
    </row>
    <row r="5" spans="9:46" x14ac:dyDescent="0.25">
      <c r="I5" s="20"/>
      <c r="J5" s="21"/>
      <c r="K5" s="21"/>
      <c r="L5" s="27" t="str">
        <f>IF(AD2&lt;&gt;"","RR=","")</f>
        <v>RR=</v>
      </c>
      <c r="M5" s="129">
        <f>AD2</f>
        <v>1.8113207547169812</v>
      </c>
      <c r="N5" s="129"/>
      <c r="O5" s="29"/>
      <c r="P5" s="27" t="str">
        <f>IF(AD3&lt;&gt;"","RR=","")</f>
        <v>RR=</v>
      </c>
      <c r="Q5" s="129">
        <f>AD3</f>
        <v>1.1926020408163265</v>
      </c>
      <c r="R5" s="129"/>
      <c r="S5" s="29"/>
      <c r="T5" s="27" t="str">
        <f>IF(AD4&lt;&gt;"","RR=","")</f>
        <v/>
      </c>
      <c r="U5" s="129" t="str">
        <f>AD4</f>
        <v/>
      </c>
      <c r="V5" s="129"/>
      <c r="W5" s="29"/>
      <c r="X5" s="27" t="str">
        <f>IF(AD5&lt;&gt;"","RR=","")</f>
        <v/>
      </c>
      <c r="Y5" s="129" t="str">
        <f>AD5</f>
        <v/>
      </c>
      <c r="Z5" s="130"/>
      <c r="AB5" s="18">
        <v>4</v>
      </c>
      <c r="AC5" s="18" t="str">
        <f xml:space="preserve"> IF( OR(X4="", Y4 = ""),"", IF(X2&lt;=X4,   IF(Y2&lt;=Y4,  (IF(SUM(X4)*SUM(Y4)&gt;0,X2/X4 - Y2/Y4,"")),"error"),"error"))</f>
        <v/>
      </c>
      <c r="AD5" s="18" t="str">
        <f>IF(AC5="error","error",IF(SUM(X4)*SUM(Y4)&gt;0,IF(SUM(Y2)&gt;0,X2*Y4/Y2/X4,IF(SUM(X2)&gt;0,"infinity","indet.")),""))</f>
        <v/>
      </c>
      <c r="AE5" s="18" t="str">
        <f>IF(AC5&lt;&gt;"error",IF(X2&gt;0,X2,""),"")</f>
        <v/>
      </c>
      <c r="AF5" s="18" t="str">
        <f>IF(AC5&lt;&gt;"error",IF(SUM(Z4)&gt;0,Z2*X4/Z4,""),"")</f>
        <v/>
      </c>
      <c r="AG5" s="18" t="str">
        <f>IF(AC5&lt;&gt;"error",IF(SUM(Z4)&gt;1,SUM(Z2)*SUM(Z3)*SUM(X4)*SUM(Y4)/Z4/Z4/(Z4-1),""),"")</f>
        <v/>
      </c>
      <c r="AH5" s="18" t="str">
        <f>IF(AC5&lt;&gt;"error",IF(SUM(Z4)&gt;0,X2*Y4/Z4,""),"")</f>
        <v/>
      </c>
      <c r="AI5" s="18" t="str">
        <f>IF(AC5&lt;&gt;"error",IF(SUM(Z4)&gt;0,Y2*X4/Z4,""),"")</f>
        <v/>
      </c>
      <c r="AJ5" s="18" t="str">
        <f>IF(AC5&lt;&gt;"error",IF(SUM(AG5)&gt;0,(Z2*X4*Y4)/Z4^2 - X2*Y2/Z4,""),"")</f>
        <v/>
      </c>
      <c r="AK5" s="18" t="str">
        <f>IF(SUM(X2)*SUM(Y3)*SUM(X3)*SUM(Y2)&gt;0,LN(X2*Y4/X4/Y2),"")</f>
        <v/>
      </c>
      <c r="AL5" s="18" t="str">
        <f>IF(SUM(X2)*SUM(Y3)*SUM(X3)*SUM(Y2)&gt;0,1/X2 - 1/X4 +1/Y2 -1/Y4,"")</f>
        <v/>
      </c>
      <c r="AM5" s="18" t="str">
        <f xml:space="preserve"> IF(SUM(X2)*SUM(Y3)*SUM(X3)*SUM(Y2)&gt;0, ((AK5 - LN($R$18)))^2/AL5, "")</f>
        <v/>
      </c>
      <c r="AN5" s="18" t="str">
        <f>IF(AC5&lt;&gt;"error",IF(SUM(X4*Y4)&gt;0,X4*Y4/Z4,""),"")</f>
        <v/>
      </c>
      <c r="AO5" s="18" t="str">
        <f>IF(AND(AC5&lt;&gt;"error",AC5&lt;&gt;""),(X2*Y4 - Y2*X4)/Z4,"")</f>
        <v/>
      </c>
      <c r="AP5" s="18" t="str">
        <f>IF(AND(AC5&lt;&gt;"error",AC5&lt;&gt;""),(X4^2*Y2 - Y4^2*X2 + X4*Y4*(Y4-X4)/2)/(Z4)^2,"")</f>
        <v/>
      </c>
      <c r="AQ5" s="18" t="str">
        <f>IF(AND(AC5&lt;&gt;"error",AC5&lt;&gt;""),(X2*Y3/Z4+Y2*X3/Z4)/2,"")</f>
        <v/>
      </c>
      <c r="AR5" s="18" t="str">
        <f>IF(SUM(X2)*SUM(Y3)*SUM(X3)*SUM(Y2)&gt;0, X2*X3/X4^3 + Y2*Y3/Y4^3,"")</f>
        <v/>
      </c>
      <c r="AS5" s="18" t="str">
        <f>IF(SUM(X2)*SUM(Y3)*SUM(X3)*SUM(Y2)&gt;0, ((AC5 - $R$26))^2/AR5,"")</f>
        <v/>
      </c>
    </row>
    <row r="6" spans="9:46" x14ac:dyDescent="0.25">
      <c r="I6" s="20"/>
      <c r="J6" s="21"/>
      <c r="K6" s="21"/>
      <c r="L6" s="27" t="str">
        <f>IF(AC2&lt;&gt;"","RD=","")</f>
        <v>RD=</v>
      </c>
      <c r="M6" s="131">
        <f>AC2</f>
        <v>3.380503144654088E-2</v>
      </c>
      <c r="N6" s="131"/>
      <c r="O6" s="29"/>
      <c r="P6" s="27" t="str">
        <f>IF(AC3&lt;&gt;"","RD=","")</f>
        <v>RD=</v>
      </c>
      <c r="Q6" s="131">
        <f>AC3</f>
        <v>3.625450180072029E-2</v>
      </c>
      <c r="R6" s="131"/>
      <c r="S6" s="29"/>
      <c r="T6" s="27" t="str">
        <f>IF(AC4&lt;&gt;"","RD=","")</f>
        <v/>
      </c>
      <c r="U6" s="131" t="str">
        <f>AC4</f>
        <v/>
      </c>
      <c r="V6" s="131"/>
      <c r="W6" s="29"/>
      <c r="X6" s="27" t="str">
        <f>IF(AC5&lt;&gt;"","RD=","")</f>
        <v/>
      </c>
      <c r="Y6" s="131" t="str">
        <f>AC5</f>
        <v/>
      </c>
      <c r="Z6" s="132"/>
      <c r="AB6" s="18">
        <v>5</v>
      </c>
      <c r="AC6" s="18" t="str">
        <f xml:space="preserve"> IF( OR(L9="", M9 = ""),"",  IF(L7&lt;=L9,   IF(M7&lt;=M9,  (IF(SUM(L9)*SUM(M9)&gt;0,L7/L9 - M7/M9,"")),"error"),"error"))</f>
        <v/>
      </c>
      <c r="AD6" s="18" t="str">
        <f>IF(AC6="error","error",IF(SUM(L9)*SUM(M9)&gt;0,IF(SUM(M7)&gt;0,L7*M9/M7/L9,IF(SUM(L7)&gt;0,"infinity","indet.")),""))</f>
        <v/>
      </c>
      <c r="AE6" s="18" t="str">
        <f>IF(AC6&lt;&gt;"error",IF(L7&gt;0,L7,""),"")</f>
        <v/>
      </c>
      <c r="AF6" s="18" t="str">
        <f>IF(AC6&lt;&gt;"error",IF(SUM(N9)&gt;0,N7*L9/N9,""),"")</f>
        <v/>
      </c>
      <c r="AG6" s="18" t="str">
        <f>IF(AC6&lt;&gt;"error",IF(SUM(N9)&gt;1,SUM(N7)*SUM(N8)*SUM(L9)*SUM(M9)/N9/N9/(N9-1),""),"")</f>
        <v/>
      </c>
      <c r="AH6" s="18" t="str">
        <f>IF(AC6&lt;&gt;"error",IF(SUM(N9)&gt;0,L7*M9/N9,""),"")</f>
        <v/>
      </c>
      <c r="AI6" s="18" t="str">
        <f>IF(AC6&lt;&gt;"error",IF(SUM(N9)&gt;0,M7*L9/N9,""),"")</f>
        <v/>
      </c>
      <c r="AJ6" s="18" t="str">
        <f>IF(AC6&lt;&gt;"error",IF(SUM(AG6)&gt;0,(N7*L9*M9)/N9^2 - L7*M7/N9,""),"")</f>
        <v/>
      </c>
      <c r="AK6" s="18" t="str">
        <f>IF(SUM(M7)*SUM(L8)*SUM(M8)*SUM(L7)&gt;0,LN(L7*M9/M7/L9),"")</f>
        <v/>
      </c>
      <c r="AL6" s="18" t="str">
        <f>IF(SUM(M7)*SUM(L8)*SUM(M8)*SUM(L7)&gt;0,1/L7 - 1/L9 +1/M7 -1/M9,"")</f>
        <v/>
      </c>
      <c r="AM6" s="18" t="str">
        <f xml:space="preserve"> IF(SUM(M7)*SUM(L8)*SUM(M8)*SUM(L7)&gt;0, ((AK6 - LN($R$18)))^2/AL6,"")</f>
        <v/>
      </c>
      <c r="AN6" s="18" t="str">
        <f>IF(AC6&lt;&gt;"error",IF(SUM(L9*M9)&gt;0,L9*M9/N9,""),"")</f>
        <v/>
      </c>
      <c r="AO6" s="18" t="str">
        <f>IF(AND(AC6&lt;&gt;"error",AC6&lt;&gt;""),(L7*M9 - M7*L9)/N9,"")</f>
        <v/>
      </c>
      <c r="AP6" s="18" t="str">
        <f>IF(AND(AC6&lt;&gt;"error",AC6&lt;&gt;""),(L9^2*M7 - M9^2*L7 + L9*M9*(M9-L9)/2)/(N9)^2,"")</f>
        <v/>
      </c>
      <c r="AQ6" s="18" t="str">
        <f>IF(AND(AC6&lt;&gt;"error",AC6&lt;&gt;""),(L7*M8/N9+M7*L8/N9)/2,"")</f>
        <v/>
      </c>
      <c r="AR6" s="18" t="str">
        <f>IF(SUM(M7)*SUM(L8)*SUM(M8)*SUM(L7)&gt;0, L7*L8/L9^3 + M7*M8/M9^3,"")</f>
        <v/>
      </c>
      <c r="AS6" s="18" t="str">
        <f xml:space="preserve"> IF(SUM(M7)*SUM(L8)*SUM(M8)*SUM(L7)&gt;0, ((AC6 - $R$26))^2/AR6,"")</f>
        <v/>
      </c>
    </row>
    <row r="7" spans="9:46" x14ac:dyDescent="0.25">
      <c r="I7" s="20" t="s">
        <v>117</v>
      </c>
      <c r="J7" s="21"/>
      <c r="K7" s="21"/>
      <c r="L7" s="22"/>
      <c r="M7" s="22"/>
      <c r="N7" s="23" t="str">
        <f>IF(AND(L7="",M7=""),"",SUM(L7,M7))</f>
        <v/>
      </c>
      <c r="O7" s="21"/>
      <c r="P7" s="22"/>
      <c r="Q7" s="22"/>
      <c r="R7" s="23" t="str">
        <f>IF(AND(P7="",Q7=""),"",SUM(P7,Q7))</f>
        <v/>
      </c>
      <c r="S7" s="21"/>
      <c r="T7" s="22"/>
      <c r="U7" s="22"/>
      <c r="V7" s="23" t="str">
        <f>IF(AND(T7="",U7=""),"",SUM(T7,U7))</f>
        <v/>
      </c>
      <c r="W7" s="21"/>
      <c r="X7" s="22"/>
      <c r="Y7" s="22"/>
      <c r="Z7" s="24" t="str">
        <f>IF(AND(X7="",Y7=""),"",SUM(X7,Y7))</f>
        <v/>
      </c>
      <c r="AB7" s="18">
        <v>6</v>
      </c>
      <c r="AC7" s="18" t="str">
        <f xml:space="preserve"> IF( OR(P9="", Q9 = ""),"", IF(P7&lt;=P9,   IF(Q7&lt;=Q9,  (IF(SUM(P9)*SUM(Q9)&gt;0,P7/P9 - Q7/Q9,"")),"error"),"error"))</f>
        <v/>
      </c>
      <c r="AD7" s="18" t="str">
        <f>IF(AC7="error","error",IF(SUM(Q9)*SUM(P9)&gt;0,IF(SUM(Q7)&gt;0,P7*Q9/Q7/P9,IF(SUM(P7)&gt;0,"infinity","indet.")),""))</f>
        <v/>
      </c>
      <c r="AE7" s="18" t="str">
        <f>IF(AC7&lt;&gt;"error",IF(P7&gt;0,P7,""),"")</f>
        <v/>
      </c>
      <c r="AF7" s="18" t="str">
        <f>IF(AC7&lt;&gt;"error",IF(SUM(R9)&gt;0,R7*P9/R9,""),"")</f>
        <v/>
      </c>
      <c r="AG7" s="18" t="str">
        <f>IF(AC7&lt;&gt;"error",IF(SUM(R9)&gt;1,SUM(R7)*SUM(R8)*SUM(P9)*SUM(Q9)/R9/R9/(R9-1),""),"")</f>
        <v/>
      </c>
      <c r="AH7" s="18" t="str">
        <f>IF(AC7&lt;&gt;"error",IF(SUM(R9)&gt;0,P7*Q9/R9,""),"")</f>
        <v/>
      </c>
      <c r="AI7" s="18" t="str">
        <f>IF(AC7&lt;&gt;"error",IF(SUM(R9)&gt;0,Q7*P9/R9,""),"")</f>
        <v/>
      </c>
      <c r="AJ7" s="18" t="str">
        <f>IF(AC7&lt;&gt;"error",IF(SUM(AG7)&gt;0,(R7*P9*Q9)/R9^2 - P7*Q7/R9,""),"")</f>
        <v/>
      </c>
      <c r="AK7" s="18" t="str">
        <f>IF(SUM(Q7)*SUM(P8)*SUM(Q8)*SUM(P7)&gt;0,LN(P7*Q9/P9/Q7),"")</f>
        <v/>
      </c>
      <c r="AL7" s="18" t="str">
        <f>IF(SUM(Q7)*SUM(P8)*SUM(Q8)*SUM(P7)&gt;0,1/P7 - 1/P9 +1/Q7 -1/Q9,"")</f>
        <v/>
      </c>
      <c r="AM7" s="18" t="str">
        <f xml:space="preserve"> IF(SUM(Q7)*SUM(P8)*SUM(Q8)*SUM(P7)&gt;0, ((AK7 - LN($R$18)))^2/AL7,"")</f>
        <v/>
      </c>
      <c r="AN7" s="18" t="str">
        <f>IF(AC7&lt;&gt;"error",IF(SUM(P9*Q9)&gt;0,P9*Q9/R9,""),"")</f>
        <v/>
      </c>
      <c r="AO7" s="18" t="str">
        <f>IF(AND(AC7&lt;&gt;"error",AC7&lt;&gt;""),(P7*Q9 - Q7*P9)/R9,"")</f>
        <v/>
      </c>
      <c r="AP7" s="18" t="str">
        <f>IF(AND(AC7&lt;&gt;"error",AC7&lt;&gt;""),(P9^2*Q7 - Q9^2*P7 + P9*Q9*(Q9-P9)/2)/(R9)^2,"")</f>
        <v/>
      </c>
      <c r="AQ7" s="18" t="str">
        <f>IF(AND(AC7&lt;&gt;"error",AC7&lt;&gt;""),(P7*Q8/R9+Q7*P8/R9)/2,"")</f>
        <v/>
      </c>
      <c r="AR7" s="18" t="str">
        <f>IF(SUM(Q7)*SUM(P8)*SUM(Q8)*SUM(P7)&gt;0, P7*P8/P9^3 + Q7*Q8/Q9^3,"")</f>
        <v/>
      </c>
      <c r="AS7" s="18" t="str">
        <f xml:space="preserve"> IF(SUM(Q7)*SUM(P8)*SUM(Q8)*SUM(P7)&gt;0, ((AC7 - $R$26))^2/AR7,"")</f>
        <v/>
      </c>
    </row>
    <row r="8" spans="9:46" x14ac:dyDescent="0.25">
      <c r="I8" s="20" t="s">
        <v>141</v>
      </c>
      <c r="J8" s="21"/>
      <c r="K8" s="21"/>
      <c r="L8" s="23" t="str">
        <f>IF(SUM(L9)=0,"",IF(SUM(L9)&gt;=SUM(L7),L9-L7,"ERR"))</f>
        <v/>
      </c>
      <c r="M8" s="23" t="str">
        <f>IF(SUM(M9)=0,"",IF(SUM(M9)&gt;=SUM(M7),M9-M7,"ERR"))</f>
        <v/>
      </c>
      <c r="N8" s="23" t="str">
        <f>IF(AND(L8="",M8=""),"",SUM(L8,M8))</f>
        <v/>
      </c>
      <c r="O8" s="21"/>
      <c r="P8" s="23" t="str">
        <f>IF(SUM(P9)=0,"",IF(SUM(P9)&gt;=SUM(P7),P9-P7,"ERR"))</f>
        <v/>
      </c>
      <c r="Q8" s="23" t="str">
        <f>IF(SUM(Q9)=0,"",IF(SUM(Q9)&gt;=SUM(Q7),Q9-Q7,"ERR"))</f>
        <v/>
      </c>
      <c r="R8" s="23" t="str">
        <f>IF(AND(P8="",Q8=""),"",SUM(P8,Q8))</f>
        <v/>
      </c>
      <c r="S8" s="21"/>
      <c r="T8" s="23" t="str">
        <f>IF(SUM(T9)=0,"",IF(SUM(T9)&gt;=SUM(T7),T9-T7,"ERR"))</f>
        <v/>
      </c>
      <c r="U8" s="23" t="str">
        <f>IF(SUM(U9)=0,"",IF(SUM(U9)&gt;=SUM(U7),U9-U7,"ERR"))</f>
        <v/>
      </c>
      <c r="V8" s="23" t="str">
        <f>IF(AND(T8="",U8=""),"",SUM(T8,U8))</f>
        <v/>
      </c>
      <c r="W8" s="21"/>
      <c r="X8" s="23" t="str">
        <f>IF(SUM(X9)=0,"",IF(SUM(X9)&gt;=SUM(X7),X9-X7,"ERR"))</f>
        <v/>
      </c>
      <c r="Y8" s="23" t="str">
        <f>IF(SUM(Y9)=0,"",IF(SUM(Y9)&gt;=SUM(Y7),Y9-Y7,"ERR"))</f>
        <v/>
      </c>
      <c r="Z8" s="24" t="str">
        <f>IF(AND(X8="",Y8=""),"",SUM(X8,Y8))</f>
        <v/>
      </c>
      <c r="AB8" s="18">
        <v>7</v>
      </c>
      <c r="AC8" s="18" t="str">
        <f xml:space="preserve"> IF( OR(T9="", U9 = ""),"", IF(T7&lt;=T9,   IF(U7&lt;=U9,  (IF(SUM(T9)*SUM(U9)&gt;0,T7/T9 - U7/U9,"")),"error"),"error"))</f>
        <v/>
      </c>
      <c r="AD8" s="18" t="str">
        <f>IF(AC8="error","error",IF(SUM(T9)*SUM(U9)&gt;0,IF(SUM(U7)&gt;0,T7*U9/T9/U7,IF(SUM(T7)&gt;0,"infinity","indet.")),""))</f>
        <v/>
      </c>
      <c r="AE8" s="18" t="str">
        <f>IF(AC8&lt;&gt;"error",IF(T7&gt;0,T7,""),"")</f>
        <v/>
      </c>
      <c r="AF8" s="18" t="str">
        <f>IF(AC8&lt;&gt;"error",IF(SUM(V9)&gt;0,V7*T9/V9,""),"")</f>
        <v/>
      </c>
      <c r="AG8" s="18" t="str">
        <f>IF(AC8&lt;&gt;"error",IF(SUM(V9)&gt;1,SUM(V7)*SUM(V8)*SUM(T9)*SUM(U9)/V9/V9/(V9-1),""),"")</f>
        <v/>
      </c>
      <c r="AH8" s="18" t="str">
        <f>IF(AC8&lt;&gt;"error",IF(SUM(V7)&gt;0,T7*U9/V9,""),"")</f>
        <v/>
      </c>
      <c r="AI8" s="18" t="str">
        <f>IF(AC8&lt;&gt;"error",IF(SUM(V9)&gt;0,U7*T9/V9,""),"")</f>
        <v/>
      </c>
      <c r="AJ8" s="18" t="str">
        <f>IF(AC8&lt;&gt;"error",IF(SUM(AG8)&gt;0,(V7*T9*U9)/V9^2 - T7*U7/V9,""),"")</f>
        <v/>
      </c>
      <c r="AK8" s="18" t="str">
        <f>IF(SUM(T7)*SUM(T8)*SUM(U7)*SUM(U8)&gt;0,LN(T7*U9/T9/U7),"")</f>
        <v/>
      </c>
      <c r="AL8" s="18" t="str">
        <f>IF(SUM(T7)*SUM(T8)*SUM(U7)*SUM(U8)&gt;0,1/T7 - 1/T9 +1/U7 -1/U9,"")</f>
        <v/>
      </c>
      <c r="AM8" s="18" t="str">
        <f xml:space="preserve"> IF(SUM(T7)*SUM(T8)*SUM(U7)*SUM(U8),((AK8 - LN($R$18)))^2/AL8,"")</f>
        <v/>
      </c>
      <c r="AN8" s="18" t="str">
        <f>IF(AC8&lt;&gt;"error",IF(SUM(T9*U9)&gt;0,T9*U9/V9,""),"")</f>
        <v/>
      </c>
      <c r="AO8" s="18" t="str">
        <f>IF(AND(AC8&lt;&gt;"error",AC8&lt;&gt;""),(T7*U9 - U7*T9)/V9,"")</f>
        <v/>
      </c>
      <c r="AP8" s="18" t="str">
        <f>IF(AND(AC8&lt;&gt;"error",AC8&lt;&gt;""),(T9^2*U7 - U9^2*T7 + T9*U9*(U9-T9)/2)/(V9)^2,"")</f>
        <v/>
      </c>
      <c r="AQ8" s="18" t="str">
        <f>IF(AND(AC8&lt;&gt;"error",AC8&lt;&gt;""),(T7*U8/V9+U7*T8/V9)/2,"")</f>
        <v/>
      </c>
      <c r="AR8" s="18" t="str">
        <f>IF(SUM(T7)*SUM(T8)*SUM(U7)*SUM(U8)&gt;0, T7*T8/T9^3 + U7*U8/U9^3,"")</f>
        <v/>
      </c>
      <c r="AS8" s="18" t="str">
        <f>IF(SUM(T7)*SUM(T8)*SUM(U7)*SUM(U8)&gt;0, ((AC8 - $R$26))^2/AR8,"")</f>
        <v/>
      </c>
    </row>
    <row r="9" spans="9:46" x14ac:dyDescent="0.25">
      <c r="I9" s="20" t="s">
        <v>78</v>
      </c>
      <c r="J9" s="21"/>
      <c r="K9" s="21"/>
      <c r="L9" s="22"/>
      <c r="M9" s="22"/>
      <c r="N9" s="25" t="str">
        <f>IF(SUM(L9,M9)=0,"",SUM(L9,M9))</f>
        <v/>
      </c>
      <c r="O9" s="21"/>
      <c r="P9" s="22"/>
      <c r="Q9" s="22"/>
      <c r="R9" s="25" t="str">
        <f>IF(SUM(P9,Q9)=0,"",SUM(P9,Q9))</f>
        <v/>
      </c>
      <c r="S9" s="21"/>
      <c r="T9" s="22"/>
      <c r="U9" s="22"/>
      <c r="V9" s="25" t="str">
        <f>IF(SUM(T9,U9)=0,"",SUM(T9,U9))</f>
        <v/>
      </c>
      <c r="W9" s="21"/>
      <c r="X9" s="22"/>
      <c r="Y9" s="22"/>
      <c r="Z9" s="26" t="str">
        <f>IF(SUM(X9,Y9)=0,"",SUM(X9,Y9))</f>
        <v/>
      </c>
      <c r="AB9" s="18">
        <v>8</v>
      </c>
      <c r="AC9" s="18" t="str">
        <f xml:space="preserve"> IF( OR(X9="", Y9 = ""),"", IF(X7&lt;=X9,   IF(Y7&lt;=Y9,  (IF(SUM(X9)*SUM(Y9)&gt;0,X7/X9 - Y7/Y9,"")),"error"),"error"))</f>
        <v/>
      </c>
      <c r="AD9" s="18" t="str">
        <f>IF(AC9="error","error",IF(SUM(X9)*SUM(Y9)&gt;0,IF(SUM(Y7)&gt;0,X7*Y9/Y7/X9,IF(SUM(X7)&gt;0,"infinity","indet.")),""))</f>
        <v/>
      </c>
      <c r="AE9" s="18" t="str">
        <f>IF(AC9&lt;&gt;"error",IF(X7&gt;0,X7,""),"")</f>
        <v/>
      </c>
      <c r="AF9" s="18" t="str">
        <f>IF(AC9&lt;&gt;"error",IF(SUM(Z9)&gt;0,Z7*X9/Z9,""),"")</f>
        <v/>
      </c>
      <c r="AG9" s="18" t="str">
        <f>IF(AC9&lt;&gt;"error",IF(SUM(Z9)&gt;1,SUM(Z7)*SUM(Z8)*SUM(X9)*SUM(Y9)/Z9/Z9/(Z9-1),""),"")</f>
        <v/>
      </c>
      <c r="AH9" s="18" t="str">
        <f>IF(AC9&lt;&gt;"error",IF(SUM(Z9)&gt;0,X7*Y9/Z9,""),"")</f>
        <v/>
      </c>
      <c r="AI9" s="18" t="str">
        <f>IF(AC9&lt;&gt;"error",IF(SUM(Z9)&gt;0,Y7*X9/Z9,""),"")</f>
        <v/>
      </c>
      <c r="AJ9" s="18" t="str">
        <f>IF(AC9&lt;&gt;"error",IF(SUM(AG9)&gt;0,(Z7*X9*Y9)/Z9^2 - X7*Y7/Z9,""),"")</f>
        <v/>
      </c>
      <c r="AK9" s="18" t="str">
        <f>IF(SUM(X7)*SUM(Y8)*SUM(X8)*SUM(Y7)&gt;0,LN(X7*Y9/X9/Y7),"")</f>
        <v/>
      </c>
      <c r="AL9" s="18" t="str">
        <f>IF(SUM(X7)*SUM(Y8)*SUM(X8)*SUM(Y7)&gt;0,1/X7 - 1/X9 +1/Y7 -1/Y9,"")</f>
        <v/>
      </c>
      <c r="AM9" s="18" t="str">
        <f xml:space="preserve"> IF(SUM(X7)*SUM(Y8)*SUM(X8)*SUM(Y7)&gt;0, ((AK9 - LN($R$18)))^2/AL9, "")</f>
        <v/>
      </c>
      <c r="AN9" s="18" t="str">
        <f>IF(AC9&lt;&gt;"error",IF(SUM(X9*Y9)&gt;0,X9*Y9/Z9,""),"")</f>
        <v/>
      </c>
      <c r="AO9" s="18" t="str">
        <f>IF(AND(AC9&lt;&gt;"error",AC9&lt;&gt;""),(X7*Y9 - Y7*X9)/Z9,"")</f>
        <v/>
      </c>
      <c r="AP9" s="18" t="str">
        <f>IF(AND(AC9&lt;&gt;"error",AC9&lt;&gt;""),(X9^2*Y7 - Y9^2*X7 + X9*Y9*(Y9-X9)/2)/(Z9)^2,"")</f>
        <v/>
      </c>
      <c r="AQ9" s="18" t="str">
        <f>IF(AND(AC9&lt;&gt;"error",AC9&lt;&gt;""),(X7*Y8/Z9+Y7*X8/Z9)/2,"")</f>
        <v/>
      </c>
      <c r="AR9" s="18" t="str">
        <f>IF(SUM(X7)*SUM(Y8)*SUM(X8)*SUM(Y7)&gt;0, X7*X8/X9^3 + Y7*Y8/Y9^3,"")</f>
        <v/>
      </c>
      <c r="AS9" s="18" t="str">
        <f>IF(SUM(X7)*SUM(Y8)*SUM(X8)*SUM(Y7)&gt;0, ((AC9 - $R$26))^2/AR9,"")</f>
        <v/>
      </c>
    </row>
    <row r="10" spans="9:46" x14ac:dyDescent="0.25">
      <c r="I10" s="20"/>
      <c r="J10" s="21"/>
      <c r="K10" s="21"/>
      <c r="L10" s="27" t="str">
        <f>IF(AD6&lt;&gt;"","RR=","")</f>
        <v/>
      </c>
      <c r="M10" s="133" t="str">
        <f>AD6</f>
        <v/>
      </c>
      <c r="N10" s="133"/>
      <c r="O10" s="29"/>
      <c r="P10" s="27" t="str">
        <f>IF(AD7&lt;&gt;"","RR=","")</f>
        <v/>
      </c>
      <c r="Q10" s="133" t="str">
        <f>AD7</f>
        <v/>
      </c>
      <c r="R10" s="133"/>
      <c r="S10" s="29"/>
      <c r="T10" s="27" t="str">
        <f>IF(AD8&lt;&gt;"","RR=","")</f>
        <v/>
      </c>
      <c r="U10" s="133" t="str">
        <f>AD8</f>
        <v/>
      </c>
      <c r="V10" s="133"/>
      <c r="W10" s="29"/>
      <c r="X10" s="27" t="str">
        <f>IF(AD9&lt;&gt;"","RR=","")</f>
        <v/>
      </c>
      <c r="Y10" s="133" t="str">
        <f>AD9</f>
        <v/>
      </c>
      <c r="Z10" s="134"/>
      <c r="AB10" s="18">
        <v>9</v>
      </c>
      <c r="AC10" s="18" t="str">
        <f xml:space="preserve"> IF( OR(L14="", M14 = ""),"",  IF(L12&lt;=L14,   IF(M12&lt;=M14,  (IF(SUM(L14)*SUM(M14)&gt;0,L12/L14 - M12/M14,"")),"error"),"error"))</f>
        <v/>
      </c>
      <c r="AD10" s="18" t="str">
        <f>IF(AC10="error","error",IF(SUM(L14)*SUM(M14)&gt;0,IF(SUM(M12)&gt;0,L12*M14/M12/L14,IF(SUM(L12)&gt;0,"infinity","indet.")),""))</f>
        <v/>
      </c>
      <c r="AE10" s="18" t="str">
        <f>IF(AC10&lt;&gt;"error",IF(L12&gt;0,L12,""),"")</f>
        <v/>
      </c>
      <c r="AF10" s="18" t="str">
        <f>IF(AC10&lt;&gt;"error",IF(SUM(N14)&gt;0,N12*L14/N14,""),"")</f>
        <v/>
      </c>
      <c r="AG10" s="18" t="str">
        <f>IF(AC10&lt;&gt;"error",IF(SUM(N14)&gt;1,SUM(N12)*SUM(N13)*SUM(L14)*SUM(M14)/N14/N14/(N14-1),""),"")</f>
        <v/>
      </c>
      <c r="AH10" s="18" t="str">
        <f>IF(AC10&lt;&gt;"error",IF(SUM(N14)&gt;0,L12*M14/N14,""),"")</f>
        <v/>
      </c>
      <c r="AI10" s="18" t="str">
        <f>IF(AC10&lt;&gt;"error",IF(SUM(N14)&gt;0,M12*L14/N14,""),"")</f>
        <v/>
      </c>
      <c r="AJ10" s="18" t="str">
        <f>IF(AC10&lt;&gt;"error",IF(SUM(AG10)&gt;0,(N12*L14*M14)/N14^2 - L12*M12/N14,""),"")</f>
        <v/>
      </c>
      <c r="AK10" s="18" t="str">
        <f>IF(SUM(M12)*SUM(L13)*SUM(M13)*SUM(L12)&gt;0,LN(L12*M14/M12/L14),"")</f>
        <v/>
      </c>
      <c r="AL10" s="18" t="str">
        <f>IF(SUM(M12)*SUM(L13)*SUM(M13)*SUM(L12)&gt;0,1/L12 - 1/L14 +1/M12 -1/M14,"")</f>
        <v/>
      </c>
      <c r="AM10" s="18" t="str">
        <f xml:space="preserve"> IF(SUM(M12)*SUM(L13)*SUM(M13)*SUM(L12)&gt;0, ((AK10 - LN($R$18)))^2/AL10,"")</f>
        <v/>
      </c>
      <c r="AN10" s="18" t="str">
        <f>IF(AC10&lt;&gt;"error",IF(SUM(L14*M14)&gt;0,L14*M14/N14,""),"")</f>
        <v/>
      </c>
      <c r="AO10" s="18" t="str">
        <f>IF(AND(AC10&lt;&gt;"error",AC10&lt;&gt;""),(L12*M14 - M12*L14)/N14,"")</f>
        <v/>
      </c>
      <c r="AP10" s="18" t="str">
        <f>IF(AND(AC10&lt;&gt;"error",AC10&lt;&gt;""),(L14^2*M12 - M14^2*L12 + L14*M14*(M14-L14)/2)/(N14)^2,"")</f>
        <v/>
      </c>
      <c r="AQ10" s="18" t="str">
        <f>IF(AND(AC10&lt;&gt;"error",AC10&lt;&gt;""),(L12*M13/N14+M12*L13/N14)/2,"")</f>
        <v/>
      </c>
      <c r="AR10" s="18" t="str">
        <f>IF(SUM(M12)*SUM(L13)*SUM(M13)*SUM(L12)&gt;0, L12*L13/L14^3 + M12*M13/M14^3,"")</f>
        <v/>
      </c>
      <c r="AS10" s="18" t="str">
        <f xml:space="preserve"> IF(SUM(M12)*SUM(L13)*SUM(M13)*SUM(L12)&gt;0, ((AC10 - $R$26))^2/AR10,"")</f>
        <v/>
      </c>
    </row>
    <row r="11" spans="9:46" x14ac:dyDescent="0.25">
      <c r="I11" s="20"/>
      <c r="J11" s="21"/>
      <c r="K11" s="21"/>
      <c r="L11" s="27" t="str">
        <f>IF(AC6&lt;&gt;"","RD=","")</f>
        <v/>
      </c>
      <c r="M11" s="131" t="str">
        <f>AC6</f>
        <v/>
      </c>
      <c r="N11" s="131"/>
      <c r="O11" s="29"/>
      <c r="P11" s="27" t="str">
        <f>IF(AC7&lt;&gt;"","RD=","")</f>
        <v/>
      </c>
      <c r="Q11" s="135" t="str">
        <f>AC7</f>
        <v/>
      </c>
      <c r="R11" s="135"/>
      <c r="S11" s="29"/>
      <c r="T11" s="27" t="str">
        <f>IF(AC8&lt;&gt;"","RD=","")</f>
        <v/>
      </c>
      <c r="U11" s="131" t="str">
        <f>AC8</f>
        <v/>
      </c>
      <c r="V11" s="131"/>
      <c r="W11" s="29"/>
      <c r="X11" s="27" t="str">
        <f>IF(AC9&lt;&gt;"","RD=","")</f>
        <v/>
      </c>
      <c r="Y11" s="135" t="str">
        <f>AC9</f>
        <v/>
      </c>
      <c r="Z11" s="136"/>
      <c r="AB11" s="18">
        <v>10</v>
      </c>
      <c r="AC11" s="18" t="str">
        <f xml:space="preserve"> IF( OR(P14="", Q14 = ""),"", IF(P12&lt;=P14,   IF(Q12&lt;=Q14,  (IF(SUM(P14)*SUM(Q14)&gt;0,P12/P14 - Q12/Q14,"")),"error"),"error"))</f>
        <v/>
      </c>
      <c r="AD11" s="18" t="str">
        <f>IF(AC11="error","error",IF(SUM(P14)*SUM(Q14)&gt;0,IF(SUM(Q12)&gt;0,P12*Q14/Q12/P14,IF(SUM(P12)&gt;0,"infinity","indet.")),""))</f>
        <v/>
      </c>
      <c r="AE11" s="18" t="str">
        <f>IF(AC11&lt;&gt;"error",IF(P12&gt;0,P12,""),"")</f>
        <v/>
      </c>
      <c r="AF11" s="18" t="str">
        <f>IF(AC11&lt;&gt;"error",IF(SUM(R14)&gt;0,R12*P14/R14,""),"")</f>
        <v/>
      </c>
      <c r="AG11" s="18" t="str">
        <f>IF(AC11&lt;&gt;"error",IF(SUM(R14)&gt;1,SUM(R12)*SUM(R13)*SUM(P14)*SUM(Q14)/R14/R14/(R14-1),""),"")</f>
        <v/>
      </c>
      <c r="AH11" s="18" t="str">
        <f>IF(AC11&lt;&gt;"error",IF(SUM(R14)&gt;0,P12*Q14/R14,""),"")</f>
        <v/>
      </c>
      <c r="AI11" s="18" t="str">
        <f>IF(AC11&lt;&gt;"error",IF(SUM(R14)&gt;0,Q12*P14/R14,""),"")</f>
        <v/>
      </c>
      <c r="AJ11" s="18" t="str">
        <f>IF(AC11&lt;&gt;"error",IF(SUM(AG11)&gt;0,(R12*P14*Q14)/R14^2 - P12*Q12/R14,""),"")</f>
        <v/>
      </c>
      <c r="AK11" s="18" t="str">
        <f>IF(SUM(Q12)*SUM(P13)*SUM(Q13)*SUM(P12)&gt;0,LN(P12*Q14/P14/Q12),"")</f>
        <v/>
      </c>
      <c r="AL11" s="18" t="str">
        <f>IF(SUM(Q12)*SUM(P13)*SUM(Q13)*SUM(P12)&gt;0,1/P12 - 1/P14 +1/Q12 -1/Q14,"")</f>
        <v/>
      </c>
      <c r="AM11" s="18" t="str">
        <f xml:space="preserve"> IF(SUM(Q12)*SUM(P13)*SUM(Q13)*SUM(P12)&gt;0, ((AK11 - LN($R$18)))^2/AL11,"")</f>
        <v/>
      </c>
      <c r="AN11" s="18" t="str">
        <f>IF(AC11&lt;&gt;"error",IF(SUM(P14*Q14)&gt;0,P14*Q14/R14,""),"")</f>
        <v/>
      </c>
      <c r="AO11" s="18" t="str">
        <f>IF(AND(AC11&lt;&gt;"error",AC11&lt;&gt;""),(P12*Q14 - Q12*P14)/R14,"")</f>
        <v/>
      </c>
      <c r="AP11" s="18" t="str">
        <f>IF(AND(AC11&lt;&gt;"error",AC11&lt;&gt;""),(P14^2*Q12 - Q14^2*P12 + P14*Q14*(Q14-P14)/2)/(R14)^2,"")</f>
        <v/>
      </c>
      <c r="AQ11" s="18" t="str">
        <f>IF(AND(AC11&lt;&gt;"error",AC11&lt;&gt;""),(P12*Q13/R14+Q12*P13/R14)/2,"")</f>
        <v/>
      </c>
      <c r="AR11" s="18" t="str">
        <f>IF(SUM(Q12)*SUM(P13)*SUM(Q13)*SUM(P12)&gt;0, P12*P13/P14^3 + Q12*Q13/Q14^3,"")</f>
        <v/>
      </c>
      <c r="AS11" s="18" t="str">
        <f xml:space="preserve"> IF(SUM(Q12)*SUM(P13)*SUM(Q13)*SUM(P12)&gt;0, ((AC11 - $R$26))^2/AR11,"")</f>
        <v/>
      </c>
    </row>
    <row r="12" spans="9:46" x14ac:dyDescent="0.25">
      <c r="I12" s="20" t="s">
        <v>117</v>
      </c>
      <c r="J12" s="21"/>
      <c r="K12" s="21"/>
      <c r="L12" s="22"/>
      <c r="M12" s="22"/>
      <c r="N12" s="23" t="str">
        <f>IF(AND(L12="",M12=""),"",SUM(L12,M12))</f>
        <v/>
      </c>
      <c r="O12" s="21"/>
      <c r="P12" s="22"/>
      <c r="Q12" s="22"/>
      <c r="R12" s="23" t="str">
        <f>IF(AND(P12="",Q12=""),"",SUM(P12,Q12))</f>
        <v/>
      </c>
      <c r="S12" s="21"/>
      <c r="T12" s="22"/>
      <c r="U12" s="22"/>
      <c r="V12" s="23" t="str">
        <f>IF(AND(T12="",U12=""),"",SUM(T12,U12))</f>
        <v/>
      </c>
      <c r="W12" s="21"/>
      <c r="X12" s="22"/>
      <c r="Y12" s="22"/>
      <c r="Z12" s="24" t="str">
        <f>IF(AND(X12="",Y12=""),"",SUM(X12,Y12))</f>
        <v/>
      </c>
      <c r="AB12" s="18">
        <v>11</v>
      </c>
      <c r="AC12" s="18" t="str">
        <f xml:space="preserve"> IF( OR(T14="", U14 = ""),"", IF(T12&lt;=T14,   IF(U12&lt;=U14,  (IF(SUM(T14)*SUM(U14)&gt;0,T12/T14 - U12/U14,"")),"error"),"error"))</f>
        <v/>
      </c>
      <c r="AD12" s="18" t="str">
        <f>IF(AC12="error","error",IF(SUM(T14)*SUM(U14)&gt;0,IF(SUM(U12)&gt;0,T12*U14/T14/U12,IF(SUM(T12)&gt;0,"infinity","indet.")),""))</f>
        <v/>
      </c>
      <c r="AE12" s="18" t="str">
        <f>IF(AC12&lt;&gt;"error",IF(T12&gt;0,T12,""),"")</f>
        <v/>
      </c>
      <c r="AF12" s="18" t="str">
        <f>IF(AC12&lt;&gt;"error",IF(SUM(V14)&gt;0,V12*T14/V14,""),"")</f>
        <v/>
      </c>
      <c r="AG12" s="18" t="str">
        <f>IF(AC12&lt;&gt;"error",IF(SUM(V14)&gt;1,SUM(V12)*SUM(V13)*SUM(T14)*SUM(U14)/V14/V14/(V14-1),""),"")</f>
        <v/>
      </c>
      <c r="AH12" s="18" t="str">
        <f>IF(AC12&lt;&gt;"error",IF(SUM(V14)&gt;0,T12*U14/V14,""),"")</f>
        <v/>
      </c>
      <c r="AI12" s="18" t="str">
        <f>IF(AC12&lt;&gt;"error",IF(SUM(V14)&gt;0,U12*T14/V14,""),"")</f>
        <v/>
      </c>
      <c r="AJ12" s="18" t="str">
        <f>IF(AC12&lt;&gt;"error",IF(SUM(AG12)&gt;0,(V12*T14*U14)/V14^2 - T12*U12/V14,""),"")</f>
        <v/>
      </c>
      <c r="AK12" s="18" t="str">
        <f>IF(SUM(T12)*SUM(T13)*SUM(U12)*SUM(U13)&gt;0,LN(T12*U14/T14/U12),"")</f>
        <v/>
      </c>
      <c r="AL12" s="18" t="str">
        <f>IF(SUM(T12)*SUM(T13)*SUM(U12)*SUM(U13)&gt;0,1/T12 - 1/T14 +1/U12 -1/U14,"")</f>
        <v/>
      </c>
      <c r="AM12" s="18" t="str">
        <f xml:space="preserve"> IF(SUM(T12)*SUM(T13)*SUM(U12)*SUM(U13),((AK12 - LN($R$18)))^2/AL12,"")</f>
        <v/>
      </c>
      <c r="AN12" s="18" t="str">
        <f>IF(AC12&lt;&gt;"error",IF(SUM(T14*U14)&gt;0,T14*U14/V14,""),"")</f>
        <v/>
      </c>
      <c r="AO12" s="18" t="str">
        <f>IF(AND(AC12&lt;&gt;"error",AC12&lt;&gt;""),(T12*U14 - U12*T14)/V14,"")</f>
        <v/>
      </c>
      <c r="AP12" s="18" t="str">
        <f>IF(AND(AC12&lt;&gt;"error",AC12&lt;&gt;""),(T14^2*U12 - U14^2*T12 + T14*U14*(U14-T14)/2)/(V14)^2,"")</f>
        <v/>
      </c>
      <c r="AQ12" s="18" t="str">
        <f>IF(AND(AC12&lt;&gt;"error",AC12&lt;&gt;""),(T12*U13/V14+U12*T13/V14)/2,"")</f>
        <v/>
      </c>
      <c r="AR12" s="18" t="str">
        <f>IF(SUM(T12)*SUM(T13)*SUM(U13)*SUM(U12)&gt;0, T12*T13/T14^3 + U12*U13/U14^3,"")</f>
        <v/>
      </c>
      <c r="AS12" s="18" t="str">
        <f>IF(SUM(T12)*SUM(T13)*SUM(U12)*SUM(U13)&gt;0, ((AC12 - $R$26))^2/AR12,"")</f>
        <v/>
      </c>
    </row>
    <row r="13" spans="9:46" x14ac:dyDescent="0.25">
      <c r="I13" s="20" t="s">
        <v>141</v>
      </c>
      <c r="J13" s="21"/>
      <c r="K13" s="21"/>
      <c r="L13" s="23" t="str">
        <f>IF(SUM(L14)=0,"",IF(SUM(L14)&gt;=SUM(L12),L14-L12,"ERR"))</f>
        <v/>
      </c>
      <c r="M13" s="23" t="str">
        <f>IF(SUM(M14)=0,"",IF(SUM(M14)&gt;=SUM(M12),M14-M12,"ERR"))</f>
        <v/>
      </c>
      <c r="N13" s="23" t="str">
        <f>IF(AND(L13="",M13=""),"",SUM(L13,M13))</f>
        <v/>
      </c>
      <c r="O13" s="21"/>
      <c r="P13" s="23" t="str">
        <f>IF(SUM(P14)=0,"",IF(SUM(P14)&gt;=SUM(P12),P14-P12,"ERR"))</f>
        <v/>
      </c>
      <c r="Q13" s="23" t="str">
        <f>IF(SUM(Q14)=0,"",IF(SUM(Q14)&gt;=SUM(Q12),Q14-Q12,"ERR"))</f>
        <v/>
      </c>
      <c r="R13" s="23" t="str">
        <f>IF(AND(P13="",Q13=""),"",SUM(P13,Q13))</f>
        <v/>
      </c>
      <c r="S13" s="21"/>
      <c r="T13" s="23" t="str">
        <f>IF(SUM(T14)=0,"",IF(SUM(T14)&gt;=SUM(T12),T14-T12,"ERR"))</f>
        <v/>
      </c>
      <c r="U13" s="23" t="str">
        <f>IF(SUM(U14)=0,"",IF(SUM(U14)&gt;=SUM(U12),U14-U12,"ERR"))</f>
        <v/>
      </c>
      <c r="V13" s="23" t="str">
        <f>IF(AND(T13="",U13=""),"",SUM(T13,U13))</f>
        <v/>
      </c>
      <c r="W13" s="21"/>
      <c r="X13" s="23" t="str">
        <f>IF(SUM(X14)=0,"",IF(SUM(X14)&gt;=SUM(X12),X14-X12,"ERR"))</f>
        <v/>
      </c>
      <c r="Y13" s="23" t="str">
        <f>IF(SUM(Y14)=0,"",IF(SUM(Y14)&gt;=SUM(Y12),Y14-Y12,"ERR"))</f>
        <v/>
      </c>
      <c r="Z13" s="24" t="str">
        <f>IF(AND(X13="",Y13=""),"",SUM(X13,Y13))</f>
        <v/>
      </c>
      <c r="AB13" s="18">
        <v>12</v>
      </c>
      <c r="AC13" s="18" t="str">
        <f xml:space="preserve"> IF( OR(X14="", Y14 = ""),"", IF(X12&lt;=X14,   IF(Y12&lt;=Y14,  (IF(SUM(X14)*SUM(Y14)&gt;0,X12/X14 - Y12/Y14,"")),"error"),"error"))</f>
        <v/>
      </c>
      <c r="AD13" s="18" t="str">
        <f>IF(AC13="error","error",IF(SUM(X14)*SUM(Y14)&gt;0,IF(SUM(Y12)&gt;0,X12*Y14/Y12/X14,IF(SUM(X12)&gt;0,"infinity","indet.")),""))</f>
        <v/>
      </c>
      <c r="AE13" s="18" t="str">
        <f>IF(AC13&lt;&gt;"error",IF(X12&gt;0,X12,""),"")</f>
        <v/>
      </c>
      <c r="AF13" s="18" t="str">
        <f>IF(AC13&lt;&gt;"error",IF(SUM(Z14)&gt;0,Z12*X14/Z14,""),"")</f>
        <v/>
      </c>
      <c r="AG13" s="18" t="str">
        <f>IF(AC13&lt;&gt;"error",IF(SUM(Z14)&gt;1,SUM(Z12)*SUM(Z13)*SUM(X14)*SUM(Y14)/Z14/Z14/(Z14-1),""),"")</f>
        <v/>
      </c>
      <c r="AH13" s="18" t="str">
        <f>IF(AC13&lt;&gt;"error",IF(SUM(Z14)&gt;0,X12*Y14/Z14,""),"")</f>
        <v/>
      </c>
      <c r="AI13" s="18" t="str">
        <f>IF(AC13&lt;&gt;"error",IF(SUM(Z14)&gt;0,Y12*X14/Z14,""),"")</f>
        <v/>
      </c>
      <c r="AJ13" s="18" t="str">
        <f>IF(AC13&lt;&gt;"error",IF(SUM(AG13)&gt;0,(Z12*X14*Y14)/Z14^2 - X12*Y12/Z14,""),"")</f>
        <v/>
      </c>
      <c r="AK13" s="18" t="str">
        <f>IF(SUM(X12)*SUM(Y13)*SUM(X13)*SUM(Y12)&gt;0,LN(X12*Y14/X14/Y12),"")</f>
        <v/>
      </c>
      <c r="AL13" s="18" t="str">
        <f>IF(SUM(X12)*SUM(Y13)*SUM(X13)*SUM(Y12)&gt;0,1/X12 - 1/X14 +1/Y12 -1/Y14,"")</f>
        <v/>
      </c>
      <c r="AM13" s="18" t="str">
        <f xml:space="preserve"> IF(SUM(X12)*SUM(Y13)*SUM(X13)*SUM(Y12)&gt;0, ((AK13 - LN($R$18)))^2/AL13, "")</f>
        <v/>
      </c>
      <c r="AN13" s="18" t="str">
        <f>IF(AC13&lt;&gt;"error",IF(SUM(X14*Y14)&gt;0,X14*Y14/Z14,""),"")</f>
        <v/>
      </c>
      <c r="AO13" s="18" t="str">
        <f>IF(AND(AC13&lt;&gt;"error",AC13&lt;&gt;""),(X12*Y14 - Y12*X14)/Z14,"")</f>
        <v/>
      </c>
      <c r="AP13" s="18" t="str">
        <f>IF(AND(AC13&lt;&gt;"error",AC13&lt;&gt;""),(X14^2*Y12 - Y14^2*X12 + X14*Y14*(Y14-X14)/2)/(Z14)^2,"")</f>
        <v/>
      </c>
      <c r="AQ13" s="18" t="str">
        <f>IF(AND(AC13&lt;&gt;"error",AC13&lt;&gt;""),(X12*Y13/Z14+Y12*X13/Z14)/2,"")</f>
        <v/>
      </c>
      <c r="AR13" s="18" t="str">
        <f>IF(SUM(X12)*SUM(Y13)*SUM(X13)*SUM(Y12)&gt;0, X12*X13/X14^3 + Y12*Y13/Y14^3,"")</f>
        <v/>
      </c>
      <c r="AS13" s="18" t="str">
        <f>IF(SUM(X12)*SUM(Y13)*SUM(X13)*SUM(Y12)&gt;0, ((AC13 - $R$26))^2/AR13,"")</f>
        <v/>
      </c>
    </row>
    <row r="14" spans="9:46" x14ac:dyDescent="0.25">
      <c r="I14" s="20" t="s">
        <v>78</v>
      </c>
      <c r="J14" s="21"/>
      <c r="K14" s="21"/>
      <c r="L14" s="22"/>
      <c r="M14" s="22"/>
      <c r="N14" s="25" t="str">
        <f>IF(SUM(L14,M14)=0,"",SUM(L14,M14))</f>
        <v/>
      </c>
      <c r="O14" s="21"/>
      <c r="P14" s="22"/>
      <c r="Q14" s="22"/>
      <c r="R14" s="25" t="str">
        <f>IF(SUM(P14,Q14)=0,"",SUM(P14,Q14))</f>
        <v/>
      </c>
      <c r="S14" s="21"/>
      <c r="T14" s="22"/>
      <c r="U14" s="22"/>
      <c r="V14" s="25" t="str">
        <f>IF(SUM(T14,U14)=0,"",SUM(T14,U14))</f>
        <v/>
      </c>
      <c r="W14" s="21"/>
      <c r="X14" s="22"/>
      <c r="Y14" s="22"/>
      <c r="Z14" s="26" t="str">
        <f>IF(SUM(X14,Y14)=0,"",SUM(X14,Y14))</f>
        <v/>
      </c>
    </row>
    <row r="15" spans="9:46" x14ac:dyDescent="0.25">
      <c r="I15" s="20"/>
      <c r="J15" s="21"/>
      <c r="K15" s="21"/>
      <c r="L15" s="27" t="str">
        <f>IF(AD10&lt;&gt;"","RR=","")</f>
        <v/>
      </c>
      <c r="M15" s="133" t="str">
        <f>AD10</f>
        <v/>
      </c>
      <c r="N15" s="133"/>
      <c r="O15" s="29"/>
      <c r="P15" s="27" t="str">
        <f>IF(AD11&lt;&gt;"","RR=","")</f>
        <v/>
      </c>
      <c r="Q15" s="133" t="str">
        <f>AD11</f>
        <v/>
      </c>
      <c r="R15" s="133"/>
      <c r="S15" s="29"/>
      <c r="T15" s="27" t="str">
        <f>IF(AD12&lt;&gt;"","RR=","")</f>
        <v/>
      </c>
      <c r="U15" s="133" t="str">
        <f>AD12</f>
        <v/>
      </c>
      <c r="V15" s="133"/>
      <c r="W15" s="29"/>
      <c r="X15" s="27" t="str">
        <f>IF(AD13&lt;&gt;"","RR=","")</f>
        <v/>
      </c>
      <c r="Y15" s="133" t="str">
        <f>AD13</f>
        <v/>
      </c>
      <c r="Z15" s="134"/>
      <c r="AB15" s="18"/>
      <c r="AC15" s="18"/>
      <c r="AD15" s="18"/>
      <c r="AE15" s="18"/>
      <c r="AF15" s="18"/>
      <c r="AG15" s="18"/>
      <c r="AH15" s="18"/>
      <c r="AI15" s="18"/>
      <c r="AJ15" s="18"/>
      <c r="AK15" s="18"/>
      <c r="AL15" s="18"/>
      <c r="AM15" s="18"/>
    </row>
    <row r="16" spans="9:46" ht="15.75" thickBot="1" x14ac:dyDescent="0.3">
      <c r="I16" s="30"/>
      <c r="J16" s="31"/>
      <c r="K16" s="31"/>
      <c r="L16" s="33" t="str">
        <f>IF(AC10&lt;&gt;"","RD=","")</f>
        <v/>
      </c>
      <c r="M16" s="137" t="str">
        <f>AC10</f>
        <v/>
      </c>
      <c r="N16" s="137"/>
      <c r="O16" s="32"/>
      <c r="P16" s="33" t="str">
        <f>IF(AC11&lt;&gt;"","RD=","")</f>
        <v/>
      </c>
      <c r="Q16" s="137" t="str">
        <f>AC11</f>
        <v/>
      </c>
      <c r="R16" s="137"/>
      <c r="S16" s="32"/>
      <c r="T16" s="33" t="str">
        <f>IF(AC12&lt;&gt;"","RD=","")</f>
        <v/>
      </c>
      <c r="U16" s="137" t="str">
        <f>AC12</f>
        <v/>
      </c>
      <c r="V16" s="137"/>
      <c r="W16" s="32"/>
      <c r="X16" s="33" t="str">
        <f>IF(AC13&lt;&gt;"","RD=","")</f>
        <v/>
      </c>
      <c r="Y16" s="137" t="str">
        <f>AC13</f>
        <v/>
      </c>
      <c r="Z16" s="138"/>
    </row>
    <row r="17" spans="1:45" ht="4.5" customHeight="1" thickTop="1" thickBot="1" x14ac:dyDescent="0.3">
      <c r="I17" s="21"/>
      <c r="J17" s="21"/>
      <c r="K17" s="21"/>
      <c r="L17" s="34"/>
      <c r="M17" s="49"/>
      <c r="N17" s="49"/>
      <c r="O17" s="21"/>
      <c r="P17" s="34"/>
      <c r="Q17" s="49"/>
      <c r="R17" s="49"/>
      <c r="S17" s="21"/>
      <c r="T17" s="34"/>
      <c r="U17" s="49"/>
      <c r="V17" s="49"/>
      <c r="W17" s="21"/>
      <c r="X17" s="34"/>
      <c r="Y17" s="49"/>
      <c r="Z17" s="49"/>
      <c r="AB17" s="18"/>
      <c r="AC17" s="18"/>
      <c r="AD17" s="18"/>
      <c r="AE17" s="18"/>
      <c r="AF17" s="18"/>
      <c r="AG17" s="18"/>
      <c r="AH17" s="18"/>
      <c r="AI17" s="18"/>
      <c r="AJ17" s="18"/>
    </row>
    <row r="18" spans="1:45" ht="15.75" thickTop="1" x14ac:dyDescent="0.25">
      <c r="I18" s="124" t="s">
        <v>119</v>
      </c>
      <c r="J18" s="125"/>
      <c r="K18" s="125"/>
      <c r="L18" s="125"/>
      <c r="M18" s="125"/>
      <c r="N18" s="126"/>
      <c r="P18" s="127" t="str">
        <f xml:space="preserve"> IF(SUM(AG18)&gt;0,"RRmh =","")</f>
        <v>RRmh =</v>
      </c>
      <c r="Q18" s="128"/>
      <c r="R18" s="123">
        <f>IF(SUM(AG18)&gt;0,IF(SUM(AI18)&gt;0,SUM(AH18)/AI18,"infinity"),"")</f>
        <v>1.3255553241551052</v>
      </c>
      <c r="S18" s="123"/>
      <c r="T18" s="123"/>
      <c r="U18" s="36"/>
      <c r="V18" s="36"/>
      <c r="W18" s="37"/>
      <c r="X18" s="36"/>
      <c r="Y18" s="36"/>
      <c r="Z18" s="38"/>
      <c r="AB18" s="18" t="s">
        <v>120</v>
      </c>
      <c r="AC18" s="18"/>
      <c r="AD18" s="18"/>
      <c r="AE18" s="18">
        <f t="shared" ref="AE18:AJ18" si="0">IF(SUM(AE2:AE13)&gt;0,SUM(AE2:AE13),"")</f>
        <v>30</v>
      </c>
      <c r="AF18" s="18">
        <f t="shared" si="0"/>
        <v>26.447071908699648</v>
      </c>
      <c r="AG18" s="18">
        <f t="shared" si="0"/>
        <v>10.595346682635794</v>
      </c>
      <c r="AH18" s="18">
        <f t="shared" si="0"/>
        <v>14.466366845592148</v>
      </c>
      <c r="AI18" s="18">
        <f t="shared" si="0"/>
        <v>10.913438754291795</v>
      </c>
      <c r="AJ18" s="18">
        <f t="shared" si="0"/>
        <v>10.589098855872249</v>
      </c>
      <c r="AM18" s="18">
        <f>IF(AM19&gt;0,SUM(AM2:AM13),"")</f>
        <v>0.4472173778366717</v>
      </c>
      <c r="AN18" s="18">
        <f>IF(SUM(AN2:AN13)&gt;0,SUM(AN2:AN13),"")</f>
        <v>101.80231152376808</v>
      </c>
      <c r="AO18" s="18">
        <f>SUM(AO2:AO13)</f>
        <v>3.5529280913003531</v>
      </c>
      <c r="AP18" s="18">
        <f>SUM(AP2:AP13)</f>
        <v>-1.1868908340270377</v>
      </c>
      <c r="AQ18" s="18">
        <f>SUM(AQ2:AQ13)</f>
        <v>10.58941438173993</v>
      </c>
      <c r="AR18" s="18"/>
      <c r="AS18" s="18">
        <f>IF(SUM(AS2:AS13)&gt;0,SUM(AS2:AS13),"")</f>
        <v>1.7235339944441023E-3</v>
      </c>
    </row>
    <row r="19" spans="1:45" x14ac:dyDescent="0.25">
      <c r="I19" s="39" t="s">
        <v>117</v>
      </c>
      <c r="J19" s="21"/>
      <c r="K19" s="21"/>
      <c r="L19" s="40">
        <f>IF(SUM(L2,P2,T2,X2,L7,P7,T7,X7,L12,P12,T12,X12)&gt;0,SUM(L2,P2,T2,X2,L7,P7,T7,X7,L12,P12,T12,X12),"")</f>
        <v>30</v>
      </c>
      <c r="M19" s="40">
        <f>IF(SUM(M2,Q2,U2,Y2,M7,Q7,U7,Y7,M12,Q12,U12,Y12)&gt;0,SUM(M2,Q2,U2,Y2,M7,Q7,U7,Y7,M12,Q12,U12,Y12),"")</f>
        <v>21</v>
      </c>
      <c r="N19" s="66">
        <f>IF(SUM(L19,M19)=0,"",SUM(L19,M19))</f>
        <v>51</v>
      </c>
      <c r="P19" s="115" t="str">
        <f xml:space="preserve"> IF(SUM($AI18)&gt;0,IF(SUM($R$18)=0,"","90% Conf. Interv. ="),"")</f>
        <v>90% Conf. Interv. =</v>
      </c>
      <c r="Q19" s="116"/>
      <c r="R19" s="116"/>
      <c r="S19" s="21"/>
      <c r="T19" s="21"/>
      <c r="U19" s="109">
        <f>IF(SUM($AI$18)&gt;0,IF(SUM($R$18)=0,"",EXP(LN($R$18)-1.645*SQRT($AG$21))),"")</f>
        <v>0.8657203934314871</v>
      </c>
      <c r="V19" s="109"/>
      <c r="W19" s="42" t="str">
        <f>IF(SUM($U$19)&gt;0,"-","")</f>
        <v>-</v>
      </c>
      <c r="X19" s="109">
        <f>IF(SUM($AI$18)&gt;0,IF(SUM($R$18)=0,"",EXP(LN($R$18)+1.645*SQRT($AG$21))),"")</f>
        <v>2.0296355852624401</v>
      </c>
      <c r="Y19" s="109"/>
      <c r="Z19" s="43"/>
      <c r="AD19" s="18"/>
      <c r="AL19" s="18" t="s">
        <v>121</v>
      </c>
      <c r="AM19" s="18">
        <f xml:space="preserve"> 11 - COUNTIF(AM2:AM13,"")</f>
        <v>1</v>
      </c>
    </row>
    <row r="20" spans="1:45" x14ac:dyDescent="0.25">
      <c r="I20" s="39" t="s">
        <v>141</v>
      </c>
      <c r="J20" s="21"/>
      <c r="K20" s="21"/>
      <c r="L20" s="40">
        <f>IF(SUM(L3,P3,T3,X3,L8,P8,T8,X8,L13,P13,T13,X13)&gt;0,SUM(L3,P3,T3,X3,L8,P8,T8,X8,L13,P13,T13,X13),"")</f>
        <v>174</v>
      </c>
      <c r="M20" s="40">
        <f>IF(SUM(M3,Q3,U3,Y3,M8,Q8,U8,Y8,M13,Q13,U13,Y13)&gt;0,SUM(M3,Q3,U3,Y3,M8,Q8,U8,Y8,M13,Q13,U13,Y13),"")</f>
        <v>184</v>
      </c>
      <c r="N20" s="66">
        <f>IF(SUM(L20,M20)=0,"",SUM(L20,M20))</f>
        <v>358</v>
      </c>
      <c r="P20" s="115" t="str">
        <f xml:space="preserve"> IF(SUM($AI18)&gt;0,IF(SUM($R$18)=0,"","95% Conf. Interv. ="),"")</f>
        <v>95% Conf. Interv. =</v>
      </c>
      <c r="Q20" s="116"/>
      <c r="R20" s="116"/>
      <c r="S20" s="21"/>
      <c r="T20" s="21"/>
      <c r="U20" s="109">
        <f>IF(SUM($AI$18)&gt;0,IF(SUM($R$18)=0,"",EXP(LN($R$18)-1.96*SQRT($AG$21))),"")</f>
        <v>0.79789959782898712</v>
      </c>
      <c r="V20" s="109"/>
      <c r="W20" s="42" t="str">
        <f>IF(SUM($U$19)&gt;0,"-","")</f>
        <v>-</v>
      </c>
      <c r="X20" s="109">
        <f>IF(SUM($AI$18)&gt;0,IF(SUM($R$18)=0,"",EXP(LN($R$18)+1.96*SQRT($AG$21))),"")</f>
        <v>2.2021529051735937</v>
      </c>
      <c r="Y20" s="109"/>
      <c r="Z20" s="43"/>
      <c r="AB20" s="18" t="s">
        <v>122</v>
      </c>
      <c r="AC20" s="18"/>
      <c r="AD20" s="18"/>
      <c r="AE20" s="18"/>
      <c r="AF20" s="18"/>
      <c r="AG20" s="110">
        <f>IF(SUM(AG18)&gt;0,(SUM(AE18)-AF18)/SQRT(AG18),"")</f>
        <v>1.0915127975779517</v>
      </c>
      <c r="AH20" s="110"/>
      <c r="AI20" s="110"/>
    </row>
    <row r="21" spans="1:45" ht="13.5" customHeight="1" x14ac:dyDescent="0.25">
      <c r="I21" s="39" t="s">
        <v>78</v>
      </c>
      <c r="J21" s="21"/>
      <c r="K21" s="21"/>
      <c r="L21" s="67">
        <f>IF(SUM(L19,L20)=0,"",SUM(L19,L20))</f>
        <v>204</v>
      </c>
      <c r="M21" s="67">
        <f>IF(SUM(M19,M20)=0,"",SUM(M19,M20))</f>
        <v>205</v>
      </c>
      <c r="N21" s="68">
        <f>IF(SUM(L21,M21)=0,"",SUM(L21,M21))</f>
        <v>409</v>
      </c>
      <c r="P21" s="115" t="str">
        <f xml:space="preserve"> IF(SUM($AI18)&gt;0,IF(SUM($R$18)=0,"","99% Conf. Interv. ="),"")</f>
        <v>99% Conf. Interv. =</v>
      </c>
      <c r="Q21" s="116"/>
      <c r="R21" s="116"/>
      <c r="S21" s="21"/>
      <c r="T21" s="21"/>
      <c r="U21" s="109">
        <f>IF(SUM($AI$18)&gt;0,IF(SUM($R$18)=0,"",EXP(LN($R$18)-2.575*SQRT($AG$21))),"")</f>
        <v>0.68041919471275791</v>
      </c>
      <c r="V21" s="109"/>
      <c r="W21" s="42" t="str">
        <f>IF(SUM($U$19)&gt;0,"-","")</f>
        <v>-</v>
      </c>
      <c r="X21" s="109">
        <f>IF(SUM($AI$18)&gt;0,IF(SUM($R$18)=0,"",EXP(LN($R$18)+2.575*SQRT($AG$21))),"")</f>
        <v>2.5823741173817307</v>
      </c>
      <c r="Y21" s="109"/>
      <c r="Z21" s="43"/>
      <c r="AB21" s="47" t="s">
        <v>123</v>
      </c>
      <c r="AC21" s="47"/>
      <c r="AE21" s="18"/>
      <c r="AG21" s="110">
        <f>IF(SUM(AI18)*SUM(AH18)&gt;0,SUM(AJ18)/(SUM(AH18)*SUM(AI18)),"")</f>
        <v>6.7071483649412636E-2</v>
      </c>
      <c r="AH21" s="110"/>
      <c r="AI21" s="110"/>
    </row>
    <row r="22" spans="1:45" ht="6" customHeight="1" x14ac:dyDescent="0.25">
      <c r="I22" s="39"/>
      <c r="J22" s="21"/>
      <c r="K22" s="21"/>
      <c r="L22" s="21"/>
      <c r="M22" s="21"/>
      <c r="N22" s="43"/>
      <c r="P22" s="48"/>
      <c r="Q22" s="21"/>
      <c r="R22" s="21"/>
      <c r="S22" s="21"/>
      <c r="T22" s="21"/>
      <c r="U22" s="21"/>
      <c r="V22" s="21"/>
      <c r="W22" s="21"/>
      <c r="X22" s="21"/>
      <c r="Y22" s="21"/>
      <c r="Z22" s="43"/>
    </row>
    <row r="23" spans="1:45" x14ac:dyDescent="0.25">
      <c r="I23" s="39"/>
      <c r="J23" s="111" t="str">
        <f>IF(AG18&lt;&gt;"","Crude RR = ","")</f>
        <v xml:space="preserve">Crude RR = </v>
      </c>
      <c r="K23" s="111"/>
      <c r="L23" s="111"/>
      <c r="M23" s="109">
        <f>IF(SUM(AG18)&gt;0,IF(SUM(M19)*SUM(L20)&gt;0,SUM(L19)*SUM(M21)/M19/L21,"infinity"),"")</f>
        <v>1.4355742296918765</v>
      </c>
      <c r="N23" s="117"/>
      <c r="P23" s="112" t="str">
        <f>IF(SUM(AG18)&gt;0,"P-value testing RR = 1:","")</f>
        <v>P-value testing RR = 1:</v>
      </c>
      <c r="Q23" s="113"/>
      <c r="R23" s="113"/>
      <c r="S23" s="50"/>
      <c r="T23" s="50"/>
      <c r="U23" s="114">
        <f xml:space="preserve"> IF(SUM(AG18)&gt;0, 2*( 0.3989423 * EXP(-ABS(AG20)*ABS(AG20)/ 2) * (1 / (1 + 0.231649 *ABS(AG20)))  * ((((1.330274 * (1 / (1 + 0.231649 *ABS(AG20))) - 1.821256) * (1 / (1 + 0.231649 *ABS(AG20))) + 1.781478) *( 1 / (1 + 0.231649 *ABS(AG20))) - 0.3565638) * (1 / (1 + 0.231649 *ABS(AG20)) ) + 0.3193815)),"")</f>
        <v>0.2750426576383011</v>
      </c>
      <c r="V23" s="114"/>
      <c r="W23" s="51"/>
      <c r="X23" s="51"/>
      <c r="Y23" s="21"/>
      <c r="Z23" s="43"/>
    </row>
    <row r="24" spans="1:45" ht="16.5" thickBot="1" x14ac:dyDescent="0.3">
      <c r="I24" s="52"/>
      <c r="J24" s="139" t="str">
        <f>IF(AG18&lt;&gt;"","Crude RD = ","")</f>
        <v xml:space="preserve">Crude RD = </v>
      </c>
      <c r="K24" s="139"/>
      <c r="L24" s="139"/>
      <c r="M24" s="140">
        <f>IF(SUM(AG18)&gt;0,SUM(L19)/SUM(L21) - SUM(M19)/SUM(M21),"")</f>
        <v>4.4619799139167873E-2</v>
      </c>
      <c r="N24" s="141"/>
      <c r="P24" s="106" t="str">
        <f>IF(SUM(AM19)&gt;0,"P-value for homogeneity:","")</f>
        <v>P-value for homogeneity:</v>
      </c>
      <c r="Q24" s="107"/>
      <c r="R24" s="107"/>
      <c r="S24" s="55"/>
      <c r="T24" s="55"/>
      <c r="U24" s="108">
        <f xml:space="preserve"> IF(SUM(AM19)&gt;0,CHIDIST(AM18,AM19),"")</f>
        <v>0.50365934785723954</v>
      </c>
      <c r="V24" s="108"/>
      <c r="W24" s="53"/>
      <c r="X24" s="53"/>
      <c r="Y24" s="53"/>
      <c r="Z24" s="54"/>
      <c r="AB24" s="47" t="s">
        <v>142</v>
      </c>
      <c r="AC24" s="47"/>
      <c r="AE24" s="18"/>
      <c r="AG24" s="110">
        <f>IF(SUM(AN18)&gt;0,(R26*AP18+AQ18)/(AN18)^2,"")</f>
        <v>1.0177813668219341E-3</v>
      </c>
      <c r="AH24" s="110"/>
      <c r="AI24" s="110"/>
    </row>
    <row r="25" spans="1:45" ht="16.5" thickTop="1" thickBot="1" x14ac:dyDescent="0.3"/>
    <row r="26" spans="1:45" ht="15.75" thickTop="1" x14ac:dyDescent="0.25">
      <c r="A26" s="18" t="s">
        <v>124</v>
      </c>
      <c r="P26" s="127" t="str">
        <f xml:space="preserve"> IF(SUM(AG24)&gt;0,"RDmh =","")</f>
        <v>RDmh =</v>
      </c>
      <c r="Q26" s="128"/>
      <c r="R26" s="123">
        <f>IF(SUM(AN18)&gt;0,AO18/AN18,"")</f>
        <v>3.4900269336918158E-2</v>
      </c>
      <c r="S26" s="123"/>
      <c r="T26" s="123"/>
      <c r="U26" s="36"/>
      <c r="V26" s="36"/>
      <c r="W26" s="37"/>
      <c r="X26" s="36"/>
      <c r="Y26" s="36"/>
      <c r="Z26" s="38"/>
    </row>
    <row r="27" spans="1:45" x14ac:dyDescent="0.25">
      <c r="A27" s="18"/>
      <c r="B27" s="44" t="s">
        <v>99</v>
      </c>
      <c r="C27" s="44" t="s">
        <v>125</v>
      </c>
      <c r="P27" s="115" t="str">
        <f xml:space="preserve"> IF(SUM($AG24)&gt;0,IF($R$18=0,"","90% Conf. Interv. ="),"")</f>
        <v>90% Conf. Interv. =</v>
      </c>
      <c r="Q27" s="116"/>
      <c r="R27" s="116"/>
      <c r="S27" s="21"/>
      <c r="T27" s="21"/>
      <c r="U27" s="109">
        <f>IF(SUM($AI$18)&gt;0,$R$26-1.645*SQRT($AG$24),"")</f>
        <v>-1.7579648947644029E-2</v>
      </c>
      <c r="V27" s="109"/>
      <c r="W27" s="42" t="str">
        <f>IF(SUM($U$19)&gt;0,"-","")</f>
        <v>-</v>
      </c>
      <c r="X27" s="109">
        <f>IF(SUM($AI$18)&gt;0,$R$26+1.645*SQRT($AG$24),"")</f>
        <v>8.7380187621480337E-2</v>
      </c>
      <c r="Y27" s="109"/>
      <c r="Z27" s="43"/>
    </row>
    <row r="28" spans="1:45" x14ac:dyDescent="0.25">
      <c r="A28" s="18" t="s">
        <v>126</v>
      </c>
      <c r="B28" s="18" t="s">
        <v>127</v>
      </c>
      <c r="C28" s="18" t="s">
        <v>128</v>
      </c>
      <c r="G28" s="18" t="s">
        <v>129</v>
      </c>
      <c r="H28" s="18"/>
      <c r="P28" s="115" t="str">
        <f xml:space="preserve"> IF(SUM($AG24)&gt;0,IF($R$18=0,"","95% Conf. Interv. ="),"")</f>
        <v>95% Conf. Interv. =</v>
      </c>
      <c r="Q28" s="116"/>
      <c r="R28" s="116"/>
      <c r="S28" s="21"/>
      <c r="T28" s="21"/>
      <c r="U28" s="109">
        <f>IF(SUM($AI$18)&gt;0,$R$26-1.96*SQRT($AG$24),"")</f>
        <v>-2.7628995002134657E-2</v>
      </c>
      <c r="V28" s="109"/>
      <c r="W28" s="42" t="str">
        <f>IF(SUM($U$19)&gt;0,"-","")</f>
        <v>-</v>
      </c>
      <c r="X28" s="109">
        <f>IF(SUM($AI$18)&gt;0,$R$26+1.96*SQRT($AG$24),"")</f>
        <v>9.7429533675970972E-2</v>
      </c>
      <c r="Y28" s="109"/>
      <c r="Z28" s="43"/>
    </row>
    <row r="29" spans="1:45" x14ac:dyDescent="0.25">
      <c r="A29" s="18">
        <v>2.9</v>
      </c>
      <c r="B29" s="18">
        <f t="shared" ref="B29:B87" si="1">IF(SUM(AG$18)&gt;0,D29,"")</f>
        <v>3.7312000000000001E-3</v>
      </c>
      <c r="C29" s="18">
        <f>IF(SUM($R$18)&gt;0,EXP(LN($R$18) - A29*SQRT($AG$21)),0.00001)</f>
        <v>0.62549293941835216</v>
      </c>
      <c r="D29" s="18">
        <v>3.7312000000000001E-3</v>
      </c>
      <c r="G29" s="18">
        <v>1</v>
      </c>
      <c r="H29" s="18">
        <v>0</v>
      </c>
      <c r="P29" s="115" t="str">
        <f xml:space="preserve"> IF(SUM($AG24)&gt;0,IF($R$18=0,"","99% Conf. Interv. ="),"")</f>
        <v>99% Conf. Interv. =</v>
      </c>
      <c r="Q29" s="116"/>
      <c r="R29" s="116"/>
      <c r="S29" s="116"/>
      <c r="T29" s="21"/>
      <c r="U29" s="109">
        <f>IF(SUM($AI$18)&gt;0,$R$26-2.575*SQRT($AG$24),"")</f>
        <v>-4.7249146822806856E-2</v>
      </c>
      <c r="V29" s="109"/>
      <c r="W29" s="42" t="str">
        <f>IF(SUM($U$19)&gt;0,"-","")</f>
        <v>-</v>
      </c>
      <c r="X29" s="109">
        <f>IF(SUM($AI$18)&gt;0,$R$26+2.575*SQRT($AG$24),"")</f>
        <v>0.11704968549664317</v>
      </c>
      <c r="Y29" s="109"/>
      <c r="Z29" s="43"/>
    </row>
    <row r="30" spans="1:45" ht="7.5" customHeight="1" x14ac:dyDescent="0.25">
      <c r="A30" s="18">
        <v>2.8</v>
      </c>
      <c r="B30" s="18">
        <f t="shared" si="1"/>
        <v>5.1098999999999997E-3</v>
      </c>
      <c r="C30" s="18">
        <f t="shared" ref="C30:C58" si="2">IF(SUM($R$18)&gt;0,EXP(LN($R$18) - A30*SQRT($AG$21)),0.00001)</f>
        <v>0.64190364370865971</v>
      </c>
      <c r="D30" s="18">
        <v>5.1098999999999997E-3</v>
      </c>
      <c r="G30" s="18">
        <v>1</v>
      </c>
      <c r="H30" s="18">
        <v>1</v>
      </c>
      <c r="P30" s="48"/>
      <c r="Q30" s="21"/>
      <c r="R30" s="21"/>
      <c r="S30" s="21"/>
      <c r="T30" s="21"/>
      <c r="U30" s="21"/>
      <c r="V30" s="21"/>
      <c r="W30" s="21"/>
      <c r="X30" s="21"/>
      <c r="Y30" s="21"/>
      <c r="Z30" s="43"/>
    </row>
    <row r="31" spans="1:45" x14ac:dyDescent="0.25">
      <c r="A31" s="18">
        <v>2.7</v>
      </c>
      <c r="B31" s="18">
        <f t="shared" si="1"/>
        <v>6.9335000000000004E-3</v>
      </c>
      <c r="C31" s="18">
        <f t="shared" si="2"/>
        <v>0.65874490636075189</v>
      </c>
      <c r="D31" s="18">
        <v>6.9335000000000004E-3</v>
      </c>
      <c r="P31" s="112" t="str">
        <f>IF(SUM(AG18)&gt;0,"P-value testing RD = 0:","")</f>
        <v>P-value testing RD = 0:</v>
      </c>
      <c r="Q31" s="113"/>
      <c r="R31" s="113"/>
      <c r="S31" s="50"/>
      <c r="T31" s="50"/>
      <c r="U31" s="114">
        <f xml:space="preserve"> IF(SUM(AG18)&gt;0, 2*( 0.3989423 * EXP(-ABS(AG20)*ABS(AG20)/ 2) * (1 / (1 + 0.231649 *ABS(AG20)))  * ((((1.330274 * (1 / (1 + 0.231649 *ABS(AG20))) - 1.821256) * (1 / (1 + 0.231649 *ABS(AG20))) + 1.781478) *( 1 / (1 + 0.231649 *ABS(AG20))) - 0.3565638) * (1 / (1 + 0.231649 *ABS(AG20)) ) + 0.3193815)),"")</f>
        <v>0.2750426576383011</v>
      </c>
      <c r="V31" s="114"/>
      <c r="W31" s="51"/>
      <c r="X31" s="51"/>
      <c r="Y31" s="21"/>
      <c r="Z31" s="43"/>
    </row>
    <row r="32" spans="1:45" ht="15.75" thickBot="1" x14ac:dyDescent="0.3">
      <c r="A32" s="18">
        <v>2.6</v>
      </c>
      <c r="B32" s="18">
        <f t="shared" si="1"/>
        <v>9.3220000000000004E-3</v>
      </c>
      <c r="C32" s="18">
        <f t="shared" si="2"/>
        <v>0.67602802369071768</v>
      </c>
      <c r="D32" s="18">
        <v>9.3220000000000004E-3</v>
      </c>
      <c r="P32" s="106" t="str">
        <f>IF(SUM(AM19)&gt;0,"P-value for homogeneity:","")</f>
        <v>P-value for homogeneity:</v>
      </c>
      <c r="Q32" s="107"/>
      <c r="R32" s="107"/>
      <c r="S32" s="55"/>
      <c r="T32" s="55"/>
      <c r="U32" s="108">
        <f xml:space="preserve"> IF(SUM(AM19)&gt;0,CHIDIST(AS18,AM19),"")</f>
        <v>0.96688496265698642</v>
      </c>
      <c r="V32" s="108"/>
      <c r="W32" s="53"/>
      <c r="X32" s="53"/>
      <c r="Y32" s="53"/>
      <c r="Z32" s="54"/>
    </row>
    <row r="33" spans="1:22" ht="15.75" thickTop="1" x14ac:dyDescent="0.25">
      <c r="A33" s="18">
        <v>2.5</v>
      </c>
      <c r="B33" s="18">
        <f t="shared" si="1"/>
        <v>1.24189E-2</v>
      </c>
      <c r="C33" s="18">
        <f t="shared" si="2"/>
        <v>0.69376458838969857</v>
      </c>
      <c r="D33" s="18">
        <v>1.24189E-2</v>
      </c>
    </row>
    <row r="34" spans="1:22" x14ac:dyDescent="0.25">
      <c r="A34" s="18">
        <v>2.4</v>
      </c>
      <c r="B34" s="18">
        <f t="shared" si="1"/>
        <v>1.6394700000000002E-2</v>
      </c>
      <c r="C34" s="18">
        <f t="shared" si="2"/>
        <v>0.71196649729971329</v>
      </c>
      <c r="D34" s="18">
        <v>1.6394700000000002E-2</v>
      </c>
      <c r="Q34" s="3" t="s">
        <v>144</v>
      </c>
      <c r="R34" s="3" t="s">
        <v>45</v>
      </c>
    </row>
    <row r="35" spans="1:22" x14ac:dyDescent="0.25">
      <c r="A35" s="18">
        <v>2.2999999999999998</v>
      </c>
      <c r="B35" s="18">
        <f t="shared" si="1"/>
        <v>2.14478E-2</v>
      </c>
      <c r="C35" s="18">
        <f t="shared" si="2"/>
        <v>0.73064595939349242</v>
      </c>
      <c r="D35" s="18">
        <v>2.14478E-2</v>
      </c>
      <c r="Q35" s="3" t="s">
        <v>42</v>
      </c>
      <c r="R35" t="s">
        <v>35</v>
      </c>
      <c r="S35" t="s">
        <v>33</v>
      </c>
      <c r="T35" t="s">
        <v>34</v>
      </c>
      <c r="U35" t="s">
        <v>143</v>
      </c>
      <c r="V35" t="s">
        <v>43</v>
      </c>
    </row>
    <row r="36" spans="1:22" x14ac:dyDescent="0.25">
      <c r="A36" s="18">
        <v>2.2000000000000002</v>
      </c>
      <c r="B36" s="18">
        <f t="shared" si="1"/>
        <v>2.7806500000000001E-2</v>
      </c>
      <c r="C36" s="18">
        <f t="shared" si="2"/>
        <v>0.74981550396367491</v>
      </c>
      <c r="D36" s="18">
        <v>2.7806500000000001E-2</v>
      </c>
      <c r="Q36" s="4" t="s">
        <v>0</v>
      </c>
      <c r="R36" s="70">
        <v>133</v>
      </c>
      <c r="S36" s="70">
        <v>66</v>
      </c>
      <c r="T36" s="70">
        <v>170</v>
      </c>
      <c r="U36" s="70"/>
      <c r="V36" s="70">
        <v>369</v>
      </c>
    </row>
    <row r="37" spans="1:22" x14ac:dyDescent="0.25">
      <c r="A37" s="18">
        <v>2.1</v>
      </c>
      <c r="B37" s="18">
        <f t="shared" si="1"/>
        <v>3.57284E-2</v>
      </c>
      <c r="C37" s="18">
        <f t="shared" si="2"/>
        <v>0.76948798902686066</v>
      </c>
      <c r="D37" s="18">
        <v>3.57284E-2</v>
      </c>
      <c r="Q37" s="4" t="s">
        <v>14</v>
      </c>
      <c r="R37" s="70">
        <v>262</v>
      </c>
      <c r="S37" s="70">
        <v>522</v>
      </c>
      <c r="T37" s="70">
        <v>707</v>
      </c>
      <c r="U37" s="70"/>
      <c r="V37" s="70">
        <v>1491</v>
      </c>
    </row>
    <row r="38" spans="1:22" x14ac:dyDescent="0.25">
      <c r="A38" s="18">
        <v>2</v>
      </c>
      <c r="B38" s="18">
        <f t="shared" si="1"/>
        <v>4.5499900000000003E-2</v>
      </c>
      <c r="C38" s="18">
        <f t="shared" si="2"/>
        <v>0.78967660994815492</v>
      </c>
      <c r="D38" s="18">
        <v>4.5499900000000003E-2</v>
      </c>
      <c r="Q38" s="4" t="s">
        <v>43</v>
      </c>
      <c r="R38" s="70">
        <v>395</v>
      </c>
      <c r="S38" s="70">
        <v>588</v>
      </c>
      <c r="T38" s="70">
        <v>877</v>
      </c>
      <c r="U38" s="70"/>
      <c r="V38" s="70">
        <v>1860</v>
      </c>
    </row>
    <row r="39" spans="1:22" x14ac:dyDescent="0.25">
      <c r="A39" s="18">
        <v>1.9</v>
      </c>
      <c r="B39" s="18">
        <f t="shared" si="1"/>
        <v>5.7432700000000003E-2</v>
      </c>
      <c r="C39" s="18">
        <f t="shared" si="2"/>
        <v>0.81039490829198979</v>
      </c>
      <c r="D39" s="18">
        <v>5.7432700000000003E-2</v>
      </c>
    </row>
    <row r="40" spans="1:22" x14ac:dyDescent="0.25">
      <c r="A40" s="18">
        <v>1.8</v>
      </c>
      <c r="B40" s="18">
        <f t="shared" si="1"/>
        <v>7.1860300000000002E-2</v>
      </c>
      <c r="C40" s="18">
        <f t="shared" si="2"/>
        <v>0.83165678090516038</v>
      </c>
      <c r="D40" s="18">
        <v>7.1860300000000002E-2</v>
      </c>
    </row>
    <row r="41" spans="1:22" x14ac:dyDescent="0.25">
      <c r="A41" s="18">
        <v>1.7</v>
      </c>
      <c r="B41" s="18">
        <f t="shared" si="1"/>
        <v>8.9130600000000004E-2</v>
      </c>
      <c r="C41" s="18">
        <f t="shared" si="2"/>
        <v>0.85347648923816732</v>
      </c>
      <c r="D41" s="18">
        <v>8.9130600000000004E-2</v>
      </c>
    </row>
    <row r="42" spans="1:22" x14ac:dyDescent="0.25">
      <c r="A42" s="18">
        <v>1.6</v>
      </c>
      <c r="B42" s="18">
        <f t="shared" si="1"/>
        <v>0.10959820000000001</v>
      </c>
      <c r="C42" s="18">
        <f t="shared" si="2"/>
        <v>0.87586866891111725</v>
      </c>
      <c r="D42" s="18">
        <v>0.10959820000000001</v>
      </c>
    </row>
    <row r="43" spans="1:22" x14ac:dyDescent="0.25">
      <c r="A43" s="18">
        <v>1.5</v>
      </c>
      <c r="B43" s="18">
        <f t="shared" si="1"/>
        <v>0.13361400000000001</v>
      </c>
      <c r="C43" s="18">
        <f t="shared" si="2"/>
        <v>0.89884833953059962</v>
      </c>
      <c r="D43" s="18">
        <v>0.13361400000000001</v>
      </c>
    </row>
    <row r="44" spans="1:22" x14ac:dyDescent="0.25">
      <c r="A44" s="18">
        <v>1.4</v>
      </c>
      <c r="B44" s="18">
        <f t="shared" si="1"/>
        <v>0.16151299999999999</v>
      </c>
      <c r="C44" s="18">
        <f t="shared" si="2"/>
        <v>0.92243091476412231</v>
      </c>
      <c r="D44" s="18">
        <v>0.16151299999999999</v>
      </c>
    </row>
    <row r="45" spans="1:22" x14ac:dyDescent="0.25">
      <c r="A45" s="18">
        <v>1.3</v>
      </c>
      <c r="B45" s="18">
        <f t="shared" si="1"/>
        <v>0.19360060000000001</v>
      </c>
      <c r="C45" s="18">
        <f t="shared" si="2"/>
        <v>0.94663221267886533</v>
      </c>
      <c r="D45" s="18">
        <v>0.19360060000000001</v>
      </c>
    </row>
    <row r="46" spans="1:22" x14ac:dyDescent="0.25">
      <c r="A46" s="18">
        <v>1.2</v>
      </c>
      <c r="B46" s="18">
        <f t="shared" si="1"/>
        <v>0.23013900000000001</v>
      </c>
      <c r="C46" s="18">
        <f t="shared" si="2"/>
        <v>0.97146846635168571</v>
      </c>
      <c r="D46" s="18">
        <v>0.23013900000000001</v>
      </c>
    </row>
    <row r="47" spans="1:22" x14ac:dyDescent="0.25">
      <c r="A47" s="18">
        <v>1.1000000000000001</v>
      </c>
      <c r="B47" s="18">
        <f t="shared" si="1"/>
        <v>0.27133180000000001</v>
      </c>
      <c r="C47" s="18">
        <f t="shared" si="2"/>
        <v>0.99695633475749212</v>
      </c>
      <c r="D47" s="18">
        <v>0.27133180000000001</v>
      </c>
    </row>
    <row r="48" spans="1:22" x14ac:dyDescent="0.25">
      <c r="A48" s="18">
        <v>1</v>
      </c>
      <c r="B48" s="18">
        <f t="shared" si="1"/>
        <v>0.31731019999999999</v>
      </c>
      <c r="C48" s="18">
        <f t="shared" si="2"/>
        <v>1.0231129139432906</v>
      </c>
      <c r="D48" s="18">
        <v>0.31731019999999999</v>
      </c>
    </row>
    <row r="49" spans="1:4" x14ac:dyDescent="0.25">
      <c r="A49" s="18">
        <v>0.9</v>
      </c>
      <c r="B49" s="18">
        <f t="shared" si="1"/>
        <v>0.36812</v>
      </c>
      <c r="C49" s="18">
        <f t="shared" si="2"/>
        <v>1.0499557484953979</v>
      </c>
      <c r="D49" s="18">
        <v>0.36812</v>
      </c>
    </row>
    <row r="50" spans="1:4" x14ac:dyDescent="0.25">
      <c r="A50" s="18">
        <v>0.8</v>
      </c>
      <c r="B50" s="18">
        <f t="shared" si="1"/>
        <v>0.42371049999999999</v>
      </c>
      <c r="C50" s="18">
        <f t="shared" si="2"/>
        <v>1.0775028433075138</v>
      </c>
      <c r="D50" s="18">
        <v>0.42371049999999999</v>
      </c>
    </row>
    <row r="51" spans="1:4" x14ac:dyDescent="0.25">
      <c r="A51" s="18">
        <v>0.7</v>
      </c>
      <c r="B51" s="18">
        <f t="shared" si="1"/>
        <v>0.4839271</v>
      </c>
      <c r="C51" s="18">
        <f t="shared" si="2"/>
        <v>1.1057726756575452</v>
      </c>
      <c r="D51" s="18">
        <v>0.4839271</v>
      </c>
    </row>
    <row r="52" spans="1:4" x14ac:dyDescent="0.25">
      <c r="A52" s="18">
        <v>0.6</v>
      </c>
      <c r="B52" s="18">
        <f t="shared" si="1"/>
        <v>0.54850600000000005</v>
      </c>
      <c r="C52" s="18">
        <f t="shared" si="2"/>
        <v>1.1347842076012831</v>
      </c>
      <c r="D52" s="18">
        <v>0.54850600000000005</v>
      </c>
    </row>
    <row r="53" spans="1:4" x14ac:dyDescent="0.25">
      <c r="A53" s="18">
        <v>0.5</v>
      </c>
      <c r="B53" s="18">
        <f t="shared" si="1"/>
        <v>0.61707489999999998</v>
      </c>
      <c r="C53" s="18">
        <f t="shared" si="2"/>
        <v>1.164556898691246</v>
      </c>
      <c r="D53" s="18">
        <v>0.61707489999999998</v>
      </c>
    </row>
    <row r="54" spans="1:4" x14ac:dyDescent="0.25">
      <c r="A54" s="18">
        <v>0.4</v>
      </c>
      <c r="B54" s="18">
        <f t="shared" si="1"/>
        <v>0.68915630000000005</v>
      </c>
      <c r="C54" s="18">
        <f t="shared" si="2"/>
        <v>1.1951107190292198</v>
      </c>
      <c r="D54" s="18">
        <v>0.68915630000000005</v>
      </c>
    </row>
    <row r="55" spans="1:4" x14ac:dyDescent="0.25">
      <c r="A55" s="18">
        <v>0.3</v>
      </c>
      <c r="B55" s="18">
        <f t="shared" si="1"/>
        <v>0.764177</v>
      </c>
      <c r="C55" s="18">
        <f t="shared" si="2"/>
        <v>1.2264661626612505</v>
      </c>
      <c r="D55" s="18">
        <v>0.764177</v>
      </c>
    </row>
    <row r="56" spans="1:4" x14ac:dyDescent="0.25">
      <c r="A56" s="18">
        <v>0.2</v>
      </c>
      <c r="B56" s="18">
        <f t="shared" si="1"/>
        <v>0.84148049999999996</v>
      </c>
      <c r="C56" s="18">
        <f t="shared" si="2"/>
        <v>1.2586442613240718</v>
      </c>
      <c r="D56" s="18">
        <v>0.84148049999999996</v>
      </c>
    </row>
    <row r="57" spans="1:4" x14ac:dyDescent="0.25">
      <c r="A57" s="18">
        <v>0.1</v>
      </c>
      <c r="B57" s="18">
        <f t="shared" si="1"/>
        <v>0.92034419999999995</v>
      </c>
      <c r="C57" s="18">
        <f t="shared" si="2"/>
        <v>1.2916665985521933</v>
      </c>
      <c r="D57" s="18">
        <v>0.92034419999999995</v>
      </c>
    </row>
    <row r="58" spans="1:4" x14ac:dyDescent="0.25">
      <c r="A58" s="18">
        <v>0</v>
      </c>
      <c r="B58" s="18">
        <f t="shared" si="1"/>
        <v>1</v>
      </c>
      <c r="C58" s="18">
        <f t="shared" si="2"/>
        <v>1.3255553241551052</v>
      </c>
      <c r="D58" s="18">
        <v>1</v>
      </c>
    </row>
    <row r="59" spans="1:4" x14ac:dyDescent="0.25">
      <c r="A59" s="18">
        <v>0.1</v>
      </c>
      <c r="B59" s="18">
        <f t="shared" si="1"/>
        <v>0.9203443</v>
      </c>
      <c r="C59" s="18">
        <f>IF(SUM($R$18)&gt;0,EXP(LN($R$18) + A59*SQRT($AG$21)),0.00001)</f>
        <v>1.360333169074315</v>
      </c>
      <c r="D59" s="18">
        <v>0.9203443</v>
      </c>
    </row>
    <row r="60" spans="1:4" x14ac:dyDescent="0.25">
      <c r="A60" s="18">
        <v>0.2</v>
      </c>
      <c r="B60" s="18">
        <f t="shared" si="1"/>
        <v>0.84148049999999996</v>
      </c>
      <c r="C60" s="18">
        <f t="shared" ref="C60:C87" si="3">IF(SUM($R$18)&gt;0,EXP(LN($R$18) + A60*SQRT($AG$21)),0.00001)</f>
        <v>1.3960234606301789</v>
      </c>
      <c r="D60" s="18">
        <v>0.84148049999999996</v>
      </c>
    </row>
    <row r="61" spans="1:4" x14ac:dyDescent="0.25">
      <c r="A61" s="18">
        <v>0.3</v>
      </c>
      <c r="B61" s="18">
        <f t="shared" si="1"/>
        <v>0.76417710000000005</v>
      </c>
      <c r="C61" s="18">
        <f t="shared" si="3"/>
        <v>1.4326501381687573</v>
      </c>
      <c r="D61" s="18">
        <v>0.76417710000000005</v>
      </c>
    </row>
    <row r="62" spans="1:4" x14ac:dyDescent="0.25">
      <c r="A62" s="18">
        <v>0.4</v>
      </c>
      <c r="B62" s="18">
        <f t="shared" si="1"/>
        <v>0.6891564</v>
      </c>
      <c r="C62" s="18">
        <f t="shared" si="3"/>
        <v>1.4702377691191857</v>
      </c>
      <c r="D62" s="18">
        <v>0.6891564</v>
      </c>
    </row>
    <row r="63" spans="1:4" x14ac:dyDescent="0.25">
      <c r="A63" s="18">
        <v>0.5</v>
      </c>
      <c r="B63" s="18">
        <f t="shared" si="1"/>
        <v>0.61707489999999998</v>
      </c>
      <c r="C63" s="18">
        <f t="shared" si="3"/>
        <v>1.5088115654723351</v>
      </c>
      <c r="D63" s="18">
        <v>0.61707489999999998</v>
      </c>
    </row>
    <row r="64" spans="1:4" x14ac:dyDescent="0.25">
      <c r="A64" s="18">
        <v>0.6</v>
      </c>
      <c r="B64" s="18">
        <f t="shared" si="1"/>
        <v>0.5485061</v>
      </c>
      <c r="C64" s="18">
        <f t="shared" si="3"/>
        <v>1.5483974006918138</v>
      </c>
      <c r="D64" s="18">
        <v>0.5485061</v>
      </c>
    </row>
    <row r="65" spans="1:4" x14ac:dyDescent="0.25">
      <c r="A65" s="18">
        <v>0.7</v>
      </c>
      <c r="B65" s="18">
        <f t="shared" si="1"/>
        <v>0.4839271</v>
      </c>
      <c r="C65" s="18">
        <f t="shared" si="3"/>
        <v>1.5890218270686536</v>
      </c>
      <c r="D65" s="18">
        <v>0.4839271</v>
      </c>
    </row>
    <row r="66" spans="1:4" x14ac:dyDescent="0.25">
      <c r="A66" s="18">
        <v>0.8</v>
      </c>
      <c r="B66" s="18">
        <f t="shared" si="1"/>
        <v>0.42371059999999999</v>
      </c>
      <c r="C66" s="18">
        <f t="shared" si="3"/>
        <v>1.6307120935313204</v>
      </c>
      <c r="D66" s="18">
        <v>0.42371059999999999</v>
      </c>
    </row>
    <row r="67" spans="1:4" x14ac:dyDescent="0.25">
      <c r="A67" s="18">
        <v>0.9</v>
      </c>
      <c r="B67" s="18">
        <f t="shared" si="1"/>
        <v>0.36812</v>
      </c>
      <c r="C67" s="18">
        <f t="shared" si="3"/>
        <v>1.6734961639229957</v>
      </c>
      <c r="D67" s="18">
        <v>0.36812</v>
      </c>
    </row>
    <row r="68" spans="1:4" x14ac:dyDescent="0.25">
      <c r="A68" s="18">
        <v>1</v>
      </c>
      <c r="B68" s="18">
        <f t="shared" si="1"/>
        <v>0.31731019999999999</v>
      </c>
      <c r="C68" s="18">
        <f t="shared" si="3"/>
        <v>1.7174027357583908</v>
      </c>
      <c r="D68" s="18">
        <v>0.31731019999999999</v>
      </c>
    </row>
    <row r="69" spans="1:4" x14ac:dyDescent="0.25">
      <c r="A69" s="18">
        <v>1.1000000000000001</v>
      </c>
      <c r="B69" s="18">
        <f t="shared" si="1"/>
        <v>0.27133180000000001</v>
      </c>
      <c r="C69" s="18">
        <f t="shared" si="3"/>
        <v>1.7624612594726699</v>
      </c>
      <c r="D69" s="18">
        <v>0.27133180000000001</v>
      </c>
    </row>
    <row r="70" spans="1:4" x14ac:dyDescent="0.25">
      <c r="A70" s="18">
        <v>1.2</v>
      </c>
      <c r="B70" s="18">
        <f t="shared" si="1"/>
        <v>0.23013900000000001</v>
      </c>
      <c r="C70" s="18">
        <f t="shared" si="3"/>
        <v>1.8087019581753994</v>
      </c>
      <c r="D70" s="18">
        <v>0.23013900000000001</v>
      </c>
    </row>
    <row r="71" spans="1:4" x14ac:dyDescent="0.25">
      <c r="A71" s="18">
        <v>1.3</v>
      </c>
      <c r="B71" s="18">
        <f t="shared" si="1"/>
        <v>0.19360069999999999</v>
      </c>
      <c r="C71" s="18">
        <f t="shared" si="3"/>
        <v>1.8561558479227689</v>
      </c>
      <c r="D71" s="18">
        <v>0.19360069999999999</v>
      </c>
    </row>
    <row r="72" spans="1:4" x14ac:dyDescent="0.25">
      <c r="A72" s="18">
        <v>1.4</v>
      </c>
      <c r="B72" s="18">
        <f t="shared" si="1"/>
        <v>0.16151299999999999</v>
      </c>
      <c r="C72" s="18">
        <f t="shared" si="3"/>
        <v>1.9048547585216817</v>
      </c>
      <c r="D72" s="18">
        <v>0.16151299999999999</v>
      </c>
    </row>
    <row r="73" spans="1:4" x14ac:dyDescent="0.25">
      <c r="A73" s="18">
        <v>1.5</v>
      </c>
      <c r="B73" s="18">
        <f t="shared" si="1"/>
        <v>0.13361410000000001</v>
      </c>
      <c r="C73" s="18">
        <f t="shared" si="3"/>
        <v>1.9548313548796727</v>
      </c>
      <c r="D73" s="18">
        <v>0.13361410000000001</v>
      </c>
    </row>
    <row r="74" spans="1:4" x14ac:dyDescent="0.25">
      <c r="A74" s="18">
        <v>1.6</v>
      </c>
      <c r="B74" s="18">
        <f t="shared" si="1"/>
        <v>0.10959820000000001</v>
      </c>
      <c r="C74" s="18">
        <f t="shared" si="3"/>
        <v>2.0061191589149714</v>
      </c>
      <c r="D74" s="18">
        <v>0.10959820000000001</v>
      </c>
    </row>
    <row r="75" spans="1:4" x14ac:dyDescent="0.25">
      <c r="A75" s="18">
        <v>1.7</v>
      </c>
      <c r="B75" s="18">
        <f t="shared" si="1"/>
        <v>8.9130600000000004E-2</v>
      </c>
      <c r="C75" s="18">
        <f t="shared" si="3"/>
        <v>2.0587525720414059</v>
      </c>
      <c r="D75" s="18">
        <v>8.9130600000000004E-2</v>
      </c>
    </row>
    <row r="76" spans="1:4" x14ac:dyDescent="0.25">
      <c r="A76" s="18">
        <v>1.8</v>
      </c>
      <c r="B76" s="18">
        <f t="shared" si="1"/>
        <v>7.1860300000000002E-2</v>
      </c>
      <c r="C76" s="18">
        <f t="shared" si="3"/>
        <v>2.1127668982432311</v>
      </c>
      <c r="D76" s="18">
        <v>7.1860300000000002E-2</v>
      </c>
    </row>
    <row r="77" spans="1:4" x14ac:dyDescent="0.25">
      <c r="A77" s="18">
        <v>1.9</v>
      </c>
      <c r="B77" s="18">
        <f t="shared" si="1"/>
        <v>5.7432700000000003E-2</v>
      </c>
      <c r="C77" s="18">
        <f t="shared" si="3"/>
        <v>2.1681983677553593</v>
      </c>
      <c r="D77" s="18">
        <v>5.7432700000000003E-2</v>
      </c>
    </row>
    <row r="78" spans="1:4" x14ac:dyDescent="0.25">
      <c r="A78" s="18">
        <v>2</v>
      </c>
      <c r="B78" s="18">
        <f t="shared" si="1"/>
        <v>4.5499900000000003E-2</v>
      </c>
      <c r="C78" s="18">
        <f t="shared" si="3"/>
        <v>2.2250841613648729</v>
      </c>
      <c r="D78" s="18">
        <v>4.5499900000000003E-2</v>
      </c>
    </row>
    <row r="79" spans="1:4" x14ac:dyDescent="0.25">
      <c r="A79" s="18">
        <v>2.1</v>
      </c>
      <c r="B79" s="18">
        <f t="shared" si="1"/>
        <v>3.5728500000000003E-2</v>
      </c>
      <c r="C79" s="18">
        <f t="shared" si="3"/>
        <v>2.2834624353501258</v>
      </c>
      <c r="D79" s="18">
        <v>3.5728500000000003E-2</v>
      </c>
    </row>
    <row r="80" spans="1:4" x14ac:dyDescent="0.25">
      <c r="A80" s="18">
        <v>2.2000000000000002</v>
      </c>
      <c r="B80" s="18">
        <f t="shared" si="1"/>
        <v>2.7806500000000001E-2</v>
      </c>
      <c r="C80" s="18">
        <f t="shared" si="3"/>
        <v>2.3433723470741539</v>
      </c>
      <c r="D80" s="18">
        <v>2.7806500000000001E-2</v>
      </c>
    </row>
    <row r="81" spans="1:4" x14ac:dyDescent="0.25">
      <c r="A81" s="18">
        <v>2.2999999999999998</v>
      </c>
      <c r="B81" s="18">
        <f t="shared" si="1"/>
        <v>2.14478E-2</v>
      </c>
      <c r="C81" s="18">
        <f t="shared" si="3"/>
        <v>2.4048540812495678</v>
      </c>
      <c r="D81" s="18">
        <v>2.14478E-2</v>
      </c>
    </row>
    <row r="82" spans="1:4" x14ac:dyDescent="0.25">
      <c r="A82" s="18">
        <v>2.4</v>
      </c>
      <c r="B82" s="18">
        <f t="shared" si="1"/>
        <v>1.6394700000000002E-2</v>
      </c>
      <c r="C82" s="18">
        <f t="shared" si="3"/>
        <v>2.4679488768925442</v>
      </c>
      <c r="D82" s="18">
        <v>1.6394700000000002E-2</v>
      </c>
    </row>
    <row r="83" spans="1:4" x14ac:dyDescent="0.25">
      <c r="A83" s="18">
        <v>2.5</v>
      </c>
      <c r="B83" s="18">
        <f t="shared" si="1"/>
        <v>1.24189E-2</v>
      </c>
      <c r="C83" s="18">
        <f t="shared" si="3"/>
        <v>2.5326990549839898</v>
      </c>
      <c r="D83" s="18">
        <v>1.24189E-2</v>
      </c>
    </row>
    <row r="84" spans="1:4" x14ac:dyDescent="0.25">
      <c r="A84" s="18">
        <v>2.6</v>
      </c>
      <c r="B84" s="18">
        <f t="shared" si="1"/>
        <v>9.3220000000000004E-3</v>
      </c>
      <c r="C84" s="18">
        <f t="shared" si="3"/>
        <v>2.5991480468564374</v>
      </c>
      <c r="D84" s="18">
        <v>9.3220000000000004E-3</v>
      </c>
    </row>
    <row r="85" spans="1:4" x14ac:dyDescent="0.25">
      <c r="A85" s="18">
        <v>2.7</v>
      </c>
      <c r="B85" s="18">
        <f t="shared" si="1"/>
        <v>6.9335000000000004E-3</v>
      </c>
      <c r="C85" s="18">
        <f t="shared" si="3"/>
        <v>2.6673404233257147</v>
      </c>
      <c r="D85" s="18">
        <v>6.9335000000000004E-3</v>
      </c>
    </row>
    <row r="86" spans="1:4" x14ac:dyDescent="0.25">
      <c r="A86" s="18">
        <v>2.8</v>
      </c>
      <c r="B86" s="18">
        <f t="shared" si="1"/>
        <v>5.1098999999999997E-3</v>
      </c>
      <c r="C86" s="18">
        <f t="shared" si="3"/>
        <v>2.7373219245869223</v>
      </c>
      <c r="D86" s="18">
        <v>5.1098999999999997E-3</v>
      </c>
    </row>
    <row r="87" spans="1:4" x14ac:dyDescent="0.25">
      <c r="A87" s="18">
        <v>2.9</v>
      </c>
      <c r="B87" s="18">
        <f t="shared" si="1"/>
        <v>3.7312000000000001E-3</v>
      </c>
      <c r="C87" s="18">
        <f t="shared" si="3"/>
        <v>2.8091394908947751</v>
      </c>
      <c r="D87" s="18">
        <v>3.7312000000000001E-3</v>
      </c>
    </row>
  </sheetData>
  <mergeCells count="62">
    <mergeCell ref="P31:R31"/>
    <mergeCell ref="U31:V31"/>
    <mergeCell ref="P32:R32"/>
    <mergeCell ref="U32:V32"/>
    <mergeCell ref="P28:R28"/>
    <mergeCell ref="U28:V28"/>
    <mergeCell ref="X28:Y28"/>
    <mergeCell ref="P29:S29"/>
    <mergeCell ref="U29:V29"/>
    <mergeCell ref="X29:Y29"/>
    <mergeCell ref="AG24:AI24"/>
    <mergeCell ref="P26:Q26"/>
    <mergeCell ref="R26:T26"/>
    <mergeCell ref="P27:R27"/>
    <mergeCell ref="U27:V27"/>
    <mergeCell ref="X27:Y27"/>
    <mergeCell ref="J23:L23"/>
    <mergeCell ref="M23:N23"/>
    <mergeCell ref="P23:R23"/>
    <mergeCell ref="U23:V23"/>
    <mergeCell ref="J24:L24"/>
    <mergeCell ref="M24:N24"/>
    <mergeCell ref="P24:R24"/>
    <mergeCell ref="U24:V24"/>
    <mergeCell ref="P20:R20"/>
    <mergeCell ref="U20:V20"/>
    <mergeCell ref="X20:Y20"/>
    <mergeCell ref="AG20:AI20"/>
    <mergeCell ref="P21:R21"/>
    <mergeCell ref="U21:V21"/>
    <mergeCell ref="X21:Y21"/>
    <mergeCell ref="AG21:AI21"/>
    <mergeCell ref="X19:Y19"/>
    <mergeCell ref="M15:N15"/>
    <mergeCell ref="Q15:R15"/>
    <mergeCell ref="U15:V15"/>
    <mergeCell ref="Y15:Z15"/>
    <mergeCell ref="M16:N16"/>
    <mergeCell ref="Q16:R16"/>
    <mergeCell ref="U16:V16"/>
    <mergeCell ref="Y16:Z16"/>
    <mergeCell ref="I18:N18"/>
    <mergeCell ref="P18:Q18"/>
    <mergeCell ref="R18:T18"/>
    <mergeCell ref="P19:R19"/>
    <mergeCell ref="U19:V19"/>
    <mergeCell ref="M10:N10"/>
    <mergeCell ref="Q10:R10"/>
    <mergeCell ref="U10:V10"/>
    <mergeCell ref="Y10:Z10"/>
    <mergeCell ref="M11:N11"/>
    <mergeCell ref="Q11:R11"/>
    <mergeCell ref="U11:V11"/>
    <mergeCell ref="Y11:Z11"/>
    <mergeCell ref="M5:N5"/>
    <mergeCell ref="Q5:R5"/>
    <mergeCell ref="U5:V5"/>
    <mergeCell ref="Y5:Z5"/>
    <mergeCell ref="M6:N6"/>
    <mergeCell ref="Q6:R6"/>
    <mergeCell ref="U6:V6"/>
    <mergeCell ref="Y6:Z6"/>
  </mergeCells>
  <dataValidations count="2">
    <dataValidation type="custom" allowBlank="1" showInputMessage="1" showErrorMessage="1" errorTitle="Invalid Entry" error="Please enter a whole number_x000a_greater than zero and at least _x000a_as great as the number of exposed cases" promptTitle="ENTER:" prompt="Number of Unexposed People at Risk" sqref="U14 JQ14 TM14 ADI14 ANE14 AXA14 BGW14 BQS14 CAO14 CKK14 CUG14 DEC14 DNY14 DXU14 EHQ14 ERM14 FBI14 FLE14 FVA14 GEW14 GOS14 GYO14 HIK14 HSG14 ICC14 ILY14 IVU14 JFQ14 JPM14 JZI14 KJE14 KTA14 LCW14 LMS14 LWO14 MGK14 MQG14 NAC14 NJY14 NTU14 ODQ14 ONM14 OXI14 PHE14 PRA14 QAW14 QKS14 QUO14 REK14 ROG14 RYC14 SHY14 SRU14 TBQ14 TLM14 TVI14 UFE14 UPA14 UYW14 VIS14 VSO14 WCK14 WMG14 WWC14 U65550 JQ65550 TM65550 ADI65550 ANE65550 AXA65550 BGW65550 BQS65550 CAO65550 CKK65550 CUG65550 DEC65550 DNY65550 DXU65550 EHQ65550 ERM65550 FBI65550 FLE65550 FVA65550 GEW65550 GOS65550 GYO65550 HIK65550 HSG65550 ICC65550 ILY65550 IVU65550 JFQ65550 JPM65550 JZI65550 KJE65550 KTA65550 LCW65550 LMS65550 LWO65550 MGK65550 MQG65550 NAC65550 NJY65550 NTU65550 ODQ65550 ONM65550 OXI65550 PHE65550 PRA65550 QAW65550 QKS65550 QUO65550 REK65550 ROG65550 RYC65550 SHY65550 SRU65550 TBQ65550 TLM65550 TVI65550 UFE65550 UPA65550 UYW65550 VIS65550 VSO65550 WCK65550 WMG65550 WWC65550 U131086 JQ131086 TM131086 ADI131086 ANE131086 AXA131086 BGW131086 BQS131086 CAO131086 CKK131086 CUG131086 DEC131086 DNY131086 DXU131086 EHQ131086 ERM131086 FBI131086 FLE131086 FVA131086 GEW131086 GOS131086 GYO131086 HIK131086 HSG131086 ICC131086 ILY131086 IVU131086 JFQ131086 JPM131086 JZI131086 KJE131086 KTA131086 LCW131086 LMS131086 LWO131086 MGK131086 MQG131086 NAC131086 NJY131086 NTU131086 ODQ131086 ONM131086 OXI131086 PHE131086 PRA131086 QAW131086 QKS131086 QUO131086 REK131086 ROG131086 RYC131086 SHY131086 SRU131086 TBQ131086 TLM131086 TVI131086 UFE131086 UPA131086 UYW131086 VIS131086 VSO131086 WCK131086 WMG131086 WWC131086 U196622 JQ196622 TM196622 ADI196622 ANE196622 AXA196622 BGW196622 BQS196622 CAO196622 CKK196622 CUG196622 DEC196622 DNY196622 DXU196622 EHQ196622 ERM196622 FBI196622 FLE196622 FVA196622 GEW196622 GOS196622 GYO196622 HIK196622 HSG196622 ICC196622 ILY196622 IVU196622 JFQ196622 JPM196622 JZI196622 KJE196622 KTA196622 LCW196622 LMS196622 LWO196622 MGK196622 MQG196622 NAC196622 NJY196622 NTU196622 ODQ196622 ONM196622 OXI196622 PHE196622 PRA196622 QAW196622 QKS196622 QUO196622 REK196622 ROG196622 RYC196622 SHY196622 SRU196622 TBQ196622 TLM196622 TVI196622 UFE196622 UPA196622 UYW196622 VIS196622 VSO196622 WCK196622 WMG196622 WWC196622 U262158 JQ262158 TM262158 ADI262158 ANE262158 AXA262158 BGW262158 BQS262158 CAO262158 CKK262158 CUG262158 DEC262158 DNY262158 DXU262158 EHQ262158 ERM262158 FBI262158 FLE262158 FVA262158 GEW262158 GOS262158 GYO262158 HIK262158 HSG262158 ICC262158 ILY262158 IVU262158 JFQ262158 JPM262158 JZI262158 KJE262158 KTA262158 LCW262158 LMS262158 LWO262158 MGK262158 MQG262158 NAC262158 NJY262158 NTU262158 ODQ262158 ONM262158 OXI262158 PHE262158 PRA262158 QAW262158 QKS262158 QUO262158 REK262158 ROG262158 RYC262158 SHY262158 SRU262158 TBQ262158 TLM262158 TVI262158 UFE262158 UPA262158 UYW262158 VIS262158 VSO262158 WCK262158 WMG262158 WWC262158 U327694 JQ327694 TM327694 ADI327694 ANE327694 AXA327694 BGW327694 BQS327694 CAO327694 CKK327694 CUG327694 DEC327694 DNY327694 DXU327694 EHQ327694 ERM327694 FBI327694 FLE327694 FVA327694 GEW327694 GOS327694 GYO327694 HIK327694 HSG327694 ICC327694 ILY327694 IVU327694 JFQ327694 JPM327694 JZI327694 KJE327694 KTA327694 LCW327694 LMS327694 LWO327694 MGK327694 MQG327694 NAC327694 NJY327694 NTU327694 ODQ327694 ONM327694 OXI327694 PHE327694 PRA327694 QAW327694 QKS327694 QUO327694 REK327694 ROG327694 RYC327694 SHY327694 SRU327694 TBQ327694 TLM327694 TVI327694 UFE327694 UPA327694 UYW327694 VIS327694 VSO327694 WCK327694 WMG327694 WWC327694 U393230 JQ393230 TM393230 ADI393230 ANE393230 AXA393230 BGW393230 BQS393230 CAO393230 CKK393230 CUG393230 DEC393230 DNY393230 DXU393230 EHQ393230 ERM393230 FBI393230 FLE393230 FVA393230 GEW393230 GOS393230 GYO393230 HIK393230 HSG393230 ICC393230 ILY393230 IVU393230 JFQ393230 JPM393230 JZI393230 KJE393230 KTA393230 LCW393230 LMS393230 LWO393230 MGK393230 MQG393230 NAC393230 NJY393230 NTU393230 ODQ393230 ONM393230 OXI393230 PHE393230 PRA393230 QAW393230 QKS393230 QUO393230 REK393230 ROG393230 RYC393230 SHY393230 SRU393230 TBQ393230 TLM393230 TVI393230 UFE393230 UPA393230 UYW393230 VIS393230 VSO393230 WCK393230 WMG393230 WWC393230 U458766 JQ458766 TM458766 ADI458766 ANE458766 AXA458766 BGW458766 BQS458766 CAO458766 CKK458766 CUG458766 DEC458766 DNY458766 DXU458766 EHQ458766 ERM458766 FBI458766 FLE458766 FVA458766 GEW458766 GOS458766 GYO458766 HIK458766 HSG458766 ICC458766 ILY458766 IVU458766 JFQ458766 JPM458766 JZI458766 KJE458766 KTA458766 LCW458766 LMS458766 LWO458766 MGK458766 MQG458766 NAC458766 NJY458766 NTU458766 ODQ458766 ONM458766 OXI458766 PHE458766 PRA458766 QAW458766 QKS458766 QUO458766 REK458766 ROG458766 RYC458766 SHY458766 SRU458766 TBQ458766 TLM458766 TVI458766 UFE458766 UPA458766 UYW458766 VIS458766 VSO458766 WCK458766 WMG458766 WWC458766 U524302 JQ524302 TM524302 ADI524302 ANE524302 AXA524302 BGW524302 BQS524302 CAO524302 CKK524302 CUG524302 DEC524302 DNY524302 DXU524302 EHQ524302 ERM524302 FBI524302 FLE524302 FVA524302 GEW524302 GOS524302 GYO524302 HIK524302 HSG524302 ICC524302 ILY524302 IVU524302 JFQ524302 JPM524302 JZI524302 KJE524302 KTA524302 LCW524302 LMS524302 LWO524302 MGK524302 MQG524302 NAC524302 NJY524302 NTU524302 ODQ524302 ONM524302 OXI524302 PHE524302 PRA524302 QAW524302 QKS524302 QUO524302 REK524302 ROG524302 RYC524302 SHY524302 SRU524302 TBQ524302 TLM524302 TVI524302 UFE524302 UPA524302 UYW524302 VIS524302 VSO524302 WCK524302 WMG524302 WWC524302 U589838 JQ589838 TM589838 ADI589838 ANE589838 AXA589838 BGW589838 BQS589838 CAO589838 CKK589838 CUG589838 DEC589838 DNY589838 DXU589838 EHQ589838 ERM589838 FBI589838 FLE589838 FVA589838 GEW589838 GOS589838 GYO589838 HIK589838 HSG589838 ICC589838 ILY589838 IVU589838 JFQ589838 JPM589838 JZI589838 KJE589838 KTA589838 LCW589838 LMS589838 LWO589838 MGK589838 MQG589838 NAC589838 NJY589838 NTU589838 ODQ589838 ONM589838 OXI589838 PHE589838 PRA589838 QAW589838 QKS589838 QUO589838 REK589838 ROG589838 RYC589838 SHY589838 SRU589838 TBQ589838 TLM589838 TVI589838 UFE589838 UPA589838 UYW589838 VIS589838 VSO589838 WCK589838 WMG589838 WWC589838 U655374 JQ655374 TM655374 ADI655374 ANE655374 AXA655374 BGW655374 BQS655374 CAO655374 CKK655374 CUG655374 DEC655374 DNY655374 DXU655374 EHQ655374 ERM655374 FBI655374 FLE655374 FVA655374 GEW655374 GOS655374 GYO655374 HIK655374 HSG655374 ICC655374 ILY655374 IVU655374 JFQ655374 JPM655374 JZI655374 KJE655374 KTA655374 LCW655374 LMS655374 LWO655374 MGK655374 MQG655374 NAC655374 NJY655374 NTU655374 ODQ655374 ONM655374 OXI655374 PHE655374 PRA655374 QAW655374 QKS655374 QUO655374 REK655374 ROG655374 RYC655374 SHY655374 SRU655374 TBQ655374 TLM655374 TVI655374 UFE655374 UPA655374 UYW655374 VIS655374 VSO655374 WCK655374 WMG655374 WWC655374 U720910 JQ720910 TM720910 ADI720910 ANE720910 AXA720910 BGW720910 BQS720910 CAO720910 CKK720910 CUG720910 DEC720910 DNY720910 DXU720910 EHQ720910 ERM720910 FBI720910 FLE720910 FVA720910 GEW720910 GOS720910 GYO720910 HIK720910 HSG720910 ICC720910 ILY720910 IVU720910 JFQ720910 JPM720910 JZI720910 KJE720910 KTA720910 LCW720910 LMS720910 LWO720910 MGK720910 MQG720910 NAC720910 NJY720910 NTU720910 ODQ720910 ONM720910 OXI720910 PHE720910 PRA720910 QAW720910 QKS720910 QUO720910 REK720910 ROG720910 RYC720910 SHY720910 SRU720910 TBQ720910 TLM720910 TVI720910 UFE720910 UPA720910 UYW720910 VIS720910 VSO720910 WCK720910 WMG720910 WWC720910 U786446 JQ786446 TM786446 ADI786446 ANE786446 AXA786446 BGW786446 BQS786446 CAO786446 CKK786446 CUG786446 DEC786446 DNY786446 DXU786446 EHQ786446 ERM786446 FBI786446 FLE786446 FVA786446 GEW786446 GOS786446 GYO786446 HIK786446 HSG786446 ICC786446 ILY786446 IVU786446 JFQ786446 JPM786446 JZI786446 KJE786446 KTA786446 LCW786446 LMS786446 LWO786446 MGK786446 MQG786446 NAC786446 NJY786446 NTU786446 ODQ786446 ONM786446 OXI786446 PHE786446 PRA786446 QAW786446 QKS786446 QUO786446 REK786446 ROG786446 RYC786446 SHY786446 SRU786446 TBQ786446 TLM786446 TVI786446 UFE786446 UPA786446 UYW786446 VIS786446 VSO786446 WCK786446 WMG786446 WWC786446 U851982 JQ851982 TM851982 ADI851982 ANE851982 AXA851982 BGW851982 BQS851982 CAO851982 CKK851982 CUG851982 DEC851982 DNY851982 DXU851982 EHQ851982 ERM851982 FBI851982 FLE851982 FVA851982 GEW851982 GOS851982 GYO851982 HIK851982 HSG851982 ICC851982 ILY851982 IVU851982 JFQ851982 JPM851982 JZI851982 KJE851982 KTA851982 LCW851982 LMS851982 LWO851982 MGK851982 MQG851982 NAC851982 NJY851982 NTU851982 ODQ851982 ONM851982 OXI851982 PHE851982 PRA851982 QAW851982 QKS851982 QUO851982 REK851982 ROG851982 RYC851982 SHY851982 SRU851982 TBQ851982 TLM851982 TVI851982 UFE851982 UPA851982 UYW851982 VIS851982 VSO851982 WCK851982 WMG851982 WWC851982 U917518 JQ917518 TM917518 ADI917518 ANE917518 AXA917518 BGW917518 BQS917518 CAO917518 CKK917518 CUG917518 DEC917518 DNY917518 DXU917518 EHQ917518 ERM917518 FBI917518 FLE917518 FVA917518 GEW917518 GOS917518 GYO917518 HIK917518 HSG917518 ICC917518 ILY917518 IVU917518 JFQ917518 JPM917518 JZI917518 KJE917518 KTA917518 LCW917518 LMS917518 LWO917518 MGK917518 MQG917518 NAC917518 NJY917518 NTU917518 ODQ917518 ONM917518 OXI917518 PHE917518 PRA917518 QAW917518 QKS917518 QUO917518 REK917518 ROG917518 RYC917518 SHY917518 SRU917518 TBQ917518 TLM917518 TVI917518 UFE917518 UPA917518 UYW917518 VIS917518 VSO917518 WCK917518 WMG917518 WWC917518 U983054 JQ983054 TM983054 ADI983054 ANE983054 AXA983054 BGW983054 BQS983054 CAO983054 CKK983054 CUG983054 DEC983054 DNY983054 DXU983054 EHQ983054 ERM983054 FBI983054 FLE983054 FVA983054 GEW983054 GOS983054 GYO983054 HIK983054 HSG983054 ICC983054 ILY983054 IVU983054 JFQ983054 JPM983054 JZI983054 KJE983054 KTA983054 LCW983054 LMS983054 LWO983054 MGK983054 MQG983054 NAC983054 NJY983054 NTU983054 ODQ983054 ONM983054 OXI983054 PHE983054 PRA983054 QAW983054 QKS983054 QUO983054 REK983054 ROG983054 RYC983054 SHY983054 SRU983054 TBQ983054 TLM983054 TVI983054 UFE983054 UPA983054 UYW983054 VIS983054 VSO983054 WCK983054 WMG983054 WWC983054 U4 JQ4 TM4 ADI4 ANE4 AXA4 BGW4 BQS4 CAO4 CKK4 CUG4 DEC4 DNY4 DXU4 EHQ4 ERM4 FBI4 FLE4 FVA4 GEW4 GOS4 GYO4 HIK4 HSG4 ICC4 ILY4 IVU4 JFQ4 JPM4 JZI4 KJE4 KTA4 LCW4 LMS4 LWO4 MGK4 MQG4 NAC4 NJY4 NTU4 ODQ4 ONM4 OXI4 PHE4 PRA4 QAW4 QKS4 QUO4 REK4 ROG4 RYC4 SHY4 SRU4 TBQ4 TLM4 TVI4 UFE4 UPA4 UYW4 VIS4 VSO4 WCK4 WMG4 WWC4 U65540 JQ65540 TM65540 ADI65540 ANE65540 AXA65540 BGW65540 BQS65540 CAO65540 CKK65540 CUG65540 DEC65540 DNY65540 DXU65540 EHQ65540 ERM65540 FBI65540 FLE65540 FVA65540 GEW65540 GOS65540 GYO65540 HIK65540 HSG65540 ICC65540 ILY65540 IVU65540 JFQ65540 JPM65540 JZI65540 KJE65540 KTA65540 LCW65540 LMS65540 LWO65540 MGK65540 MQG65540 NAC65540 NJY65540 NTU65540 ODQ65540 ONM65540 OXI65540 PHE65540 PRA65540 QAW65540 QKS65540 QUO65540 REK65540 ROG65540 RYC65540 SHY65540 SRU65540 TBQ65540 TLM65540 TVI65540 UFE65540 UPA65540 UYW65540 VIS65540 VSO65540 WCK65540 WMG65540 WWC65540 U131076 JQ131076 TM131076 ADI131076 ANE131076 AXA131076 BGW131076 BQS131076 CAO131076 CKK131076 CUG131076 DEC131076 DNY131076 DXU131076 EHQ131076 ERM131076 FBI131076 FLE131076 FVA131076 GEW131076 GOS131076 GYO131076 HIK131076 HSG131076 ICC131076 ILY131076 IVU131076 JFQ131076 JPM131076 JZI131076 KJE131076 KTA131076 LCW131076 LMS131076 LWO131076 MGK131076 MQG131076 NAC131076 NJY131076 NTU131076 ODQ131076 ONM131076 OXI131076 PHE131076 PRA131076 QAW131076 QKS131076 QUO131076 REK131076 ROG131076 RYC131076 SHY131076 SRU131076 TBQ131076 TLM131076 TVI131076 UFE131076 UPA131076 UYW131076 VIS131076 VSO131076 WCK131076 WMG131076 WWC131076 U196612 JQ196612 TM196612 ADI196612 ANE196612 AXA196612 BGW196612 BQS196612 CAO196612 CKK196612 CUG196612 DEC196612 DNY196612 DXU196612 EHQ196612 ERM196612 FBI196612 FLE196612 FVA196612 GEW196612 GOS196612 GYO196612 HIK196612 HSG196612 ICC196612 ILY196612 IVU196612 JFQ196612 JPM196612 JZI196612 KJE196612 KTA196612 LCW196612 LMS196612 LWO196612 MGK196612 MQG196612 NAC196612 NJY196612 NTU196612 ODQ196612 ONM196612 OXI196612 PHE196612 PRA196612 QAW196612 QKS196612 QUO196612 REK196612 ROG196612 RYC196612 SHY196612 SRU196612 TBQ196612 TLM196612 TVI196612 UFE196612 UPA196612 UYW196612 VIS196612 VSO196612 WCK196612 WMG196612 WWC196612 U262148 JQ262148 TM262148 ADI262148 ANE262148 AXA262148 BGW262148 BQS262148 CAO262148 CKK262148 CUG262148 DEC262148 DNY262148 DXU262148 EHQ262148 ERM262148 FBI262148 FLE262148 FVA262148 GEW262148 GOS262148 GYO262148 HIK262148 HSG262148 ICC262148 ILY262148 IVU262148 JFQ262148 JPM262148 JZI262148 KJE262148 KTA262148 LCW262148 LMS262148 LWO262148 MGK262148 MQG262148 NAC262148 NJY262148 NTU262148 ODQ262148 ONM262148 OXI262148 PHE262148 PRA262148 QAW262148 QKS262148 QUO262148 REK262148 ROG262148 RYC262148 SHY262148 SRU262148 TBQ262148 TLM262148 TVI262148 UFE262148 UPA262148 UYW262148 VIS262148 VSO262148 WCK262148 WMG262148 WWC262148 U327684 JQ327684 TM327684 ADI327684 ANE327684 AXA327684 BGW327684 BQS327684 CAO327684 CKK327684 CUG327684 DEC327684 DNY327684 DXU327684 EHQ327684 ERM327684 FBI327684 FLE327684 FVA327684 GEW327684 GOS327684 GYO327684 HIK327684 HSG327684 ICC327684 ILY327684 IVU327684 JFQ327684 JPM327684 JZI327684 KJE327684 KTA327684 LCW327684 LMS327684 LWO327684 MGK327684 MQG327684 NAC327684 NJY327684 NTU327684 ODQ327684 ONM327684 OXI327684 PHE327684 PRA327684 QAW327684 QKS327684 QUO327684 REK327684 ROG327684 RYC327684 SHY327684 SRU327684 TBQ327684 TLM327684 TVI327684 UFE327684 UPA327684 UYW327684 VIS327684 VSO327684 WCK327684 WMG327684 WWC327684 U393220 JQ393220 TM393220 ADI393220 ANE393220 AXA393220 BGW393220 BQS393220 CAO393220 CKK393220 CUG393220 DEC393220 DNY393220 DXU393220 EHQ393220 ERM393220 FBI393220 FLE393220 FVA393220 GEW393220 GOS393220 GYO393220 HIK393220 HSG393220 ICC393220 ILY393220 IVU393220 JFQ393220 JPM393220 JZI393220 KJE393220 KTA393220 LCW393220 LMS393220 LWO393220 MGK393220 MQG393220 NAC393220 NJY393220 NTU393220 ODQ393220 ONM393220 OXI393220 PHE393220 PRA393220 QAW393220 QKS393220 QUO393220 REK393220 ROG393220 RYC393220 SHY393220 SRU393220 TBQ393220 TLM393220 TVI393220 UFE393220 UPA393220 UYW393220 VIS393220 VSO393220 WCK393220 WMG393220 WWC393220 U458756 JQ458756 TM458756 ADI458756 ANE458756 AXA458756 BGW458756 BQS458756 CAO458756 CKK458756 CUG458756 DEC458756 DNY458756 DXU458756 EHQ458756 ERM458756 FBI458756 FLE458756 FVA458756 GEW458756 GOS458756 GYO458756 HIK458756 HSG458756 ICC458756 ILY458756 IVU458756 JFQ458756 JPM458756 JZI458756 KJE458756 KTA458756 LCW458756 LMS458756 LWO458756 MGK458756 MQG458756 NAC458756 NJY458756 NTU458756 ODQ458756 ONM458756 OXI458756 PHE458756 PRA458756 QAW458756 QKS458756 QUO458756 REK458756 ROG458756 RYC458756 SHY458756 SRU458756 TBQ458756 TLM458756 TVI458756 UFE458756 UPA458756 UYW458756 VIS458756 VSO458756 WCK458756 WMG458756 WWC458756 U524292 JQ524292 TM524292 ADI524292 ANE524292 AXA524292 BGW524292 BQS524292 CAO524292 CKK524292 CUG524292 DEC524292 DNY524292 DXU524292 EHQ524292 ERM524292 FBI524292 FLE524292 FVA524292 GEW524292 GOS524292 GYO524292 HIK524292 HSG524292 ICC524292 ILY524292 IVU524292 JFQ524292 JPM524292 JZI524292 KJE524292 KTA524292 LCW524292 LMS524292 LWO524292 MGK524292 MQG524292 NAC524292 NJY524292 NTU524292 ODQ524292 ONM524292 OXI524292 PHE524292 PRA524292 QAW524292 QKS524292 QUO524292 REK524292 ROG524292 RYC524292 SHY524292 SRU524292 TBQ524292 TLM524292 TVI524292 UFE524292 UPA524292 UYW524292 VIS524292 VSO524292 WCK524292 WMG524292 WWC524292 U589828 JQ589828 TM589828 ADI589828 ANE589828 AXA589828 BGW589828 BQS589828 CAO589828 CKK589828 CUG589828 DEC589828 DNY589828 DXU589828 EHQ589828 ERM589828 FBI589828 FLE589828 FVA589828 GEW589828 GOS589828 GYO589828 HIK589828 HSG589828 ICC589828 ILY589828 IVU589828 JFQ589828 JPM589828 JZI589828 KJE589828 KTA589828 LCW589828 LMS589828 LWO589828 MGK589828 MQG589828 NAC589828 NJY589828 NTU589828 ODQ589828 ONM589828 OXI589828 PHE589828 PRA589828 QAW589828 QKS589828 QUO589828 REK589828 ROG589828 RYC589828 SHY589828 SRU589828 TBQ589828 TLM589828 TVI589828 UFE589828 UPA589828 UYW589828 VIS589828 VSO589828 WCK589828 WMG589828 WWC589828 U655364 JQ655364 TM655364 ADI655364 ANE655364 AXA655364 BGW655364 BQS655364 CAO655364 CKK655364 CUG655364 DEC655364 DNY655364 DXU655364 EHQ655364 ERM655364 FBI655364 FLE655364 FVA655364 GEW655364 GOS655364 GYO655364 HIK655364 HSG655364 ICC655364 ILY655364 IVU655364 JFQ655364 JPM655364 JZI655364 KJE655364 KTA655364 LCW655364 LMS655364 LWO655364 MGK655364 MQG655364 NAC655364 NJY655364 NTU655364 ODQ655364 ONM655364 OXI655364 PHE655364 PRA655364 QAW655364 QKS655364 QUO655364 REK655364 ROG655364 RYC655364 SHY655364 SRU655364 TBQ655364 TLM655364 TVI655364 UFE655364 UPA655364 UYW655364 VIS655364 VSO655364 WCK655364 WMG655364 WWC655364 U720900 JQ720900 TM720900 ADI720900 ANE720900 AXA720900 BGW720900 BQS720900 CAO720900 CKK720900 CUG720900 DEC720900 DNY720900 DXU720900 EHQ720900 ERM720900 FBI720900 FLE720900 FVA720900 GEW720900 GOS720900 GYO720900 HIK720900 HSG720900 ICC720900 ILY720900 IVU720900 JFQ720900 JPM720900 JZI720900 KJE720900 KTA720900 LCW720900 LMS720900 LWO720900 MGK720900 MQG720900 NAC720900 NJY720900 NTU720900 ODQ720900 ONM720900 OXI720900 PHE720900 PRA720900 QAW720900 QKS720900 QUO720900 REK720900 ROG720900 RYC720900 SHY720900 SRU720900 TBQ720900 TLM720900 TVI720900 UFE720900 UPA720900 UYW720900 VIS720900 VSO720900 WCK720900 WMG720900 WWC720900 U786436 JQ786436 TM786436 ADI786436 ANE786436 AXA786436 BGW786436 BQS786436 CAO786436 CKK786436 CUG786436 DEC786436 DNY786436 DXU786436 EHQ786436 ERM786436 FBI786436 FLE786436 FVA786436 GEW786436 GOS786436 GYO786436 HIK786436 HSG786436 ICC786436 ILY786436 IVU786436 JFQ786436 JPM786436 JZI786436 KJE786436 KTA786436 LCW786436 LMS786436 LWO786436 MGK786436 MQG786436 NAC786436 NJY786436 NTU786436 ODQ786436 ONM786436 OXI786436 PHE786436 PRA786436 QAW786436 QKS786436 QUO786436 REK786436 ROG786436 RYC786436 SHY786436 SRU786436 TBQ786436 TLM786436 TVI786436 UFE786436 UPA786436 UYW786436 VIS786436 VSO786436 WCK786436 WMG786436 WWC786436 U851972 JQ851972 TM851972 ADI851972 ANE851972 AXA851972 BGW851972 BQS851972 CAO851972 CKK851972 CUG851972 DEC851972 DNY851972 DXU851972 EHQ851972 ERM851972 FBI851972 FLE851972 FVA851972 GEW851972 GOS851972 GYO851972 HIK851972 HSG851972 ICC851972 ILY851972 IVU851972 JFQ851972 JPM851972 JZI851972 KJE851972 KTA851972 LCW851972 LMS851972 LWO851972 MGK851972 MQG851972 NAC851972 NJY851972 NTU851972 ODQ851972 ONM851972 OXI851972 PHE851972 PRA851972 QAW851972 QKS851972 QUO851972 REK851972 ROG851972 RYC851972 SHY851972 SRU851972 TBQ851972 TLM851972 TVI851972 UFE851972 UPA851972 UYW851972 VIS851972 VSO851972 WCK851972 WMG851972 WWC851972 U917508 JQ917508 TM917508 ADI917508 ANE917508 AXA917508 BGW917508 BQS917508 CAO917508 CKK917508 CUG917508 DEC917508 DNY917508 DXU917508 EHQ917508 ERM917508 FBI917508 FLE917508 FVA917508 GEW917508 GOS917508 GYO917508 HIK917508 HSG917508 ICC917508 ILY917508 IVU917508 JFQ917508 JPM917508 JZI917508 KJE917508 KTA917508 LCW917508 LMS917508 LWO917508 MGK917508 MQG917508 NAC917508 NJY917508 NTU917508 ODQ917508 ONM917508 OXI917508 PHE917508 PRA917508 QAW917508 QKS917508 QUO917508 REK917508 ROG917508 RYC917508 SHY917508 SRU917508 TBQ917508 TLM917508 TVI917508 UFE917508 UPA917508 UYW917508 VIS917508 VSO917508 WCK917508 WMG917508 WWC917508 U983044 JQ983044 TM983044 ADI983044 ANE983044 AXA983044 BGW983044 BQS983044 CAO983044 CKK983044 CUG983044 DEC983044 DNY983044 DXU983044 EHQ983044 ERM983044 FBI983044 FLE983044 FVA983044 GEW983044 GOS983044 GYO983044 HIK983044 HSG983044 ICC983044 ILY983044 IVU983044 JFQ983044 JPM983044 JZI983044 KJE983044 KTA983044 LCW983044 LMS983044 LWO983044 MGK983044 MQG983044 NAC983044 NJY983044 NTU983044 ODQ983044 ONM983044 OXI983044 PHE983044 PRA983044 QAW983044 QKS983044 QUO983044 REK983044 ROG983044 RYC983044 SHY983044 SRU983044 TBQ983044 TLM983044 TVI983044 UFE983044 UPA983044 UYW983044 VIS983044 VSO983044 WCK983044 WMG983044 WWC983044 Y9 JU9 TQ9 ADM9 ANI9 AXE9 BHA9 BQW9 CAS9 CKO9 CUK9 DEG9 DOC9 DXY9 EHU9 ERQ9 FBM9 FLI9 FVE9 GFA9 GOW9 GYS9 HIO9 HSK9 ICG9 IMC9 IVY9 JFU9 JPQ9 JZM9 KJI9 KTE9 LDA9 LMW9 LWS9 MGO9 MQK9 NAG9 NKC9 NTY9 ODU9 ONQ9 OXM9 PHI9 PRE9 QBA9 QKW9 QUS9 REO9 ROK9 RYG9 SIC9 SRY9 TBU9 TLQ9 TVM9 UFI9 UPE9 UZA9 VIW9 VSS9 WCO9 WMK9 WWG9 Y65545 JU65545 TQ65545 ADM65545 ANI65545 AXE65545 BHA65545 BQW65545 CAS65545 CKO65545 CUK65545 DEG65545 DOC65545 DXY65545 EHU65545 ERQ65545 FBM65545 FLI65545 FVE65545 GFA65545 GOW65545 GYS65545 HIO65545 HSK65545 ICG65545 IMC65545 IVY65545 JFU65545 JPQ65545 JZM65545 KJI65545 KTE65545 LDA65545 LMW65545 LWS65545 MGO65545 MQK65545 NAG65545 NKC65545 NTY65545 ODU65545 ONQ65545 OXM65545 PHI65545 PRE65545 QBA65545 QKW65545 QUS65545 REO65545 ROK65545 RYG65545 SIC65545 SRY65545 TBU65545 TLQ65545 TVM65545 UFI65545 UPE65545 UZA65545 VIW65545 VSS65545 WCO65545 WMK65545 WWG65545 Y131081 JU131081 TQ131081 ADM131081 ANI131081 AXE131081 BHA131081 BQW131081 CAS131081 CKO131081 CUK131081 DEG131081 DOC131081 DXY131081 EHU131081 ERQ131081 FBM131081 FLI131081 FVE131081 GFA131081 GOW131081 GYS131081 HIO131081 HSK131081 ICG131081 IMC131081 IVY131081 JFU131081 JPQ131081 JZM131081 KJI131081 KTE131081 LDA131081 LMW131081 LWS131081 MGO131081 MQK131081 NAG131081 NKC131081 NTY131081 ODU131081 ONQ131081 OXM131081 PHI131081 PRE131081 QBA131081 QKW131081 QUS131081 REO131081 ROK131081 RYG131081 SIC131081 SRY131081 TBU131081 TLQ131081 TVM131081 UFI131081 UPE131081 UZA131081 VIW131081 VSS131081 WCO131081 WMK131081 WWG131081 Y196617 JU196617 TQ196617 ADM196617 ANI196617 AXE196617 BHA196617 BQW196617 CAS196617 CKO196617 CUK196617 DEG196617 DOC196617 DXY196617 EHU196617 ERQ196617 FBM196617 FLI196617 FVE196617 GFA196617 GOW196617 GYS196617 HIO196617 HSK196617 ICG196617 IMC196617 IVY196617 JFU196617 JPQ196617 JZM196617 KJI196617 KTE196617 LDA196617 LMW196617 LWS196617 MGO196617 MQK196617 NAG196617 NKC196617 NTY196617 ODU196617 ONQ196617 OXM196617 PHI196617 PRE196617 QBA196617 QKW196617 QUS196617 REO196617 ROK196617 RYG196617 SIC196617 SRY196617 TBU196617 TLQ196617 TVM196617 UFI196617 UPE196617 UZA196617 VIW196617 VSS196617 WCO196617 WMK196617 WWG196617 Y262153 JU262153 TQ262153 ADM262153 ANI262153 AXE262153 BHA262153 BQW262153 CAS262153 CKO262153 CUK262153 DEG262153 DOC262153 DXY262153 EHU262153 ERQ262153 FBM262153 FLI262153 FVE262153 GFA262153 GOW262153 GYS262153 HIO262153 HSK262153 ICG262153 IMC262153 IVY262153 JFU262153 JPQ262153 JZM262153 KJI262153 KTE262153 LDA262153 LMW262153 LWS262153 MGO262153 MQK262153 NAG262153 NKC262153 NTY262153 ODU262153 ONQ262153 OXM262153 PHI262153 PRE262153 QBA262153 QKW262153 QUS262153 REO262153 ROK262153 RYG262153 SIC262153 SRY262153 TBU262153 TLQ262153 TVM262153 UFI262153 UPE262153 UZA262153 VIW262153 VSS262153 WCO262153 WMK262153 WWG262153 Y327689 JU327689 TQ327689 ADM327689 ANI327689 AXE327689 BHA327689 BQW327689 CAS327689 CKO327689 CUK327689 DEG327689 DOC327689 DXY327689 EHU327689 ERQ327689 FBM327689 FLI327689 FVE327689 GFA327689 GOW327689 GYS327689 HIO327689 HSK327689 ICG327689 IMC327689 IVY327689 JFU327689 JPQ327689 JZM327689 KJI327689 KTE327689 LDA327689 LMW327689 LWS327689 MGO327689 MQK327689 NAG327689 NKC327689 NTY327689 ODU327689 ONQ327689 OXM327689 PHI327689 PRE327689 QBA327689 QKW327689 QUS327689 REO327689 ROK327689 RYG327689 SIC327689 SRY327689 TBU327689 TLQ327689 TVM327689 UFI327689 UPE327689 UZA327689 VIW327689 VSS327689 WCO327689 WMK327689 WWG327689 Y393225 JU393225 TQ393225 ADM393225 ANI393225 AXE393225 BHA393225 BQW393225 CAS393225 CKO393225 CUK393225 DEG393225 DOC393225 DXY393225 EHU393225 ERQ393225 FBM393225 FLI393225 FVE393225 GFA393225 GOW393225 GYS393225 HIO393225 HSK393225 ICG393225 IMC393225 IVY393225 JFU393225 JPQ393225 JZM393225 KJI393225 KTE393225 LDA393225 LMW393225 LWS393225 MGO393225 MQK393225 NAG393225 NKC393225 NTY393225 ODU393225 ONQ393225 OXM393225 PHI393225 PRE393225 QBA393225 QKW393225 QUS393225 REO393225 ROK393225 RYG393225 SIC393225 SRY393225 TBU393225 TLQ393225 TVM393225 UFI393225 UPE393225 UZA393225 VIW393225 VSS393225 WCO393225 WMK393225 WWG393225 Y458761 JU458761 TQ458761 ADM458761 ANI458761 AXE458761 BHA458761 BQW458761 CAS458761 CKO458761 CUK458761 DEG458761 DOC458761 DXY458761 EHU458761 ERQ458761 FBM458761 FLI458761 FVE458761 GFA458761 GOW458761 GYS458761 HIO458761 HSK458761 ICG458761 IMC458761 IVY458761 JFU458761 JPQ458761 JZM458761 KJI458761 KTE458761 LDA458761 LMW458761 LWS458761 MGO458761 MQK458761 NAG458761 NKC458761 NTY458761 ODU458761 ONQ458761 OXM458761 PHI458761 PRE458761 QBA458761 QKW458761 QUS458761 REO458761 ROK458761 RYG458761 SIC458761 SRY458761 TBU458761 TLQ458761 TVM458761 UFI458761 UPE458761 UZA458761 VIW458761 VSS458761 WCO458761 WMK458761 WWG458761 Y524297 JU524297 TQ524297 ADM524297 ANI524297 AXE524297 BHA524297 BQW524297 CAS524297 CKO524297 CUK524297 DEG524297 DOC524297 DXY524297 EHU524297 ERQ524297 FBM524297 FLI524297 FVE524297 GFA524297 GOW524297 GYS524297 HIO524297 HSK524297 ICG524297 IMC524297 IVY524297 JFU524297 JPQ524297 JZM524297 KJI524297 KTE524297 LDA524297 LMW524297 LWS524297 MGO524297 MQK524297 NAG524297 NKC524297 NTY524297 ODU524297 ONQ524297 OXM524297 PHI524297 PRE524297 QBA524297 QKW524297 QUS524297 REO524297 ROK524297 RYG524297 SIC524297 SRY524297 TBU524297 TLQ524297 TVM524297 UFI524297 UPE524297 UZA524297 VIW524297 VSS524297 WCO524297 WMK524297 WWG524297 Y589833 JU589833 TQ589833 ADM589833 ANI589833 AXE589833 BHA589833 BQW589833 CAS589833 CKO589833 CUK589833 DEG589833 DOC589833 DXY589833 EHU589833 ERQ589833 FBM589833 FLI589833 FVE589833 GFA589833 GOW589833 GYS589833 HIO589833 HSK589833 ICG589833 IMC589833 IVY589833 JFU589833 JPQ589833 JZM589833 KJI589833 KTE589833 LDA589833 LMW589833 LWS589833 MGO589833 MQK589833 NAG589833 NKC589833 NTY589833 ODU589833 ONQ589833 OXM589833 PHI589833 PRE589833 QBA589833 QKW589833 QUS589833 REO589833 ROK589833 RYG589833 SIC589833 SRY589833 TBU589833 TLQ589833 TVM589833 UFI589833 UPE589833 UZA589833 VIW589833 VSS589833 WCO589833 WMK589833 WWG589833 Y655369 JU655369 TQ655369 ADM655369 ANI655369 AXE655369 BHA655369 BQW655369 CAS655369 CKO655369 CUK655369 DEG655369 DOC655369 DXY655369 EHU655369 ERQ655369 FBM655369 FLI655369 FVE655369 GFA655369 GOW655369 GYS655369 HIO655369 HSK655369 ICG655369 IMC655369 IVY655369 JFU655369 JPQ655369 JZM655369 KJI655369 KTE655369 LDA655369 LMW655369 LWS655369 MGO655369 MQK655369 NAG655369 NKC655369 NTY655369 ODU655369 ONQ655369 OXM655369 PHI655369 PRE655369 QBA655369 QKW655369 QUS655369 REO655369 ROK655369 RYG655369 SIC655369 SRY655369 TBU655369 TLQ655369 TVM655369 UFI655369 UPE655369 UZA655369 VIW655369 VSS655369 WCO655369 WMK655369 WWG655369 Y720905 JU720905 TQ720905 ADM720905 ANI720905 AXE720905 BHA720905 BQW720905 CAS720905 CKO720905 CUK720905 DEG720905 DOC720905 DXY720905 EHU720905 ERQ720905 FBM720905 FLI720905 FVE720905 GFA720905 GOW720905 GYS720905 HIO720905 HSK720905 ICG720905 IMC720905 IVY720905 JFU720905 JPQ720905 JZM720905 KJI720905 KTE720905 LDA720905 LMW720905 LWS720905 MGO720905 MQK720905 NAG720905 NKC720905 NTY720905 ODU720905 ONQ720905 OXM720905 PHI720905 PRE720905 QBA720905 QKW720905 QUS720905 REO720905 ROK720905 RYG720905 SIC720905 SRY720905 TBU720905 TLQ720905 TVM720905 UFI720905 UPE720905 UZA720905 VIW720905 VSS720905 WCO720905 WMK720905 WWG720905 Y786441 JU786441 TQ786441 ADM786441 ANI786441 AXE786441 BHA786441 BQW786441 CAS786441 CKO786441 CUK786441 DEG786441 DOC786441 DXY786441 EHU786441 ERQ786441 FBM786441 FLI786441 FVE786441 GFA786441 GOW786441 GYS786441 HIO786441 HSK786441 ICG786441 IMC786441 IVY786441 JFU786441 JPQ786441 JZM786441 KJI786441 KTE786441 LDA786441 LMW786441 LWS786441 MGO786441 MQK786441 NAG786441 NKC786441 NTY786441 ODU786441 ONQ786441 OXM786441 PHI786441 PRE786441 QBA786441 QKW786441 QUS786441 REO786441 ROK786441 RYG786441 SIC786441 SRY786441 TBU786441 TLQ786441 TVM786441 UFI786441 UPE786441 UZA786441 VIW786441 VSS786441 WCO786441 WMK786441 WWG786441 Y851977 JU851977 TQ851977 ADM851977 ANI851977 AXE851977 BHA851977 BQW851977 CAS851977 CKO851977 CUK851977 DEG851977 DOC851977 DXY851977 EHU851977 ERQ851977 FBM851977 FLI851977 FVE851977 GFA851977 GOW851977 GYS851977 HIO851977 HSK851977 ICG851977 IMC851977 IVY851977 JFU851977 JPQ851977 JZM851977 KJI851977 KTE851977 LDA851977 LMW851977 LWS851977 MGO851977 MQK851977 NAG851977 NKC851977 NTY851977 ODU851977 ONQ851977 OXM851977 PHI851977 PRE851977 QBA851977 QKW851977 QUS851977 REO851977 ROK851977 RYG851977 SIC851977 SRY851977 TBU851977 TLQ851977 TVM851977 UFI851977 UPE851977 UZA851977 VIW851977 VSS851977 WCO851977 WMK851977 WWG851977 Y917513 JU917513 TQ917513 ADM917513 ANI917513 AXE917513 BHA917513 BQW917513 CAS917513 CKO917513 CUK917513 DEG917513 DOC917513 DXY917513 EHU917513 ERQ917513 FBM917513 FLI917513 FVE917513 GFA917513 GOW917513 GYS917513 HIO917513 HSK917513 ICG917513 IMC917513 IVY917513 JFU917513 JPQ917513 JZM917513 KJI917513 KTE917513 LDA917513 LMW917513 LWS917513 MGO917513 MQK917513 NAG917513 NKC917513 NTY917513 ODU917513 ONQ917513 OXM917513 PHI917513 PRE917513 QBA917513 QKW917513 QUS917513 REO917513 ROK917513 RYG917513 SIC917513 SRY917513 TBU917513 TLQ917513 TVM917513 UFI917513 UPE917513 UZA917513 VIW917513 VSS917513 WCO917513 WMK917513 WWG917513 Y983049 JU983049 TQ983049 ADM983049 ANI983049 AXE983049 BHA983049 BQW983049 CAS983049 CKO983049 CUK983049 DEG983049 DOC983049 DXY983049 EHU983049 ERQ983049 FBM983049 FLI983049 FVE983049 GFA983049 GOW983049 GYS983049 HIO983049 HSK983049 ICG983049 IMC983049 IVY983049 JFU983049 JPQ983049 JZM983049 KJI983049 KTE983049 LDA983049 LMW983049 LWS983049 MGO983049 MQK983049 NAG983049 NKC983049 NTY983049 ODU983049 ONQ983049 OXM983049 PHI983049 PRE983049 QBA983049 QKW983049 QUS983049 REO983049 ROK983049 RYG983049 SIC983049 SRY983049 TBU983049 TLQ983049 TVM983049 UFI983049 UPE983049 UZA983049 VIW983049 VSS983049 WCO983049 WMK983049 WWG983049 Q9 JM9 TI9 ADE9 ANA9 AWW9 BGS9 BQO9 CAK9 CKG9 CUC9 DDY9 DNU9 DXQ9 EHM9 ERI9 FBE9 FLA9 FUW9 GES9 GOO9 GYK9 HIG9 HSC9 IBY9 ILU9 IVQ9 JFM9 JPI9 JZE9 KJA9 KSW9 LCS9 LMO9 LWK9 MGG9 MQC9 MZY9 NJU9 NTQ9 ODM9 ONI9 OXE9 PHA9 PQW9 QAS9 QKO9 QUK9 REG9 ROC9 RXY9 SHU9 SRQ9 TBM9 TLI9 TVE9 UFA9 UOW9 UYS9 VIO9 VSK9 WCG9 WMC9 WVY9 Q65545 JM65545 TI65545 ADE65545 ANA65545 AWW65545 BGS65545 BQO65545 CAK65545 CKG65545 CUC65545 DDY65545 DNU65545 DXQ65545 EHM65545 ERI65545 FBE65545 FLA65545 FUW65545 GES65545 GOO65545 GYK65545 HIG65545 HSC65545 IBY65545 ILU65545 IVQ65545 JFM65545 JPI65545 JZE65545 KJA65545 KSW65545 LCS65545 LMO65545 LWK65545 MGG65545 MQC65545 MZY65545 NJU65545 NTQ65545 ODM65545 ONI65545 OXE65545 PHA65545 PQW65545 QAS65545 QKO65545 QUK65545 REG65545 ROC65545 RXY65545 SHU65545 SRQ65545 TBM65545 TLI65545 TVE65545 UFA65545 UOW65545 UYS65545 VIO65545 VSK65545 WCG65545 WMC65545 WVY65545 Q131081 JM131081 TI131081 ADE131081 ANA131081 AWW131081 BGS131081 BQO131081 CAK131081 CKG131081 CUC131081 DDY131081 DNU131081 DXQ131081 EHM131081 ERI131081 FBE131081 FLA131081 FUW131081 GES131081 GOO131081 GYK131081 HIG131081 HSC131081 IBY131081 ILU131081 IVQ131081 JFM131081 JPI131081 JZE131081 KJA131081 KSW131081 LCS131081 LMO131081 LWK131081 MGG131081 MQC131081 MZY131081 NJU131081 NTQ131081 ODM131081 ONI131081 OXE131081 PHA131081 PQW131081 QAS131081 QKO131081 QUK131081 REG131081 ROC131081 RXY131081 SHU131081 SRQ131081 TBM131081 TLI131081 TVE131081 UFA131081 UOW131081 UYS131081 VIO131081 VSK131081 WCG131081 WMC131081 WVY131081 Q196617 JM196617 TI196617 ADE196617 ANA196617 AWW196617 BGS196617 BQO196617 CAK196617 CKG196617 CUC196617 DDY196617 DNU196617 DXQ196617 EHM196617 ERI196617 FBE196617 FLA196617 FUW196617 GES196617 GOO196617 GYK196617 HIG196617 HSC196617 IBY196617 ILU196617 IVQ196617 JFM196617 JPI196617 JZE196617 KJA196617 KSW196617 LCS196617 LMO196617 LWK196617 MGG196617 MQC196617 MZY196617 NJU196617 NTQ196617 ODM196617 ONI196617 OXE196617 PHA196617 PQW196617 QAS196617 QKO196617 QUK196617 REG196617 ROC196617 RXY196617 SHU196617 SRQ196617 TBM196617 TLI196617 TVE196617 UFA196617 UOW196617 UYS196617 VIO196617 VSK196617 WCG196617 WMC196617 WVY196617 Q262153 JM262153 TI262153 ADE262153 ANA262153 AWW262153 BGS262153 BQO262153 CAK262153 CKG262153 CUC262153 DDY262153 DNU262153 DXQ262153 EHM262153 ERI262153 FBE262153 FLA262153 FUW262153 GES262153 GOO262153 GYK262153 HIG262153 HSC262153 IBY262153 ILU262153 IVQ262153 JFM262153 JPI262153 JZE262153 KJA262153 KSW262153 LCS262153 LMO262153 LWK262153 MGG262153 MQC262153 MZY262153 NJU262153 NTQ262153 ODM262153 ONI262153 OXE262153 PHA262153 PQW262153 QAS262153 QKO262153 QUK262153 REG262153 ROC262153 RXY262153 SHU262153 SRQ262153 TBM262153 TLI262153 TVE262153 UFA262153 UOW262153 UYS262153 VIO262153 VSK262153 WCG262153 WMC262153 WVY262153 Q327689 JM327689 TI327689 ADE327689 ANA327689 AWW327689 BGS327689 BQO327689 CAK327689 CKG327689 CUC327689 DDY327689 DNU327689 DXQ327689 EHM327689 ERI327689 FBE327689 FLA327689 FUW327689 GES327689 GOO327689 GYK327689 HIG327689 HSC327689 IBY327689 ILU327689 IVQ327689 JFM327689 JPI327689 JZE327689 KJA327689 KSW327689 LCS327689 LMO327689 LWK327689 MGG327689 MQC327689 MZY327689 NJU327689 NTQ327689 ODM327689 ONI327689 OXE327689 PHA327689 PQW327689 QAS327689 QKO327689 QUK327689 REG327689 ROC327689 RXY327689 SHU327689 SRQ327689 TBM327689 TLI327689 TVE327689 UFA327689 UOW327689 UYS327689 VIO327689 VSK327689 WCG327689 WMC327689 WVY327689 Q393225 JM393225 TI393225 ADE393225 ANA393225 AWW393225 BGS393225 BQO393225 CAK393225 CKG393225 CUC393225 DDY393225 DNU393225 DXQ393225 EHM393225 ERI393225 FBE393225 FLA393225 FUW393225 GES393225 GOO393225 GYK393225 HIG393225 HSC393225 IBY393225 ILU393225 IVQ393225 JFM393225 JPI393225 JZE393225 KJA393225 KSW393225 LCS393225 LMO393225 LWK393225 MGG393225 MQC393225 MZY393225 NJU393225 NTQ393225 ODM393225 ONI393225 OXE393225 PHA393225 PQW393225 QAS393225 QKO393225 QUK393225 REG393225 ROC393225 RXY393225 SHU393225 SRQ393225 TBM393225 TLI393225 TVE393225 UFA393225 UOW393225 UYS393225 VIO393225 VSK393225 WCG393225 WMC393225 WVY393225 Q458761 JM458761 TI458761 ADE458761 ANA458761 AWW458761 BGS458761 BQO458761 CAK458761 CKG458761 CUC458761 DDY458761 DNU458761 DXQ458761 EHM458761 ERI458761 FBE458761 FLA458761 FUW458761 GES458761 GOO458761 GYK458761 HIG458761 HSC458761 IBY458761 ILU458761 IVQ458761 JFM458761 JPI458761 JZE458761 KJA458761 KSW458761 LCS458761 LMO458761 LWK458761 MGG458761 MQC458761 MZY458761 NJU458761 NTQ458761 ODM458761 ONI458761 OXE458761 PHA458761 PQW458761 QAS458761 QKO458761 QUK458761 REG458761 ROC458761 RXY458761 SHU458761 SRQ458761 TBM458761 TLI458761 TVE458761 UFA458761 UOW458761 UYS458761 VIO458761 VSK458761 WCG458761 WMC458761 WVY458761 Q524297 JM524297 TI524297 ADE524297 ANA524297 AWW524297 BGS524297 BQO524297 CAK524297 CKG524297 CUC524297 DDY524297 DNU524297 DXQ524297 EHM524297 ERI524297 FBE524297 FLA524297 FUW524297 GES524297 GOO524297 GYK524297 HIG524297 HSC524297 IBY524297 ILU524297 IVQ524297 JFM524297 JPI524297 JZE524297 KJA524297 KSW524297 LCS524297 LMO524297 LWK524297 MGG524297 MQC524297 MZY524297 NJU524297 NTQ524297 ODM524297 ONI524297 OXE524297 PHA524297 PQW524297 QAS524297 QKO524297 QUK524297 REG524297 ROC524297 RXY524297 SHU524297 SRQ524297 TBM524297 TLI524297 TVE524297 UFA524297 UOW524297 UYS524297 VIO524297 VSK524297 WCG524297 WMC524297 WVY524297 Q589833 JM589833 TI589833 ADE589833 ANA589833 AWW589833 BGS589833 BQO589833 CAK589833 CKG589833 CUC589833 DDY589833 DNU589833 DXQ589833 EHM589833 ERI589833 FBE589833 FLA589833 FUW589833 GES589833 GOO589833 GYK589833 HIG589833 HSC589833 IBY589833 ILU589833 IVQ589833 JFM589833 JPI589833 JZE589833 KJA589833 KSW589833 LCS589833 LMO589833 LWK589833 MGG589833 MQC589833 MZY589833 NJU589833 NTQ589833 ODM589833 ONI589833 OXE589833 PHA589833 PQW589833 QAS589833 QKO589833 QUK589833 REG589833 ROC589833 RXY589833 SHU589833 SRQ589833 TBM589833 TLI589833 TVE589833 UFA589833 UOW589833 UYS589833 VIO589833 VSK589833 WCG589833 WMC589833 WVY589833 Q655369 JM655369 TI655369 ADE655369 ANA655369 AWW655369 BGS655369 BQO655369 CAK655369 CKG655369 CUC655369 DDY655369 DNU655369 DXQ655369 EHM655369 ERI655369 FBE655369 FLA655369 FUW655369 GES655369 GOO655369 GYK655369 HIG655369 HSC655369 IBY655369 ILU655369 IVQ655369 JFM655369 JPI655369 JZE655369 KJA655369 KSW655369 LCS655369 LMO655369 LWK655369 MGG655369 MQC655369 MZY655369 NJU655369 NTQ655369 ODM655369 ONI655369 OXE655369 PHA655369 PQW655369 QAS655369 QKO655369 QUK655369 REG655369 ROC655369 RXY655369 SHU655369 SRQ655369 TBM655369 TLI655369 TVE655369 UFA655369 UOW655369 UYS655369 VIO655369 VSK655369 WCG655369 WMC655369 WVY655369 Q720905 JM720905 TI720905 ADE720905 ANA720905 AWW720905 BGS720905 BQO720905 CAK720905 CKG720905 CUC720905 DDY720905 DNU720905 DXQ720905 EHM720905 ERI720905 FBE720905 FLA720905 FUW720905 GES720905 GOO720905 GYK720905 HIG720905 HSC720905 IBY720905 ILU720905 IVQ720905 JFM720905 JPI720905 JZE720905 KJA720905 KSW720905 LCS720905 LMO720905 LWK720905 MGG720905 MQC720905 MZY720905 NJU720905 NTQ720905 ODM720905 ONI720905 OXE720905 PHA720905 PQW720905 QAS720905 QKO720905 QUK720905 REG720905 ROC720905 RXY720905 SHU720905 SRQ720905 TBM720905 TLI720905 TVE720905 UFA720905 UOW720905 UYS720905 VIO720905 VSK720905 WCG720905 WMC720905 WVY720905 Q786441 JM786441 TI786441 ADE786441 ANA786441 AWW786441 BGS786441 BQO786441 CAK786441 CKG786441 CUC786441 DDY786441 DNU786441 DXQ786441 EHM786441 ERI786441 FBE786441 FLA786441 FUW786441 GES786441 GOO786441 GYK786441 HIG786441 HSC786441 IBY786441 ILU786441 IVQ786441 JFM786441 JPI786441 JZE786441 KJA786441 KSW786441 LCS786441 LMO786441 LWK786441 MGG786441 MQC786441 MZY786441 NJU786441 NTQ786441 ODM786441 ONI786441 OXE786441 PHA786441 PQW786441 QAS786441 QKO786441 QUK786441 REG786441 ROC786441 RXY786441 SHU786441 SRQ786441 TBM786441 TLI786441 TVE786441 UFA786441 UOW786441 UYS786441 VIO786441 VSK786441 WCG786441 WMC786441 WVY786441 Q851977 JM851977 TI851977 ADE851977 ANA851977 AWW851977 BGS851977 BQO851977 CAK851977 CKG851977 CUC851977 DDY851977 DNU851977 DXQ851977 EHM851977 ERI851977 FBE851977 FLA851977 FUW851977 GES851977 GOO851977 GYK851977 HIG851977 HSC851977 IBY851977 ILU851977 IVQ851977 JFM851977 JPI851977 JZE851977 KJA851977 KSW851977 LCS851977 LMO851977 LWK851977 MGG851977 MQC851977 MZY851977 NJU851977 NTQ851977 ODM851977 ONI851977 OXE851977 PHA851977 PQW851977 QAS851977 QKO851977 QUK851977 REG851977 ROC851977 RXY851977 SHU851977 SRQ851977 TBM851977 TLI851977 TVE851977 UFA851977 UOW851977 UYS851977 VIO851977 VSK851977 WCG851977 WMC851977 WVY851977 Q917513 JM917513 TI917513 ADE917513 ANA917513 AWW917513 BGS917513 BQO917513 CAK917513 CKG917513 CUC917513 DDY917513 DNU917513 DXQ917513 EHM917513 ERI917513 FBE917513 FLA917513 FUW917513 GES917513 GOO917513 GYK917513 HIG917513 HSC917513 IBY917513 ILU917513 IVQ917513 JFM917513 JPI917513 JZE917513 KJA917513 KSW917513 LCS917513 LMO917513 LWK917513 MGG917513 MQC917513 MZY917513 NJU917513 NTQ917513 ODM917513 ONI917513 OXE917513 PHA917513 PQW917513 QAS917513 QKO917513 QUK917513 REG917513 ROC917513 RXY917513 SHU917513 SRQ917513 TBM917513 TLI917513 TVE917513 UFA917513 UOW917513 UYS917513 VIO917513 VSK917513 WCG917513 WMC917513 WVY917513 Q983049 JM983049 TI983049 ADE983049 ANA983049 AWW983049 BGS983049 BQO983049 CAK983049 CKG983049 CUC983049 DDY983049 DNU983049 DXQ983049 EHM983049 ERI983049 FBE983049 FLA983049 FUW983049 GES983049 GOO983049 GYK983049 HIG983049 HSC983049 IBY983049 ILU983049 IVQ983049 JFM983049 JPI983049 JZE983049 KJA983049 KSW983049 LCS983049 LMO983049 LWK983049 MGG983049 MQC983049 MZY983049 NJU983049 NTQ983049 ODM983049 ONI983049 OXE983049 PHA983049 PQW983049 QAS983049 QKO983049 QUK983049 REG983049 ROC983049 RXY983049 SHU983049 SRQ983049 TBM983049 TLI983049 TVE983049 UFA983049 UOW983049 UYS983049 VIO983049 VSK983049 WCG983049 WMC983049 WVY983049 M14 JI14 TE14 ADA14 AMW14 AWS14 BGO14 BQK14 CAG14 CKC14 CTY14 DDU14 DNQ14 DXM14 EHI14 ERE14 FBA14 FKW14 FUS14 GEO14 GOK14 GYG14 HIC14 HRY14 IBU14 ILQ14 IVM14 JFI14 JPE14 JZA14 KIW14 KSS14 LCO14 LMK14 LWG14 MGC14 MPY14 MZU14 NJQ14 NTM14 ODI14 ONE14 OXA14 PGW14 PQS14 QAO14 QKK14 QUG14 REC14 RNY14 RXU14 SHQ14 SRM14 TBI14 TLE14 TVA14 UEW14 UOS14 UYO14 VIK14 VSG14 WCC14 WLY14 WVU14 M65550 JI65550 TE65550 ADA65550 AMW65550 AWS65550 BGO65550 BQK65550 CAG65550 CKC65550 CTY65550 DDU65550 DNQ65550 DXM65550 EHI65550 ERE65550 FBA65550 FKW65550 FUS65550 GEO65550 GOK65550 GYG65550 HIC65550 HRY65550 IBU65550 ILQ65550 IVM65550 JFI65550 JPE65550 JZA65550 KIW65550 KSS65550 LCO65550 LMK65550 LWG65550 MGC65550 MPY65550 MZU65550 NJQ65550 NTM65550 ODI65550 ONE65550 OXA65550 PGW65550 PQS65550 QAO65550 QKK65550 QUG65550 REC65550 RNY65550 RXU65550 SHQ65550 SRM65550 TBI65550 TLE65550 TVA65550 UEW65550 UOS65550 UYO65550 VIK65550 VSG65550 WCC65550 WLY65550 WVU65550 M131086 JI131086 TE131086 ADA131086 AMW131086 AWS131086 BGO131086 BQK131086 CAG131086 CKC131086 CTY131086 DDU131086 DNQ131086 DXM131086 EHI131086 ERE131086 FBA131086 FKW131086 FUS131086 GEO131086 GOK131086 GYG131086 HIC131086 HRY131086 IBU131086 ILQ131086 IVM131086 JFI131086 JPE131086 JZA131086 KIW131086 KSS131086 LCO131086 LMK131086 LWG131086 MGC131086 MPY131086 MZU131086 NJQ131086 NTM131086 ODI131086 ONE131086 OXA131086 PGW131086 PQS131086 QAO131086 QKK131086 QUG131086 REC131086 RNY131086 RXU131086 SHQ131086 SRM131086 TBI131086 TLE131086 TVA131086 UEW131086 UOS131086 UYO131086 VIK131086 VSG131086 WCC131086 WLY131086 WVU131086 M196622 JI196622 TE196622 ADA196622 AMW196622 AWS196622 BGO196622 BQK196622 CAG196622 CKC196622 CTY196622 DDU196622 DNQ196622 DXM196622 EHI196622 ERE196622 FBA196622 FKW196622 FUS196622 GEO196622 GOK196622 GYG196622 HIC196622 HRY196622 IBU196622 ILQ196622 IVM196622 JFI196622 JPE196622 JZA196622 KIW196622 KSS196622 LCO196622 LMK196622 LWG196622 MGC196622 MPY196622 MZU196622 NJQ196622 NTM196622 ODI196622 ONE196622 OXA196622 PGW196622 PQS196622 QAO196622 QKK196622 QUG196622 REC196622 RNY196622 RXU196622 SHQ196622 SRM196622 TBI196622 TLE196622 TVA196622 UEW196622 UOS196622 UYO196622 VIK196622 VSG196622 WCC196622 WLY196622 WVU196622 M262158 JI262158 TE262158 ADA262158 AMW262158 AWS262158 BGO262158 BQK262158 CAG262158 CKC262158 CTY262158 DDU262158 DNQ262158 DXM262158 EHI262158 ERE262158 FBA262158 FKW262158 FUS262158 GEO262158 GOK262158 GYG262158 HIC262158 HRY262158 IBU262158 ILQ262158 IVM262158 JFI262158 JPE262158 JZA262158 KIW262158 KSS262158 LCO262158 LMK262158 LWG262158 MGC262158 MPY262158 MZU262158 NJQ262158 NTM262158 ODI262158 ONE262158 OXA262158 PGW262158 PQS262158 QAO262158 QKK262158 QUG262158 REC262158 RNY262158 RXU262158 SHQ262158 SRM262158 TBI262158 TLE262158 TVA262158 UEW262158 UOS262158 UYO262158 VIK262158 VSG262158 WCC262158 WLY262158 WVU262158 M327694 JI327694 TE327694 ADA327694 AMW327694 AWS327694 BGO327694 BQK327694 CAG327694 CKC327694 CTY327694 DDU327694 DNQ327694 DXM327694 EHI327694 ERE327694 FBA327694 FKW327694 FUS327694 GEO327694 GOK327694 GYG327694 HIC327694 HRY327694 IBU327694 ILQ327694 IVM327694 JFI327694 JPE327694 JZA327694 KIW327694 KSS327694 LCO327694 LMK327694 LWG327694 MGC327694 MPY327694 MZU327694 NJQ327694 NTM327694 ODI327694 ONE327694 OXA327694 PGW327694 PQS327694 QAO327694 QKK327694 QUG327694 REC327694 RNY327694 RXU327694 SHQ327694 SRM327694 TBI327694 TLE327694 TVA327694 UEW327694 UOS327694 UYO327694 VIK327694 VSG327694 WCC327694 WLY327694 WVU327694 M393230 JI393230 TE393230 ADA393230 AMW393230 AWS393230 BGO393230 BQK393230 CAG393230 CKC393230 CTY393230 DDU393230 DNQ393230 DXM393230 EHI393230 ERE393230 FBA393230 FKW393230 FUS393230 GEO393230 GOK393230 GYG393230 HIC393230 HRY393230 IBU393230 ILQ393230 IVM393230 JFI393230 JPE393230 JZA393230 KIW393230 KSS393230 LCO393230 LMK393230 LWG393230 MGC393230 MPY393230 MZU393230 NJQ393230 NTM393230 ODI393230 ONE393230 OXA393230 PGW393230 PQS393230 QAO393230 QKK393230 QUG393230 REC393230 RNY393230 RXU393230 SHQ393230 SRM393230 TBI393230 TLE393230 TVA393230 UEW393230 UOS393230 UYO393230 VIK393230 VSG393230 WCC393230 WLY393230 WVU393230 M458766 JI458766 TE458766 ADA458766 AMW458766 AWS458766 BGO458766 BQK458766 CAG458766 CKC458766 CTY458766 DDU458766 DNQ458766 DXM458766 EHI458766 ERE458766 FBA458766 FKW458766 FUS458766 GEO458766 GOK458766 GYG458766 HIC458766 HRY458766 IBU458766 ILQ458766 IVM458766 JFI458766 JPE458766 JZA458766 KIW458766 KSS458766 LCO458766 LMK458766 LWG458766 MGC458766 MPY458766 MZU458766 NJQ458766 NTM458766 ODI458766 ONE458766 OXA458766 PGW458766 PQS458766 QAO458766 QKK458766 QUG458766 REC458766 RNY458766 RXU458766 SHQ458766 SRM458766 TBI458766 TLE458766 TVA458766 UEW458766 UOS458766 UYO458766 VIK458766 VSG458766 WCC458766 WLY458766 WVU458766 M524302 JI524302 TE524302 ADA524302 AMW524302 AWS524302 BGO524302 BQK524302 CAG524302 CKC524302 CTY524302 DDU524302 DNQ524302 DXM524302 EHI524302 ERE524302 FBA524302 FKW524302 FUS524302 GEO524302 GOK524302 GYG524302 HIC524302 HRY524302 IBU524302 ILQ524302 IVM524302 JFI524302 JPE524302 JZA524302 KIW524302 KSS524302 LCO524302 LMK524302 LWG524302 MGC524302 MPY524302 MZU524302 NJQ524302 NTM524302 ODI524302 ONE524302 OXA524302 PGW524302 PQS524302 QAO524302 QKK524302 QUG524302 REC524302 RNY524302 RXU524302 SHQ524302 SRM524302 TBI524302 TLE524302 TVA524302 UEW524302 UOS524302 UYO524302 VIK524302 VSG524302 WCC524302 WLY524302 WVU524302 M589838 JI589838 TE589838 ADA589838 AMW589838 AWS589838 BGO589838 BQK589838 CAG589838 CKC589838 CTY589838 DDU589838 DNQ589838 DXM589838 EHI589838 ERE589838 FBA589838 FKW589838 FUS589838 GEO589838 GOK589838 GYG589838 HIC589838 HRY589838 IBU589838 ILQ589838 IVM589838 JFI589838 JPE589838 JZA589838 KIW589838 KSS589838 LCO589838 LMK589838 LWG589838 MGC589838 MPY589838 MZU589838 NJQ589838 NTM589838 ODI589838 ONE589838 OXA589838 PGW589838 PQS589838 QAO589838 QKK589838 QUG589838 REC589838 RNY589838 RXU589838 SHQ589838 SRM589838 TBI589838 TLE589838 TVA589838 UEW589838 UOS589838 UYO589838 VIK589838 VSG589838 WCC589838 WLY589838 WVU589838 M655374 JI655374 TE655374 ADA655374 AMW655374 AWS655374 BGO655374 BQK655374 CAG655374 CKC655374 CTY655374 DDU655374 DNQ655374 DXM655374 EHI655374 ERE655374 FBA655374 FKW655374 FUS655374 GEO655374 GOK655374 GYG655374 HIC655374 HRY655374 IBU655374 ILQ655374 IVM655374 JFI655374 JPE655374 JZA655374 KIW655374 KSS655374 LCO655374 LMK655374 LWG655374 MGC655374 MPY655374 MZU655374 NJQ655374 NTM655374 ODI655374 ONE655374 OXA655374 PGW655374 PQS655374 QAO655374 QKK655374 QUG655374 REC655374 RNY655374 RXU655374 SHQ655374 SRM655374 TBI655374 TLE655374 TVA655374 UEW655374 UOS655374 UYO655374 VIK655374 VSG655374 WCC655374 WLY655374 WVU655374 M720910 JI720910 TE720910 ADA720910 AMW720910 AWS720910 BGO720910 BQK720910 CAG720910 CKC720910 CTY720910 DDU720910 DNQ720910 DXM720910 EHI720910 ERE720910 FBA720910 FKW720910 FUS720910 GEO720910 GOK720910 GYG720910 HIC720910 HRY720910 IBU720910 ILQ720910 IVM720910 JFI720910 JPE720910 JZA720910 KIW720910 KSS720910 LCO720910 LMK720910 LWG720910 MGC720910 MPY720910 MZU720910 NJQ720910 NTM720910 ODI720910 ONE720910 OXA720910 PGW720910 PQS720910 QAO720910 QKK720910 QUG720910 REC720910 RNY720910 RXU720910 SHQ720910 SRM720910 TBI720910 TLE720910 TVA720910 UEW720910 UOS720910 UYO720910 VIK720910 VSG720910 WCC720910 WLY720910 WVU720910 M786446 JI786446 TE786446 ADA786446 AMW786446 AWS786446 BGO786446 BQK786446 CAG786446 CKC786446 CTY786446 DDU786446 DNQ786446 DXM786446 EHI786446 ERE786446 FBA786446 FKW786446 FUS786446 GEO786446 GOK786446 GYG786446 HIC786446 HRY786446 IBU786446 ILQ786446 IVM786446 JFI786446 JPE786446 JZA786446 KIW786446 KSS786446 LCO786446 LMK786446 LWG786446 MGC786446 MPY786446 MZU786446 NJQ786446 NTM786446 ODI786446 ONE786446 OXA786446 PGW786446 PQS786446 QAO786446 QKK786446 QUG786446 REC786446 RNY786446 RXU786446 SHQ786446 SRM786446 TBI786446 TLE786446 TVA786446 UEW786446 UOS786446 UYO786446 VIK786446 VSG786446 WCC786446 WLY786446 WVU786446 M851982 JI851982 TE851982 ADA851982 AMW851982 AWS851982 BGO851982 BQK851982 CAG851982 CKC851982 CTY851982 DDU851982 DNQ851982 DXM851982 EHI851982 ERE851982 FBA851982 FKW851982 FUS851982 GEO851982 GOK851982 GYG851982 HIC851982 HRY851982 IBU851982 ILQ851982 IVM851982 JFI851982 JPE851982 JZA851982 KIW851982 KSS851982 LCO851982 LMK851982 LWG851982 MGC851982 MPY851982 MZU851982 NJQ851982 NTM851982 ODI851982 ONE851982 OXA851982 PGW851982 PQS851982 QAO851982 QKK851982 QUG851982 REC851982 RNY851982 RXU851982 SHQ851982 SRM851982 TBI851982 TLE851982 TVA851982 UEW851982 UOS851982 UYO851982 VIK851982 VSG851982 WCC851982 WLY851982 WVU851982 M917518 JI917518 TE917518 ADA917518 AMW917518 AWS917518 BGO917518 BQK917518 CAG917518 CKC917518 CTY917518 DDU917518 DNQ917518 DXM917518 EHI917518 ERE917518 FBA917518 FKW917518 FUS917518 GEO917518 GOK917518 GYG917518 HIC917518 HRY917518 IBU917518 ILQ917518 IVM917518 JFI917518 JPE917518 JZA917518 KIW917518 KSS917518 LCO917518 LMK917518 LWG917518 MGC917518 MPY917518 MZU917518 NJQ917518 NTM917518 ODI917518 ONE917518 OXA917518 PGW917518 PQS917518 QAO917518 QKK917518 QUG917518 REC917518 RNY917518 RXU917518 SHQ917518 SRM917518 TBI917518 TLE917518 TVA917518 UEW917518 UOS917518 UYO917518 VIK917518 VSG917518 WCC917518 WLY917518 WVU917518 M983054 JI983054 TE983054 ADA983054 AMW983054 AWS983054 BGO983054 BQK983054 CAG983054 CKC983054 CTY983054 DDU983054 DNQ983054 DXM983054 EHI983054 ERE983054 FBA983054 FKW983054 FUS983054 GEO983054 GOK983054 GYG983054 HIC983054 HRY983054 IBU983054 ILQ983054 IVM983054 JFI983054 JPE983054 JZA983054 KIW983054 KSS983054 LCO983054 LMK983054 LWG983054 MGC983054 MPY983054 MZU983054 NJQ983054 NTM983054 ODI983054 ONE983054 OXA983054 PGW983054 PQS983054 QAO983054 QKK983054 QUG983054 REC983054 RNY983054 RXU983054 SHQ983054 SRM983054 TBI983054 TLE983054 TVA983054 UEW983054 UOS983054 UYO983054 VIK983054 VSG983054 WCC983054 WLY983054 WVU983054 M4 JI4 TE4 ADA4 AMW4 AWS4 BGO4 BQK4 CAG4 CKC4 CTY4 DDU4 DNQ4 DXM4 EHI4 ERE4 FBA4 FKW4 FUS4 GEO4 GOK4 GYG4 HIC4 HRY4 IBU4 ILQ4 IVM4 JFI4 JPE4 JZA4 KIW4 KSS4 LCO4 LMK4 LWG4 MGC4 MPY4 MZU4 NJQ4 NTM4 ODI4 ONE4 OXA4 PGW4 PQS4 QAO4 QKK4 QUG4 REC4 RNY4 RXU4 SHQ4 SRM4 TBI4 TLE4 TVA4 UEW4 UOS4 UYO4 VIK4 VSG4 WCC4 WLY4 WVU4 M65540 JI65540 TE65540 ADA65540 AMW65540 AWS65540 BGO65540 BQK65540 CAG65540 CKC65540 CTY65540 DDU65540 DNQ65540 DXM65540 EHI65540 ERE65540 FBA65540 FKW65540 FUS65540 GEO65540 GOK65540 GYG65540 HIC65540 HRY65540 IBU65540 ILQ65540 IVM65540 JFI65540 JPE65540 JZA65540 KIW65540 KSS65540 LCO65540 LMK65540 LWG65540 MGC65540 MPY65540 MZU65540 NJQ65540 NTM65540 ODI65540 ONE65540 OXA65540 PGW65540 PQS65540 QAO65540 QKK65540 QUG65540 REC65540 RNY65540 RXU65540 SHQ65540 SRM65540 TBI65540 TLE65540 TVA65540 UEW65540 UOS65540 UYO65540 VIK65540 VSG65540 WCC65540 WLY65540 WVU65540 M131076 JI131076 TE131076 ADA131076 AMW131076 AWS131076 BGO131076 BQK131076 CAG131076 CKC131076 CTY131076 DDU131076 DNQ131076 DXM131076 EHI131076 ERE131076 FBA131076 FKW131076 FUS131076 GEO131076 GOK131076 GYG131076 HIC131076 HRY131076 IBU131076 ILQ131076 IVM131076 JFI131076 JPE131076 JZA131076 KIW131076 KSS131076 LCO131076 LMK131076 LWG131076 MGC131076 MPY131076 MZU131076 NJQ131076 NTM131076 ODI131076 ONE131076 OXA131076 PGW131076 PQS131076 QAO131076 QKK131076 QUG131076 REC131076 RNY131076 RXU131076 SHQ131076 SRM131076 TBI131076 TLE131076 TVA131076 UEW131076 UOS131076 UYO131076 VIK131076 VSG131076 WCC131076 WLY131076 WVU131076 M196612 JI196612 TE196612 ADA196612 AMW196612 AWS196612 BGO196612 BQK196612 CAG196612 CKC196612 CTY196612 DDU196612 DNQ196612 DXM196612 EHI196612 ERE196612 FBA196612 FKW196612 FUS196612 GEO196612 GOK196612 GYG196612 HIC196612 HRY196612 IBU196612 ILQ196612 IVM196612 JFI196612 JPE196612 JZA196612 KIW196612 KSS196612 LCO196612 LMK196612 LWG196612 MGC196612 MPY196612 MZU196612 NJQ196612 NTM196612 ODI196612 ONE196612 OXA196612 PGW196612 PQS196612 QAO196612 QKK196612 QUG196612 REC196612 RNY196612 RXU196612 SHQ196612 SRM196612 TBI196612 TLE196612 TVA196612 UEW196612 UOS196612 UYO196612 VIK196612 VSG196612 WCC196612 WLY196612 WVU196612 M262148 JI262148 TE262148 ADA262148 AMW262148 AWS262148 BGO262148 BQK262148 CAG262148 CKC262148 CTY262148 DDU262148 DNQ262148 DXM262148 EHI262148 ERE262148 FBA262148 FKW262148 FUS262148 GEO262148 GOK262148 GYG262148 HIC262148 HRY262148 IBU262148 ILQ262148 IVM262148 JFI262148 JPE262148 JZA262148 KIW262148 KSS262148 LCO262148 LMK262148 LWG262148 MGC262148 MPY262148 MZU262148 NJQ262148 NTM262148 ODI262148 ONE262148 OXA262148 PGW262148 PQS262148 QAO262148 QKK262148 QUG262148 REC262148 RNY262148 RXU262148 SHQ262148 SRM262148 TBI262148 TLE262148 TVA262148 UEW262148 UOS262148 UYO262148 VIK262148 VSG262148 WCC262148 WLY262148 WVU262148 M327684 JI327684 TE327684 ADA327684 AMW327684 AWS327684 BGO327684 BQK327684 CAG327684 CKC327684 CTY327684 DDU327684 DNQ327684 DXM327684 EHI327684 ERE327684 FBA327684 FKW327684 FUS327684 GEO327684 GOK327684 GYG327684 HIC327684 HRY327684 IBU327684 ILQ327684 IVM327684 JFI327684 JPE327684 JZA327684 KIW327684 KSS327684 LCO327684 LMK327684 LWG327684 MGC327684 MPY327684 MZU327684 NJQ327684 NTM327684 ODI327684 ONE327684 OXA327684 PGW327684 PQS327684 QAO327684 QKK327684 QUG327684 REC327684 RNY327684 RXU327684 SHQ327684 SRM327684 TBI327684 TLE327684 TVA327684 UEW327684 UOS327684 UYO327684 VIK327684 VSG327684 WCC327684 WLY327684 WVU327684 M393220 JI393220 TE393220 ADA393220 AMW393220 AWS393220 BGO393220 BQK393220 CAG393220 CKC393220 CTY393220 DDU393220 DNQ393220 DXM393220 EHI393220 ERE393220 FBA393220 FKW393220 FUS393220 GEO393220 GOK393220 GYG393220 HIC393220 HRY393220 IBU393220 ILQ393220 IVM393220 JFI393220 JPE393220 JZA393220 KIW393220 KSS393220 LCO393220 LMK393220 LWG393220 MGC393220 MPY393220 MZU393220 NJQ393220 NTM393220 ODI393220 ONE393220 OXA393220 PGW393220 PQS393220 QAO393220 QKK393220 QUG393220 REC393220 RNY393220 RXU393220 SHQ393220 SRM393220 TBI393220 TLE393220 TVA393220 UEW393220 UOS393220 UYO393220 VIK393220 VSG393220 WCC393220 WLY393220 WVU393220 M458756 JI458756 TE458756 ADA458756 AMW458756 AWS458756 BGO458756 BQK458756 CAG458756 CKC458756 CTY458756 DDU458756 DNQ458756 DXM458756 EHI458756 ERE458756 FBA458756 FKW458756 FUS458756 GEO458756 GOK458756 GYG458756 HIC458756 HRY458756 IBU458756 ILQ458756 IVM458756 JFI458756 JPE458756 JZA458756 KIW458756 KSS458756 LCO458756 LMK458756 LWG458756 MGC458756 MPY458756 MZU458756 NJQ458756 NTM458756 ODI458756 ONE458756 OXA458756 PGW458756 PQS458756 QAO458756 QKK458756 QUG458756 REC458756 RNY458756 RXU458756 SHQ458756 SRM458756 TBI458756 TLE458756 TVA458756 UEW458756 UOS458756 UYO458756 VIK458756 VSG458756 WCC458756 WLY458756 WVU458756 M524292 JI524292 TE524292 ADA524292 AMW524292 AWS524292 BGO524292 BQK524292 CAG524292 CKC524292 CTY524292 DDU524292 DNQ524292 DXM524292 EHI524292 ERE524292 FBA524292 FKW524292 FUS524292 GEO524292 GOK524292 GYG524292 HIC524292 HRY524292 IBU524292 ILQ524292 IVM524292 JFI524292 JPE524292 JZA524292 KIW524292 KSS524292 LCO524292 LMK524292 LWG524292 MGC524292 MPY524292 MZU524292 NJQ524292 NTM524292 ODI524292 ONE524292 OXA524292 PGW524292 PQS524292 QAO524292 QKK524292 QUG524292 REC524292 RNY524292 RXU524292 SHQ524292 SRM524292 TBI524292 TLE524292 TVA524292 UEW524292 UOS524292 UYO524292 VIK524292 VSG524292 WCC524292 WLY524292 WVU524292 M589828 JI589828 TE589828 ADA589828 AMW589828 AWS589828 BGO589828 BQK589828 CAG589828 CKC589828 CTY589828 DDU589828 DNQ589828 DXM589828 EHI589828 ERE589828 FBA589828 FKW589828 FUS589828 GEO589828 GOK589828 GYG589828 HIC589828 HRY589828 IBU589828 ILQ589828 IVM589828 JFI589828 JPE589828 JZA589828 KIW589828 KSS589828 LCO589828 LMK589828 LWG589828 MGC589828 MPY589828 MZU589828 NJQ589828 NTM589828 ODI589828 ONE589828 OXA589828 PGW589828 PQS589828 QAO589828 QKK589828 QUG589828 REC589828 RNY589828 RXU589828 SHQ589828 SRM589828 TBI589828 TLE589828 TVA589828 UEW589828 UOS589828 UYO589828 VIK589828 VSG589828 WCC589828 WLY589828 WVU589828 M655364 JI655364 TE655364 ADA655364 AMW655364 AWS655364 BGO655364 BQK655364 CAG655364 CKC655364 CTY655364 DDU655364 DNQ655364 DXM655364 EHI655364 ERE655364 FBA655364 FKW655364 FUS655364 GEO655364 GOK655364 GYG655364 HIC655364 HRY655364 IBU655364 ILQ655364 IVM655364 JFI655364 JPE655364 JZA655364 KIW655364 KSS655364 LCO655364 LMK655364 LWG655364 MGC655364 MPY655364 MZU655364 NJQ655364 NTM655364 ODI655364 ONE655364 OXA655364 PGW655364 PQS655364 QAO655364 QKK655364 QUG655364 REC655364 RNY655364 RXU655364 SHQ655364 SRM655364 TBI655364 TLE655364 TVA655364 UEW655364 UOS655364 UYO655364 VIK655364 VSG655364 WCC655364 WLY655364 WVU655364 M720900 JI720900 TE720900 ADA720900 AMW720900 AWS720900 BGO720900 BQK720900 CAG720900 CKC720900 CTY720900 DDU720900 DNQ720900 DXM720900 EHI720900 ERE720900 FBA720900 FKW720900 FUS720900 GEO720900 GOK720900 GYG720900 HIC720900 HRY720900 IBU720900 ILQ720900 IVM720900 JFI720900 JPE720900 JZA720900 KIW720900 KSS720900 LCO720900 LMK720900 LWG720900 MGC720900 MPY720900 MZU720900 NJQ720900 NTM720900 ODI720900 ONE720900 OXA720900 PGW720900 PQS720900 QAO720900 QKK720900 QUG720900 REC720900 RNY720900 RXU720900 SHQ720900 SRM720900 TBI720900 TLE720900 TVA720900 UEW720900 UOS720900 UYO720900 VIK720900 VSG720900 WCC720900 WLY720900 WVU720900 M786436 JI786436 TE786436 ADA786436 AMW786436 AWS786436 BGO786436 BQK786436 CAG786436 CKC786436 CTY786436 DDU786436 DNQ786436 DXM786436 EHI786436 ERE786436 FBA786436 FKW786436 FUS786436 GEO786436 GOK786436 GYG786436 HIC786436 HRY786436 IBU786436 ILQ786436 IVM786436 JFI786436 JPE786436 JZA786436 KIW786436 KSS786436 LCO786436 LMK786436 LWG786436 MGC786436 MPY786436 MZU786436 NJQ786436 NTM786436 ODI786436 ONE786436 OXA786436 PGW786436 PQS786436 QAO786436 QKK786436 QUG786436 REC786436 RNY786436 RXU786436 SHQ786436 SRM786436 TBI786436 TLE786436 TVA786436 UEW786436 UOS786436 UYO786436 VIK786436 VSG786436 WCC786436 WLY786436 WVU786436 M851972 JI851972 TE851972 ADA851972 AMW851972 AWS851972 BGO851972 BQK851972 CAG851972 CKC851972 CTY851972 DDU851972 DNQ851972 DXM851972 EHI851972 ERE851972 FBA851972 FKW851972 FUS851972 GEO851972 GOK851972 GYG851972 HIC851972 HRY851972 IBU851972 ILQ851972 IVM851972 JFI851972 JPE851972 JZA851972 KIW851972 KSS851972 LCO851972 LMK851972 LWG851972 MGC851972 MPY851972 MZU851972 NJQ851972 NTM851972 ODI851972 ONE851972 OXA851972 PGW851972 PQS851972 QAO851972 QKK851972 QUG851972 REC851972 RNY851972 RXU851972 SHQ851972 SRM851972 TBI851972 TLE851972 TVA851972 UEW851972 UOS851972 UYO851972 VIK851972 VSG851972 WCC851972 WLY851972 WVU851972 M917508 JI917508 TE917508 ADA917508 AMW917508 AWS917508 BGO917508 BQK917508 CAG917508 CKC917508 CTY917508 DDU917508 DNQ917508 DXM917508 EHI917508 ERE917508 FBA917508 FKW917508 FUS917508 GEO917508 GOK917508 GYG917508 HIC917508 HRY917508 IBU917508 ILQ917508 IVM917508 JFI917508 JPE917508 JZA917508 KIW917508 KSS917508 LCO917508 LMK917508 LWG917508 MGC917508 MPY917508 MZU917508 NJQ917508 NTM917508 ODI917508 ONE917508 OXA917508 PGW917508 PQS917508 QAO917508 QKK917508 QUG917508 REC917508 RNY917508 RXU917508 SHQ917508 SRM917508 TBI917508 TLE917508 TVA917508 UEW917508 UOS917508 UYO917508 VIK917508 VSG917508 WCC917508 WLY917508 WVU917508 M983044 JI983044 TE983044 ADA983044 AMW983044 AWS983044 BGO983044 BQK983044 CAG983044 CKC983044 CTY983044 DDU983044 DNQ983044 DXM983044 EHI983044 ERE983044 FBA983044 FKW983044 FUS983044 GEO983044 GOK983044 GYG983044 HIC983044 HRY983044 IBU983044 ILQ983044 IVM983044 JFI983044 JPE983044 JZA983044 KIW983044 KSS983044 LCO983044 LMK983044 LWG983044 MGC983044 MPY983044 MZU983044 NJQ983044 NTM983044 ODI983044 ONE983044 OXA983044 PGW983044 PQS983044 QAO983044 QKK983044 QUG983044 REC983044 RNY983044 RXU983044 SHQ983044 SRM983044 TBI983044 TLE983044 TVA983044 UEW983044 UOS983044 UYO983044 VIK983044 VSG983044 WCC983044 WLY983044 WVU983044">
      <formula1 xml:space="preserve"> AND(M4&gt;=M2,SUM(M4)&gt;0)</formula1>
    </dataValidation>
    <dataValidation type="custom" allowBlank="1" showInputMessage="1" showErrorMessage="1" errorTitle="Invalid Entry" error="Please enter a whole number_x000a_greater than zero and at least _x000a_as great as the number of exposed cases" promptTitle="ENTER:" prompt="Number of Unexposed People at Risk" sqref="M9 JI9 TE9 ADA9 AMW9 AWS9 BGO9 BQK9 CAG9 CKC9 CTY9 DDU9 DNQ9 DXM9 EHI9 ERE9 FBA9 FKW9 FUS9 GEO9 GOK9 GYG9 HIC9 HRY9 IBU9 ILQ9 IVM9 JFI9 JPE9 JZA9 KIW9 KSS9 LCO9 LMK9 LWG9 MGC9 MPY9 MZU9 NJQ9 NTM9 ODI9 ONE9 OXA9 PGW9 PQS9 QAO9 QKK9 QUG9 REC9 RNY9 RXU9 SHQ9 SRM9 TBI9 TLE9 TVA9 UEW9 UOS9 UYO9 VIK9 VSG9 WCC9 WLY9 WVU9 M65545 JI65545 TE65545 ADA65545 AMW65545 AWS65545 BGO65545 BQK65545 CAG65545 CKC65545 CTY65545 DDU65545 DNQ65545 DXM65545 EHI65545 ERE65545 FBA65545 FKW65545 FUS65545 GEO65545 GOK65545 GYG65545 HIC65545 HRY65545 IBU65545 ILQ65545 IVM65545 JFI65545 JPE65545 JZA65545 KIW65545 KSS65545 LCO65545 LMK65545 LWG65545 MGC65545 MPY65545 MZU65545 NJQ65545 NTM65545 ODI65545 ONE65545 OXA65545 PGW65545 PQS65545 QAO65545 QKK65545 QUG65545 REC65545 RNY65545 RXU65545 SHQ65545 SRM65545 TBI65545 TLE65545 TVA65545 UEW65545 UOS65545 UYO65545 VIK65545 VSG65545 WCC65545 WLY65545 WVU65545 M131081 JI131081 TE131081 ADA131081 AMW131081 AWS131081 BGO131081 BQK131081 CAG131081 CKC131081 CTY131081 DDU131081 DNQ131081 DXM131081 EHI131081 ERE131081 FBA131081 FKW131081 FUS131081 GEO131081 GOK131081 GYG131081 HIC131081 HRY131081 IBU131081 ILQ131081 IVM131081 JFI131081 JPE131081 JZA131081 KIW131081 KSS131081 LCO131081 LMK131081 LWG131081 MGC131081 MPY131081 MZU131081 NJQ131081 NTM131081 ODI131081 ONE131081 OXA131081 PGW131081 PQS131081 QAO131081 QKK131081 QUG131081 REC131081 RNY131081 RXU131081 SHQ131081 SRM131081 TBI131081 TLE131081 TVA131081 UEW131081 UOS131081 UYO131081 VIK131081 VSG131081 WCC131081 WLY131081 WVU131081 M196617 JI196617 TE196617 ADA196617 AMW196617 AWS196617 BGO196617 BQK196617 CAG196617 CKC196617 CTY196617 DDU196617 DNQ196617 DXM196617 EHI196617 ERE196617 FBA196617 FKW196617 FUS196617 GEO196617 GOK196617 GYG196617 HIC196617 HRY196617 IBU196617 ILQ196617 IVM196617 JFI196617 JPE196617 JZA196617 KIW196617 KSS196617 LCO196617 LMK196617 LWG196617 MGC196617 MPY196617 MZU196617 NJQ196617 NTM196617 ODI196617 ONE196617 OXA196617 PGW196617 PQS196617 QAO196617 QKK196617 QUG196617 REC196617 RNY196617 RXU196617 SHQ196617 SRM196617 TBI196617 TLE196617 TVA196617 UEW196617 UOS196617 UYO196617 VIK196617 VSG196617 WCC196617 WLY196617 WVU196617 M262153 JI262153 TE262153 ADA262153 AMW262153 AWS262153 BGO262153 BQK262153 CAG262153 CKC262153 CTY262153 DDU262153 DNQ262153 DXM262153 EHI262153 ERE262153 FBA262153 FKW262153 FUS262153 GEO262153 GOK262153 GYG262153 HIC262153 HRY262153 IBU262153 ILQ262153 IVM262153 JFI262153 JPE262153 JZA262153 KIW262153 KSS262153 LCO262153 LMK262153 LWG262153 MGC262153 MPY262153 MZU262153 NJQ262153 NTM262153 ODI262153 ONE262153 OXA262153 PGW262153 PQS262153 QAO262153 QKK262153 QUG262153 REC262153 RNY262153 RXU262153 SHQ262153 SRM262153 TBI262153 TLE262153 TVA262153 UEW262153 UOS262153 UYO262153 VIK262153 VSG262153 WCC262153 WLY262153 WVU262153 M327689 JI327689 TE327689 ADA327689 AMW327689 AWS327689 BGO327689 BQK327689 CAG327689 CKC327689 CTY327689 DDU327689 DNQ327689 DXM327689 EHI327689 ERE327689 FBA327689 FKW327689 FUS327689 GEO327689 GOK327689 GYG327689 HIC327689 HRY327689 IBU327689 ILQ327689 IVM327689 JFI327689 JPE327689 JZA327689 KIW327689 KSS327689 LCO327689 LMK327689 LWG327689 MGC327689 MPY327689 MZU327689 NJQ327689 NTM327689 ODI327689 ONE327689 OXA327689 PGW327689 PQS327689 QAO327689 QKK327689 QUG327689 REC327689 RNY327689 RXU327689 SHQ327689 SRM327689 TBI327689 TLE327689 TVA327689 UEW327689 UOS327689 UYO327689 VIK327689 VSG327689 WCC327689 WLY327689 WVU327689 M393225 JI393225 TE393225 ADA393225 AMW393225 AWS393225 BGO393225 BQK393225 CAG393225 CKC393225 CTY393225 DDU393225 DNQ393225 DXM393225 EHI393225 ERE393225 FBA393225 FKW393225 FUS393225 GEO393225 GOK393225 GYG393225 HIC393225 HRY393225 IBU393225 ILQ393225 IVM393225 JFI393225 JPE393225 JZA393225 KIW393225 KSS393225 LCO393225 LMK393225 LWG393225 MGC393225 MPY393225 MZU393225 NJQ393225 NTM393225 ODI393225 ONE393225 OXA393225 PGW393225 PQS393225 QAO393225 QKK393225 QUG393225 REC393225 RNY393225 RXU393225 SHQ393225 SRM393225 TBI393225 TLE393225 TVA393225 UEW393225 UOS393225 UYO393225 VIK393225 VSG393225 WCC393225 WLY393225 WVU393225 M458761 JI458761 TE458761 ADA458761 AMW458761 AWS458761 BGO458761 BQK458761 CAG458761 CKC458761 CTY458761 DDU458761 DNQ458761 DXM458761 EHI458761 ERE458761 FBA458761 FKW458761 FUS458761 GEO458761 GOK458761 GYG458761 HIC458761 HRY458761 IBU458761 ILQ458761 IVM458761 JFI458761 JPE458761 JZA458761 KIW458761 KSS458761 LCO458761 LMK458761 LWG458761 MGC458761 MPY458761 MZU458761 NJQ458761 NTM458761 ODI458761 ONE458761 OXA458761 PGW458761 PQS458761 QAO458761 QKK458761 QUG458761 REC458761 RNY458761 RXU458761 SHQ458761 SRM458761 TBI458761 TLE458761 TVA458761 UEW458761 UOS458761 UYO458761 VIK458761 VSG458761 WCC458761 WLY458761 WVU458761 M524297 JI524297 TE524297 ADA524297 AMW524297 AWS524297 BGO524297 BQK524297 CAG524297 CKC524297 CTY524297 DDU524297 DNQ524297 DXM524297 EHI524297 ERE524297 FBA524297 FKW524297 FUS524297 GEO524297 GOK524297 GYG524297 HIC524297 HRY524297 IBU524297 ILQ524297 IVM524297 JFI524297 JPE524297 JZA524297 KIW524297 KSS524297 LCO524297 LMK524297 LWG524297 MGC524297 MPY524297 MZU524297 NJQ524297 NTM524297 ODI524297 ONE524297 OXA524297 PGW524297 PQS524297 QAO524297 QKK524297 QUG524297 REC524297 RNY524297 RXU524297 SHQ524297 SRM524297 TBI524297 TLE524297 TVA524297 UEW524297 UOS524297 UYO524297 VIK524297 VSG524297 WCC524297 WLY524297 WVU524297 M589833 JI589833 TE589833 ADA589833 AMW589833 AWS589833 BGO589833 BQK589833 CAG589833 CKC589833 CTY589833 DDU589833 DNQ589833 DXM589833 EHI589833 ERE589833 FBA589833 FKW589833 FUS589833 GEO589833 GOK589833 GYG589833 HIC589833 HRY589833 IBU589833 ILQ589833 IVM589833 JFI589833 JPE589833 JZA589833 KIW589833 KSS589833 LCO589833 LMK589833 LWG589833 MGC589833 MPY589833 MZU589833 NJQ589833 NTM589833 ODI589833 ONE589833 OXA589833 PGW589833 PQS589833 QAO589833 QKK589833 QUG589833 REC589833 RNY589833 RXU589833 SHQ589833 SRM589833 TBI589833 TLE589833 TVA589833 UEW589833 UOS589833 UYO589833 VIK589833 VSG589833 WCC589833 WLY589833 WVU589833 M655369 JI655369 TE655369 ADA655369 AMW655369 AWS655369 BGO655369 BQK655369 CAG655369 CKC655369 CTY655369 DDU655369 DNQ655369 DXM655369 EHI655369 ERE655369 FBA655369 FKW655369 FUS655369 GEO655369 GOK655369 GYG655369 HIC655369 HRY655369 IBU655369 ILQ655369 IVM655369 JFI655369 JPE655369 JZA655369 KIW655369 KSS655369 LCO655369 LMK655369 LWG655369 MGC655369 MPY655369 MZU655369 NJQ655369 NTM655369 ODI655369 ONE655369 OXA655369 PGW655369 PQS655369 QAO655369 QKK655369 QUG655369 REC655369 RNY655369 RXU655369 SHQ655369 SRM655369 TBI655369 TLE655369 TVA655369 UEW655369 UOS655369 UYO655369 VIK655369 VSG655369 WCC655369 WLY655369 WVU655369 M720905 JI720905 TE720905 ADA720905 AMW720905 AWS720905 BGO720905 BQK720905 CAG720905 CKC720905 CTY720905 DDU720905 DNQ720905 DXM720905 EHI720905 ERE720905 FBA720905 FKW720905 FUS720905 GEO720905 GOK720905 GYG720905 HIC720905 HRY720905 IBU720905 ILQ720905 IVM720905 JFI720905 JPE720905 JZA720905 KIW720905 KSS720905 LCO720905 LMK720905 LWG720905 MGC720905 MPY720905 MZU720905 NJQ720905 NTM720905 ODI720905 ONE720905 OXA720905 PGW720905 PQS720905 QAO720905 QKK720905 QUG720905 REC720905 RNY720905 RXU720905 SHQ720905 SRM720905 TBI720905 TLE720905 TVA720905 UEW720905 UOS720905 UYO720905 VIK720905 VSG720905 WCC720905 WLY720905 WVU720905 M786441 JI786441 TE786441 ADA786441 AMW786441 AWS786441 BGO786441 BQK786441 CAG786441 CKC786441 CTY786441 DDU786441 DNQ786441 DXM786441 EHI786441 ERE786441 FBA786441 FKW786441 FUS786441 GEO786441 GOK786441 GYG786441 HIC786441 HRY786441 IBU786441 ILQ786441 IVM786441 JFI786441 JPE786441 JZA786441 KIW786441 KSS786441 LCO786441 LMK786441 LWG786441 MGC786441 MPY786441 MZU786441 NJQ786441 NTM786441 ODI786441 ONE786441 OXA786441 PGW786441 PQS786441 QAO786441 QKK786441 QUG786441 REC786441 RNY786441 RXU786441 SHQ786441 SRM786441 TBI786441 TLE786441 TVA786441 UEW786441 UOS786441 UYO786441 VIK786441 VSG786441 WCC786441 WLY786441 WVU786441 M851977 JI851977 TE851977 ADA851977 AMW851977 AWS851977 BGO851977 BQK851977 CAG851977 CKC851977 CTY851977 DDU851977 DNQ851977 DXM851977 EHI851977 ERE851977 FBA851977 FKW851977 FUS851977 GEO851977 GOK851977 GYG851977 HIC851977 HRY851977 IBU851977 ILQ851977 IVM851977 JFI851977 JPE851977 JZA851977 KIW851977 KSS851977 LCO851977 LMK851977 LWG851977 MGC851977 MPY851977 MZU851977 NJQ851977 NTM851977 ODI851977 ONE851977 OXA851977 PGW851977 PQS851977 QAO851977 QKK851977 QUG851977 REC851977 RNY851977 RXU851977 SHQ851977 SRM851977 TBI851977 TLE851977 TVA851977 UEW851977 UOS851977 UYO851977 VIK851977 VSG851977 WCC851977 WLY851977 WVU851977 M917513 JI917513 TE917513 ADA917513 AMW917513 AWS917513 BGO917513 BQK917513 CAG917513 CKC917513 CTY917513 DDU917513 DNQ917513 DXM917513 EHI917513 ERE917513 FBA917513 FKW917513 FUS917513 GEO917513 GOK917513 GYG917513 HIC917513 HRY917513 IBU917513 ILQ917513 IVM917513 JFI917513 JPE917513 JZA917513 KIW917513 KSS917513 LCO917513 LMK917513 LWG917513 MGC917513 MPY917513 MZU917513 NJQ917513 NTM917513 ODI917513 ONE917513 OXA917513 PGW917513 PQS917513 QAO917513 QKK917513 QUG917513 REC917513 RNY917513 RXU917513 SHQ917513 SRM917513 TBI917513 TLE917513 TVA917513 UEW917513 UOS917513 UYO917513 VIK917513 VSG917513 WCC917513 WLY917513 WVU917513 M983049 JI983049 TE983049 ADA983049 AMW983049 AWS983049 BGO983049 BQK983049 CAG983049 CKC983049 CTY983049 DDU983049 DNQ983049 DXM983049 EHI983049 ERE983049 FBA983049 FKW983049 FUS983049 GEO983049 GOK983049 GYG983049 HIC983049 HRY983049 IBU983049 ILQ983049 IVM983049 JFI983049 JPE983049 JZA983049 KIW983049 KSS983049 LCO983049 LMK983049 LWG983049 MGC983049 MPY983049 MZU983049 NJQ983049 NTM983049 ODI983049 ONE983049 OXA983049 PGW983049 PQS983049 QAO983049 QKK983049 QUG983049 REC983049 RNY983049 RXU983049 SHQ983049 SRM983049 TBI983049 TLE983049 TVA983049 UEW983049 UOS983049 UYO983049 VIK983049 VSG983049 WCC983049 WLY983049 WVU983049 Y14 JU14 TQ14 ADM14 ANI14 AXE14 BHA14 BQW14 CAS14 CKO14 CUK14 DEG14 DOC14 DXY14 EHU14 ERQ14 FBM14 FLI14 FVE14 GFA14 GOW14 GYS14 HIO14 HSK14 ICG14 IMC14 IVY14 JFU14 JPQ14 JZM14 KJI14 KTE14 LDA14 LMW14 LWS14 MGO14 MQK14 NAG14 NKC14 NTY14 ODU14 ONQ14 OXM14 PHI14 PRE14 QBA14 QKW14 QUS14 REO14 ROK14 RYG14 SIC14 SRY14 TBU14 TLQ14 TVM14 UFI14 UPE14 UZA14 VIW14 VSS14 WCO14 WMK14 WWG14 Y65550 JU65550 TQ65550 ADM65550 ANI65550 AXE65550 BHA65550 BQW65550 CAS65550 CKO65550 CUK65550 DEG65550 DOC65550 DXY65550 EHU65550 ERQ65550 FBM65550 FLI65550 FVE65550 GFA65550 GOW65550 GYS65550 HIO65550 HSK65550 ICG65550 IMC65550 IVY65550 JFU65550 JPQ65550 JZM65550 KJI65550 KTE65550 LDA65550 LMW65550 LWS65550 MGO65550 MQK65550 NAG65550 NKC65550 NTY65550 ODU65550 ONQ65550 OXM65550 PHI65550 PRE65550 QBA65550 QKW65550 QUS65550 REO65550 ROK65550 RYG65550 SIC65550 SRY65550 TBU65550 TLQ65550 TVM65550 UFI65550 UPE65550 UZA65550 VIW65550 VSS65550 WCO65550 WMK65550 WWG65550 Y131086 JU131086 TQ131086 ADM131086 ANI131086 AXE131086 BHA131086 BQW131086 CAS131086 CKO131086 CUK131086 DEG131086 DOC131086 DXY131086 EHU131086 ERQ131086 FBM131086 FLI131086 FVE131086 GFA131086 GOW131086 GYS131086 HIO131086 HSK131086 ICG131086 IMC131086 IVY131086 JFU131086 JPQ131086 JZM131086 KJI131086 KTE131086 LDA131086 LMW131086 LWS131086 MGO131086 MQK131086 NAG131086 NKC131086 NTY131086 ODU131086 ONQ131086 OXM131086 PHI131086 PRE131086 QBA131086 QKW131086 QUS131086 REO131086 ROK131086 RYG131086 SIC131086 SRY131086 TBU131086 TLQ131086 TVM131086 UFI131086 UPE131086 UZA131086 VIW131086 VSS131086 WCO131086 WMK131086 WWG131086 Y196622 JU196622 TQ196622 ADM196622 ANI196622 AXE196622 BHA196622 BQW196622 CAS196622 CKO196622 CUK196622 DEG196622 DOC196622 DXY196622 EHU196622 ERQ196622 FBM196622 FLI196622 FVE196622 GFA196622 GOW196622 GYS196622 HIO196622 HSK196622 ICG196622 IMC196622 IVY196622 JFU196622 JPQ196622 JZM196622 KJI196622 KTE196622 LDA196622 LMW196622 LWS196622 MGO196622 MQK196622 NAG196622 NKC196622 NTY196622 ODU196622 ONQ196622 OXM196622 PHI196622 PRE196622 QBA196622 QKW196622 QUS196622 REO196622 ROK196622 RYG196622 SIC196622 SRY196622 TBU196622 TLQ196622 TVM196622 UFI196622 UPE196622 UZA196622 VIW196622 VSS196622 WCO196622 WMK196622 WWG196622 Y262158 JU262158 TQ262158 ADM262158 ANI262158 AXE262158 BHA262158 BQW262158 CAS262158 CKO262158 CUK262158 DEG262158 DOC262158 DXY262158 EHU262158 ERQ262158 FBM262158 FLI262158 FVE262158 GFA262158 GOW262158 GYS262158 HIO262158 HSK262158 ICG262158 IMC262158 IVY262158 JFU262158 JPQ262158 JZM262158 KJI262158 KTE262158 LDA262158 LMW262158 LWS262158 MGO262158 MQK262158 NAG262158 NKC262158 NTY262158 ODU262158 ONQ262158 OXM262158 PHI262158 PRE262158 QBA262158 QKW262158 QUS262158 REO262158 ROK262158 RYG262158 SIC262158 SRY262158 TBU262158 TLQ262158 TVM262158 UFI262158 UPE262158 UZA262158 VIW262158 VSS262158 WCO262158 WMK262158 WWG262158 Y327694 JU327694 TQ327694 ADM327694 ANI327694 AXE327694 BHA327694 BQW327694 CAS327694 CKO327694 CUK327694 DEG327694 DOC327694 DXY327694 EHU327694 ERQ327694 FBM327694 FLI327694 FVE327694 GFA327694 GOW327694 GYS327694 HIO327694 HSK327694 ICG327694 IMC327694 IVY327694 JFU327694 JPQ327694 JZM327694 KJI327694 KTE327694 LDA327694 LMW327694 LWS327694 MGO327694 MQK327694 NAG327694 NKC327694 NTY327694 ODU327694 ONQ327694 OXM327694 PHI327694 PRE327694 QBA327694 QKW327694 QUS327694 REO327694 ROK327694 RYG327694 SIC327694 SRY327694 TBU327694 TLQ327694 TVM327694 UFI327694 UPE327694 UZA327694 VIW327694 VSS327694 WCO327694 WMK327694 WWG327694 Y393230 JU393230 TQ393230 ADM393230 ANI393230 AXE393230 BHA393230 BQW393230 CAS393230 CKO393230 CUK393230 DEG393230 DOC393230 DXY393230 EHU393230 ERQ393230 FBM393230 FLI393230 FVE393230 GFA393230 GOW393230 GYS393230 HIO393230 HSK393230 ICG393230 IMC393230 IVY393230 JFU393230 JPQ393230 JZM393230 KJI393230 KTE393230 LDA393230 LMW393230 LWS393230 MGO393230 MQK393230 NAG393230 NKC393230 NTY393230 ODU393230 ONQ393230 OXM393230 PHI393230 PRE393230 QBA393230 QKW393230 QUS393230 REO393230 ROK393230 RYG393230 SIC393230 SRY393230 TBU393230 TLQ393230 TVM393230 UFI393230 UPE393230 UZA393230 VIW393230 VSS393230 WCO393230 WMK393230 WWG393230 Y458766 JU458766 TQ458766 ADM458766 ANI458766 AXE458766 BHA458766 BQW458766 CAS458766 CKO458766 CUK458766 DEG458766 DOC458766 DXY458766 EHU458766 ERQ458766 FBM458766 FLI458766 FVE458766 GFA458766 GOW458766 GYS458766 HIO458766 HSK458766 ICG458766 IMC458766 IVY458766 JFU458766 JPQ458766 JZM458766 KJI458766 KTE458766 LDA458766 LMW458766 LWS458766 MGO458766 MQK458766 NAG458766 NKC458766 NTY458766 ODU458766 ONQ458766 OXM458766 PHI458766 PRE458766 QBA458766 QKW458766 QUS458766 REO458766 ROK458766 RYG458766 SIC458766 SRY458766 TBU458766 TLQ458766 TVM458766 UFI458766 UPE458766 UZA458766 VIW458766 VSS458766 WCO458766 WMK458766 WWG458766 Y524302 JU524302 TQ524302 ADM524302 ANI524302 AXE524302 BHA524302 BQW524302 CAS524302 CKO524302 CUK524302 DEG524302 DOC524302 DXY524302 EHU524302 ERQ524302 FBM524302 FLI524302 FVE524302 GFA524302 GOW524302 GYS524302 HIO524302 HSK524302 ICG524302 IMC524302 IVY524302 JFU524302 JPQ524302 JZM524302 KJI524302 KTE524302 LDA524302 LMW524302 LWS524302 MGO524302 MQK524302 NAG524302 NKC524302 NTY524302 ODU524302 ONQ524302 OXM524302 PHI524302 PRE524302 QBA524302 QKW524302 QUS524302 REO524302 ROK524302 RYG524302 SIC524302 SRY524302 TBU524302 TLQ524302 TVM524302 UFI524302 UPE524302 UZA524302 VIW524302 VSS524302 WCO524302 WMK524302 WWG524302 Y589838 JU589838 TQ589838 ADM589838 ANI589838 AXE589838 BHA589838 BQW589838 CAS589838 CKO589838 CUK589838 DEG589838 DOC589838 DXY589838 EHU589838 ERQ589838 FBM589838 FLI589838 FVE589838 GFA589838 GOW589838 GYS589838 HIO589838 HSK589838 ICG589838 IMC589838 IVY589838 JFU589838 JPQ589838 JZM589838 KJI589838 KTE589838 LDA589838 LMW589838 LWS589838 MGO589838 MQK589838 NAG589838 NKC589838 NTY589838 ODU589838 ONQ589838 OXM589838 PHI589838 PRE589838 QBA589838 QKW589838 QUS589838 REO589838 ROK589838 RYG589838 SIC589838 SRY589838 TBU589838 TLQ589838 TVM589838 UFI589838 UPE589838 UZA589838 VIW589838 VSS589838 WCO589838 WMK589838 WWG589838 Y655374 JU655374 TQ655374 ADM655374 ANI655374 AXE655374 BHA655374 BQW655374 CAS655374 CKO655374 CUK655374 DEG655374 DOC655374 DXY655374 EHU655374 ERQ655374 FBM655374 FLI655374 FVE655374 GFA655374 GOW655374 GYS655374 HIO655374 HSK655374 ICG655374 IMC655374 IVY655374 JFU655374 JPQ655374 JZM655374 KJI655374 KTE655374 LDA655374 LMW655374 LWS655374 MGO655374 MQK655374 NAG655374 NKC655374 NTY655374 ODU655374 ONQ655374 OXM655374 PHI655374 PRE655374 QBA655374 QKW655374 QUS655374 REO655374 ROK655374 RYG655374 SIC655374 SRY655374 TBU655374 TLQ655374 TVM655374 UFI655374 UPE655374 UZA655374 VIW655374 VSS655374 WCO655374 WMK655374 WWG655374 Y720910 JU720910 TQ720910 ADM720910 ANI720910 AXE720910 BHA720910 BQW720910 CAS720910 CKO720910 CUK720910 DEG720910 DOC720910 DXY720910 EHU720910 ERQ720910 FBM720910 FLI720910 FVE720910 GFA720910 GOW720910 GYS720910 HIO720910 HSK720910 ICG720910 IMC720910 IVY720910 JFU720910 JPQ720910 JZM720910 KJI720910 KTE720910 LDA720910 LMW720910 LWS720910 MGO720910 MQK720910 NAG720910 NKC720910 NTY720910 ODU720910 ONQ720910 OXM720910 PHI720910 PRE720910 QBA720910 QKW720910 QUS720910 REO720910 ROK720910 RYG720910 SIC720910 SRY720910 TBU720910 TLQ720910 TVM720910 UFI720910 UPE720910 UZA720910 VIW720910 VSS720910 WCO720910 WMK720910 WWG720910 Y786446 JU786446 TQ786446 ADM786446 ANI786446 AXE786446 BHA786446 BQW786446 CAS786446 CKO786446 CUK786446 DEG786446 DOC786446 DXY786446 EHU786446 ERQ786446 FBM786446 FLI786446 FVE786446 GFA786446 GOW786446 GYS786446 HIO786446 HSK786446 ICG786446 IMC786446 IVY786446 JFU786446 JPQ786446 JZM786446 KJI786446 KTE786446 LDA786446 LMW786446 LWS786446 MGO786446 MQK786446 NAG786446 NKC786446 NTY786446 ODU786446 ONQ786446 OXM786446 PHI786446 PRE786446 QBA786446 QKW786446 QUS786446 REO786446 ROK786446 RYG786446 SIC786446 SRY786446 TBU786446 TLQ786446 TVM786446 UFI786446 UPE786446 UZA786446 VIW786446 VSS786446 WCO786446 WMK786446 WWG786446 Y851982 JU851982 TQ851982 ADM851982 ANI851982 AXE851982 BHA851982 BQW851982 CAS851982 CKO851982 CUK851982 DEG851982 DOC851982 DXY851982 EHU851982 ERQ851982 FBM851982 FLI851982 FVE851982 GFA851982 GOW851982 GYS851982 HIO851982 HSK851982 ICG851982 IMC851982 IVY851982 JFU851982 JPQ851982 JZM851982 KJI851982 KTE851982 LDA851982 LMW851982 LWS851982 MGO851982 MQK851982 NAG851982 NKC851982 NTY851982 ODU851982 ONQ851982 OXM851982 PHI851982 PRE851982 QBA851982 QKW851982 QUS851982 REO851982 ROK851982 RYG851982 SIC851982 SRY851982 TBU851982 TLQ851982 TVM851982 UFI851982 UPE851982 UZA851982 VIW851982 VSS851982 WCO851982 WMK851982 WWG851982 Y917518 JU917518 TQ917518 ADM917518 ANI917518 AXE917518 BHA917518 BQW917518 CAS917518 CKO917518 CUK917518 DEG917518 DOC917518 DXY917518 EHU917518 ERQ917518 FBM917518 FLI917518 FVE917518 GFA917518 GOW917518 GYS917518 HIO917518 HSK917518 ICG917518 IMC917518 IVY917518 JFU917518 JPQ917518 JZM917518 KJI917518 KTE917518 LDA917518 LMW917518 LWS917518 MGO917518 MQK917518 NAG917518 NKC917518 NTY917518 ODU917518 ONQ917518 OXM917518 PHI917518 PRE917518 QBA917518 QKW917518 QUS917518 REO917518 ROK917518 RYG917518 SIC917518 SRY917518 TBU917518 TLQ917518 TVM917518 UFI917518 UPE917518 UZA917518 VIW917518 VSS917518 WCO917518 WMK917518 WWG917518 Y983054 JU983054 TQ983054 ADM983054 ANI983054 AXE983054 BHA983054 BQW983054 CAS983054 CKO983054 CUK983054 DEG983054 DOC983054 DXY983054 EHU983054 ERQ983054 FBM983054 FLI983054 FVE983054 GFA983054 GOW983054 GYS983054 HIO983054 HSK983054 ICG983054 IMC983054 IVY983054 JFU983054 JPQ983054 JZM983054 KJI983054 KTE983054 LDA983054 LMW983054 LWS983054 MGO983054 MQK983054 NAG983054 NKC983054 NTY983054 ODU983054 ONQ983054 OXM983054 PHI983054 PRE983054 QBA983054 QKW983054 QUS983054 REO983054 ROK983054 RYG983054 SIC983054 SRY983054 TBU983054 TLQ983054 TVM983054 UFI983054 UPE983054 UZA983054 VIW983054 VSS983054 WCO983054 WMK983054 WWG983054 Q14 JM14 TI14 ADE14 ANA14 AWW14 BGS14 BQO14 CAK14 CKG14 CUC14 DDY14 DNU14 DXQ14 EHM14 ERI14 FBE14 FLA14 FUW14 GES14 GOO14 GYK14 HIG14 HSC14 IBY14 ILU14 IVQ14 JFM14 JPI14 JZE14 KJA14 KSW14 LCS14 LMO14 LWK14 MGG14 MQC14 MZY14 NJU14 NTQ14 ODM14 ONI14 OXE14 PHA14 PQW14 QAS14 QKO14 QUK14 REG14 ROC14 RXY14 SHU14 SRQ14 TBM14 TLI14 TVE14 UFA14 UOW14 UYS14 VIO14 VSK14 WCG14 WMC14 WVY14 Q65550 JM65550 TI65550 ADE65550 ANA65550 AWW65550 BGS65550 BQO65550 CAK65550 CKG65550 CUC65550 DDY65550 DNU65550 DXQ65550 EHM65550 ERI65550 FBE65550 FLA65550 FUW65550 GES65550 GOO65550 GYK65550 HIG65550 HSC65550 IBY65550 ILU65550 IVQ65550 JFM65550 JPI65550 JZE65550 KJA65550 KSW65550 LCS65550 LMO65550 LWK65550 MGG65550 MQC65550 MZY65550 NJU65550 NTQ65550 ODM65550 ONI65550 OXE65550 PHA65550 PQW65550 QAS65550 QKO65550 QUK65550 REG65550 ROC65550 RXY65550 SHU65550 SRQ65550 TBM65550 TLI65550 TVE65550 UFA65550 UOW65550 UYS65550 VIO65550 VSK65550 WCG65550 WMC65550 WVY65550 Q131086 JM131086 TI131086 ADE131086 ANA131086 AWW131086 BGS131086 BQO131086 CAK131086 CKG131086 CUC131086 DDY131086 DNU131086 DXQ131086 EHM131086 ERI131086 FBE131086 FLA131086 FUW131086 GES131086 GOO131086 GYK131086 HIG131086 HSC131086 IBY131086 ILU131086 IVQ131086 JFM131086 JPI131086 JZE131086 KJA131086 KSW131086 LCS131086 LMO131086 LWK131086 MGG131086 MQC131086 MZY131086 NJU131086 NTQ131086 ODM131086 ONI131086 OXE131086 PHA131086 PQW131086 QAS131086 QKO131086 QUK131086 REG131086 ROC131086 RXY131086 SHU131086 SRQ131086 TBM131086 TLI131086 TVE131086 UFA131086 UOW131086 UYS131086 VIO131086 VSK131086 WCG131086 WMC131086 WVY131086 Q196622 JM196622 TI196622 ADE196622 ANA196622 AWW196622 BGS196622 BQO196622 CAK196622 CKG196622 CUC196622 DDY196622 DNU196622 DXQ196622 EHM196622 ERI196622 FBE196622 FLA196622 FUW196622 GES196622 GOO196622 GYK196622 HIG196622 HSC196622 IBY196622 ILU196622 IVQ196622 JFM196622 JPI196622 JZE196622 KJA196622 KSW196622 LCS196622 LMO196622 LWK196622 MGG196622 MQC196622 MZY196622 NJU196622 NTQ196622 ODM196622 ONI196622 OXE196622 PHA196622 PQW196622 QAS196622 QKO196622 QUK196622 REG196622 ROC196622 RXY196622 SHU196622 SRQ196622 TBM196622 TLI196622 TVE196622 UFA196622 UOW196622 UYS196622 VIO196622 VSK196622 WCG196622 WMC196622 WVY196622 Q262158 JM262158 TI262158 ADE262158 ANA262158 AWW262158 BGS262158 BQO262158 CAK262158 CKG262158 CUC262158 DDY262158 DNU262158 DXQ262158 EHM262158 ERI262158 FBE262158 FLA262158 FUW262158 GES262158 GOO262158 GYK262158 HIG262158 HSC262158 IBY262158 ILU262158 IVQ262158 JFM262158 JPI262158 JZE262158 KJA262158 KSW262158 LCS262158 LMO262158 LWK262158 MGG262158 MQC262158 MZY262158 NJU262158 NTQ262158 ODM262158 ONI262158 OXE262158 PHA262158 PQW262158 QAS262158 QKO262158 QUK262158 REG262158 ROC262158 RXY262158 SHU262158 SRQ262158 TBM262158 TLI262158 TVE262158 UFA262158 UOW262158 UYS262158 VIO262158 VSK262158 WCG262158 WMC262158 WVY262158 Q327694 JM327694 TI327694 ADE327694 ANA327694 AWW327694 BGS327694 BQO327694 CAK327694 CKG327694 CUC327694 DDY327694 DNU327694 DXQ327694 EHM327694 ERI327694 FBE327694 FLA327694 FUW327694 GES327694 GOO327694 GYK327694 HIG327694 HSC327694 IBY327694 ILU327694 IVQ327694 JFM327694 JPI327694 JZE327694 KJA327694 KSW327694 LCS327694 LMO327694 LWK327694 MGG327694 MQC327694 MZY327694 NJU327694 NTQ327694 ODM327694 ONI327694 OXE327694 PHA327694 PQW327694 QAS327694 QKO327694 QUK327694 REG327694 ROC327694 RXY327694 SHU327694 SRQ327694 TBM327694 TLI327694 TVE327694 UFA327694 UOW327694 UYS327694 VIO327694 VSK327694 WCG327694 WMC327694 WVY327694 Q393230 JM393230 TI393230 ADE393230 ANA393230 AWW393230 BGS393230 BQO393230 CAK393230 CKG393230 CUC393230 DDY393230 DNU393230 DXQ393230 EHM393230 ERI393230 FBE393230 FLA393230 FUW393230 GES393230 GOO393230 GYK393230 HIG393230 HSC393230 IBY393230 ILU393230 IVQ393230 JFM393230 JPI393230 JZE393230 KJA393230 KSW393230 LCS393230 LMO393230 LWK393230 MGG393230 MQC393230 MZY393230 NJU393230 NTQ393230 ODM393230 ONI393230 OXE393230 PHA393230 PQW393230 QAS393230 QKO393230 QUK393230 REG393230 ROC393230 RXY393230 SHU393230 SRQ393230 TBM393230 TLI393230 TVE393230 UFA393230 UOW393230 UYS393230 VIO393230 VSK393230 WCG393230 WMC393230 WVY393230 Q458766 JM458766 TI458766 ADE458766 ANA458766 AWW458766 BGS458766 BQO458766 CAK458766 CKG458766 CUC458766 DDY458766 DNU458766 DXQ458766 EHM458766 ERI458766 FBE458766 FLA458766 FUW458766 GES458766 GOO458766 GYK458766 HIG458766 HSC458766 IBY458766 ILU458766 IVQ458766 JFM458766 JPI458766 JZE458766 KJA458766 KSW458766 LCS458766 LMO458766 LWK458766 MGG458766 MQC458766 MZY458766 NJU458766 NTQ458766 ODM458766 ONI458766 OXE458766 PHA458766 PQW458766 QAS458766 QKO458766 QUK458766 REG458766 ROC458766 RXY458766 SHU458766 SRQ458766 TBM458766 TLI458766 TVE458766 UFA458766 UOW458766 UYS458766 VIO458766 VSK458766 WCG458766 WMC458766 WVY458766 Q524302 JM524302 TI524302 ADE524302 ANA524302 AWW524302 BGS524302 BQO524302 CAK524302 CKG524302 CUC524302 DDY524302 DNU524302 DXQ524302 EHM524302 ERI524302 FBE524302 FLA524302 FUW524302 GES524302 GOO524302 GYK524302 HIG524302 HSC524302 IBY524302 ILU524302 IVQ524302 JFM524302 JPI524302 JZE524302 KJA524302 KSW524302 LCS524302 LMO524302 LWK524302 MGG524302 MQC524302 MZY524302 NJU524302 NTQ524302 ODM524302 ONI524302 OXE524302 PHA524302 PQW524302 QAS524302 QKO524302 QUK524302 REG524302 ROC524302 RXY524302 SHU524302 SRQ524302 TBM524302 TLI524302 TVE524302 UFA524302 UOW524302 UYS524302 VIO524302 VSK524302 WCG524302 WMC524302 WVY524302 Q589838 JM589838 TI589838 ADE589838 ANA589838 AWW589838 BGS589838 BQO589838 CAK589838 CKG589838 CUC589838 DDY589838 DNU589838 DXQ589838 EHM589838 ERI589838 FBE589838 FLA589838 FUW589838 GES589838 GOO589838 GYK589838 HIG589838 HSC589838 IBY589838 ILU589838 IVQ589838 JFM589838 JPI589838 JZE589838 KJA589838 KSW589838 LCS589838 LMO589838 LWK589838 MGG589838 MQC589838 MZY589838 NJU589838 NTQ589838 ODM589838 ONI589838 OXE589838 PHA589838 PQW589838 QAS589838 QKO589838 QUK589838 REG589838 ROC589838 RXY589838 SHU589838 SRQ589838 TBM589838 TLI589838 TVE589838 UFA589838 UOW589838 UYS589838 VIO589838 VSK589838 WCG589838 WMC589838 WVY589838 Q655374 JM655374 TI655374 ADE655374 ANA655374 AWW655374 BGS655374 BQO655374 CAK655374 CKG655374 CUC655374 DDY655374 DNU655374 DXQ655374 EHM655374 ERI655374 FBE655374 FLA655374 FUW655374 GES655374 GOO655374 GYK655374 HIG655374 HSC655374 IBY655374 ILU655374 IVQ655374 JFM655374 JPI655374 JZE655374 KJA655374 KSW655374 LCS655374 LMO655374 LWK655374 MGG655374 MQC655374 MZY655374 NJU655374 NTQ655374 ODM655374 ONI655374 OXE655374 PHA655374 PQW655374 QAS655374 QKO655374 QUK655374 REG655374 ROC655374 RXY655374 SHU655374 SRQ655374 TBM655374 TLI655374 TVE655374 UFA655374 UOW655374 UYS655374 VIO655374 VSK655374 WCG655374 WMC655374 WVY655374 Q720910 JM720910 TI720910 ADE720910 ANA720910 AWW720910 BGS720910 BQO720910 CAK720910 CKG720910 CUC720910 DDY720910 DNU720910 DXQ720910 EHM720910 ERI720910 FBE720910 FLA720910 FUW720910 GES720910 GOO720910 GYK720910 HIG720910 HSC720910 IBY720910 ILU720910 IVQ720910 JFM720910 JPI720910 JZE720910 KJA720910 KSW720910 LCS720910 LMO720910 LWK720910 MGG720910 MQC720910 MZY720910 NJU720910 NTQ720910 ODM720910 ONI720910 OXE720910 PHA720910 PQW720910 QAS720910 QKO720910 QUK720910 REG720910 ROC720910 RXY720910 SHU720910 SRQ720910 TBM720910 TLI720910 TVE720910 UFA720910 UOW720910 UYS720910 VIO720910 VSK720910 WCG720910 WMC720910 WVY720910 Q786446 JM786446 TI786446 ADE786446 ANA786446 AWW786446 BGS786446 BQO786446 CAK786446 CKG786446 CUC786446 DDY786446 DNU786446 DXQ786446 EHM786446 ERI786446 FBE786446 FLA786446 FUW786446 GES786446 GOO786446 GYK786446 HIG786446 HSC786446 IBY786446 ILU786446 IVQ786446 JFM786446 JPI786446 JZE786446 KJA786446 KSW786446 LCS786446 LMO786446 LWK786446 MGG786446 MQC786446 MZY786446 NJU786446 NTQ786446 ODM786446 ONI786446 OXE786446 PHA786446 PQW786446 QAS786446 QKO786446 QUK786446 REG786446 ROC786446 RXY786446 SHU786446 SRQ786446 TBM786446 TLI786446 TVE786446 UFA786446 UOW786446 UYS786446 VIO786446 VSK786446 WCG786446 WMC786446 WVY786446 Q851982 JM851982 TI851982 ADE851982 ANA851982 AWW851982 BGS851982 BQO851982 CAK851982 CKG851982 CUC851982 DDY851982 DNU851982 DXQ851982 EHM851982 ERI851982 FBE851982 FLA851982 FUW851982 GES851982 GOO851982 GYK851982 HIG851982 HSC851982 IBY851982 ILU851982 IVQ851982 JFM851982 JPI851982 JZE851982 KJA851982 KSW851982 LCS851982 LMO851982 LWK851982 MGG851982 MQC851982 MZY851982 NJU851982 NTQ851982 ODM851982 ONI851982 OXE851982 PHA851982 PQW851982 QAS851982 QKO851982 QUK851982 REG851982 ROC851982 RXY851982 SHU851982 SRQ851982 TBM851982 TLI851982 TVE851982 UFA851982 UOW851982 UYS851982 VIO851982 VSK851982 WCG851982 WMC851982 WVY851982 Q917518 JM917518 TI917518 ADE917518 ANA917518 AWW917518 BGS917518 BQO917518 CAK917518 CKG917518 CUC917518 DDY917518 DNU917518 DXQ917518 EHM917518 ERI917518 FBE917518 FLA917518 FUW917518 GES917518 GOO917518 GYK917518 HIG917518 HSC917518 IBY917518 ILU917518 IVQ917518 JFM917518 JPI917518 JZE917518 KJA917518 KSW917518 LCS917518 LMO917518 LWK917518 MGG917518 MQC917518 MZY917518 NJU917518 NTQ917518 ODM917518 ONI917518 OXE917518 PHA917518 PQW917518 QAS917518 QKO917518 QUK917518 REG917518 ROC917518 RXY917518 SHU917518 SRQ917518 TBM917518 TLI917518 TVE917518 UFA917518 UOW917518 UYS917518 VIO917518 VSK917518 WCG917518 WMC917518 WVY917518 Q983054 JM983054 TI983054 ADE983054 ANA983054 AWW983054 BGS983054 BQO983054 CAK983054 CKG983054 CUC983054 DDY983054 DNU983054 DXQ983054 EHM983054 ERI983054 FBE983054 FLA983054 FUW983054 GES983054 GOO983054 GYK983054 HIG983054 HSC983054 IBY983054 ILU983054 IVQ983054 JFM983054 JPI983054 JZE983054 KJA983054 KSW983054 LCS983054 LMO983054 LWK983054 MGG983054 MQC983054 MZY983054 NJU983054 NTQ983054 ODM983054 ONI983054 OXE983054 PHA983054 PQW983054 QAS983054 QKO983054 QUK983054 REG983054 ROC983054 RXY983054 SHU983054 SRQ983054 TBM983054 TLI983054 TVE983054 UFA983054 UOW983054 UYS983054 VIO983054 VSK983054 WCG983054 WMC983054 WVY983054 U9 JQ9 TM9 ADI9 ANE9 AXA9 BGW9 BQS9 CAO9 CKK9 CUG9 DEC9 DNY9 DXU9 EHQ9 ERM9 FBI9 FLE9 FVA9 GEW9 GOS9 GYO9 HIK9 HSG9 ICC9 ILY9 IVU9 JFQ9 JPM9 JZI9 KJE9 KTA9 LCW9 LMS9 LWO9 MGK9 MQG9 NAC9 NJY9 NTU9 ODQ9 ONM9 OXI9 PHE9 PRA9 QAW9 QKS9 QUO9 REK9 ROG9 RYC9 SHY9 SRU9 TBQ9 TLM9 TVI9 UFE9 UPA9 UYW9 VIS9 VSO9 WCK9 WMG9 WWC9 U65545 JQ65545 TM65545 ADI65545 ANE65545 AXA65545 BGW65545 BQS65545 CAO65545 CKK65545 CUG65545 DEC65545 DNY65545 DXU65545 EHQ65545 ERM65545 FBI65545 FLE65545 FVA65545 GEW65545 GOS65545 GYO65545 HIK65545 HSG65545 ICC65545 ILY65545 IVU65545 JFQ65545 JPM65545 JZI65545 KJE65545 KTA65545 LCW65545 LMS65545 LWO65545 MGK65545 MQG65545 NAC65545 NJY65545 NTU65545 ODQ65545 ONM65545 OXI65545 PHE65545 PRA65545 QAW65545 QKS65545 QUO65545 REK65545 ROG65545 RYC65545 SHY65545 SRU65545 TBQ65545 TLM65545 TVI65545 UFE65545 UPA65545 UYW65545 VIS65545 VSO65545 WCK65545 WMG65545 WWC65545 U131081 JQ131081 TM131081 ADI131081 ANE131081 AXA131081 BGW131081 BQS131081 CAO131081 CKK131081 CUG131081 DEC131081 DNY131081 DXU131081 EHQ131081 ERM131081 FBI131081 FLE131081 FVA131081 GEW131081 GOS131081 GYO131081 HIK131081 HSG131081 ICC131081 ILY131081 IVU131081 JFQ131081 JPM131081 JZI131081 KJE131081 KTA131081 LCW131081 LMS131081 LWO131081 MGK131081 MQG131081 NAC131081 NJY131081 NTU131081 ODQ131081 ONM131081 OXI131081 PHE131081 PRA131081 QAW131081 QKS131081 QUO131081 REK131081 ROG131081 RYC131081 SHY131081 SRU131081 TBQ131081 TLM131081 TVI131081 UFE131081 UPA131081 UYW131081 VIS131081 VSO131081 WCK131081 WMG131081 WWC131081 U196617 JQ196617 TM196617 ADI196617 ANE196617 AXA196617 BGW196617 BQS196617 CAO196617 CKK196617 CUG196617 DEC196617 DNY196617 DXU196617 EHQ196617 ERM196617 FBI196617 FLE196617 FVA196617 GEW196617 GOS196617 GYO196617 HIK196617 HSG196617 ICC196617 ILY196617 IVU196617 JFQ196617 JPM196617 JZI196617 KJE196617 KTA196617 LCW196617 LMS196617 LWO196617 MGK196617 MQG196617 NAC196617 NJY196617 NTU196617 ODQ196617 ONM196617 OXI196617 PHE196617 PRA196617 QAW196617 QKS196617 QUO196617 REK196617 ROG196617 RYC196617 SHY196617 SRU196617 TBQ196617 TLM196617 TVI196617 UFE196617 UPA196617 UYW196617 VIS196617 VSO196617 WCK196617 WMG196617 WWC196617 U262153 JQ262153 TM262153 ADI262153 ANE262153 AXA262153 BGW262153 BQS262153 CAO262153 CKK262153 CUG262153 DEC262153 DNY262153 DXU262153 EHQ262153 ERM262153 FBI262153 FLE262153 FVA262153 GEW262153 GOS262153 GYO262153 HIK262153 HSG262153 ICC262153 ILY262153 IVU262153 JFQ262153 JPM262153 JZI262153 KJE262153 KTA262153 LCW262153 LMS262153 LWO262153 MGK262153 MQG262153 NAC262153 NJY262153 NTU262153 ODQ262153 ONM262153 OXI262153 PHE262153 PRA262153 QAW262153 QKS262153 QUO262153 REK262153 ROG262153 RYC262153 SHY262153 SRU262153 TBQ262153 TLM262153 TVI262153 UFE262153 UPA262153 UYW262153 VIS262153 VSO262153 WCK262153 WMG262153 WWC262153 U327689 JQ327689 TM327689 ADI327689 ANE327689 AXA327689 BGW327689 BQS327689 CAO327689 CKK327689 CUG327689 DEC327689 DNY327689 DXU327689 EHQ327689 ERM327689 FBI327689 FLE327689 FVA327689 GEW327689 GOS327689 GYO327689 HIK327689 HSG327689 ICC327689 ILY327689 IVU327689 JFQ327689 JPM327689 JZI327689 KJE327689 KTA327689 LCW327689 LMS327689 LWO327689 MGK327689 MQG327689 NAC327689 NJY327689 NTU327689 ODQ327689 ONM327689 OXI327689 PHE327689 PRA327689 QAW327689 QKS327689 QUO327689 REK327689 ROG327689 RYC327689 SHY327689 SRU327689 TBQ327689 TLM327689 TVI327689 UFE327689 UPA327689 UYW327689 VIS327689 VSO327689 WCK327689 WMG327689 WWC327689 U393225 JQ393225 TM393225 ADI393225 ANE393225 AXA393225 BGW393225 BQS393225 CAO393225 CKK393225 CUG393225 DEC393225 DNY393225 DXU393225 EHQ393225 ERM393225 FBI393225 FLE393225 FVA393225 GEW393225 GOS393225 GYO393225 HIK393225 HSG393225 ICC393225 ILY393225 IVU393225 JFQ393225 JPM393225 JZI393225 KJE393225 KTA393225 LCW393225 LMS393225 LWO393225 MGK393225 MQG393225 NAC393225 NJY393225 NTU393225 ODQ393225 ONM393225 OXI393225 PHE393225 PRA393225 QAW393225 QKS393225 QUO393225 REK393225 ROG393225 RYC393225 SHY393225 SRU393225 TBQ393225 TLM393225 TVI393225 UFE393225 UPA393225 UYW393225 VIS393225 VSO393225 WCK393225 WMG393225 WWC393225 U458761 JQ458761 TM458761 ADI458761 ANE458761 AXA458761 BGW458761 BQS458761 CAO458761 CKK458761 CUG458761 DEC458761 DNY458761 DXU458761 EHQ458761 ERM458761 FBI458761 FLE458761 FVA458761 GEW458761 GOS458761 GYO458761 HIK458761 HSG458761 ICC458761 ILY458761 IVU458761 JFQ458761 JPM458761 JZI458761 KJE458761 KTA458761 LCW458761 LMS458761 LWO458761 MGK458761 MQG458761 NAC458761 NJY458761 NTU458761 ODQ458761 ONM458761 OXI458761 PHE458761 PRA458761 QAW458761 QKS458761 QUO458761 REK458761 ROG458761 RYC458761 SHY458761 SRU458761 TBQ458761 TLM458761 TVI458761 UFE458761 UPA458761 UYW458761 VIS458761 VSO458761 WCK458761 WMG458761 WWC458761 U524297 JQ524297 TM524297 ADI524297 ANE524297 AXA524297 BGW524297 BQS524297 CAO524297 CKK524297 CUG524297 DEC524297 DNY524297 DXU524297 EHQ524297 ERM524297 FBI524297 FLE524297 FVA524297 GEW524297 GOS524297 GYO524297 HIK524297 HSG524297 ICC524297 ILY524297 IVU524297 JFQ524297 JPM524297 JZI524297 KJE524297 KTA524297 LCW524297 LMS524297 LWO524297 MGK524297 MQG524297 NAC524297 NJY524297 NTU524297 ODQ524297 ONM524297 OXI524297 PHE524297 PRA524297 QAW524297 QKS524297 QUO524297 REK524297 ROG524297 RYC524297 SHY524297 SRU524297 TBQ524297 TLM524297 TVI524297 UFE524297 UPA524297 UYW524297 VIS524297 VSO524297 WCK524297 WMG524297 WWC524297 U589833 JQ589833 TM589833 ADI589833 ANE589833 AXA589833 BGW589833 BQS589833 CAO589833 CKK589833 CUG589833 DEC589833 DNY589833 DXU589833 EHQ589833 ERM589833 FBI589833 FLE589833 FVA589833 GEW589833 GOS589833 GYO589833 HIK589833 HSG589833 ICC589833 ILY589833 IVU589833 JFQ589833 JPM589833 JZI589833 KJE589833 KTA589833 LCW589833 LMS589833 LWO589833 MGK589833 MQG589833 NAC589833 NJY589833 NTU589833 ODQ589833 ONM589833 OXI589833 PHE589833 PRA589833 QAW589833 QKS589833 QUO589833 REK589833 ROG589833 RYC589833 SHY589833 SRU589833 TBQ589833 TLM589833 TVI589833 UFE589833 UPA589833 UYW589833 VIS589833 VSO589833 WCK589833 WMG589833 WWC589833 U655369 JQ655369 TM655369 ADI655369 ANE655369 AXA655369 BGW655369 BQS655369 CAO655369 CKK655369 CUG655369 DEC655369 DNY655369 DXU655369 EHQ655369 ERM655369 FBI655369 FLE655369 FVA655369 GEW655369 GOS655369 GYO655369 HIK655369 HSG655369 ICC655369 ILY655369 IVU655369 JFQ655369 JPM655369 JZI655369 KJE655369 KTA655369 LCW655369 LMS655369 LWO655369 MGK655369 MQG655369 NAC655369 NJY655369 NTU655369 ODQ655369 ONM655369 OXI655369 PHE655369 PRA655369 QAW655369 QKS655369 QUO655369 REK655369 ROG655369 RYC655369 SHY655369 SRU655369 TBQ655369 TLM655369 TVI655369 UFE655369 UPA655369 UYW655369 VIS655369 VSO655369 WCK655369 WMG655369 WWC655369 U720905 JQ720905 TM720905 ADI720905 ANE720905 AXA720905 BGW720905 BQS720905 CAO720905 CKK720905 CUG720905 DEC720905 DNY720905 DXU720905 EHQ720905 ERM720905 FBI720905 FLE720905 FVA720905 GEW720905 GOS720905 GYO720905 HIK720905 HSG720905 ICC720905 ILY720905 IVU720905 JFQ720905 JPM720905 JZI720905 KJE720905 KTA720905 LCW720905 LMS720905 LWO720905 MGK720905 MQG720905 NAC720905 NJY720905 NTU720905 ODQ720905 ONM720905 OXI720905 PHE720905 PRA720905 QAW720905 QKS720905 QUO720905 REK720905 ROG720905 RYC720905 SHY720905 SRU720905 TBQ720905 TLM720905 TVI720905 UFE720905 UPA720905 UYW720905 VIS720905 VSO720905 WCK720905 WMG720905 WWC720905 U786441 JQ786441 TM786441 ADI786441 ANE786441 AXA786441 BGW786441 BQS786441 CAO786441 CKK786441 CUG786441 DEC786441 DNY786441 DXU786441 EHQ786441 ERM786441 FBI786441 FLE786441 FVA786441 GEW786441 GOS786441 GYO786441 HIK786441 HSG786441 ICC786441 ILY786441 IVU786441 JFQ786441 JPM786441 JZI786441 KJE786441 KTA786441 LCW786441 LMS786441 LWO786441 MGK786441 MQG786441 NAC786441 NJY786441 NTU786441 ODQ786441 ONM786441 OXI786441 PHE786441 PRA786441 QAW786441 QKS786441 QUO786441 REK786441 ROG786441 RYC786441 SHY786441 SRU786441 TBQ786441 TLM786441 TVI786441 UFE786441 UPA786441 UYW786441 VIS786441 VSO786441 WCK786441 WMG786441 WWC786441 U851977 JQ851977 TM851977 ADI851977 ANE851977 AXA851977 BGW851977 BQS851977 CAO851977 CKK851977 CUG851977 DEC851977 DNY851977 DXU851977 EHQ851977 ERM851977 FBI851977 FLE851977 FVA851977 GEW851977 GOS851977 GYO851977 HIK851977 HSG851977 ICC851977 ILY851977 IVU851977 JFQ851977 JPM851977 JZI851977 KJE851977 KTA851977 LCW851977 LMS851977 LWO851977 MGK851977 MQG851977 NAC851977 NJY851977 NTU851977 ODQ851977 ONM851977 OXI851977 PHE851977 PRA851977 QAW851977 QKS851977 QUO851977 REK851977 ROG851977 RYC851977 SHY851977 SRU851977 TBQ851977 TLM851977 TVI851977 UFE851977 UPA851977 UYW851977 VIS851977 VSO851977 WCK851977 WMG851977 WWC851977 U917513 JQ917513 TM917513 ADI917513 ANE917513 AXA917513 BGW917513 BQS917513 CAO917513 CKK917513 CUG917513 DEC917513 DNY917513 DXU917513 EHQ917513 ERM917513 FBI917513 FLE917513 FVA917513 GEW917513 GOS917513 GYO917513 HIK917513 HSG917513 ICC917513 ILY917513 IVU917513 JFQ917513 JPM917513 JZI917513 KJE917513 KTA917513 LCW917513 LMS917513 LWO917513 MGK917513 MQG917513 NAC917513 NJY917513 NTU917513 ODQ917513 ONM917513 OXI917513 PHE917513 PRA917513 QAW917513 QKS917513 QUO917513 REK917513 ROG917513 RYC917513 SHY917513 SRU917513 TBQ917513 TLM917513 TVI917513 UFE917513 UPA917513 UYW917513 VIS917513 VSO917513 WCK917513 WMG917513 WWC917513 U983049 JQ983049 TM983049 ADI983049 ANE983049 AXA983049 BGW983049 BQS983049 CAO983049 CKK983049 CUG983049 DEC983049 DNY983049 DXU983049 EHQ983049 ERM983049 FBI983049 FLE983049 FVA983049 GEW983049 GOS983049 GYO983049 HIK983049 HSG983049 ICC983049 ILY983049 IVU983049 JFQ983049 JPM983049 JZI983049 KJE983049 KTA983049 LCW983049 LMS983049 LWO983049 MGK983049 MQG983049 NAC983049 NJY983049 NTU983049 ODQ983049 ONM983049 OXI983049 PHE983049 PRA983049 QAW983049 QKS983049 QUO983049 REK983049 ROG983049 RYC983049 SHY983049 SRU983049 TBQ983049 TLM983049 TVI983049 UFE983049 UPA983049 UYW983049 VIS983049 VSO983049 WCK983049 WMG983049 WWC983049 Y4 JU4 TQ4 ADM4 ANI4 AXE4 BHA4 BQW4 CAS4 CKO4 CUK4 DEG4 DOC4 DXY4 EHU4 ERQ4 FBM4 FLI4 FVE4 GFA4 GOW4 GYS4 HIO4 HSK4 ICG4 IMC4 IVY4 JFU4 JPQ4 JZM4 KJI4 KTE4 LDA4 LMW4 LWS4 MGO4 MQK4 NAG4 NKC4 NTY4 ODU4 ONQ4 OXM4 PHI4 PRE4 QBA4 QKW4 QUS4 REO4 ROK4 RYG4 SIC4 SRY4 TBU4 TLQ4 TVM4 UFI4 UPE4 UZA4 VIW4 VSS4 WCO4 WMK4 WWG4 Y65540 JU65540 TQ65540 ADM65540 ANI65540 AXE65540 BHA65540 BQW65540 CAS65540 CKO65540 CUK65540 DEG65540 DOC65540 DXY65540 EHU65540 ERQ65540 FBM65540 FLI65540 FVE65540 GFA65540 GOW65540 GYS65540 HIO65540 HSK65540 ICG65540 IMC65540 IVY65540 JFU65540 JPQ65540 JZM65540 KJI65540 KTE65540 LDA65540 LMW65540 LWS65540 MGO65540 MQK65540 NAG65540 NKC65540 NTY65540 ODU65540 ONQ65540 OXM65540 PHI65540 PRE65540 QBA65540 QKW65540 QUS65540 REO65540 ROK65540 RYG65540 SIC65540 SRY65540 TBU65540 TLQ65540 TVM65540 UFI65540 UPE65540 UZA65540 VIW65540 VSS65540 WCO65540 WMK65540 WWG65540 Y131076 JU131076 TQ131076 ADM131076 ANI131076 AXE131076 BHA131076 BQW131076 CAS131076 CKO131076 CUK131076 DEG131076 DOC131076 DXY131076 EHU131076 ERQ131076 FBM131076 FLI131076 FVE131076 GFA131076 GOW131076 GYS131076 HIO131076 HSK131076 ICG131076 IMC131076 IVY131076 JFU131076 JPQ131076 JZM131076 KJI131076 KTE131076 LDA131076 LMW131076 LWS131076 MGO131076 MQK131076 NAG131076 NKC131076 NTY131076 ODU131076 ONQ131076 OXM131076 PHI131076 PRE131076 QBA131076 QKW131076 QUS131076 REO131076 ROK131076 RYG131076 SIC131076 SRY131076 TBU131076 TLQ131076 TVM131076 UFI131076 UPE131076 UZA131076 VIW131076 VSS131076 WCO131076 WMK131076 WWG131076 Y196612 JU196612 TQ196612 ADM196612 ANI196612 AXE196612 BHA196612 BQW196612 CAS196612 CKO196612 CUK196612 DEG196612 DOC196612 DXY196612 EHU196612 ERQ196612 FBM196612 FLI196612 FVE196612 GFA196612 GOW196612 GYS196612 HIO196612 HSK196612 ICG196612 IMC196612 IVY196612 JFU196612 JPQ196612 JZM196612 KJI196612 KTE196612 LDA196612 LMW196612 LWS196612 MGO196612 MQK196612 NAG196612 NKC196612 NTY196612 ODU196612 ONQ196612 OXM196612 PHI196612 PRE196612 QBA196612 QKW196612 QUS196612 REO196612 ROK196612 RYG196612 SIC196612 SRY196612 TBU196612 TLQ196612 TVM196612 UFI196612 UPE196612 UZA196612 VIW196612 VSS196612 WCO196612 WMK196612 WWG196612 Y262148 JU262148 TQ262148 ADM262148 ANI262148 AXE262148 BHA262148 BQW262148 CAS262148 CKO262148 CUK262148 DEG262148 DOC262148 DXY262148 EHU262148 ERQ262148 FBM262148 FLI262148 FVE262148 GFA262148 GOW262148 GYS262148 HIO262148 HSK262148 ICG262148 IMC262148 IVY262148 JFU262148 JPQ262148 JZM262148 KJI262148 KTE262148 LDA262148 LMW262148 LWS262148 MGO262148 MQK262148 NAG262148 NKC262148 NTY262148 ODU262148 ONQ262148 OXM262148 PHI262148 PRE262148 QBA262148 QKW262148 QUS262148 REO262148 ROK262148 RYG262148 SIC262148 SRY262148 TBU262148 TLQ262148 TVM262148 UFI262148 UPE262148 UZA262148 VIW262148 VSS262148 WCO262148 WMK262148 WWG262148 Y327684 JU327684 TQ327684 ADM327684 ANI327684 AXE327684 BHA327684 BQW327684 CAS327684 CKO327684 CUK327684 DEG327684 DOC327684 DXY327684 EHU327684 ERQ327684 FBM327684 FLI327684 FVE327684 GFA327684 GOW327684 GYS327684 HIO327684 HSK327684 ICG327684 IMC327684 IVY327684 JFU327684 JPQ327684 JZM327684 KJI327684 KTE327684 LDA327684 LMW327684 LWS327684 MGO327684 MQK327684 NAG327684 NKC327684 NTY327684 ODU327684 ONQ327684 OXM327684 PHI327684 PRE327684 QBA327684 QKW327684 QUS327684 REO327684 ROK327684 RYG327684 SIC327684 SRY327684 TBU327684 TLQ327684 TVM327684 UFI327684 UPE327684 UZA327684 VIW327684 VSS327684 WCO327684 WMK327684 WWG327684 Y393220 JU393220 TQ393220 ADM393220 ANI393220 AXE393220 BHA393220 BQW393220 CAS393220 CKO393220 CUK393220 DEG393220 DOC393220 DXY393220 EHU393220 ERQ393220 FBM393220 FLI393220 FVE393220 GFA393220 GOW393220 GYS393220 HIO393220 HSK393220 ICG393220 IMC393220 IVY393220 JFU393220 JPQ393220 JZM393220 KJI393220 KTE393220 LDA393220 LMW393220 LWS393220 MGO393220 MQK393220 NAG393220 NKC393220 NTY393220 ODU393220 ONQ393220 OXM393220 PHI393220 PRE393220 QBA393220 QKW393220 QUS393220 REO393220 ROK393220 RYG393220 SIC393220 SRY393220 TBU393220 TLQ393220 TVM393220 UFI393220 UPE393220 UZA393220 VIW393220 VSS393220 WCO393220 WMK393220 WWG393220 Y458756 JU458756 TQ458756 ADM458756 ANI458756 AXE458756 BHA458756 BQW458756 CAS458756 CKO458756 CUK458756 DEG458756 DOC458756 DXY458756 EHU458756 ERQ458756 FBM458756 FLI458756 FVE458756 GFA458756 GOW458756 GYS458756 HIO458756 HSK458756 ICG458756 IMC458756 IVY458756 JFU458756 JPQ458756 JZM458756 KJI458756 KTE458756 LDA458756 LMW458756 LWS458756 MGO458756 MQK458756 NAG458756 NKC458756 NTY458756 ODU458756 ONQ458756 OXM458756 PHI458756 PRE458756 QBA458756 QKW458756 QUS458756 REO458756 ROK458756 RYG458756 SIC458756 SRY458756 TBU458756 TLQ458756 TVM458756 UFI458756 UPE458756 UZA458756 VIW458756 VSS458756 WCO458756 WMK458756 WWG458756 Y524292 JU524292 TQ524292 ADM524292 ANI524292 AXE524292 BHA524292 BQW524292 CAS524292 CKO524292 CUK524292 DEG524292 DOC524292 DXY524292 EHU524292 ERQ524292 FBM524292 FLI524292 FVE524292 GFA524292 GOW524292 GYS524292 HIO524292 HSK524292 ICG524292 IMC524292 IVY524292 JFU524292 JPQ524292 JZM524292 KJI524292 KTE524292 LDA524292 LMW524292 LWS524292 MGO524292 MQK524292 NAG524292 NKC524292 NTY524292 ODU524292 ONQ524292 OXM524292 PHI524292 PRE524292 QBA524292 QKW524292 QUS524292 REO524292 ROK524292 RYG524292 SIC524292 SRY524292 TBU524292 TLQ524292 TVM524292 UFI524292 UPE524292 UZA524292 VIW524292 VSS524292 WCO524292 WMK524292 WWG524292 Y589828 JU589828 TQ589828 ADM589828 ANI589828 AXE589828 BHA589828 BQW589828 CAS589828 CKO589828 CUK589828 DEG589828 DOC589828 DXY589828 EHU589828 ERQ589828 FBM589828 FLI589828 FVE589828 GFA589828 GOW589828 GYS589828 HIO589828 HSK589828 ICG589828 IMC589828 IVY589828 JFU589828 JPQ589828 JZM589828 KJI589828 KTE589828 LDA589828 LMW589828 LWS589828 MGO589828 MQK589828 NAG589828 NKC589828 NTY589828 ODU589828 ONQ589828 OXM589828 PHI589828 PRE589828 QBA589828 QKW589828 QUS589828 REO589828 ROK589828 RYG589828 SIC589828 SRY589828 TBU589828 TLQ589828 TVM589828 UFI589828 UPE589828 UZA589828 VIW589828 VSS589828 WCO589828 WMK589828 WWG589828 Y655364 JU655364 TQ655364 ADM655364 ANI655364 AXE655364 BHA655364 BQW655364 CAS655364 CKO655364 CUK655364 DEG655364 DOC655364 DXY655364 EHU655364 ERQ655364 FBM655364 FLI655364 FVE655364 GFA655364 GOW655364 GYS655364 HIO655364 HSK655364 ICG655364 IMC655364 IVY655364 JFU655364 JPQ655364 JZM655364 KJI655364 KTE655364 LDA655364 LMW655364 LWS655364 MGO655364 MQK655364 NAG655364 NKC655364 NTY655364 ODU655364 ONQ655364 OXM655364 PHI655364 PRE655364 QBA655364 QKW655364 QUS655364 REO655364 ROK655364 RYG655364 SIC655364 SRY655364 TBU655364 TLQ655364 TVM655364 UFI655364 UPE655364 UZA655364 VIW655364 VSS655364 WCO655364 WMK655364 WWG655364 Y720900 JU720900 TQ720900 ADM720900 ANI720900 AXE720900 BHA720900 BQW720900 CAS720900 CKO720900 CUK720900 DEG720900 DOC720900 DXY720900 EHU720900 ERQ720900 FBM720900 FLI720900 FVE720900 GFA720900 GOW720900 GYS720900 HIO720900 HSK720900 ICG720900 IMC720900 IVY720900 JFU720900 JPQ720900 JZM720900 KJI720900 KTE720900 LDA720900 LMW720900 LWS720900 MGO720900 MQK720900 NAG720900 NKC720900 NTY720900 ODU720900 ONQ720900 OXM720900 PHI720900 PRE720900 QBA720900 QKW720900 QUS720900 REO720900 ROK720900 RYG720900 SIC720900 SRY720900 TBU720900 TLQ720900 TVM720900 UFI720900 UPE720900 UZA720900 VIW720900 VSS720900 WCO720900 WMK720900 WWG720900 Y786436 JU786436 TQ786436 ADM786436 ANI786436 AXE786436 BHA786436 BQW786436 CAS786436 CKO786436 CUK786436 DEG786436 DOC786436 DXY786436 EHU786436 ERQ786436 FBM786436 FLI786436 FVE786436 GFA786436 GOW786436 GYS786436 HIO786436 HSK786436 ICG786436 IMC786436 IVY786436 JFU786436 JPQ786436 JZM786436 KJI786436 KTE786436 LDA786436 LMW786436 LWS786436 MGO786436 MQK786436 NAG786436 NKC786436 NTY786436 ODU786436 ONQ786436 OXM786436 PHI786436 PRE786436 QBA786436 QKW786436 QUS786436 REO786436 ROK786436 RYG786436 SIC786436 SRY786436 TBU786436 TLQ786436 TVM786436 UFI786436 UPE786436 UZA786436 VIW786436 VSS786436 WCO786436 WMK786436 WWG786436 Y851972 JU851972 TQ851972 ADM851972 ANI851972 AXE851972 BHA851972 BQW851972 CAS851972 CKO851972 CUK851972 DEG851972 DOC851972 DXY851972 EHU851972 ERQ851972 FBM851972 FLI851972 FVE851972 GFA851972 GOW851972 GYS851972 HIO851972 HSK851972 ICG851972 IMC851972 IVY851972 JFU851972 JPQ851972 JZM851972 KJI851972 KTE851972 LDA851972 LMW851972 LWS851972 MGO851972 MQK851972 NAG851972 NKC851972 NTY851972 ODU851972 ONQ851972 OXM851972 PHI851972 PRE851972 QBA851972 QKW851972 QUS851972 REO851972 ROK851972 RYG851972 SIC851972 SRY851972 TBU851972 TLQ851972 TVM851972 UFI851972 UPE851972 UZA851972 VIW851972 VSS851972 WCO851972 WMK851972 WWG851972 Y917508 JU917508 TQ917508 ADM917508 ANI917508 AXE917508 BHA917508 BQW917508 CAS917508 CKO917508 CUK917508 DEG917508 DOC917508 DXY917508 EHU917508 ERQ917508 FBM917508 FLI917508 FVE917508 GFA917508 GOW917508 GYS917508 HIO917508 HSK917508 ICG917508 IMC917508 IVY917508 JFU917508 JPQ917508 JZM917508 KJI917508 KTE917508 LDA917508 LMW917508 LWS917508 MGO917508 MQK917508 NAG917508 NKC917508 NTY917508 ODU917508 ONQ917508 OXM917508 PHI917508 PRE917508 QBA917508 QKW917508 QUS917508 REO917508 ROK917508 RYG917508 SIC917508 SRY917508 TBU917508 TLQ917508 TVM917508 UFI917508 UPE917508 UZA917508 VIW917508 VSS917508 WCO917508 WMK917508 WWG917508 Y983044 JU983044 TQ983044 ADM983044 ANI983044 AXE983044 BHA983044 BQW983044 CAS983044 CKO983044 CUK983044 DEG983044 DOC983044 DXY983044 EHU983044 ERQ983044 FBM983044 FLI983044 FVE983044 GFA983044 GOW983044 GYS983044 HIO983044 HSK983044 ICG983044 IMC983044 IVY983044 JFU983044 JPQ983044 JZM983044 KJI983044 KTE983044 LDA983044 LMW983044 LWS983044 MGO983044 MQK983044 NAG983044 NKC983044 NTY983044 ODU983044 ONQ983044 OXM983044 PHI983044 PRE983044 QBA983044 QKW983044 QUS983044 REO983044 ROK983044 RYG983044 SIC983044 SRY983044 TBU983044 TLQ983044 TVM983044 UFI983044 UPE983044 UZA983044 VIW983044 VSS983044 WCO983044 WMK983044 WWG983044 Q4 JM4 TI4 ADE4 ANA4 AWW4 BGS4 BQO4 CAK4 CKG4 CUC4 DDY4 DNU4 DXQ4 EHM4 ERI4 FBE4 FLA4 FUW4 GES4 GOO4 GYK4 HIG4 HSC4 IBY4 ILU4 IVQ4 JFM4 JPI4 JZE4 KJA4 KSW4 LCS4 LMO4 LWK4 MGG4 MQC4 MZY4 NJU4 NTQ4 ODM4 ONI4 OXE4 PHA4 PQW4 QAS4 QKO4 QUK4 REG4 ROC4 RXY4 SHU4 SRQ4 TBM4 TLI4 TVE4 UFA4 UOW4 UYS4 VIO4 VSK4 WCG4 WMC4 WVY4 Q65540 JM65540 TI65540 ADE65540 ANA65540 AWW65540 BGS65540 BQO65540 CAK65540 CKG65540 CUC65540 DDY65540 DNU65540 DXQ65540 EHM65540 ERI65540 FBE65540 FLA65540 FUW65540 GES65540 GOO65540 GYK65540 HIG65540 HSC65540 IBY65540 ILU65540 IVQ65540 JFM65540 JPI65540 JZE65540 KJA65540 KSW65540 LCS65540 LMO65540 LWK65540 MGG65540 MQC65540 MZY65540 NJU65540 NTQ65540 ODM65540 ONI65540 OXE65540 PHA65540 PQW65540 QAS65540 QKO65540 QUK65540 REG65540 ROC65540 RXY65540 SHU65540 SRQ65540 TBM65540 TLI65540 TVE65540 UFA65540 UOW65540 UYS65540 VIO65540 VSK65540 WCG65540 WMC65540 WVY65540 Q131076 JM131076 TI131076 ADE131076 ANA131076 AWW131076 BGS131076 BQO131076 CAK131076 CKG131076 CUC131076 DDY131076 DNU131076 DXQ131076 EHM131076 ERI131076 FBE131076 FLA131076 FUW131076 GES131076 GOO131076 GYK131076 HIG131076 HSC131076 IBY131076 ILU131076 IVQ131076 JFM131076 JPI131076 JZE131076 KJA131076 KSW131076 LCS131076 LMO131076 LWK131076 MGG131076 MQC131076 MZY131076 NJU131076 NTQ131076 ODM131076 ONI131076 OXE131076 PHA131076 PQW131076 QAS131076 QKO131076 QUK131076 REG131076 ROC131076 RXY131076 SHU131076 SRQ131076 TBM131076 TLI131076 TVE131076 UFA131076 UOW131076 UYS131076 VIO131076 VSK131076 WCG131076 WMC131076 WVY131076 Q196612 JM196612 TI196612 ADE196612 ANA196612 AWW196612 BGS196612 BQO196612 CAK196612 CKG196612 CUC196612 DDY196612 DNU196612 DXQ196612 EHM196612 ERI196612 FBE196612 FLA196612 FUW196612 GES196612 GOO196612 GYK196612 HIG196612 HSC196612 IBY196612 ILU196612 IVQ196612 JFM196612 JPI196612 JZE196612 KJA196612 KSW196612 LCS196612 LMO196612 LWK196612 MGG196612 MQC196612 MZY196612 NJU196612 NTQ196612 ODM196612 ONI196612 OXE196612 PHA196612 PQW196612 QAS196612 QKO196612 QUK196612 REG196612 ROC196612 RXY196612 SHU196612 SRQ196612 TBM196612 TLI196612 TVE196612 UFA196612 UOW196612 UYS196612 VIO196612 VSK196612 WCG196612 WMC196612 WVY196612 Q262148 JM262148 TI262148 ADE262148 ANA262148 AWW262148 BGS262148 BQO262148 CAK262148 CKG262148 CUC262148 DDY262148 DNU262148 DXQ262148 EHM262148 ERI262148 FBE262148 FLA262148 FUW262148 GES262148 GOO262148 GYK262148 HIG262148 HSC262148 IBY262148 ILU262148 IVQ262148 JFM262148 JPI262148 JZE262148 KJA262148 KSW262148 LCS262148 LMO262148 LWK262148 MGG262148 MQC262148 MZY262148 NJU262148 NTQ262148 ODM262148 ONI262148 OXE262148 PHA262148 PQW262148 QAS262148 QKO262148 QUK262148 REG262148 ROC262148 RXY262148 SHU262148 SRQ262148 TBM262148 TLI262148 TVE262148 UFA262148 UOW262148 UYS262148 VIO262148 VSK262148 WCG262148 WMC262148 WVY262148 Q327684 JM327684 TI327684 ADE327684 ANA327684 AWW327684 BGS327684 BQO327684 CAK327684 CKG327684 CUC327684 DDY327684 DNU327684 DXQ327684 EHM327684 ERI327684 FBE327684 FLA327684 FUW327684 GES327684 GOO327684 GYK327684 HIG327684 HSC327684 IBY327684 ILU327684 IVQ327684 JFM327684 JPI327684 JZE327684 KJA327684 KSW327684 LCS327684 LMO327684 LWK327684 MGG327684 MQC327684 MZY327684 NJU327684 NTQ327684 ODM327684 ONI327684 OXE327684 PHA327684 PQW327684 QAS327684 QKO327684 QUK327684 REG327684 ROC327684 RXY327684 SHU327684 SRQ327684 TBM327684 TLI327684 TVE327684 UFA327684 UOW327684 UYS327684 VIO327684 VSK327684 WCG327684 WMC327684 WVY327684 Q393220 JM393220 TI393220 ADE393220 ANA393220 AWW393220 BGS393220 BQO393220 CAK393220 CKG393220 CUC393220 DDY393220 DNU393220 DXQ393220 EHM393220 ERI393220 FBE393220 FLA393220 FUW393220 GES393220 GOO393220 GYK393220 HIG393220 HSC393220 IBY393220 ILU393220 IVQ393220 JFM393220 JPI393220 JZE393220 KJA393220 KSW393220 LCS393220 LMO393220 LWK393220 MGG393220 MQC393220 MZY393220 NJU393220 NTQ393220 ODM393220 ONI393220 OXE393220 PHA393220 PQW393220 QAS393220 QKO393220 QUK393220 REG393220 ROC393220 RXY393220 SHU393220 SRQ393220 TBM393220 TLI393220 TVE393220 UFA393220 UOW393220 UYS393220 VIO393220 VSK393220 WCG393220 WMC393220 WVY393220 Q458756 JM458756 TI458756 ADE458756 ANA458756 AWW458756 BGS458756 BQO458756 CAK458756 CKG458756 CUC458756 DDY458756 DNU458756 DXQ458756 EHM458756 ERI458756 FBE458756 FLA458756 FUW458756 GES458756 GOO458756 GYK458756 HIG458756 HSC458756 IBY458756 ILU458756 IVQ458756 JFM458756 JPI458756 JZE458756 KJA458756 KSW458756 LCS458756 LMO458756 LWK458756 MGG458756 MQC458756 MZY458756 NJU458756 NTQ458756 ODM458756 ONI458756 OXE458756 PHA458756 PQW458756 QAS458756 QKO458756 QUK458756 REG458756 ROC458756 RXY458756 SHU458756 SRQ458756 TBM458756 TLI458756 TVE458756 UFA458756 UOW458756 UYS458756 VIO458756 VSK458756 WCG458756 WMC458756 WVY458756 Q524292 JM524292 TI524292 ADE524292 ANA524292 AWW524292 BGS524292 BQO524292 CAK524292 CKG524292 CUC524292 DDY524292 DNU524292 DXQ524292 EHM524292 ERI524292 FBE524292 FLA524292 FUW524292 GES524292 GOO524292 GYK524292 HIG524292 HSC524292 IBY524292 ILU524292 IVQ524292 JFM524292 JPI524292 JZE524292 KJA524292 KSW524292 LCS524292 LMO524292 LWK524292 MGG524292 MQC524292 MZY524292 NJU524292 NTQ524292 ODM524292 ONI524292 OXE524292 PHA524292 PQW524292 QAS524292 QKO524292 QUK524292 REG524292 ROC524292 RXY524292 SHU524292 SRQ524292 TBM524292 TLI524292 TVE524292 UFA524292 UOW524292 UYS524292 VIO524292 VSK524292 WCG524292 WMC524292 WVY524292 Q589828 JM589828 TI589828 ADE589828 ANA589828 AWW589828 BGS589828 BQO589828 CAK589828 CKG589828 CUC589828 DDY589828 DNU589828 DXQ589828 EHM589828 ERI589828 FBE589828 FLA589828 FUW589828 GES589828 GOO589828 GYK589828 HIG589828 HSC589828 IBY589828 ILU589828 IVQ589828 JFM589828 JPI589828 JZE589828 KJA589828 KSW589828 LCS589828 LMO589828 LWK589828 MGG589828 MQC589828 MZY589828 NJU589828 NTQ589828 ODM589828 ONI589828 OXE589828 PHA589828 PQW589828 QAS589828 QKO589828 QUK589828 REG589828 ROC589828 RXY589828 SHU589828 SRQ589828 TBM589828 TLI589828 TVE589828 UFA589828 UOW589828 UYS589828 VIO589828 VSK589828 WCG589828 WMC589828 WVY589828 Q655364 JM655364 TI655364 ADE655364 ANA655364 AWW655364 BGS655364 BQO655364 CAK655364 CKG655364 CUC655364 DDY655364 DNU655364 DXQ655364 EHM655364 ERI655364 FBE655364 FLA655364 FUW655364 GES655364 GOO655364 GYK655364 HIG655364 HSC655364 IBY655364 ILU655364 IVQ655364 JFM655364 JPI655364 JZE655364 KJA655364 KSW655364 LCS655364 LMO655364 LWK655364 MGG655364 MQC655364 MZY655364 NJU655364 NTQ655364 ODM655364 ONI655364 OXE655364 PHA655364 PQW655364 QAS655364 QKO655364 QUK655364 REG655364 ROC655364 RXY655364 SHU655364 SRQ655364 TBM655364 TLI655364 TVE655364 UFA655364 UOW655364 UYS655364 VIO655364 VSK655364 WCG655364 WMC655364 WVY655364 Q720900 JM720900 TI720900 ADE720900 ANA720900 AWW720900 BGS720900 BQO720900 CAK720900 CKG720900 CUC720900 DDY720900 DNU720900 DXQ720900 EHM720900 ERI720900 FBE720900 FLA720900 FUW720900 GES720900 GOO720900 GYK720900 HIG720900 HSC720900 IBY720900 ILU720900 IVQ720900 JFM720900 JPI720900 JZE720900 KJA720900 KSW720900 LCS720900 LMO720900 LWK720900 MGG720900 MQC720900 MZY720900 NJU720900 NTQ720900 ODM720900 ONI720900 OXE720900 PHA720900 PQW720900 QAS720900 QKO720900 QUK720900 REG720900 ROC720900 RXY720900 SHU720900 SRQ720900 TBM720900 TLI720900 TVE720900 UFA720900 UOW720900 UYS720900 VIO720900 VSK720900 WCG720900 WMC720900 WVY720900 Q786436 JM786436 TI786436 ADE786436 ANA786436 AWW786436 BGS786436 BQO786436 CAK786436 CKG786436 CUC786436 DDY786436 DNU786436 DXQ786436 EHM786436 ERI786436 FBE786436 FLA786436 FUW786436 GES786436 GOO786436 GYK786436 HIG786436 HSC786436 IBY786436 ILU786436 IVQ786436 JFM786436 JPI786436 JZE786436 KJA786436 KSW786436 LCS786436 LMO786436 LWK786436 MGG786436 MQC786436 MZY786436 NJU786436 NTQ786436 ODM786436 ONI786436 OXE786436 PHA786436 PQW786436 QAS786436 QKO786436 QUK786436 REG786436 ROC786436 RXY786436 SHU786436 SRQ786436 TBM786436 TLI786436 TVE786436 UFA786436 UOW786436 UYS786436 VIO786436 VSK786436 WCG786436 WMC786436 WVY786436 Q851972 JM851972 TI851972 ADE851972 ANA851972 AWW851972 BGS851972 BQO851972 CAK851972 CKG851972 CUC851972 DDY851972 DNU851972 DXQ851972 EHM851972 ERI851972 FBE851972 FLA851972 FUW851972 GES851972 GOO851972 GYK851972 HIG851972 HSC851972 IBY851972 ILU851972 IVQ851972 JFM851972 JPI851972 JZE851972 KJA851972 KSW851972 LCS851972 LMO851972 LWK851972 MGG851972 MQC851972 MZY851972 NJU851972 NTQ851972 ODM851972 ONI851972 OXE851972 PHA851972 PQW851972 QAS851972 QKO851972 QUK851972 REG851972 ROC851972 RXY851972 SHU851972 SRQ851972 TBM851972 TLI851972 TVE851972 UFA851972 UOW851972 UYS851972 VIO851972 VSK851972 WCG851972 WMC851972 WVY851972 Q917508 JM917508 TI917508 ADE917508 ANA917508 AWW917508 BGS917508 BQO917508 CAK917508 CKG917508 CUC917508 DDY917508 DNU917508 DXQ917508 EHM917508 ERI917508 FBE917508 FLA917508 FUW917508 GES917508 GOO917508 GYK917508 HIG917508 HSC917508 IBY917508 ILU917508 IVQ917508 JFM917508 JPI917508 JZE917508 KJA917508 KSW917508 LCS917508 LMO917508 LWK917508 MGG917508 MQC917508 MZY917508 NJU917508 NTQ917508 ODM917508 ONI917508 OXE917508 PHA917508 PQW917508 QAS917508 QKO917508 QUK917508 REG917508 ROC917508 RXY917508 SHU917508 SRQ917508 TBM917508 TLI917508 TVE917508 UFA917508 UOW917508 UYS917508 VIO917508 VSK917508 WCG917508 WMC917508 WVY917508 Q983044 JM983044 TI983044 ADE983044 ANA983044 AWW983044 BGS983044 BQO983044 CAK983044 CKG983044 CUC983044 DDY983044 DNU983044 DXQ983044 EHM983044 ERI983044 FBE983044 FLA983044 FUW983044 GES983044 GOO983044 GYK983044 HIG983044 HSC983044 IBY983044 ILU983044 IVQ983044 JFM983044 JPI983044 JZE983044 KJA983044 KSW983044 LCS983044 LMO983044 LWK983044 MGG983044 MQC983044 MZY983044 NJU983044 NTQ983044 ODM983044 ONI983044 OXE983044 PHA983044 PQW983044 QAS983044 QKO983044 QUK983044 REG983044 ROC983044 RXY983044 SHU983044 SRQ983044 TBM983044 TLI983044 TVE983044 UFA983044 UOW983044 UYS983044 VIO983044 VSK983044 WCG983044 WMC983044 WVY983044">
      <formula1 xml:space="preserve"> AND(M4&gt;=M2,M4&gt;0)</formula1>
    </dataValidation>
  </dataValidations>
  <pageMargins left="0.7" right="0.7" top="0.75" bottom="0.75" header="0.3" footer="0.3"/>
  <pageSetup paperSize="9" orientation="portrait" r:id="rId2"/>
  <drawing r:id="rId3"/>
  <extLst>
    <ext xmlns:x14="http://schemas.microsoft.com/office/spreadsheetml/2009/9/main" uri="{CCE6A557-97BC-4b89-ADB6-D9C93CAAB3DF}">
      <x14:dataValidations xmlns:xm="http://schemas.microsoft.com/office/excel/2006/main" count="3">
        <x14:dataValidation type="custom" allowBlank="1" showInputMessage="1" showErrorMessage="1" errorTitle="Invalid Entry" error="Please enter a whole number_x000a_greater than zero and at least _x000a_as great as the number of exposed cases" promptTitle="ENTER:" prompt="Number of Exposed People at Risk">
          <x14:formula1>
            <xm:f xml:space="preserve"> AND(L4&gt;=L2,L4&gt;0)</xm:f>
          </x14:formula1>
          <xm:sqref>L9 JH9 TD9 ACZ9 AMV9 AWR9 BGN9 BQJ9 CAF9 CKB9 CTX9 DDT9 DNP9 DXL9 EHH9 ERD9 FAZ9 FKV9 FUR9 GEN9 GOJ9 GYF9 HIB9 HRX9 IBT9 ILP9 IVL9 JFH9 JPD9 JYZ9 KIV9 KSR9 LCN9 LMJ9 LWF9 MGB9 MPX9 MZT9 NJP9 NTL9 ODH9 OND9 OWZ9 PGV9 PQR9 QAN9 QKJ9 QUF9 REB9 RNX9 RXT9 SHP9 SRL9 TBH9 TLD9 TUZ9 UEV9 UOR9 UYN9 VIJ9 VSF9 WCB9 WLX9 WVT9 L65545 JH65545 TD65545 ACZ65545 AMV65545 AWR65545 BGN65545 BQJ65545 CAF65545 CKB65545 CTX65545 DDT65545 DNP65545 DXL65545 EHH65545 ERD65545 FAZ65545 FKV65545 FUR65545 GEN65545 GOJ65545 GYF65545 HIB65545 HRX65545 IBT65545 ILP65545 IVL65545 JFH65545 JPD65545 JYZ65545 KIV65545 KSR65545 LCN65545 LMJ65545 LWF65545 MGB65545 MPX65545 MZT65545 NJP65545 NTL65545 ODH65545 OND65545 OWZ65545 PGV65545 PQR65545 QAN65545 QKJ65545 QUF65545 REB65545 RNX65545 RXT65545 SHP65545 SRL65545 TBH65545 TLD65545 TUZ65545 UEV65545 UOR65545 UYN65545 VIJ65545 VSF65545 WCB65545 WLX65545 WVT65545 L131081 JH131081 TD131081 ACZ131081 AMV131081 AWR131081 BGN131081 BQJ131081 CAF131081 CKB131081 CTX131081 DDT131081 DNP131081 DXL131081 EHH131081 ERD131081 FAZ131081 FKV131081 FUR131081 GEN131081 GOJ131081 GYF131081 HIB131081 HRX131081 IBT131081 ILP131081 IVL131081 JFH131081 JPD131081 JYZ131081 KIV131081 KSR131081 LCN131081 LMJ131081 LWF131081 MGB131081 MPX131081 MZT131081 NJP131081 NTL131081 ODH131081 OND131081 OWZ131081 PGV131081 PQR131081 QAN131081 QKJ131081 QUF131081 REB131081 RNX131081 RXT131081 SHP131081 SRL131081 TBH131081 TLD131081 TUZ131081 UEV131081 UOR131081 UYN131081 VIJ131081 VSF131081 WCB131081 WLX131081 WVT131081 L196617 JH196617 TD196617 ACZ196617 AMV196617 AWR196617 BGN196617 BQJ196617 CAF196617 CKB196617 CTX196617 DDT196617 DNP196617 DXL196617 EHH196617 ERD196617 FAZ196617 FKV196617 FUR196617 GEN196617 GOJ196617 GYF196617 HIB196617 HRX196617 IBT196617 ILP196617 IVL196617 JFH196617 JPD196617 JYZ196617 KIV196617 KSR196617 LCN196617 LMJ196617 LWF196617 MGB196617 MPX196617 MZT196617 NJP196617 NTL196617 ODH196617 OND196617 OWZ196617 PGV196617 PQR196617 QAN196617 QKJ196617 QUF196617 REB196617 RNX196617 RXT196617 SHP196617 SRL196617 TBH196617 TLD196617 TUZ196617 UEV196617 UOR196617 UYN196617 VIJ196617 VSF196617 WCB196617 WLX196617 WVT196617 L262153 JH262153 TD262153 ACZ262153 AMV262153 AWR262153 BGN262153 BQJ262153 CAF262153 CKB262153 CTX262153 DDT262153 DNP262153 DXL262153 EHH262153 ERD262153 FAZ262153 FKV262153 FUR262153 GEN262153 GOJ262153 GYF262153 HIB262153 HRX262153 IBT262153 ILP262153 IVL262153 JFH262153 JPD262153 JYZ262153 KIV262153 KSR262153 LCN262153 LMJ262153 LWF262153 MGB262153 MPX262153 MZT262153 NJP262153 NTL262153 ODH262153 OND262153 OWZ262153 PGV262153 PQR262153 QAN262153 QKJ262153 QUF262153 REB262153 RNX262153 RXT262153 SHP262153 SRL262153 TBH262153 TLD262153 TUZ262153 UEV262153 UOR262153 UYN262153 VIJ262153 VSF262153 WCB262153 WLX262153 WVT262153 L327689 JH327689 TD327689 ACZ327689 AMV327689 AWR327689 BGN327689 BQJ327689 CAF327689 CKB327689 CTX327689 DDT327689 DNP327689 DXL327689 EHH327689 ERD327689 FAZ327689 FKV327689 FUR327689 GEN327689 GOJ327689 GYF327689 HIB327689 HRX327689 IBT327689 ILP327689 IVL327689 JFH327689 JPD327689 JYZ327689 KIV327689 KSR327689 LCN327689 LMJ327689 LWF327689 MGB327689 MPX327689 MZT327689 NJP327689 NTL327689 ODH327689 OND327689 OWZ327689 PGV327689 PQR327689 QAN327689 QKJ327689 QUF327689 REB327689 RNX327689 RXT327689 SHP327689 SRL327689 TBH327689 TLD327689 TUZ327689 UEV327689 UOR327689 UYN327689 VIJ327689 VSF327689 WCB327689 WLX327689 WVT327689 L393225 JH393225 TD393225 ACZ393225 AMV393225 AWR393225 BGN393225 BQJ393225 CAF393225 CKB393225 CTX393225 DDT393225 DNP393225 DXL393225 EHH393225 ERD393225 FAZ393225 FKV393225 FUR393225 GEN393225 GOJ393225 GYF393225 HIB393225 HRX393225 IBT393225 ILP393225 IVL393225 JFH393225 JPD393225 JYZ393225 KIV393225 KSR393225 LCN393225 LMJ393225 LWF393225 MGB393225 MPX393225 MZT393225 NJP393225 NTL393225 ODH393225 OND393225 OWZ393225 PGV393225 PQR393225 QAN393225 QKJ393225 QUF393225 REB393225 RNX393225 RXT393225 SHP393225 SRL393225 TBH393225 TLD393225 TUZ393225 UEV393225 UOR393225 UYN393225 VIJ393225 VSF393225 WCB393225 WLX393225 WVT393225 L458761 JH458761 TD458761 ACZ458761 AMV458761 AWR458761 BGN458761 BQJ458761 CAF458761 CKB458761 CTX458761 DDT458761 DNP458761 DXL458761 EHH458761 ERD458761 FAZ458761 FKV458761 FUR458761 GEN458761 GOJ458761 GYF458761 HIB458761 HRX458761 IBT458761 ILP458761 IVL458761 JFH458761 JPD458761 JYZ458761 KIV458761 KSR458761 LCN458761 LMJ458761 LWF458761 MGB458761 MPX458761 MZT458761 NJP458761 NTL458761 ODH458761 OND458761 OWZ458761 PGV458761 PQR458761 QAN458761 QKJ458761 QUF458761 REB458761 RNX458761 RXT458761 SHP458761 SRL458761 TBH458761 TLD458761 TUZ458761 UEV458761 UOR458761 UYN458761 VIJ458761 VSF458761 WCB458761 WLX458761 WVT458761 L524297 JH524297 TD524297 ACZ524297 AMV524297 AWR524297 BGN524297 BQJ524297 CAF524297 CKB524297 CTX524297 DDT524297 DNP524297 DXL524297 EHH524297 ERD524297 FAZ524297 FKV524297 FUR524297 GEN524297 GOJ524297 GYF524297 HIB524297 HRX524297 IBT524297 ILP524297 IVL524297 JFH524297 JPD524297 JYZ524297 KIV524297 KSR524297 LCN524297 LMJ524297 LWF524297 MGB524297 MPX524297 MZT524297 NJP524297 NTL524297 ODH524297 OND524297 OWZ524297 PGV524297 PQR524297 QAN524297 QKJ524297 QUF524297 REB524297 RNX524297 RXT524297 SHP524297 SRL524297 TBH524297 TLD524297 TUZ524297 UEV524297 UOR524297 UYN524297 VIJ524297 VSF524297 WCB524297 WLX524297 WVT524297 L589833 JH589833 TD589833 ACZ589833 AMV589833 AWR589833 BGN589833 BQJ589833 CAF589833 CKB589833 CTX589833 DDT589833 DNP589833 DXL589833 EHH589833 ERD589833 FAZ589833 FKV589833 FUR589833 GEN589833 GOJ589833 GYF589833 HIB589833 HRX589833 IBT589833 ILP589833 IVL589833 JFH589833 JPD589833 JYZ589833 KIV589833 KSR589833 LCN589833 LMJ589833 LWF589833 MGB589833 MPX589833 MZT589833 NJP589833 NTL589833 ODH589833 OND589833 OWZ589833 PGV589833 PQR589833 QAN589833 QKJ589833 QUF589833 REB589833 RNX589833 RXT589833 SHP589833 SRL589833 TBH589833 TLD589833 TUZ589833 UEV589833 UOR589833 UYN589833 VIJ589833 VSF589833 WCB589833 WLX589833 WVT589833 L655369 JH655369 TD655369 ACZ655369 AMV655369 AWR655369 BGN655369 BQJ655369 CAF655369 CKB655369 CTX655369 DDT655369 DNP655369 DXL655369 EHH655369 ERD655369 FAZ655369 FKV655369 FUR655369 GEN655369 GOJ655369 GYF655369 HIB655369 HRX655369 IBT655369 ILP655369 IVL655369 JFH655369 JPD655369 JYZ655369 KIV655369 KSR655369 LCN655369 LMJ655369 LWF655369 MGB655369 MPX655369 MZT655369 NJP655369 NTL655369 ODH655369 OND655369 OWZ655369 PGV655369 PQR655369 QAN655369 QKJ655369 QUF655369 REB655369 RNX655369 RXT655369 SHP655369 SRL655369 TBH655369 TLD655369 TUZ655369 UEV655369 UOR655369 UYN655369 VIJ655369 VSF655369 WCB655369 WLX655369 WVT655369 L720905 JH720905 TD720905 ACZ720905 AMV720905 AWR720905 BGN720905 BQJ720905 CAF720905 CKB720905 CTX720905 DDT720905 DNP720905 DXL720905 EHH720905 ERD720905 FAZ720905 FKV720905 FUR720905 GEN720905 GOJ720905 GYF720905 HIB720905 HRX720905 IBT720905 ILP720905 IVL720905 JFH720905 JPD720905 JYZ720905 KIV720905 KSR720905 LCN720905 LMJ720905 LWF720905 MGB720905 MPX720905 MZT720905 NJP720905 NTL720905 ODH720905 OND720905 OWZ720905 PGV720905 PQR720905 QAN720905 QKJ720905 QUF720905 REB720905 RNX720905 RXT720905 SHP720905 SRL720905 TBH720905 TLD720905 TUZ720905 UEV720905 UOR720905 UYN720905 VIJ720905 VSF720905 WCB720905 WLX720905 WVT720905 L786441 JH786441 TD786441 ACZ786441 AMV786441 AWR786441 BGN786441 BQJ786441 CAF786441 CKB786441 CTX786441 DDT786441 DNP786441 DXL786441 EHH786441 ERD786441 FAZ786441 FKV786441 FUR786441 GEN786441 GOJ786441 GYF786441 HIB786441 HRX786441 IBT786441 ILP786441 IVL786441 JFH786441 JPD786441 JYZ786441 KIV786441 KSR786441 LCN786441 LMJ786441 LWF786441 MGB786441 MPX786441 MZT786441 NJP786441 NTL786441 ODH786441 OND786441 OWZ786441 PGV786441 PQR786441 QAN786441 QKJ786441 QUF786441 REB786441 RNX786441 RXT786441 SHP786441 SRL786441 TBH786441 TLD786441 TUZ786441 UEV786441 UOR786441 UYN786441 VIJ786441 VSF786441 WCB786441 WLX786441 WVT786441 L851977 JH851977 TD851977 ACZ851977 AMV851977 AWR851977 BGN851977 BQJ851977 CAF851977 CKB851977 CTX851977 DDT851977 DNP851977 DXL851977 EHH851977 ERD851977 FAZ851977 FKV851977 FUR851977 GEN851977 GOJ851977 GYF851977 HIB851977 HRX851977 IBT851977 ILP851977 IVL851977 JFH851977 JPD851977 JYZ851977 KIV851977 KSR851977 LCN851977 LMJ851977 LWF851977 MGB851977 MPX851977 MZT851977 NJP851977 NTL851977 ODH851977 OND851977 OWZ851977 PGV851977 PQR851977 QAN851977 QKJ851977 QUF851977 REB851977 RNX851977 RXT851977 SHP851977 SRL851977 TBH851977 TLD851977 TUZ851977 UEV851977 UOR851977 UYN851977 VIJ851977 VSF851977 WCB851977 WLX851977 WVT851977 L917513 JH917513 TD917513 ACZ917513 AMV917513 AWR917513 BGN917513 BQJ917513 CAF917513 CKB917513 CTX917513 DDT917513 DNP917513 DXL917513 EHH917513 ERD917513 FAZ917513 FKV917513 FUR917513 GEN917513 GOJ917513 GYF917513 HIB917513 HRX917513 IBT917513 ILP917513 IVL917513 JFH917513 JPD917513 JYZ917513 KIV917513 KSR917513 LCN917513 LMJ917513 LWF917513 MGB917513 MPX917513 MZT917513 NJP917513 NTL917513 ODH917513 OND917513 OWZ917513 PGV917513 PQR917513 QAN917513 QKJ917513 QUF917513 REB917513 RNX917513 RXT917513 SHP917513 SRL917513 TBH917513 TLD917513 TUZ917513 UEV917513 UOR917513 UYN917513 VIJ917513 VSF917513 WCB917513 WLX917513 WVT917513 L983049 JH983049 TD983049 ACZ983049 AMV983049 AWR983049 BGN983049 BQJ983049 CAF983049 CKB983049 CTX983049 DDT983049 DNP983049 DXL983049 EHH983049 ERD983049 FAZ983049 FKV983049 FUR983049 GEN983049 GOJ983049 GYF983049 HIB983049 HRX983049 IBT983049 ILP983049 IVL983049 JFH983049 JPD983049 JYZ983049 KIV983049 KSR983049 LCN983049 LMJ983049 LWF983049 MGB983049 MPX983049 MZT983049 NJP983049 NTL983049 ODH983049 OND983049 OWZ983049 PGV983049 PQR983049 QAN983049 QKJ983049 QUF983049 REB983049 RNX983049 RXT983049 SHP983049 SRL983049 TBH983049 TLD983049 TUZ983049 UEV983049 UOR983049 UYN983049 VIJ983049 VSF983049 WCB983049 WLX983049 WVT983049 L4 JH4 TD4 ACZ4 AMV4 AWR4 BGN4 BQJ4 CAF4 CKB4 CTX4 DDT4 DNP4 DXL4 EHH4 ERD4 FAZ4 FKV4 FUR4 GEN4 GOJ4 GYF4 HIB4 HRX4 IBT4 ILP4 IVL4 JFH4 JPD4 JYZ4 KIV4 KSR4 LCN4 LMJ4 LWF4 MGB4 MPX4 MZT4 NJP4 NTL4 ODH4 OND4 OWZ4 PGV4 PQR4 QAN4 QKJ4 QUF4 REB4 RNX4 RXT4 SHP4 SRL4 TBH4 TLD4 TUZ4 UEV4 UOR4 UYN4 VIJ4 VSF4 WCB4 WLX4 WVT4 L65540 JH65540 TD65540 ACZ65540 AMV65540 AWR65540 BGN65540 BQJ65540 CAF65540 CKB65540 CTX65540 DDT65540 DNP65540 DXL65540 EHH65540 ERD65540 FAZ65540 FKV65540 FUR65540 GEN65540 GOJ65540 GYF65540 HIB65540 HRX65540 IBT65540 ILP65540 IVL65540 JFH65540 JPD65540 JYZ65540 KIV65540 KSR65540 LCN65540 LMJ65540 LWF65540 MGB65540 MPX65540 MZT65540 NJP65540 NTL65540 ODH65540 OND65540 OWZ65540 PGV65540 PQR65540 QAN65540 QKJ65540 QUF65540 REB65540 RNX65540 RXT65540 SHP65540 SRL65540 TBH65540 TLD65540 TUZ65540 UEV65540 UOR65540 UYN65540 VIJ65540 VSF65540 WCB65540 WLX65540 WVT65540 L131076 JH131076 TD131076 ACZ131076 AMV131076 AWR131076 BGN131076 BQJ131076 CAF131076 CKB131076 CTX131076 DDT131076 DNP131076 DXL131076 EHH131076 ERD131076 FAZ131076 FKV131076 FUR131076 GEN131076 GOJ131076 GYF131076 HIB131076 HRX131076 IBT131076 ILP131076 IVL131076 JFH131076 JPD131076 JYZ131076 KIV131076 KSR131076 LCN131076 LMJ131076 LWF131076 MGB131076 MPX131076 MZT131076 NJP131076 NTL131076 ODH131076 OND131076 OWZ131076 PGV131076 PQR131076 QAN131076 QKJ131076 QUF131076 REB131076 RNX131076 RXT131076 SHP131076 SRL131076 TBH131076 TLD131076 TUZ131076 UEV131076 UOR131076 UYN131076 VIJ131076 VSF131076 WCB131076 WLX131076 WVT131076 L196612 JH196612 TD196612 ACZ196612 AMV196612 AWR196612 BGN196612 BQJ196612 CAF196612 CKB196612 CTX196612 DDT196612 DNP196612 DXL196612 EHH196612 ERD196612 FAZ196612 FKV196612 FUR196612 GEN196612 GOJ196612 GYF196612 HIB196612 HRX196612 IBT196612 ILP196612 IVL196612 JFH196612 JPD196612 JYZ196612 KIV196612 KSR196612 LCN196612 LMJ196612 LWF196612 MGB196612 MPX196612 MZT196612 NJP196612 NTL196612 ODH196612 OND196612 OWZ196612 PGV196612 PQR196612 QAN196612 QKJ196612 QUF196612 REB196612 RNX196612 RXT196612 SHP196612 SRL196612 TBH196612 TLD196612 TUZ196612 UEV196612 UOR196612 UYN196612 VIJ196612 VSF196612 WCB196612 WLX196612 WVT196612 L262148 JH262148 TD262148 ACZ262148 AMV262148 AWR262148 BGN262148 BQJ262148 CAF262148 CKB262148 CTX262148 DDT262148 DNP262148 DXL262148 EHH262148 ERD262148 FAZ262148 FKV262148 FUR262148 GEN262148 GOJ262148 GYF262148 HIB262148 HRX262148 IBT262148 ILP262148 IVL262148 JFH262148 JPD262148 JYZ262148 KIV262148 KSR262148 LCN262148 LMJ262148 LWF262148 MGB262148 MPX262148 MZT262148 NJP262148 NTL262148 ODH262148 OND262148 OWZ262148 PGV262148 PQR262148 QAN262148 QKJ262148 QUF262148 REB262148 RNX262148 RXT262148 SHP262148 SRL262148 TBH262148 TLD262148 TUZ262148 UEV262148 UOR262148 UYN262148 VIJ262148 VSF262148 WCB262148 WLX262148 WVT262148 L327684 JH327684 TD327684 ACZ327684 AMV327684 AWR327684 BGN327684 BQJ327684 CAF327684 CKB327684 CTX327684 DDT327684 DNP327684 DXL327684 EHH327684 ERD327684 FAZ327684 FKV327684 FUR327684 GEN327684 GOJ327684 GYF327684 HIB327684 HRX327684 IBT327684 ILP327684 IVL327684 JFH327684 JPD327684 JYZ327684 KIV327684 KSR327684 LCN327684 LMJ327684 LWF327684 MGB327684 MPX327684 MZT327684 NJP327684 NTL327684 ODH327684 OND327684 OWZ327684 PGV327684 PQR327684 QAN327684 QKJ327684 QUF327684 REB327684 RNX327684 RXT327684 SHP327684 SRL327684 TBH327684 TLD327684 TUZ327684 UEV327684 UOR327684 UYN327684 VIJ327684 VSF327684 WCB327684 WLX327684 WVT327684 L393220 JH393220 TD393220 ACZ393220 AMV393220 AWR393220 BGN393220 BQJ393220 CAF393220 CKB393220 CTX393220 DDT393220 DNP393220 DXL393220 EHH393220 ERD393220 FAZ393220 FKV393220 FUR393220 GEN393220 GOJ393220 GYF393220 HIB393220 HRX393220 IBT393220 ILP393220 IVL393220 JFH393220 JPD393220 JYZ393220 KIV393220 KSR393220 LCN393220 LMJ393220 LWF393220 MGB393220 MPX393220 MZT393220 NJP393220 NTL393220 ODH393220 OND393220 OWZ393220 PGV393220 PQR393220 QAN393220 QKJ393220 QUF393220 REB393220 RNX393220 RXT393220 SHP393220 SRL393220 TBH393220 TLD393220 TUZ393220 UEV393220 UOR393220 UYN393220 VIJ393220 VSF393220 WCB393220 WLX393220 WVT393220 L458756 JH458756 TD458756 ACZ458756 AMV458756 AWR458756 BGN458756 BQJ458756 CAF458756 CKB458756 CTX458756 DDT458756 DNP458756 DXL458756 EHH458756 ERD458756 FAZ458756 FKV458756 FUR458756 GEN458756 GOJ458756 GYF458756 HIB458756 HRX458756 IBT458756 ILP458756 IVL458756 JFH458756 JPD458756 JYZ458756 KIV458756 KSR458756 LCN458756 LMJ458756 LWF458756 MGB458756 MPX458756 MZT458756 NJP458756 NTL458756 ODH458756 OND458756 OWZ458756 PGV458756 PQR458756 QAN458756 QKJ458756 QUF458756 REB458756 RNX458756 RXT458756 SHP458756 SRL458756 TBH458756 TLD458756 TUZ458756 UEV458756 UOR458756 UYN458756 VIJ458756 VSF458756 WCB458756 WLX458756 WVT458756 L524292 JH524292 TD524292 ACZ524292 AMV524292 AWR524292 BGN524292 BQJ524292 CAF524292 CKB524292 CTX524292 DDT524292 DNP524292 DXL524292 EHH524292 ERD524292 FAZ524292 FKV524292 FUR524292 GEN524292 GOJ524292 GYF524292 HIB524292 HRX524292 IBT524292 ILP524292 IVL524292 JFH524292 JPD524292 JYZ524292 KIV524292 KSR524292 LCN524292 LMJ524292 LWF524292 MGB524292 MPX524292 MZT524292 NJP524292 NTL524292 ODH524292 OND524292 OWZ524292 PGV524292 PQR524292 QAN524292 QKJ524292 QUF524292 REB524292 RNX524292 RXT524292 SHP524292 SRL524292 TBH524292 TLD524292 TUZ524292 UEV524292 UOR524292 UYN524292 VIJ524292 VSF524292 WCB524292 WLX524292 WVT524292 L589828 JH589828 TD589828 ACZ589828 AMV589828 AWR589828 BGN589828 BQJ589828 CAF589828 CKB589828 CTX589828 DDT589828 DNP589828 DXL589828 EHH589828 ERD589828 FAZ589828 FKV589828 FUR589828 GEN589828 GOJ589828 GYF589828 HIB589828 HRX589828 IBT589828 ILP589828 IVL589828 JFH589828 JPD589828 JYZ589828 KIV589828 KSR589828 LCN589828 LMJ589828 LWF589828 MGB589828 MPX589828 MZT589828 NJP589828 NTL589828 ODH589828 OND589828 OWZ589828 PGV589828 PQR589828 QAN589828 QKJ589828 QUF589828 REB589828 RNX589828 RXT589828 SHP589828 SRL589828 TBH589828 TLD589828 TUZ589828 UEV589828 UOR589828 UYN589828 VIJ589828 VSF589828 WCB589828 WLX589828 WVT589828 L655364 JH655364 TD655364 ACZ655364 AMV655364 AWR655364 BGN655364 BQJ655364 CAF655364 CKB655364 CTX655364 DDT655364 DNP655364 DXL655364 EHH655364 ERD655364 FAZ655364 FKV655364 FUR655364 GEN655364 GOJ655364 GYF655364 HIB655364 HRX655364 IBT655364 ILP655364 IVL655364 JFH655364 JPD655364 JYZ655364 KIV655364 KSR655364 LCN655364 LMJ655364 LWF655364 MGB655364 MPX655364 MZT655364 NJP655364 NTL655364 ODH655364 OND655364 OWZ655364 PGV655364 PQR655364 QAN655364 QKJ655364 QUF655364 REB655364 RNX655364 RXT655364 SHP655364 SRL655364 TBH655364 TLD655364 TUZ655364 UEV655364 UOR655364 UYN655364 VIJ655364 VSF655364 WCB655364 WLX655364 WVT655364 L720900 JH720900 TD720900 ACZ720900 AMV720900 AWR720900 BGN720900 BQJ720900 CAF720900 CKB720900 CTX720900 DDT720900 DNP720900 DXL720900 EHH720900 ERD720900 FAZ720900 FKV720900 FUR720900 GEN720900 GOJ720900 GYF720900 HIB720900 HRX720900 IBT720900 ILP720900 IVL720900 JFH720900 JPD720900 JYZ720900 KIV720900 KSR720900 LCN720900 LMJ720900 LWF720900 MGB720900 MPX720900 MZT720900 NJP720900 NTL720900 ODH720900 OND720900 OWZ720900 PGV720900 PQR720900 QAN720900 QKJ720900 QUF720900 REB720900 RNX720900 RXT720900 SHP720900 SRL720900 TBH720900 TLD720900 TUZ720900 UEV720900 UOR720900 UYN720900 VIJ720900 VSF720900 WCB720900 WLX720900 WVT720900 L786436 JH786436 TD786436 ACZ786436 AMV786436 AWR786436 BGN786436 BQJ786436 CAF786436 CKB786436 CTX786436 DDT786436 DNP786436 DXL786436 EHH786436 ERD786436 FAZ786436 FKV786436 FUR786436 GEN786436 GOJ786436 GYF786436 HIB786436 HRX786436 IBT786436 ILP786436 IVL786436 JFH786436 JPD786436 JYZ786436 KIV786436 KSR786436 LCN786436 LMJ786436 LWF786436 MGB786436 MPX786436 MZT786436 NJP786436 NTL786436 ODH786436 OND786436 OWZ786436 PGV786436 PQR786436 QAN786436 QKJ786436 QUF786436 REB786436 RNX786436 RXT786436 SHP786436 SRL786436 TBH786436 TLD786436 TUZ786436 UEV786436 UOR786436 UYN786436 VIJ786436 VSF786436 WCB786436 WLX786436 WVT786436 L851972 JH851972 TD851972 ACZ851972 AMV851972 AWR851972 BGN851972 BQJ851972 CAF851972 CKB851972 CTX851972 DDT851972 DNP851972 DXL851972 EHH851972 ERD851972 FAZ851972 FKV851972 FUR851972 GEN851972 GOJ851972 GYF851972 HIB851972 HRX851972 IBT851972 ILP851972 IVL851972 JFH851972 JPD851972 JYZ851972 KIV851972 KSR851972 LCN851972 LMJ851972 LWF851972 MGB851972 MPX851972 MZT851972 NJP851972 NTL851972 ODH851972 OND851972 OWZ851972 PGV851972 PQR851972 QAN851972 QKJ851972 QUF851972 REB851972 RNX851972 RXT851972 SHP851972 SRL851972 TBH851972 TLD851972 TUZ851972 UEV851972 UOR851972 UYN851972 VIJ851972 VSF851972 WCB851972 WLX851972 WVT851972 L917508 JH917508 TD917508 ACZ917508 AMV917508 AWR917508 BGN917508 BQJ917508 CAF917508 CKB917508 CTX917508 DDT917508 DNP917508 DXL917508 EHH917508 ERD917508 FAZ917508 FKV917508 FUR917508 GEN917508 GOJ917508 GYF917508 HIB917508 HRX917508 IBT917508 ILP917508 IVL917508 JFH917508 JPD917508 JYZ917508 KIV917508 KSR917508 LCN917508 LMJ917508 LWF917508 MGB917508 MPX917508 MZT917508 NJP917508 NTL917508 ODH917508 OND917508 OWZ917508 PGV917508 PQR917508 QAN917508 QKJ917508 QUF917508 REB917508 RNX917508 RXT917508 SHP917508 SRL917508 TBH917508 TLD917508 TUZ917508 UEV917508 UOR917508 UYN917508 VIJ917508 VSF917508 WCB917508 WLX917508 WVT917508 L983044 JH983044 TD983044 ACZ983044 AMV983044 AWR983044 BGN983044 BQJ983044 CAF983044 CKB983044 CTX983044 DDT983044 DNP983044 DXL983044 EHH983044 ERD983044 FAZ983044 FKV983044 FUR983044 GEN983044 GOJ983044 GYF983044 HIB983044 HRX983044 IBT983044 ILP983044 IVL983044 JFH983044 JPD983044 JYZ983044 KIV983044 KSR983044 LCN983044 LMJ983044 LWF983044 MGB983044 MPX983044 MZT983044 NJP983044 NTL983044 ODH983044 OND983044 OWZ983044 PGV983044 PQR983044 QAN983044 QKJ983044 QUF983044 REB983044 RNX983044 RXT983044 SHP983044 SRL983044 TBH983044 TLD983044 TUZ983044 UEV983044 UOR983044 UYN983044 VIJ983044 VSF983044 WCB983044 WLX983044 WVT983044 X14 JT14 TP14 ADL14 ANH14 AXD14 BGZ14 BQV14 CAR14 CKN14 CUJ14 DEF14 DOB14 DXX14 EHT14 ERP14 FBL14 FLH14 FVD14 GEZ14 GOV14 GYR14 HIN14 HSJ14 ICF14 IMB14 IVX14 JFT14 JPP14 JZL14 KJH14 KTD14 LCZ14 LMV14 LWR14 MGN14 MQJ14 NAF14 NKB14 NTX14 ODT14 ONP14 OXL14 PHH14 PRD14 QAZ14 QKV14 QUR14 REN14 ROJ14 RYF14 SIB14 SRX14 TBT14 TLP14 TVL14 UFH14 UPD14 UYZ14 VIV14 VSR14 WCN14 WMJ14 WWF14 X65550 JT65550 TP65550 ADL65550 ANH65550 AXD65550 BGZ65550 BQV65550 CAR65550 CKN65550 CUJ65550 DEF65550 DOB65550 DXX65550 EHT65550 ERP65550 FBL65550 FLH65550 FVD65550 GEZ65550 GOV65550 GYR65550 HIN65550 HSJ65550 ICF65550 IMB65550 IVX65550 JFT65550 JPP65550 JZL65550 KJH65550 KTD65550 LCZ65550 LMV65550 LWR65550 MGN65550 MQJ65550 NAF65550 NKB65550 NTX65550 ODT65550 ONP65550 OXL65550 PHH65550 PRD65550 QAZ65550 QKV65550 QUR65550 REN65550 ROJ65550 RYF65550 SIB65550 SRX65550 TBT65550 TLP65550 TVL65550 UFH65550 UPD65550 UYZ65550 VIV65550 VSR65550 WCN65550 WMJ65550 WWF65550 X131086 JT131086 TP131086 ADL131086 ANH131086 AXD131086 BGZ131086 BQV131086 CAR131086 CKN131086 CUJ131086 DEF131086 DOB131086 DXX131086 EHT131086 ERP131086 FBL131086 FLH131086 FVD131086 GEZ131086 GOV131086 GYR131086 HIN131086 HSJ131086 ICF131086 IMB131086 IVX131086 JFT131086 JPP131086 JZL131086 KJH131086 KTD131086 LCZ131086 LMV131086 LWR131086 MGN131086 MQJ131086 NAF131086 NKB131086 NTX131086 ODT131086 ONP131086 OXL131086 PHH131086 PRD131086 QAZ131086 QKV131086 QUR131086 REN131086 ROJ131086 RYF131086 SIB131086 SRX131086 TBT131086 TLP131086 TVL131086 UFH131086 UPD131086 UYZ131086 VIV131086 VSR131086 WCN131086 WMJ131086 WWF131086 X196622 JT196622 TP196622 ADL196622 ANH196622 AXD196622 BGZ196622 BQV196622 CAR196622 CKN196622 CUJ196622 DEF196622 DOB196622 DXX196622 EHT196622 ERP196622 FBL196622 FLH196622 FVD196622 GEZ196622 GOV196622 GYR196622 HIN196622 HSJ196622 ICF196622 IMB196622 IVX196622 JFT196622 JPP196622 JZL196622 KJH196622 KTD196622 LCZ196622 LMV196622 LWR196622 MGN196622 MQJ196622 NAF196622 NKB196622 NTX196622 ODT196622 ONP196622 OXL196622 PHH196622 PRD196622 QAZ196622 QKV196622 QUR196622 REN196622 ROJ196622 RYF196622 SIB196622 SRX196622 TBT196622 TLP196622 TVL196622 UFH196622 UPD196622 UYZ196622 VIV196622 VSR196622 WCN196622 WMJ196622 WWF196622 X262158 JT262158 TP262158 ADL262158 ANH262158 AXD262158 BGZ262158 BQV262158 CAR262158 CKN262158 CUJ262158 DEF262158 DOB262158 DXX262158 EHT262158 ERP262158 FBL262158 FLH262158 FVD262158 GEZ262158 GOV262158 GYR262158 HIN262158 HSJ262158 ICF262158 IMB262158 IVX262158 JFT262158 JPP262158 JZL262158 KJH262158 KTD262158 LCZ262158 LMV262158 LWR262158 MGN262158 MQJ262158 NAF262158 NKB262158 NTX262158 ODT262158 ONP262158 OXL262158 PHH262158 PRD262158 QAZ262158 QKV262158 QUR262158 REN262158 ROJ262158 RYF262158 SIB262158 SRX262158 TBT262158 TLP262158 TVL262158 UFH262158 UPD262158 UYZ262158 VIV262158 VSR262158 WCN262158 WMJ262158 WWF262158 X327694 JT327694 TP327694 ADL327694 ANH327694 AXD327694 BGZ327694 BQV327694 CAR327694 CKN327694 CUJ327694 DEF327694 DOB327694 DXX327694 EHT327694 ERP327694 FBL327694 FLH327694 FVD327694 GEZ327694 GOV327694 GYR327694 HIN327694 HSJ327694 ICF327694 IMB327694 IVX327694 JFT327694 JPP327694 JZL327694 KJH327694 KTD327694 LCZ327694 LMV327694 LWR327694 MGN327694 MQJ327694 NAF327694 NKB327694 NTX327694 ODT327694 ONP327694 OXL327694 PHH327694 PRD327694 QAZ327694 QKV327694 QUR327694 REN327694 ROJ327694 RYF327694 SIB327694 SRX327694 TBT327694 TLP327694 TVL327694 UFH327694 UPD327694 UYZ327694 VIV327694 VSR327694 WCN327694 WMJ327694 WWF327694 X393230 JT393230 TP393230 ADL393230 ANH393230 AXD393230 BGZ393230 BQV393230 CAR393230 CKN393230 CUJ393230 DEF393230 DOB393230 DXX393230 EHT393230 ERP393230 FBL393230 FLH393230 FVD393230 GEZ393230 GOV393230 GYR393230 HIN393230 HSJ393230 ICF393230 IMB393230 IVX393230 JFT393230 JPP393230 JZL393230 KJH393230 KTD393230 LCZ393230 LMV393230 LWR393230 MGN393230 MQJ393230 NAF393230 NKB393230 NTX393230 ODT393230 ONP393230 OXL393230 PHH393230 PRD393230 QAZ393230 QKV393230 QUR393230 REN393230 ROJ393230 RYF393230 SIB393230 SRX393230 TBT393230 TLP393230 TVL393230 UFH393230 UPD393230 UYZ393230 VIV393230 VSR393230 WCN393230 WMJ393230 WWF393230 X458766 JT458766 TP458766 ADL458766 ANH458766 AXD458766 BGZ458766 BQV458766 CAR458766 CKN458766 CUJ458766 DEF458766 DOB458766 DXX458766 EHT458766 ERP458766 FBL458766 FLH458766 FVD458766 GEZ458766 GOV458766 GYR458766 HIN458766 HSJ458766 ICF458766 IMB458766 IVX458766 JFT458766 JPP458766 JZL458766 KJH458766 KTD458766 LCZ458766 LMV458766 LWR458766 MGN458766 MQJ458766 NAF458766 NKB458766 NTX458766 ODT458766 ONP458766 OXL458766 PHH458766 PRD458766 QAZ458766 QKV458766 QUR458766 REN458766 ROJ458766 RYF458766 SIB458766 SRX458766 TBT458766 TLP458766 TVL458766 UFH458766 UPD458766 UYZ458766 VIV458766 VSR458766 WCN458766 WMJ458766 WWF458766 X524302 JT524302 TP524302 ADL524302 ANH524302 AXD524302 BGZ524302 BQV524302 CAR524302 CKN524302 CUJ524302 DEF524302 DOB524302 DXX524302 EHT524302 ERP524302 FBL524302 FLH524302 FVD524302 GEZ524302 GOV524302 GYR524302 HIN524302 HSJ524302 ICF524302 IMB524302 IVX524302 JFT524302 JPP524302 JZL524302 KJH524302 KTD524302 LCZ524302 LMV524302 LWR524302 MGN524302 MQJ524302 NAF524302 NKB524302 NTX524302 ODT524302 ONP524302 OXL524302 PHH524302 PRD524302 QAZ524302 QKV524302 QUR524302 REN524302 ROJ524302 RYF524302 SIB524302 SRX524302 TBT524302 TLP524302 TVL524302 UFH524302 UPD524302 UYZ524302 VIV524302 VSR524302 WCN524302 WMJ524302 WWF524302 X589838 JT589838 TP589838 ADL589838 ANH589838 AXD589838 BGZ589838 BQV589838 CAR589838 CKN589838 CUJ589838 DEF589838 DOB589838 DXX589838 EHT589838 ERP589838 FBL589838 FLH589838 FVD589838 GEZ589838 GOV589838 GYR589838 HIN589838 HSJ589838 ICF589838 IMB589838 IVX589838 JFT589838 JPP589838 JZL589838 KJH589838 KTD589838 LCZ589838 LMV589838 LWR589838 MGN589838 MQJ589838 NAF589838 NKB589838 NTX589838 ODT589838 ONP589838 OXL589838 PHH589838 PRD589838 QAZ589838 QKV589838 QUR589838 REN589838 ROJ589838 RYF589838 SIB589838 SRX589838 TBT589838 TLP589838 TVL589838 UFH589838 UPD589838 UYZ589838 VIV589838 VSR589838 WCN589838 WMJ589838 WWF589838 X655374 JT655374 TP655374 ADL655374 ANH655374 AXD655374 BGZ655374 BQV655374 CAR655374 CKN655374 CUJ655374 DEF655374 DOB655374 DXX655374 EHT655374 ERP655374 FBL655374 FLH655374 FVD655374 GEZ655374 GOV655374 GYR655374 HIN655374 HSJ655374 ICF655374 IMB655374 IVX655374 JFT655374 JPP655374 JZL655374 KJH655374 KTD655374 LCZ655374 LMV655374 LWR655374 MGN655374 MQJ655374 NAF655374 NKB655374 NTX655374 ODT655374 ONP655374 OXL655374 PHH655374 PRD655374 QAZ655374 QKV655374 QUR655374 REN655374 ROJ655374 RYF655374 SIB655374 SRX655374 TBT655374 TLP655374 TVL655374 UFH655374 UPD655374 UYZ655374 VIV655374 VSR655374 WCN655374 WMJ655374 WWF655374 X720910 JT720910 TP720910 ADL720910 ANH720910 AXD720910 BGZ720910 BQV720910 CAR720910 CKN720910 CUJ720910 DEF720910 DOB720910 DXX720910 EHT720910 ERP720910 FBL720910 FLH720910 FVD720910 GEZ720910 GOV720910 GYR720910 HIN720910 HSJ720910 ICF720910 IMB720910 IVX720910 JFT720910 JPP720910 JZL720910 KJH720910 KTD720910 LCZ720910 LMV720910 LWR720910 MGN720910 MQJ720910 NAF720910 NKB720910 NTX720910 ODT720910 ONP720910 OXL720910 PHH720910 PRD720910 QAZ720910 QKV720910 QUR720910 REN720910 ROJ720910 RYF720910 SIB720910 SRX720910 TBT720910 TLP720910 TVL720910 UFH720910 UPD720910 UYZ720910 VIV720910 VSR720910 WCN720910 WMJ720910 WWF720910 X786446 JT786446 TP786446 ADL786446 ANH786446 AXD786446 BGZ786446 BQV786446 CAR786446 CKN786446 CUJ786446 DEF786446 DOB786446 DXX786446 EHT786446 ERP786446 FBL786446 FLH786446 FVD786446 GEZ786446 GOV786446 GYR786446 HIN786446 HSJ786446 ICF786446 IMB786446 IVX786446 JFT786446 JPP786446 JZL786446 KJH786446 KTD786446 LCZ786446 LMV786446 LWR786446 MGN786446 MQJ786446 NAF786446 NKB786446 NTX786446 ODT786446 ONP786446 OXL786446 PHH786446 PRD786446 QAZ786446 QKV786446 QUR786446 REN786446 ROJ786446 RYF786446 SIB786446 SRX786446 TBT786446 TLP786446 TVL786446 UFH786446 UPD786446 UYZ786446 VIV786446 VSR786446 WCN786446 WMJ786446 WWF786446 X851982 JT851982 TP851982 ADL851982 ANH851982 AXD851982 BGZ851982 BQV851982 CAR851982 CKN851982 CUJ851982 DEF851982 DOB851982 DXX851982 EHT851982 ERP851982 FBL851982 FLH851982 FVD851982 GEZ851982 GOV851982 GYR851982 HIN851982 HSJ851982 ICF851982 IMB851982 IVX851982 JFT851982 JPP851982 JZL851982 KJH851982 KTD851982 LCZ851982 LMV851982 LWR851982 MGN851982 MQJ851982 NAF851982 NKB851982 NTX851982 ODT851982 ONP851982 OXL851982 PHH851982 PRD851982 QAZ851982 QKV851982 QUR851982 REN851982 ROJ851982 RYF851982 SIB851982 SRX851982 TBT851982 TLP851982 TVL851982 UFH851982 UPD851982 UYZ851982 VIV851982 VSR851982 WCN851982 WMJ851982 WWF851982 X917518 JT917518 TP917518 ADL917518 ANH917518 AXD917518 BGZ917518 BQV917518 CAR917518 CKN917518 CUJ917518 DEF917518 DOB917518 DXX917518 EHT917518 ERP917518 FBL917518 FLH917518 FVD917518 GEZ917518 GOV917518 GYR917518 HIN917518 HSJ917518 ICF917518 IMB917518 IVX917518 JFT917518 JPP917518 JZL917518 KJH917518 KTD917518 LCZ917518 LMV917518 LWR917518 MGN917518 MQJ917518 NAF917518 NKB917518 NTX917518 ODT917518 ONP917518 OXL917518 PHH917518 PRD917518 QAZ917518 QKV917518 QUR917518 REN917518 ROJ917518 RYF917518 SIB917518 SRX917518 TBT917518 TLP917518 TVL917518 UFH917518 UPD917518 UYZ917518 VIV917518 VSR917518 WCN917518 WMJ917518 WWF917518 X983054 JT983054 TP983054 ADL983054 ANH983054 AXD983054 BGZ983054 BQV983054 CAR983054 CKN983054 CUJ983054 DEF983054 DOB983054 DXX983054 EHT983054 ERP983054 FBL983054 FLH983054 FVD983054 GEZ983054 GOV983054 GYR983054 HIN983054 HSJ983054 ICF983054 IMB983054 IVX983054 JFT983054 JPP983054 JZL983054 KJH983054 KTD983054 LCZ983054 LMV983054 LWR983054 MGN983054 MQJ983054 NAF983054 NKB983054 NTX983054 ODT983054 ONP983054 OXL983054 PHH983054 PRD983054 QAZ983054 QKV983054 QUR983054 REN983054 ROJ983054 RYF983054 SIB983054 SRX983054 TBT983054 TLP983054 TVL983054 UFH983054 UPD983054 UYZ983054 VIV983054 VSR983054 WCN983054 WMJ983054 WWF983054 T4 JP4 TL4 ADH4 AND4 AWZ4 BGV4 BQR4 CAN4 CKJ4 CUF4 DEB4 DNX4 DXT4 EHP4 ERL4 FBH4 FLD4 FUZ4 GEV4 GOR4 GYN4 HIJ4 HSF4 ICB4 ILX4 IVT4 JFP4 JPL4 JZH4 KJD4 KSZ4 LCV4 LMR4 LWN4 MGJ4 MQF4 NAB4 NJX4 NTT4 ODP4 ONL4 OXH4 PHD4 PQZ4 QAV4 QKR4 QUN4 REJ4 ROF4 RYB4 SHX4 SRT4 TBP4 TLL4 TVH4 UFD4 UOZ4 UYV4 VIR4 VSN4 WCJ4 WMF4 WWB4 T65540 JP65540 TL65540 ADH65540 AND65540 AWZ65540 BGV65540 BQR65540 CAN65540 CKJ65540 CUF65540 DEB65540 DNX65540 DXT65540 EHP65540 ERL65540 FBH65540 FLD65540 FUZ65540 GEV65540 GOR65540 GYN65540 HIJ65540 HSF65540 ICB65540 ILX65540 IVT65540 JFP65540 JPL65540 JZH65540 KJD65540 KSZ65540 LCV65540 LMR65540 LWN65540 MGJ65540 MQF65540 NAB65540 NJX65540 NTT65540 ODP65540 ONL65540 OXH65540 PHD65540 PQZ65540 QAV65540 QKR65540 QUN65540 REJ65540 ROF65540 RYB65540 SHX65540 SRT65540 TBP65540 TLL65540 TVH65540 UFD65540 UOZ65540 UYV65540 VIR65540 VSN65540 WCJ65540 WMF65540 WWB65540 T131076 JP131076 TL131076 ADH131076 AND131076 AWZ131076 BGV131076 BQR131076 CAN131076 CKJ131076 CUF131076 DEB131076 DNX131076 DXT131076 EHP131076 ERL131076 FBH131076 FLD131076 FUZ131076 GEV131076 GOR131076 GYN131076 HIJ131076 HSF131076 ICB131076 ILX131076 IVT131076 JFP131076 JPL131076 JZH131076 KJD131076 KSZ131076 LCV131076 LMR131076 LWN131076 MGJ131076 MQF131076 NAB131076 NJX131076 NTT131076 ODP131076 ONL131076 OXH131076 PHD131076 PQZ131076 QAV131076 QKR131076 QUN131076 REJ131076 ROF131076 RYB131076 SHX131076 SRT131076 TBP131076 TLL131076 TVH131076 UFD131076 UOZ131076 UYV131076 VIR131076 VSN131076 WCJ131076 WMF131076 WWB131076 T196612 JP196612 TL196612 ADH196612 AND196612 AWZ196612 BGV196612 BQR196612 CAN196612 CKJ196612 CUF196612 DEB196612 DNX196612 DXT196612 EHP196612 ERL196612 FBH196612 FLD196612 FUZ196612 GEV196612 GOR196612 GYN196612 HIJ196612 HSF196612 ICB196612 ILX196612 IVT196612 JFP196612 JPL196612 JZH196612 KJD196612 KSZ196612 LCV196612 LMR196612 LWN196612 MGJ196612 MQF196612 NAB196612 NJX196612 NTT196612 ODP196612 ONL196612 OXH196612 PHD196612 PQZ196612 QAV196612 QKR196612 QUN196612 REJ196612 ROF196612 RYB196612 SHX196612 SRT196612 TBP196612 TLL196612 TVH196612 UFD196612 UOZ196612 UYV196612 VIR196612 VSN196612 WCJ196612 WMF196612 WWB196612 T262148 JP262148 TL262148 ADH262148 AND262148 AWZ262148 BGV262148 BQR262148 CAN262148 CKJ262148 CUF262148 DEB262148 DNX262148 DXT262148 EHP262148 ERL262148 FBH262148 FLD262148 FUZ262148 GEV262148 GOR262148 GYN262148 HIJ262148 HSF262148 ICB262148 ILX262148 IVT262148 JFP262148 JPL262148 JZH262148 KJD262148 KSZ262148 LCV262148 LMR262148 LWN262148 MGJ262148 MQF262148 NAB262148 NJX262148 NTT262148 ODP262148 ONL262148 OXH262148 PHD262148 PQZ262148 QAV262148 QKR262148 QUN262148 REJ262148 ROF262148 RYB262148 SHX262148 SRT262148 TBP262148 TLL262148 TVH262148 UFD262148 UOZ262148 UYV262148 VIR262148 VSN262148 WCJ262148 WMF262148 WWB262148 T327684 JP327684 TL327684 ADH327684 AND327684 AWZ327684 BGV327684 BQR327684 CAN327684 CKJ327684 CUF327684 DEB327684 DNX327684 DXT327684 EHP327684 ERL327684 FBH327684 FLD327684 FUZ327684 GEV327684 GOR327684 GYN327684 HIJ327684 HSF327684 ICB327684 ILX327684 IVT327684 JFP327684 JPL327684 JZH327684 KJD327684 KSZ327684 LCV327684 LMR327684 LWN327684 MGJ327684 MQF327684 NAB327684 NJX327684 NTT327684 ODP327684 ONL327684 OXH327684 PHD327684 PQZ327684 QAV327684 QKR327684 QUN327684 REJ327684 ROF327684 RYB327684 SHX327684 SRT327684 TBP327684 TLL327684 TVH327684 UFD327684 UOZ327684 UYV327684 VIR327684 VSN327684 WCJ327684 WMF327684 WWB327684 T393220 JP393220 TL393220 ADH393220 AND393220 AWZ393220 BGV393220 BQR393220 CAN393220 CKJ393220 CUF393220 DEB393220 DNX393220 DXT393220 EHP393220 ERL393220 FBH393220 FLD393220 FUZ393220 GEV393220 GOR393220 GYN393220 HIJ393220 HSF393220 ICB393220 ILX393220 IVT393220 JFP393220 JPL393220 JZH393220 KJD393220 KSZ393220 LCV393220 LMR393220 LWN393220 MGJ393220 MQF393220 NAB393220 NJX393220 NTT393220 ODP393220 ONL393220 OXH393220 PHD393220 PQZ393220 QAV393220 QKR393220 QUN393220 REJ393220 ROF393220 RYB393220 SHX393220 SRT393220 TBP393220 TLL393220 TVH393220 UFD393220 UOZ393220 UYV393220 VIR393220 VSN393220 WCJ393220 WMF393220 WWB393220 T458756 JP458756 TL458756 ADH458756 AND458756 AWZ458756 BGV458756 BQR458756 CAN458756 CKJ458756 CUF458756 DEB458756 DNX458756 DXT458756 EHP458756 ERL458756 FBH458756 FLD458756 FUZ458756 GEV458756 GOR458756 GYN458756 HIJ458756 HSF458756 ICB458756 ILX458756 IVT458756 JFP458756 JPL458756 JZH458756 KJD458756 KSZ458756 LCV458756 LMR458756 LWN458756 MGJ458756 MQF458756 NAB458756 NJX458756 NTT458756 ODP458756 ONL458756 OXH458756 PHD458756 PQZ458756 QAV458756 QKR458756 QUN458756 REJ458756 ROF458756 RYB458756 SHX458756 SRT458756 TBP458756 TLL458756 TVH458756 UFD458756 UOZ458756 UYV458756 VIR458756 VSN458756 WCJ458756 WMF458756 WWB458756 T524292 JP524292 TL524292 ADH524292 AND524292 AWZ524292 BGV524292 BQR524292 CAN524292 CKJ524292 CUF524292 DEB524292 DNX524292 DXT524292 EHP524292 ERL524292 FBH524292 FLD524292 FUZ524292 GEV524292 GOR524292 GYN524292 HIJ524292 HSF524292 ICB524292 ILX524292 IVT524292 JFP524292 JPL524292 JZH524292 KJD524292 KSZ524292 LCV524292 LMR524292 LWN524292 MGJ524292 MQF524292 NAB524292 NJX524292 NTT524292 ODP524292 ONL524292 OXH524292 PHD524292 PQZ524292 QAV524292 QKR524292 QUN524292 REJ524292 ROF524292 RYB524292 SHX524292 SRT524292 TBP524292 TLL524292 TVH524292 UFD524292 UOZ524292 UYV524292 VIR524292 VSN524292 WCJ524292 WMF524292 WWB524292 T589828 JP589828 TL589828 ADH589828 AND589828 AWZ589828 BGV589828 BQR589828 CAN589828 CKJ589828 CUF589828 DEB589828 DNX589828 DXT589828 EHP589828 ERL589828 FBH589828 FLD589828 FUZ589828 GEV589828 GOR589828 GYN589828 HIJ589828 HSF589828 ICB589828 ILX589828 IVT589828 JFP589828 JPL589828 JZH589828 KJD589828 KSZ589828 LCV589828 LMR589828 LWN589828 MGJ589828 MQF589828 NAB589828 NJX589828 NTT589828 ODP589828 ONL589828 OXH589828 PHD589828 PQZ589828 QAV589828 QKR589828 QUN589828 REJ589828 ROF589828 RYB589828 SHX589828 SRT589828 TBP589828 TLL589828 TVH589828 UFD589828 UOZ589828 UYV589828 VIR589828 VSN589828 WCJ589828 WMF589828 WWB589828 T655364 JP655364 TL655364 ADH655364 AND655364 AWZ655364 BGV655364 BQR655364 CAN655364 CKJ655364 CUF655364 DEB655364 DNX655364 DXT655364 EHP655364 ERL655364 FBH655364 FLD655364 FUZ655364 GEV655364 GOR655364 GYN655364 HIJ655364 HSF655364 ICB655364 ILX655364 IVT655364 JFP655364 JPL655364 JZH655364 KJD655364 KSZ655364 LCV655364 LMR655364 LWN655364 MGJ655364 MQF655364 NAB655364 NJX655364 NTT655364 ODP655364 ONL655364 OXH655364 PHD655364 PQZ655364 QAV655364 QKR655364 QUN655364 REJ655364 ROF655364 RYB655364 SHX655364 SRT655364 TBP655364 TLL655364 TVH655364 UFD655364 UOZ655364 UYV655364 VIR655364 VSN655364 WCJ655364 WMF655364 WWB655364 T720900 JP720900 TL720900 ADH720900 AND720900 AWZ720900 BGV720900 BQR720900 CAN720900 CKJ720900 CUF720900 DEB720900 DNX720900 DXT720900 EHP720900 ERL720900 FBH720900 FLD720900 FUZ720900 GEV720900 GOR720900 GYN720900 HIJ720900 HSF720900 ICB720900 ILX720900 IVT720900 JFP720900 JPL720900 JZH720900 KJD720900 KSZ720900 LCV720900 LMR720900 LWN720900 MGJ720900 MQF720900 NAB720900 NJX720900 NTT720900 ODP720900 ONL720900 OXH720900 PHD720900 PQZ720900 QAV720900 QKR720900 QUN720900 REJ720900 ROF720900 RYB720900 SHX720900 SRT720900 TBP720900 TLL720900 TVH720900 UFD720900 UOZ720900 UYV720900 VIR720900 VSN720900 WCJ720900 WMF720900 WWB720900 T786436 JP786436 TL786436 ADH786436 AND786436 AWZ786436 BGV786436 BQR786436 CAN786436 CKJ786436 CUF786436 DEB786436 DNX786436 DXT786436 EHP786436 ERL786436 FBH786436 FLD786436 FUZ786436 GEV786436 GOR786436 GYN786436 HIJ786436 HSF786436 ICB786436 ILX786436 IVT786436 JFP786436 JPL786436 JZH786436 KJD786436 KSZ786436 LCV786436 LMR786436 LWN786436 MGJ786436 MQF786436 NAB786436 NJX786436 NTT786436 ODP786436 ONL786436 OXH786436 PHD786436 PQZ786436 QAV786436 QKR786436 QUN786436 REJ786436 ROF786436 RYB786436 SHX786436 SRT786436 TBP786436 TLL786436 TVH786436 UFD786436 UOZ786436 UYV786436 VIR786436 VSN786436 WCJ786436 WMF786436 WWB786436 T851972 JP851972 TL851972 ADH851972 AND851972 AWZ851972 BGV851972 BQR851972 CAN851972 CKJ851972 CUF851972 DEB851972 DNX851972 DXT851972 EHP851972 ERL851972 FBH851972 FLD851972 FUZ851972 GEV851972 GOR851972 GYN851972 HIJ851972 HSF851972 ICB851972 ILX851972 IVT851972 JFP851972 JPL851972 JZH851972 KJD851972 KSZ851972 LCV851972 LMR851972 LWN851972 MGJ851972 MQF851972 NAB851972 NJX851972 NTT851972 ODP851972 ONL851972 OXH851972 PHD851972 PQZ851972 QAV851972 QKR851972 QUN851972 REJ851972 ROF851972 RYB851972 SHX851972 SRT851972 TBP851972 TLL851972 TVH851972 UFD851972 UOZ851972 UYV851972 VIR851972 VSN851972 WCJ851972 WMF851972 WWB851972 T917508 JP917508 TL917508 ADH917508 AND917508 AWZ917508 BGV917508 BQR917508 CAN917508 CKJ917508 CUF917508 DEB917508 DNX917508 DXT917508 EHP917508 ERL917508 FBH917508 FLD917508 FUZ917508 GEV917508 GOR917508 GYN917508 HIJ917508 HSF917508 ICB917508 ILX917508 IVT917508 JFP917508 JPL917508 JZH917508 KJD917508 KSZ917508 LCV917508 LMR917508 LWN917508 MGJ917508 MQF917508 NAB917508 NJX917508 NTT917508 ODP917508 ONL917508 OXH917508 PHD917508 PQZ917508 QAV917508 QKR917508 QUN917508 REJ917508 ROF917508 RYB917508 SHX917508 SRT917508 TBP917508 TLL917508 TVH917508 UFD917508 UOZ917508 UYV917508 VIR917508 VSN917508 WCJ917508 WMF917508 WWB917508 T983044 JP983044 TL983044 ADH983044 AND983044 AWZ983044 BGV983044 BQR983044 CAN983044 CKJ983044 CUF983044 DEB983044 DNX983044 DXT983044 EHP983044 ERL983044 FBH983044 FLD983044 FUZ983044 GEV983044 GOR983044 GYN983044 HIJ983044 HSF983044 ICB983044 ILX983044 IVT983044 JFP983044 JPL983044 JZH983044 KJD983044 KSZ983044 LCV983044 LMR983044 LWN983044 MGJ983044 MQF983044 NAB983044 NJX983044 NTT983044 ODP983044 ONL983044 OXH983044 PHD983044 PQZ983044 QAV983044 QKR983044 QUN983044 REJ983044 ROF983044 RYB983044 SHX983044 SRT983044 TBP983044 TLL983044 TVH983044 UFD983044 UOZ983044 UYV983044 VIR983044 VSN983044 WCJ983044 WMF983044 WWB983044 X4 JT4 TP4 ADL4 ANH4 AXD4 BGZ4 BQV4 CAR4 CKN4 CUJ4 DEF4 DOB4 DXX4 EHT4 ERP4 FBL4 FLH4 FVD4 GEZ4 GOV4 GYR4 HIN4 HSJ4 ICF4 IMB4 IVX4 JFT4 JPP4 JZL4 KJH4 KTD4 LCZ4 LMV4 LWR4 MGN4 MQJ4 NAF4 NKB4 NTX4 ODT4 ONP4 OXL4 PHH4 PRD4 QAZ4 QKV4 QUR4 REN4 ROJ4 RYF4 SIB4 SRX4 TBT4 TLP4 TVL4 UFH4 UPD4 UYZ4 VIV4 VSR4 WCN4 WMJ4 WWF4 X65540 JT65540 TP65540 ADL65540 ANH65540 AXD65540 BGZ65540 BQV65540 CAR65540 CKN65540 CUJ65540 DEF65540 DOB65540 DXX65540 EHT65540 ERP65540 FBL65540 FLH65540 FVD65540 GEZ65540 GOV65540 GYR65540 HIN65540 HSJ65540 ICF65540 IMB65540 IVX65540 JFT65540 JPP65540 JZL65540 KJH65540 KTD65540 LCZ65540 LMV65540 LWR65540 MGN65540 MQJ65540 NAF65540 NKB65540 NTX65540 ODT65540 ONP65540 OXL65540 PHH65540 PRD65540 QAZ65540 QKV65540 QUR65540 REN65540 ROJ65540 RYF65540 SIB65540 SRX65540 TBT65540 TLP65540 TVL65540 UFH65540 UPD65540 UYZ65540 VIV65540 VSR65540 WCN65540 WMJ65540 WWF65540 X131076 JT131076 TP131076 ADL131076 ANH131076 AXD131076 BGZ131076 BQV131076 CAR131076 CKN131076 CUJ131076 DEF131076 DOB131076 DXX131076 EHT131076 ERP131076 FBL131076 FLH131076 FVD131076 GEZ131076 GOV131076 GYR131076 HIN131076 HSJ131076 ICF131076 IMB131076 IVX131076 JFT131076 JPP131076 JZL131076 KJH131076 KTD131076 LCZ131076 LMV131076 LWR131076 MGN131076 MQJ131076 NAF131076 NKB131076 NTX131076 ODT131076 ONP131076 OXL131076 PHH131076 PRD131076 QAZ131076 QKV131076 QUR131076 REN131076 ROJ131076 RYF131076 SIB131076 SRX131076 TBT131076 TLP131076 TVL131076 UFH131076 UPD131076 UYZ131076 VIV131076 VSR131076 WCN131076 WMJ131076 WWF131076 X196612 JT196612 TP196612 ADL196612 ANH196612 AXD196612 BGZ196612 BQV196612 CAR196612 CKN196612 CUJ196612 DEF196612 DOB196612 DXX196612 EHT196612 ERP196612 FBL196612 FLH196612 FVD196612 GEZ196612 GOV196612 GYR196612 HIN196612 HSJ196612 ICF196612 IMB196612 IVX196612 JFT196612 JPP196612 JZL196612 KJH196612 KTD196612 LCZ196612 LMV196612 LWR196612 MGN196612 MQJ196612 NAF196612 NKB196612 NTX196612 ODT196612 ONP196612 OXL196612 PHH196612 PRD196612 QAZ196612 QKV196612 QUR196612 REN196612 ROJ196612 RYF196612 SIB196612 SRX196612 TBT196612 TLP196612 TVL196612 UFH196612 UPD196612 UYZ196612 VIV196612 VSR196612 WCN196612 WMJ196612 WWF196612 X262148 JT262148 TP262148 ADL262148 ANH262148 AXD262148 BGZ262148 BQV262148 CAR262148 CKN262148 CUJ262148 DEF262148 DOB262148 DXX262148 EHT262148 ERP262148 FBL262148 FLH262148 FVD262148 GEZ262148 GOV262148 GYR262148 HIN262148 HSJ262148 ICF262148 IMB262148 IVX262148 JFT262148 JPP262148 JZL262148 KJH262148 KTD262148 LCZ262148 LMV262148 LWR262148 MGN262148 MQJ262148 NAF262148 NKB262148 NTX262148 ODT262148 ONP262148 OXL262148 PHH262148 PRD262148 QAZ262148 QKV262148 QUR262148 REN262148 ROJ262148 RYF262148 SIB262148 SRX262148 TBT262148 TLP262148 TVL262148 UFH262148 UPD262148 UYZ262148 VIV262148 VSR262148 WCN262148 WMJ262148 WWF262148 X327684 JT327684 TP327684 ADL327684 ANH327684 AXD327684 BGZ327684 BQV327684 CAR327684 CKN327684 CUJ327684 DEF327684 DOB327684 DXX327684 EHT327684 ERP327684 FBL327684 FLH327684 FVD327684 GEZ327684 GOV327684 GYR327684 HIN327684 HSJ327684 ICF327684 IMB327684 IVX327684 JFT327684 JPP327684 JZL327684 KJH327684 KTD327684 LCZ327684 LMV327684 LWR327684 MGN327684 MQJ327684 NAF327684 NKB327684 NTX327684 ODT327684 ONP327684 OXL327684 PHH327684 PRD327684 QAZ327684 QKV327684 QUR327684 REN327684 ROJ327684 RYF327684 SIB327684 SRX327684 TBT327684 TLP327684 TVL327684 UFH327684 UPD327684 UYZ327684 VIV327684 VSR327684 WCN327684 WMJ327684 WWF327684 X393220 JT393220 TP393220 ADL393220 ANH393220 AXD393220 BGZ393220 BQV393220 CAR393220 CKN393220 CUJ393220 DEF393220 DOB393220 DXX393220 EHT393220 ERP393220 FBL393220 FLH393220 FVD393220 GEZ393220 GOV393220 GYR393220 HIN393220 HSJ393220 ICF393220 IMB393220 IVX393220 JFT393220 JPP393220 JZL393220 KJH393220 KTD393220 LCZ393220 LMV393220 LWR393220 MGN393220 MQJ393220 NAF393220 NKB393220 NTX393220 ODT393220 ONP393220 OXL393220 PHH393220 PRD393220 QAZ393220 QKV393220 QUR393220 REN393220 ROJ393220 RYF393220 SIB393220 SRX393220 TBT393220 TLP393220 TVL393220 UFH393220 UPD393220 UYZ393220 VIV393220 VSR393220 WCN393220 WMJ393220 WWF393220 X458756 JT458756 TP458756 ADL458756 ANH458756 AXD458756 BGZ458756 BQV458756 CAR458756 CKN458756 CUJ458756 DEF458756 DOB458756 DXX458756 EHT458756 ERP458756 FBL458756 FLH458756 FVD458756 GEZ458756 GOV458756 GYR458756 HIN458756 HSJ458756 ICF458756 IMB458756 IVX458756 JFT458756 JPP458756 JZL458756 KJH458756 KTD458756 LCZ458756 LMV458756 LWR458756 MGN458756 MQJ458756 NAF458756 NKB458756 NTX458756 ODT458756 ONP458756 OXL458756 PHH458756 PRD458756 QAZ458756 QKV458756 QUR458756 REN458756 ROJ458756 RYF458756 SIB458756 SRX458756 TBT458756 TLP458756 TVL458756 UFH458756 UPD458756 UYZ458756 VIV458756 VSR458756 WCN458756 WMJ458756 WWF458756 X524292 JT524292 TP524292 ADL524292 ANH524292 AXD524292 BGZ524292 BQV524292 CAR524292 CKN524292 CUJ524292 DEF524292 DOB524292 DXX524292 EHT524292 ERP524292 FBL524292 FLH524292 FVD524292 GEZ524292 GOV524292 GYR524292 HIN524292 HSJ524292 ICF524292 IMB524292 IVX524292 JFT524292 JPP524292 JZL524292 KJH524292 KTD524292 LCZ524292 LMV524292 LWR524292 MGN524292 MQJ524292 NAF524292 NKB524292 NTX524292 ODT524292 ONP524292 OXL524292 PHH524292 PRD524292 QAZ524292 QKV524292 QUR524292 REN524292 ROJ524292 RYF524292 SIB524292 SRX524292 TBT524292 TLP524292 TVL524292 UFH524292 UPD524292 UYZ524292 VIV524292 VSR524292 WCN524292 WMJ524292 WWF524292 X589828 JT589828 TP589828 ADL589828 ANH589828 AXD589828 BGZ589828 BQV589828 CAR589828 CKN589828 CUJ589828 DEF589828 DOB589828 DXX589828 EHT589828 ERP589828 FBL589828 FLH589828 FVD589828 GEZ589828 GOV589828 GYR589828 HIN589828 HSJ589828 ICF589828 IMB589828 IVX589828 JFT589828 JPP589828 JZL589828 KJH589828 KTD589828 LCZ589828 LMV589828 LWR589828 MGN589828 MQJ589828 NAF589828 NKB589828 NTX589828 ODT589828 ONP589828 OXL589828 PHH589828 PRD589828 QAZ589828 QKV589828 QUR589828 REN589828 ROJ589828 RYF589828 SIB589828 SRX589828 TBT589828 TLP589828 TVL589828 UFH589828 UPD589828 UYZ589828 VIV589828 VSR589828 WCN589828 WMJ589828 WWF589828 X655364 JT655364 TP655364 ADL655364 ANH655364 AXD655364 BGZ655364 BQV655364 CAR655364 CKN655364 CUJ655364 DEF655364 DOB655364 DXX655364 EHT655364 ERP655364 FBL655364 FLH655364 FVD655364 GEZ655364 GOV655364 GYR655364 HIN655364 HSJ655364 ICF655364 IMB655364 IVX655364 JFT655364 JPP655364 JZL655364 KJH655364 KTD655364 LCZ655364 LMV655364 LWR655364 MGN655364 MQJ655364 NAF655364 NKB655364 NTX655364 ODT655364 ONP655364 OXL655364 PHH655364 PRD655364 QAZ655364 QKV655364 QUR655364 REN655364 ROJ655364 RYF655364 SIB655364 SRX655364 TBT655364 TLP655364 TVL655364 UFH655364 UPD655364 UYZ655364 VIV655364 VSR655364 WCN655364 WMJ655364 WWF655364 X720900 JT720900 TP720900 ADL720900 ANH720900 AXD720900 BGZ720900 BQV720900 CAR720900 CKN720900 CUJ720900 DEF720900 DOB720900 DXX720900 EHT720900 ERP720900 FBL720900 FLH720900 FVD720900 GEZ720900 GOV720900 GYR720900 HIN720900 HSJ720900 ICF720900 IMB720900 IVX720900 JFT720900 JPP720900 JZL720900 KJH720900 KTD720900 LCZ720900 LMV720900 LWR720900 MGN720900 MQJ720900 NAF720900 NKB720900 NTX720900 ODT720900 ONP720900 OXL720900 PHH720900 PRD720900 QAZ720900 QKV720900 QUR720900 REN720900 ROJ720900 RYF720900 SIB720900 SRX720900 TBT720900 TLP720900 TVL720900 UFH720900 UPD720900 UYZ720900 VIV720900 VSR720900 WCN720900 WMJ720900 WWF720900 X786436 JT786436 TP786436 ADL786436 ANH786436 AXD786436 BGZ786436 BQV786436 CAR786436 CKN786436 CUJ786436 DEF786436 DOB786436 DXX786436 EHT786436 ERP786436 FBL786436 FLH786436 FVD786436 GEZ786436 GOV786436 GYR786436 HIN786436 HSJ786436 ICF786436 IMB786436 IVX786436 JFT786436 JPP786436 JZL786436 KJH786436 KTD786436 LCZ786436 LMV786436 LWR786436 MGN786436 MQJ786436 NAF786436 NKB786436 NTX786436 ODT786436 ONP786436 OXL786436 PHH786436 PRD786436 QAZ786436 QKV786436 QUR786436 REN786436 ROJ786436 RYF786436 SIB786436 SRX786436 TBT786436 TLP786436 TVL786436 UFH786436 UPD786436 UYZ786436 VIV786436 VSR786436 WCN786436 WMJ786436 WWF786436 X851972 JT851972 TP851972 ADL851972 ANH851972 AXD851972 BGZ851972 BQV851972 CAR851972 CKN851972 CUJ851972 DEF851972 DOB851972 DXX851972 EHT851972 ERP851972 FBL851972 FLH851972 FVD851972 GEZ851972 GOV851972 GYR851972 HIN851972 HSJ851972 ICF851972 IMB851972 IVX851972 JFT851972 JPP851972 JZL851972 KJH851972 KTD851972 LCZ851972 LMV851972 LWR851972 MGN851972 MQJ851972 NAF851972 NKB851972 NTX851972 ODT851972 ONP851972 OXL851972 PHH851972 PRD851972 QAZ851972 QKV851972 QUR851972 REN851972 ROJ851972 RYF851972 SIB851972 SRX851972 TBT851972 TLP851972 TVL851972 UFH851972 UPD851972 UYZ851972 VIV851972 VSR851972 WCN851972 WMJ851972 WWF851972 X917508 JT917508 TP917508 ADL917508 ANH917508 AXD917508 BGZ917508 BQV917508 CAR917508 CKN917508 CUJ917508 DEF917508 DOB917508 DXX917508 EHT917508 ERP917508 FBL917508 FLH917508 FVD917508 GEZ917508 GOV917508 GYR917508 HIN917508 HSJ917508 ICF917508 IMB917508 IVX917508 JFT917508 JPP917508 JZL917508 KJH917508 KTD917508 LCZ917508 LMV917508 LWR917508 MGN917508 MQJ917508 NAF917508 NKB917508 NTX917508 ODT917508 ONP917508 OXL917508 PHH917508 PRD917508 QAZ917508 QKV917508 QUR917508 REN917508 ROJ917508 RYF917508 SIB917508 SRX917508 TBT917508 TLP917508 TVL917508 UFH917508 UPD917508 UYZ917508 VIV917508 VSR917508 WCN917508 WMJ917508 WWF917508 X983044 JT983044 TP983044 ADL983044 ANH983044 AXD983044 BGZ983044 BQV983044 CAR983044 CKN983044 CUJ983044 DEF983044 DOB983044 DXX983044 EHT983044 ERP983044 FBL983044 FLH983044 FVD983044 GEZ983044 GOV983044 GYR983044 HIN983044 HSJ983044 ICF983044 IMB983044 IVX983044 JFT983044 JPP983044 JZL983044 KJH983044 KTD983044 LCZ983044 LMV983044 LWR983044 MGN983044 MQJ983044 NAF983044 NKB983044 NTX983044 ODT983044 ONP983044 OXL983044 PHH983044 PRD983044 QAZ983044 QKV983044 QUR983044 REN983044 ROJ983044 RYF983044 SIB983044 SRX983044 TBT983044 TLP983044 TVL983044 UFH983044 UPD983044 UYZ983044 VIV983044 VSR983044 WCN983044 WMJ983044 WWF983044 T14 JP14 TL14 ADH14 AND14 AWZ14 BGV14 BQR14 CAN14 CKJ14 CUF14 DEB14 DNX14 DXT14 EHP14 ERL14 FBH14 FLD14 FUZ14 GEV14 GOR14 GYN14 HIJ14 HSF14 ICB14 ILX14 IVT14 JFP14 JPL14 JZH14 KJD14 KSZ14 LCV14 LMR14 LWN14 MGJ14 MQF14 NAB14 NJX14 NTT14 ODP14 ONL14 OXH14 PHD14 PQZ14 QAV14 QKR14 QUN14 REJ14 ROF14 RYB14 SHX14 SRT14 TBP14 TLL14 TVH14 UFD14 UOZ14 UYV14 VIR14 VSN14 WCJ14 WMF14 WWB14 T65550 JP65550 TL65550 ADH65550 AND65550 AWZ65550 BGV65550 BQR65550 CAN65550 CKJ65550 CUF65550 DEB65550 DNX65550 DXT65550 EHP65550 ERL65550 FBH65550 FLD65550 FUZ65550 GEV65550 GOR65550 GYN65550 HIJ65550 HSF65550 ICB65550 ILX65550 IVT65550 JFP65550 JPL65550 JZH65550 KJD65550 KSZ65550 LCV65550 LMR65550 LWN65550 MGJ65550 MQF65550 NAB65550 NJX65550 NTT65550 ODP65550 ONL65550 OXH65550 PHD65550 PQZ65550 QAV65550 QKR65550 QUN65550 REJ65550 ROF65550 RYB65550 SHX65550 SRT65550 TBP65550 TLL65550 TVH65550 UFD65550 UOZ65550 UYV65550 VIR65550 VSN65550 WCJ65550 WMF65550 WWB65550 T131086 JP131086 TL131086 ADH131086 AND131086 AWZ131086 BGV131086 BQR131086 CAN131086 CKJ131086 CUF131086 DEB131086 DNX131086 DXT131086 EHP131086 ERL131086 FBH131086 FLD131086 FUZ131086 GEV131086 GOR131086 GYN131086 HIJ131086 HSF131086 ICB131086 ILX131086 IVT131086 JFP131086 JPL131086 JZH131086 KJD131086 KSZ131086 LCV131086 LMR131086 LWN131086 MGJ131086 MQF131086 NAB131086 NJX131086 NTT131086 ODP131086 ONL131086 OXH131086 PHD131086 PQZ131086 QAV131086 QKR131086 QUN131086 REJ131086 ROF131086 RYB131086 SHX131086 SRT131086 TBP131086 TLL131086 TVH131086 UFD131086 UOZ131086 UYV131086 VIR131086 VSN131086 WCJ131086 WMF131086 WWB131086 T196622 JP196622 TL196622 ADH196622 AND196622 AWZ196622 BGV196622 BQR196622 CAN196622 CKJ196622 CUF196622 DEB196622 DNX196622 DXT196622 EHP196622 ERL196622 FBH196622 FLD196622 FUZ196622 GEV196622 GOR196622 GYN196622 HIJ196622 HSF196622 ICB196622 ILX196622 IVT196622 JFP196622 JPL196622 JZH196622 KJD196622 KSZ196622 LCV196622 LMR196622 LWN196622 MGJ196622 MQF196622 NAB196622 NJX196622 NTT196622 ODP196622 ONL196622 OXH196622 PHD196622 PQZ196622 QAV196622 QKR196622 QUN196622 REJ196622 ROF196622 RYB196622 SHX196622 SRT196622 TBP196622 TLL196622 TVH196622 UFD196622 UOZ196622 UYV196622 VIR196622 VSN196622 WCJ196622 WMF196622 WWB196622 T262158 JP262158 TL262158 ADH262158 AND262158 AWZ262158 BGV262158 BQR262158 CAN262158 CKJ262158 CUF262158 DEB262158 DNX262158 DXT262158 EHP262158 ERL262158 FBH262158 FLD262158 FUZ262158 GEV262158 GOR262158 GYN262158 HIJ262158 HSF262158 ICB262158 ILX262158 IVT262158 JFP262158 JPL262158 JZH262158 KJD262158 KSZ262158 LCV262158 LMR262158 LWN262158 MGJ262158 MQF262158 NAB262158 NJX262158 NTT262158 ODP262158 ONL262158 OXH262158 PHD262158 PQZ262158 QAV262158 QKR262158 QUN262158 REJ262158 ROF262158 RYB262158 SHX262158 SRT262158 TBP262158 TLL262158 TVH262158 UFD262158 UOZ262158 UYV262158 VIR262158 VSN262158 WCJ262158 WMF262158 WWB262158 T327694 JP327694 TL327694 ADH327694 AND327694 AWZ327694 BGV327694 BQR327694 CAN327694 CKJ327694 CUF327694 DEB327694 DNX327694 DXT327694 EHP327694 ERL327694 FBH327694 FLD327694 FUZ327694 GEV327694 GOR327694 GYN327694 HIJ327694 HSF327694 ICB327694 ILX327694 IVT327694 JFP327694 JPL327694 JZH327694 KJD327694 KSZ327694 LCV327694 LMR327694 LWN327694 MGJ327694 MQF327694 NAB327694 NJX327694 NTT327694 ODP327694 ONL327694 OXH327694 PHD327694 PQZ327694 QAV327694 QKR327694 QUN327694 REJ327694 ROF327694 RYB327694 SHX327694 SRT327694 TBP327694 TLL327694 TVH327694 UFD327694 UOZ327694 UYV327694 VIR327694 VSN327694 WCJ327694 WMF327694 WWB327694 T393230 JP393230 TL393230 ADH393230 AND393230 AWZ393230 BGV393230 BQR393230 CAN393230 CKJ393230 CUF393230 DEB393230 DNX393230 DXT393230 EHP393230 ERL393230 FBH393230 FLD393230 FUZ393230 GEV393230 GOR393230 GYN393230 HIJ393230 HSF393230 ICB393230 ILX393230 IVT393230 JFP393230 JPL393230 JZH393230 KJD393230 KSZ393230 LCV393230 LMR393230 LWN393230 MGJ393230 MQF393230 NAB393230 NJX393230 NTT393230 ODP393230 ONL393230 OXH393230 PHD393230 PQZ393230 QAV393230 QKR393230 QUN393230 REJ393230 ROF393230 RYB393230 SHX393230 SRT393230 TBP393230 TLL393230 TVH393230 UFD393230 UOZ393230 UYV393230 VIR393230 VSN393230 WCJ393230 WMF393230 WWB393230 T458766 JP458766 TL458766 ADH458766 AND458766 AWZ458766 BGV458766 BQR458766 CAN458766 CKJ458766 CUF458766 DEB458766 DNX458766 DXT458766 EHP458766 ERL458766 FBH458766 FLD458766 FUZ458766 GEV458766 GOR458766 GYN458766 HIJ458766 HSF458766 ICB458766 ILX458766 IVT458766 JFP458766 JPL458766 JZH458766 KJD458766 KSZ458766 LCV458766 LMR458766 LWN458766 MGJ458766 MQF458766 NAB458766 NJX458766 NTT458766 ODP458766 ONL458766 OXH458766 PHD458766 PQZ458766 QAV458766 QKR458766 QUN458766 REJ458766 ROF458766 RYB458766 SHX458766 SRT458766 TBP458766 TLL458766 TVH458766 UFD458766 UOZ458766 UYV458766 VIR458766 VSN458766 WCJ458766 WMF458766 WWB458766 T524302 JP524302 TL524302 ADH524302 AND524302 AWZ524302 BGV524302 BQR524302 CAN524302 CKJ524302 CUF524302 DEB524302 DNX524302 DXT524302 EHP524302 ERL524302 FBH524302 FLD524302 FUZ524302 GEV524302 GOR524302 GYN524302 HIJ524302 HSF524302 ICB524302 ILX524302 IVT524302 JFP524302 JPL524302 JZH524302 KJD524302 KSZ524302 LCV524302 LMR524302 LWN524302 MGJ524302 MQF524302 NAB524302 NJX524302 NTT524302 ODP524302 ONL524302 OXH524302 PHD524302 PQZ524302 QAV524302 QKR524302 QUN524302 REJ524302 ROF524302 RYB524302 SHX524302 SRT524302 TBP524302 TLL524302 TVH524302 UFD524302 UOZ524302 UYV524302 VIR524302 VSN524302 WCJ524302 WMF524302 WWB524302 T589838 JP589838 TL589838 ADH589838 AND589838 AWZ589838 BGV589838 BQR589838 CAN589838 CKJ589838 CUF589838 DEB589838 DNX589838 DXT589838 EHP589838 ERL589838 FBH589838 FLD589838 FUZ589838 GEV589838 GOR589838 GYN589838 HIJ589838 HSF589838 ICB589838 ILX589838 IVT589838 JFP589838 JPL589838 JZH589838 KJD589838 KSZ589838 LCV589838 LMR589838 LWN589838 MGJ589838 MQF589838 NAB589838 NJX589838 NTT589838 ODP589838 ONL589838 OXH589838 PHD589838 PQZ589838 QAV589838 QKR589838 QUN589838 REJ589838 ROF589838 RYB589838 SHX589838 SRT589838 TBP589838 TLL589838 TVH589838 UFD589838 UOZ589838 UYV589838 VIR589838 VSN589838 WCJ589838 WMF589838 WWB589838 T655374 JP655374 TL655374 ADH655374 AND655374 AWZ655374 BGV655374 BQR655374 CAN655374 CKJ655374 CUF655374 DEB655374 DNX655374 DXT655374 EHP655374 ERL655374 FBH655374 FLD655374 FUZ655374 GEV655374 GOR655374 GYN655374 HIJ655374 HSF655374 ICB655374 ILX655374 IVT655374 JFP655374 JPL655374 JZH655374 KJD655374 KSZ655374 LCV655374 LMR655374 LWN655374 MGJ655374 MQF655374 NAB655374 NJX655374 NTT655374 ODP655374 ONL655374 OXH655374 PHD655374 PQZ655374 QAV655374 QKR655374 QUN655374 REJ655374 ROF655374 RYB655374 SHX655374 SRT655374 TBP655374 TLL655374 TVH655374 UFD655374 UOZ655374 UYV655374 VIR655374 VSN655374 WCJ655374 WMF655374 WWB655374 T720910 JP720910 TL720910 ADH720910 AND720910 AWZ720910 BGV720910 BQR720910 CAN720910 CKJ720910 CUF720910 DEB720910 DNX720910 DXT720910 EHP720910 ERL720910 FBH720910 FLD720910 FUZ720910 GEV720910 GOR720910 GYN720910 HIJ720910 HSF720910 ICB720910 ILX720910 IVT720910 JFP720910 JPL720910 JZH720910 KJD720910 KSZ720910 LCV720910 LMR720910 LWN720910 MGJ720910 MQF720910 NAB720910 NJX720910 NTT720910 ODP720910 ONL720910 OXH720910 PHD720910 PQZ720910 QAV720910 QKR720910 QUN720910 REJ720910 ROF720910 RYB720910 SHX720910 SRT720910 TBP720910 TLL720910 TVH720910 UFD720910 UOZ720910 UYV720910 VIR720910 VSN720910 WCJ720910 WMF720910 WWB720910 T786446 JP786446 TL786446 ADH786446 AND786446 AWZ786446 BGV786446 BQR786446 CAN786446 CKJ786446 CUF786446 DEB786446 DNX786446 DXT786446 EHP786446 ERL786446 FBH786446 FLD786446 FUZ786446 GEV786446 GOR786446 GYN786446 HIJ786446 HSF786446 ICB786446 ILX786446 IVT786446 JFP786446 JPL786446 JZH786446 KJD786446 KSZ786446 LCV786446 LMR786446 LWN786446 MGJ786446 MQF786446 NAB786446 NJX786446 NTT786446 ODP786446 ONL786446 OXH786446 PHD786446 PQZ786446 QAV786446 QKR786446 QUN786446 REJ786446 ROF786446 RYB786446 SHX786446 SRT786446 TBP786446 TLL786446 TVH786446 UFD786446 UOZ786446 UYV786446 VIR786446 VSN786446 WCJ786446 WMF786446 WWB786446 T851982 JP851982 TL851982 ADH851982 AND851982 AWZ851982 BGV851982 BQR851982 CAN851982 CKJ851982 CUF851982 DEB851982 DNX851982 DXT851982 EHP851982 ERL851982 FBH851982 FLD851982 FUZ851982 GEV851982 GOR851982 GYN851982 HIJ851982 HSF851982 ICB851982 ILX851982 IVT851982 JFP851982 JPL851982 JZH851982 KJD851982 KSZ851982 LCV851982 LMR851982 LWN851982 MGJ851982 MQF851982 NAB851982 NJX851982 NTT851982 ODP851982 ONL851982 OXH851982 PHD851982 PQZ851982 QAV851982 QKR851982 QUN851982 REJ851982 ROF851982 RYB851982 SHX851982 SRT851982 TBP851982 TLL851982 TVH851982 UFD851982 UOZ851982 UYV851982 VIR851982 VSN851982 WCJ851982 WMF851982 WWB851982 T917518 JP917518 TL917518 ADH917518 AND917518 AWZ917518 BGV917518 BQR917518 CAN917518 CKJ917518 CUF917518 DEB917518 DNX917518 DXT917518 EHP917518 ERL917518 FBH917518 FLD917518 FUZ917518 GEV917518 GOR917518 GYN917518 HIJ917518 HSF917518 ICB917518 ILX917518 IVT917518 JFP917518 JPL917518 JZH917518 KJD917518 KSZ917518 LCV917518 LMR917518 LWN917518 MGJ917518 MQF917518 NAB917518 NJX917518 NTT917518 ODP917518 ONL917518 OXH917518 PHD917518 PQZ917518 QAV917518 QKR917518 QUN917518 REJ917518 ROF917518 RYB917518 SHX917518 SRT917518 TBP917518 TLL917518 TVH917518 UFD917518 UOZ917518 UYV917518 VIR917518 VSN917518 WCJ917518 WMF917518 WWB917518 T983054 JP983054 TL983054 ADH983054 AND983054 AWZ983054 BGV983054 BQR983054 CAN983054 CKJ983054 CUF983054 DEB983054 DNX983054 DXT983054 EHP983054 ERL983054 FBH983054 FLD983054 FUZ983054 GEV983054 GOR983054 GYN983054 HIJ983054 HSF983054 ICB983054 ILX983054 IVT983054 JFP983054 JPL983054 JZH983054 KJD983054 KSZ983054 LCV983054 LMR983054 LWN983054 MGJ983054 MQF983054 NAB983054 NJX983054 NTT983054 ODP983054 ONL983054 OXH983054 PHD983054 PQZ983054 QAV983054 QKR983054 QUN983054 REJ983054 ROF983054 RYB983054 SHX983054 SRT983054 TBP983054 TLL983054 TVH983054 UFD983054 UOZ983054 UYV983054 VIR983054 VSN983054 WCJ983054 WMF983054 WWB983054 P14 JL14 TH14 ADD14 AMZ14 AWV14 BGR14 BQN14 CAJ14 CKF14 CUB14 DDX14 DNT14 DXP14 EHL14 ERH14 FBD14 FKZ14 FUV14 GER14 GON14 GYJ14 HIF14 HSB14 IBX14 ILT14 IVP14 JFL14 JPH14 JZD14 KIZ14 KSV14 LCR14 LMN14 LWJ14 MGF14 MQB14 MZX14 NJT14 NTP14 ODL14 ONH14 OXD14 PGZ14 PQV14 QAR14 QKN14 QUJ14 REF14 ROB14 RXX14 SHT14 SRP14 TBL14 TLH14 TVD14 UEZ14 UOV14 UYR14 VIN14 VSJ14 WCF14 WMB14 WVX14 P65550 JL65550 TH65550 ADD65550 AMZ65550 AWV65550 BGR65550 BQN65550 CAJ65550 CKF65550 CUB65550 DDX65550 DNT65550 DXP65550 EHL65550 ERH65550 FBD65550 FKZ65550 FUV65550 GER65550 GON65550 GYJ65550 HIF65550 HSB65550 IBX65550 ILT65550 IVP65550 JFL65550 JPH65550 JZD65550 KIZ65550 KSV65550 LCR65550 LMN65550 LWJ65550 MGF65550 MQB65550 MZX65550 NJT65550 NTP65550 ODL65550 ONH65550 OXD65550 PGZ65550 PQV65550 QAR65550 QKN65550 QUJ65550 REF65550 ROB65550 RXX65550 SHT65550 SRP65550 TBL65550 TLH65550 TVD65550 UEZ65550 UOV65550 UYR65550 VIN65550 VSJ65550 WCF65550 WMB65550 WVX65550 P131086 JL131086 TH131086 ADD131086 AMZ131086 AWV131086 BGR131086 BQN131086 CAJ131086 CKF131086 CUB131086 DDX131086 DNT131086 DXP131086 EHL131086 ERH131086 FBD131086 FKZ131086 FUV131086 GER131086 GON131086 GYJ131086 HIF131086 HSB131086 IBX131086 ILT131086 IVP131086 JFL131086 JPH131086 JZD131086 KIZ131086 KSV131086 LCR131086 LMN131086 LWJ131086 MGF131086 MQB131086 MZX131086 NJT131086 NTP131086 ODL131086 ONH131086 OXD131086 PGZ131086 PQV131086 QAR131086 QKN131086 QUJ131086 REF131086 ROB131086 RXX131086 SHT131086 SRP131086 TBL131086 TLH131086 TVD131086 UEZ131086 UOV131086 UYR131086 VIN131086 VSJ131086 WCF131086 WMB131086 WVX131086 P196622 JL196622 TH196622 ADD196622 AMZ196622 AWV196622 BGR196622 BQN196622 CAJ196622 CKF196622 CUB196622 DDX196622 DNT196622 DXP196622 EHL196622 ERH196622 FBD196622 FKZ196622 FUV196622 GER196622 GON196622 GYJ196622 HIF196622 HSB196622 IBX196622 ILT196622 IVP196622 JFL196622 JPH196622 JZD196622 KIZ196622 KSV196622 LCR196622 LMN196622 LWJ196622 MGF196622 MQB196622 MZX196622 NJT196622 NTP196622 ODL196622 ONH196622 OXD196622 PGZ196622 PQV196622 QAR196622 QKN196622 QUJ196622 REF196622 ROB196622 RXX196622 SHT196622 SRP196622 TBL196622 TLH196622 TVD196622 UEZ196622 UOV196622 UYR196622 VIN196622 VSJ196622 WCF196622 WMB196622 WVX196622 P262158 JL262158 TH262158 ADD262158 AMZ262158 AWV262158 BGR262158 BQN262158 CAJ262158 CKF262158 CUB262158 DDX262158 DNT262158 DXP262158 EHL262158 ERH262158 FBD262158 FKZ262158 FUV262158 GER262158 GON262158 GYJ262158 HIF262158 HSB262158 IBX262158 ILT262158 IVP262158 JFL262158 JPH262158 JZD262158 KIZ262158 KSV262158 LCR262158 LMN262158 LWJ262158 MGF262158 MQB262158 MZX262158 NJT262158 NTP262158 ODL262158 ONH262158 OXD262158 PGZ262158 PQV262158 QAR262158 QKN262158 QUJ262158 REF262158 ROB262158 RXX262158 SHT262158 SRP262158 TBL262158 TLH262158 TVD262158 UEZ262158 UOV262158 UYR262158 VIN262158 VSJ262158 WCF262158 WMB262158 WVX262158 P327694 JL327694 TH327694 ADD327694 AMZ327694 AWV327694 BGR327694 BQN327694 CAJ327694 CKF327694 CUB327694 DDX327694 DNT327694 DXP327694 EHL327694 ERH327694 FBD327694 FKZ327694 FUV327694 GER327694 GON327694 GYJ327694 HIF327694 HSB327694 IBX327694 ILT327694 IVP327694 JFL327694 JPH327694 JZD327694 KIZ327694 KSV327694 LCR327694 LMN327694 LWJ327694 MGF327694 MQB327694 MZX327694 NJT327694 NTP327694 ODL327694 ONH327694 OXD327694 PGZ327694 PQV327694 QAR327694 QKN327694 QUJ327694 REF327694 ROB327694 RXX327694 SHT327694 SRP327694 TBL327694 TLH327694 TVD327694 UEZ327694 UOV327694 UYR327694 VIN327694 VSJ327694 WCF327694 WMB327694 WVX327694 P393230 JL393230 TH393230 ADD393230 AMZ393230 AWV393230 BGR393230 BQN393230 CAJ393230 CKF393230 CUB393230 DDX393230 DNT393230 DXP393230 EHL393230 ERH393230 FBD393230 FKZ393230 FUV393230 GER393230 GON393230 GYJ393230 HIF393230 HSB393230 IBX393230 ILT393230 IVP393230 JFL393230 JPH393230 JZD393230 KIZ393230 KSV393230 LCR393230 LMN393230 LWJ393230 MGF393230 MQB393230 MZX393230 NJT393230 NTP393230 ODL393230 ONH393230 OXD393230 PGZ393230 PQV393230 QAR393230 QKN393230 QUJ393230 REF393230 ROB393230 RXX393230 SHT393230 SRP393230 TBL393230 TLH393230 TVD393230 UEZ393230 UOV393230 UYR393230 VIN393230 VSJ393230 WCF393230 WMB393230 WVX393230 P458766 JL458766 TH458766 ADD458766 AMZ458766 AWV458766 BGR458766 BQN458766 CAJ458766 CKF458766 CUB458766 DDX458766 DNT458766 DXP458766 EHL458766 ERH458766 FBD458766 FKZ458766 FUV458766 GER458766 GON458766 GYJ458766 HIF458766 HSB458766 IBX458766 ILT458766 IVP458766 JFL458766 JPH458766 JZD458766 KIZ458766 KSV458766 LCR458766 LMN458766 LWJ458766 MGF458766 MQB458766 MZX458766 NJT458766 NTP458766 ODL458766 ONH458766 OXD458766 PGZ458766 PQV458766 QAR458766 QKN458766 QUJ458766 REF458766 ROB458766 RXX458766 SHT458766 SRP458766 TBL458766 TLH458766 TVD458766 UEZ458766 UOV458766 UYR458766 VIN458766 VSJ458766 WCF458766 WMB458766 WVX458766 P524302 JL524302 TH524302 ADD524302 AMZ524302 AWV524302 BGR524302 BQN524302 CAJ524302 CKF524302 CUB524302 DDX524302 DNT524302 DXP524302 EHL524302 ERH524302 FBD524302 FKZ524302 FUV524302 GER524302 GON524302 GYJ524302 HIF524302 HSB524302 IBX524302 ILT524302 IVP524302 JFL524302 JPH524302 JZD524302 KIZ524302 KSV524302 LCR524302 LMN524302 LWJ524302 MGF524302 MQB524302 MZX524302 NJT524302 NTP524302 ODL524302 ONH524302 OXD524302 PGZ524302 PQV524302 QAR524302 QKN524302 QUJ524302 REF524302 ROB524302 RXX524302 SHT524302 SRP524302 TBL524302 TLH524302 TVD524302 UEZ524302 UOV524302 UYR524302 VIN524302 VSJ524302 WCF524302 WMB524302 WVX524302 P589838 JL589838 TH589838 ADD589838 AMZ589838 AWV589838 BGR589838 BQN589838 CAJ589838 CKF589838 CUB589838 DDX589838 DNT589838 DXP589838 EHL589838 ERH589838 FBD589838 FKZ589838 FUV589838 GER589838 GON589838 GYJ589838 HIF589838 HSB589838 IBX589838 ILT589838 IVP589838 JFL589838 JPH589838 JZD589838 KIZ589838 KSV589838 LCR589838 LMN589838 LWJ589838 MGF589838 MQB589838 MZX589838 NJT589838 NTP589838 ODL589838 ONH589838 OXD589838 PGZ589838 PQV589838 QAR589838 QKN589838 QUJ589838 REF589838 ROB589838 RXX589838 SHT589838 SRP589838 TBL589838 TLH589838 TVD589838 UEZ589838 UOV589838 UYR589838 VIN589838 VSJ589838 WCF589838 WMB589838 WVX589838 P655374 JL655374 TH655374 ADD655374 AMZ655374 AWV655374 BGR655374 BQN655374 CAJ655374 CKF655374 CUB655374 DDX655374 DNT655374 DXP655374 EHL655374 ERH655374 FBD655374 FKZ655374 FUV655374 GER655374 GON655374 GYJ655374 HIF655374 HSB655374 IBX655374 ILT655374 IVP655374 JFL655374 JPH655374 JZD655374 KIZ655374 KSV655374 LCR655374 LMN655374 LWJ655374 MGF655374 MQB655374 MZX655374 NJT655374 NTP655374 ODL655374 ONH655374 OXD655374 PGZ655374 PQV655374 QAR655374 QKN655374 QUJ655374 REF655374 ROB655374 RXX655374 SHT655374 SRP655374 TBL655374 TLH655374 TVD655374 UEZ655374 UOV655374 UYR655374 VIN655374 VSJ655374 WCF655374 WMB655374 WVX655374 P720910 JL720910 TH720910 ADD720910 AMZ720910 AWV720910 BGR720910 BQN720910 CAJ720910 CKF720910 CUB720910 DDX720910 DNT720910 DXP720910 EHL720910 ERH720910 FBD720910 FKZ720910 FUV720910 GER720910 GON720910 GYJ720910 HIF720910 HSB720910 IBX720910 ILT720910 IVP720910 JFL720910 JPH720910 JZD720910 KIZ720910 KSV720910 LCR720910 LMN720910 LWJ720910 MGF720910 MQB720910 MZX720910 NJT720910 NTP720910 ODL720910 ONH720910 OXD720910 PGZ720910 PQV720910 QAR720910 QKN720910 QUJ720910 REF720910 ROB720910 RXX720910 SHT720910 SRP720910 TBL720910 TLH720910 TVD720910 UEZ720910 UOV720910 UYR720910 VIN720910 VSJ720910 WCF720910 WMB720910 WVX720910 P786446 JL786446 TH786446 ADD786446 AMZ786446 AWV786446 BGR786446 BQN786446 CAJ786446 CKF786446 CUB786446 DDX786446 DNT786446 DXP786446 EHL786446 ERH786446 FBD786446 FKZ786446 FUV786446 GER786446 GON786446 GYJ786446 HIF786446 HSB786446 IBX786446 ILT786446 IVP786446 JFL786446 JPH786446 JZD786446 KIZ786446 KSV786446 LCR786446 LMN786446 LWJ786446 MGF786446 MQB786446 MZX786446 NJT786446 NTP786446 ODL786446 ONH786446 OXD786446 PGZ786446 PQV786446 QAR786446 QKN786446 QUJ786446 REF786446 ROB786446 RXX786446 SHT786446 SRP786446 TBL786446 TLH786446 TVD786446 UEZ786446 UOV786446 UYR786446 VIN786446 VSJ786446 WCF786446 WMB786446 WVX786446 P851982 JL851982 TH851982 ADD851982 AMZ851982 AWV851982 BGR851982 BQN851982 CAJ851982 CKF851982 CUB851982 DDX851982 DNT851982 DXP851982 EHL851982 ERH851982 FBD851982 FKZ851982 FUV851982 GER851982 GON851982 GYJ851982 HIF851982 HSB851982 IBX851982 ILT851982 IVP851982 JFL851982 JPH851982 JZD851982 KIZ851982 KSV851982 LCR851982 LMN851982 LWJ851982 MGF851982 MQB851982 MZX851982 NJT851982 NTP851982 ODL851982 ONH851982 OXD851982 PGZ851982 PQV851982 QAR851982 QKN851982 QUJ851982 REF851982 ROB851982 RXX851982 SHT851982 SRP851982 TBL851982 TLH851982 TVD851982 UEZ851982 UOV851982 UYR851982 VIN851982 VSJ851982 WCF851982 WMB851982 WVX851982 P917518 JL917518 TH917518 ADD917518 AMZ917518 AWV917518 BGR917518 BQN917518 CAJ917518 CKF917518 CUB917518 DDX917518 DNT917518 DXP917518 EHL917518 ERH917518 FBD917518 FKZ917518 FUV917518 GER917518 GON917518 GYJ917518 HIF917518 HSB917518 IBX917518 ILT917518 IVP917518 JFL917518 JPH917518 JZD917518 KIZ917518 KSV917518 LCR917518 LMN917518 LWJ917518 MGF917518 MQB917518 MZX917518 NJT917518 NTP917518 ODL917518 ONH917518 OXD917518 PGZ917518 PQV917518 QAR917518 QKN917518 QUJ917518 REF917518 ROB917518 RXX917518 SHT917518 SRP917518 TBL917518 TLH917518 TVD917518 UEZ917518 UOV917518 UYR917518 VIN917518 VSJ917518 WCF917518 WMB917518 WVX917518 P983054 JL983054 TH983054 ADD983054 AMZ983054 AWV983054 BGR983054 BQN983054 CAJ983054 CKF983054 CUB983054 DDX983054 DNT983054 DXP983054 EHL983054 ERH983054 FBD983054 FKZ983054 FUV983054 GER983054 GON983054 GYJ983054 HIF983054 HSB983054 IBX983054 ILT983054 IVP983054 JFL983054 JPH983054 JZD983054 KIZ983054 KSV983054 LCR983054 LMN983054 LWJ983054 MGF983054 MQB983054 MZX983054 NJT983054 NTP983054 ODL983054 ONH983054 OXD983054 PGZ983054 PQV983054 QAR983054 QKN983054 QUJ983054 REF983054 ROB983054 RXX983054 SHT983054 SRP983054 TBL983054 TLH983054 TVD983054 UEZ983054 UOV983054 UYR983054 VIN983054 VSJ983054 WCF983054 WMB983054 WVX983054 L14 JH14 TD14 ACZ14 AMV14 AWR14 BGN14 BQJ14 CAF14 CKB14 CTX14 DDT14 DNP14 DXL14 EHH14 ERD14 FAZ14 FKV14 FUR14 GEN14 GOJ14 GYF14 HIB14 HRX14 IBT14 ILP14 IVL14 JFH14 JPD14 JYZ14 KIV14 KSR14 LCN14 LMJ14 LWF14 MGB14 MPX14 MZT14 NJP14 NTL14 ODH14 OND14 OWZ14 PGV14 PQR14 QAN14 QKJ14 QUF14 REB14 RNX14 RXT14 SHP14 SRL14 TBH14 TLD14 TUZ14 UEV14 UOR14 UYN14 VIJ14 VSF14 WCB14 WLX14 WVT14 L65550 JH65550 TD65550 ACZ65550 AMV65550 AWR65550 BGN65550 BQJ65550 CAF65550 CKB65550 CTX65550 DDT65550 DNP65550 DXL65550 EHH65550 ERD65550 FAZ65550 FKV65550 FUR65550 GEN65550 GOJ65550 GYF65550 HIB65550 HRX65550 IBT65550 ILP65550 IVL65550 JFH65550 JPD65550 JYZ65550 KIV65550 KSR65550 LCN65550 LMJ65550 LWF65550 MGB65550 MPX65550 MZT65550 NJP65550 NTL65550 ODH65550 OND65550 OWZ65550 PGV65550 PQR65550 QAN65550 QKJ65550 QUF65550 REB65550 RNX65550 RXT65550 SHP65550 SRL65550 TBH65550 TLD65550 TUZ65550 UEV65550 UOR65550 UYN65550 VIJ65550 VSF65550 WCB65550 WLX65550 WVT65550 L131086 JH131086 TD131086 ACZ131086 AMV131086 AWR131086 BGN131086 BQJ131086 CAF131086 CKB131086 CTX131086 DDT131086 DNP131086 DXL131086 EHH131086 ERD131086 FAZ131086 FKV131086 FUR131086 GEN131086 GOJ131086 GYF131086 HIB131086 HRX131086 IBT131086 ILP131086 IVL131086 JFH131086 JPD131086 JYZ131086 KIV131086 KSR131086 LCN131086 LMJ131086 LWF131086 MGB131086 MPX131086 MZT131086 NJP131086 NTL131086 ODH131086 OND131086 OWZ131086 PGV131086 PQR131086 QAN131086 QKJ131086 QUF131086 REB131086 RNX131086 RXT131086 SHP131086 SRL131086 TBH131086 TLD131086 TUZ131086 UEV131086 UOR131086 UYN131086 VIJ131086 VSF131086 WCB131086 WLX131086 WVT131086 L196622 JH196622 TD196622 ACZ196622 AMV196622 AWR196622 BGN196622 BQJ196622 CAF196622 CKB196622 CTX196622 DDT196622 DNP196622 DXL196622 EHH196622 ERD196622 FAZ196622 FKV196622 FUR196622 GEN196622 GOJ196622 GYF196622 HIB196622 HRX196622 IBT196622 ILP196622 IVL196622 JFH196622 JPD196622 JYZ196622 KIV196622 KSR196622 LCN196622 LMJ196622 LWF196622 MGB196622 MPX196622 MZT196622 NJP196622 NTL196622 ODH196622 OND196622 OWZ196622 PGV196622 PQR196622 QAN196622 QKJ196622 QUF196622 REB196622 RNX196622 RXT196622 SHP196622 SRL196622 TBH196622 TLD196622 TUZ196622 UEV196622 UOR196622 UYN196622 VIJ196622 VSF196622 WCB196622 WLX196622 WVT196622 L262158 JH262158 TD262158 ACZ262158 AMV262158 AWR262158 BGN262158 BQJ262158 CAF262158 CKB262158 CTX262158 DDT262158 DNP262158 DXL262158 EHH262158 ERD262158 FAZ262158 FKV262158 FUR262158 GEN262158 GOJ262158 GYF262158 HIB262158 HRX262158 IBT262158 ILP262158 IVL262158 JFH262158 JPD262158 JYZ262158 KIV262158 KSR262158 LCN262158 LMJ262158 LWF262158 MGB262158 MPX262158 MZT262158 NJP262158 NTL262158 ODH262158 OND262158 OWZ262158 PGV262158 PQR262158 QAN262158 QKJ262158 QUF262158 REB262158 RNX262158 RXT262158 SHP262158 SRL262158 TBH262158 TLD262158 TUZ262158 UEV262158 UOR262158 UYN262158 VIJ262158 VSF262158 WCB262158 WLX262158 WVT262158 L327694 JH327694 TD327694 ACZ327694 AMV327694 AWR327694 BGN327694 BQJ327694 CAF327694 CKB327694 CTX327694 DDT327694 DNP327694 DXL327694 EHH327694 ERD327694 FAZ327694 FKV327694 FUR327694 GEN327694 GOJ327694 GYF327694 HIB327694 HRX327694 IBT327694 ILP327694 IVL327694 JFH327694 JPD327694 JYZ327694 KIV327694 KSR327694 LCN327694 LMJ327694 LWF327694 MGB327694 MPX327694 MZT327694 NJP327694 NTL327694 ODH327694 OND327694 OWZ327694 PGV327694 PQR327694 QAN327694 QKJ327694 QUF327694 REB327694 RNX327694 RXT327694 SHP327694 SRL327694 TBH327694 TLD327694 TUZ327694 UEV327694 UOR327694 UYN327694 VIJ327694 VSF327694 WCB327694 WLX327694 WVT327694 L393230 JH393230 TD393230 ACZ393230 AMV393230 AWR393230 BGN393230 BQJ393230 CAF393230 CKB393230 CTX393230 DDT393230 DNP393230 DXL393230 EHH393230 ERD393230 FAZ393230 FKV393230 FUR393230 GEN393230 GOJ393230 GYF393230 HIB393230 HRX393230 IBT393230 ILP393230 IVL393230 JFH393230 JPD393230 JYZ393230 KIV393230 KSR393230 LCN393230 LMJ393230 LWF393230 MGB393230 MPX393230 MZT393230 NJP393230 NTL393230 ODH393230 OND393230 OWZ393230 PGV393230 PQR393230 QAN393230 QKJ393230 QUF393230 REB393230 RNX393230 RXT393230 SHP393230 SRL393230 TBH393230 TLD393230 TUZ393230 UEV393230 UOR393230 UYN393230 VIJ393230 VSF393230 WCB393230 WLX393230 WVT393230 L458766 JH458766 TD458766 ACZ458766 AMV458766 AWR458766 BGN458766 BQJ458766 CAF458766 CKB458766 CTX458766 DDT458766 DNP458766 DXL458766 EHH458766 ERD458766 FAZ458766 FKV458766 FUR458766 GEN458766 GOJ458766 GYF458766 HIB458766 HRX458766 IBT458766 ILP458766 IVL458766 JFH458766 JPD458766 JYZ458766 KIV458766 KSR458766 LCN458766 LMJ458766 LWF458766 MGB458766 MPX458766 MZT458766 NJP458766 NTL458766 ODH458766 OND458766 OWZ458766 PGV458766 PQR458766 QAN458766 QKJ458766 QUF458766 REB458766 RNX458766 RXT458766 SHP458766 SRL458766 TBH458766 TLD458766 TUZ458766 UEV458766 UOR458766 UYN458766 VIJ458766 VSF458766 WCB458766 WLX458766 WVT458766 L524302 JH524302 TD524302 ACZ524302 AMV524302 AWR524302 BGN524302 BQJ524302 CAF524302 CKB524302 CTX524302 DDT524302 DNP524302 DXL524302 EHH524302 ERD524302 FAZ524302 FKV524302 FUR524302 GEN524302 GOJ524302 GYF524302 HIB524302 HRX524302 IBT524302 ILP524302 IVL524302 JFH524302 JPD524302 JYZ524302 KIV524302 KSR524302 LCN524302 LMJ524302 LWF524302 MGB524302 MPX524302 MZT524302 NJP524302 NTL524302 ODH524302 OND524302 OWZ524302 PGV524302 PQR524302 QAN524302 QKJ524302 QUF524302 REB524302 RNX524302 RXT524302 SHP524302 SRL524302 TBH524302 TLD524302 TUZ524302 UEV524302 UOR524302 UYN524302 VIJ524302 VSF524302 WCB524302 WLX524302 WVT524302 L589838 JH589838 TD589838 ACZ589838 AMV589838 AWR589838 BGN589838 BQJ589838 CAF589838 CKB589838 CTX589838 DDT589838 DNP589838 DXL589838 EHH589838 ERD589838 FAZ589838 FKV589838 FUR589838 GEN589838 GOJ589838 GYF589838 HIB589838 HRX589838 IBT589838 ILP589838 IVL589838 JFH589838 JPD589838 JYZ589838 KIV589838 KSR589838 LCN589838 LMJ589838 LWF589838 MGB589838 MPX589838 MZT589838 NJP589838 NTL589838 ODH589838 OND589838 OWZ589838 PGV589838 PQR589838 QAN589838 QKJ589838 QUF589838 REB589838 RNX589838 RXT589838 SHP589838 SRL589838 TBH589838 TLD589838 TUZ589838 UEV589838 UOR589838 UYN589838 VIJ589838 VSF589838 WCB589838 WLX589838 WVT589838 L655374 JH655374 TD655374 ACZ655374 AMV655374 AWR655374 BGN655374 BQJ655374 CAF655374 CKB655374 CTX655374 DDT655374 DNP655374 DXL655374 EHH655374 ERD655374 FAZ655374 FKV655374 FUR655374 GEN655374 GOJ655374 GYF655374 HIB655374 HRX655374 IBT655374 ILP655374 IVL655374 JFH655374 JPD655374 JYZ655374 KIV655374 KSR655374 LCN655374 LMJ655374 LWF655374 MGB655374 MPX655374 MZT655374 NJP655374 NTL655374 ODH655374 OND655374 OWZ655374 PGV655374 PQR655374 QAN655374 QKJ655374 QUF655374 REB655374 RNX655374 RXT655374 SHP655374 SRL655374 TBH655374 TLD655374 TUZ655374 UEV655374 UOR655374 UYN655374 VIJ655374 VSF655374 WCB655374 WLX655374 WVT655374 L720910 JH720910 TD720910 ACZ720910 AMV720910 AWR720910 BGN720910 BQJ720910 CAF720910 CKB720910 CTX720910 DDT720910 DNP720910 DXL720910 EHH720910 ERD720910 FAZ720910 FKV720910 FUR720910 GEN720910 GOJ720910 GYF720910 HIB720910 HRX720910 IBT720910 ILP720910 IVL720910 JFH720910 JPD720910 JYZ720910 KIV720910 KSR720910 LCN720910 LMJ720910 LWF720910 MGB720910 MPX720910 MZT720910 NJP720910 NTL720910 ODH720910 OND720910 OWZ720910 PGV720910 PQR720910 QAN720910 QKJ720910 QUF720910 REB720910 RNX720910 RXT720910 SHP720910 SRL720910 TBH720910 TLD720910 TUZ720910 UEV720910 UOR720910 UYN720910 VIJ720910 VSF720910 WCB720910 WLX720910 WVT720910 L786446 JH786446 TD786446 ACZ786446 AMV786446 AWR786446 BGN786446 BQJ786446 CAF786446 CKB786446 CTX786446 DDT786446 DNP786446 DXL786446 EHH786446 ERD786446 FAZ786446 FKV786446 FUR786446 GEN786446 GOJ786446 GYF786446 HIB786446 HRX786446 IBT786446 ILP786446 IVL786446 JFH786446 JPD786446 JYZ786446 KIV786446 KSR786446 LCN786446 LMJ786446 LWF786446 MGB786446 MPX786446 MZT786446 NJP786446 NTL786446 ODH786446 OND786446 OWZ786446 PGV786446 PQR786446 QAN786446 QKJ786446 QUF786446 REB786446 RNX786446 RXT786446 SHP786446 SRL786446 TBH786446 TLD786446 TUZ786446 UEV786446 UOR786446 UYN786446 VIJ786446 VSF786446 WCB786446 WLX786446 WVT786446 L851982 JH851982 TD851982 ACZ851982 AMV851982 AWR851982 BGN851982 BQJ851982 CAF851982 CKB851982 CTX851982 DDT851982 DNP851982 DXL851982 EHH851982 ERD851982 FAZ851982 FKV851982 FUR851982 GEN851982 GOJ851982 GYF851982 HIB851982 HRX851982 IBT851982 ILP851982 IVL851982 JFH851982 JPD851982 JYZ851982 KIV851982 KSR851982 LCN851982 LMJ851982 LWF851982 MGB851982 MPX851982 MZT851982 NJP851982 NTL851982 ODH851982 OND851982 OWZ851982 PGV851982 PQR851982 QAN851982 QKJ851982 QUF851982 REB851982 RNX851982 RXT851982 SHP851982 SRL851982 TBH851982 TLD851982 TUZ851982 UEV851982 UOR851982 UYN851982 VIJ851982 VSF851982 WCB851982 WLX851982 WVT851982 L917518 JH917518 TD917518 ACZ917518 AMV917518 AWR917518 BGN917518 BQJ917518 CAF917518 CKB917518 CTX917518 DDT917518 DNP917518 DXL917518 EHH917518 ERD917518 FAZ917518 FKV917518 FUR917518 GEN917518 GOJ917518 GYF917518 HIB917518 HRX917518 IBT917518 ILP917518 IVL917518 JFH917518 JPD917518 JYZ917518 KIV917518 KSR917518 LCN917518 LMJ917518 LWF917518 MGB917518 MPX917518 MZT917518 NJP917518 NTL917518 ODH917518 OND917518 OWZ917518 PGV917518 PQR917518 QAN917518 QKJ917518 QUF917518 REB917518 RNX917518 RXT917518 SHP917518 SRL917518 TBH917518 TLD917518 TUZ917518 UEV917518 UOR917518 UYN917518 VIJ917518 VSF917518 WCB917518 WLX917518 WVT917518 L983054 JH983054 TD983054 ACZ983054 AMV983054 AWR983054 BGN983054 BQJ983054 CAF983054 CKB983054 CTX983054 DDT983054 DNP983054 DXL983054 EHH983054 ERD983054 FAZ983054 FKV983054 FUR983054 GEN983054 GOJ983054 GYF983054 HIB983054 HRX983054 IBT983054 ILP983054 IVL983054 JFH983054 JPD983054 JYZ983054 KIV983054 KSR983054 LCN983054 LMJ983054 LWF983054 MGB983054 MPX983054 MZT983054 NJP983054 NTL983054 ODH983054 OND983054 OWZ983054 PGV983054 PQR983054 QAN983054 QKJ983054 QUF983054 REB983054 RNX983054 RXT983054 SHP983054 SRL983054 TBH983054 TLD983054 TUZ983054 UEV983054 UOR983054 UYN983054 VIJ983054 VSF983054 WCB983054 WLX983054 WVT983054 X9 JT9 TP9 ADL9 ANH9 AXD9 BGZ9 BQV9 CAR9 CKN9 CUJ9 DEF9 DOB9 DXX9 EHT9 ERP9 FBL9 FLH9 FVD9 GEZ9 GOV9 GYR9 HIN9 HSJ9 ICF9 IMB9 IVX9 JFT9 JPP9 JZL9 KJH9 KTD9 LCZ9 LMV9 LWR9 MGN9 MQJ9 NAF9 NKB9 NTX9 ODT9 ONP9 OXL9 PHH9 PRD9 QAZ9 QKV9 QUR9 REN9 ROJ9 RYF9 SIB9 SRX9 TBT9 TLP9 TVL9 UFH9 UPD9 UYZ9 VIV9 VSR9 WCN9 WMJ9 WWF9 X65545 JT65545 TP65545 ADL65545 ANH65545 AXD65545 BGZ65545 BQV65545 CAR65545 CKN65545 CUJ65545 DEF65545 DOB65545 DXX65545 EHT65545 ERP65545 FBL65545 FLH65545 FVD65545 GEZ65545 GOV65545 GYR65545 HIN65545 HSJ65545 ICF65545 IMB65545 IVX65545 JFT65545 JPP65545 JZL65545 KJH65545 KTD65545 LCZ65545 LMV65545 LWR65545 MGN65545 MQJ65545 NAF65545 NKB65545 NTX65545 ODT65545 ONP65545 OXL65545 PHH65545 PRD65545 QAZ65545 QKV65545 QUR65545 REN65545 ROJ65545 RYF65545 SIB65545 SRX65545 TBT65545 TLP65545 TVL65545 UFH65545 UPD65545 UYZ65545 VIV65545 VSR65545 WCN65545 WMJ65545 WWF65545 X131081 JT131081 TP131081 ADL131081 ANH131081 AXD131081 BGZ131081 BQV131081 CAR131081 CKN131081 CUJ131081 DEF131081 DOB131081 DXX131081 EHT131081 ERP131081 FBL131081 FLH131081 FVD131081 GEZ131081 GOV131081 GYR131081 HIN131081 HSJ131081 ICF131081 IMB131081 IVX131081 JFT131081 JPP131081 JZL131081 KJH131081 KTD131081 LCZ131081 LMV131081 LWR131081 MGN131081 MQJ131081 NAF131081 NKB131081 NTX131081 ODT131081 ONP131081 OXL131081 PHH131081 PRD131081 QAZ131081 QKV131081 QUR131081 REN131081 ROJ131081 RYF131081 SIB131081 SRX131081 TBT131081 TLP131081 TVL131081 UFH131081 UPD131081 UYZ131081 VIV131081 VSR131081 WCN131081 WMJ131081 WWF131081 X196617 JT196617 TP196617 ADL196617 ANH196617 AXD196617 BGZ196617 BQV196617 CAR196617 CKN196617 CUJ196617 DEF196617 DOB196617 DXX196617 EHT196617 ERP196617 FBL196617 FLH196617 FVD196617 GEZ196617 GOV196617 GYR196617 HIN196617 HSJ196617 ICF196617 IMB196617 IVX196617 JFT196617 JPP196617 JZL196617 KJH196617 KTD196617 LCZ196617 LMV196617 LWR196617 MGN196617 MQJ196617 NAF196617 NKB196617 NTX196617 ODT196617 ONP196617 OXL196617 PHH196617 PRD196617 QAZ196617 QKV196617 QUR196617 REN196617 ROJ196617 RYF196617 SIB196617 SRX196617 TBT196617 TLP196617 TVL196617 UFH196617 UPD196617 UYZ196617 VIV196617 VSR196617 WCN196617 WMJ196617 WWF196617 X262153 JT262153 TP262153 ADL262153 ANH262153 AXD262153 BGZ262153 BQV262153 CAR262153 CKN262153 CUJ262153 DEF262153 DOB262153 DXX262153 EHT262153 ERP262153 FBL262153 FLH262153 FVD262153 GEZ262153 GOV262153 GYR262153 HIN262153 HSJ262153 ICF262153 IMB262153 IVX262153 JFT262153 JPP262153 JZL262153 KJH262153 KTD262153 LCZ262153 LMV262153 LWR262153 MGN262153 MQJ262153 NAF262153 NKB262153 NTX262153 ODT262153 ONP262153 OXL262153 PHH262153 PRD262153 QAZ262153 QKV262153 QUR262153 REN262153 ROJ262153 RYF262153 SIB262153 SRX262153 TBT262153 TLP262153 TVL262153 UFH262153 UPD262153 UYZ262153 VIV262153 VSR262153 WCN262153 WMJ262153 WWF262153 X327689 JT327689 TP327689 ADL327689 ANH327689 AXD327689 BGZ327689 BQV327689 CAR327689 CKN327689 CUJ327689 DEF327689 DOB327689 DXX327689 EHT327689 ERP327689 FBL327689 FLH327689 FVD327689 GEZ327689 GOV327689 GYR327689 HIN327689 HSJ327689 ICF327689 IMB327689 IVX327689 JFT327689 JPP327689 JZL327689 KJH327689 KTD327689 LCZ327689 LMV327689 LWR327689 MGN327689 MQJ327689 NAF327689 NKB327689 NTX327689 ODT327689 ONP327689 OXL327689 PHH327689 PRD327689 QAZ327689 QKV327689 QUR327689 REN327689 ROJ327689 RYF327689 SIB327689 SRX327689 TBT327689 TLP327689 TVL327689 UFH327689 UPD327689 UYZ327689 VIV327689 VSR327689 WCN327689 WMJ327689 WWF327689 X393225 JT393225 TP393225 ADL393225 ANH393225 AXD393225 BGZ393225 BQV393225 CAR393225 CKN393225 CUJ393225 DEF393225 DOB393225 DXX393225 EHT393225 ERP393225 FBL393225 FLH393225 FVD393225 GEZ393225 GOV393225 GYR393225 HIN393225 HSJ393225 ICF393225 IMB393225 IVX393225 JFT393225 JPP393225 JZL393225 KJH393225 KTD393225 LCZ393225 LMV393225 LWR393225 MGN393225 MQJ393225 NAF393225 NKB393225 NTX393225 ODT393225 ONP393225 OXL393225 PHH393225 PRD393225 QAZ393225 QKV393225 QUR393225 REN393225 ROJ393225 RYF393225 SIB393225 SRX393225 TBT393225 TLP393225 TVL393225 UFH393225 UPD393225 UYZ393225 VIV393225 VSR393225 WCN393225 WMJ393225 WWF393225 X458761 JT458761 TP458761 ADL458761 ANH458761 AXD458761 BGZ458761 BQV458761 CAR458761 CKN458761 CUJ458761 DEF458761 DOB458761 DXX458761 EHT458761 ERP458761 FBL458761 FLH458761 FVD458761 GEZ458761 GOV458761 GYR458761 HIN458761 HSJ458761 ICF458761 IMB458761 IVX458761 JFT458761 JPP458761 JZL458761 KJH458761 KTD458761 LCZ458761 LMV458761 LWR458761 MGN458761 MQJ458761 NAF458761 NKB458761 NTX458761 ODT458761 ONP458761 OXL458761 PHH458761 PRD458761 QAZ458761 QKV458761 QUR458761 REN458761 ROJ458761 RYF458761 SIB458761 SRX458761 TBT458761 TLP458761 TVL458761 UFH458761 UPD458761 UYZ458761 VIV458761 VSR458761 WCN458761 WMJ458761 WWF458761 X524297 JT524297 TP524297 ADL524297 ANH524297 AXD524297 BGZ524297 BQV524297 CAR524297 CKN524297 CUJ524297 DEF524297 DOB524297 DXX524297 EHT524297 ERP524297 FBL524297 FLH524297 FVD524297 GEZ524297 GOV524297 GYR524297 HIN524297 HSJ524297 ICF524297 IMB524297 IVX524297 JFT524297 JPP524297 JZL524297 KJH524297 KTD524297 LCZ524297 LMV524297 LWR524297 MGN524297 MQJ524297 NAF524297 NKB524297 NTX524297 ODT524297 ONP524297 OXL524297 PHH524297 PRD524297 QAZ524297 QKV524297 QUR524297 REN524297 ROJ524297 RYF524297 SIB524297 SRX524297 TBT524297 TLP524297 TVL524297 UFH524297 UPD524297 UYZ524297 VIV524297 VSR524297 WCN524297 WMJ524297 WWF524297 X589833 JT589833 TP589833 ADL589833 ANH589833 AXD589833 BGZ589833 BQV589833 CAR589833 CKN589833 CUJ589833 DEF589833 DOB589833 DXX589833 EHT589833 ERP589833 FBL589833 FLH589833 FVD589833 GEZ589833 GOV589833 GYR589833 HIN589833 HSJ589833 ICF589833 IMB589833 IVX589833 JFT589833 JPP589833 JZL589833 KJH589833 KTD589833 LCZ589833 LMV589833 LWR589833 MGN589833 MQJ589833 NAF589833 NKB589833 NTX589833 ODT589833 ONP589833 OXL589833 PHH589833 PRD589833 QAZ589833 QKV589833 QUR589833 REN589833 ROJ589833 RYF589833 SIB589833 SRX589833 TBT589833 TLP589833 TVL589833 UFH589833 UPD589833 UYZ589833 VIV589833 VSR589833 WCN589833 WMJ589833 WWF589833 X655369 JT655369 TP655369 ADL655369 ANH655369 AXD655369 BGZ655369 BQV655369 CAR655369 CKN655369 CUJ655369 DEF655369 DOB655369 DXX655369 EHT655369 ERP655369 FBL655369 FLH655369 FVD655369 GEZ655369 GOV655369 GYR655369 HIN655369 HSJ655369 ICF655369 IMB655369 IVX655369 JFT655369 JPP655369 JZL655369 KJH655369 KTD655369 LCZ655369 LMV655369 LWR655369 MGN655369 MQJ655369 NAF655369 NKB655369 NTX655369 ODT655369 ONP655369 OXL655369 PHH655369 PRD655369 QAZ655369 QKV655369 QUR655369 REN655369 ROJ655369 RYF655369 SIB655369 SRX655369 TBT655369 TLP655369 TVL655369 UFH655369 UPD655369 UYZ655369 VIV655369 VSR655369 WCN655369 WMJ655369 WWF655369 X720905 JT720905 TP720905 ADL720905 ANH720905 AXD720905 BGZ720905 BQV720905 CAR720905 CKN720905 CUJ720905 DEF720905 DOB720905 DXX720905 EHT720905 ERP720905 FBL720905 FLH720905 FVD720905 GEZ720905 GOV720905 GYR720905 HIN720905 HSJ720905 ICF720905 IMB720905 IVX720905 JFT720905 JPP720905 JZL720905 KJH720905 KTD720905 LCZ720905 LMV720905 LWR720905 MGN720905 MQJ720905 NAF720905 NKB720905 NTX720905 ODT720905 ONP720905 OXL720905 PHH720905 PRD720905 QAZ720905 QKV720905 QUR720905 REN720905 ROJ720905 RYF720905 SIB720905 SRX720905 TBT720905 TLP720905 TVL720905 UFH720905 UPD720905 UYZ720905 VIV720905 VSR720905 WCN720905 WMJ720905 WWF720905 X786441 JT786441 TP786441 ADL786441 ANH786441 AXD786441 BGZ786441 BQV786441 CAR786441 CKN786441 CUJ786441 DEF786441 DOB786441 DXX786441 EHT786441 ERP786441 FBL786441 FLH786441 FVD786441 GEZ786441 GOV786441 GYR786441 HIN786441 HSJ786441 ICF786441 IMB786441 IVX786441 JFT786441 JPP786441 JZL786441 KJH786441 KTD786441 LCZ786441 LMV786441 LWR786441 MGN786441 MQJ786441 NAF786441 NKB786441 NTX786441 ODT786441 ONP786441 OXL786441 PHH786441 PRD786441 QAZ786441 QKV786441 QUR786441 REN786441 ROJ786441 RYF786441 SIB786441 SRX786441 TBT786441 TLP786441 TVL786441 UFH786441 UPD786441 UYZ786441 VIV786441 VSR786441 WCN786441 WMJ786441 WWF786441 X851977 JT851977 TP851977 ADL851977 ANH851977 AXD851977 BGZ851977 BQV851977 CAR851977 CKN851977 CUJ851977 DEF851977 DOB851977 DXX851977 EHT851977 ERP851977 FBL851977 FLH851977 FVD851977 GEZ851977 GOV851977 GYR851977 HIN851977 HSJ851977 ICF851977 IMB851977 IVX851977 JFT851977 JPP851977 JZL851977 KJH851977 KTD851977 LCZ851977 LMV851977 LWR851977 MGN851977 MQJ851977 NAF851977 NKB851977 NTX851977 ODT851977 ONP851977 OXL851977 PHH851977 PRD851977 QAZ851977 QKV851977 QUR851977 REN851977 ROJ851977 RYF851977 SIB851977 SRX851977 TBT851977 TLP851977 TVL851977 UFH851977 UPD851977 UYZ851977 VIV851977 VSR851977 WCN851977 WMJ851977 WWF851977 X917513 JT917513 TP917513 ADL917513 ANH917513 AXD917513 BGZ917513 BQV917513 CAR917513 CKN917513 CUJ917513 DEF917513 DOB917513 DXX917513 EHT917513 ERP917513 FBL917513 FLH917513 FVD917513 GEZ917513 GOV917513 GYR917513 HIN917513 HSJ917513 ICF917513 IMB917513 IVX917513 JFT917513 JPP917513 JZL917513 KJH917513 KTD917513 LCZ917513 LMV917513 LWR917513 MGN917513 MQJ917513 NAF917513 NKB917513 NTX917513 ODT917513 ONP917513 OXL917513 PHH917513 PRD917513 QAZ917513 QKV917513 QUR917513 REN917513 ROJ917513 RYF917513 SIB917513 SRX917513 TBT917513 TLP917513 TVL917513 UFH917513 UPD917513 UYZ917513 VIV917513 VSR917513 WCN917513 WMJ917513 WWF917513 X983049 JT983049 TP983049 ADL983049 ANH983049 AXD983049 BGZ983049 BQV983049 CAR983049 CKN983049 CUJ983049 DEF983049 DOB983049 DXX983049 EHT983049 ERP983049 FBL983049 FLH983049 FVD983049 GEZ983049 GOV983049 GYR983049 HIN983049 HSJ983049 ICF983049 IMB983049 IVX983049 JFT983049 JPP983049 JZL983049 KJH983049 KTD983049 LCZ983049 LMV983049 LWR983049 MGN983049 MQJ983049 NAF983049 NKB983049 NTX983049 ODT983049 ONP983049 OXL983049 PHH983049 PRD983049 QAZ983049 QKV983049 QUR983049 REN983049 ROJ983049 RYF983049 SIB983049 SRX983049 TBT983049 TLP983049 TVL983049 UFH983049 UPD983049 UYZ983049 VIV983049 VSR983049 WCN983049 WMJ983049 WWF983049 T9 JP9 TL9 ADH9 AND9 AWZ9 BGV9 BQR9 CAN9 CKJ9 CUF9 DEB9 DNX9 DXT9 EHP9 ERL9 FBH9 FLD9 FUZ9 GEV9 GOR9 GYN9 HIJ9 HSF9 ICB9 ILX9 IVT9 JFP9 JPL9 JZH9 KJD9 KSZ9 LCV9 LMR9 LWN9 MGJ9 MQF9 NAB9 NJX9 NTT9 ODP9 ONL9 OXH9 PHD9 PQZ9 QAV9 QKR9 QUN9 REJ9 ROF9 RYB9 SHX9 SRT9 TBP9 TLL9 TVH9 UFD9 UOZ9 UYV9 VIR9 VSN9 WCJ9 WMF9 WWB9 T65545 JP65545 TL65545 ADH65545 AND65545 AWZ65545 BGV65545 BQR65545 CAN65545 CKJ65545 CUF65545 DEB65545 DNX65545 DXT65545 EHP65545 ERL65545 FBH65545 FLD65545 FUZ65545 GEV65545 GOR65545 GYN65545 HIJ65545 HSF65545 ICB65545 ILX65545 IVT65545 JFP65545 JPL65545 JZH65545 KJD65545 KSZ65545 LCV65545 LMR65545 LWN65545 MGJ65545 MQF65545 NAB65545 NJX65545 NTT65545 ODP65545 ONL65545 OXH65545 PHD65545 PQZ65545 QAV65545 QKR65545 QUN65545 REJ65545 ROF65545 RYB65545 SHX65545 SRT65545 TBP65545 TLL65545 TVH65545 UFD65545 UOZ65545 UYV65545 VIR65545 VSN65545 WCJ65545 WMF65545 WWB65545 T131081 JP131081 TL131081 ADH131081 AND131081 AWZ131081 BGV131081 BQR131081 CAN131081 CKJ131081 CUF131081 DEB131081 DNX131081 DXT131081 EHP131081 ERL131081 FBH131081 FLD131081 FUZ131081 GEV131081 GOR131081 GYN131081 HIJ131081 HSF131081 ICB131081 ILX131081 IVT131081 JFP131081 JPL131081 JZH131081 KJD131081 KSZ131081 LCV131081 LMR131081 LWN131081 MGJ131081 MQF131081 NAB131081 NJX131081 NTT131081 ODP131081 ONL131081 OXH131081 PHD131081 PQZ131081 QAV131081 QKR131081 QUN131081 REJ131081 ROF131081 RYB131081 SHX131081 SRT131081 TBP131081 TLL131081 TVH131081 UFD131081 UOZ131081 UYV131081 VIR131081 VSN131081 WCJ131081 WMF131081 WWB131081 T196617 JP196617 TL196617 ADH196617 AND196617 AWZ196617 BGV196617 BQR196617 CAN196617 CKJ196617 CUF196617 DEB196617 DNX196617 DXT196617 EHP196617 ERL196617 FBH196617 FLD196617 FUZ196617 GEV196617 GOR196617 GYN196617 HIJ196617 HSF196617 ICB196617 ILX196617 IVT196617 JFP196617 JPL196617 JZH196617 KJD196617 KSZ196617 LCV196617 LMR196617 LWN196617 MGJ196617 MQF196617 NAB196617 NJX196617 NTT196617 ODP196617 ONL196617 OXH196617 PHD196617 PQZ196617 QAV196617 QKR196617 QUN196617 REJ196617 ROF196617 RYB196617 SHX196617 SRT196617 TBP196617 TLL196617 TVH196617 UFD196617 UOZ196617 UYV196617 VIR196617 VSN196617 WCJ196617 WMF196617 WWB196617 T262153 JP262153 TL262153 ADH262153 AND262153 AWZ262153 BGV262153 BQR262153 CAN262153 CKJ262153 CUF262153 DEB262153 DNX262153 DXT262153 EHP262153 ERL262153 FBH262153 FLD262153 FUZ262153 GEV262153 GOR262153 GYN262153 HIJ262153 HSF262153 ICB262153 ILX262153 IVT262153 JFP262153 JPL262153 JZH262153 KJD262153 KSZ262153 LCV262153 LMR262153 LWN262153 MGJ262153 MQF262153 NAB262153 NJX262153 NTT262153 ODP262153 ONL262153 OXH262153 PHD262153 PQZ262153 QAV262153 QKR262153 QUN262153 REJ262153 ROF262153 RYB262153 SHX262153 SRT262153 TBP262153 TLL262153 TVH262153 UFD262153 UOZ262153 UYV262153 VIR262153 VSN262153 WCJ262153 WMF262153 WWB262153 T327689 JP327689 TL327689 ADH327689 AND327689 AWZ327689 BGV327689 BQR327689 CAN327689 CKJ327689 CUF327689 DEB327689 DNX327689 DXT327689 EHP327689 ERL327689 FBH327689 FLD327689 FUZ327689 GEV327689 GOR327689 GYN327689 HIJ327689 HSF327689 ICB327689 ILX327689 IVT327689 JFP327689 JPL327689 JZH327689 KJD327689 KSZ327689 LCV327689 LMR327689 LWN327689 MGJ327689 MQF327689 NAB327689 NJX327689 NTT327689 ODP327689 ONL327689 OXH327689 PHD327689 PQZ327689 QAV327689 QKR327689 QUN327689 REJ327689 ROF327689 RYB327689 SHX327689 SRT327689 TBP327689 TLL327689 TVH327689 UFD327689 UOZ327689 UYV327689 VIR327689 VSN327689 WCJ327689 WMF327689 WWB327689 T393225 JP393225 TL393225 ADH393225 AND393225 AWZ393225 BGV393225 BQR393225 CAN393225 CKJ393225 CUF393225 DEB393225 DNX393225 DXT393225 EHP393225 ERL393225 FBH393225 FLD393225 FUZ393225 GEV393225 GOR393225 GYN393225 HIJ393225 HSF393225 ICB393225 ILX393225 IVT393225 JFP393225 JPL393225 JZH393225 KJD393225 KSZ393225 LCV393225 LMR393225 LWN393225 MGJ393225 MQF393225 NAB393225 NJX393225 NTT393225 ODP393225 ONL393225 OXH393225 PHD393225 PQZ393225 QAV393225 QKR393225 QUN393225 REJ393225 ROF393225 RYB393225 SHX393225 SRT393225 TBP393225 TLL393225 TVH393225 UFD393225 UOZ393225 UYV393225 VIR393225 VSN393225 WCJ393225 WMF393225 WWB393225 T458761 JP458761 TL458761 ADH458761 AND458761 AWZ458761 BGV458761 BQR458761 CAN458761 CKJ458761 CUF458761 DEB458761 DNX458761 DXT458761 EHP458761 ERL458761 FBH458761 FLD458761 FUZ458761 GEV458761 GOR458761 GYN458761 HIJ458761 HSF458761 ICB458761 ILX458761 IVT458761 JFP458761 JPL458761 JZH458761 KJD458761 KSZ458761 LCV458761 LMR458761 LWN458761 MGJ458761 MQF458761 NAB458761 NJX458761 NTT458761 ODP458761 ONL458761 OXH458761 PHD458761 PQZ458761 QAV458761 QKR458761 QUN458761 REJ458761 ROF458761 RYB458761 SHX458761 SRT458761 TBP458761 TLL458761 TVH458761 UFD458761 UOZ458761 UYV458761 VIR458761 VSN458761 WCJ458761 WMF458761 WWB458761 T524297 JP524297 TL524297 ADH524297 AND524297 AWZ524297 BGV524297 BQR524297 CAN524297 CKJ524297 CUF524297 DEB524297 DNX524297 DXT524297 EHP524297 ERL524297 FBH524297 FLD524297 FUZ524297 GEV524297 GOR524297 GYN524297 HIJ524297 HSF524297 ICB524297 ILX524297 IVT524297 JFP524297 JPL524297 JZH524297 KJD524297 KSZ524297 LCV524297 LMR524297 LWN524297 MGJ524297 MQF524297 NAB524297 NJX524297 NTT524297 ODP524297 ONL524297 OXH524297 PHD524297 PQZ524297 QAV524297 QKR524297 QUN524297 REJ524297 ROF524297 RYB524297 SHX524297 SRT524297 TBP524297 TLL524297 TVH524297 UFD524297 UOZ524297 UYV524297 VIR524297 VSN524297 WCJ524297 WMF524297 WWB524297 T589833 JP589833 TL589833 ADH589833 AND589833 AWZ589833 BGV589833 BQR589833 CAN589833 CKJ589833 CUF589833 DEB589833 DNX589833 DXT589833 EHP589833 ERL589833 FBH589833 FLD589833 FUZ589833 GEV589833 GOR589833 GYN589833 HIJ589833 HSF589833 ICB589833 ILX589833 IVT589833 JFP589833 JPL589833 JZH589833 KJD589833 KSZ589833 LCV589833 LMR589833 LWN589833 MGJ589833 MQF589833 NAB589833 NJX589833 NTT589833 ODP589833 ONL589833 OXH589833 PHD589833 PQZ589833 QAV589833 QKR589833 QUN589833 REJ589833 ROF589833 RYB589833 SHX589833 SRT589833 TBP589833 TLL589833 TVH589833 UFD589833 UOZ589833 UYV589833 VIR589833 VSN589833 WCJ589833 WMF589833 WWB589833 T655369 JP655369 TL655369 ADH655369 AND655369 AWZ655369 BGV655369 BQR655369 CAN655369 CKJ655369 CUF655369 DEB655369 DNX655369 DXT655369 EHP655369 ERL655369 FBH655369 FLD655369 FUZ655369 GEV655369 GOR655369 GYN655369 HIJ655369 HSF655369 ICB655369 ILX655369 IVT655369 JFP655369 JPL655369 JZH655369 KJD655369 KSZ655369 LCV655369 LMR655369 LWN655369 MGJ655369 MQF655369 NAB655369 NJX655369 NTT655369 ODP655369 ONL655369 OXH655369 PHD655369 PQZ655369 QAV655369 QKR655369 QUN655369 REJ655369 ROF655369 RYB655369 SHX655369 SRT655369 TBP655369 TLL655369 TVH655369 UFD655369 UOZ655369 UYV655369 VIR655369 VSN655369 WCJ655369 WMF655369 WWB655369 T720905 JP720905 TL720905 ADH720905 AND720905 AWZ720905 BGV720905 BQR720905 CAN720905 CKJ720905 CUF720905 DEB720905 DNX720905 DXT720905 EHP720905 ERL720905 FBH720905 FLD720905 FUZ720905 GEV720905 GOR720905 GYN720905 HIJ720905 HSF720905 ICB720905 ILX720905 IVT720905 JFP720905 JPL720905 JZH720905 KJD720905 KSZ720905 LCV720905 LMR720905 LWN720905 MGJ720905 MQF720905 NAB720905 NJX720905 NTT720905 ODP720905 ONL720905 OXH720905 PHD720905 PQZ720905 QAV720905 QKR720905 QUN720905 REJ720905 ROF720905 RYB720905 SHX720905 SRT720905 TBP720905 TLL720905 TVH720905 UFD720905 UOZ720905 UYV720905 VIR720905 VSN720905 WCJ720905 WMF720905 WWB720905 T786441 JP786441 TL786441 ADH786441 AND786441 AWZ786441 BGV786441 BQR786441 CAN786441 CKJ786441 CUF786441 DEB786441 DNX786441 DXT786441 EHP786441 ERL786441 FBH786441 FLD786441 FUZ786441 GEV786441 GOR786441 GYN786441 HIJ786441 HSF786441 ICB786441 ILX786441 IVT786441 JFP786441 JPL786441 JZH786441 KJD786441 KSZ786441 LCV786441 LMR786441 LWN786441 MGJ786441 MQF786441 NAB786441 NJX786441 NTT786441 ODP786441 ONL786441 OXH786441 PHD786441 PQZ786441 QAV786441 QKR786441 QUN786441 REJ786441 ROF786441 RYB786441 SHX786441 SRT786441 TBP786441 TLL786441 TVH786441 UFD786441 UOZ786441 UYV786441 VIR786441 VSN786441 WCJ786441 WMF786441 WWB786441 T851977 JP851977 TL851977 ADH851977 AND851977 AWZ851977 BGV851977 BQR851977 CAN851977 CKJ851977 CUF851977 DEB851977 DNX851977 DXT851977 EHP851977 ERL851977 FBH851977 FLD851977 FUZ851977 GEV851977 GOR851977 GYN851977 HIJ851977 HSF851977 ICB851977 ILX851977 IVT851977 JFP851977 JPL851977 JZH851977 KJD851977 KSZ851977 LCV851977 LMR851977 LWN851977 MGJ851977 MQF851977 NAB851977 NJX851977 NTT851977 ODP851977 ONL851977 OXH851977 PHD851977 PQZ851977 QAV851977 QKR851977 QUN851977 REJ851977 ROF851977 RYB851977 SHX851977 SRT851977 TBP851977 TLL851977 TVH851977 UFD851977 UOZ851977 UYV851977 VIR851977 VSN851977 WCJ851977 WMF851977 WWB851977 T917513 JP917513 TL917513 ADH917513 AND917513 AWZ917513 BGV917513 BQR917513 CAN917513 CKJ917513 CUF917513 DEB917513 DNX917513 DXT917513 EHP917513 ERL917513 FBH917513 FLD917513 FUZ917513 GEV917513 GOR917513 GYN917513 HIJ917513 HSF917513 ICB917513 ILX917513 IVT917513 JFP917513 JPL917513 JZH917513 KJD917513 KSZ917513 LCV917513 LMR917513 LWN917513 MGJ917513 MQF917513 NAB917513 NJX917513 NTT917513 ODP917513 ONL917513 OXH917513 PHD917513 PQZ917513 QAV917513 QKR917513 QUN917513 REJ917513 ROF917513 RYB917513 SHX917513 SRT917513 TBP917513 TLL917513 TVH917513 UFD917513 UOZ917513 UYV917513 VIR917513 VSN917513 WCJ917513 WMF917513 WWB917513 T983049 JP983049 TL983049 ADH983049 AND983049 AWZ983049 BGV983049 BQR983049 CAN983049 CKJ983049 CUF983049 DEB983049 DNX983049 DXT983049 EHP983049 ERL983049 FBH983049 FLD983049 FUZ983049 GEV983049 GOR983049 GYN983049 HIJ983049 HSF983049 ICB983049 ILX983049 IVT983049 JFP983049 JPL983049 JZH983049 KJD983049 KSZ983049 LCV983049 LMR983049 LWN983049 MGJ983049 MQF983049 NAB983049 NJX983049 NTT983049 ODP983049 ONL983049 OXH983049 PHD983049 PQZ983049 QAV983049 QKR983049 QUN983049 REJ983049 ROF983049 RYB983049 SHX983049 SRT983049 TBP983049 TLL983049 TVH983049 UFD983049 UOZ983049 UYV983049 VIR983049 VSN983049 WCJ983049 WMF983049 WWB983049 P9 JL9 TH9 ADD9 AMZ9 AWV9 BGR9 BQN9 CAJ9 CKF9 CUB9 DDX9 DNT9 DXP9 EHL9 ERH9 FBD9 FKZ9 FUV9 GER9 GON9 GYJ9 HIF9 HSB9 IBX9 ILT9 IVP9 JFL9 JPH9 JZD9 KIZ9 KSV9 LCR9 LMN9 LWJ9 MGF9 MQB9 MZX9 NJT9 NTP9 ODL9 ONH9 OXD9 PGZ9 PQV9 QAR9 QKN9 QUJ9 REF9 ROB9 RXX9 SHT9 SRP9 TBL9 TLH9 TVD9 UEZ9 UOV9 UYR9 VIN9 VSJ9 WCF9 WMB9 WVX9 P65545 JL65545 TH65545 ADD65545 AMZ65545 AWV65545 BGR65545 BQN65545 CAJ65545 CKF65545 CUB65545 DDX65545 DNT65545 DXP65545 EHL65545 ERH65545 FBD65545 FKZ65545 FUV65545 GER65545 GON65545 GYJ65545 HIF65545 HSB65545 IBX65545 ILT65545 IVP65545 JFL65545 JPH65545 JZD65545 KIZ65545 KSV65545 LCR65545 LMN65545 LWJ65545 MGF65545 MQB65545 MZX65545 NJT65545 NTP65545 ODL65545 ONH65545 OXD65545 PGZ65545 PQV65545 QAR65545 QKN65545 QUJ65545 REF65545 ROB65545 RXX65545 SHT65545 SRP65545 TBL65545 TLH65545 TVD65545 UEZ65545 UOV65545 UYR65545 VIN65545 VSJ65545 WCF65545 WMB65545 WVX65545 P131081 JL131081 TH131081 ADD131081 AMZ131081 AWV131081 BGR131081 BQN131081 CAJ131081 CKF131081 CUB131081 DDX131081 DNT131081 DXP131081 EHL131081 ERH131081 FBD131081 FKZ131081 FUV131081 GER131081 GON131081 GYJ131081 HIF131081 HSB131081 IBX131081 ILT131081 IVP131081 JFL131081 JPH131081 JZD131081 KIZ131081 KSV131081 LCR131081 LMN131081 LWJ131081 MGF131081 MQB131081 MZX131081 NJT131081 NTP131081 ODL131081 ONH131081 OXD131081 PGZ131081 PQV131081 QAR131081 QKN131081 QUJ131081 REF131081 ROB131081 RXX131081 SHT131081 SRP131081 TBL131081 TLH131081 TVD131081 UEZ131081 UOV131081 UYR131081 VIN131081 VSJ131081 WCF131081 WMB131081 WVX131081 P196617 JL196617 TH196617 ADD196617 AMZ196617 AWV196617 BGR196617 BQN196617 CAJ196617 CKF196617 CUB196617 DDX196617 DNT196617 DXP196617 EHL196617 ERH196617 FBD196617 FKZ196617 FUV196617 GER196617 GON196617 GYJ196617 HIF196617 HSB196617 IBX196617 ILT196617 IVP196617 JFL196617 JPH196617 JZD196617 KIZ196617 KSV196617 LCR196617 LMN196617 LWJ196617 MGF196617 MQB196617 MZX196617 NJT196617 NTP196617 ODL196617 ONH196617 OXD196617 PGZ196617 PQV196617 QAR196617 QKN196617 QUJ196617 REF196617 ROB196617 RXX196617 SHT196617 SRP196617 TBL196617 TLH196617 TVD196617 UEZ196617 UOV196617 UYR196617 VIN196617 VSJ196617 WCF196617 WMB196617 WVX196617 P262153 JL262153 TH262153 ADD262153 AMZ262153 AWV262153 BGR262153 BQN262153 CAJ262153 CKF262153 CUB262153 DDX262153 DNT262153 DXP262153 EHL262153 ERH262153 FBD262153 FKZ262153 FUV262153 GER262153 GON262153 GYJ262153 HIF262153 HSB262153 IBX262153 ILT262153 IVP262153 JFL262153 JPH262153 JZD262153 KIZ262153 KSV262153 LCR262153 LMN262153 LWJ262153 MGF262153 MQB262153 MZX262153 NJT262153 NTP262153 ODL262153 ONH262153 OXD262153 PGZ262153 PQV262153 QAR262153 QKN262153 QUJ262153 REF262153 ROB262153 RXX262153 SHT262153 SRP262153 TBL262153 TLH262153 TVD262153 UEZ262153 UOV262153 UYR262153 VIN262153 VSJ262153 WCF262153 WMB262153 WVX262153 P327689 JL327689 TH327689 ADD327689 AMZ327689 AWV327689 BGR327689 BQN327689 CAJ327689 CKF327689 CUB327689 DDX327689 DNT327689 DXP327689 EHL327689 ERH327689 FBD327689 FKZ327689 FUV327689 GER327689 GON327689 GYJ327689 HIF327689 HSB327689 IBX327689 ILT327689 IVP327689 JFL327689 JPH327689 JZD327689 KIZ327689 KSV327689 LCR327689 LMN327689 LWJ327689 MGF327689 MQB327689 MZX327689 NJT327689 NTP327689 ODL327689 ONH327689 OXD327689 PGZ327689 PQV327689 QAR327689 QKN327689 QUJ327689 REF327689 ROB327689 RXX327689 SHT327689 SRP327689 TBL327689 TLH327689 TVD327689 UEZ327689 UOV327689 UYR327689 VIN327689 VSJ327689 WCF327689 WMB327689 WVX327689 P393225 JL393225 TH393225 ADD393225 AMZ393225 AWV393225 BGR393225 BQN393225 CAJ393225 CKF393225 CUB393225 DDX393225 DNT393225 DXP393225 EHL393225 ERH393225 FBD393225 FKZ393225 FUV393225 GER393225 GON393225 GYJ393225 HIF393225 HSB393225 IBX393225 ILT393225 IVP393225 JFL393225 JPH393225 JZD393225 KIZ393225 KSV393225 LCR393225 LMN393225 LWJ393225 MGF393225 MQB393225 MZX393225 NJT393225 NTP393225 ODL393225 ONH393225 OXD393225 PGZ393225 PQV393225 QAR393225 QKN393225 QUJ393225 REF393225 ROB393225 RXX393225 SHT393225 SRP393225 TBL393225 TLH393225 TVD393225 UEZ393225 UOV393225 UYR393225 VIN393225 VSJ393225 WCF393225 WMB393225 WVX393225 P458761 JL458761 TH458761 ADD458761 AMZ458761 AWV458761 BGR458761 BQN458761 CAJ458761 CKF458761 CUB458761 DDX458761 DNT458761 DXP458761 EHL458761 ERH458761 FBD458761 FKZ458761 FUV458761 GER458761 GON458761 GYJ458761 HIF458761 HSB458761 IBX458761 ILT458761 IVP458761 JFL458761 JPH458761 JZD458761 KIZ458761 KSV458761 LCR458761 LMN458761 LWJ458761 MGF458761 MQB458761 MZX458761 NJT458761 NTP458761 ODL458761 ONH458761 OXD458761 PGZ458761 PQV458761 QAR458761 QKN458761 QUJ458761 REF458761 ROB458761 RXX458761 SHT458761 SRP458761 TBL458761 TLH458761 TVD458761 UEZ458761 UOV458761 UYR458761 VIN458761 VSJ458761 WCF458761 WMB458761 WVX458761 P524297 JL524297 TH524297 ADD524297 AMZ524297 AWV524297 BGR524297 BQN524297 CAJ524297 CKF524297 CUB524297 DDX524297 DNT524297 DXP524297 EHL524297 ERH524297 FBD524297 FKZ524297 FUV524297 GER524297 GON524297 GYJ524297 HIF524297 HSB524297 IBX524297 ILT524297 IVP524297 JFL524297 JPH524297 JZD524297 KIZ524297 KSV524297 LCR524297 LMN524297 LWJ524297 MGF524297 MQB524297 MZX524297 NJT524297 NTP524297 ODL524297 ONH524297 OXD524297 PGZ524297 PQV524297 QAR524297 QKN524297 QUJ524297 REF524297 ROB524297 RXX524297 SHT524297 SRP524297 TBL524297 TLH524297 TVD524297 UEZ524297 UOV524297 UYR524297 VIN524297 VSJ524297 WCF524297 WMB524297 WVX524297 P589833 JL589833 TH589833 ADD589833 AMZ589833 AWV589833 BGR589833 BQN589833 CAJ589833 CKF589833 CUB589833 DDX589833 DNT589833 DXP589833 EHL589833 ERH589833 FBD589833 FKZ589833 FUV589833 GER589833 GON589833 GYJ589833 HIF589833 HSB589833 IBX589833 ILT589833 IVP589833 JFL589833 JPH589833 JZD589833 KIZ589833 KSV589833 LCR589833 LMN589833 LWJ589833 MGF589833 MQB589833 MZX589833 NJT589833 NTP589833 ODL589833 ONH589833 OXD589833 PGZ589833 PQV589833 QAR589833 QKN589833 QUJ589833 REF589833 ROB589833 RXX589833 SHT589833 SRP589833 TBL589833 TLH589833 TVD589833 UEZ589833 UOV589833 UYR589833 VIN589833 VSJ589833 WCF589833 WMB589833 WVX589833 P655369 JL655369 TH655369 ADD655369 AMZ655369 AWV655369 BGR655369 BQN655369 CAJ655369 CKF655369 CUB655369 DDX655369 DNT655369 DXP655369 EHL655369 ERH655369 FBD655369 FKZ655369 FUV655369 GER655369 GON655369 GYJ655369 HIF655369 HSB655369 IBX655369 ILT655369 IVP655369 JFL655369 JPH655369 JZD655369 KIZ655369 KSV655369 LCR655369 LMN655369 LWJ655369 MGF655369 MQB655369 MZX655369 NJT655369 NTP655369 ODL655369 ONH655369 OXD655369 PGZ655369 PQV655369 QAR655369 QKN655369 QUJ655369 REF655369 ROB655369 RXX655369 SHT655369 SRP655369 TBL655369 TLH655369 TVD655369 UEZ655369 UOV655369 UYR655369 VIN655369 VSJ655369 WCF655369 WMB655369 WVX655369 P720905 JL720905 TH720905 ADD720905 AMZ720905 AWV720905 BGR720905 BQN720905 CAJ720905 CKF720905 CUB720905 DDX720905 DNT720905 DXP720905 EHL720905 ERH720905 FBD720905 FKZ720905 FUV720905 GER720905 GON720905 GYJ720905 HIF720905 HSB720905 IBX720905 ILT720905 IVP720905 JFL720905 JPH720905 JZD720905 KIZ720905 KSV720905 LCR720905 LMN720905 LWJ720905 MGF720905 MQB720905 MZX720905 NJT720905 NTP720905 ODL720905 ONH720905 OXD720905 PGZ720905 PQV720905 QAR720905 QKN720905 QUJ720905 REF720905 ROB720905 RXX720905 SHT720905 SRP720905 TBL720905 TLH720905 TVD720905 UEZ720905 UOV720905 UYR720905 VIN720905 VSJ720905 WCF720905 WMB720905 WVX720905 P786441 JL786441 TH786441 ADD786441 AMZ786441 AWV786441 BGR786441 BQN786441 CAJ786441 CKF786441 CUB786441 DDX786441 DNT786441 DXP786441 EHL786441 ERH786441 FBD786441 FKZ786441 FUV786441 GER786441 GON786441 GYJ786441 HIF786441 HSB786441 IBX786441 ILT786441 IVP786441 JFL786441 JPH786441 JZD786441 KIZ786441 KSV786441 LCR786441 LMN786441 LWJ786441 MGF786441 MQB786441 MZX786441 NJT786441 NTP786441 ODL786441 ONH786441 OXD786441 PGZ786441 PQV786441 QAR786441 QKN786441 QUJ786441 REF786441 ROB786441 RXX786441 SHT786441 SRP786441 TBL786441 TLH786441 TVD786441 UEZ786441 UOV786441 UYR786441 VIN786441 VSJ786441 WCF786441 WMB786441 WVX786441 P851977 JL851977 TH851977 ADD851977 AMZ851977 AWV851977 BGR851977 BQN851977 CAJ851977 CKF851977 CUB851977 DDX851977 DNT851977 DXP851977 EHL851977 ERH851977 FBD851977 FKZ851977 FUV851977 GER851977 GON851977 GYJ851977 HIF851977 HSB851977 IBX851977 ILT851977 IVP851977 JFL851977 JPH851977 JZD851977 KIZ851977 KSV851977 LCR851977 LMN851977 LWJ851977 MGF851977 MQB851977 MZX851977 NJT851977 NTP851977 ODL851977 ONH851977 OXD851977 PGZ851977 PQV851977 QAR851977 QKN851977 QUJ851977 REF851977 ROB851977 RXX851977 SHT851977 SRP851977 TBL851977 TLH851977 TVD851977 UEZ851977 UOV851977 UYR851977 VIN851977 VSJ851977 WCF851977 WMB851977 WVX851977 P917513 JL917513 TH917513 ADD917513 AMZ917513 AWV917513 BGR917513 BQN917513 CAJ917513 CKF917513 CUB917513 DDX917513 DNT917513 DXP917513 EHL917513 ERH917513 FBD917513 FKZ917513 FUV917513 GER917513 GON917513 GYJ917513 HIF917513 HSB917513 IBX917513 ILT917513 IVP917513 JFL917513 JPH917513 JZD917513 KIZ917513 KSV917513 LCR917513 LMN917513 LWJ917513 MGF917513 MQB917513 MZX917513 NJT917513 NTP917513 ODL917513 ONH917513 OXD917513 PGZ917513 PQV917513 QAR917513 QKN917513 QUJ917513 REF917513 ROB917513 RXX917513 SHT917513 SRP917513 TBL917513 TLH917513 TVD917513 UEZ917513 UOV917513 UYR917513 VIN917513 VSJ917513 WCF917513 WMB917513 WVX917513 P983049 JL983049 TH983049 ADD983049 AMZ983049 AWV983049 BGR983049 BQN983049 CAJ983049 CKF983049 CUB983049 DDX983049 DNT983049 DXP983049 EHL983049 ERH983049 FBD983049 FKZ983049 FUV983049 GER983049 GON983049 GYJ983049 HIF983049 HSB983049 IBX983049 ILT983049 IVP983049 JFL983049 JPH983049 JZD983049 KIZ983049 KSV983049 LCR983049 LMN983049 LWJ983049 MGF983049 MQB983049 MZX983049 NJT983049 NTP983049 ODL983049 ONH983049 OXD983049 PGZ983049 PQV983049 QAR983049 QKN983049 QUJ983049 REF983049 ROB983049 RXX983049 SHT983049 SRP983049 TBL983049 TLH983049 TVD983049 UEZ983049 UOV983049 UYR983049 VIN983049 VSJ983049 WCF983049 WMB983049 WVX983049 P4 JL4 TH4 ADD4 AMZ4 AWV4 BGR4 BQN4 CAJ4 CKF4 CUB4 DDX4 DNT4 DXP4 EHL4 ERH4 FBD4 FKZ4 FUV4 GER4 GON4 GYJ4 HIF4 HSB4 IBX4 ILT4 IVP4 JFL4 JPH4 JZD4 KIZ4 KSV4 LCR4 LMN4 LWJ4 MGF4 MQB4 MZX4 NJT4 NTP4 ODL4 ONH4 OXD4 PGZ4 PQV4 QAR4 QKN4 QUJ4 REF4 ROB4 RXX4 SHT4 SRP4 TBL4 TLH4 TVD4 UEZ4 UOV4 UYR4 VIN4 VSJ4 WCF4 WMB4 WVX4 P65540 JL65540 TH65540 ADD65540 AMZ65540 AWV65540 BGR65540 BQN65540 CAJ65540 CKF65540 CUB65540 DDX65540 DNT65540 DXP65540 EHL65540 ERH65540 FBD65540 FKZ65540 FUV65540 GER65540 GON65540 GYJ65540 HIF65540 HSB65540 IBX65540 ILT65540 IVP65540 JFL65540 JPH65540 JZD65540 KIZ65540 KSV65540 LCR65540 LMN65540 LWJ65540 MGF65540 MQB65540 MZX65540 NJT65540 NTP65540 ODL65540 ONH65540 OXD65540 PGZ65540 PQV65540 QAR65540 QKN65540 QUJ65540 REF65540 ROB65540 RXX65540 SHT65540 SRP65540 TBL65540 TLH65540 TVD65540 UEZ65540 UOV65540 UYR65540 VIN65540 VSJ65540 WCF65540 WMB65540 WVX65540 P131076 JL131076 TH131076 ADD131076 AMZ131076 AWV131076 BGR131076 BQN131076 CAJ131076 CKF131076 CUB131076 DDX131076 DNT131076 DXP131076 EHL131076 ERH131076 FBD131076 FKZ131076 FUV131076 GER131076 GON131076 GYJ131076 HIF131076 HSB131076 IBX131076 ILT131076 IVP131076 JFL131076 JPH131076 JZD131076 KIZ131076 KSV131076 LCR131076 LMN131076 LWJ131076 MGF131076 MQB131076 MZX131076 NJT131076 NTP131076 ODL131076 ONH131076 OXD131076 PGZ131076 PQV131076 QAR131076 QKN131076 QUJ131076 REF131076 ROB131076 RXX131076 SHT131076 SRP131076 TBL131076 TLH131076 TVD131076 UEZ131076 UOV131076 UYR131076 VIN131076 VSJ131076 WCF131076 WMB131076 WVX131076 P196612 JL196612 TH196612 ADD196612 AMZ196612 AWV196612 BGR196612 BQN196612 CAJ196612 CKF196612 CUB196612 DDX196612 DNT196612 DXP196612 EHL196612 ERH196612 FBD196612 FKZ196612 FUV196612 GER196612 GON196612 GYJ196612 HIF196612 HSB196612 IBX196612 ILT196612 IVP196612 JFL196612 JPH196612 JZD196612 KIZ196612 KSV196612 LCR196612 LMN196612 LWJ196612 MGF196612 MQB196612 MZX196612 NJT196612 NTP196612 ODL196612 ONH196612 OXD196612 PGZ196612 PQV196612 QAR196612 QKN196612 QUJ196612 REF196612 ROB196612 RXX196612 SHT196612 SRP196612 TBL196612 TLH196612 TVD196612 UEZ196612 UOV196612 UYR196612 VIN196612 VSJ196612 WCF196612 WMB196612 WVX196612 P262148 JL262148 TH262148 ADD262148 AMZ262148 AWV262148 BGR262148 BQN262148 CAJ262148 CKF262148 CUB262148 DDX262148 DNT262148 DXP262148 EHL262148 ERH262148 FBD262148 FKZ262148 FUV262148 GER262148 GON262148 GYJ262148 HIF262148 HSB262148 IBX262148 ILT262148 IVP262148 JFL262148 JPH262148 JZD262148 KIZ262148 KSV262148 LCR262148 LMN262148 LWJ262148 MGF262148 MQB262148 MZX262148 NJT262148 NTP262148 ODL262148 ONH262148 OXD262148 PGZ262148 PQV262148 QAR262148 QKN262148 QUJ262148 REF262148 ROB262148 RXX262148 SHT262148 SRP262148 TBL262148 TLH262148 TVD262148 UEZ262148 UOV262148 UYR262148 VIN262148 VSJ262148 WCF262148 WMB262148 WVX262148 P327684 JL327684 TH327684 ADD327684 AMZ327684 AWV327684 BGR327684 BQN327684 CAJ327684 CKF327684 CUB327684 DDX327684 DNT327684 DXP327684 EHL327684 ERH327684 FBD327684 FKZ327684 FUV327684 GER327684 GON327684 GYJ327684 HIF327684 HSB327684 IBX327684 ILT327684 IVP327684 JFL327684 JPH327684 JZD327684 KIZ327684 KSV327684 LCR327684 LMN327684 LWJ327684 MGF327684 MQB327684 MZX327684 NJT327684 NTP327684 ODL327684 ONH327684 OXD327684 PGZ327684 PQV327684 QAR327684 QKN327684 QUJ327684 REF327684 ROB327684 RXX327684 SHT327684 SRP327684 TBL327684 TLH327684 TVD327684 UEZ327684 UOV327684 UYR327684 VIN327684 VSJ327684 WCF327684 WMB327684 WVX327684 P393220 JL393220 TH393220 ADD393220 AMZ393220 AWV393220 BGR393220 BQN393220 CAJ393220 CKF393220 CUB393220 DDX393220 DNT393220 DXP393220 EHL393220 ERH393220 FBD393220 FKZ393220 FUV393220 GER393220 GON393220 GYJ393220 HIF393220 HSB393220 IBX393220 ILT393220 IVP393220 JFL393220 JPH393220 JZD393220 KIZ393220 KSV393220 LCR393220 LMN393220 LWJ393220 MGF393220 MQB393220 MZX393220 NJT393220 NTP393220 ODL393220 ONH393220 OXD393220 PGZ393220 PQV393220 QAR393220 QKN393220 QUJ393220 REF393220 ROB393220 RXX393220 SHT393220 SRP393220 TBL393220 TLH393220 TVD393220 UEZ393220 UOV393220 UYR393220 VIN393220 VSJ393220 WCF393220 WMB393220 WVX393220 P458756 JL458756 TH458756 ADD458756 AMZ458756 AWV458756 BGR458756 BQN458756 CAJ458756 CKF458756 CUB458756 DDX458756 DNT458756 DXP458756 EHL458756 ERH458756 FBD458756 FKZ458756 FUV458756 GER458756 GON458756 GYJ458756 HIF458756 HSB458756 IBX458756 ILT458756 IVP458756 JFL458756 JPH458756 JZD458756 KIZ458756 KSV458756 LCR458756 LMN458756 LWJ458756 MGF458756 MQB458756 MZX458756 NJT458756 NTP458756 ODL458756 ONH458756 OXD458756 PGZ458756 PQV458756 QAR458756 QKN458756 QUJ458756 REF458756 ROB458756 RXX458756 SHT458756 SRP458756 TBL458756 TLH458756 TVD458756 UEZ458756 UOV458756 UYR458756 VIN458756 VSJ458756 WCF458756 WMB458756 WVX458756 P524292 JL524292 TH524292 ADD524292 AMZ524292 AWV524292 BGR524292 BQN524292 CAJ524292 CKF524292 CUB524292 DDX524292 DNT524292 DXP524292 EHL524292 ERH524292 FBD524292 FKZ524292 FUV524292 GER524292 GON524292 GYJ524292 HIF524292 HSB524292 IBX524292 ILT524292 IVP524292 JFL524292 JPH524292 JZD524292 KIZ524292 KSV524292 LCR524292 LMN524292 LWJ524292 MGF524292 MQB524292 MZX524292 NJT524292 NTP524292 ODL524292 ONH524292 OXD524292 PGZ524292 PQV524292 QAR524292 QKN524292 QUJ524292 REF524292 ROB524292 RXX524292 SHT524292 SRP524292 TBL524292 TLH524292 TVD524292 UEZ524292 UOV524292 UYR524292 VIN524292 VSJ524292 WCF524292 WMB524292 WVX524292 P589828 JL589828 TH589828 ADD589828 AMZ589828 AWV589828 BGR589828 BQN589828 CAJ589828 CKF589828 CUB589828 DDX589828 DNT589828 DXP589828 EHL589828 ERH589828 FBD589828 FKZ589828 FUV589828 GER589828 GON589828 GYJ589828 HIF589828 HSB589828 IBX589828 ILT589828 IVP589828 JFL589828 JPH589828 JZD589828 KIZ589828 KSV589828 LCR589828 LMN589828 LWJ589828 MGF589828 MQB589828 MZX589828 NJT589828 NTP589828 ODL589828 ONH589828 OXD589828 PGZ589828 PQV589828 QAR589828 QKN589828 QUJ589828 REF589828 ROB589828 RXX589828 SHT589828 SRP589828 TBL589828 TLH589828 TVD589828 UEZ589828 UOV589828 UYR589828 VIN589828 VSJ589828 WCF589828 WMB589828 WVX589828 P655364 JL655364 TH655364 ADD655364 AMZ655364 AWV655364 BGR655364 BQN655364 CAJ655364 CKF655364 CUB655364 DDX655364 DNT655364 DXP655364 EHL655364 ERH655364 FBD655364 FKZ655364 FUV655364 GER655364 GON655364 GYJ655364 HIF655364 HSB655364 IBX655364 ILT655364 IVP655364 JFL655364 JPH655364 JZD655364 KIZ655364 KSV655364 LCR655364 LMN655364 LWJ655364 MGF655364 MQB655364 MZX655364 NJT655364 NTP655364 ODL655364 ONH655364 OXD655364 PGZ655364 PQV655364 QAR655364 QKN655364 QUJ655364 REF655364 ROB655364 RXX655364 SHT655364 SRP655364 TBL655364 TLH655364 TVD655364 UEZ655364 UOV655364 UYR655364 VIN655364 VSJ655364 WCF655364 WMB655364 WVX655364 P720900 JL720900 TH720900 ADD720900 AMZ720900 AWV720900 BGR720900 BQN720900 CAJ720900 CKF720900 CUB720900 DDX720900 DNT720900 DXP720900 EHL720900 ERH720900 FBD720900 FKZ720900 FUV720900 GER720900 GON720900 GYJ720900 HIF720900 HSB720900 IBX720900 ILT720900 IVP720900 JFL720900 JPH720900 JZD720900 KIZ720900 KSV720900 LCR720900 LMN720900 LWJ720900 MGF720900 MQB720900 MZX720900 NJT720900 NTP720900 ODL720900 ONH720900 OXD720900 PGZ720900 PQV720900 QAR720900 QKN720900 QUJ720900 REF720900 ROB720900 RXX720900 SHT720900 SRP720900 TBL720900 TLH720900 TVD720900 UEZ720900 UOV720900 UYR720900 VIN720900 VSJ720900 WCF720900 WMB720900 WVX720900 P786436 JL786436 TH786436 ADD786436 AMZ786436 AWV786436 BGR786436 BQN786436 CAJ786436 CKF786436 CUB786436 DDX786436 DNT786436 DXP786436 EHL786436 ERH786436 FBD786436 FKZ786436 FUV786436 GER786436 GON786436 GYJ786436 HIF786436 HSB786436 IBX786436 ILT786436 IVP786436 JFL786436 JPH786436 JZD786436 KIZ786436 KSV786436 LCR786436 LMN786436 LWJ786436 MGF786436 MQB786436 MZX786436 NJT786436 NTP786436 ODL786436 ONH786436 OXD786436 PGZ786436 PQV786436 QAR786436 QKN786436 QUJ786436 REF786436 ROB786436 RXX786436 SHT786436 SRP786436 TBL786436 TLH786436 TVD786436 UEZ786436 UOV786436 UYR786436 VIN786436 VSJ786436 WCF786436 WMB786436 WVX786436 P851972 JL851972 TH851972 ADD851972 AMZ851972 AWV851972 BGR851972 BQN851972 CAJ851972 CKF851972 CUB851972 DDX851972 DNT851972 DXP851972 EHL851972 ERH851972 FBD851972 FKZ851972 FUV851972 GER851972 GON851972 GYJ851972 HIF851972 HSB851972 IBX851972 ILT851972 IVP851972 JFL851972 JPH851972 JZD851972 KIZ851972 KSV851972 LCR851972 LMN851972 LWJ851972 MGF851972 MQB851972 MZX851972 NJT851972 NTP851972 ODL851972 ONH851972 OXD851972 PGZ851972 PQV851972 QAR851972 QKN851972 QUJ851972 REF851972 ROB851972 RXX851972 SHT851972 SRP851972 TBL851972 TLH851972 TVD851972 UEZ851972 UOV851972 UYR851972 VIN851972 VSJ851972 WCF851972 WMB851972 WVX851972 P917508 JL917508 TH917508 ADD917508 AMZ917508 AWV917508 BGR917508 BQN917508 CAJ917508 CKF917508 CUB917508 DDX917508 DNT917508 DXP917508 EHL917508 ERH917508 FBD917508 FKZ917508 FUV917508 GER917508 GON917508 GYJ917508 HIF917508 HSB917508 IBX917508 ILT917508 IVP917508 JFL917508 JPH917508 JZD917508 KIZ917508 KSV917508 LCR917508 LMN917508 LWJ917508 MGF917508 MQB917508 MZX917508 NJT917508 NTP917508 ODL917508 ONH917508 OXD917508 PGZ917508 PQV917508 QAR917508 QKN917508 QUJ917508 REF917508 ROB917508 RXX917508 SHT917508 SRP917508 TBL917508 TLH917508 TVD917508 UEZ917508 UOV917508 UYR917508 VIN917508 VSJ917508 WCF917508 WMB917508 WVX917508 P983044 JL983044 TH983044 ADD983044 AMZ983044 AWV983044 BGR983044 BQN983044 CAJ983044 CKF983044 CUB983044 DDX983044 DNT983044 DXP983044 EHL983044 ERH983044 FBD983044 FKZ983044 FUV983044 GER983044 GON983044 GYJ983044 HIF983044 HSB983044 IBX983044 ILT983044 IVP983044 JFL983044 JPH983044 JZD983044 KIZ983044 KSV983044 LCR983044 LMN983044 LWJ983044 MGF983044 MQB983044 MZX983044 NJT983044 NTP983044 ODL983044 ONH983044 OXD983044 PGZ983044 PQV983044 QAR983044 QKN983044 QUJ983044 REF983044 ROB983044 RXX983044 SHT983044 SRP983044 TBL983044 TLH983044 TVD983044 UEZ983044 UOV983044 UYR983044 VIN983044 VSJ983044 WCF983044 WMB983044 WVX983044</xm:sqref>
        </x14:dataValidation>
        <x14:dataValidation type="whole" operator="greaterThanOrEqual" allowBlank="1" showInputMessage="1" showErrorMessage="1" errorTitle="Invalid Entry" error="Enter a whole number greater_x000a_than zero" promptTitle="ENTER:" prompt="Unexposed Cases">
          <x14:formula1>
            <xm:f>0</xm:f>
          </x14:formula1>
          <xm:sqref>Y12 JU12 TQ12 ADM12 ANI12 AXE12 BHA12 BQW12 CAS12 CKO12 CUK12 DEG12 DOC12 DXY12 EHU12 ERQ12 FBM12 FLI12 FVE12 GFA12 GOW12 GYS12 HIO12 HSK12 ICG12 IMC12 IVY12 JFU12 JPQ12 JZM12 KJI12 KTE12 LDA12 LMW12 LWS12 MGO12 MQK12 NAG12 NKC12 NTY12 ODU12 ONQ12 OXM12 PHI12 PRE12 QBA12 QKW12 QUS12 REO12 ROK12 RYG12 SIC12 SRY12 TBU12 TLQ12 TVM12 UFI12 UPE12 UZA12 VIW12 VSS12 WCO12 WMK12 WWG12 Y65548 JU65548 TQ65548 ADM65548 ANI65548 AXE65548 BHA65548 BQW65548 CAS65548 CKO65548 CUK65548 DEG65548 DOC65548 DXY65548 EHU65548 ERQ65548 FBM65548 FLI65548 FVE65548 GFA65548 GOW65548 GYS65548 HIO65548 HSK65548 ICG65548 IMC65548 IVY65548 JFU65548 JPQ65548 JZM65548 KJI65548 KTE65548 LDA65548 LMW65548 LWS65548 MGO65548 MQK65548 NAG65548 NKC65548 NTY65548 ODU65548 ONQ65548 OXM65548 PHI65548 PRE65548 QBA65548 QKW65548 QUS65548 REO65548 ROK65548 RYG65548 SIC65548 SRY65548 TBU65548 TLQ65548 TVM65548 UFI65548 UPE65548 UZA65548 VIW65548 VSS65548 WCO65548 WMK65548 WWG65548 Y131084 JU131084 TQ131084 ADM131084 ANI131084 AXE131084 BHA131084 BQW131084 CAS131084 CKO131084 CUK131084 DEG131084 DOC131084 DXY131084 EHU131084 ERQ131084 FBM131084 FLI131084 FVE131084 GFA131084 GOW131084 GYS131084 HIO131084 HSK131084 ICG131084 IMC131084 IVY131084 JFU131084 JPQ131084 JZM131084 KJI131084 KTE131084 LDA131084 LMW131084 LWS131084 MGO131084 MQK131084 NAG131084 NKC131084 NTY131084 ODU131084 ONQ131084 OXM131084 PHI131084 PRE131084 QBA131084 QKW131084 QUS131084 REO131084 ROK131084 RYG131084 SIC131084 SRY131084 TBU131084 TLQ131084 TVM131084 UFI131084 UPE131084 UZA131084 VIW131084 VSS131084 WCO131084 WMK131084 WWG131084 Y196620 JU196620 TQ196620 ADM196620 ANI196620 AXE196620 BHA196620 BQW196620 CAS196620 CKO196620 CUK196620 DEG196620 DOC196620 DXY196620 EHU196620 ERQ196620 FBM196620 FLI196620 FVE196620 GFA196620 GOW196620 GYS196620 HIO196620 HSK196620 ICG196620 IMC196620 IVY196620 JFU196620 JPQ196620 JZM196620 KJI196620 KTE196620 LDA196620 LMW196620 LWS196620 MGO196620 MQK196620 NAG196620 NKC196620 NTY196620 ODU196620 ONQ196620 OXM196620 PHI196620 PRE196620 QBA196620 QKW196620 QUS196620 REO196620 ROK196620 RYG196620 SIC196620 SRY196620 TBU196620 TLQ196620 TVM196620 UFI196620 UPE196620 UZA196620 VIW196620 VSS196620 WCO196620 WMK196620 WWG196620 Y262156 JU262156 TQ262156 ADM262156 ANI262156 AXE262156 BHA262156 BQW262156 CAS262156 CKO262156 CUK262156 DEG262156 DOC262156 DXY262156 EHU262156 ERQ262156 FBM262156 FLI262156 FVE262156 GFA262156 GOW262156 GYS262156 HIO262156 HSK262156 ICG262156 IMC262156 IVY262156 JFU262156 JPQ262156 JZM262156 KJI262156 KTE262156 LDA262156 LMW262156 LWS262156 MGO262156 MQK262156 NAG262156 NKC262156 NTY262156 ODU262156 ONQ262156 OXM262156 PHI262156 PRE262156 QBA262156 QKW262156 QUS262156 REO262156 ROK262156 RYG262156 SIC262156 SRY262156 TBU262156 TLQ262156 TVM262156 UFI262156 UPE262156 UZA262156 VIW262156 VSS262156 WCO262156 WMK262156 WWG262156 Y327692 JU327692 TQ327692 ADM327692 ANI327692 AXE327692 BHA327692 BQW327692 CAS327692 CKO327692 CUK327692 DEG327692 DOC327692 DXY327692 EHU327692 ERQ327692 FBM327692 FLI327692 FVE327692 GFA327692 GOW327692 GYS327692 HIO327692 HSK327692 ICG327692 IMC327692 IVY327692 JFU327692 JPQ327692 JZM327692 KJI327692 KTE327692 LDA327692 LMW327692 LWS327692 MGO327692 MQK327692 NAG327692 NKC327692 NTY327692 ODU327692 ONQ327692 OXM327692 PHI327692 PRE327692 QBA327692 QKW327692 QUS327692 REO327692 ROK327692 RYG327692 SIC327692 SRY327692 TBU327692 TLQ327692 TVM327692 UFI327692 UPE327692 UZA327692 VIW327692 VSS327692 WCO327692 WMK327692 WWG327692 Y393228 JU393228 TQ393228 ADM393228 ANI393228 AXE393228 BHA393228 BQW393228 CAS393228 CKO393228 CUK393228 DEG393228 DOC393228 DXY393228 EHU393228 ERQ393228 FBM393228 FLI393228 FVE393228 GFA393228 GOW393228 GYS393228 HIO393228 HSK393228 ICG393228 IMC393228 IVY393228 JFU393228 JPQ393228 JZM393228 KJI393228 KTE393228 LDA393228 LMW393228 LWS393228 MGO393228 MQK393228 NAG393228 NKC393228 NTY393228 ODU393228 ONQ393228 OXM393228 PHI393228 PRE393228 QBA393228 QKW393228 QUS393228 REO393228 ROK393228 RYG393228 SIC393228 SRY393228 TBU393228 TLQ393228 TVM393228 UFI393228 UPE393228 UZA393228 VIW393228 VSS393228 WCO393228 WMK393228 WWG393228 Y458764 JU458764 TQ458764 ADM458764 ANI458764 AXE458764 BHA458764 BQW458764 CAS458764 CKO458764 CUK458764 DEG458764 DOC458764 DXY458764 EHU458764 ERQ458764 FBM458764 FLI458764 FVE458764 GFA458764 GOW458764 GYS458764 HIO458764 HSK458764 ICG458764 IMC458764 IVY458764 JFU458764 JPQ458764 JZM458764 KJI458764 KTE458764 LDA458764 LMW458764 LWS458764 MGO458764 MQK458764 NAG458764 NKC458764 NTY458764 ODU458764 ONQ458764 OXM458764 PHI458764 PRE458764 QBA458764 QKW458764 QUS458764 REO458764 ROK458764 RYG458764 SIC458764 SRY458764 TBU458764 TLQ458764 TVM458764 UFI458764 UPE458764 UZA458764 VIW458764 VSS458764 WCO458764 WMK458764 WWG458764 Y524300 JU524300 TQ524300 ADM524300 ANI524300 AXE524300 BHA524300 BQW524300 CAS524300 CKO524300 CUK524300 DEG524300 DOC524300 DXY524300 EHU524300 ERQ524300 FBM524300 FLI524300 FVE524300 GFA524300 GOW524300 GYS524300 HIO524300 HSK524300 ICG524300 IMC524300 IVY524300 JFU524300 JPQ524300 JZM524300 KJI524300 KTE524300 LDA524300 LMW524300 LWS524300 MGO524300 MQK524300 NAG524300 NKC524300 NTY524300 ODU524300 ONQ524300 OXM524300 PHI524300 PRE524300 QBA524300 QKW524300 QUS524300 REO524300 ROK524300 RYG524300 SIC524300 SRY524300 TBU524300 TLQ524300 TVM524300 UFI524300 UPE524300 UZA524300 VIW524300 VSS524300 WCO524300 WMK524300 WWG524300 Y589836 JU589836 TQ589836 ADM589836 ANI589836 AXE589836 BHA589836 BQW589836 CAS589836 CKO589836 CUK589836 DEG589836 DOC589836 DXY589836 EHU589836 ERQ589836 FBM589836 FLI589836 FVE589836 GFA589836 GOW589836 GYS589836 HIO589836 HSK589836 ICG589836 IMC589836 IVY589836 JFU589836 JPQ589836 JZM589836 KJI589836 KTE589836 LDA589836 LMW589836 LWS589836 MGO589836 MQK589836 NAG589836 NKC589836 NTY589836 ODU589836 ONQ589836 OXM589836 PHI589836 PRE589836 QBA589836 QKW589836 QUS589836 REO589836 ROK589836 RYG589836 SIC589836 SRY589836 TBU589836 TLQ589836 TVM589836 UFI589836 UPE589836 UZA589836 VIW589836 VSS589836 WCO589836 WMK589836 WWG589836 Y655372 JU655372 TQ655372 ADM655372 ANI655372 AXE655372 BHA655372 BQW655372 CAS655372 CKO655372 CUK655372 DEG655372 DOC655372 DXY655372 EHU655372 ERQ655372 FBM655372 FLI655372 FVE655372 GFA655372 GOW655372 GYS655372 HIO655372 HSK655372 ICG655372 IMC655372 IVY655372 JFU655372 JPQ655372 JZM655372 KJI655372 KTE655372 LDA655372 LMW655372 LWS655372 MGO655372 MQK655372 NAG655372 NKC655372 NTY655372 ODU655372 ONQ655372 OXM655372 PHI655372 PRE655372 QBA655372 QKW655372 QUS655372 REO655372 ROK655372 RYG655372 SIC655372 SRY655372 TBU655372 TLQ655372 TVM655372 UFI655372 UPE655372 UZA655372 VIW655372 VSS655372 WCO655372 WMK655372 WWG655372 Y720908 JU720908 TQ720908 ADM720908 ANI720908 AXE720908 BHA720908 BQW720908 CAS720908 CKO720908 CUK720908 DEG720908 DOC720908 DXY720908 EHU720908 ERQ720908 FBM720908 FLI720908 FVE720908 GFA720908 GOW720908 GYS720908 HIO720908 HSK720908 ICG720908 IMC720908 IVY720908 JFU720908 JPQ720908 JZM720908 KJI720908 KTE720908 LDA720908 LMW720908 LWS720908 MGO720908 MQK720908 NAG720908 NKC720908 NTY720908 ODU720908 ONQ720908 OXM720908 PHI720908 PRE720908 QBA720908 QKW720908 QUS720908 REO720908 ROK720908 RYG720908 SIC720908 SRY720908 TBU720908 TLQ720908 TVM720908 UFI720908 UPE720908 UZA720908 VIW720908 VSS720908 WCO720908 WMK720908 WWG720908 Y786444 JU786444 TQ786444 ADM786444 ANI786444 AXE786444 BHA786444 BQW786444 CAS786444 CKO786444 CUK786444 DEG786444 DOC786444 DXY786444 EHU786444 ERQ786444 FBM786444 FLI786444 FVE786444 GFA786444 GOW786444 GYS786444 HIO786444 HSK786444 ICG786444 IMC786444 IVY786444 JFU786444 JPQ786444 JZM786444 KJI786444 KTE786444 LDA786444 LMW786444 LWS786444 MGO786444 MQK786444 NAG786444 NKC786444 NTY786444 ODU786444 ONQ786444 OXM786444 PHI786444 PRE786444 QBA786444 QKW786444 QUS786444 REO786444 ROK786444 RYG786444 SIC786444 SRY786444 TBU786444 TLQ786444 TVM786444 UFI786444 UPE786444 UZA786444 VIW786444 VSS786444 WCO786444 WMK786444 WWG786444 Y851980 JU851980 TQ851980 ADM851980 ANI851980 AXE851980 BHA851980 BQW851980 CAS851980 CKO851980 CUK851980 DEG851980 DOC851980 DXY851980 EHU851980 ERQ851980 FBM851980 FLI851980 FVE851980 GFA851980 GOW851980 GYS851980 HIO851980 HSK851980 ICG851980 IMC851980 IVY851980 JFU851980 JPQ851980 JZM851980 KJI851980 KTE851980 LDA851980 LMW851980 LWS851980 MGO851980 MQK851980 NAG851980 NKC851980 NTY851980 ODU851980 ONQ851980 OXM851980 PHI851980 PRE851980 QBA851980 QKW851980 QUS851980 REO851980 ROK851980 RYG851980 SIC851980 SRY851980 TBU851980 TLQ851980 TVM851980 UFI851980 UPE851980 UZA851980 VIW851980 VSS851980 WCO851980 WMK851980 WWG851980 Y917516 JU917516 TQ917516 ADM917516 ANI917516 AXE917516 BHA917516 BQW917516 CAS917516 CKO917516 CUK917516 DEG917516 DOC917516 DXY917516 EHU917516 ERQ917516 FBM917516 FLI917516 FVE917516 GFA917516 GOW917516 GYS917516 HIO917516 HSK917516 ICG917516 IMC917516 IVY917516 JFU917516 JPQ917516 JZM917516 KJI917516 KTE917516 LDA917516 LMW917516 LWS917516 MGO917516 MQK917516 NAG917516 NKC917516 NTY917516 ODU917516 ONQ917516 OXM917516 PHI917516 PRE917516 QBA917516 QKW917516 QUS917516 REO917516 ROK917516 RYG917516 SIC917516 SRY917516 TBU917516 TLQ917516 TVM917516 UFI917516 UPE917516 UZA917516 VIW917516 VSS917516 WCO917516 WMK917516 WWG917516 Y983052 JU983052 TQ983052 ADM983052 ANI983052 AXE983052 BHA983052 BQW983052 CAS983052 CKO983052 CUK983052 DEG983052 DOC983052 DXY983052 EHU983052 ERQ983052 FBM983052 FLI983052 FVE983052 GFA983052 GOW983052 GYS983052 HIO983052 HSK983052 ICG983052 IMC983052 IVY983052 JFU983052 JPQ983052 JZM983052 KJI983052 KTE983052 LDA983052 LMW983052 LWS983052 MGO983052 MQK983052 NAG983052 NKC983052 NTY983052 ODU983052 ONQ983052 OXM983052 PHI983052 PRE983052 QBA983052 QKW983052 QUS983052 REO983052 ROK983052 RYG983052 SIC983052 SRY983052 TBU983052 TLQ983052 TVM983052 UFI983052 UPE983052 UZA983052 VIW983052 VSS983052 WCO983052 WMK983052 WWG983052 M2 JI2 TE2 ADA2 AMW2 AWS2 BGO2 BQK2 CAG2 CKC2 CTY2 DDU2 DNQ2 DXM2 EHI2 ERE2 FBA2 FKW2 FUS2 GEO2 GOK2 GYG2 HIC2 HRY2 IBU2 ILQ2 IVM2 JFI2 JPE2 JZA2 KIW2 KSS2 LCO2 LMK2 LWG2 MGC2 MPY2 MZU2 NJQ2 NTM2 ODI2 ONE2 OXA2 PGW2 PQS2 QAO2 QKK2 QUG2 REC2 RNY2 RXU2 SHQ2 SRM2 TBI2 TLE2 TVA2 UEW2 UOS2 UYO2 VIK2 VSG2 WCC2 WLY2 WVU2 M65538 JI65538 TE65538 ADA65538 AMW65538 AWS65538 BGO65538 BQK65538 CAG65538 CKC65538 CTY65538 DDU65538 DNQ65538 DXM65538 EHI65538 ERE65538 FBA65538 FKW65538 FUS65538 GEO65538 GOK65538 GYG65538 HIC65538 HRY65538 IBU65538 ILQ65538 IVM65538 JFI65538 JPE65538 JZA65538 KIW65538 KSS65538 LCO65538 LMK65538 LWG65538 MGC65538 MPY65538 MZU65538 NJQ65538 NTM65538 ODI65538 ONE65538 OXA65538 PGW65538 PQS65538 QAO65538 QKK65538 QUG65538 REC65538 RNY65538 RXU65538 SHQ65538 SRM65538 TBI65538 TLE65538 TVA65538 UEW65538 UOS65538 UYO65538 VIK65538 VSG65538 WCC65538 WLY65538 WVU65538 M131074 JI131074 TE131074 ADA131074 AMW131074 AWS131074 BGO131074 BQK131074 CAG131074 CKC131074 CTY131074 DDU131074 DNQ131074 DXM131074 EHI131074 ERE131074 FBA131074 FKW131074 FUS131074 GEO131074 GOK131074 GYG131074 HIC131074 HRY131074 IBU131074 ILQ131074 IVM131074 JFI131074 JPE131074 JZA131074 KIW131074 KSS131074 LCO131074 LMK131074 LWG131074 MGC131074 MPY131074 MZU131074 NJQ131074 NTM131074 ODI131074 ONE131074 OXA131074 PGW131074 PQS131074 QAO131074 QKK131074 QUG131074 REC131074 RNY131074 RXU131074 SHQ131074 SRM131074 TBI131074 TLE131074 TVA131074 UEW131074 UOS131074 UYO131074 VIK131074 VSG131074 WCC131074 WLY131074 WVU131074 M196610 JI196610 TE196610 ADA196610 AMW196610 AWS196610 BGO196610 BQK196610 CAG196610 CKC196610 CTY196610 DDU196610 DNQ196610 DXM196610 EHI196610 ERE196610 FBA196610 FKW196610 FUS196610 GEO196610 GOK196610 GYG196610 HIC196610 HRY196610 IBU196610 ILQ196610 IVM196610 JFI196610 JPE196610 JZA196610 KIW196610 KSS196610 LCO196610 LMK196610 LWG196610 MGC196610 MPY196610 MZU196610 NJQ196610 NTM196610 ODI196610 ONE196610 OXA196610 PGW196610 PQS196610 QAO196610 QKK196610 QUG196610 REC196610 RNY196610 RXU196610 SHQ196610 SRM196610 TBI196610 TLE196610 TVA196610 UEW196610 UOS196610 UYO196610 VIK196610 VSG196610 WCC196610 WLY196610 WVU196610 M262146 JI262146 TE262146 ADA262146 AMW262146 AWS262146 BGO262146 BQK262146 CAG262146 CKC262146 CTY262146 DDU262146 DNQ262146 DXM262146 EHI262146 ERE262146 FBA262146 FKW262146 FUS262146 GEO262146 GOK262146 GYG262146 HIC262146 HRY262146 IBU262146 ILQ262146 IVM262146 JFI262146 JPE262146 JZA262146 KIW262146 KSS262146 LCO262146 LMK262146 LWG262146 MGC262146 MPY262146 MZU262146 NJQ262146 NTM262146 ODI262146 ONE262146 OXA262146 PGW262146 PQS262146 QAO262146 QKK262146 QUG262146 REC262146 RNY262146 RXU262146 SHQ262146 SRM262146 TBI262146 TLE262146 TVA262146 UEW262146 UOS262146 UYO262146 VIK262146 VSG262146 WCC262146 WLY262146 WVU262146 M327682 JI327682 TE327682 ADA327682 AMW327682 AWS327682 BGO327682 BQK327682 CAG327682 CKC327682 CTY327682 DDU327682 DNQ327682 DXM327682 EHI327682 ERE327682 FBA327682 FKW327682 FUS327682 GEO327682 GOK327682 GYG327682 HIC327682 HRY327682 IBU327682 ILQ327682 IVM327682 JFI327682 JPE327682 JZA327682 KIW327682 KSS327682 LCO327682 LMK327682 LWG327682 MGC327682 MPY327682 MZU327682 NJQ327682 NTM327682 ODI327682 ONE327682 OXA327682 PGW327682 PQS327682 QAO327682 QKK327682 QUG327682 REC327682 RNY327682 RXU327682 SHQ327682 SRM327682 TBI327682 TLE327682 TVA327682 UEW327682 UOS327682 UYO327682 VIK327682 VSG327682 WCC327682 WLY327682 WVU327682 M393218 JI393218 TE393218 ADA393218 AMW393218 AWS393218 BGO393218 BQK393218 CAG393218 CKC393218 CTY393218 DDU393218 DNQ393218 DXM393218 EHI393218 ERE393218 FBA393218 FKW393218 FUS393218 GEO393218 GOK393218 GYG393218 HIC393218 HRY393218 IBU393218 ILQ393218 IVM393218 JFI393218 JPE393218 JZA393218 KIW393218 KSS393218 LCO393218 LMK393218 LWG393218 MGC393218 MPY393218 MZU393218 NJQ393218 NTM393218 ODI393218 ONE393218 OXA393218 PGW393218 PQS393218 QAO393218 QKK393218 QUG393218 REC393218 RNY393218 RXU393218 SHQ393218 SRM393218 TBI393218 TLE393218 TVA393218 UEW393218 UOS393218 UYO393218 VIK393218 VSG393218 WCC393218 WLY393218 WVU393218 M458754 JI458754 TE458754 ADA458754 AMW458754 AWS458754 BGO458754 BQK458754 CAG458754 CKC458754 CTY458754 DDU458754 DNQ458754 DXM458754 EHI458754 ERE458754 FBA458754 FKW458754 FUS458754 GEO458754 GOK458754 GYG458754 HIC458754 HRY458754 IBU458754 ILQ458754 IVM458754 JFI458754 JPE458754 JZA458754 KIW458754 KSS458754 LCO458754 LMK458754 LWG458754 MGC458754 MPY458754 MZU458754 NJQ458754 NTM458754 ODI458754 ONE458754 OXA458754 PGW458754 PQS458754 QAO458754 QKK458754 QUG458754 REC458754 RNY458754 RXU458754 SHQ458754 SRM458754 TBI458754 TLE458754 TVA458754 UEW458754 UOS458754 UYO458754 VIK458754 VSG458754 WCC458754 WLY458754 WVU458754 M524290 JI524290 TE524290 ADA524290 AMW524290 AWS524290 BGO524290 BQK524290 CAG524290 CKC524290 CTY524290 DDU524290 DNQ524290 DXM524290 EHI524290 ERE524290 FBA524290 FKW524290 FUS524290 GEO524290 GOK524290 GYG524290 HIC524290 HRY524290 IBU524290 ILQ524290 IVM524290 JFI524290 JPE524290 JZA524290 KIW524290 KSS524290 LCO524290 LMK524290 LWG524290 MGC524290 MPY524290 MZU524290 NJQ524290 NTM524290 ODI524290 ONE524290 OXA524290 PGW524290 PQS524290 QAO524290 QKK524290 QUG524290 REC524290 RNY524290 RXU524290 SHQ524290 SRM524290 TBI524290 TLE524290 TVA524290 UEW524290 UOS524290 UYO524290 VIK524290 VSG524290 WCC524290 WLY524290 WVU524290 M589826 JI589826 TE589826 ADA589826 AMW589826 AWS589826 BGO589826 BQK589826 CAG589826 CKC589826 CTY589826 DDU589826 DNQ589826 DXM589826 EHI589826 ERE589826 FBA589826 FKW589826 FUS589826 GEO589826 GOK589826 GYG589826 HIC589826 HRY589826 IBU589826 ILQ589826 IVM589826 JFI589826 JPE589826 JZA589826 KIW589826 KSS589826 LCO589826 LMK589826 LWG589826 MGC589826 MPY589826 MZU589826 NJQ589826 NTM589826 ODI589826 ONE589826 OXA589826 PGW589826 PQS589826 QAO589826 QKK589826 QUG589826 REC589826 RNY589826 RXU589826 SHQ589826 SRM589826 TBI589826 TLE589826 TVA589826 UEW589826 UOS589826 UYO589826 VIK589826 VSG589826 WCC589826 WLY589826 WVU589826 M655362 JI655362 TE655362 ADA655362 AMW655362 AWS655362 BGO655362 BQK655362 CAG655362 CKC655362 CTY655362 DDU655362 DNQ655362 DXM655362 EHI655362 ERE655362 FBA655362 FKW655362 FUS655362 GEO655362 GOK655362 GYG655362 HIC655362 HRY655362 IBU655362 ILQ655362 IVM655362 JFI655362 JPE655362 JZA655362 KIW655362 KSS655362 LCO655362 LMK655362 LWG655362 MGC655362 MPY655362 MZU655362 NJQ655362 NTM655362 ODI655362 ONE655362 OXA655362 PGW655362 PQS655362 QAO655362 QKK655362 QUG655362 REC655362 RNY655362 RXU655362 SHQ655362 SRM655362 TBI655362 TLE655362 TVA655362 UEW655362 UOS655362 UYO655362 VIK655362 VSG655362 WCC655362 WLY655362 WVU655362 M720898 JI720898 TE720898 ADA720898 AMW720898 AWS720898 BGO720898 BQK720898 CAG720898 CKC720898 CTY720898 DDU720898 DNQ720898 DXM720898 EHI720898 ERE720898 FBA720898 FKW720898 FUS720898 GEO720898 GOK720898 GYG720898 HIC720898 HRY720898 IBU720898 ILQ720898 IVM720898 JFI720898 JPE720898 JZA720898 KIW720898 KSS720898 LCO720898 LMK720898 LWG720898 MGC720898 MPY720898 MZU720898 NJQ720898 NTM720898 ODI720898 ONE720898 OXA720898 PGW720898 PQS720898 QAO720898 QKK720898 QUG720898 REC720898 RNY720898 RXU720898 SHQ720898 SRM720898 TBI720898 TLE720898 TVA720898 UEW720898 UOS720898 UYO720898 VIK720898 VSG720898 WCC720898 WLY720898 WVU720898 M786434 JI786434 TE786434 ADA786434 AMW786434 AWS786434 BGO786434 BQK786434 CAG786434 CKC786434 CTY786434 DDU786434 DNQ786434 DXM786434 EHI786434 ERE786434 FBA786434 FKW786434 FUS786434 GEO786434 GOK786434 GYG786434 HIC786434 HRY786434 IBU786434 ILQ786434 IVM786434 JFI786434 JPE786434 JZA786434 KIW786434 KSS786434 LCO786434 LMK786434 LWG786434 MGC786434 MPY786434 MZU786434 NJQ786434 NTM786434 ODI786434 ONE786434 OXA786434 PGW786434 PQS786434 QAO786434 QKK786434 QUG786434 REC786434 RNY786434 RXU786434 SHQ786434 SRM786434 TBI786434 TLE786434 TVA786434 UEW786434 UOS786434 UYO786434 VIK786434 VSG786434 WCC786434 WLY786434 WVU786434 M851970 JI851970 TE851970 ADA851970 AMW851970 AWS851970 BGO851970 BQK851970 CAG851970 CKC851970 CTY851970 DDU851970 DNQ851970 DXM851970 EHI851970 ERE851970 FBA851970 FKW851970 FUS851970 GEO851970 GOK851970 GYG851970 HIC851970 HRY851970 IBU851970 ILQ851970 IVM851970 JFI851970 JPE851970 JZA851970 KIW851970 KSS851970 LCO851970 LMK851970 LWG851970 MGC851970 MPY851970 MZU851970 NJQ851970 NTM851970 ODI851970 ONE851970 OXA851970 PGW851970 PQS851970 QAO851970 QKK851970 QUG851970 REC851970 RNY851970 RXU851970 SHQ851970 SRM851970 TBI851970 TLE851970 TVA851970 UEW851970 UOS851970 UYO851970 VIK851970 VSG851970 WCC851970 WLY851970 WVU851970 M917506 JI917506 TE917506 ADA917506 AMW917506 AWS917506 BGO917506 BQK917506 CAG917506 CKC917506 CTY917506 DDU917506 DNQ917506 DXM917506 EHI917506 ERE917506 FBA917506 FKW917506 FUS917506 GEO917506 GOK917506 GYG917506 HIC917506 HRY917506 IBU917506 ILQ917506 IVM917506 JFI917506 JPE917506 JZA917506 KIW917506 KSS917506 LCO917506 LMK917506 LWG917506 MGC917506 MPY917506 MZU917506 NJQ917506 NTM917506 ODI917506 ONE917506 OXA917506 PGW917506 PQS917506 QAO917506 QKK917506 QUG917506 REC917506 RNY917506 RXU917506 SHQ917506 SRM917506 TBI917506 TLE917506 TVA917506 UEW917506 UOS917506 UYO917506 VIK917506 VSG917506 WCC917506 WLY917506 WVU917506 M983042 JI983042 TE983042 ADA983042 AMW983042 AWS983042 BGO983042 BQK983042 CAG983042 CKC983042 CTY983042 DDU983042 DNQ983042 DXM983042 EHI983042 ERE983042 FBA983042 FKW983042 FUS983042 GEO983042 GOK983042 GYG983042 HIC983042 HRY983042 IBU983042 ILQ983042 IVM983042 JFI983042 JPE983042 JZA983042 KIW983042 KSS983042 LCO983042 LMK983042 LWG983042 MGC983042 MPY983042 MZU983042 NJQ983042 NTM983042 ODI983042 ONE983042 OXA983042 PGW983042 PQS983042 QAO983042 QKK983042 QUG983042 REC983042 RNY983042 RXU983042 SHQ983042 SRM983042 TBI983042 TLE983042 TVA983042 UEW983042 UOS983042 UYO983042 VIK983042 VSG983042 WCC983042 WLY983042 WVU983042 U12 JQ12 TM12 ADI12 ANE12 AXA12 BGW12 BQS12 CAO12 CKK12 CUG12 DEC12 DNY12 DXU12 EHQ12 ERM12 FBI12 FLE12 FVA12 GEW12 GOS12 GYO12 HIK12 HSG12 ICC12 ILY12 IVU12 JFQ12 JPM12 JZI12 KJE12 KTA12 LCW12 LMS12 LWO12 MGK12 MQG12 NAC12 NJY12 NTU12 ODQ12 ONM12 OXI12 PHE12 PRA12 QAW12 QKS12 QUO12 REK12 ROG12 RYC12 SHY12 SRU12 TBQ12 TLM12 TVI12 UFE12 UPA12 UYW12 VIS12 VSO12 WCK12 WMG12 WWC12 U65548 JQ65548 TM65548 ADI65548 ANE65548 AXA65548 BGW65548 BQS65548 CAO65548 CKK65548 CUG65548 DEC65548 DNY65548 DXU65548 EHQ65548 ERM65548 FBI65548 FLE65548 FVA65548 GEW65548 GOS65548 GYO65548 HIK65548 HSG65548 ICC65548 ILY65548 IVU65548 JFQ65548 JPM65548 JZI65548 KJE65548 KTA65548 LCW65548 LMS65548 LWO65548 MGK65548 MQG65548 NAC65548 NJY65548 NTU65548 ODQ65548 ONM65548 OXI65548 PHE65548 PRA65548 QAW65548 QKS65548 QUO65548 REK65548 ROG65548 RYC65548 SHY65548 SRU65548 TBQ65548 TLM65548 TVI65548 UFE65548 UPA65548 UYW65548 VIS65548 VSO65548 WCK65548 WMG65548 WWC65548 U131084 JQ131084 TM131084 ADI131084 ANE131084 AXA131084 BGW131084 BQS131084 CAO131084 CKK131084 CUG131084 DEC131084 DNY131084 DXU131084 EHQ131084 ERM131084 FBI131084 FLE131084 FVA131084 GEW131084 GOS131084 GYO131084 HIK131084 HSG131084 ICC131084 ILY131084 IVU131084 JFQ131084 JPM131084 JZI131084 KJE131084 KTA131084 LCW131084 LMS131084 LWO131084 MGK131084 MQG131084 NAC131084 NJY131084 NTU131084 ODQ131084 ONM131084 OXI131084 PHE131084 PRA131084 QAW131084 QKS131084 QUO131084 REK131084 ROG131084 RYC131084 SHY131084 SRU131084 TBQ131084 TLM131084 TVI131084 UFE131084 UPA131084 UYW131084 VIS131084 VSO131084 WCK131084 WMG131084 WWC131084 U196620 JQ196620 TM196620 ADI196620 ANE196620 AXA196620 BGW196620 BQS196620 CAO196620 CKK196620 CUG196620 DEC196620 DNY196620 DXU196620 EHQ196620 ERM196620 FBI196620 FLE196620 FVA196620 GEW196620 GOS196620 GYO196620 HIK196620 HSG196620 ICC196620 ILY196620 IVU196620 JFQ196620 JPM196620 JZI196620 KJE196620 KTA196620 LCW196620 LMS196620 LWO196620 MGK196620 MQG196620 NAC196620 NJY196620 NTU196620 ODQ196620 ONM196620 OXI196620 PHE196620 PRA196620 QAW196620 QKS196620 QUO196620 REK196620 ROG196620 RYC196620 SHY196620 SRU196620 TBQ196620 TLM196620 TVI196620 UFE196620 UPA196620 UYW196620 VIS196620 VSO196620 WCK196620 WMG196620 WWC196620 U262156 JQ262156 TM262156 ADI262156 ANE262156 AXA262156 BGW262156 BQS262156 CAO262156 CKK262156 CUG262156 DEC262156 DNY262156 DXU262156 EHQ262156 ERM262156 FBI262156 FLE262156 FVA262156 GEW262156 GOS262156 GYO262156 HIK262156 HSG262156 ICC262156 ILY262156 IVU262156 JFQ262156 JPM262156 JZI262156 KJE262156 KTA262156 LCW262156 LMS262156 LWO262156 MGK262156 MQG262156 NAC262156 NJY262156 NTU262156 ODQ262156 ONM262156 OXI262156 PHE262156 PRA262156 QAW262156 QKS262156 QUO262156 REK262156 ROG262156 RYC262156 SHY262156 SRU262156 TBQ262156 TLM262156 TVI262156 UFE262156 UPA262156 UYW262156 VIS262156 VSO262156 WCK262156 WMG262156 WWC262156 U327692 JQ327692 TM327692 ADI327692 ANE327692 AXA327692 BGW327692 BQS327692 CAO327692 CKK327692 CUG327692 DEC327692 DNY327692 DXU327692 EHQ327692 ERM327692 FBI327692 FLE327692 FVA327692 GEW327692 GOS327692 GYO327692 HIK327692 HSG327692 ICC327692 ILY327692 IVU327692 JFQ327692 JPM327692 JZI327692 KJE327692 KTA327692 LCW327692 LMS327692 LWO327692 MGK327692 MQG327692 NAC327692 NJY327692 NTU327692 ODQ327692 ONM327692 OXI327692 PHE327692 PRA327692 QAW327692 QKS327692 QUO327692 REK327692 ROG327692 RYC327692 SHY327692 SRU327692 TBQ327692 TLM327692 TVI327692 UFE327692 UPA327692 UYW327692 VIS327692 VSO327692 WCK327692 WMG327692 WWC327692 U393228 JQ393228 TM393228 ADI393228 ANE393228 AXA393228 BGW393228 BQS393228 CAO393228 CKK393228 CUG393228 DEC393228 DNY393228 DXU393228 EHQ393228 ERM393228 FBI393228 FLE393228 FVA393228 GEW393228 GOS393228 GYO393228 HIK393228 HSG393228 ICC393228 ILY393228 IVU393228 JFQ393228 JPM393228 JZI393228 KJE393228 KTA393228 LCW393228 LMS393228 LWO393228 MGK393228 MQG393228 NAC393228 NJY393228 NTU393228 ODQ393228 ONM393228 OXI393228 PHE393228 PRA393228 QAW393228 QKS393228 QUO393228 REK393228 ROG393228 RYC393228 SHY393228 SRU393228 TBQ393228 TLM393228 TVI393228 UFE393228 UPA393228 UYW393228 VIS393228 VSO393228 WCK393228 WMG393228 WWC393228 U458764 JQ458764 TM458764 ADI458764 ANE458764 AXA458764 BGW458764 BQS458764 CAO458764 CKK458764 CUG458764 DEC458764 DNY458764 DXU458764 EHQ458764 ERM458764 FBI458764 FLE458764 FVA458764 GEW458764 GOS458764 GYO458764 HIK458764 HSG458764 ICC458764 ILY458764 IVU458764 JFQ458764 JPM458764 JZI458764 KJE458764 KTA458764 LCW458764 LMS458764 LWO458764 MGK458764 MQG458764 NAC458764 NJY458764 NTU458764 ODQ458764 ONM458764 OXI458764 PHE458764 PRA458764 QAW458764 QKS458764 QUO458764 REK458764 ROG458764 RYC458764 SHY458764 SRU458764 TBQ458764 TLM458764 TVI458764 UFE458764 UPA458764 UYW458764 VIS458764 VSO458764 WCK458764 WMG458764 WWC458764 U524300 JQ524300 TM524300 ADI524300 ANE524300 AXA524300 BGW524300 BQS524300 CAO524300 CKK524300 CUG524300 DEC524300 DNY524300 DXU524300 EHQ524300 ERM524300 FBI524300 FLE524300 FVA524300 GEW524300 GOS524300 GYO524300 HIK524300 HSG524300 ICC524300 ILY524300 IVU524300 JFQ524300 JPM524300 JZI524300 KJE524300 KTA524300 LCW524300 LMS524300 LWO524300 MGK524300 MQG524300 NAC524300 NJY524300 NTU524300 ODQ524300 ONM524300 OXI524300 PHE524300 PRA524300 QAW524300 QKS524300 QUO524300 REK524300 ROG524300 RYC524300 SHY524300 SRU524300 TBQ524300 TLM524300 TVI524300 UFE524300 UPA524300 UYW524300 VIS524300 VSO524300 WCK524300 WMG524300 WWC524300 U589836 JQ589836 TM589836 ADI589836 ANE589836 AXA589836 BGW589836 BQS589836 CAO589836 CKK589836 CUG589836 DEC589836 DNY589836 DXU589836 EHQ589836 ERM589836 FBI589836 FLE589836 FVA589836 GEW589836 GOS589836 GYO589836 HIK589836 HSG589836 ICC589836 ILY589836 IVU589836 JFQ589836 JPM589836 JZI589836 KJE589836 KTA589836 LCW589836 LMS589836 LWO589836 MGK589836 MQG589836 NAC589836 NJY589836 NTU589836 ODQ589836 ONM589836 OXI589836 PHE589836 PRA589836 QAW589836 QKS589836 QUO589836 REK589836 ROG589836 RYC589836 SHY589836 SRU589836 TBQ589836 TLM589836 TVI589836 UFE589836 UPA589836 UYW589836 VIS589836 VSO589836 WCK589836 WMG589836 WWC589836 U655372 JQ655372 TM655372 ADI655372 ANE655372 AXA655372 BGW655372 BQS655372 CAO655372 CKK655372 CUG655372 DEC655372 DNY655372 DXU655372 EHQ655372 ERM655372 FBI655372 FLE655372 FVA655372 GEW655372 GOS655372 GYO655372 HIK655372 HSG655372 ICC655372 ILY655372 IVU655372 JFQ655372 JPM655372 JZI655372 KJE655372 KTA655372 LCW655372 LMS655372 LWO655372 MGK655372 MQG655372 NAC655372 NJY655372 NTU655372 ODQ655372 ONM655372 OXI655372 PHE655372 PRA655372 QAW655372 QKS655372 QUO655372 REK655372 ROG655372 RYC655372 SHY655372 SRU655372 TBQ655372 TLM655372 TVI655372 UFE655372 UPA655372 UYW655372 VIS655372 VSO655372 WCK655372 WMG655372 WWC655372 U720908 JQ720908 TM720908 ADI720908 ANE720908 AXA720908 BGW720908 BQS720908 CAO720908 CKK720908 CUG720908 DEC720908 DNY720908 DXU720908 EHQ720908 ERM720908 FBI720908 FLE720908 FVA720908 GEW720908 GOS720908 GYO720908 HIK720908 HSG720908 ICC720908 ILY720908 IVU720908 JFQ720908 JPM720908 JZI720908 KJE720908 KTA720908 LCW720908 LMS720908 LWO720908 MGK720908 MQG720908 NAC720908 NJY720908 NTU720908 ODQ720908 ONM720908 OXI720908 PHE720908 PRA720908 QAW720908 QKS720908 QUO720908 REK720908 ROG720908 RYC720908 SHY720908 SRU720908 TBQ720908 TLM720908 TVI720908 UFE720908 UPA720908 UYW720908 VIS720908 VSO720908 WCK720908 WMG720908 WWC720908 U786444 JQ786444 TM786444 ADI786444 ANE786444 AXA786444 BGW786444 BQS786444 CAO786444 CKK786444 CUG786444 DEC786444 DNY786444 DXU786444 EHQ786444 ERM786444 FBI786444 FLE786444 FVA786444 GEW786444 GOS786444 GYO786444 HIK786444 HSG786444 ICC786444 ILY786444 IVU786444 JFQ786444 JPM786444 JZI786444 KJE786444 KTA786444 LCW786444 LMS786444 LWO786444 MGK786444 MQG786444 NAC786444 NJY786444 NTU786444 ODQ786444 ONM786444 OXI786444 PHE786444 PRA786444 QAW786444 QKS786444 QUO786444 REK786444 ROG786444 RYC786444 SHY786444 SRU786444 TBQ786444 TLM786444 TVI786444 UFE786444 UPA786444 UYW786444 VIS786444 VSO786444 WCK786444 WMG786444 WWC786444 U851980 JQ851980 TM851980 ADI851980 ANE851980 AXA851980 BGW851980 BQS851980 CAO851980 CKK851980 CUG851980 DEC851980 DNY851980 DXU851980 EHQ851980 ERM851980 FBI851980 FLE851980 FVA851980 GEW851980 GOS851980 GYO851980 HIK851980 HSG851980 ICC851980 ILY851980 IVU851980 JFQ851980 JPM851980 JZI851980 KJE851980 KTA851980 LCW851980 LMS851980 LWO851980 MGK851980 MQG851980 NAC851980 NJY851980 NTU851980 ODQ851980 ONM851980 OXI851980 PHE851980 PRA851980 QAW851980 QKS851980 QUO851980 REK851980 ROG851980 RYC851980 SHY851980 SRU851980 TBQ851980 TLM851980 TVI851980 UFE851980 UPA851980 UYW851980 VIS851980 VSO851980 WCK851980 WMG851980 WWC851980 U917516 JQ917516 TM917516 ADI917516 ANE917516 AXA917516 BGW917516 BQS917516 CAO917516 CKK917516 CUG917516 DEC917516 DNY917516 DXU917516 EHQ917516 ERM917516 FBI917516 FLE917516 FVA917516 GEW917516 GOS917516 GYO917516 HIK917516 HSG917516 ICC917516 ILY917516 IVU917516 JFQ917516 JPM917516 JZI917516 KJE917516 KTA917516 LCW917516 LMS917516 LWO917516 MGK917516 MQG917516 NAC917516 NJY917516 NTU917516 ODQ917516 ONM917516 OXI917516 PHE917516 PRA917516 QAW917516 QKS917516 QUO917516 REK917516 ROG917516 RYC917516 SHY917516 SRU917516 TBQ917516 TLM917516 TVI917516 UFE917516 UPA917516 UYW917516 VIS917516 VSO917516 WCK917516 WMG917516 WWC917516 U983052 JQ983052 TM983052 ADI983052 ANE983052 AXA983052 BGW983052 BQS983052 CAO983052 CKK983052 CUG983052 DEC983052 DNY983052 DXU983052 EHQ983052 ERM983052 FBI983052 FLE983052 FVA983052 GEW983052 GOS983052 GYO983052 HIK983052 HSG983052 ICC983052 ILY983052 IVU983052 JFQ983052 JPM983052 JZI983052 KJE983052 KTA983052 LCW983052 LMS983052 LWO983052 MGK983052 MQG983052 NAC983052 NJY983052 NTU983052 ODQ983052 ONM983052 OXI983052 PHE983052 PRA983052 QAW983052 QKS983052 QUO983052 REK983052 ROG983052 RYC983052 SHY983052 SRU983052 TBQ983052 TLM983052 TVI983052 UFE983052 UPA983052 UYW983052 VIS983052 VSO983052 WCK983052 WMG983052 WWC983052 U2 JQ2 TM2 ADI2 ANE2 AXA2 BGW2 BQS2 CAO2 CKK2 CUG2 DEC2 DNY2 DXU2 EHQ2 ERM2 FBI2 FLE2 FVA2 GEW2 GOS2 GYO2 HIK2 HSG2 ICC2 ILY2 IVU2 JFQ2 JPM2 JZI2 KJE2 KTA2 LCW2 LMS2 LWO2 MGK2 MQG2 NAC2 NJY2 NTU2 ODQ2 ONM2 OXI2 PHE2 PRA2 QAW2 QKS2 QUO2 REK2 ROG2 RYC2 SHY2 SRU2 TBQ2 TLM2 TVI2 UFE2 UPA2 UYW2 VIS2 VSO2 WCK2 WMG2 WWC2 U65538 JQ65538 TM65538 ADI65538 ANE65538 AXA65538 BGW65538 BQS65538 CAO65538 CKK65538 CUG65538 DEC65538 DNY65538 DXU65538 EHQ65538 ERM65538 FBI65538 FLE65538 FVA65538 GEW65538 GOS65538 GYO65538 HIK65538 HSG65538 ICC65538 ILY65538 IVU65538 JFQ65538 JPM65538 JZI65538 KJE65538 KTA65538 LCW65538 LMS65538 LWO65538 MGK65538 MQG65538 NAC65538 NJY65538 NTU65538 ODQ65538 ONM65538 OXI65538 PHE65538 PRA65538 QAW65538 QKS65538 QUO65538 REK65538 ROG65538 RYC65538 SHY65538 SRU65538 TBQ65538 TLM65538 TVI65538 UFE65538 UPA65538 UYW65538 VIS65538 VSO65538 WCK65538 WMG65538 WWC65538 U131074 JQ131074 TM131074 ADI131074 ANE131074 AXA131074 BGW131074 BQS131074 CAO131074 CKK131074 CUG131074 DEC131074 DNY131074 DXU131074 EHQ131074 ERM131074 FBI131074 FLE131074 FVA131074 GEW131074 GOS131074 GYO131074 HIK131074 HSG131074 ICC131074 ILY131074 IVU131074 JFQ131074 JPM131074 JZI131074 KJE131074 KTA131074 LCW131074 LMS131074 LWO131074 MGK131074 MQG131074 NAC131074 NJY131074 NTU131074 ODQ131074 ONM131074 OXI131074 PHE131074 PRA131074 QAW131074 QKS131074 QUO131074 REK131074 ROG131074 RYC131074 SHY131074 SRU131074 TBQ131074 TLM131074 TVI131074 UFE131074 UPA131074 UYW131074 VIS131074 VSO131074 WCK131074 WMG131074 WWC131074 U196610 JQ196610 TM196610 ADI196610 ANE196610 AXA196610 BGW196610 BQS196610 CAO196610 CKK196610 CUG196610 DEC196610 DNY196610 DXU196610 EHQ196610 ERM196610 FBI196610 FLE196610 FVA196610 GEW196610 GOS196610 GYO196610 HIK196610 HSG196610 ICC196610 ILY196610 IVU196610 JFQ196610 JPM196610 JZI196610 KJE196610 KTA196610 LCW196610 LMS196610 LWO196610 MGK196610 MQG196610 NAC196610 NJY196610 NTU196610 ODQ196610 ONM196610 OXI196610 PHE196610 PRA196610 QAW196610 QKS196610 QUO196610 REK196610 ROG196610 RYC196610 SHY196610 SRU196610 TBQ196610 TLM196610 TVI196610 UFE196610 UPA196610 UYW196610 VIS196610 VSO196610 WCK196610 WMG196610 WWC196610 U262146 JQ262146 TM262146 ADI262146 ANE262146 AXA262146 BGW262146 BQS262146 CAO262146 CKK262146 CUG262146 DEC262146 DNY262146 DXU262146 EHQ262146 ERM262146 FBI262146 FLE262146 FVA262146 GEW262146 GOS262146 GYO262146 HIK262146 HSG262146 ICC262146 ILY262146 IVU262146 JFQ262146 JPM262146 JZI262146 KJE262146 KTA262146 LCW262146 LMS262146 LWO262146 MGK262146 MQG262146 NAC262146 NJY262146 NTU262146 ODQ262146 ONM262146 OXI262146 PHE262146 PRA262146 QAW262146 QKS262146 QUO262146 REK262146 ROG262146 RYC262146 SHY262146 SRU262146 TBQ262146 TLM262146 TVI262146 UFE262146 UPA262146 UYW262146 VIS262146 VSO262146 WCK262146 WMG262146 WWC262146 U327682 JQ327682 TM327682 ADI327682 ANE327682 AXA327682 BGW327682 BQS327682 CAO327682 CKK327682 CUG327682 DEC327682 DNY327682 DXU327682 EHQ327682 ERM327682 FBI327682 FLE327682 FVA327682 GEW327682 GOS327682 GYO327682 HIK327682 HSG327682 ICC327682 ILY327682 IVU327682 JFQ327682 JPM327682 JZI327682 KJE327682 KTA327682 LCW327682 LMS327682 LWO327682 MGK327682 MQG327682 NAC327682 NJY327682 NTU327682 ODQ327682 ONM327682 OXI327682 PHE327682 PRA327682 QAW327682 QKS327682 QUO327682 REK327682 ROG327682 RYC327682 SHY327682 SRU327682 TBQ327682 TLM327682 TVI327682 UFE327682 UPA327682 UYW327682 VIS327682 VSO327682 WCK327682 WMG327682 WWC327682 U393218 JQ393218 TM393218 ADI393218 ANE393218 AXA393218 BGW393218 BQS393218 CAO393218 CKK393218 CUG393218 DEC393218 DNY393218 DXU393218 EHQ393218 ERM393218 FBI393218 FLE393218 FVA393218 GEW393218 GOS393218 GYO393218 HIK393218 HSG393218 ICC393218 ILY393218 IVU393218 JFQ393218 JPM393218 JZI393218 KJE393218 KTA393218 LCW393218 LMS393218 LWO393218 MGK393218 MQG393218 NAC393218 NJY393218 NTU393218 ODQ393218 ONM393218 OXI393218 PHE393218 PRA393218 QAW393218 QKS393218 QUO393218 REK393218 ROG393218 RYC393218 SHY393218 SRU393218 TBQ393218 TLM393218 TVI393218 UFE393218 UPA393218 UYW393218 VIS393218 VSO393218 WCK393218 WMG393218 WWC393218 U458754 JQ458754 TM458754 ADI458754 ANE458754 AXA458754 BGW458754 BQS458754 CAO458754 CKK458754 CUG458754 DEC458754 DNY458754 DXU458754 EHQ458754 ERM458754 FBI458754 FLE458754 FVA458754 GEW458754 GOS458754 GYO458754 HIK458754 HSG458754 ICC458754 ILY458754 IVU458754 JFQ458754 JPM458754 JZI458754 KJE458754 KTA458754 LCW458754 LMS458754 LWO458754 MGK458754 MQG458754 NAC458754 NJY458754 NTU458754 ODQ458754 ONM458754 OXI458754 PHE458754 PRA458754 QAW458754 QKS458754 QUO458754 REK458754 ROG458754 RYC458754 SHY458754 SRU458754 TBQ458754 TLM458754 TVI458754 UFE458754 UPA458754 UYW458754 VIS458754 VSO458754 WCK458754 WMG458754 WWC458754 U524290 JQ524290 TM524290 ADI524290 ANE524290 AXA524290 BGW524290 BQS524290 CAO524290 CKK524290 CUG524290 DEC524290 DNY524290 DXU524290 EHQ524290 ERM524290 FBI524290 FLE524290 FVA524290 GEW524290 GOS524290 GYO524290 HIK524290 HSG524290 ICC524290 ILY524290 IVU524290 JFQ524290 JPM524290 JZI524290 KJE524290 KTA524290 LCW524290 LMS524290 LWO524290 MGK524290 MQG524290 NAC524290 NJY524290 NTU524290 ODQ524290 ONM524290 OXI524290 PHE524290 PRA524290 QAW524290 QKS524290 QUO524290 REK524290 ROG524290 RYC524290 SHY524290 SRU524290 TBQ524290 TLM524290 TVI524290 UFE524290 UPA524290 UYW524290 VIS524290 VSO524290 WCK524290 WMG524290 WWC524290 U589826 JQ589826 TM589826 ADI589826 ANE589826 AXA589826 BGW589826 BQS589826 CAO589826 CKK589826 CUG589826 DEC589826 DNY589826 DXU589826 EHQ589826 ERM589826 FBI589826 FLE589826 FVA589826 GEW589826 GOS589826 GYO589826 HIK589826 HSG589826 ICC589826 ILY589826 IVU589826 JFQ589826 JPM589826 JZI589826 KJE589826 KTA589826 LCW589826 LMS589826 LWO589826 MGK589826 MQG589826 NAC589826 NJY589826 NTU589826 ODQ589826 ONM589826 OXI589826 PHE589826 PRA589826 QAW589826 QKS589826 QUO589826 REK589826 ROG589826 RYC589826 SHY589826 SRU589826 TBQ589826 TLM589826 TVI589826 UFE589826 UPA589826 UYW589826 VIS589826 VSO589826 WCK589826 WMG589826 WWC589826 U655362 JQ655362 TM655362 ADI655362 ANE655362 AXA655362 BGW655362 BQS655362 CAO655362 CKK655362 CUG655362 DEC655362 DNY655362 DXU655362 EHQ655362 ERM655362 FBI655362 FLE655362 FVA655362 GEW655362 GOS655362 GYO655362 HIK655362 HSG655362 ICC655362 ILY655362 IVU655362 JFQ655362 JPM655362 JZI655362 KJE655362 KTA655362 LCW655362 LMS655362 LWO655362 MGK655362 MQG655362 NAC655362 NJY655362 NTU655362 ODQ655362 ONM655362 OXI655362 PHE655362 PRA655362 QAW655362 QKS655362 QUO655362 REK655362 ROG655362 RYC655362 SHY655362 SRU655362 TBQ655362 TLM655362 TVI655362 UFE655362 UPA655362 UYW655362 VIS655362 VSO655362 WCK655362 WMG655362 WWC655362 U720898 JQ720898 TM720898 ADI720898 ANE720898 AXA720898 BGW720898 BQS720898 CAO720898 CKK720898 CUG720898 DEC720898 DNY720898 DXU720898 EHQ720898 ERM720898 FBI720898 FLE720898 FVA720898 GEW720898 GOS720898 GYO720898 HIK720898 HSG720898 ICC720898 ILY720898 IVU720898 JFQ720898 JPM720898 JZI720898 KJE720898 KTA720898 LCW720898 LMS720898 LWO720898 MGK720898 MQG720898 NAC720898 NJY720898 NTU720898 ODQ720898 ONM720898 OXI720898 PHE720898 PRA720898 QAW720898 QKS720898 QUO720898 REK720898 ROG720898 RYC720898 SHY720898 SRU720898 TBQ720898 TLM720898 TVI720898 UFE720898 UPA720898 UYW720898 VIS720898 VSO720898 WCK720898 WMG720898 WWC720898 U786434 JQ786434 TM786434 ADI786434 ANE786434 AXA786434 BGW786434 BQS786434 CAO786434 CKK786434 CUG786434 DEC786434 DNY786434 DXU786434 EHQ786434 ERM786434 FBI786434 FLE786434 FVA786434 GEW786434 GOS786434 GYO786434 HIK786434 HSG786434 ICC786434 ILY786434 IVU786434 JFQ786434 JPM786434 JZI786434 KJE786434 KTA786434 LCW786434 LMS786434 LWO786434 MGK786434 MQG786434 NAC786434 NJY786434 NTU786434 ODQ786434 ONM786434 OXI786434 PHE786434 PRA786434 QAW786434 QKS786434 QUO786434 REK786434 ROG786434 RYC786434 SHY786434 SRU786434 TBQ786434 TLM786434 TVI786434 UFE786434 UPA786434 UYW786434 VIS786434 VSO786434 WCK786434 WMG786434 WWC786434 U851970 JQ851970 TM851970 ADI851970 ANE851970 AXA851970 BGW851970 BQS851970 CAO851970 CKK851970 CUG851970 DEC851970 DNY851970 DXU851970 EHQ851970 ERM851970 FBI851970 FLE851970 FVA851970 GEW851970 GOS851970 GYO851970 HIK851970 HSG851970 ICC851970 ILY851970 IVU851970 JFQ851970 JPM851970 JZI851970 KJE851970 KTA851970 LCW851970 LMS851970 LWO851970 MGK851970 MQG851970 NAC851970 NJY851970 NTU851970 ODQ851970 ONM851970 OXI851970 PHE851970 PRA851970 QAW851970 QKS851970 QUO851970 REK851970 ROG851970 RYC851970 SHY851970 SRU851970 TBQ851970 TLM851970 TVI851970 UFE851970 UPA851970 UYW851970 VIS851970 VSO851970 WCK851970 WMG851970 WWC851970 U917506 JQ917506 TM917506 ADI917506 ANE917506 AXA917506 BGW917506 BQS917506 CAO917506 CKK917506 CUG917506 DEC917506 DNY917506 DXU917506 EHQ917506 ERM917506 FBI917506 FLE917506 FVA917506 GEW917506 GOS917506 GYO917506 HIK917506 HSG917506 ICC917506 ILY917506 IVU917506 JFQ917506 JPM917506 JZI917506 KJE917506 KTA917506 LCW917506 LMS917506 LWO917506 MGK917506 MQG917506 NAC917506 NJY917506 NTU917506 ODQ917506 ONM917506 OXI917506 PHE917506 PRA917506 QAW917506 QKS917506 QUO917506 REK917506 ROG917506 RYC917506 SHY917506 SRU917506 TBQ917506 TLM917506 TVI917506 UFE917506 UPA917506 UYW917506 VIS917506 VSO917506 WCK917506 WMG917506 WWC917506 U983042 JQ983042 TM983042 ADI983042 ANE983042 AXA983042 BGW983042 BQS983042 CAO983042 CKK983042 CUG983042 DEC983042 DNY983042 DXU983042 EHQ983042 ERM983042 FBI983042 FLE983042 FVA983042 GEW983042 GOS983042 GYO983042 HIK983042 HSG983042 ICC983042 ILY983042 IVU983042 JFQ983042 JPM983042 JZI983042 KJE983042 KTA983042 LCW983042 LMS983042 LWO983042 MGK983042 MQG983042 NAC983042 NJY983042 NTU983042 ODQ983042 ONM983042 OXI983042 PHE983042 PRA983042 QAW983042 QKS983042 QUO983042 REK983042 ROG983042 RYC983042 SHY983042 SRU983042 TBQ983042 TLM983042 TVI983042 UFE983042 UPA983042 UYW983042 VIS983042 VSO983042 WCK983042 WMG983042 WWC983042 Y2 JU2 TQ2 ADM2 ANI2 AXE2 BHA2 BQW2 CAS2 CKO2 CUK2 DEG2 DOC2 DXY2 EHU2 ERQ2 FBM2 FLI2 FVE2 GFA2 GOW2 GYS2 HIO2 HSK2 ICG2 IMC2 IVY2 JFU2 JPQ2 JZM2 KJI2 KTE2 LDA2 LMW2 LWS2 MGO2 MQK2 NAG2 NKC2 NTY2 ODU2 ONQ2 OXM2 PHI2 PRE2 QBA2 QKW2 QUS2 REO2 ROK2 RYG2 SIC2 SRY2 TBU2 TLQ2 TVM2 UFI2 UPE2 UZA2 VIW2 VSS2 WCO2 WMK2 WWG2 Y65538 JU65538 TQ65538 ADM65538 ANI65538 AXE65538 BHA65538 BQW65538 CAS65538 CKO65538 CUK65538 DEG65538 DOC65538 DXY65538 EHU65538 ERQ65538 FBM65538 FLI65538 FVE65538 GFA65538 GOW65538 GYS65538 HIO65538 HSK65538 ICG65538 IMC65538 IVY65538 JFU65538 JPQ65538 JZM65538 KJI65538 KTE65538 LDA65538 LMW65538 LWS65538 MGO65538 MQK65538 NAG65538 NKC65538 NTY65538 ODU65538 ONQ65538 OXM65538 PHI65538 PRE65538 QBA65538 QKW65538 QUS65538 REO65538 ROK65538 RYG65538 SIC65538 SRY65538 TBU65538 TLQ65538 TVM65538 UFI65538 UPE65538 UZA65538 VIW65538 VSS65538 WCO65538 WMK65538 WWG65538 Y131074 JU131074 TQ131074 ADM131074 ANI131074 AXE131074 BHA131074 BQW131074 CAS131074 CKO131074 CUK131074 DEG131074 DOC131074 DXY131074 EHU131074 ERQ131074 FBM131074 FLI131074 FVE131074 GFA131074 GOW131074 GYS131074 HIO131074 HSK131074 ICG131074 IMC131074 IVY131074 JFU131074 JPQ131074 JZM131074 KJI131074 KTE131074 LDA131074 LMW131074 LWS131074 MGO131074 MQK131074 NAG131074 NKC131074 NTY131074 ODU131074 ONQ131074 OXM131074 PHI131074 PRE131074 QBA131074 QKW131074 QUS131074 REO131074 ROK131074 RYG131074 SIC131074 SRY131074 TBU131074 TLQ131074 TVM131074 UFI131074 UPE131074 UZA131074 VIW131074 VSS131074 WCO131074 WMK131074 WWG131074 Y196610 JU196610 TQ196610 ADM196610 ANI196610 AXE196610 BHA196610 BQW196610 CAS196610 CKO196610 CUK196610 DEG196610 DOC196610 DXY196610 EHU196610 ERQ196610 FBM196610 FLI196610 FVE196610 GFA196610 GOW196610 GYS196610 HIO196610 HSK196610 ICG196610 IMC196610 IVY196610 JFU196610 JPQ196610 JZM196610 KJI196610 KTE196610 LDA196610 LMW196610 LWS196610 MGO196610 MQK196610 NAG196610 NKC196610 NTY196610 ODU196610 ONQ196610 OXM196610 PHI196610 PRE196610 QBA196610 QKW196610 QUS196610 REO196610 ROK196610 RYG196610 SIC196610 SRY196610 TBU196610 TLQ196610 TVM196610 UFI196610 UPE196610 UZA196610 VIW196610 VSS196610 WCO196610 WMK196610 WWG196610 Y262146 JU262146 TQ262146 ADM262146 ANI262146 AXE262146 BHA262146 BQW262146 CAS262146 CKO262146 CUK262146 DEG262146 DOC262146 DXY262146 EHU262146 ERQ262146 FBM262146 FLI262146 FVE262146 GFA262146 GOW262146 GYS262146 HIO262146 HSK262146 ICG262146 IMC262146 IVY262146 JFU262146 JPQ262146 JZM262146 KJI262146 KTE262146 LDA262146 LMW262146 LWS262146 MGO262146 MQK262146 NAG262146 NKC262146 NTY262146 ODU262146 ONQ262146 OXM262146 PHI262146 PRE262146 QBA262146 QKW262146 QUS262146 REO262146 ROK262146 RYG262146 SIC262146 SRY262146 TBU262146 TLQ262146 TVM262146 UFI262146 UPE262146 UZA262146 VIW262146 VSS262146 WCO262146 WMK262146 WWG262146 Y327682 JU327682 TQ327682 ADM327682 ANI327682 AXE327682 BHA327682 BQW327682 CAS327682 CKO327682 CUK327682 DEG327682 DOC327682 DXY327682 EHU327682 ERQ327682 FBM327682 FLI327682 FVE327682 GFA327682 GOW327682 GYS327682 HIO327682 HSK327682 ICG327682 IMC327682 IVY327682 JFU327682 JPQ327682 JZM327682 KJI327682 KTE327682 LDA327682 LMW327682 LWS327682 MGO327682 MQK327682 NAG327682 NKC327682 NTY327682 ODU327682 ONQ327682 OXM327682 PHI327682 PRE327682 QBA327682 QKW327682 QUS327682 REO327682 ROK327682 RYG327682 SIC327682 SRY327682 TBU327682 TLQ327682 TVM327682 UFI327682 UPE327682 UZA327682 VIW327682 VSS327682 WCO327682 WMK327682 WWG327682 Y393218 JU393218 TQ393218 ADM393218 ANI393218 AXE393218 BHA393218 BQW393218 CAS393218 CKO393218 CUK393218 DEG393218 DOC393218 DXY393218 EHU393218 ERQ393218 FBM393218 FLI393218 FVE393218 GFA393218 GOW393218 GYS393218 HIO393218 HSK393218 ICG393218 IMC393218 IVY393218 JFU393218 JPQ393218 JZM393218 KJI393218 KTE393218 LDA393218 LMW393218 LWS393218 MGO393218 MQK393218 NAG393218 NKC393218 NTY393218 ODU393218 ONQ393218 OXM393218 PHI393218 PRE393218 QBA393218 QKW393218 QUS393218 REO393218 ROK393218 RYG393218 SIC393218 SRY393218 TBU393218 TLQ393218 TVM393218 UFI393218 UPE393218 UZA393218 VIW393218 VSS393218 WCO393218 WMK393218 WWG393218 Y458754 JU458754 TQ458754 ADM458754 ANI458754 AXE458754 BHA458754 BQW458754 CAS458754 CKO458754 CUK458754 DEG458754 DOC458754 DXY458754 EHU458754 ERQ458754 FBM458754 FLI458754 FVE458754 GFA458754 GOW458754 GYS458754 HIO458754 HSK458754 ICG458754 IMC458754 IVY458754 JFU458754 JPQ458754 JZM458754 KJI458754 KTE458754 LDA458754 LMW458754 LWS458754 MGO458754 MQK458754 NAG458754 NKC458754 NTY458754 ODU458754 ONQ458754 OXM458754 PHI458754 PRE458754 QBA458754 QKW458754 QUS458754 REO458754 ROK458754 RYG458754 SIC458754 SRY458754 TBU458754 TLQ458754 TVM458754 UFI458754 UPE458754 UZA458754 VIW458754 VSS458754 WCO458754 WMK458754 WWG458754 Y524290 JU524290 TQ524290 ADM524290 ANI524290 AXE524290 BHA524290 BQW524290 CAS524290 CKO524290 CUK524290 DEG524290 DOC524290 DXY524290 EHU524290 ERQ524290 FBM524290 FLI524290 FVE524290 GFA524290 GOW524290 GYS524290 HIO524290 HSK524290 ICG524290 IMC524290 IVY524290 JFU524290 JPQ524290 JZM524290 KJI524290 KTE524290 LDA524290 LMW524290 LWS524290 MGO524290 MQK524290 NAG524290 NKC524290 NTY524290 ODU524290 ONQ524290 OXM524290 PHI524290 PRE524290 QBA524290 QKW524290 QUS524290 REO524290 ROK524290 RYG524290 SIC524290 SRY524290 TBU524290 TLQ524290 TVM524290 UFI524290 UPE524290 UZA524290 VIW524290 VSS524290 WCO524290 WMK524290 WWG524290 Y589826 JU589826 TQ589826 ADM589826 ANI589826 AXE589826 BHA589826 BQW589826 CAS589826 CKO589826 CUK589826 DEG589826 DOC589826 DXY589826 EHU589826 ERQ589826 FBM589826 FLI589826 FVE589826 GFA589826 GOW589826 GYS589826 HIO589826 HSK589826 ICG589826 IMC589826 IVY589826 JFU589826 JPQ589826 JZM589826 KJI589826 KTE589826 LDA589826 LMW589826 LWS589826 MGO589826 MQK589826 NAG589826 NKC589826 NTY589826 ODU589826 ONQ589826 OXM589826 PHI589826 PRE589826 QBA589826 QKW589826 QUS589826 REO589826 ROK589826 RYG589826 SIC589826 SRY589826 TBU589826 TLQ589826 TVM589826 UFI589826 UPE589826 UZA589826 VIW589826 VSS589826 WCO589826 WMK589826 WWG589826 Y655362 JU655362 TQ655362 ADM655362 ANI655362 AXE655362 BHA655362 BQW655362 CAS655362 CKO655362 CUK655362 DEG655362 DOC655362 DXY655362 EHU655362 ERQ655362 FBM655362 FLI655362 FVE655362 GFA655362 GOW655362 GYS655362 HIO655362 HSK655362 ICG655362 IMC655362 IVY655362 JFU655362 JPQ655362 JZM655362 KJI655362 KTE655362 LDA655362 LMW655362 LWS655362 MGO655362 MQK655362 NAG655362 NKC655362 NTY655362 ODU655362 ONQ655362 OXM655362 PHI655362 PRE655362 QBA655362 QKW655362 QUS655362 REO655362 ROK655362 RYG655362 SIC655362 SRY655362 TBU655362 TLQ655362 TVM655362 UFI655362 UPE655362 UZA655362 VIW655362 VSS655362 WCO655362 WMK655362 WWG655362 Y720898 JU720898 TQ720898 ADM720898 ANI720898 AXE720898 BHA720898 BQW720898 CAS720898 CKO720898 CUK720898 DEG720898 DOC720898 DXY720898 EHU720898 ERQ720898 FBM720898 FLI720898 FVE720898 GFA720898 GOW720898 GYS720898 HIO720898 HSK720898 ICG720898 IMC720898 IVY720898 JFU720898 JPQ720898 JZM720898 KJI720898 KTE720898 LDA720898 LMW720898 LWS720898 MGO720898 MQK720898 NAG720898 NKC720898 NTY720898 ODU720898 ONQ720898 OXM720898 PHI720898 PRE720898 QBA720898 QKW720898 QUS720898 REO720898 ROK720898 RYG720898 SIC720898 SRY720898 TBU720898 TLQ720898 TVM720898 UFI720898 UPE720898 UZA720898 VIW720898 VSS720898 WCO720898 WMK720898 WWG720898 Y786434 JU786434 TQ786434 ADM786434 ANI786434 AXE786434 BHA786434 BQW786434 CAS786434 CKO786434 CUK786434 DEG786434 DOC786434 DXY786434 EHU786434 ERQ786434 FBM786434 FLI786434 FVE786434 GFA786434 GOW786434 GYS786434 HIO786434 HSK786434 ICG786434 IMC786434 IVY786434 JFU786434 JPQ786434 JZM786434 KJI786434 KTE786434 LDA786434 LMW786434 LWS786434 MGO786434 MQK786434 NAG786434 NKC786434 NTY786434 ODU786434 ONQ786434 OXM786434 PHI786434 PRE786434 QBA786434 QKW786434 QUS786434 REO786434 ROK786434 RYG786434 SIC786434 SRY786434 TBU786434 TLQ786434 TVM786434 UFI786434 UPE786434 UZA786434 VIW786434 VSS786434 WCO786434 WMK786434 WWG786434 Y851970 JU851970 TQ851970 ADM851970 ANI851970 AXE851970 BHA851970 BQW851970 CAS851970 CKO851970 CUK851970 DEG851970 DOC851970 DXY851970 EHU851970 ERQ851970 FBM851970 FLI851970 FVE851970 GFA851970 GOW851970 GYS851970 HIO851970 HSK851970 ICG851970 IMC851970 IVY851970 JFU851970 JPQ851970 JZM851970 KJI851970 KTE851970 LDA851970 LMW851970 LWS851970 MGO851970 MQK851970 NAG851970 NKC851970 NTY851970 ODU851970 ONQ851970 OXM851970 PHI851970 PRE851970 QBA851970 QKW851970 QUS851970 REO851970 ROK851970 RYG851970 SIC851970 SRY851970 TBU851970 TLQ851970 TVM851970 UFI851970 UPE851970 UZA851970 VIW851970 VSS851970 WCO851970 WMK851970 WWG851970 Y917506 JU917506 TQ917506 ADM917506 ANI917506 AXE917506 BHA917506 BQW917506 CAS917506 CKO917506 CUK917506 DEG917506 DOC917506 DXY917506 EHU917506 ERQ917506 FBM917506 FLI917506 FVE917506 GFA917506 GOW917506 GYS917506 HIO917506 HSK917506 ICG917506 IMC917506 IVY917506 JFU917506 JPQ917506 JZM917506 KJI917506 KTE917506 LDA917506 LMW917506 LWS917506 MGO917506 MQK917506 NAG917506 NKC917506 NTY917506 ODU917506 ONQ917506 OXM917506 PHI917506 PRE917506 QBA917506 QKW917506 QUS917506 REO917506 ROK917506 RYG917506 SIC917506 SRY917506 TBU917506 TLQ917506 TVM917506 UFI917506 UPE917506 UZA917506 VIW917506 VSS917506 WCO917506 WMK917506 WWG917506 Y983042 JU983042 TQ983042 ADM983042 ANI983042 AXE983042 BHA983042 BQW983042 CAS983042 CKO983042 CUK983042 DEG983042 DOC983042 DXY983042 EHU983042 ERQ983042 FBM983042 FLI983042 FVE983042 GFA983042 GOW983042 GYS983042 HIO983042 HSK983042 ICG983042 IMC983042 IVY983042 JFU983042 JPQ983042 JZM983042 KJI983042 KTE983042 LDA983042 LMW983042 LWS983042 MGO983042 MQK983042 NAG983042 NKC983042 NTY983042 ODU983042 ONQ983042 OXM983042 PHI983042 PRE983042 QBA983042 QKW983042 QUS983042 REO983042 ROK983042 RYG983042 SIC983042 SRY983042 TBU983042 TLQ983042 TVM983042 UFI983042 UPE983042 UZA983042 VIW983042 VSS983042 WCO983042 WMK983042 WWG983042 Y7 JU7 TQ7 ADM7 ANI7 AXE7 BHA7 BQW7 CAS7 CKO7 CUK7 DEG7 DOC7 DXY7 EHU7 ERQ7 FBM7 FLI7 FVE7 GFA7 GOW7 GYS7 HIO7 HSK7 ICG7 IMC7 IVY7 JFU7 JPQ7 JZM7 KJI7 KTE7 LDA7 LMW7 LWS7 MGO7 MQK7 NAG7 NKC7 NTY7 ODU7 ONQ7 OXM7 PHI7 PRE7 QBA7 QKW7 QUS7 REO7 ROK7 RYG7 SIC7 SRY7 TBU7 TLQ7 TVM7 UFI7 UPE7 UZA7 VIW7 VSS7 WCO7 WMK7 WWG7 Y65543 JU65543 TQ65543 ADM65543 ANI65543 AXE65543 BHA65543 BQW65543 CAS65543 CKO65543 CUK65543 DEG65543 DOC65543 DXY65543 EHU65543 ERQ65543 FBM65543 FLI65543 FVE65543 GFA65543 GOW65543 GYS65543 HIO65543 HSK65543 ICG65543 IMC65543 IVY65543 JFU65543 JPQ65543 JZM65543 KJI65543 KTE65543 LDA65543 LMW65543 LWS65543 MGO65543 MQK65543 NAG65543 NKC65543 NTY65543 ODU65543 ONQ65543 OXM65543 PHI65543 PRE65543 QBA65543 QKW65543 QUS65543 REO65543 ROK65543 RYG65543 SIC65543 SRY65543 TBU65543 TLQ65543 TVM65543 UFI65543 UPE65543 UZA65543 VIW65543 VSS65543 WCO65543 WMK65543 WWG65543 Y131079 JU131079 TQ131079 ADM131079 ANI131079 AXE131079 BHA131079 BQW131079 CAS131079 CKO131079 CUK131079 DEG131079 DOC131079 DXY131079 EHU131079 ERQ131079 FBM131079 FLI131079 FVE131079 GFA131079 GOW131079 GYS131079 HIO131079 HSK131079 ICG131079 IMC131079 IVY131079 JFU131079 JPQ131079 JZM131079 KJI131079 KTE131079 LDA131079 LMW131079 LWS131079 MGO131079 MQK131079 NAG131079 NKC131079 NTY131079 ODU131079 ONQ131079 OXM131079 PHI131079 PRE131079 QBA131079 QKW131079 QUS131079 REO131079 ROK131079 RYG131079 SIC131079 SRY131079 TBU131079 TLQ131079 TVM131079 UFI131079 UPE131079 UZA131079 VIW131079 VSS131079 WCO131079 WMK131079 WWG131079 Y196615 JU196615 TQ196615 ADM196615 ANI196615 AXE196615 BHA196615 BQW196615 CAS196615 CKO196615 CUK196615 DEG196615 DOC196615 DXY196615 EHU196615 ERQ196615 FBM196615 FLI196615 FVE196615 GFA196615 GOW196615 GYS196615 HIO196615 HSK196615 ICG196615 IMC196615 IVY196615 JFU196615 JPQ196615 JZM196615 KJI196615 KTE196615 LDA196615 LMW196615 LWS196615 MGO196615 MQK196615 NAG196615 NKC196615 NTY196615 ODU196615 ONQ196615 OXM196615 PHI196615 PRE196615 QBA196615 QKW196615 QUS196615 REO196615 ROK196615 RYG196615 SIC196615 SRY196615 TBU196615 TLQ196615 TVM196615 UFI196615 UPE196615 UZA196615 VIW196615 VSS196615 WCO196615 WMK196615 WWG196615 Y262151 JU262151 TQ262151 ADM262151 ANI262151 AXE262151 BHA262151 BQW262151 CAS262151 CKO262151 CUK262151 DEG262151 DOC262151 DXY262151 EHU262151 ERQ262151 FBM262151 FLI262151 FVE262151 GFA262151 GOW262151 GYS262151 HIO262151 HSK262151 ICG262151 IMC262151 IVY262151 JFU262151 JPQ262151 JZM262151 KJI262151 KTE262151 LDA262151 LMW262151 LWS262151 MGO262151 MQK262151 NAG262151 NKC262151 NTY262151 ODU262151 ONQ262151 OXM262151 PHI262151 PRE262151 QBA262151 QKW262151 QUS262151 REO262151 ROK262151 RYG262151 SIC262151 SRY262151 TBU262151 TLQ262151 TVM262151 UFI262151 UPE262151 UZA262151 VIW262151 VSS262151 WCO262151 WMK262151 WWG262151 Y327687 JU327687 TQ327687 ADM327687 ANI327687 AXE327687 BHA327687 BQW327687 CAS327687 CKO327687 CUK327687 DEG327687 DOC327687 DXY327687 EHU327687 ERQ327687 FBM327687 FLI327687 FVE327687 GFA327687 GOW327687 GYS327687 HIO327687 HSK327687 ICG327687 IMC327687 IVY327687 JFU327687 JPQ327687 JZM327687 KJI327687 KTE327687 LDA327687 LMW327687 LWS327687 MGO327687 MQK327687 NAG327687 NKC327687 NTY327687 ODU327687 ONQ327687 OXM327687 PHI327687 PRE327687 QBA327687 QKW327687 QUS327687 REO327687 ROK327687 RYG327687 SIC327687 SRY327687 TBU327687 TLQ327687 TVM327687 UFI327687 UPE327687 UZA327687 VIW327687 VSS327687 WCO327687 WMK327687 WWG327687 Y393223 JU393223 TQ393223 ADM393223 ANI393223 AXE393223 BHA393223 BQW393223 CAS393223 CKO393223 CUK393223 DEG393223 DOC393223 DXY393223 EHU393223 ERQ393223 FBM393223 FLI393223 FVE393223 GFA393223 GOW393223 GYS393223 HIO393223 HSK393223 ICG393223 IMC393223 IVY393223 JFU393223 JPQ393223 JZM393223 KJI393223 KTE393223 LDA393223 LMW393223 LWS393223 MGO393223 MQK393223 NAG393223 NKC393223 NTY393223 ODU393223 ONQ393223 OXM393223 PHI393223 PRE393223 QBA393223 QKW393223 QUS393223 REO393223 ROK393223 RYG393223 SIC393223 SRY393223 TBU393223 TLQ393223 TVM393223 UFI393223 UPE393223 UZA393223 VIW393223 VSS393223 WCO393223 WMK393223 WWG393223 Y458759 JU458759 TQ458759 ADM458759 ANI458759 AXE458759 BHA458759 BQW458759 CAS458759 CKO458759 CUK458759 DEG458759 DOC458759 DXY458759 EHU458759 ERQ458759 FBM458759 FLI458759 FVE458759 GFA458759 GOW458759 GYS458759 HIO458759 HSK458759 ICG458759 IMC458759 IVY458759 JFU458759 JPQ458759 JZM458759 KJI458759 KTE458759 LDA458759 LMW458759 LWS458759 MGO458759 MQK458759 NAG458759 NKC458759 NTY458759 ODU458759 ONQ458759 OXM458759 PHI458759 PRE458759 QBA458759 QKW458759 QUS458759 REO458759 ROK458759 RYG458759 SIC458759 SRY458759 TBU458759 TLQ458759 TVM458759 UFI458759 UPE458759 UZA458759 VIW458759 VSS458759 WCO458759 WMK458759 WWG458759 Y524295 JU524295 TQ524295 ADM524295 ANI524295 AXE524295 BHA524295 BQW524295 CAS524295 CKO524295 CUK524295 DEG524295 DOC524295 DXY524295 EHU524295 ERQ524295 FBM524295 FLI524295 FVE524295 GFA524295 GOW524295 GYS524295 HIO524295 HSK524295 ICG524295 IMC524295 IVY524295 JFU524295 JPQ524295 JZM524295 KJI524295 KTE524295 LDA524295 LMW524295 LWS524295 MGO524295 MQK524295 NAG524295 NKC524295 NTY524295 ODU524295 ONQ524295 OXM524295 PHI524295 PRE524295 QBA524295 QKW524295 QUS524295 REO524295 ROK524295 RYG524295 SIC524295 SRY524295 TBU524295 TLQ524295 TVM524295 UFI524295 UPE524295 UZA524295 VIW524295 VSS524295 WCO524295 WMK524295 WWG524295 Y589831 JU589831 TQ589831 ADM589831 ANI589831 AXE589831 BHA589831 BQW589831 CAS589831 CKO589831 CUK589831 DEG589831 DOC589831 DXY589831 EHU589831 ERQ589831 FBM589831 FLI589831 FVE589831 GFA589831 GOW589831 GYS589831 HIO589831 HSK589831 ICG589831 IMC589831 IVY589831 JFU589831 JPQ589831 JZM589831 KJI589831 KTE589831 LDA589831 LMW589831 LWS589831 MGO589831 MQK589831 NAG589831 NKC589831 NTY589831 ODU589831 ONQ589831 OXM589831 PHI589831 PRE589831 QBA589831 QKW589831 QUS589831 REO589831 ROK589831 RYG589831 SIC589831 SRY589831 TBU589831 TLQ589831 TVM589831 UFI589831 UPE589831 UZA589831 VIW589831 VSS589831 WCO589831 WMK589831 WWG589831 Y655367 JU655367 TQ655367 ADM655367 ANI655367 AXE655367 BHA655367 BQW655367 CAS655367 CKO655367 CUK655367 DEG655367 DOC655367 DXY655367 EHU655367 ERQ655367 FBM655367 FLI655367 FVE655367 GFA655367 GOW655367 GYS655367 HIO655367 HSK655367 ICG655367 IMC655367 IVY655367 JFU655367 JPQ655367 JZM655367 KJI655367 KTE655367 LDA655367 LMW655367 LWS655367 MGO655367 MQK655367 NAG655367 NKC655367 NTY655367 ODU655367 ONQ655367 OXM655367 PHI655367 PRE655367 QBA655367 QKW655367 QUS655367 REO655367 ROK655367 RYG655367 SIC655367 SRY655367 TBU655367 TLQ655367 TVM655367 UFI655367 UPE655367 UZA655367 VIW655367 VSS655367 WCO655367 WMK655367 WWG655367 Y720903 JU720903 TQ720903 ADM720903 ANI720903 AXE720903 BHA720903 BQW720903 CAS720903 CKO720903 CUK720903 DEG720903 DOC720903 DXY720903 EHU720903 ERQ720903 FBM720903 FLI720903 FVE720903 GFA720903 GOW720903 GYS720903 HIO720903 HSK720903 ICG720903 IMC720903 IVY720903 JFU720903 JPQ720903 JZM720903 KJI720903 KTE720903 LDA720903 LMW720903 LWS720903 MGO720903 MQK720903 NAG720903 NKC720903 NTY720903 ODU720903 ONQ720903 OXM720903 PHI720903 PRE720903 QBA720903 QKW720903 QUS720903 REO720903 ROK720903 RYG720903 SIC720903 SRY720903 TBU720903 TLQ720903 TVM720903 UFI720903 UPE720903 UZA720903 VIW720903 VSS720903 WCO720903 WMK720903 WWG720903 Y786439 JU786439 TQ786439 ADM786439 ANI786439 AXE786439 BHA786439 BQW786439 CAS786439 CKO786439 CUK786439 DEG786439 DOC786439 DXY786439 EHU786439 ERQ786439 FBM786439 FLI786439 FVE786439 GFA786439 GOW786439 GYS786439 HIO786439 HSK786439 ICG786439 IMC786439 IVY786439 JFU786439 JPQ786439 JZM786439 KJI786439 KTE786439 LDA786439 LMW786439 LWS786439 MGO786439 MQK786439 NAG786439 NKC786439 NTY786439 ODU786439 ONQ786439 OXM786439 PHI786439 PRE786439 QBA786439 QKW786439 QUS786439 REO786439 ROK786439 RYG786439 SIC786439 SRY786439 TBU786439 TLQ786439 TVM786439 UFI786439 UPE786439 UZA786439 VIW786439 VSS786439 WCO786439 WMK786439 WWG786439 Y851975 JU851975 TQ851975 ADM851975 ANI851975 AXE851975 BHA851975 BQW851975 CAS851975 CKO851975 CUK851975 DEG851975 DOC851975 DXY851975 EHU851975 ERQ851975 FBM851975 FLI851975 FVE851975 GFA851975 GOW851975 GYS851975 HIO851975 HSK851975 ICG851975 IMC851975 IVY851975 JFU851975 JPQ851975 JZM851975 KJI851975 KTE851975 LDA851975 LMW851975 LWS851975 MGO851975 MQK851975 NAG851975 NKC851975 NTY851975 ODU851975 ONQ851975 OXM851975 PHI851975 PRE851975 QBA851975 QKW851975 QUS851975 REO851975 ROK851975 RYG851975 SIC851975 SRY851975 TBU851975 TLQ851975 TVM851975 UFI851975 UPE851975 UZA851975 VIW851975 VSS851975 WCO851975 WMK851975 WWG851975 Y917511 JU917511 TQ917511 ADM917511 ANI917511 AXE917511 BHA917511 BQW917511 CAS917511 CKO917511 CUK917511 DEG917511 DOC917511 DXY917511 EHU917511 ERQ917511 FBM917511 FLI917511 FVE917511 GFA917511 GOW917511 GYS917511 HIO917511 HSK917511 ICG917511 IMC917511 IVY917511 JFU917511 JPQ917511 JZM917511 KJI917511 KTE917511 LDA917511 LMW917511 LWS917511 MGO917511 MQK917511 NAG917511 NKC917511 NTY917511 ODU917511 ONQ917511 OXM917511 PHI917511 PRE917511 QBA917511 QKW917511 QUS917511 REO917511 ROK917511 RYG917511 SIC917511 SRY917511 TBU917511 TLQ917511 TVM917511 UFI917511 UPE917511 UZA917511 VIW917511 VSS917511 WCO917511 WMK917511 WWG917511 Y983047 JU983047 TQ983047 ADM983047 ANI983047 AXE983047 BHA983047 BQW983047 CAS983047 CKO983047 CUK983047 DEG983047 DOC983047 DXY983047 EHU983047 ERQ983047 FBM983047 FLI983047 FVE983047 GFA983047 GOW983047 GYS983047 HIO983047 HSK983047 ICG983047 IMC983047 IVY983047 JFU983047 JPQ983047 JZM983047 KJI983047 KTE983047 LDA983047 LMW983047 LWS983047 MGO983047 MQK983047 NAG983047 NKC983047 NTY983047 ODU983047 ONQ983047 OXM983047 PHI983047 PRE983047 QBA983047 QKW983047 QUS983047 REO983047 ROK983047 RYG983047 SIC983047 SRY983047 TBU983047 TLQ983047 TVM983047 UFI983047 UPE983047 UZA983047 VIW983047 VSS983047 WCO983047 WMK983047 WWG983047 U7 JQ7 TM7 ADI7 ANE7 AXA7 BGW7 BQS7 CAO7 CKK7 CUG7 DEC7 DNY7 DXU7 EHQ7 ERM7 FBI7 FLE7 FVA7 GEW7 GOS7 GYO7 HIK7 HSG7 ICC7 ILY7 IVU7 JFQ7 JPM7 JZI7 KJE7 KTA7 LCW7 LMS7 LWO7 MGK7 MQG7 NAC7 NJY7 NTU7 ODQ7 ONM7 OXI7 PHE7 PRA7 QAW7 QKS7 QUO7 REK7 ROG7 RYC7 SHY7 SRU7 TBQ7 TLM7 TVI7 UFE7 UPA7 UYW7 VIS7 VSO7 WCK7 WMG7 WWC7 U65543 JQ65543 TM65543 ADI65543 ANE65543 AXA65543 BGW65543 BQS65543 CAO65543 CKK65543 CUG65543 DEC65543 DNY65543 DXU65543 EHQ65543 ERM65543 FBI65543 FLE65543 FVA65543 GEW65543 GOS65543 GYO65543 HIK65543 HSG65543 ICC65543 ILY65543 IVU65543 JFQ65543 JPM65543 JZI65543 KJE65543 KTA65543 LCW65543 LMS65543 LWO65543 MGK65543 MQG65543 NAC65543 NJY65543 NTU65543 ODQ65543 ONM65543 OXI65543 PHE65543 PRA65543 QAW65543 QKS65543 QUO65543 REK65543 ROG65543 RYC65543 SHY65543 SRU65543 TBQ65543 TLM65543 TVI65543 UFE65543 UPA65543 UYW65543 VIS65543 VSO65543 WCK65543 WMG65543 WWC65543 U131079 JQ131079 TM131079 ADI131079 ANE131079 AXA131079 BGW131079 BQS131079 CAO131079 CKK131079 CUG131079 DEC131079 DNY131079 DXU131079 EHQ131079 ERM131079 FBI131079 FLE131079 FVA131079 GEW131079 GOS131079 GYO131079 HIK131079 HSG131079 ICC131079 ILY131079 IVU131079 JFQ131079 JPM131079 JZI131079 KJE131079 KTA131079 LCW131079 LMS131079 LWO131079 MGK131079 MQG131079 NAC131079 NJY131079 NTU131079 ODQ131079 ONM131079 OXI131079 PHE131079 PRA131079 QAW131079 QKS131079 QUO131079 REK131079 ROG131079 RYC131079 SHY131079 SRU131079 TBQ131079 TLM131079 TVI131079 UFE131079 UPA131079 UYW131079 VIS131079 VSO131079 WCK131079 WMG131079 WWC131079 U196615 JQ196615 TM196615 ADI196615 ANE196615 AXA196615 BGW196615 BQS196615 CAO196615 CKK196615 CUG196615 DEC196615 DNY196615 DXU196615 EHQ196615 ERM196615 FBI196615 FLE196615 FVA196615 GEW196615 GOS196615 GYO196615 HIK196615 HSG196615 ICC196615 ILY196615 IVU196615 JFQ196615 JPM196615 JZI196615 KJE196615 KTA196615 LCW196615 LMS196615 LWO196615 MGK196615 MQG196615 NAC196615 NJY196615 NTU196615 ODQ196615 ONM196615 OXI196615 PHE196615 PRA196615 QAW196615 QKS196615 QUO196615 REK196615 ROG196615 RYC196615 SHY196615 SRU196615 TBQ196615 TLM196615 TVI196615 UFE196615 UPA196615 UYW196615 VIS196615 VSO196615 WCK196615 WMG196615 WWC196615 U262151 JQ262151 TM262151 ADI262151 ANE262151 AXA262151 BGW262151 BQS262151 CAO262151 CKK262151 CUG262151 DEC262151 DNY262151 DXU262151 EHQ262151 ERM262151 FBI262151 FLE262151 FVA262151 GEW262151 GOS262151 GYO262151 HIK262151 HSG262151 ICC262151 ILY262151 IVU262151 JFQ262151 JPM262151 JZI262151 KJE262151 KTA262151 LCW262151 LMS262151 LWO262151 MGK262151 MQG262151 NAC262151 NJY262151 NTU262151 ODQ262151 ONM262151 OXI262151 PHE262151 PRA262151 QAW262151 QKS262151 QUO262151 REK262151 ROG262151 RYC262151 SHY262151 SRU262151 TBQ262151 TLM262151 TVI262151 UFE262151 UPA262151 UYW262151 VIS262151 VSO262151 WCK262151 WMG262151 WWC262151 U327687 JQ327687 TM327687 ADI327687 ANE327687 AXA327687 BGW327687 BQS327687 CAO327687 CKK327687 CUG327687 DEC327687 DNY327687 DXU327687 EHQ327687 ERM327687 FBI327687 FLE327687 FVA327687 GEW327687 GOS327687 GYO327687 HIK327687 HSG327687 ICC327687 ILY327687 IVU327687 JFQ327687 JPM327687 JZI327687 KJE327687 KTA327687 LCW327687 LMS327687 LWO327687 MGK327687 MQG327687 NAC327687 NJY327687 NTU327687 ODQ327687 ONM327687 OXI327687 PHE327687 PRA327687 QAW327687 QKS327687 QUO327687 REK327687 ROG327687 RYC327687 SHY327687 SRU327687 TBQ327687 TLM327687 TVI327687 UFE327687 UPA327687 UYW327687 VIS327687 VSO327687 WCK327687 WMG327687 WWC327687 U393223 JQ393223 TM393223 ADI393223 ANE393223 AXA393223 BGW393223 BQS393223 CAO393223 CKK393223 CUG393223 DEC393223 DNY393223 DXU393223 EHQ393223 ERM393223 FBI393223 FLE393223 FVA393223 GEW393223 GOS393223 GYO393223 HIK393223 HSG393223 ICC393223 ILY393223 IVU393223 JFQ393223 JPM393223 JZI393223 KJE393223 KTA393223 LCW393223 LMS393223 LWO393223 MGK393223 MQG393223 NAC393223 NJY393223 NTU393223 ODQ393223 ONM393223 OXI393223 PHE393223 PRA393223 QAW393223 QKS393223 QUO393223 REK393223 ROG393223 RYC393223 SHY393223 SRU393223 TBQ393223 TLM393223 TVI393223 UFE393223 UPA393223 UYW393223 VIS393223 VSO393223 WCK393223 WMG393223 WWC393223 U458759 JQ458759 TM458759 ADI458759 ANE458759 AXA458759 BGW458759 BQS458759 CAO458759 CKK458759 CUG458759 DEC458759 DNY458759 DXU458759 EHQ458759 ERM458759 FBI458759 FLE458759 FVA458759 GEW458759 GOS458759 GYO458759 HIK458759 HSG458759 ICC458759 ILY458759 IVU458759 JFQ458759 JPM458759 JZI458759 KJE458759 KTA458759 LCW458759 LMS458759 LWO458759 MGK458759 MQG458759 NAC458759 NJY458759 NTU458759 ODQ458759 ONM458759 OXI458759 PHE458759 PRA458759 QAW458759 QKS458759 QUO458759 REK458759 ROG458759 RYC458759 SHY458759 SRU458759 TBQ458759 TLM458759 TVI458759 UFE458759 UPA458759 UYW458759 VIS458759 VSO458759 WCK458759 WMG458759 WWC458759 U524295 JQ524295 TM524295 ADI524295 ANE524295 AXA524295 BGW524295 BQS524295 CAO524295 CKK524295 CUG524295 DEC524295 DNY524295 DXU524295 EHQ524295 ERM524295 FBI524295 FLE524295 FVA524295 GEW524295 GOS524295 GYO524295 HIK524295 HSG524295 ICC524295 ILY524295 IVU524295 JFQ524295 JPM524295 JZI524295 KJE524295 KTA524295 LCW524295 LMS524295 LWO524295 MGK524295 MQG524295 NAC524295 NJY524295 NTU524295 ODQ524295 ONM524295 OXI524295 PHE524295 PRA524295 QAW524295 QKS524295 QUO524295 REK524295 ROG524295 RYC524295 SHY524295 SRU524295 TBQ524295 TLM524295 TVI524295 UFE524295 UPA524295 UYW524295 VIS524295 VSO524295 WCK524295 WMG524295 WWC524295 U589831 JQ589831 TM589831 ADI589831 ANE589831 AXA589831 BGW589831 BQS589831 CAO589831 CKK589831 CUG589831 DEC589831 DNY589831 DXU589831 EHQ589831 ERM589831 FBI589831 FLE589831 FVA589831 GEW589831 GOS589831 GYO589831 HIK589831 HSG589831 ICC589831 ILY589831 IVU589831 JFQ589831 JPM589831 JZI589831 KJE589831 KTA589831 LCW589831 LMS589831 LWO589831 MGK589831 MQG589831 NAC589831 NJY589831 NTU589831 ODQ589831 ONM589831 OXI589831 PHE589831 PRA589831 QAW589831 QKS589831 QUO589831 REK589831 ROG589831 RYC589831 SHY589831 SRU589831 TBQ589831 TLM589831 TVI589831 UFE589831 UPA589831 UYW589831 VIS589831 VSO589831 WCK589831 WMG589831 WWC589831 U655367 JQ655367 TM655367 ADI655367 ANE655367 AXA655367 BGW655367 BQS655367 CAO655367 CKK655367 CUG655367 DEC655367 DNY655367 DXU655367 EHQ655367 ERM655367 FBI655367 FLE655367 FVA655367 GEW655367 GOS655367 GYO655367 HIK655367 HSG655367 ICC655367 ILY655367 IVU655367 JFQ655367 JPM655367 JZI655367 KJE655367 KTA655367 LCW655367 LMS655367 LWO655367 MGK655367 MQG655367 NAC655367 NJY655367 NTU655367 ODQ655367 ONM655367 OXI655367 PHE655367 PRA655367 QAW655367 QKS655367 QUO655367 REK655367 ROG655367 RYC655367 SHY655367 SRU655367 TBQ655367 TLM655367 TVI655367 UFE655367 UPA655367 UYW655367 VIS655367 VSO655367 WCK655367 WMG655367 WWC655367 U720903 JQ720903 TM720903 ADI720903 ANE720903 AXA720903 BGW720903 BQS720903 CAO720903 CKK720903 CUG720903 DEC720903 DNY720903 DXU720903 EHQ720903 ERM720903 FBI720903 FLE720903 FVA720903 GEW720903 GOS720903 GYO720903 HIK720903 HSG720903 ICC720903 ILY720903 IVU720903 JFQ720903 JPM720903 JZI720903 KJE720903 KTA720903 LCW720903 LMS720903 LWO720903 MGK720903 MQG720903 NAC720903 NJY720903 NTU720903 ODQ720903 ONM720903 OXI720903 PHE720903 PRA720903 QAW720903 QKS720903 QUO720903 REK720903 ROG720903 RYC720903 SHY720903 SRU720903 TBQ720903 TLM720903 TVI720903 UFE720903 UPA720903 UYW720903 VIS720903 VSO720903 WCK720903 WMG720903 WWC720903 U786439 JQ786439 TM786439 ADI786439 ANE786439 AXA786439 BGW786439 BQS786439 CAO786439 CKK786439 CUG786439 DEC786439 DNY786439 DXU786439 EHQ786439 ERM786439 FBI786439 FLE786439 FVA786439 GEW786439 GOS786439 GYO786439 HIK786439 HSG786439 ICC786439 ILY786439 IVU786439 JFQ786439 JPM786439 JZI786439 KJE786439 KTA786439 LCW786439 LMS786439 LWO786439 MGK786439 MQG786439 NAC786439 NJY786439 NTU786439 ODQ786439 ONM786439 OXI786439 PHE786439 PRA786439 QAW786439 QKS786439 QUO786439 REK786439 ROG786439 RYC786439 SHY786439 SRU786439 TBQ786439 TLM786439 TVI786439 UFE786439 UPA786439 UYW786439 VIS786439 VSO786439 WCK786439 WMG786439 WWC786439 U851975 JQ851975 TM851975 ADI851975 ANE851975 AXA851975 BGW851975 BQS851975 CAO851975 CKK851975 CUG851975 DEC851975 DNY851975 DXU851975 EHQ851975 ERM851975 FBI851975 FLE851975 FVA851975 GEW851975 GOS851975 GYO851975 HIK851975 HSG851975 ICC851975 ILY851975 IVU851975 JFQ851975 JPM851975 JZI851975 KJE851975 KTA851975 LCW851975 LMS851975 LWO851975 MGK851975 MQG851975 NAC851975 NJY851975 NTU851975 ODQ851975 ONM851975 OXI851975 PHE851975 PRA851975 QAW851975 QKS851975 QUO851975 REK851975 ROG851975 RYC851975 SHY851975 SRU851975 TBQ851975 TLM851975 TVI851975 UFE851975 UPA851975 UYW851975 VIS851975 VSO851975 WCK851975 WMG851975 WWC851975 U917511 JQ917511 TM917511 ADI917511 ANE917511 AXA917511 BGW917511 BQS917511 CAO917511 CKK917511 CUG917511 DEC917511 DNY917511 DXU917511 EHQ917511 ERM917511 FBI917511 FLE917511 FVA917511 GEW917511 GOS917511 GYO917511 HIK917511 HSG917511 ICC917511 ILY917511 IVU917511 JFQ917511 JPM917511 JZI917511 KJE917511 KTA917511 LCW917511 LMS917511 LWO917511 MGK917511 MQG917511 NAC917511 NJY917511 NTU917511 ODQ917511 ONM917511 OXI917511 PHE917511 PRA917511 QAW917511 QKS917511 QUO917511 REK917511 ROG917511 RYC917511 SHY917511 SRU917511 TBQ917511 TLM917511 TVI917511 UFE917511 UPA917511 UYW917511 VIS917511 VSO917511 WCK917511 WMG917511 WWC917511 U983047 JQ983047 TM983047 ADI983047 ANE983047 AXA983047 BGW983047 BQS983047 CAO983047 CKK983047 CUG983047 DEC983047 DNY983047 DXU983047 EHQ983047 ERM983047 FBI983047 FLE983047 FVA983047 GEW983047 GOS983047 GYO983047 HIK983047 HSG983047 ICC983047 ILY983047 IVU983047 JFQ983047 JPM983047 JZI983047 KJE983047 KTA983047 LCW983047 LMS983047 LWO983047 MGK983047 MQG983047 NAC983047 NJY983047 NTU983047 ODQ983047 ONM983047 OXI983047 PHE983047 PRA983047 QAW983047 QKS983047 QUO983047 REK983047 ROG983047 RYC983047 SHY983047 SRU983047 TBQ983047 TLM983047 TVI983047 UFE983047 UPA983047 UYW983047 VIS983047 VSO983047 WCK983047 WMG983047 WWC983047 Q7 JM7 TI7 ADE7 ANA7 AWW7 BGS7 BQO7 CAK7 CKG7 CUC7 DDY7 DNU7 DXQ7 EHM7 ERI7 FBE7 FLA7 FUW7 GES7 GOO7 GYK7 HIG7 HSC7 IBY7 ILU7 IVQ7 JFM7 JPI7 JZE7 KJA7 KSW7 LCS7 LMO7 LWK7 MGG7 MQC7 MZY7 NJU7 NTQ7 ODM7 ONI7 OXE7 PHA7 PQW7 QAS7 QKO7 QUK7 REG7 ROC7 RXY7 SHU7 SRQ7 TBM7 TLI7 TVE7 UFA7 UOW7 UYS7 VIO7 VSK7 WCG7 WMC7 WVY7 Q65543 JM65543 TI65543 ADE65543 ANA65543 AWW65543 BGS65543 BQO65543 CAK65543 CKG65543 CUC65543 DDY65543 DNU65543 DXQ65543 EHM65543 ERI65543 FBE65543 FLA65543 FUW65543 GES65543 GOO65543 GYK65543 HIG65543 HSC65543 IBY65543 ILU65543 IVQ65543 JFM65543 JPI65543 JZE65543 KJA65543 KSW65543 LCS65543 LMO65543 LWK65543 MGG65543 MQC65543 MZY65543 NJU65543 NTQ65543 ODM65543 ONI65543 OXE65543 PHA65543 PQW65543 QAS65543 QKO65543 QUK65543 REG65543 ROC65543 RXY65543 SHU65543 SRQ65543 TBM65543 TLI65543 TVE65543 UFA65543 UOW65543 UYS65543 VIO65543 VSK65543 WCG65543 WMC65543 WVY65543 Q131079 JM131079 TI131079 ADE131079 ANA131079 AWW131079 BGS131079 BQO131079 CAK131079 CKG131079 CUC131079 DDY131079 DNU131079 DXQ131079 EHM131079 ERI131079 FBE131079 FLA131079 FUW131079 GES131079 GOO131079 GYK131079 HIG131079 HSC131079 IBY131079 ILU131079 IVQ131079 JFM131079 JPI131079 JZE131079 KJA131079 KSW131079 LCS131079 LMO131079 LWK131079 MGG131079 MQC131079 MZY131079 NJU131079 NTQ131079 ODM131079 ONI131079 OXE131079 PHA131079 PQW131079 QAS131079 QKO131079 QUK131079 REG131079 ROC131079 RXY131079 SHU131079 SRQ131079 TBM131079 TLI131079 TVE131079 UFA131079 UOW131079 UYS131079 VIO131079 VSK131079 WCG131079 WMC131079 WVY131079 Q196615 JM196615 TI196615 ADE196615 ANA196615 AWW196615 BGS196615 BQO196615 CAK196615 CKG196615 CUC196615 DDY196615 DNU196615 DXQ196615 EHM196615 ERI196615 FBE196615 FLA196615 FUW196615 GES196615 GOO196615 GYK196615 HIG196615 HSC196615 IBY196615 ILU196615 IVQ196615 JFM196615 JPI196615 JZE196615 KJA196615 KSW196615 LCS196615 LMO196615 LWK196615 MGG196615 MQC196615 MZY196615 NJU196615 NTQ196615 ODM196615 ONI196615 OXE196615 PHA196615 PQW196615 QAS196615 QKO196615 QUK196615 REG196615 ROC196615 RXY196615 SHU196615 SRQ196615 TBM196615 TLI196615 TVE196615 UFA196615 UOW196615 UYS196615 VIO196615 VSK196615 WCG196615 WMC196615 WVY196615 Q262151 JM262151 TI262151 ADE262151 ANA262151 AWW262151 BGS262151 BQO262151 CAK262151 CKG262151 CUC262151 DDY262151 DNU262151 DXQ262151 EHM262151 ERI262151 FBE262151 FLA262151 FUW262151 GES262151 GOO262151 GYK262151 HIG262151 HSC262151 IBY262151 ILU262151 IVQ262151 JFM262151 JPI262151 JZE262151 KJA262151 KSW262151 LCS262151 LMO262151 LWK262151 MGG262151 MQC262151 MZY262151 NJU262151 NTQ262151 ODM262151 ONI262151 OXE262151 PHA262151 PQW262151 QAS262151 QKO262151 QUK262151 REG262151 ROC262151 RXY262151 SHU262151 SRQ262151 TBM262151 TLI262151 TVE262151 UFA262151 UOW262151 UYS262151 VIO262151 VSK262151 WCG262151 WMC262151 WVY262151 Q327687 JM327687 TI327687 ADE327687 ANA327687 AWW327687 BGS327687 BQO327687 CAK327687 CKG327687 CUC327687 DDY327687 DNU327687 DXQ327687 EHM327687 ERI327687 FBE327687 FLA327687 FUW327687 GES327687 GOO327687 GYK327687 HIG327687 HSC327687 IBY327687 ILU327687 IVQ327687 JFM327687 JPI327687 JZE327687 KJA327687 KSW327687 LCS327687 LMO327687 LWK327687 MGG327687 MQC327687 MZY327687 NJU327687 NTQ327687 ODM327687 ONI327687 OXE327687 PHA327687 PQW327687 QAS327687 QKO327687 QUK327687 REG327687 ROC327687 RXY327687 SHU327687 SRQ327687 TBM327687 TLI327687 TVE327687 UFA327687 UOW327687 UYS327687 VIO327687 VSK327687 WCG327687 WMC327687 WVY327687 Q393223 JM393223 TI393223 ADE393223 ANA393223 AWW393223 BGS393223 BQO393223 CAK393223 CKG393223 CUC393223 DDY393223 DNU393223 DXQ393223 EHM393223 ERI393223 FBE393223 FLA393223 FUW393223 GES393223 GOO393223 GYK393223 HIG393223 HSC393223 IBY393223 ILU393223 IVQ393223 JFM393223 JPI393223 JZE393223 KJA393223 KSW393223 LCS393223 LMO393223 LWK393223 MGG393223 MQC393223 MZY393223 NJU393223 NTQ393223 ODM393223 ONI393223 OXE393223 PHA393223 PQW393223 QAS393223 QKO393223 QUK393223 REG393223 ROC393223 RXY393223 SHU393223 SRQ393223 TBM393223 TLI393223 TVE393223 UFA393223 UOW393223 UYS393223 VIO393223 VSK393223 WCG393223 WMC393223 WVY393223 Q458759 JM458759 TI458759 ADE458759 ANA458759 AWW458759 BGS458759 BQO458759 CAK458759 CKG458759 CUC458759 DDY458759 DNU458759 DXQ458759 EHM458759 ERI458759 FBE458759 FLA458759 FUW458759 GES458759 GOO458759 GYK458759 HIG458759 HSC458759 IBY458759 ILU458759 IVQ458759 JFM458759 JPI458759 JZE458759 KJA458759 KSW458759 LCS458759 LMO458759 LWK458759 MGG458759 MQC458759 MZY458759 NJU458759 NTQ458759 ODM458759 ONI458759 OXE458759 PHA458759 PQW458759 QAS458759 QKO458759 QUK458759 REG458759 ROC458759 RXY458759 SHU458759 SRQ458759 TBM458759 TLI458759 TVE458759 UFA458759 UOW458759 UYS458759 VIO458759 VSK458759 WCG458759 WMC458759 WVY458759 Q524295 JM524295 TI524295 ADE524295 ANA524295 AWW524295 BGS524295 BQO524295 CAK524295 CKG524295 CUC524295 DDY524295 DNU524295 DXQ524295 EHM524295 ERI524295 FBE524295 FLA524295 FUW524295 GES524295 GOO524295 GYK524295 HIG524295 HSC524295 IBY524295 ILU524295 IVQ524295 JFM524295 JPI524295 JZE524295 KJA524295 KSW524295 LCS524295 LMO524295 LWK524295 MGG524295 MQC524295 MZY524295 NJU524295 NTQ524295 ODM524295 ONI524295 OXE524295 PHA524295 PQW524295 QAS524295 QKO524295 QUK524295 REG524295 ROC524295 RXY524295 SHU524295 SRQ524295 TBM524295 TLI524295 TVE524295 UFA524295 UOW524295 UYS524295 VIO524295 VSK524295 WCG524295 WMC524295 WVY524295 Q589831 JM589831 TI589831 ADE589831 ANA589831 AWW589831 BGS589831 BQO589831 CAK589831 CKG589831 CUC589831 DDY589831 DNU589831 DXQ589831 EHM589831 ERI589831 FBE589831 FLA589831 FUW589831 GES589831 GOO589831 GYK589831 HIG589831 HSC589831 IBY589831 ILU589831 IVQ589831 JFM589831 JPI589831 JZE589831 KJA589831 KSW589831 LCS589831 LMO589831 LWK589831 MGG589831 MQC589831 MZY589831 NJU589831 NTQ589831 ODM589831 ONI589831 OXE589831 PHA589831 PQW589831 QAS589831 QKO589831 QUK589831 REG589831 ROC589831 RXY589831 SHU589831 SRQ589831 TBM589831 TLI589831 TVE589831 UFA589831 UOW589831 UYS589831 VIO589831 VSK589831 WCG589831 WMC589831 WVY589831 Q655367 JM655367 TI655367 ADE655367 ANA655367 AWW655367 BGS655367 BQO655367 CAK655367 CKG655367 CUC655367 DDY655367 DNU655367 DXQ655367 EHM655367 ERI655367 FBE655367 FLA655367 FUW655367 GES655367 GOO655367 GYK655367 HIG655367 HSC655367 IBY655367 ILU655367 IVQ655367 JFM655367 JPI655367 JZE655367 KJA655367 KSW655367 LCS655367 LMO655367 LWK655367 MGG655367 MQC655367 MZY655367 NJU655367 NTQ655367 ODM655367 ONI655367 OXE655367 PHA655367 PQW655367 QAS655367 QKO655367 QUK655367 REG655367 ROC655367 RXY655367 SHU655367 SRQ655367 TBM655367 TLI655367 TVE655367 UFA655367 UOW655367 UYS655367 VIO655367 VSK655367 WCG655367 WMC655367 WVY655367 Q720903 JM720903 TI720903 ADE720903 ANA720903 AWW720903 BGS720903 BQO720903 CAK720903 CKG720903 CUC720903 DDY720903 DNU720903 DXQ720903 EHM720903 ERI720903 FBE720903 FLA720903 FUW720903 GES720903 GOO720903 GYK720903 HIG720903 HSC720903 IBY720903 ILU720903 IVQ720903 JFM720903 JPI720903 JZE720903 KJA720903 KSW720903 LCS720903 LMO720903 LWK720903 MGG720903 MQC720903 MZY720903 NJU720903 NTQ720903 ODM720903 ONI720903 OXE720903 PHA720903 PQW720903 QAS720903 QKO720903 QUK720903 REG720903 ROC720903 RXY720903 SHU720903 SRQ720903 TBM720903 TLI720903 TVE720903 UFA720903 UOW720903 UYS720903 VIO720903 VSK720903 WCG720903 WMC720903 WVY720903 Q786439 JM786439 TI786439 ADE786439 ANA786439 AWW786439 BGS786439 BQO786439 CAK786439 CKG786439 CUC786439 DDY786439 DNU786439 DXQ786439 EHM786439 ERI786439 FBE786439 FLA786439 FUW786439 GES786439 GOO786439 GYK786439 HIG786439 HSC786439 IBY786439 ILU786439 IVQ786439 JFM786439 JPI786439 JZE786439 KJA786439 KSW786439 LCS786439 LMO786439 LWK786439 MGG786439 MQC786439 MZY786439 NJU786439 NTQ786439 ODM786439 ONI786439 OXE786439 PHA786439 PQW786439 QAS786439 QKO786439 QUK786439 REG786439 ROC786439 RXY786439 SHU786439 SRQ786439 TBM786439 TLI786439 TVE786439 UFA786439 UOW786439 UYS786439 VIO786439 VSK786439 WCG786439 WMC786439 WVY786439 Q851975 JM851975 TI851975 ADE851975 ANA851975 AWW851975 BGS851975 BQO851975 CAK851975 CKG851975 CUC851975 DDY851975 DNU851975 DXQ851975 EHM851975 ERI851975 FBE851975 FLA851975 FUW851975 GES851975 GOO851975 GYK851975 HIG851975 HSC851975 IBY851975 ILU851975 IVQ851975 JFM851975 JPI851975 JZE851975 KJA851975 KSW851975 LCS851975 LMO851975 LWK851975 MGG851975 MQC851975 MZY851975 NJU851975 NTQ851975 ODM851975 ONI851975 OXE851975 PHA851975 PQW851975 QAS851975 QKO851975 QUK851975 REG851975 ROC851975 RXY851975 SHU851975 SRQ851975 TBM851975 TLI851975 TVE851975 UFA851975 UOW851975 UYS851975 VIO851975 VSK851975 WCG851975 WMC851975 WVY851975 Q917511 JM917511 TI917511 ADE917511 ANA917511 AWW917511 BGS917511 BQO917511 CAK917511 CKG917511 CUC917511 DDY917511 DNU917511 DXQ917511 EHM917511 ERI917511 FBE917511 FLA917511 FUW917511 GES917511 GOO917511 GYK917511 HIG917511 HSC917511 IBY917511 ILU917511 IVQ917511 JFM917511 JPI917511 JZE917511 KJA917511 KSW917511 LCS917511 LMO917511 LWK917511 MGG917511 MQC917511 MZY917511 NJU917511 NTQ917511 ODM917511 ONI917511 OXE917511 PHA917511 PQW917511 QAS917511 QKO917511 QUK917511 REG917511 ROC917511 RXY917511 SHU917511 SRQ917511 TBM917511 TLI917511 TVE917511 UFA917511 UOW917511 UYS917511 VIO917511 VSK917511 WCG917511 WMC917511 WVY917511 Q983047 JM983047 TI983047 ADE983047 ANA983047 AWW983047 BGS983047 BQO983047 CAK983047 CKG983047 CUC983047 DDY983047 DNU983047 DXQ983047 EHM983047 ERI983047 FBE983047 FLA983047 FUW983047 GES983047 GOO983047 GYK983047 HIG983047 HSC983047 IBY983047 ILU983047 IVQ983047 JFM983047 JPI983047 JZE983047 KJA983047 KSW983047 LCS983047 LMO983047 LWK983047 MGG983047 MQC983047 MZY983047 NJU983047 NTQ983047 ODM983047 ONI983047 OXE983047 PHA983047 PQW983047 QAS983047 QKO983047 QUK983047 REG983047 ROC983047 RXY983047 SHU983047 SRQ983047 TBM983047 TLI983047 TVE983047 UFA983047 UOW983047 UYS983047 VIO983047 VSK983047 WCG983047 WMC983047 WVY983047 M7 JI7 TE7 ADA7 AMW7 AWS7 BGO7 BQK7 CAG7 CKC7 CTY7 DDU7 DNQ7 DXM7 EHI7 ERE7 FBA7 FKW7 FUS7 GEO7 GOK7 GYG7 HIC7 HRY7 IBU7 ILQ7 IVM7 JFI7 JPE7 JZA7 KIW7 KSS7 LCO7 LMK7 LWG7 MGC7 MPY7 MZU7 NJQ7 NTM7 ODI7 ONE7 OXA7 PGW7 PQS7 QAO7 QKK7 QUG7 REC7 RNY7 RXU7 SHQ7 SRM7 TBI7 TLE7 TVA7 UEW7 UOS7 UYO7 VIK7 VSG7 WCC7 WLY7 WVU7 M65543 JI65543 TE65543 ADA65543 AMW65543 AWS65543 BGO65543 BQK65543 CAG65543 CKC65543 CTY65543 DDU65543 DNQ65543 DXM65543 EHI65543 ERE65543 FBA65543 FKW65543 FUS65543 GEO65543 GOK65543 GYG65543 HIC65543 HRY65543 IBU65543 ILQ65543 IVM65543 JFI65543 JPE65543 JZA65543 KIW65543 KSS65543 LCO65543 LMK65543 LWG65543 MGC65543 MPY65543 MZU65543 NJQ65543 NTM65543 ODI65543 ONE65543 OXA65543 PGW65543 PQS65543 QAO65543 QKK65543 QUG65543 REC65543 RNY65543 RXU65543 SHQ65543 SRM65543 TBI65543 TLE65543 TVA65543 UEW65543 UOS65543 UYO65543 VIK65543 VSG65543 WCC65543 WLY65543 WVU65543 M131079 JI131079 TE131079 ADA131079 AMW131079 AWS131079 BGO131079 BQK131079 CAG131079 CKC131079 CTY131079 DDU131079 DNQ131079 DXM131079 EHI131079 ERE131079 FBA131079 FKW131079 FUS131079 GEO131079 GOK131079 GYG131079 HIC131079 HRY131079 IBU131079 ILQ131079 IVM131079 JFI131079 JPE131079 JZA131079 KIW131079 KSS131079 LCO131079 LMK131079 LWG131079 MGC131079 MPY131079 MZU131079 NJQ131079 NTM131079 ODI131079 ONE131079 OXA131079 PGW131079 PQS131079 QAO131079 QKK131079 QUG131079 REC131079 RNY131079 RXU131079 SHQ131079 SRM131079 TBI131079 TLE131079 TVA131079 UEW131079 UOS131079 UYO131079 VIK131079 VSG131079 WCC131079 WLY131079 WVU131079 M196615 JI196615 TE196615 ADA196615 AMW196615 AWS196615 BGO196615 BQK196615 CAG196615 CKC196615 CTY196615 DDU196615 DNQ196615 DXM196615 EHI196615 ERE196615 FBA196615 FKW196615 FUS196615 GEO196615 GOK196615 GYG196615 HIC196615 HRY196615 IBU196615 ILQ196615 IVM196615 JFI196615 JPE196615 JZA196615 KIW196615 KSS196615 LCO196615 LMK196615 LWG196615 MGC196615 MPY196615 MZU196615 NJQ196615 NTM196615 ODI196615 ONE196615 OXA196615 PGW196615 PQS196615 QAO196615 QKK196615 QUG196615 REC196615 RNY196615 RXU196615 SHQ196615 SRM196615 TBI196615 TLE196615 TVA196615 UEW196615 UOS196615 UYO196615 VIK196615 VSG196615 WCC196615 WLY196615 WVU196615 M262151 JI262151 TE262151 ADA262151 AMW262151 AWS262151 BGO262151 BQK262151 CAG262151 CKC262151 CTY262151 DDU262151 DNQ262151 DXM262151 EHI262151 ERE262151 FBA262151 FKW262151 FUS262151 GEO262151 GOK262151 GYG262151 HIC262151 HRY262151 IBU262151 ILQ262151 IVM262151 JFI262151 JPE262151 JZA262151 KIW262151 KSS262151 LCO262151 LMK262151 LWG262151 MGC262151 MPY262151 MZU262151 NJQ262151 NTM262151 ODI262151 ONE262151 OXA262151 PGW262151 PQS262151 QAO262151 QKK262151 QUG262151 REC262151 RNY262151 RXU262151 SHQ262151 SRM262151 TBI262151 TLE262151 TVA262151 UEW262151 UOS262151 UYO262151 VIK262151 VSG262151 WCC262151 WLY262151 WVU262151 M327687 JI327687 TE327687 ADA327687 AMW327687 AWS327687 BGO327687 BQK327687 CAG327687 CKC327687 CTY327687 DDU327687 DNQ327687 DXM327687 EHI327687 ERE327687 FBA327687 FKW327687 FUS327687 GEO327687 GOK327687 GYG327687 HIC327687 HRY327687 IBU327687 ILQ327687 IVM327687 JFI327687 JPE327687 JZA327687 KIW327687 KSS327687 LCO327687 LMK327687 LWG327687 MGC327687 MPY327687 MZU327687 NJQ327687 NTM327687 ODI327687 ONE327687 OXA327687 PGW327687 PQS327687 QAO327687 QKK327687 QUG327687 REC327687 RNY327687 RXU327687 SHQ327687 SRM327687 TBI327687 TLE327687 TVA327687 UEW327687 UOS327687 UYO327687 VIK327687 VSG327687 WCC327687 WLY327687 WVU327687 M393223 JI393223 TE393223 ADA393223 AMW393223 AWS393223 BGO393223 BQK393223 CAG393223 CKC393223 CTY393223 DDU393223 DNQ393223 DXM393223 EHI393223 ERE393223 FBA393223 FKW393223 FUS393223 GEO393223 GOK393223 GYG393223 HIC393223 HRY393223 IBU393223 ILQ393223 IVM393223 JFI393223 JPE393223 JZA393223 KIW393223 KSS393223 LCO393223 LMK393223 LWG393223 MGC393223 MPY393223 MZU393223 NJQ393223 NTM393223 ODI393223 ONE393223 OXA393223 PGW393223 PQS393223 QAO393223 QKK393223 QUG393223 REC393223 RNY393223 RXU393223 SHQ393223 SRM393223 TBI393223 TLE393223 TVA393223 UEW393223 UOS393223 UYO393223 VIK393223 VSG393223 WCC393223 WLY393223 WVU393223 M458759 JI458759 TE458759 ADA458759 AMW458759 AWS458759 BGO458759 BQK458759 CAG458759 CKC458759 CTY458759 DDU458759 DNQ458759 DXM458759 EHI458759 ERE458759 FBA458759 FKW458759 FUS458759 GEO458759 GOK458759 GYG458759 HIC458759 HRY458759 IBU458759 ILQ458759 IVM458759 JFI458759 JPE458759 JZA458759 KIW458759 KSS458759 LCO458759 LMK458759 LWG458759 MGC458759 MPY458759 MZU458759 NJQ458759 NTM458759 ODI458759 ONE458759 OXA458759 PGW458759 PQS458759 QAO458759 QKK458759 QUG458759 REC458759 RNY458759 RXU458759 SHQ458759 SRM458759 TBI458759 TLE458759 TVA458759 UEW458759 UOS458759 UYO458759 VIK458759 VSG458759 WCC458759 WLY458759 WVU458759 M524295 JI524295 TE524295 ADA524295 AMW524295 AWS524295 BGO524295 BQK524295 CAG524295 CKC524295 CTY524295 DDU524295 DNQ524295 DXM524295 EHI524295 ERE524295 FBA524295 FKW524295 FUS524295 GEO524295 GOK524295 GYG524295 HIC524295 HRY524295 IBU524295 ILQ524295 IVM524295 JFI524295 JPE524295 JZA524295 KIW524295 KSS524295 LCO524295 LMK524295 LWG524295 MGC524295 MPY524295 MZU524295 NJQ524295 NTM524295 ODI524295 ONE524295 OXA524295 PGW524295 PQS524295 QAO524295 QKK524295 QUG524295 REC524295 RNY524295 RXU524295 SHQ524295 SRM524295 TBI524295 TLE524295 TVA524295 UEW524295 UOS524295 UYO524295 VIK524295 VSG524295 WCC524295 WLY524295 WVU524295 M589831 JI589831 TE589831 ADA589831 AMW589831 AWS589831 BGO589831 BQK589831 CAG589831 CKC589831 CTY589831 DDU589831 DNQ589831 DXM589831 EHI589831 ERE589831 FBA589831 FKW589831 FUS589831 GEO589831 GOK589831 GYG589831 HIC589831 HRY589831 IBU589831 ILQ589831 IVM589831 JFI589831 JPE589831 JZA589831 KIW589831 KSS589831 LCO589831 LMK589831 LWG589831 MGC589831 MPY589831 MZU589831 NJQ589831 NTM589831 ODI589831 ONE589831 OXA589831 PGW589831 PQS589831 QAO589831 QKK589831 QUG589831 REC589831 RNY589831 RXU589831 SHQ589831 SRM589831 TBI589831 TLE589831 TVA589831 UEW589831 UOS589831 UYO589831 VIK589831 VSG589831 WCC589831 WLY589831 WVU589831 M655367 JI655367 TE655367 ADA655367 AMW655367 AWS655367 BGO655367 BQK655367 CAG655367 CKC655367 CTY655367 DDU655367 DNQ655367 DXM655367 EHI655367 ERE655367 FBA655367 FKW655367 FUS655367 GEO655367 GOK655367 GYG655367 HIC655367 HRY655367 IBU655367 ILQ655367 IVM655367 JFI655367 JPE655367 JZA655367 KIW655367 KSS655367 LCO655367 LMK655367 LWG655367 MGC655367 MPY655367 MZU655367 NJQ655367 NTM655367 ODI655367 ONE655367 OXA655367 PGW655367 PQS655367 QAO655367 QKK655367 QUG655367 REC655367 RNY655367 RXU655367 SHQ655367 SRM655367 TBI655367 TLE655367 TVA655367 UEW655367 UOS655367 UYO655367 VIK655367 VSG655367 WCC655367 WLY655367 WVU655367 M720903 JI720903 TE720903 ADA720903 AMW720903 AWS720903 BGO720903 BQK720903 CAG720903 CKC720903 CTY720903 DDU720903 DNQ720903 DXM720903 EHI720903 ERE720903 FBA720903 FKW720903 FUS720903 GEO720903 GOK720903 GYG720903 HIC720903 HRY720903 IBU720903 ILQ720903 IVM720903 JFI720903 JPE720903 JZA720903 KIW720903 KSS720903 LCO720903 LMK720903 LWG720903 MGC720903 MPY720903 MZU720903 NJQ720903 NTM720903 ODI720903 ONE720903 OXA720903 PGW720903 PQS720903 QAO720903 QKK720903 QUG720903 REC720903 RNY720903 RXU720903 SHQ720903 SRM720903 TBI720903 TLE720903 TVA720903 UEW720903 UOS720903 UYO720903 VIK720903 VSG720903 WCC720903 WLY720903 WVU720903 M786439 JI786439 TE786439 ADA786439 AMW786439 AWS786439 BGO786439 BQK786439 CAG786439 CKC786439 CTY786439 DDU786439 DNQ786439 DXM786439 EHI786439 ERE786439 FBA786439 FKW786439 FUS786439 GEO786439 GOK786439 GYG786439 HIC786439 HRY786439 IBU786439 ILQ786439 IVM786439 JFI786439 JPE786439 JZA786439 KIW786439 KSS786439 LCO786439 LMK786439 LWG786439 MGC786439 MPY786439 MZU786439 NJQ786439 NTM786439 ODI786439 ONE786439 OXA786439 PGW786439 PQS786439 QAO786439 QKK786439 QUG786439 REC786439 RNY786439 RXU786439 SHQ786439 SRM786439 TBI786439 TLE786439 TVA786439 UEW786439 UOS786439 UYO786439 VIK786439 VSG786439 WCC786439 WLY786439 WVU786439 M851975 JI851975 TE851975 ADA851975 AMW851975 AWS851975 BGO851975 BQK851975 CAG851975 CKC851975 CTY851975 DDU851975 DNQ851975 DXM851975 EHI851975 ERE851975 FBA851975 FKW851975 FUS851975 GEO851975 GOK851975 GYG851975 HIC851975 HRY851975 IBU851975 ILQ851975 IVM851975 JFI851975 JPE851975 JZA851975 KIW851975 KSS851975 LCO851975 LMK851975 LWG851975 MGC851975 MPY851975 MZU851975 NJQ851975 NTM851975 ODI851975 ONE851975 OXA851975 PGW851975 PQS851975 QAO851975 QKK851975 QUG851975 REC851975 RNY851975 RXU851975 SHQ851975 SRM851975 TBI851975 TLE851975 TVA851975 UEW851975 UOS851975 UYO851975 VIK851975 VSG851975 WCC851975 WLY851975 WVU851975 M917511 JI917511 TE917511 ADA917511 AMW917511 AWS917511 BGO917511 BQK917511 CAG917511 CKC917511 CTY917511 DDU917511 DNQ917511 DXM917511 EHI917511 ERE917511 FBA917511 FKW917511 FUS917511 GEO917511 GOK917511 GYG917511 HIC917511 HRY917511 IBU917511 ILQ917511 IVM917511 JFI917511 JPE917511 JZA917511 KIW917511 KSS917511 LCO917511 LMK917511 LWG917511 MGC917511 MPY917511 MZU917511 NJQ917511 NTM917511 ODI917511 ONE917511 OXA917511 PGW917511 PQS917511 QAO917511 QKK917511 QUG917511 REC917511 RNY917511 RXU917511 SHQ917511 SRM917511 TBI917511 TLE917511 TVA917511 UEW917511 UOS917511 UYO917511 VIK917511 VSG917511 WCC917511 WLY917511 WVU917511 M983047 JI983047 TE983047 ADA983047 AMW983047 AWS983047 BGO983047 BQK983047 CAG983047 CKC983047 CTY983047 DDU983047 DNQ983047 DXM983047 EHI983047 ERE983047 FBA983047 FKW983047 FUS983047 GEO983047 GOK983047 GYG983047 HIC983047 HRY983047 IBU983047 ILQ983047 IVM983047 JFI983047 JPE983047 JZA983047 KIW983047 KSS983047 LCO983047 LMK983047 LWG983047 MGC983047 MPY983047 MZU983047 NJQ983047 NTM983047 ODI983047 ONE983047 OXA983047 PGW983047 PQS983047 QAO983047 QKK983047 QUG983047 REC983047 RNY983047 RXU983047 SHQ983047 SRM983047 TBI983047 TLE983047 TVA983047 UEW983047 UOS983047 UYO983047 VIK983047 VSG983047 WCC983047 WLY983047 WVU983047 M12 JI12 TE12 ADA12 AMW12 AWS12 BGO12 BQK12 CAG12 CKC12 CTY12 DDU12 DNQ12 DXM12 EHI12 ERE12 FBA12 FKW12 FUS12 GEO12 GOK12 GYG12 HIC12 HRY12 IBU12 ILQ12 IVM12 JFI12 JPE12 JZA12 KIW12 KSS12 LCO12 LMK12 LWG12 MGC12 MPY12 MZU12 NJQ12 NTM12 ODI12 ONE12 OXA12 PGW12 PQS12 QAO12 QKK12 QUG12 REC12 RNY12 RXU12 SHQ12 SRM12 TBI12 TLE12 TVA12 UEW12 UOS12 UYO12 VIK12 VSG12 WCC12 WLY12 WVU12 M65548 JI65548 TE65548 ADA65548 AMW65548 AWS65548 BGO65548 BQK65548 CAG65548 CKC65548 CTY65548 DDU65548 DNQ65548 DXM65548 EHI65548 ERE65548 FBA65548 FKW65548 FUS65548 GEO65548 GOK65548 GYG65548 HIC65548 HRY65548 IBU65548 ILQ65548 IVM65548 JFI65548 JPE65548 JZA65548 KIW65548 KSS65548 LCO65548 LMK65548 LWG65548 MGC65548 MPY65548 MZU65548 NJQ65548 NTM65548 ODI65548 ONE65548 OXA65548 PGW65548 PQS65548 QAO65548 QKK65548 QUG65548 REC65548 RNY65548 RXU65548 SHQ65548 SRM65548 TBI65548 TLE65548 TVA65548 UEW65548 UOS65548 UYO65548 VIK65548 VSG65548 WCC65548 WLY65548 WVU65548 M131084 JI131084 TE131084 ADA131084 AMW131084 AWS131084 BGO131084 BQK131084 CAG131084 CKC131084 CTY131084 DDU131084 DNQ131084 DXM131084 EHI131084 ERE131084 FBA131084 FKW131084 FUS131084 GEO131084 GOK131084 GYG131084 HIC131084 HRY131084 IBU131084 ILQ131084 IVM131084 JFI131084 JPE131084 JZA131084 KIW131084 KSS131084 LCO131084 LMK131084 LWG131084 MGC131084 MPY131084 MZU131084 NJQ131084 NTM131084 ODI131084 ONE131084 OXA131084 PGW131084 PQS131084 QAO131084 QKK131084 QUG131084 REC131084 RNY131084 RXU131084 SHQ131084 SRM131084 TBI131084 TLE131084 TVA131084 UEW131084 UOS131084 UYO131084 VIK131084 VSG131084 WCC131084 WLY131084 WVU131084 M196620 JI196620 TE196620 ADA196620 AMW196620 AWS196620 BGO196620 BQK196620 CAG196620 CKC196620 CTY196620 DDU196620 DNQ196620 DXM196620 EHI196620 ERE196620 FBA196620 FKW196620 FUS196620 GEO196620 GOK196620 GYG196620 HIC196620 HRY196620 IBU196620 ILQ196620 IVM196620 JFI196620 JPE196620 JZA196620 KIW196620 KSS196620 LCO196620 LMK196620 LWG196620 MGC196620 MPY196620 MZU196620 NJQ196620 NTM196620 ODI196620 ONE196620 OXA196620 PGW196620 PQS196620 QAO196620 QKK196620 QUG196620 REC196620 RNY196620 RXU196620 SHQ196620 SRM196620 TBI196620 TLE196620 TVA196620 UEW196620 UOS196620 UYO196620 VIK196620 VSG196620 WCC196620 WLY196620 WVU196620 M262156 JI262156 TE262156 ADA262156 AMW262156 AWS262156 BGO262156 BQK262156 CAG262156 CKC262156 CTY262156 DDU262156 DNQ262156 DXM262156 EHI262156 ERE262156 FBA262156 FKW262156 FUS262156 GEO262156 GOK262156 GYG262156 HIC262156 HRY262156 IBU262156 ILQ262156 IVM262156 JFI262156 JPE262156 JZA262156 KIW262156 KSS262156 LCO262156 LMK262156 LWG262156 MGC262156 MPY262156 MZU262156 NJQ262156 NTM262156 ODI262156 ONE262156 OXA262156 PGW262156 PQS262156 QAO262156 QKK262156 QUG262156 REC262156 RNY262156 RXU262156 SHQ262156 SRM262156 TBI262156 TLE262156 TVA262156 UEW262156 UOS262156 UYO262156 VIK262156 VSG262156 WCC262156 WLY262156 WVU262156 M327692 JI327692 TE327692 ADA327692 AMW327692 AWS327692 BGO327692 BQK327692 CAG327692 CKC327692 CTY327692 DDU327692 DNQ327692 DXM327692 EHI327692 ERE327692 FBA327692 FKW327692 FUS327692 GEO327692 GOK327692 GYG327692 HIC327692 HRY327692 IBU327692 ILQ327692 IVM327692 JFI327692 JPE327692 JZA327692 KIW327692 KSS327692 LCO327692 LMK327692 LWG327692 MGC327692 MPY327692 MZU327692 NJQ327692 NTM327692 ODI327692 ONE327692 OXA327692 PGW327692 PQS327692 QAO327692 QKK327692 QUG327692 REC327692 RNY327692 RXU327692 SHQ327692 SRM327692 TBI327692 TLE327692 TVA327692 UEW327692 UOS327692 UYO327692 VIK327692 VSG327692 WCC327692 WLY327692 WVU327692 M393228 JI393228 TE393228 ADA393228 AMW393228 AWS393228 BGO393228 BQK393228 CAG393228 CKC393228 CTY393228 DDU393228 DNQ393228 DXM393228 EHI393228 ERE393228 FBA393228 FKW393228 FUS393228 GEO393228 GOK393228 GYG393228 HIC393228 HRY393228 IBU393228 ILQ393228 IVM393228 JFI393228 JPE393228 JZA393228 KIW393228 KSS393228 LCO393228 LMK393228 LWG393228 MGC393228 MPY393228 MZU393228 NJQ393228 NTM393228 ODI393228 ONE393228 OXA393228 PGW393228 PQS393228 QAO393228 QKK393228 QUG393228 REC393228 RNY393228 RXU393228 SHQ393228 SRM393228 TBI393228 TLE393228 TVA393228 UEW393228 UOS393228 UYO393228 VIK393228 VSG393228 WCC393228 WLY393228 WVU393228 M458764 JI458764 TE458764 ADA458764 AMW458764 AWS458764 BGO458764 BQK458764 CAG458764 CKC458764 CTY458764 DDU458764 DNQ458764 DXM458764 EHI458764 ERE458764 FBA458764 FKW458764 FUS458764 GEO458764 GOK458764 GYG458764 HIC458764 HRY458764 IBU458764 ILQ458764 IVM458764 JFI458764 JPE458764 JZA458764 KIW458764 KSS458764 LCO458764 LMK458764 LWG458764 MGC458764 MPY458764 MZU458764 NJQ458764 NTM458764 ODI458764 ONE458764 OXA458764 PGW458764 PQS458764 QAO458764 QKK458764 QUG458764 REC458764 RNY458764 RXU458764 SHQ458764 SRM458764 TBI458764 TLE458764 TVA458764 UEW458764 UOS458764 UYO458764 VIK458764 VSG458764 WCC458764 WLY458764 WVU458764 M524300 JI524300 TE524300 ADA524300 AMW524300 AWS524300 BGO524300 BQK524300 CAG524300 CKC524300 CTY524300 DDU524300 DNQ524300 DXM524300 EHI524300 ERE524300 FBA524300 FKW524300 FUS524300 GEO524300 GOK524300 GYG524300 HIC524300 HRY524300 IBU524300 ILQ524300 IVM524300 JFI524300 JPE524300 JZA524300 KIW524300 KSS524300 LCO524300 LMK524300 LWG524300 MGC524300 MPY524300 MZU524300 NJQ524300 NTM524300 ODI524300 ONE524300 OXA524300 PGW524300 PQS524300 QAO524300 QKK524300 QUG524300 REC524300 RNY524300 RXU524300 SHQ524300 SRM524300 TBI524300 TLE524300 TVA524300 UEW524300 UOS524300 UYO524300 VIK524300 VSG524300 WCC524300 WLY524300 WVU524300 M589836 JI589836 TE589836 ADA589836 AMW589836 AWS589836 BGO589836 BQK589836 CAG589836 CKC589836 CTY589836 DDU589836 DNQ589836 DXM589836 EHI589836 ERE589836 FBA589836 FKW589836 FUS589836 GEO589836 GOK589836 GYG589836 HIC589836 HRY589836 IBU589836 ILQ589836 IVM589836 JFI589836 JPE589836 JZA589836 KIW589836 KSS589836 LCO589836 LMK589836 LWG589836 MGC589836 MPY589836 MZU589836 NJQ589836 NTM589836 ODI589836 ONE589836 OXA589836 PGW589836 PQS589836 QAO589836 QKK589836 QUG589836 REC589836 RNY589836 RXU589836 SHQ589836 SRM589836 TBI589836 TLE589836 TVA589836 UEW589836 UOS589836 UYO589836 VIK589836 VSG589836 WCC589836 WLY589836 WVU589836 M655372 JI655372 TE655372 ADA655372 AMW655372 AWS655372 BGO655372 BQK655372 CAG655372 CKC655372 CTY655372 DDU655372 DNQ655372 DXM655372 EHI655372 ERE655372 FBA655372 FKW655372 FUS655372 GEO655372 GOK655372 GYG655372 HIC655372 HRY655372 IBU655372 ILQ655372 IVM655372 JFI655372 JPE655372 JZA655372 KIW655372 KSS655372 LCO655372 LMK655372 LWG655372 MGC655372 MPY655372 MZU655372 NJQ655372 NTM655372 ODI655372 ONE655372 OXA655372 PGW655372 PQS655372 QAO655372 QKK655372 QUG655372 REC655372 RNY655372 RXU655372 SHQ655372 SRM655372 TBI655372 TLE655372 TVA655372 UEW655372 UOS655372 UYO655372 VIK655372 VSG655372 WCC655372 WLY655372 WVU655372 M720908 JI720908 TE720908 ADA720908 AMW720908 AWS720908 BGO720908 BQK720908 CAG720908 CKC720908 CTY720908 DDU720908 DNQ720908 DXM720908 EHI720908 ERE720908 FBA720908 FKW720908 FUS720908 GEO720908 GOK720908 GYG720908 HIC720908 HRY720908 IBU720908 ILQ720908 IVM720908 JFI720908 JPE720908 JZA720908 KIW720908 KSS720908 LCO720908 LMK720908 LWG720908 MGC720908 MPY720908 MZU720908 NJQ720908 NTM720908 ODI720908 ONE720908 OXA720908 PGW720908 PQS720908 QAO720908 QKK720908 QUG720908 REC720908 RNY720908 RXU720908 SHQ720908 SRM720908 TBI720908 TLE720908 TVA720908 UEW720908 UOS720908 UYO720908 VIK720908 VSG720908 WCC720908 WLY720908 WVU720908 M786444 JI786444 TE786444 ADA786444 AMW786444 AWS786444 BGO786444 BQK786444 CAG786444 CKC786444 CTY786444 DDU786444 DNQ786444 DXM786444 EHI786444 ERE786444 FBA786444 FKW786444 FUS786444 GEO786444 GOK786444 GYG786444 HIC786444 HRY786444 IBU786444 ILQ786444 IVM786444 JFI786444 JPE786444 JZA786444 KIW786444 KSS786444 LCO786444 LMK786444 LWG786444 MGC786444 MPY786444 MZU786444 NJQ786444 NTM786444 ODI786444 ONE786444 OXA786444 PGW786444 PQS786444 QAO786444 QKK786444 QUG786444 REC786444 RNY786444 RXU786444 SHQ786444 SRM786444 TBI786444 TLE786444 TVA786444 UEW786444 UOS786444 UYO786444 VIK786444 VSG786444 WCC786444 WLY786444 WVU786444 M851980 JI851980 TE851980 ADA851980 AMW851980 AWS851980 BGO851980 BQK851980 CAG851980 CKC851980 CTY851980 DDU851980 DNQ851980 DXM851980 EHI851980 ERE851980 FBA851980 FKW851980 FUS851980 GEO851980 GOK851980 GYG851980 HIC851980 HRY851980 IBU851980 ILQ851980 IVM851980 JFI851980 JPE851980 JZA851980 KIW851980 KSS851980 LCO851980 LMK851980 LWG851980 MGC851980 MPY851980 MZU851980 NJQ851980 NTM851980 ODI851980 ONE851980 OXA851980 PGW851980 PQS851980 QAO851980 QKK851980 QUG851980 REC851980 RNY851980 RXU851980 SHQ851980 SRM851980 TBI851980 TLE851980 TVA851980 UEW851980 UOS851980 UYO851980 VIK851980 VSG851980 WCC851980 WLY851980 WVU851980 M917516 JI917516 TE917516 ADA917516 AMW917516 AWS917516 BGO917516 BQK917516 CAG917516 CKC917516 CTY917516 DDU917516 DNQ917516 DXM917516 EHI917516 ERE917516 FBA917516 FKW917516 FUS917516 GEO917516 GOK917516 GYG917516 HIC917516 HRY917516 IBU917516 ILQ917516 IVM917516 JFI917516 JPE917516 JZA917516 KIW917516 KSS917516 LCO917516 LMK917516 LWG917516 MGC917516 MPY917516 MZU917516 NJQ917516 NTM917516 ODI917516 ONE917516 OXA917516 PGW917516 PQS917516 QAO917516 QKK917516 QUG917516 REC917516 RNY917516 RXU917516 SHQ917516 SRM917516 TBI917516 TLE917516 TVA917516 UEW917516 UOS917516 UYO917516 VIK917516 VSG917516 WCC917516 WLY917516 WVU917516 M983052 JI983052 TE983052 ADA983052 AMW983052 AWS983052 BGO983052 BQK983052 CAG983052 CKC983052 CTY983052 DDU983052 DNQ983052 DXM983052 EHI983052 ERE983052 FBA983052 FKW983052 FUS983052 GEO983052 GOK983052 GYG983052 HIC983052 HRY983052 IBU983052 ILQ983052 IVM983052 JFI983052 JPE983052 JZA983052 KIW983052 KSS983052 LCO983052 LMK983052 LWG983052 MGC983052 MPY983052 MZU983052 NJQ983052 NTM983052 ODI983052 ONE983052 OXA983052 PGW983052 PQS983052 QAO983052 QKK983052 QUG983052 REC983052 RNY983052 RXU983052 SHQ983052 SRM983052 TBI983052 TLE983052 TVA983052 UEW983052 UOS983052 UYO983052 VIK983052 VSG983052 WCC983052 WLY983052 WVU983052 Q12 JM12 TI12 ADE12 ANA12 AWW12 BGS12 BQO12 CAK12 CKG12 CUC12 DDY12 DNU12 DXQ12 EHM12 ERI12 FBE12 FLA12 FUW12 GES12 GOO12 GYK12 HIG12 HSC12 IBY12 ILU12 IVQ12 JFM12 JPI12 JZE12 KJA12 KSW12 LCS12 LMO12 LWK12 MGG12 MQC12 MZY12 NJU12 NTQ12 ODM12 ONI12 OXE12 PHA12 PQW12 QAS12 QKO12 QUK12 REG12 ROC12 RXY12 SHU12 SRQ12 TBM12 TLI12 TVE12 UFA12 UOW12 UYS12 VIO12 VSK12 WCG12 WMC12 WVY12 Q65548 JM65548 TI65548 ADE65548 ANA65548 AWW65548 BGS65548 BQO65548 CAK65548 CKG65548 CUC65548 DDY65548 DNU65548 DXQ65548 EHM65548 ERI65548 FBE65548 FLA65548 FUW65548 GES65548 GOO65548 GYK65548 HIG65548 HSC65548 IBY65548 ILU65548 IVQ65548 JFM65548 JPI65548 JZE65548 KJA65548 KSW65548 LCS65548 LMO65548 LWK65548 MGG65548 MQC65548 MZY65548 NJU65548 NTQ65548 ODM65548 ONI65548 OXE65548 PHA65548 PQW65548 QAS65548 QKO65548 QUK65548 REG65548 ROC65548 RXY65548 SHU65548 SRQ65548 TBM65548 TLI65548 TVE65548 UFA65548 UOW65548 UYS65548 VIO65548 VSK65548 WCG65548 WMC65548 WVY65548 Q131084 JM131084 TI131084 ADE131084 ANA131084 AWW131084 BGS131084 BQO131084 CAK131084 CKG131084 CUC131084 DDY131084 DNU131084 DXQ131084 EHM131084 ERI131084 FBE131084 FLA131084 FUW131084 GES131084 GOO131084 GYK131084 HIG131084 HSC131084 IBY131084 ILU131084 IVQ131084 JFM131084 JPI131084 JZE131084 KJA131084 KSW131084 LCS131084 LMO131084 LWK131084 MGG131084 MQC131084 MZY131084 NJU131084 NTQ131084 ODM131084 ONI131084 OXE131084 PHA131084 PQW131084 QAS131084 QKO131084 QUK131084 REG131084 ROC131084 RXY131084 SHU131084 SRQ131084 TBM131084 TLI131084 TVE131084 UFA131084 UOW131084 UYS131084 VIO131084 VSK131084 WCG131084 WMC131084 WVY131084 Q196620 JM196620 TI196620 ADE196620 ANA196620 AWW196620 BGS196620 BQO196620 CAK196620 CKG196620 CUC196620 DDY196620 DNU196620 DXQ196620 EHM196620 ERI196620 FBE196620 FLA196620 FUW196620 GES196620 GOO196620 GYK196620 HIG196620 HSC196620 IBY196620 ILU196620 IVQ196620 JFM196620 JPI196620 JZE196620 KJA196620 KSW196620 LCS196620 LMO196620 LWK196620 MGG196620 MQC196620 MZY196620 NJU196620 NTQ196620 ODM196620 ONI196620 OXE196620 PHA196620 PQW196620 QAS196620 QKO196620 QUK196620 REG196620 ROC196620 RXY196620 SHU196620 SRQ196620 TBM196620 TLI196620 TVE196620 UFA196620 UOW196620 UYS196620 VIO196620 VSK196620 WCG196620 WMC196620 WVY196620 Q262156 JM262156 TI262156 ADE262156 ANA262156 AWW262156 BGS262156 BQO262156 CAK262156 CKG262156 CUC262156 DDY262156 DNU262156 DXQ262156 EHM262156 ERI262156 FBE262156 FLA262156 FUW262156 GES262156 GOO262156 GYK262156 HIG262156 HSC262156 IBY262156 ILU262156 IVQ262156 JFM262156 JPI262156 JZE262156 KJA262156 KSW262156 LCS262156 LMO262156 LWK262156 MGG262156 MQC262156 MZY262156 NJU262156 NTQ262156 ODM262156 ONI262156 OXE262156 PHA262156 PQW262156 QAS262156 QKO262156 QUK262156 REG262156 ROC262156 RXY262156 SHU262156 SRQ262156 TBM262156 TLI262156 TVE262156 UFA262156 UOW262156 UYS262156 VIO262156 VSK262156 WCG262156 WMC262156 WVY262156 Q327692 JM327692 TI327692 ADE327692 ANA327692 AWW327692 BGS327692 BQO327692 CAK327692 CKG327692 CUC327692 DDY327692 DNU327692 DXQ327692 EHM327692 ERI327692 FBE327692 FLA327692 FUW327692 GES327692 GOO327692 GYK327692 HIG327692 HSC327692 IBY327692 ILU327692 IVQ327692 JFM327692 JPI327692 JZE327692 KJA327692 KSW327692 LCS327692 LMO327692 LWK327692 MGG327692 MQC327692 MZY327692 NJU327692 NTQ327692 ODM327692 ONI327692 OXE327692 PHA327692 PQW327692 QAS327692 QKO327692 QUK327692 REG327692 ROC327692 RXY327692 SHU327692 SRQ327692 TBM327692 TLI327692 TVE327692 UFA327692 UOW327692 UYS327692 VIO327692 VSK327692 WCG327692 WMC327692 WVY327692 Q393228 JM393228 TI393228 ADE393228 ANA393228 AWW393228 BGS393228 BQO393228 CAK393228 CKG393228 CUC393228 DDY393228 DNU393228 DXQ393228 EHM393228 ERI393228 FBE393228 FLA393228 FUW393228 GES393228 GOO393228 GYK393228 HIG393228 HSC393228 IBY393228 ILU393228 IVQ393228 JFM393228 JPI393228 JZE393228 KJA393228 KSW393228 LCS393228 LMO393228 LWK393228 MGG393228 MQC393228 MZY393228 NJU393228 NTQ393228 ODM393228 ONI393228 OXE393228 PHA393228 PQW393228 QAS393228 QKO393228 QUK393228 REG393228 ROC393228 RXY393228 SHU393228 SRQ393228 TBM393228 TLI393228 TVE393228 UFA393228 UOW393228 UYS393228 VIO393228 VSK393228 WCG393228 WMC393228 WVY393228 Q458764 JM458764 TI458764 ADE458764 ANA458764 AWW458764 BGS458764 BQO458764 CAK458764 CKG458764 CUC458764 DDY458764 DNU458764 DXQ458764 EHM458764 ERI458764 FBE458764 FLA458764 FUW458764 GES458764 GOO458764 GYK458764 HIG458764 HSC458764 IBY458764 ILU458764 IVQ458764 JFM458764 JPI458764 JZE458764 KJA458764 KSW458764 LCS458764 LMO458764 LWK458764 MGG458764 MQC458764 MZY458764 NJU458764 NTQ458764 ODM458764 ONI458764 OXE458764 PHA458764 PQW458764 QAS458764 QKO458764 QUK458764 REG458764 ROC458764 RXY458764 SHU458764 SRQ458764 TBM458764 TLI458764 TVE458764 UFA458764 UOW458764 UYS458764 VIO458764 VSK458764 WCG458764 WMC458764 WVY458764 Q524300 JM524300 TI524300 ADE524300 ANA524300 AWW524300 BGS524300 BQO524300 CAK524300 CKG524300 CUC524300 DDY524300 DNU524300 DXQ524300 EHM524300 ERI524300 FBE524300 FLA524300 FUW524300 GES524300 GOO524300 GYK524300 HIG524300 HSC524300 IBY524300 ILU524300 IVQ524300 JFM524300 JPI524300 JZE524300 KJA524300 KSW524300 LCS524300 LMO524300 LWK524300 MGG524300 MQC524300 MZY524300 NJU524300 NTQ524300 ODM524300 ONI524300 OXE524300 PHA524300 PQW524300 QAS524300 QKO524300 QUK524300 REG524300 ROC524300 RXY524300 SHU524300 SRQ524300 TBM524300 TLI524300 TVE524300 UFA524300 UOW524300 UYS524300 VIO524300 VSK524300 WCG524300 WMC524300 WVY524300 Q589836 JM589836 TI589836 ADE589836 ANA589836 AWW589836 BGS589836 BQO589836 CAK589836 CKG589836 CUC589836 DDY589836 DNU589836 DXQ589836 EHM589836 ERI589836 FBE589836 FLA589836 FUW589836 GES589836 GOO589836 GYK589836 HIG589836 HSC589836 IBY589836 ILU589836 IVQ589836 JFM589836 JPI589836 JZE589836 KJA589836 KSW589836 LCS589836 LMO589836 LWK589836 MGG589836 MQC589836 MZY589836 NJU589836 NTQ589836 ODM589836 ONI589836 OXE589836 PHA589836 PQW589836 QAS589836 QKO589836 QUK589836 REG589836 ROC589836 RXY589836 SHU589836 SRQ589836 TBM589836 TLI589836 TVE589836 UFA589836 UOW589836 UYS589836 VIO589836 VSK589836 WCG589836 WMC589836 WVY589836 Q655372 JM655372 TI655372 ADE655372 ANA655372 AWW655372 BGS655372 BQO655372 CAK655372 CKG655372 CUC655372 DDY655372 DNU655372 DXQ655372 EHM655372 ERI655372 FBE655372 FLA655372 FUW655372 GES655372 GOO655372 GYK655372 HIG655372 HSC655372 IBY655372 ILU655372 IVQ655372 JFM655372 JPI655372 JZE655372 KJA655372 KSW655372 LCS655372 LMO655372 LWK655372 MGG655372 MQC655372 MZY655372 NJU655372 NTQ655372 ODM655372 ONI655372 OXE655372 PHA655372 PQW655372 QAS655372 QKO655372 QUK655372 REG655372 ROC655372 RXY655372 SHU655372 SRQ655372 TBM655372 TLI655372 TVE655372 UFA655372 UOW655372 UYS655372 VIO655372 VSK655372 WCG655372 WMC655372 WVY655372 Q720908 JM720908 TI720908 ADE720908 ANA720908 AWW720908 BGS720908 BQO720908 CAK720908 CKG720908 CUC720908 DDY720908 DNU720908 DXQ720908 EHM720908 ERI720908 FBE720908 FLA720908 FUW720908 GES720908 GOO720908 GYK720908 HIG720908 HSC720908 IBY720908 ILU720908 IVQ720908 JFM720908 JPI720908 JZE720908 KJA720908 KSW720908 LCS720908 LMO720908 LWK720908 MGG720908 MQC720908 MZY720908 NJU720908 NTQ720908 ODM720908 ONI720908 OXE720908 PHA720908 PQW720908 QAS720908 QKO720908 QUK720908 REG720908 ROC720908 RXY720908 SHU720908 SRQ720908 TBM720908 TLI720908 TVE720908 UFA720908 UOW720908 UYS720908 VIO720908 VSK720908 WCG720908 WMC720908 WVY720908 Q786444 JM786444 TI786444 ADE786444 ANA786444 AWW786444 BGS786444 BQO786444 CAK786444 CKG786444 CUC786444 DDY786444 DNU786444 DXQ786444 EHM786444 ERI786444 FBE786444 FLA786444 FUW786444 GES786444 GOO786444 GYK786444 HIG786444 HSC786444 IBY786444 ILU786444 IVQ786444 JFM786444 JPI786444 JZE786444 KJA786444 KSW786444 LCS786444 LMO786444 LWK786444 MGG786444 MQC786444 MZY786444 NJU786444 NTQ786444 ODM786444 ONI786444 OXE786444 PHA786444 PQW786444 QAS786444 QKO786444 QUK786444 REG786444 ROC786444 RXY786444 SHU786444 SRQ786444 TBM786444 TLI786444 TVE786444 UFA786444 UOW786444 UYS786444 VIO786444 VSK786444 WCG786444 WMC786444 WVY786444 Q851980 JM851980 TI851980 ADE851980 ANA851980 AWW851980 BGS851980 BQO851980 CAK851980 CKG851980 CUC851980 DDY851980 DNU851980 DXQ851980 EHM851980 ERI851980 FBE851980 FLA851980 FUW851980 GES851980 GOO851980 GYK851980 HIG851980 HSC851980 IBY851980 ILU851980 IVQ851980 JFM851980 JPI851980 JZE851980 KJA851980 KSW851980 LCS851980 LMO851980 LWK851980 MGG851980 MQC851980 MZY851980 NJU851980 NTQ851980 ODM851980 ONI851980 OXE851980 PHA851980 PQW851980 QAS851980 QKO851980 QUK851980 REG851980 ROC851980 RXY851980 SHU851980 SRQ851980 TBM851980 TLI851980 TVE851980 UFA851980 UOW851980 UYS851980 VIO851980 VSK851980 WCG851980 WMC851980 WVY851980 Q917516 JM917516 TI917516 ADE917516 ANA917516 AWW917516 BGS917516 BQO917516 CAK917516 CKG917516 CUC917516 DDY917516 DNU917516 DXQ917516 EHM917516 ERI917516 FBE917516 FLA917516 FUW917516 GES917516 GOO917516 GYK917516 HIG917516 HSC917516 IBY917516 ILU917516 IVQ917516 JFM917516 JPI917516 JZE917516 KJA917516 KSW917516 LCS917516 LMO917516 LWK917516 MGG917516 MQC917516 MZY917516 NJU917516 NTQ917516 ODM917516 ONI917516 OXE917516 PHA917516 PQW917516 QAS917516 QKO917516 QUK917516 REG917516 ROC917516 RXY917516 SHU917516 SRQ917516 TBM917516 TLI917516 TVE917516 UFA917516 UOW917516 UYS917516 VIO917516 VSK917516 WCG917516 WMC917516 WVY917516 Q983052 JM983052 TI983052 ADE983052 ANA983052 AWW983052 BGS983052 BQO983052 CAK983052 CKG983052 CUC983052 DDY983052 DNU983052 DXQ983052 EHM983052 ERI983052 FBE983052 FLA983052 FUW983052 GES983052 GOO983052 GYK983052 HIG983052 HSC983052 IBY983052 ILU983052 IVQ983052 JFM983052 JPI983052 JZE983052 KJA983052 KSW983052 LCS983052 LMO983052 LWK983052 MGG983052 MQC983052 MZY983052 NJU983052 NTQ983052 ODM983052 ONI983052 OXE983052 PHA983052 PQW983052 QAS983052 QKO983052 QUK983052 REG983052 ROC983052 RXY983052 SHU983052 SRQ983052 TBM983052 TLI983052 TVE983052 UFA983052 UOW983052 UYS983052 VIO983052 VSK983052 WCG983052 WMC983052 WVY983052 Q2 JM2 TI2 ADE2 ANA2 AWW2 BGS2 BQO2 CAK2 CKG2 CUC2 DDY2 DNU2 DXQ2 EHM2 ERI2 FBE2 FLA2 FUW2 GES2 GOO2 GYK2 HIG2 HSC2 IBY2 ILU2 IVQ2 JFM2 JPI2 JZE2 KJA2 KSW2 LCS2 LMO2 LWK2 MGG2 MQC2 MZY2 NJU2 NTQ2 ODM2 ONI2 OXE2 PHA2 PQW2 QAS2 QKO2 QUK2 REG2 ROC2 RXY2 SHU2 SRQ2 TBM2 TLI2 TVE2 UFA2 UOW2 UYS2 VIO2 VSK2 WCG2 WMC2 WVY2 Q65538 JM65538 TI65538 ADE65538 ANA65538 AWW65538 BGS65538 BQO65538 CAK65538 CKG65538 CUC65538 DDY65538 DNU65538 DXQ65538 EHM65538 ERI65538 FBE65538 FLA65538 FUW65538 GES65538 GOO65538 GYK65538 HIG65538 HSC65538 IBY65538 ILU65538 IVQ65538 JFM65538 JPI65538 JZE65538 KJA65538 KSW65538 LCS65538 LMO65538 LWK65538 MGG65538 MQC65538 MZY65538 NJU65538 NTQ65538 ODM65538 ONI65538 OXE65538 PHA65538 PQW65538 QAS65538 QKO65538 QUK65538 REG65538 ROC65538 RXY65538 SHU65538 SRQ65538 TBM65538 TLI65538 TVE65538 UFA65538 UOW65538 UYS65538 VIO65538 VSK65538 WCG65538 WMC65538 WVY65538 Q131074 JM131074 TI131074 ADE131074 ANA131074 AWW131074 BGS131074 BQO131074 CAK131074 CKG131074 CUC131074 DDY131074 DNU131074 DXQ131074 EHM131074 ERI131074 FBE131074 FLA131074 FUW131074 GES131074 GOO131074 GYK131074 HIG131074 HSC131074 IBY131074 ILU131074 IVQ131074 JFM131074 JPI131074 JZE131074 KJA131074 KSW131074 LCS131074 LMO131074 LWK131074 MGG131074 MQC131074 MZY131074 NJU131074 NTQ131074 ODM131074 ONI131074 OXE131074 PHA131074 PQW131074 QAS131074 QKO131074 QUK131074 REG131074 ROC131074 RXY131074 SHU131074 SRQ131074 TBM131074 TLI131074 TVE131074 UFA131074 UOW131074 UYS131074 VIO131074 VSK131074 WCG131074 WMC131074 WVY131074 Q196610 JM196610 TI196610 ADE196610 ANA196610 AWW196610 BGS196610 BQO196610 CAK196610 CKG196610 CUC196610 DDY196610 DNU196610 DXQ196610 EHM196610 ERI196610 FBE196610 FLA196610 FUW196610 GES196610 GOO196610 GYK196610 HIG196610 HSC196610 IBY196610 ILU196610 IVQ196610 JFM196610 JPI196610 JZE196610 KJA196610 KSW196610 LCS196610 LMO196610 LWK196610 MGG196610 MQC196610 MZY196610 NJU196610 NTQ196610 ODM196610 ONI196610 OXE196610 PHA196610 PQW196610 QAS196610 QKO196610 QUK196610 REG196610 ROC196610 RXY196610 SHU196610 SRQ196610 TBM196610 TLI196610 TVE196610 UFA196610 UOW196610 UYS196610 VIO196610 VSK196610 WCG196610 WMC196610 WVY196610 Q262146 JM262146 TI262146 ADE262146 ANA262146 AWW262146 BGS262146 BQO262146 CAK262146 CKG262146 CUC262146 DDY262146 DNU262146 DXQ262146 EHM262146 ERI262146 FBE262146 FLA262146 FUW262146 GES262146 GOO262146 GYK262146 HIG262146 HSC262146 IBY262146 ILU262146 IVQ262146 JFM262146 JPI262146 JZE262146 KJA262146 KSW262146 LCS262146 LMO262146 LWK262146 MGG262146 MQC262146 MZY262146 NJU262146 NTQ262146 ODM262146 ONI262146 OXE262146 PHA262146 PQW262146 QAS262146 QKO262146 QUK262146 REG262146 ROC262146 RXY262146 SHU262146 SRQ262146 TBM262146 TLI262146 TVE262146 UFA262146 UOW262146 UYS262146 VIO262146 VSK262146 WCG262146 WMC262146 WVY262146 Q327682 JM327682 TI327682 ADE327682 ANA327682 AWW327682 BGS327682 BQO327682 CAK327682 CKG327682 CUC327682 DDY327682 DNU327682 DXQ327682 EHM327682 ERI327682 FBE327682 FLA327682 FUW327682 GES327682 GOO327682 GYK327682 HIG327682 HSC327682 IBY327682 ILU327682 IVQ327682 JFM327682 JPI327682 JZE327682 KJA327682 KSW327682 LCS327682 LMO327682 LWK327682 MGG327682 MQC327682 MZY327682 NJU327682 NTQ327682 ODM327682 ONI327682 OXE327682 PHA327682 PQW327682 QAS327682 QKO327682 QUK327682 REG327682 ROC327682 RXY327682 SHU327682 SRQ327682 TBM327682 TLI327682 TVE327682 UFA327682 UOW327682 UYS327682 VIO327682 VSK327682 WCG327682 WMC327682 WVY327682 Q393218 JM393218 TI393218 ADE393218 ANA393218 AWW393218 BGS393218 BQO393218 CAK393218 CKG393218 CUC393218 DDY393218 DNU393218 DXQ393218 EHM393218 ERI393218 FBE393218 FLA393218 FUW393218 GES393218 GOO393218 GYK393218 HIG393218 HSC393218 IBY393218 ILU393218 IVQ393218 JFM393218 JPI393218 JZE393218 KJA393218 KSW393218 LCS393218 LMO393218 LWK393218 MGG393218 MQC393218 MZY393218 NJU393218 NTQ393218 ODM393218 ONI393218 OXE393218 PHA393218 PQW393218 QAS393218 QKO393218 QUK393218 REG393218 ROC393218 RXY393218 SHU393218 SRQ393218 TBM393218 TLI393218 TVE393218 UFA393218 UOW393218 UYS393218 VIO393218 VSK393218 WCG393218 WMC393218 WVY393218 Q458754 JM458754 TI458754 ADE458754 ANA458754 AWW458754 BGS458754 BQO458754 CAK458754 CKG458754 CUC458754 DDY458754 DNU458754 DXQ458754 EHM458754 ERI458754 FBE458754 FLA458754 FUW458754 GES458754 GOO458754 GYK458754 HIG458754 HSC458754 IBY458754 ILU458754 IVQ458754 JFM458754 JPI458754 JZE458754 KJA458754 KSW458754 LCS458754 LMO458754 LWK458754 MGG458754 MQC458754 MZY458754 NJU458754 NTQ458754 ODM458754 ONI458754 OXE458754 PHA458754 PQW458754 QAS458754 QKO458754 QUK458754 REG458754 ROC458754 RXY458754 SHU458754 SRQ458754 TBM458754 TLI458754 TVE458754 UFA458754 UOW458754 UYS458754 VIO458754 VSK458754 WCG458754 WMC458754 WVY458754 Q524290 JM524290 TI524290 ADE524290 ANA524290 AWW524290 BGS524290 BQO524290 CAK524290 CKG524290 CUC524290 DDY524290 DNU524290 DXQ524290 EHM524290 ERI524290 FBE524290 FLA524290 FUW524290 GES524290 GOO524290 GYK524290 HIG524290 HSC524290 IBY524290 ILU524290 IVQ524290 JFM524290 JPI524290 JZE524290 KJA524290 KSW524290 LCS524290 LMO524290 LWK524290 MGG524290 MQC524290 MZY524290 NJU524290 NTQ524290 ODM524290 ONI524290 OXE524290 PHA524290 PQW524290 QAS524290 QKO524290 QUK524290 REG524290 ROC524290 RXY524290 SHU524290 SRQ524290 TBM524290 TLI524290 TVE524290 UFA524290 UOW524290 UYS524290 VIO524290 VSK524290 WCG524290 WMC524290 WVY524290 Q589826 JM589826 TI589826 ADE589826 ANA589826 AWW589826 BGS589826 BQO589826 CAK589826 CKG589826 CUC589826 DDY589826 DNU589826 DXQ589826 EHM589826 ERI589826 FBE589826 FLA589826 FUW589826 GES589826 GOO589826 GYK589826 HIG589826 HSC589826 IBY589826 ILU589826 IVQ589826 JFM589826 JPI589826 JZE589826 KJA589826 KSW589826 LCS589826 LMO589826 LWK589826 MGG589826 MQC589826 MZY589826 NJU589826 NTQ589826 ODM589826 ONI589826 OXE589826 PHA589826 PQW589826 QAS589826 QKO589826 QUK589826 REG589826 ROC589826 RXY589826 SHU589826 SRQ589826 TBM589826 TLI589826 TVE589826 UFA589826 UOW589826 UYS589826 VIO589826 VSK589826 WCG589826 WMC589826 WVY589826 Q655362 JM655362 TI655362 ADE655362 ANA655362 AWW655362 BGS655362 BQO655362 CAK655362 CKG655362 CUC655362 DDY655362 DNU655362 DXQ655362 EHM655362 ERI655362 FBE655362 FLA655362 FUW655362 GES655362 GOO655362 GYK655362 HIG655362 HSC655362 IBY655362 ILU655362 IVQ655362 JFM655362 JPI655362 JZE655362 KJA655362 KSW655362 LCS655362 LMO655362 LWK655362 MGG655362 MQC655362 MZY655362 NJU655362 NTQ655362 ODM655362 ONI655362 OXE655362 PHA655362 PQW655362 QAS655362 QKO655362 QUK655362 REG655362 ROC655362 RXY655362 SHU655362 SRQ655362 TBM655362 TLI655362 TVE655362 UFA655362 UOW655362 UYS655362 VIO655362 VSK655362 WCG655362 WMC655362 WVY655362 Q720898 JM720898 TI720898 ADE720898 ANA720898 AWW720898 BGS720898 BQO720898 CAK720898 CKG720898 CUC720898 DDY720898 DNU720898 DXQ720898 EHM720898 ERI720898 FBE720898 FLA720898 FUW720898 GES720898 GOO720898 GYK720898 HIG720898 HSC720898 IBY720898 ILU720898 IVQ720898 JFM720898 JPI720898 JZE720898 KJA720898 KSW720898 LCS720898 LMO720898 LWK720898 MGG720898 MQC720898 MZY720898 NJU720898 NTQ720898 ODM720898 ONI720898 OXE720898 PHA720898 PQW720898 QAS720898 QKO720898 QUK720898 REG720898 ROC720898 RXY720898 SHU720898 SRQ720898 TBM720898 TLI720898 TVE720898 UFA720898 UOW720898 UYS720898 VIO720898 VSK720898 WCG720898 WMC720898 WVY720898 Q786434 JM786434 TI786434 ADE786434 ANA786434 AWW786434 BGS786434 BQO786434 CAK786434 CKG786434 CUC786434 DDY786434 DNU786434 DXQ786434 EHM786434 ERI786434 FBE786434 FLA786434 FUW786434 GES786434 GOO786434 GYK786434 HIG786434 HSC786434 IBY786434 ILU786434 IVQ786434 JFM786434 JPI786434 JZE786434 KJA786434 KSW786434 LCS786434 LMO786434 LWK786434 MGG786434 MQC786434 MZY786434 NJU786434 NTQ786434 ODM786434 ONI786434 OXE786434 PHA786434 PQW786434 QAS786434 QKO786434 QUK786434 REG786434 ROC786434 RXY786434 SHU786434 SRQ786434 TBM786434 TLI786434 TVE786434 UFA786434 UOW786434 UYS786434 VIO786434 VSK786434 WCG786434 WMC786434 WVY786434 Q851970 JM851970 TI851970 ADE851970 ANA851970 AWW851970 BGS851970 BQO851970 CAK851970 CKG851970 CUC851970 DDY851970 DNU851970 DXQ851970 EHM851970 ERI851970 FBE851970 FLA851970 FUW851970 GES851970 GOO851970 GYK851970 HIG851970 HSC851970 IBY851970 ILU851970 IVQ851970 JFM851970 JPI851970 JZE851970 KJA851970 KSW851970 LCS851970 LMO851970 LWK851970 MGG851970 MQC851970 MZY851970 NJU851970 NTQ851970 ODM851970 ONI851970 OXE851970 PHA851970 PQW851970 QAS851970 QKO851970 QUK851970 REG851970 ROC851970 RXY851970 SHU851970 SRQ851970 TBM851970 TLI851970 TVE851970 UFA851970 UOW851970 UYS851970 VIO851970 VSK851970 WCG851970 WMC851970 WVY851970 Q917506 JM917506 TI917506 ADE917506 ANA917506 AWW917506 BGS917506 BQO917506 CAK917506 CKG917506 CUC917506 DDY917506 DNU917506 DXQ917506 EHM917506 ERI917506 FBE917506 FLA917506 FUW917506 GES917506 GOO917506 GYK917506 HIG917506 HSC917506 IBY917506 ILU917506 IVQ917506 JFM917506 JPI917506 JZE917506 KJA917506 KSW917506 LCS917506 LMO917506 LWK917506 MGG917506 MQC917506 MZY917506 NJU917506 NTQ917506 ODM917506 ONI917506 OXE917506 PHA917506 PQW917506 QAS917506 QKO917506 QUK917506 REG917506 ROC917506 RXY917506 SHU917506 SRQ917506 TBM917506 TLI917506 TVE917506 UFA917506 UOW917506 UYS917506 VIO917506 VSK917506 WCG917506 WMC917506 WVY917506 Q983042 JM983042 TI983042 ADE983042 ANA983042 AWW983042 BGS983042 BQO983042 CAK983042 CKG983042 CUC983042 DDY983042 DNU983042 DXQ983042 EHM983042 ERI983042 FBE983042 FLA983042 FUW983042 GES983042 GOO983042 GYK983042 HIG983042 HSC983042 IBY983042 ILU983042 IVQ983042 JFM983042 JPI983042 JZE983042 KJA983042 KSW983042 LCS983042 LMO983042 LWK983042 MGG983042 MQC983042 MZY983042 NJU983042 NTQ983042 ODM983042 ONI983042 OXE983042 PHA983042 PQW983042 QAS983042 QKO983042 QUK983042 REG983042 ROC983042 RXY983042 SHU983042 SRQ983042 TBM983042 TLI983042 TVE983042 UFA983042 UOW983042 UYS983042 VIO983042 VSK983042 WCG983042 WMC983042 WVY983042</xm:sqref>
        </x14:dataValidation>
        <x14:dataValidation type="whole" operator="greaterThanOrEqual" allowBlank="1" showInputMessage="1" showErrorMessage="1" errorTitle="Invalid Entry" error="Enter a whole number greater_x000a_than zero" promptTitle="ENTER:" prompt="Exposed Cases">
          <x14:formula1>
            <xm:f>0</xm:f>
          </x14:formula1>
          <xm:sqref>X12 JT12 TP12 ADL12 ANH12 AXD12 BGZ12 BQV12 CAR12 CKN12 CUJ12 DEF12 DOB12 DXX12 EHT12 ERP12 FBL12 FLH12 FVD12 GEZ12 GOV12 GYR12 HIN12 HSJ12 ICF12 IMB12 IVX12 JFT12 JPP12 JZL12 KJH12 KTD12 LCZ12 LMV12 LWR12 MGN12 MQJ12 NAF12 NKB12 NTX12 ODT12 ONP12 OXL12 PHH12 PRD12 QAZ12 QKV12 QUR12 REN12 ROJ12 RYF12 SIB12 SRX12 TBT12 TLP12 TVL12 UFH12 UPD12 UYZ12 VIV12 VSR12 WCN12 WMJ12 WWF12 X65548 JT65548 TP65548 ADL65548 ANH65548 AXD65548 BGZ65548 BQV65548 CAR65548 CKN65548 CUJ65548 DEF65548 DOB65548 DXX65548 EHT65548 ERP65548 FBL65548 FLH65548 FVD65548 GEZ65548 GOV65548 GYR65548 HIN65548 HSJ65548 ICF65548 IMB65548 IVX65548 JFT65548 JPP65548 JZL65548 KJH65548 KTD65548 LCZ65548 LMV65548 LWR65548 MGN65548 MQJ65548 NAF65548 NKB65548 NTX65548 ODT65548 ONP65548 OXL65548 PHH65548 PRD65548 QAZ65548 QKV65548 QUR65548 REN65548 ROJ65548 RYF65548 SIB65548 SRX65548 TBT65548 TLP65548 TVL65548 UFH65548 UPD65548 UYZ65548 VIV65548 VSR65548 WCN65548 WMJ65548 WWF65548 X131084 JT131084 TP131084 ADL131084 ANH131084 AXD131084 BGZ131084 BQV131084 CAR131084 CKN131084 CUJ131084 DEF131084 DOB131084 DXX131084 EHT131084 ERP131084 FBL131084 FLH131084 FVD131084 GEZ131084 GOV131084 GYR131084 HIN131084 HSJ131084 ICF131084 IMB131084 IVX131084 JFT131084 JPP131084 JZL131084 KJH131084 KTD131084 LCZ131084 LMV131084 LWR131084 MGN131084 MQJ131084 NAF131084 NKB131084 NTX131084 ODT131084 ONP131084 OXL131084 PHH131084 PRD131084 QAZ131084 QKV131084 QUR131084 REN131084 ROJ131084 RYF131084 SIB131084 SRX131084 TBT131084 TLP131084 TVL131084 UFH131084 UPD131084 UYZ131084 VIV131084 VSR131084 WCN131084 WMJ131084 WWF131084 X196620 JT196620 TP196620 ADL196620 ANH196620 AXD196620 BGZ196620 BQV196620 CAR196620 CKN196620 CUJ196620 DEF196620 DOB196620 DXX196620 EHT196620 ERP196620 FBL196620 FLH196620 FVD196620 GEZ196620 GOV196620 GYR196620 HIN196620 HSJ196620 ICF196620 IMB196620 IVX196620 JFT196620 JPP196620 JZL196620 KJH196620 KTD196620 LCZ196620 LMV196620 LWR196620 MGN196620 MQJ196620 NAF196620 NKB196620 NTX196620 ODT196620 ONP196620 OXL196620 PHH196620 PRD196620 QAZ196620 QKV196620 QUR196620 REN196620 ROJ196620 RYF196620 SIB196620 SRX196620 TBT196620 TLP196620 TVL196620 UFH196620 UPD196620 UYZ196620 VIV196620 VSR196620 WCN196620 WMJ196620 WWF196620 X262156 JT262156 TP262156 ADL262156 ANH262156 AXD262156 BGZ262156 BQV262156 CAR262156 CKN262156 CUJ262156 DEF262156 DOB262156 DXX262156 EHT262156 ERP262156 FBL262156 FLH262156 FVD262156 GEZ262156 GOV262156 GYR262156 HIN262156 HSJ262156 ICF262156 IMB262156 IVX262156 JFT262156 JPP262156 JZL262156 KJH262156 KTD262156 LCZ262156 LMV262156 LWR262156 MGN262156 MQJ262156 NAF262156 NKB262156 NTX262156 ODT262156 ONP262156 OXL262156 PHH262156 PRD262156 QAZ262156 QKV262156 QUR262156 REN262156 ROJ262156 RYF262156 SIB262156 SRX262156 TBT262156 TLP262156 TVL262156 UFH262156 UPD262156 UYZ262156 VIV262156 VSR262156 WCN262156 WMJ262156 WWF262156 X327692 JT327692 TP327692 ADL327692 ANH327692 AXD327692 BGZ327692 BQV327692 CAR327692 CKN327692 CUJ327692 DEF327692 DOB327692 DXX327692 EHT327692 ERP327692 FBL327692 FLH327692 FVD327692 GEZ327692 GOV327692 GYR327692 HIN327692 HSJ327692 ICF327692 IMB327692 IVX327692 JFT327692 JPP327692 JZL327692 KJH327692 KTD327692 LCZ327692 LMV327692 LWR327692 MGN327692 MQJ327692 NAF327692 NKB327692 NTX327692 ODT327692 ONP327692 OXL327692 PHH327692 PRD327692 QAZ327692 QKV327692 QUR327692 REN327692 ROJ327692 RYF327692 SIB327692 SRX327692 TBT327692 TLP327692 TVL327692 UFH327692 UPD327692 UYZ327692 VIV327692 VSR327692 WCN327692 WMJ327692 WWF327692 X393228 JT393228 TP393228 ADL393228 ANH393228 AXD393228 BGZ393228 BQV393228 CAR393228 CKN393228 CUJ393228 DEF393228 DOB393228 DXX393228 EHT393228 ERP393228 FBL393228 FLH393228 FVD393228 GEZ393228 GOV393228 GYR393228 HIN393228 HSJ393228 ICF393228 IMB393228 IVX393228 JFT393228 JPP393228 JZL393228 KJH393228 KTD393228 LCZ393228 LMV393228 LWR393228 MGN393228 MQJ393228 NAF393228 NKB393228 NTX393228 ODT393228 ONP393228 OXL393228 PHH393228 PRD393228 QAZ393228 QKV393228 QUR393228 REN393228 ROJ393228 RYF393228 SIB393228 SRX393228 TBT393228 TLP393228 TVL393228 UFH393228 UPD393228 UYZ393228 VIV393228 VSR393228 WCN393228 WMJ393228 WWF393228 X458764 JT458764 TP458764 ADL458764 ANH458764 AXD458764 BGZ458764 BQV458764 CAR458764 CKN458764 CUJ458764 DEF458764 DOB458764 DXX458764 EHT458764 ERP458764 FBL458764 FLH458764 FVD458764 GEZ458764 GOV458764 GYR458764 HIN458764 HSJ458764 ICF458764 IMB458764 IVX458764 JFT458764 JPP458764 JZL458764 KJH458764 KTD458764 LCZ458764 LMV458764 LWR458764 MGN458764 MQJ458764 NAF458764 NKB458764 NTX458764 ODT458764 ONP458764 OXL458764 PHH458764 PRD458764 QAZ458764 QKV458764 QUR458764 REN458764 ROJ458764 RYF458764 SIB458764 SRX458764 TBT458764 TLP458764 TVL458764 UFH458764 UPD458764 UYZ458764 VIV458764 VSR458764 WCN458764 WMJ458764 WWF458764 X524300 JT524300 TP524300 ADL524300 ANH524300 AXD524300 BGZ524300 BQV524300 CAR524300 CKN524300 CUJ524300 DEF524300 DOB524300 DXX524300 EHT524300 ERP524300 FBL524300 FLH524300 FVD524300 GEZ524300 GOV524300 GYR524300 HIN524300 HSJ524300 ICF524300 IMB524300 IVX524300 JFT524300 JPP524300 JZL524300 KJH524300 KTD524300 LCZ524300 LMV524300 LWR524300 MGN524300 MQJ524300 NAF524300 NKB524300 NTX524300 ODT524300 ONP524300 OXL524300 PHH524300 PRD524300 QAZ524300 QKV524300 QUR524300 REN524300 ROJ524300 RYF524300 SIB524300 SRX524300 TBT524300 TLP524300 TVL524300 UFH524300 UPD524300 UYZ524300 VIV524300 VSR524300 WCN524300 WMJ524300 WWF524300 X589836 JT589836 TP589836 ADL589836 ANH589836 AXD589836 BGZ589836 BQV589836 CAR589836 CKN589836 CUJ589836 DEF589836 DOB589836 DXX589836 EHT589836 ERP589836 FBL589836 FLH589836 FVD589836 GEZ589836 GOV589836 GYR589836 HIN589836 HSJ589836 ICF589836 IMB589836 IVX589836 JFT589836 JPP589836 JZL589836 KJH589836 KTD589836 LCZ589836 LMV589836 LWR589836 MGN589836 MQJ589836 NAF589836 NKB589836 NTX589836 ODT589836 ONP589836 OXL589836 PHH589836 PRD589836 QAZ589836 QKV589836 QUR589836 REN589836 ROJ589836 RYF589836 SIB589836 SRX589836 TBT589836 TLP589836 TVL589836 UFH589836 UPD589836 UYZ589836 VIV589836 VSR589836 WCN589836 WMJ589836 WWF589836 X655372 JT655372 TP655372 ADL655372 ANH655372 AXD655372 BGZ655372 BQV655372 CAR655372 CKN655372 CUJ655372 DEF655372 DOB655372 DXX655372 EHT655372 ERP655372 FBL655372 FLH655372 FVD655372 GEZ655372 GOV655372 GYR655372 HIN655372 HSJ655372 ICF655372 IMB655372 IVX655372 JFT655372 JPP655372 JZL655372 KJH655372 KTD655372 LCZ655372 LMV655372 LWR655372 MGN655372 MQJ655372 NAF655372 NKB655372 NTX655372 ODT655372 ONP655372 OXL655372 PHH655372 PRD655372 QAZ655372 QKV655372 QUR655372 REN655372 ROJ655372 RYF655372 SIB655372 SRX655372 TBT655372 TLP655372 TVL655372 UFH655372 UPD655372 UYZ655372 VIV655372 VSR655372 WCN655372 WMJ655372 WWF655372 X720908 JT720908 TP720908 ADL720908 ANH720908 AXD720908 BGZ720908 BQV720908 CAR720908 CKN720908 CUJ720908 DEF720908 DOB720908 DXX720908 EHT720908 ERP720908 FBL720908 FLH720908 FVD720908 GEZ720908 GOV720908 GYR720908 HIN720908 HSJ720908 ICF720908 IMB720908 IVX720908 JFT720908 JPP720908 JZL720908 KJH720908 KTD720908 LCZ720908 LMV720908 LWR720908 MGN720908 MQJ720908 NAF720908 NKB720908 NTX720908 ODT720908 ONP720908 OXL720908 PHH720908 PRD720908 QAZ720908 QKV720908 QUR720908 REN720908 ROJ720908 RYF720908 SIB720908 SRX720908 TBT720908 TLP720908 TVL720908 UFH720908 UPD720908 UYZ720908 VIV720908 VSR720908 WCN720908 WMJ720908 WWF720908 X786444 JT786444 TP786444 ADL786444 ANH786444 AXD786444 BGZ786444 BQV786444 CAR786444 CKN786444 CUJ786444 DEF786444 DOB786444 DXX786444 EHT786444 ERP786444 FBL786444 FLH786444 FVD786444 GEZ786444 GOV786444 GYR786444 HIN786444 HSJ786444 ICF786444 IMB786444 IVX786444 JFT786444 JPP786444 JZL786444 KJH786444 KTD786444 LCZ786444 LMV786444 LWR786444 MGN786444 MQJ786444 NAF786444 NKB786444 NTX786444 ODT786444 ONP786444 OXL786444 PHH786444 PRD786444 QAZ786444 QKV786444 QUR786444 REN786444 ROJ786444 RYF786444 SIB786444 SRX786444 TBT786444 TLP786444 TVL786444 UFH786444 UPD786444 UYZ786444 VIV786444 VSR786444 WCN786444 WMJ786444 WWF786444 X851980 JT851980 TP851980 ADL851980 ANH851980 AXD851980 BGZ851980 BQV851980 CAR851980 CKN851980 CUJ851980 DEF851980 DOB851980 DXX851980 EHT851980 ERP851980 FBL851980 FLH851980 FVD851980 GEZ851980 GOV851980 GYR851980 HIN851980 HSJ851980 ICF851980 IMB851980 IVX851980 JFT851980 JPP851980 JZL851980 KJH851980 KTD851980 LCZ851980 LMV851980 LWR851980 MGN851980 MQJ851980 NAF851980 NKB851980 NTX851980 ODT851980 ONP851980 OXL851980 PHH851980 PRD851980 QAZ851980 QKV851980 QUR851980 REN851980 ROJ851980 RYF851980 SIB851980 SRX851980 TBT851980 TLP851980 TVL851980 UFH851980 UPD851980 UYZ851980 VIV851980 VSR851980 WCN851980 WMJ851980 WWF851980 X917516 JT917516 TP917516 ADL917516 ANH917516 AXD917516 BGZ917516 BQV917516 CAR917516 CKN917516 CUJ917516 DEF917516 DOB917516 DXX917516 EHT917516 ERP917516 FBL917516 FLH917516 FVD917516 GEZ917516 GOV917516 GYR917516 HIN917516 HSJ917516 ICF917516 IMB917516 IVX917516 JFT917516 JPP917516 JZL917516 KJH917516 KTD917516 LCZ917516 LMV917516 LWR917516 MGN917516 MQJ917516 NAF917516 NKB917516 NTX917516 ODT917516 ONP917516 OXL917516 PHH917516 PRD917516 QAZ917516 QKV917516 QUR917516 REN917516 ROJ917516 RYF917516 SIB917516 SRX917516 TBT917516 TLP917516 TVL917516 UFH917516 UPD917516 UYZ917516 VIV917516 VSR917516 WCN917516 WMJ917516 WWF917516 X983052 JT983052 TP983052 ADL983052 ANH983052 AXD983052 BGZ983052 BQV983052 CAR983052 CKN983052 CUJ983052 DEF983052 DOB983052 DXX983052 EHT983052 ERP983052 FBL983052 FLH983052 FVD983052 GEZ983052 GOV983052 GYR983052 HIN983052 HSJ983052 ICF983052 IMB983052 IVX983052 JFT983052 JPP983052 JZL983052 KJH983052 KTD983052 LCZ983052 LMV983052 LWR983052 MGN983052 MQJ983052 NAF983052 NKB983052 NTX983052 ODT983052 ONP983052 OXL983052 PHH983052 PRD983052 QAZ983052 QKV983052 QUR983052 REN983052 ROJ983052 RYF983052 SIB983052 SRX983052 TBT983052 TLP983052 TVL983052 UFH983052 UPD983052 UYZ983052 VIV983052 VSR983052 WCN983052 WMJ983052 WWF983052 L2 JH2 TD2 ACZ2 AMV2 AWR2 BGN2 BQJ2 CAF2 CKB2 CTX2 DDT2 DNP2 DXL2 EHH2 ERD2 FAZ2 FKV2 FUR2 GEN2 GOJ2 GYF2 HIB2 HRX2 IBT2 ILP2 IVL2 JFH2 JPD2 JYZ2 KIV2 KSR2 LCN2 LMJ2 LWF2 MGB2 MPX2 MZT2 NJP2 NTL2 ODH2 OND2 OWZ2 PGV2 PQR2 QAN2 QKJ2 QUF2 REB2 RNX2 RXT2 SHP2 SRL2 TBH2 TLD2 TUZ2 UEV2 UOR2 UYN2 VIJ2 VSF2 WCB2 WLX2 WVT2 L65538 JH65538 TD65538 ACZ65538 AMV65538 AWR65538 BGN65538 BQJ65538 CAF65538 CKB65538 CTX65538 DDT65538 DNP65538 DXL65538 EHH65538 ERD65538 FAZ65538 FKV65538 FUR65538 GEN65538 GOJ65538 GYF65538 HIB65538 HRX65538 IBT65538 ILP65538 IVL65538 JFH65538 JPD65538 JYZ65538 KIV65538 KSR65538 LCN65538 LMJ65538 LWF65538 MGB65538 MPX65538 MZT65538 NJP65538 NTL65538 ODH65538 OND65538 OWZ65538 PGV65538 PQR65538 QAN65538 QKJ65538 QUF65538 REB65538 RNX65538 RXT65538 SHP65538 SRL65538 TBH65538 TLD65538 TUZ65538 UEV65538 UOR65538 UYN65538 VIJ65538 VSF65538 WCB65538 WLX65538 WVT65538 L131074 JH131074 TD131074 ACZ131074 AMV131074 AWR131074 BGN131074 BQJ131074 CAF131074 CKB131074 CTX131074 DDT131074 DNP131074 DXL131074 EHH131074 ERD131074 FAZ131074 FKV131074 FUR131074 GEN131074 GOJ131074 GYF131074 HIB131074 HRX131074 IBT131074 ILP131074 IVL131074 JFH131074 JPD131074 JYZ131074 KIV131074 KSR131074 LCN131074 LMJ131074 LWF131074 MGB131074 MPX131074 MZT131074 NJP131074 NTL131074 ODH131074 OND131074 OWZ131074 PGV131074 PQR131074 QAN131074 QKJ131074 QUF131074 REB131074 RNX131074 RXT131074 SHP131074 SRL131074 TBH131074 TLD131074 TUZ131074 UEV131074 UOR131074 UYN131074 VIJ131074 VSF131074 WCB131074 WLX131074 WVT131074 L196610 JH196610 TD196610 ACZ196610 AMV196610 AWR196610 BGN196610 BQJ196610 CAF196610 CKB196610 CTX196610 DDT196610 DNP196610 DXL196610 EHH196610 ERD196610 FAZ196610 FKV196610 FUR196610 GEN196610 GOJ196610 GYF196610 HIB196610 HRX196610 IBT196610 ILP196610 IVL196610 JFH196610 JPD196610 JYZ196610 KIV196610 KSR196610 LCN196610 LMJ196610 LWF196610 MGB196610 MPX196610 MZT196610 NJP196610 NTL196610 ODH196610 OND196610 OWZ196610 PGV196610 PQR196610 QAN196610 QKJ196610 QUF196610 REB196610 RNX196610 RXT196610 SHP196610 SRL196610 TBH196610 TLD196610 TUZ196610 UEV196610 UOR196610 UYN196610 VIJ196610 VSF196610 WCB196610 WLX196610 WVT196610 L262146 JH262146 TD262146 ACZ262146 AMV262146 AWR262146 BGN262146 BQJ262146 CAF262146 CKB262146 CTX262146 DDT262146 DNP262146 DXL262146 EHH262146 ERD262146 FAZ262146 FKV262146 FUR262146 GEN262146 GOJ262146 GYF262146 HIB262146 HRX262146 IBT262146 ILP262146 IVL262146 JFH262146 JPD262146 JYZ262146 KIV262146 KSR262146 LCN262146 LMJ262146 LWF262146 MGB262146 MPX262146 MZT262146 NJP262146 NTL262146 ODH262146 OND262146 OWZ262146 PGV262146 PQR262146 QAN262146 QKJ262146 QUF262146 REB262146 RNX262146 RXT262146 SHP262146 SRL262146 TBH262146 TLD262146 TUZ262146 UEV262146 UOR262146 UYN262146 VIJ262146 VSF262146 WCB262146 WLX262146 WVT262146 L327682 JH327682 TD327682 ACZ327682 AMV327682 AWR327682 BGN327682 BQJ327682 CAF327682 CKB327682 CTX327682 DDT327682 DNP327682 DXL327682 EHH327682 ERD327682 FAZ327682 FKV327682 FUR327682 GEN327682 GOJ327682 GYF327682 HIB327682 HRX327682 IBT327682 ILP327682 IVL327682 JFH327682 JPD327682 JYZ327682 KIV327682 KSR327682 LCN327682 LMJ327682 LWF327682 MGB327682 MPX327682 MZT327682 NJP327682 NTL327682 ODH327682 OND327682 OWZ327682 PGV327682 PQR327682 QAN327682 QKJ327682 QUF327682 REB327682 RNX327682 RXT327682 SHP327682 SRL327682 TBH327682 TLD327682 TUZ327682 UEV327682 UOR327682 UYN327682 VIJ327682 VSF327682 WCB327682 WLX327682 WVT327682 L393218 JH393218 TD393218 ACZ393218 AMV393218 AWR393218 BGN393218 BQJ393218 CAF393218 CKB393218 CTX393218 DDT393218 DNP393218 DXL393218 EHH393218 ERD393218 FAZ393218 FKV393218 FUR393218 GEN393218 GOJ393218 GYF393218 HIB393218 HRX393218 IBT393218 ILP393218 IVL393218 JFH393218 JPD393218 JYZ393218 KIV393218 KSR393218 LCN393218 LMJ393218 LWF393218 MGB393218 MPX393218 MZT393218 NJP393218 NTL393218 ODH393218 OND393218 OWZ393218 PGV393218 PQR393218 QAN393218 QKJ393218 QUF393218 REB393218 RNX393218 RXT393218 SHP393218 SRL393218 TBH393218 TLD393218 TUZ393218 UEV393218 UOR393218 UYN393218 VIJ393218 VSF393218 WCB393218 WLX393218 WVT393218 L458754 JH458754 TD458754 ACZ458754 AMV458754 AWR458754 BGN458754 BQJ458754 CAF458754 CKB458754 CTX458754 DDT458754 DNP458754 DXL458754 EHH458754 ERD458754 FAZ458754 FKV458754 FUR458754 GEN458754 GOJ458754 GYF458754 HIB458754 HRX458754 IBT458754 ILP458754 IVL458754 JFH458754 JPD458754 JYZ458754 KIV458754 KSR458754 LCN458754 LMJ458754 LWF458754 MGB458754 MPX458754 MZT458754 NJP458754 NTL458754 ODH458754 OND458754 OWZ458754 PGV458754 PQR458754 QAN458754 QKJ458754 QUF458754 REB458754 RNX458754 RXT458754 SHP458754 SRL458754 TBH458754 TLD458754 TUZ458754 UEV458754 UOR458754 UYN458754 VIJ458754 VSF458754 WCB458754 WLX458754 WVT458754 L524290 JH524290 TD524290 ACZ524290 AMV524290 AWR524290 BGN524290 BQJ524290 CAF524290 CKB524290 CTX524290 DDT524290 DNP524290 DXL524290 EHH524290 ERD524290 FAZ524290 FKV524290 FUR524290 GEN524290 GOJ524290 GYF524290 HIB524290 HRX524290 IBT524290 ILP524290 IVL524290 JFH524290 JPD524290 JYZ524290 KIV524290 KSR524290 LCN524290 LMJ524290 LWF524290 MGB524290 MPX524290 MZT524290 NJP524290 NTL524290 ODH524290 OND524290 OWZ524290 PGV524290 PQR524290 QAN524290 QKJ524290 QUF524290 REB524290 RNX524290 RXT524290 SHP524290 SRL524290 TBH524290 TLD524290 TUZ524290 UEV524290 UOR524290 UYN524290 VIJ524290 VSF524290 WCB524290 WLX524290 WVT524290 L589826 JH589826 TD589826 ACZ589826 AMV589826 AWR589826 BGN589826 BQJ589826 CAF589826 CKB589826 CTX589826 DDT589826 DNP589826 DXL589826 EHH589826 ERD589826 FAZ589826 FKV589826 FUR589826 GEN589826 GOJ589826 GYF589826 HIB589826 HRX589826 IBT589826 ILP589826 IVL589826 JFH589826 JPD589826 JYZ589826 KIV589826 KSR589826 LCN589826 LMJ589826 LWF589826 MGB589826 MPX589826 MZT589826 NJP589826 NTL589826 ODH589826 OND589826 OWZ589826 PGV589826 PQR589826 QAN589826 QKJ589826 QUF589826 REB589826 RNX589826 RXT589826 SHP589826 SRL589826 TBH589826 TLD589826 TUZ589826 UEV589826 UOR589826 UYN589826 VIJ589826 VSF589826 WCB589826 WLX589826 WVT589826 L655362 JH655362 TD655362 ACZ655362 AMV655362 AWR655362 BGN655362 BQJ655362 CAF655362 CKB655362 CTX655362 DDT655362 DNP655362 DXL655362 EHH655362 ERD655362 FAZ655362 FKV655362 FUR655362 GEN655362 GOJ655362 GYF655362 HIB655362 HRX655362 IBT655362 ILP655362 IVL655362 JFH655362 JPD655362 JYZ655362 KIV655362 KSR655362 LCN655362 LMJ655362 LWF655362 MGB655362 MPX655362 MZT655362 NJP655362 NTL655362 ODH655362 OND655362 OWZ655362 PGV655362 PQR655362 QAN655362 QKJ655362 QUF655362 REB655362 RNX655362 RXT655362 SHP655362 SRL655362 TBH655362 TLD655362 TUZ655362 UEV655362 UOR655362 UYN655362 VIJ655362 VSF655362 WCB655362 WLX655362 WVT655362 L720898 JH720898 TD720898 ACZ720898 AMV720898 AWR720898 BGN720898 BQJ720898 CAF720898 CKB720898 CTX720898 DDT720898 DNP720898 DXL720898 EHH720898 ERD720898 FAZ720898 FKV720898 FUR720898 GEN720898 GOJ720898 GYF720898 HIB720898 HRX720898 IBT720898 ILP720898 IVL720898 JFH720898 JPD720898 JYZ720898 KIV720898 KSR720898 LCN720898 LMJ720898 LWF720898 MGB720898 MPX720898 MZT720898 NJP720898 NTL720898 ODH720898 OND720898 OWZ720898 PGV720898 PQR720898 QAN720898 QKJ720898 QUF720898 REB720898 RNX720898 RXT720898 SHP720898 SRL720898 TBH720898 TLD720898 TUZ720898 UEV720898 UOR720898 UYN720898 VIJ720898 VSF720898 WCB720898 WLX720898 WVT720898 L786434 JH786434 TD786434 ACZ786434 AMV786434 AWR786434 BGN786434 BQJ786434 CAF786434 CKB786434 CTX786434 DDT786434 DNP786434 DXL786434 EHH786434 ERD786434 FAZ786434 FKV786434 FUR786434 GEN786434 GOJ786434 GYF786434 HIB786434 HRX786434 IBT786434 ILP786434 IVL786434 JFH786434 JPD786434 JYZ786434 KIV786434 KSR786434 LCN786434 LMJ786434 LWF786434 MGB786434 MPX786434 MZT786434 NJP786434 NTL786434 ODH786434 OND786434 OWZ786434 PGV786434 PQR786434 QAN786434 QKJ786434 QUF786434 REB786434 RNX786434 RXT786434 SHP786434 SRL786434 TBH786434 TLD786434 TUZ786434 UEV786434 UOR786434 UYN786434 VIJ786434 VSF786434 WCB786434 WLX786434 WVT786434 L851970 JH851970 TD851970 ACZ851970 AMV851970 AWR851970 BGN851970 BQJ851970 CAF851970 CKB851970 CTX851970 DDT851970 DNP851970 DXL851970 EHH851970 ERD851970 FAZ851970 FKV851970 FUR851970 GEN851970 GOJ851970 GYF851970 HIB851970 HRX851970 IBT851970 ILP851970 IVL851970 JFH851970 JPD851970 JYZ851970 KIV851970 KSR851970 LCN851970 LMJ851970 LWF851970 MGB851970 MPX851970 MZT851970 NJP851970 NTL851970 ODH851970 OND851970 OWZ851970 PGV851970 PQR851970 QAN851970 QKJ851970 QUF851970 REB851970 RNX851970 RXT851970 SHP851970 SRL851970 TBH851970 TLD851970 TUZ851970 UEV851970 UOR851970 UYN851970 VIJ851970 VSF851970 WCB851970 WLX851970 WVT851970 L917506 JH917506 TD917506 ACZ917506 AMV917506 AWR917506 BGN917506 BQJ917506 CAF917506 CKB917506 CTX917506 DDT917506 DNP917506 DXL917506 EHH917506 ERD917506 FAZ917506 FKV917506 FUR917506 GEN917506 GOJ917506 GYF917506 HIB917506 HRX917506 IBT917506 ILP917506 IVL917506 JFH917506 JPD917506 JYZ917506 KIV917506 KSR917506 LCN917506 LMJ917506 LWF917506 MGB917506 MPX917506 MZT917506 NJP917506 NTL917506 ODH917506 OND917506 OWZ917506 PGV917506 PQR917506 QAN917506 QKJ917506 QUF917506 REB917506 RNX917506 RXT917506 SHP917506 SRL917506 TBH917506 TLD917506 TUZ917506 UEV917506 UOR917506 UYN917506 VIJ917506 VSF917506 WCB917506 WLX917506 WVT917506 L983042 JH983042 TD983042 ACZ983042 AMV983042 AWR983042 BGN983042 BQJ983042 CAF983042 CKB983042 CTX983042 DDT983042 DNP983042 DXL983042 EHH983042 ERD983042 FAZ983042 FKV983042 FUR983042 GEN983042 GOJ983042 GYF983042 HIB983042 HRX983042 IBT983042 ILP983042 IVL983042 JFH983042 JPD983042 JYZ983042 KIV983042 KSR983042 LCN983042 LMJ983042 LWF983042 MGB983042 MPX983042 MZT983042 NJP983042 NTL983042 ODH983042 OND983042 OWZ983042 PGV983042 PQR983042 QAN983042 QKJ983042 QUF983042 REB983042 RNX983042 RXT983042 SHP983042 SRL983042 TBH983042 TLD983042 TUZ983042 UEV983042 UOR983042 UYN983042 VIJ983042 VSF983042 WCB983042 WLX983042 WVT983042 T12 JP12 TL12 ADH12 AND12 AWZ12 BGV12 BQR12 CAN12 CKJ12 CUF12 DEB12 DNX12 DXT12 EHP12 ERL12 FBH12 FLD12 FUZ12 GEV12 GOR12 GYN12 HIJ12 HSF12 ICB12 ILX12 IVT12 JFP12 JPL12 JZH12 KJD12 KSZ12 LCV12 LMR12 LWN12 MGJ12 MQF12 NAB12 NJX12 NTT12 ODP12 ONL12 OXH12 PHD12 PQZ12 QAV12 QKR12 QUN12 REJ12 ROF12 RYB12 SHX12 SRT12 TBP12 TLL12 TVH12 UFD12 UOZ12 UYV12 VIR12 VSN12 WCJ12 WMF12 WWB12 T65548 JP65548 TL65548 ADH65548 AND65548 AWZ65548 BGV65548 BQR65548 CAN65548 CKJ65548 CUF65548 DEB65548 DNX65548 DXT65548 EHP65548 ERL65548 FBH65548 FLD65548 FUZ65548 GEV65548 GOR65548 GYN65548 HIJ65548 HSF65548 ICB65548 ILX65548 IVT65548 JFP65548 JPL65548 JZH65548 KJD65548 KSZ65548 LCV65548 LMR65548 LWN65548 MGJ65548 MQF65548 NAB65548 NJX65548 NTT65548 ODP65548 ONL65548 OXH65548 PHD65548 PQZ65548 QAV65548 QKR65548 QUN65548 REJ65548 ROF65548 RYB65548 SHX65548 SRT65548 TBP65548 TLL65548 TVH65548 UFD65548 UOZ65548 UYV65548 VIR65548 VSN65548 WCJ65548 WMF65548 WWB65548 T131084 JP131084 TL131084 ADH131084 AND131084 AWZ131084 BGV131084 BQR131084 CAN131084 CKJ131084 CUF131084 DEB131084 DNX131084 DXT131084 EHP131084 ERL131084 FBH131084 FLD131084 FUZ131084 GEV131084 GOR131084 GYN131084 HIJ131084 HSF131084 ICB131084 ILX131084 IVT131084 JFP131084 JPL131084 JZH131084 KJD131084 KSZ131084 LCV131084 LMR131084 LWN131084 MGJ131084 MQF131084 NAB131084 NJX131084 NTT131084 ODP131084 ONL131084 OXH131084 PHD131084 PQZ131084 QAV131084 QKR131084 QUN131084 REJ131084 ROF131084 RYB131084 SHX131084 SRT131084 TBP131084 TLL131084 TVH131084 UFD131084 UOZ131084 UYV131084 VIR131084 VSN131084 WCJ131084 WMF131084 WWB131084 T196620 JP196620 TL196620 ADH196620 AND196620 AWZ196620 BGV196620 BQR196620 CAN196620 CKJ196620 CUF196620 DEB196620 DNX196620 DXT196620 EHP196620 ERL196620 FBH196620 FLD196620 FUZ196620 GEV196620 GOR196620 GYN196620 HIJ196620 HSF196620 ICB196620 ILX196620 IVT196620 JFP196620 JPL196620 JZH196620 KJD196620 KSZ196620 LCV196620 LMR196620 LWN196620 MGJ196620 MQF196620 NAB196620 NJX196620 NTT196620 ODP196620 ONL196620 OXH196620 PHD196620 PQZ196620 QAV196620 QKR196620 QUN196620 REJ196620 ROF196620 RYB196620 SHX196620 SRT196620 TBP196620 TLL196620 TVH196620 UFD196620 UOZ196620 UYV196620 VIR196620 VSN196620 WCJ196620 WMF196620 WWB196620 T262156 JP262156 TL262156 ADH262156 AND262156 AWZ262156 BGV262156 BQR262156 CAN262156 CKJ262156 CUF262156 DEB262156 DNX262156 DXT262156 EHP262156 ERL262156 FBH262156 FLD262156 FUZ262156 GEV262156 GOR262156 GYN262156 HIJ262156 HSF262156 ICB262156 ILX262156 IVT262156 JFP262156 JPL262156 JZH262156 KJD262156 KSZ262156 LCV262156 LMR262156 LWN262156 MGJ262156 MQF262156 NAB262156 NJX262156 NTT262156 ODP262156 ONL262156 OXH262156 PHD262156 PQZ262156 QAV262156 QKR262156 QUN262156 REJ262156 ROF262156 RYB262156 SHX262156 SRT262156 TBP262156 TLL262156 TVH262156 UFD262156 UOZ262156 UYV262156 VIR262156 VSN262156 WCJ262156 WMF262156 WWB262156 T327692 JP327692 TL327692 ADH327692 AND327692 AWZ327692 BGV327692 BQR327692 CAN327692 CKJ327692 CUF327692 DEB327692 DNX327692 DXT327692 EHP327692 ERL327692 FBH327692 FLD327692 FUZ327692 GEV327692 GOR327692 GYN327692 HIJ327692 HSF327692 ICB327692 ILX327692 IVT327692 JFP327692 JPL327692 JZH327692 KJD327692 KSZ327692 LCV327692 LMR327692 LWN327692 MGJ327692 MQF327692 NAB327692 NJX327692 NTT327692 ODP327692 ONL327692 OXH327692 PHD327692 PQZ327692 QAV327692 QKR327692 QUN327692 REJ327692 ROF327692 RYB327692 SHX327692 SRT327692 TBP327692 TLL327692 TVH327692 UFD327692 UOZ327692 UYV327692 VIR327692 VSN327692 WCJ327692 WMF327692 WWB327692 T393228 JP393228 TL393228 ADH393228 AND393228 AWZ393228 BGV393228 BQR393228 CAN393228 CKJ393228 CUF393228 DEB393228 DNX393228 DXT393228 EHP393228 ERL393228 FBH393228 FLD393228 FUZ393228 GEV393228 GOR393228 GYN393228 HIJ393228 HSF393228 ICB393228 ILX393228 IVT393228 JFP393228 JPL393228 JZH393228 KJD393228 KSZ393228 LCV393228 LMR393228 LWN393228 MGJ393228 MQF393228 NAB393228 NJX393228 NTT393228 ODP393228 ONL393228 OXH393228 PHD393228 PQZ393228 QAV393228 QKR393228 QUN393228 REJ393228 ROF393228 RYB393228 SHX393228 SRT393228 TBP393228 TLL393228 TVH393228 UFD393228 UOZ393228 UYV393228 VIR393228 VSN393228 WCJ393228 WMF393228 WWB393228 T458764 JP458764 TL458764 ADH458764 AND458764 AWZ458764 BGV458764 BQR458764 CAN458764 CKJ458764 CUF458764 DEB458764 DNX458764 DXT458764 EHP458764 ERL458764 FBH458764 FLD458764 FUZ458764 GEV458764 GOR458764 GYN458764 HIJ458764 HSF458764 ICB458764 ILX458764 IVT458764 JFP458764 JPL458764 JZH458764 KJD458764 KSZ458764 LCV458764 LMR458764 LWN458764 MGJ458764 MQF458764 NAB458764 NJX458764 NTT458764 ODP458764 ONL458764 OXH458764 PHD458764 PQZ458764 QAV458764 QKR458764 QUN458764 REJ458764 ROF458764 RYB458764 SHX458764 SRT458764 TBP458764 TLL458764 TVH458764 UFD458764 UOZ458764 UYV458764 VIR458764 VSN458764 WCJ458764 WMF458764 WWB458764 T524300 JP524300 TL524300 ADH524300 AND524300 AWZ524300 BGV524300 BQR524300 CAN524300 CKJ524300 CUF524300 DEB524300 DNX524300 DXT524300 EHP524300 ERL524300 FBH524300 FLD524300 FUZ524300 GEV524300 GOR524300 GYN524300 HIJ524300 HSF524300 ICB524300 ILX524300 IVT524300 JFP524300 JPL524300 JZH524300 KJD524300 KSZ524300 LCV524300 LMR524300 LWN524300 MGJ524300 MQF524300 NAB524300 NJX524300 NTT524300 ODP524300 ONL524300 OXH524300 PHD524300 PQZ524300 QAV524300 QKR524300 QUN524300 REJ524300 ROF524300 RYB524300 SHX524300 SRT524300 TBP524300 TLL524300 TVH524300 UFD524300 UOZ524300 UYV524300 VIR524300 VSN524300 WCJ524300 WMF524300 WWB524300 T589836 JP589836 TL589836 ADH589836 AND589836 AWZ589836 BGV589836 BQR589836 CAN589836 CKJ589836 CUF589836 DEB589836 DNX589836 DXT589836 EHP589836 ERL589836 FBH589836 FLD589836 FUZ589836 GEV589836 GOR589836 GYN589836 HIJ589836 HSF589836 ICB589836 ILX589836 IVT589836 JFP589836 JPL589836 JZH589836 KJD589836 KSZ589836 LCV589836 LMR589836 LWN589836 MGJ589836 MQF589836 NAB589836 NJX589836 NTT589836 ODP589836 ONL589836 OXH589836 PHD589836 PQZ589836 QAV589836 QKR589836 QUN589836 REJ589836 ROF589836 RYB589836 SHX589836 SRT589836 TBP589836 TLL589836 TVH589836 UFD589836 UOZ589836 UYV589836 VIR589836 VSN589836 WCJ589836 WMF589836 WWB589836 T655372 JP655372 TL655372 ADH655372 AND655372 AWZ655372 BGV655372 BQR655372 CAN655372 CKJ655372 CUF655372 DEB655372 DNX655372 DXT655372 EHP655372 ERL655372 FBH655372 FLD655372 FUZ655372 GEV655372 GOR655372 GYN655372 HIJ655372 HSF655372 ICB655372 ILX655372 IVT655372 JFP655372 JPL655372 JZH655372 KJD655372 KSZ655372 LCV655372 LMR655372 LWN655372 MGJ655372 MQF655372 NAB655372 NJX655372 NTT655372 ODP655372 ONL655372 OXH655372 PHD655372 PQZ655372 QAV655372 QKR655372 QUN655372 REJ655372 ROF655372 RYB655372 SHX655372 SRT655372 TBP655372 TLL655372 TVH655372 UFD655372 UOZ655372 UYV655372 VIR655372 VSN655372 WCJ655372 WMF655372 WWB655372 T720908 JP720908 TL720908 ADH720908 AND720908 AWZ720908 BGV720908 BQR720908 CAN720908 CKJ720908 CUF720908 DEB720908 DNX720908 DXT720908 EHP720908 ERL720908 FBH720908 FLD720908 FUZ720908 GEV720908 GOR720908 GYN720908 HIJ720908 HSF720908 ICB720908 ILX720908 IVT720908 JFP720908 JPL720908 JZH720908 KJD720908 KSZ720908 LCV720908 LMR720908 LWN720908 MGJ720908 MQF720908 NAB720908 NJX720908 NTT720908 ODP720908 ONL720908 OXH720908 PHD720908 PQZ720908 QAV720908 QKR720908 QUN720908 REJ720908 ROF720908 RYB720908 SHX720908 SRT720908 TBP720908 TLL720908 TVH720908 UFD720908 UOZ720908 UYV720908 VIR720908 VSN720908 WCJ720908 WMF720908 WWB720908 T786444 JP786444 TL786444 ADH786444 AND786444 AWZ786444 BGV786444 BQR786444 CAN786444 CKJ786444 CUF786444 DEB786444 DNX786444 DXT786444 EHP786444 ERL786444 FBH786444 FLD786444 FUZ786444 GEV786444 GOR786444 GYN786444 HIJ786444 HSF786444 ICB786444 ILX786444 IVT786444 JFP786444 JPL786444 JZH786444 KJD786444 KSZ786444 LCV786444 LMR786444 LWN786444 MGJ786444 MQF786444 NAB786444 NJX786444 NTT786444 ODP786444 ONL786444 OXH786444 PHD786444 PQZ786444 QAV786444 QKR786444 QUN786444 REJ786444 ROF786444 RYB786444 SHX786444 SRT786444 TBP786444 TLL786444 TVH786444 UFD786444 UOZ786444 UYV786444 VIR786444 VSN786444 WCJ786444 WMF786444 WWB786444 T851980 JP851980 TL851980 ADH851980 AND851980 AWZ851980 BGV851980 BQR851980 CAN851980 CKJ851980 CUF851980 DEB851980 DNX851980 DXT851980 EHP851980 ERL851980 FBH851980 FLD851980 FUZ851980 GEV851980 GOR851980 GYN851980 HIJ851980 HSF851980 ICB851980 ILX851980 IVT851980 JFP851980 JPL851980 JZH851980 KJD851980 KSZ851980 LCV851980 LMR851980 LWN851980 MGJ851980 MQF851980 NAB851980 NJX851980 NTT851980 ODP851980 ONL851980 OXH851980 PHD851980 PQZ851980 QAV851980 QKR851980 QUN851980 REJ851980 ROF851980 RYB851980 SHX851980 SRT851980 TBP851980 TLL851980 TVH851980 UFD851980 UOZ851980 UYV851980 VIR851980 VSN851980 WCJ851980 WMF851980 WWB851980 T917516 JP917516 TL917516 ADH917516 AND917516 AWZ917516 BGV917516 BQR917516 CAN917516 CKJ917516 CUF917516 DEB917516 DNX917516 DXT917516 EHP917516 ERL917516 FBH917516 FLD917516 FUZ917516 GEV917516 GOR917516 GYN917516 HIJ917516 HSF917516 ICB917516 ILX917516 IVT917516 JFP917516 JPL917516 JZH917516 KJD917516 KSZ917516 LCV917516 LMR917516 LWN917516 MGJ917516 MQF917516 NAB917516 NJX917516 NTT917516 ODP917516 ONL917516 OXH917516 PHD917516 PQZ917516 QAV917516 QKR917516 QUN917516 REJ917516 ROF917516 RYB917516 SHX917516 SRT917516 TBP917516 TLL917516 TVH917516 UFD917516 UOZ917516 UYV917516 VIR917516 VSN917516 WCJ917516 WMF917516 WWB917516 T983052 JP983052 TL983052 ADH983052 AND983052 AWZ983052 BGV983052 BQR983052 CAN983052 CKJ983052 CUF983052 DEB983052 DNX983052 DXT983052 EHP983052 ERL983052 FBH983052 FLD983052 FUZ983052 GEV983052 GOR983052 GYN983052 HIJ983052 HSF983052 ICB983052 ILX983052 IVT983052 JFP983052 JPL983052 JZH983052 KJD983052 KSZ983052 LCV983052 LMR983052 LWN983052 MGJ983052 MQF983052 NAB983052 NJX983052 NTT983052 ODP983052 ONL983052 OXH983052 PHD983052 PQZ983052 QAV983052 QKR983052 QUN983052 REJ983052 ROF983052 RYB983052 SHX983052 SRT983052 TBP983052 TLL983052 TVH983052 UFD983052 UOZ983052 UYV983052 VIR983052 VSN983052 WCJ983052 WMF983052 WWB983052 T2 JP2 TL2 ADH2 AND2 AWZ2 BGV2 BQR2 CAN2 CKJ2 CUF2 DEB2 DNX2 DXT2 EHP2 ERL2 FBH2 FLD2 FUZ2 GEV2 GOR2 GYN2 HIJ2 HSF2 ICB2 ILX2 IVT2 JFP2 JPL2 JZH2 KJD2 KSZ2 LCV2 LMR2 LWN2 MGJ2 MQF2 NAB2 NJX2 NTT2 ODP2 ONL2 OXH2 PHD2 PQZ2 QAV2 QKR2 QUN2 REJ2 ROF2 RYB2 SHX2 SRT2 TBP2 TLL2 TVH2 UFD2 UOZ2 UYV2 VIR2 VSN2 WCJ2 WMF2 WWB2 T65538 JP65538 TL65538 ADH65538 AND65538 AWZ65538 BGV65538 BQR65538 CAN65538 CKJ65538 CUF65538 DEB65538 DNX65538 DXT65538 EHP65538 ERL65538 FBH65538 FLD65538 FUZ65538 GEV65538 GOR65538 GYN65538 HIJ65538 HSF65538 ICB65538 ILX65538 IVT65538 JFP65538 JPL65538 JZH65538 KJD65538 KSZ65538 LCV65538 LMR65538 LWN65538 MGJ65538 MQF65538 NAB65538 NJX65538 NTT65538 ODP65538 ONL65538 OXH65538 PHD65538 PQZ65538 QAV65538 QKR65538 QUN65538 REJ65538 ROF65538 RYB65538 SHX65538 SRT65538 TBP65538 TLL65538 TVH65538 UFD65538 UOZ65538 UYV65538 VIR65538 VSN65538 WCJ65538 WMF65538 WWB65538 T131074 JP131074 TL131074 ADH131074 AND131074 AWZ131074 BGV131074 BQR131074 CAN131074 CKJ131074 CUF131074 DEB131074 DNX131074 DXT131074 EHP131074 ERL131074 FBH131074 FLD131074 FUZ131074 GEV131074 GOR131074 GYN131074 HIJ131074 HSF131074 ICB131074 ILX131074 IVT131074 JFP131074 JPL131074 JZH131074 KJD131074 KSZ131074 LCV131074 LMR131074 LWN131074 MGJ131074 MQF131074 NAB131074 NJX131074 NTT131074 ODP131074 ONL131074 OXH131074 PHD131074 PQZ131074 QAV131074 QKR131074 QUN131074 REJ131074 ROF131074 RYB131074 SHX131074 SRT131074 TBP131074 TLL131074 TVH131074 UFD131074 UOZ131074 UYV131074 VIR131074 VSN131074 WCJ131074 WMF131074 WWB131074 T196610 JP196610 TL196610 ADH196610 AND196610 AWZ196610 BGV196610 BQR196610 CAN196610 CKJ196610 CUF196610 DEB196610 DNX196610 DXT196610 EHP196610 ERL196610 FBH196610 FLD196610 FUZ196610 GEV196610 GOR196610 GYN196610 HIJ196610 HSF196610 ICB196610 ILX196610 IVT196610 JFP196610 JPL196610 JZH196610 KJD196610 KSZ196610 LCV196610 LMR196610 LWN196610 MGJ196610 MQF196610 NAB196610 NJX196610 NTT196610 ODP196610 ONL196610 OXH196610 PHD196610 PQZ196610 QAV196610 QKR196610 QUN196610 REJ196610 ROF196610 RYB196610 SHX196610 SRT196610 TBP196610 TLL196610 TVH196610 UFD196610 UOZ196610 UYV196610 VIR196610 VSN196610 WCJ196610 WMF196610 WWB196610 T262146 JP262146 TL262146 ADH262146 AND262146 AWZ262146 BGV262146 BQR262146 CAN262146 CKJ262146 CUF262146 DEB262146 DNX262146 DXT262146 EHP262146 ERL262146 FBH262146 FLD262146 FUZ262146 GEV262146 GOR262146 GYN262146 HIJ262146 HSF262146 ICB262146 ILX262146 IVT262146 JFP262146 JPL262146 JZH262146 KJD262146 KSZ262146 LCV262146 LMR262146 LWN262146 MGJ262146 MQF262146 NAB262146 NJX262146 NTT262146 ODP262146 ONL262146 OXH262146 PHD262146 PQZ262146 QAV262146 QKR262146 QUN262146 REJ262146 ROF262146 RYB262146 SHX262146 SRT262146 TBP262146 TLL262146 TVH262146 UFD262146 UOZ262146 UYV262146 VIR262146 VSN262146 WCJ262146 WMF262146 WWB262146 T327682 JP327682 TL327682 ADH327682 AND327682 AWZ327682 BGV327682 BQR327682 CAN327682 CKJ327682 CUF327682 DEB327682 DNX327682 DXT327682 EHP327682 ERL327682 FBH327682 FLD327682 FUZ327682 GEV327682 GOR327682 GYN327682 HIJ327682 HSF327682 ICB327682 ILX327682 IVT327682 JFP327682 JPL327682 JZH327682 KJD327682 KSZ327682 LCV327682 LMR327682 LWN327682 MGJ327682 MQF327682 NAB327682 NJX327682 NTT327682 ODP327682 ONL327682 OXH327682 PHD327682 PQZ327682 QAV327682 QKR327682 QUN327682 REJ327682 ROF327682 RYB327682 SHX327682 SRT327682 TBP327682 TLL327682 TVH327682 UFD327682 UOZ327682 UYV327682 VIR327682 VSN327682 WCJ327682 WMF327682 WWB327682 T393218 JP393218 TL393218 ADH393218 AND393218 AWZ393218 BGV393218 BQR393218 CAN393218 CKJ393218 CUF393218 DEB393218 DNX393218 DXT393218 EHP393218 ERL393218 FBH393218 FLD393218 FUZ393218 GEV393218 GOR393218 GYN393218 HIJ393218 HSF393218 ICB393218 ILX393218 IVT393218 JFP393218 JPL393218 JZH393218 KJD393218 KSZ393218 LCV393218 LMR393218 LWN393218 MGJ393218 MQF393218 NAB393218 NJX393218 NTT393218 ODP393218 ONL393218 OXH393218 PHD393218 PQZ393218 QAV393218 QKR393218 QUN393218 REJ393218 ROF393218 RYB393218 SHX393218 SRT393218 TBP393218 TLL393218 TVH393218 UFD393218 UOZ393218 UYV393218 VIR393218 VSN393218 WCJ393218 WMF393218 WWB393218 T458754 JP458754 TL458754 ADH458754 AND458754 AWZ458754 BGV458754 BQR458754 CAN458754 CKJ458754 CUF458754 DEB458754 DNX458754 DXT458754 EHP458754 ERL458754 FBH458754 FLD458754 FUZ458754 GEV458754 GOR458754 GYN458754 HIJ458754 HSF458754 ICB458754 ILX458754 IVT458754 JFP458754 JPL458754 JZH458754 KJD458754 KSZ458754 LCV458754 LMR458754 LWN458754 MGJ458754 MQF458754 NAB458754 NJX458754 NTT458754 ODP458754 ONL458754 OXH458754 PHD458754 PQZ458754 QAV458754 QKR458754 QUN458754 REJ458754 ROF458754 RYB458754 SHX458754 SRT458754 TBP458754 TLL458754 TVH458754 UFD458754 UOZ458754 UYV458754 VIR458754 VSN458754 WCJ458754 WMF458754 WWB458754 T524290 JP524290 TL524290 ADH524290 AND524290 AWZ524290 BGV524290 BQR524290 CAN524290 CKJ524290 CUF524290 DEB524290 DNX524290 DXT524290 EHP524290 ERL524290 FBH524290 FLD524290 FUZ524290 GEV524290 GOR524290 GYN524290 HIJ524290 HSF524290 ICB524290 ILX524290 IVT524290 JFP524290 JPL524290 JZH524290 KJD524290 KSZ524290 LCV524290 LMR524290 LWN524290 MGJ524290 MQF524290 NAB524290 NJX524290 NTT524290 ODP524290 ONL524290 OXH524290 PHD524290 PQZ524290 QAV524290 QKR524290 QUN524290 REJ524290 ROF524290 RYB524290 SHX524290 SRT524290 TBP524290 TLL524290 TVH524290 UFD524290 UOZ524290 UYV524290 VIR524290 VSN524290 WCJ524290 WMF524290 WWB524290 T589826 JP589826 TL589826 ADH589826 AND589826 AWZ589826 BGV589826 BQR589826 CAN589826 CKJ589826 CUF589826 DEB589826 DNX589826 DXT589826 EHP589826 ERL589826 FBH589826 FLD589826 FUZ589826 GEV589826 GOR589826 GYN589826 HIJ589826 HSF589826 ICB589826 ILX589826 IVT589826 JFP589826 JPL589826 JZH589826 KJD589826 KSZ589826 LCV589826 LMR589826 LWN589826 MGJ589826 MQF589826 NAB589826 NJX589826 NTT589826 ODP589826 ONL589826 OXH589826 PHD589826 PQZ589826 QAV589826 QKR589826 QUN589826 REJ589826 ROF589826 RYB589826 SHX589826 SRT589826 TBP589826 TLL589826 TVH589826 UFD589826 UOZ589826 UYV589826 VIR589826 VSN589826 WCJ589826 WMF589826 WWB589826 T655362 JP655362 TL655362 ADH655362 AND655362 AWZ655362 BGV655362 BQR655362 CAN655362 CKJ655362 CUF655362 DEB655362 DNX655362 DXT655362 EHP655362 ERL655362 FBH655362 FLD655362 FUZ655362 GEV655362 GOR655362 GYN655362 HIJ655362 HSF655362 ICB655362 ILX655362 IVT655362 JFP655362 JPL655362 JZH655362 KJD655362 KSZ655362 LCV655362 LMR655362 LWN655362 MGJ655362 MQF655362 NAB655362 NJX655362 NTT655362 ODP655362 ONL655362 OXH655362 PHD655362 PQZ655362 QAV655362 QKR655362 QUN655362 REJ655362 ROF655362 RYB655362 SHX655362 SRT655362 TBP655362 TLL655362 TVH655362 UFD655362 UOZ655362 UYV655362 VIR655362 VSN655362 WCJ655362 WMF655362 WWB655362 T720898 JP720898 TL720898 ADH720898 AND720898 AWZ720898 BGV720898 BQR720898 CAN720898 CKJ720898 CUF720898 DEB720898 DNX720898 DXT720898 EHP720898 ERL720898 FBH720898 FLD720898 FUZ720898 GEV720898 GOR720898 GYN720898 HIJ720898 HSF720898 ICB720898 ILX720898 IVT720898 JFP720898 JPL720898 JZH720898 KJD720898 KSZ720898 LCV720898 LMR720898 LWN720898 MGJ720898 MQF720898 NAB720898 NJX720898 NTT720898 ODP720898 ONL720898 OXH720898 PHD720898 PQZ720898 QAV720898 QKR720898 QUN720898 REJ720898 ROF720898 RYB720898 SHX720898 SRT720898 TBP720898 TLL720898 TVH720898 UFD720898 UOZ720898 UYV720898 VIR720898 VSN720898 WCJ720898 WMF720898 WWB720898 T786434 JP786434 TL786434 ADH786434 AND786434 AWZ786434 BGV786434 BQR786434 CAN786434 CKJ786434 CUF786434 DEB786434 DNX786434 DXT786434 EHP786434 ERL786434 FBH786434 FLD786434 FUZ786434 GEV786434 GOR786434 GYN786434 HIJ786434 HSF786434 ICB786434 ILX786434 IVT786434 JFP786434 JPL786434 JZH786434 KJD786434 KSZ786434 LCV786434 LMR786434 LWN786434 MGJ786434 MQF786434 NAB786434 NJX786434 NTT786434 ODP786434 ONL786434 OXH786434 PHD786434 PQZ786434 QAV786434 QKR786434 QUN786434 REJ786434 ROF786434 RYB786434 SHX786434 SRT786434 TBP786434 TLL786434 TVH786434 UFD786434 UOZ786434 UYV786434 VIR786434 VSN786434 WCJ786434 WMF786434 WWB786434 T851970 JP851970 TL851970 ADH851970 AND851970 AWZ851970 BGV851970 BQR851970 CAN851970 CKJ851970 CUF851970 DEB851970 DNX851970 DXT851970 EHP851970 ERL851970 FBH851970 FLD851970 FUZ851970 GEV851970 GOR851970 GYN851970 HIJ851970 HSF851970 ICB851970 ILX851970 IVT851970 JFP851970 JPL851970 JZH851970 KJD851970 KSZ851970 LCV851970 LMR851970 LWN851970 MGJ851970 MQF851970 NAB851970 NJX851970 NTT851970 ODP851970 ONL851970 OXH851970 PHD851970 PQZ851970 QAV851970 QKR851970 QUN851970 REJ851970 ROF851970 RYB851970 SHX851970 SRT851970 TBP851970 TLL851970 TVH851970 UFD851970 UOZ851970 UYV851970 VIR851970 VSN851970 WCJ851970 WMF851970 WWB851970 T917506 JP917506 TL917506 ADH917506 AND917506 AWZ917506 BGV917506 BQR917506 CAN917506 CKJ917506 CUF917506 DEB917506 DNX917506 DXT917506 EHP917506 ERL917506 FBH917506 FLD917506 FUZ917506 GEV917506 GOR917506 GYN917506 HIJ917506 HSF917506 ICB917506 ILX917506 IVT917506 JFP917506 JPL917506 JZH917506 KJD917506 KSZ917506 LCV917506 LMR917506 LWN917506 MGJ917506 MQF917506 NAB917506 NJX917506 NTT917506 ODP917506 ONL917506 OXH917506 PHD917506 PQZ917506 QAV917506 QKR917506 QUN917506 REJ917506 ROF917506 RYB917506 SHX917506 SRT917506 TBP917506 TLL917506 TVH917506 UFD917506 UOZ917506 UYV917506 VIR917506 VSN917506 WCJ917506 WMF917506 WWB917506 T983042 JP983042 TL983042 ADH983042 AND983042 AWZ983042 BGV983042 BQR983042 CAN983042 CKJ983042 CUF983042 DEB983042 DNX983042 DXT983042 EHP983042 ERL983042 FBH983042 FLD983042 FUZ983042 GEV983042 GOR983042 GYN983042 HIJ983042 HSF983042 ICB983042 ILX983042 IVT983042 JFP983042 JPL983042 JZH983042 KJD983042 KSZ983042 LCV983042 LMR983042 LWN983042 MGJ983042 MQF983042 NAB983042 NJX983042 NTT983042 ODP983042 ONL983042 OXH983042 PHD983042 PQZ983042 QAV983042 QKR983042 QUN983042 REJ983042 ROF983042 RYB983042 SHX983042 SRT983042 TBP983042 TLL983042 TVH983042 UFD983042 UOZ983042 UYV983042 VIR983042 VSN983042 WCJ983042 WMF983042 WWB983042 X2 JT2 TP2 ADL2 ANH2 AXD2 BGZ2 BQV2 CAR2 CKN2 CUJ2 DEF2 DOB2 DXX2 EHT2 ERP2 FBL2 FLH2 FVD2 GEZ2 GOV2 GYR2 HIN2 HSJ2 ICF2 IMB2 IVX2 JFT2 JPP2 JZL2 KJH2 KTD2 LCZ2 LMV2 LWR2 MGN2 MQJ2 NAF2 NKB2 NTX2 ODT2 ONP2 OXL2 PHH2 PRD2 QAZ2 QKV2 QUR2 REN2 ROJ2 RYF2 SIB2 SRX2 TBT2 TLP2 TVL2 UFH2 UPD2 UYZ2 VIV2 VSR2 WCN2 WMJ2 WWF2 X65538 JT65538 TP65538 ADL65538 ANH65538 AXD65538 BGZ65538 BQV65538 CAR65538 CKN65538 CUJ65538 DEF65538 DOB65538 DXX65538 EHT65538 ERP65538 FBL65538 FLH65538 FVD65538 GEZ65538 GOV65538 GYR65538 HIN65538 HSJ65538 ICF65538 IMB65538 IVX65538 JFT65538 JPP65538 JZL65538 KJH65538 KTD65538 LCZ65538 LMV65538 LWR65538 MGN65538 MQJ65538 NAF65538 NKB65538 NTX65538 ODT65538 ONP65538 OXL65538 PHH65538 PRD65538 QAZ65538 QKV65538 QUR65538 REN65538 ROJ65538 RYF65538 SIB65538 SRX65538 TBT65538 TLP65538 TVL65538 UFH65538 UPD65538 UYZ65538 VIV65538 VSR65538 WCN65538 WMJ65538 WWF65538 X131074 JT131074 TP131074 ADL131074 ANH131074 AXD131074 BGZ131074 BQV131074 CAR131074 CKN131074 CUJ131074 DEF131074 DOB131074 DXX131074 EHT131074 ERP131074 FBL131074 FLH131074 FVD131074 GEZ131074 GOV131074 GYR131074 HIN131074 HSJ131074 ICF131074 IMB131074 IVX131074 JFT131074 JPP131074 JZL131074 KJH131074 KTD131074 LCZ131074 LMV131074 LWR131074 MGN131074 MQJ131074 NAF131074 NKB131074 NTX131074 ODT131074 ONP131074 OXL131074 PHH131074 PRD131074 QAZ131074 QKV131074 QUR131074 REN131074 ROJ131074 RYF131074 SIB131074 SRX131074 TBT131074 TLP131074 TVL131074 UFH131074 UPD131074 UYZ131074 VIV131074 VSR131074 WCN131074 WMJ131074 WWF131074 X196610 JT196610 TP196610 ADL196610 ANH196610 AXD196610 BGZ196610 BQV196610 CAR196610 CKN196610 CUJ196610 DEF196610 DOB196610 DXX196610 EHT196610 ERP196610 FBL196610 FLH196610 FVD196610 GEZ196610 GOV196610 GYR196610 HIN196610 HSJ196610 ICF196610 IMB196610 IVX196610 JFT196610 JPP196610 JZL196610 KJH196610 KTD196610 LCZ196610 LMV196610 LWR196610 MGN196610 MQJ196610 NAF196610 NKB196610 NTX196610 ODT196610 ONP196610 OXL196610 PHH196610 PRD196610 QAZ196610 QKV196610 QUR196610 REN196610 ROJ196610 RYF196610 SIB196610 SRX196610 TBT196610 TLP196610 TVL196610 UFH196610 UPD196610 UYZ196610 VIV196610 VSR196610 WCN196610 WMJ196610 WWF196610 X262146 JT262146 TP262146 ADL262146 ANH262146 AXD262146 BGZ262146 BQV262146 CAR262146 CKN262146 CUJ262146 DEF262146 DOB262146 DXX262146 EHT262146 ERP262146 FBL262146 FLH262146 FVD262146 GEZ262146 GOV262146 GYR262146 HIN262146 HSJ262146 ICF262146 IMB262146 IVX262146 JFT262146 JPP262146 JZL262146 KJH262146 KTD262146 LCZ262146 LMV262146 LWR262146 MGN262146 MQJ262146 NAF262146 NKB262146 NTX262146 ODT262146 ONP262146 OXL262146 PHH262146 PRD262146 QAZ262146 QKV262146 QUR262146 REN262146 ROJ262146 RYF262146 SIB262146 SRX262146 TBT262146 TLP262146 TVL262146 UFH262146 UPD262146 UYZ262146 VIV262146 VSR262146 WCN262146 WMJ262146 WWF262146 X327682 JT327682 TP327682 ADL327682 ANH327682 AXD327682 BGZ327682 BQV327682 CAR327682 CKN327682 CUJ327682 DEF327682 DOB327682 DXX327682 EHT327682 ERP327682 FBL327682 FLH327682 FVD327682 GEZ327682 GOV327682 GYR327682 HIN327682 HSJ327682 ICF327682 IMB327682 IVX327682 JFT327682 JPP327682 JZL327682 KJH327682 KTD327682 LCZ327682 LMV327682 LWR327682 MGN327682 MQJ327682 NAF327682 NKB327682 NTX327682 ODT327682 ONP327682 OXL327682 PHH327682 PRD327682 QAZ327682 QKV327682 QUR327682 REN327682 ROJ327682 RYF327682 SIB327682 SRX327682 TBT327682 TLP327682 TVL327682 UFH327682 UPD327682 UYZ327682 VIV327682 VSR327682 WCN327682 WMJ327682 WWF327682 X393218 JT393218 TP393218 ADL393218 ANH393218 AXD393218 BGZ393218 BQV393218 CAR393218 CKN393218 CUJ393218 DEF393218 DOB393218 DXX393218 EHT393218 ERP393218 FBL393218 FLH393218 FVD393218 GEZ393218 GOV393218 GYR393218 HIN393218 HSJ393218 ICF393218 IMB393218 IVX393218 JFT393218 JPP393218 JZL393218 KJH393218 KTD393218 LCZ393218 LMV393218 LWR393218 MGN393218 MQJ393218 NAF393218 NKB393218 NTX393218 ODT393218 ONP393218 OXL393218 PHH393218 PRD393218 QAZ393218 QKV393218 QUR393218 REN393218 ROJ393218 RYF393218 SIB393218 SRX393218 TBT393218 TLP393218 TVL393218 UFH393218 UPD393218 UYZ393218 VIV393218 VSR393218 WCN393218 WMJ393218 WWF393218 X458754 JT458754 TP458754 ADL458754 ANH458754 AXD458754 BGZ458754 BQV458754 CAR458754 CKN458754 CUJ458754 DEF458754 DOB458754 DXX458754 EHT458754 ERP458754 FBL458754 FLH458754 FVD458754 GEZ458754 GOV458754 GYR458754 HIN458754 HSJ458754 ICF458754 IMB458754 IVX458754 JFT458754 JPP458754 JZL458754 KJH458754 KTD458754 LCZ458754 LMV458754 LWR458754 MGN458754 MQJ458754 NAF458754 NKB458754 NTX458754 ODT458754 ONP458754 OXL458754 PHH458754 PRD458754 QAZ458754 QKV458754 QUR458754 REN458754 ROJ458754 RYF458754 SIB458754 SRX458754 TBT458754 TLP458754 TVL458754 UFH458754 UPD458754 UYZ458754 VIV458754 VSR458754 WCN458754 WMJ458754 WWF458754 X524290 JT524290 TP524290 ADL524290 ANH524290 AXD524290 BGZ524290 BQV524290 CAR524290 CKN524290 CUJ524290 DEF524290 DOB524290 DXX524290 EHT524290 ERP524290 FBL524290 FLH524290 FVD524290 GEZ524290 GOV524290 GYR524290 HIN524290 HSJ524290 ICF524290 IMB524290 IVX524290 JFT524290 JPP524290 JZL524290 KJH524290 KTD524290 LCZ524290 LMV524290 LWR524290 MGN524290 MQJ524290 NAF524290 NKB524290 NTX524290 ODT524290 ONP524290 OXL524290 PHH524290 PRD524290 QAZ524290 QKV524290 QUR524290 REN524290 ROJ524290 RYF524290 SIB524290 SRX524290 TBT524290 TLP524290 TVL524290 UFH524290 UPD524290 UYZ524290 VIV524290 VSR524290 WCN524290 WMJ524290 WWF524290 X589826 JT589826 TP589826 ADL589826 ANH589826 AXD589826 BGZ589826 BQV589826 CAR589826 CKN589826 CUJ589826 DEF589826 DOB589826 DXX589826 EHT589826 ERP589826 FBL589826 FLH589826 FVD589826 GEZ589826 GOV589826 GYR589826 HIN589826 HSJ589826 ICF589826 IMB589826 IVX589826 JFT589826 JPP589826 JZL589826 KJH589826 KTD589826 LCZ589826 LMV589826 LWR589826 MGN589826 MQJ589826 NAF589826 NKB589826 NTX589826 ODT589826 ONP589826 OXL589826 PHH589826 PRD589826 QAZ589826 QKV589826 QUR589826 REN589826 ROJ589826 RYF589826 SIB589826 SRX589826 TBT589826 TLP589826 TVL589826 UFH589826 UPD589826 UYZ589826 VIV589826 VSR589826 WCN589826 WMJ589826 WWF589826 X655362 JT655362 TP655362 ADL655362 ANH655362 AXD655362 BGZ655362 BQV655362 CAR655362 CKN655362 CUJ655362 DEF655362 DOB655362 DXX655362 EHT655362 ERP655362 FBL655362 FLH655362 FVD655362 GEZ655362 GOV655362 GYR655362 HIN655362 HSJ655362 ICF655362 IMB655362 IVX655362 JFT655362 JPP655362 JZL655362 KJH655362 KTD655362 LCZ655362 LMV655362 LWR655362 MGN655362 MQJ655362 NAF655362 NKB655362 NTX655362 ODT655362 ONP655362 OXL655362 PHH655362 PRD655362 QAZ655362 QKV655362 QUR655362 REN655362 ROJ655362 RYF655362 SIB655362 SRX655362 TBT655362 TLP655362 TVL655362 UFH655362 UPD655362 UYZ655362 VIV655362 VSR655362 WCN655362 WMJ655362 WWF655362 X720898 JT720898 TP720898 ADL720898 ANH720898 AXD720898 BGZ720898 BQV720898 CAR720898 CKN720898 CUJ720898 DEF720898 DOB720898 DXX720898 EHT720898 ERP720898 FBL720898 FLH720898 FVD720898 GEZ720898 GOV720898 GYR720898 HIN720898 HSJ720898 ICF720898 IMB720898 IVX720898 JFT720898 JPP720898 JZL720898 KJH720898 KTD720898 LCZ720898 LMV720898 LWR720898 MGN720898 MQJ720898 NAF720898 NKB720898 NTX720898 ODT720898 ONP720898 OXL720898 PHH720898 PRD720898 QAZ720898 QKV720898 QUR720898 REN720898 ROJ720898 RYF720898 SIB720898 SRX720898 TBT720898 TLP720898 TVL720898 UFH720898 UPD720898 UYZ720898 VIV720898 VSR720898 WCN720898 WMJ720898 WWF720898 X786434 JT786434 TP786434 ADL786434 ANH786434 AXD786434 BGZ786434 BQV786434 CAR786434 CKN786434 CUJ786434 DEF786434 DOB786434 DXX786434 EHT786434 ERP786434 FBL786434 FLH786434 FVD786434 GEZ786434 GOV786434 GYR786434 HIN786434 HSJ786434 ICF786434 IMB786434 IVX786434 JFT786434 JPP786434 JZL786434 KJH786434 KTD786434 LCZ786434 LMV786434 LWR786434 MGN786434 MQJ786434 NAF786434 NKB786434 NTX786434 ODT786434 ONP786434 OXL786434 PHH786434 PRD786434 QAZ786434 QKV786434 QUR786434 REN786434 ROJ786434 RYF786434 SIB786434 SRX786434 TBT786434 TLP786434 TVL786434 UFH786434 UPD786434 UYZ786434 VIV786434 VSR786434 WCN786434 WMJ786434 WWF786434 X851970 JT851970 TP851970 ADL851970 ANH851970 AXD851970 BGZ851970 BQV851970 CAR851970 CKN851970 CUJ851970 DEF851970 DOB851970 DXX851970 EHT851970 ERP851970 FBL851970 FLH851970 FVD851970 GEZ851970 GOV851970 GYR851970 HIN851970 HSJ851970 ICF851970 IMB851970 IVX851970 JFT851970 JPP851970 JZL851970 KJH851970 KTD851970 LCZ851970 LMV851970 LWR851970 MGN851970 MQJ851970 NAF851970 NKB851970 NTX851970 ODT851970 ONP851970 OXL851970 PHH851970 PRD851970 QAZ851970 QKV851970 QUR851970 REN851970 ROJ851970 RYF851970 SIB851970 SRX851970 TBT851970 TLP851970 TVL851970 UFH851970 UPD851970 UYZ851970 VIV851970 VSR851970 WCN851970 WMJ851970 WWF851970 X917506 JT917506 TP917506 ADL917506 ANH917506 AXD917506 BGZ917506 BQV917506 CAR917506 CKN917506 CUJ917506 DEF917506 DOB917506 DXX917506 EHT917506 ERP917506 FBL917506 FLH917506 FVD917506 GEZ917506 GOV917506 GYR917506 HIN917506 HSJ917506 ICF917506 IMB917506 IVX917506 JFT917506 JPP917506 JZL917506 KJH917506 KTD917506 LCZ917506 LMV917506 LWR917506 MGN917506 MQJ917506 NAF917506 NKB917506 NTX917506 ODT917506 ONP917506 OXL917506 PHH917506 PRD917506 QAZ917506 QKV917506 QUR917506 REN917506 ROJ917506 RYF917506 SIB917506 SRX917506 TBT917506 TLP917506 TVL917506 UFH917506 UPD917506 UYZ917506 VIV917506 VSR917506 WCN917506 WMJ917506 WWF917506 X983042 JT983042 TP983042 ADL983042 ANH983042 AXD983042 BGZ983042 BQV983042 CAR983042 CKN983042 CUJ983042 DEF983042 DOB983042 DXX983042 EHT983042 ERP983042 FBL983042 FLH983042 FVD983042 GEZ983042 GOV983042 GYR983042 HIN983042 HSJ983042 ICF983042 IMB983042 IVX983042 JFT983042 JPP983042 JZL983042 KJH983042 KTD983042 LCZ983042 LMV983042 LWR983042 MGN983042 MQJ983042 NAF983042 NKB983042 NTX983042 ODT983042 ONP983042 OXL983042 PHH983042 PRD983042 QAZ983042 QKV983042 QUR983042 REN983042 ROJ983042 RYF983042 SIB983042 SRX983042 TBT983042 TLP983042 TVL983042 UFH983042 UPD983042 UYZ983042 VIV983042 VSR983042 WCN983042 WMJ983042 WWF983042 X7 JT7 TP7 ADL7 ANH7 AXD7 BGZ7 BQV7 CAR7 CKN7 CUJ7 DEF7 DOB7 DXX7 EHT7 ERP7 FBL7 FLH7 FVD7 GEZ7 GOV7 GYR7 HIN7 HSJ7 ICF7 IMB7 IVX7 JFT7 JPP7 JZL7 KJH7 KTD7 LCZ7 LMV7 LWR7 MGN7 MQJ7 NAF7 NKB7 NTX7 ODT7 ONP7 OXL7 PHH7 PRD7 QAZ7 QKV7 QUR7 REN7 ROJ7 RYF7 SIB7 SRX7 TBT7 TLP7 TVL7 UFH7 UPD7 UYZ7 VIV7 VSR7 WCN7 WMJ7 WWF7 X65543 JT65543 TP65543 ADL65543 ANH65543 AXD65543 BGZ65543 BQV65543 CAR65543 CKN65543 CUJ65543 DEF65543 DOB65543 DXX65543 EHT65543 ERP65543 FBL65543 FLH65543 FVD65543 GEZ65543 GOV65543 GYR65543 HIN65543 HSJ65543 ICF65543 IMB65543 IVX65543 JFT65543 JPP65543 JZL65543 KJH65543 KTD65543 LCZ65543 LMV65543 LWR65543 MGN65543 MQJ65543 NAF65543 NKB65543 NTX65543 ODT65543 ONP65543 OXL65543 PHH65543 PRD65543 QAZ65543 QKV65543 QUR65543 REN65543 ROJ65543 RYF65543 SIB65543 SRX65543 TBT65543 TLP65543 TVL65543 UFH65543 UPD65543 UYZ65543 VIV65543 VSR65543 WCN65543 WMJ65543 WWF65543 X131079 JT131079 TP131079 ADL131079 ANH131079 AXD131079 BGZ131079 BQV131079 CAR131079 CKN131079 CUJ131079 DEF131079 DOB131079 DXX131079 EHT131079 ERP131079 FBL131079 FLH131079 FVD131079 GEZ131079 GOV131079 GYR131079 HIN131079 HSJ131079 ICF131079 IMB131079 IVX131079 JFT131079 JPP131079 JZL131079 KJH131079 KTD131079 LCZ131079 LMV131079 LWR131079 MGN131079 MQJ131079 NAF131079 NKB131079 NTX131079 ODT131079 ONP131079 OXL131079 PHH131079 PRD131079 QAZ131079 QKV131079 QUR131079 REN131079 ROJ131079 RYF131079 SIB131079 SRX131079 TBT131079 TLP131079 TVL131079 UFH131079 UPD131079 UYZ131079 VIV131079 VSR131079 WCN131079 WMJ131079 WWF131079 X196615 JT196615 TP196615 ADL196615 ANH196615 AXD196615 BGZ196615 BQV196615 CAR196615 CKN196615 CUJ196615 DEF196615 DOB196615 DXX196615 EHT196615 ERP196615 FBL196615 FLH196615 FVD196615 GEZ196615 GOV196615 GYR196615 HIN196615 HSJ196615 ICF196615 IMB196615 IVX196615 JFT196615 JPP196615 JZL196615 KJH196615 KTD196615 LCZ196615 LMV196615 LWR196615 MGN196615 MQJ196615 NAF196615 NKB196615 NTX196615 ODT196615 ONP196615 OXL196615 PHH196615 PRD196615 QAZ196615 QKV196615 QUR196615 REN196615 ROJ196615 RYF196615 SIB196615 SRX196615 TBT196615 TLP196615 TVL196615 UFH196615 UPD196615 UYZ196615 VIV196615 VSR196615 WCN196615 WMJ196615 WWF196615 X262151 JT262151 TP262151 ADL262151 ANH262151 AXD262151 BGZ262151 BQV262151 CAR262151 CKN262151 CUJ262151 DEF262151 DOB262151 DXX262151 EHT262151 ERP262151 FBL262151 FLH262151 FVD262151 GEZ262151 GOV262151 GYR262151 HIN262151 HSJ262151 ICF262151 IMB262151 IVX262151 JFT262151 JPP262151 JZL262151 KJH262151 KTD262151 LCZ262151 LMV262151 LWR262151 MGN262151 MQJ262151 NAF262151 NKB262151 NTX262151 ODT262151 ONP262151 OXL262151 PHH262151 PRD262151 QAZ262151 QKV262151 QUR262151 REN262151 ROJ262151 RYF262151 SIB262151 SRX262151 TBT262151 TLP262151 TVL262151 UFH262151 UPD262151 UYZ262151 VIV262151 VSR262151 WCN262151 WMJ262151 WWF262151 X327687 JT327687 TP327687 ADL327687 ANH327687 AXD327687 BGZ327687 BQV327687 CAR327687 CKN327687 CUJ327687 DEF327687 DOB327687 DXX327687 EHT327687 ERP327687 FBL327687 FLH327687 FVD327687 GEZ327687 GOV327687 GYR327687 HIN327687 HSJ327687 ICF327687 IMB327687 IVX327687 JFT327687 JPP327687 JZL327687 KJH327687 KTD327687 LCZ327687 LMV327687 LWR327687 MGN327687 MQJ327687 NAF327687 NKB327687 NTX327687 ODT327687 ONP327687 OXL327687 PHH327687 PRD327687 QAZ327687 QKV327687 QUR327687 REN327687 ROJ327687 RYF327687 SIB327687 SRX327687 TBT327687 TLP327687 TVL327687 UFH327687 UPD327687 UYZ327687 VIV327687 VSR327687 WCN327687 WMJ327687 WWF327687 X393223 JT393223 TP393223 ADL393223 ANH393223 AXD393223 BGZ393223 BQV393223 CAR393223 CKN393223 CUJ393223 DEF393223 DOB393223 DXX393223 EHT393223 ERP393223 FBL393223 FLH393223 FVD393223 GEZ393223 GOV393223 GYR393223 HIN393223 HSJ393223 ICF393223 IMB393223 IVX393223 JFT393223 JPP393223 JZL393223 KJH393223 KTD393223 LCZ393223 LMV393223 LWR393223 MGN393223 MQJ393223 NAF393223 NKB393223 NTX393223 ODT393223 ONP393223 OXL393223 PHH393223 PRD393223 QAZ393223 QKV393223 QUR393223 REN393223 ROJ393223 RYF393223 SIB393223 SRX393223 TBT393223 TLP393223 TVL393223 UFH393223 UPD393223 UYZ393223 VIV393223 VSR393223 WCN393223 WMJ393223 WWF393223 X458759 JT458759 TP458759 ADL458759 ANH458759 AXD458759 BGZ458759 BQV458759 CAR458759 CKN458759 CUJ458759 DEF458759 DOB458759 DXX458759 EHT458759 ERP458759 FBL458759 FLH458759 FVD458759 GEZ458759 GOV458759 GYR458759 HIN458759 HSJ458759 ICF458759 IMB458759 IVX458759 JFT458759 JPP458759 JZL458759 KJH458759 KTD458759 LCZ458759 LMV458759 LWR458759 MGN458759 MQJ458759 NAF458759 NKB458759 NTX458759 ODT458759 ONP458759 OXL458759 PHH458759 PRD458759 QAZ458759 QKV458759 QUR458759 REN458759 ROJ458759 RYF458759 SIB458759 SRX458759 TBT458759 TLP458759 TVL458759 UFH458759 UPD458759 UYZ458759 VIV458759 VSR458759 WCN458759 WMJ458759 WWF458759 X524295 JT524295 TP524295 ADL524295 ANH524295 AXD524295 BGZ524295 BQV524295 CAR524295 CKN524295 CUJ524295 DEF524295 DOB524295 DXX524295 EHT524295 ERP524295 FBL524295 FLH524295 FVD524295 GEZ524295 GOV524295 GYR524295 HIN524295 HSJ524295 ICF524295 IMB524295 IVX524295 JFT524295 JPP524295 JZL524295 KJH524295 KTD524295 LCZ524295 LMV524295 LWR524295 MGN524295 MQJ524295 NAF524295 NKB524295 NTX524295 ODT524295 ONP524295 OXL524295 PHH524295 PRD524295 QAZ524295 QKV524295 QUR524295 REN524295 ROJ524295 RYF524295 SIB524295 SRX524295 TBT524295 TLP524295 TVL524295 UFH524295 UPD524295 UYZ524295 VIV524295 VSR524295 WCN524295 WMJ524295 WWF524295 X589831 JT589831 TP589831 ADL589831 ANH589831 AXD589831 BGZ589831 BQV589831 CAR589831 CKN589831 CUJ589831 DEF589831 DOB589831 DXX589831 EHT589831 ERP589831 FBL589831 FLH589831 FVD589831 GEZ589831 GOV589831 GYR589831 HIN589831 HSJ589831 ICF589831 IMB589831 IVX589831 JFT589831 JPP589831 JZL589831 KJH589831 KTD589831 LCZ589831 LMV589831 LWR589831 MGN589831 MQJ589831 NAF589831 NKB589831 NTX589831 ODT589831 ONP589831 OXL589831 PHH589831 PRD589831 QAZ589831 QKV589831 QUR589831 REN589831 ROJ589831 RYF589831 SIB589831 SRX589831 TBT589831 TLP589831 TVL589831 UFH589831 UPD589831 UYZ589831 VIV589831 VSR589831 WCN589831 WMJ589831 WWF589831 X655367 JT655367 TP655367 ADL655367 ANH655367 AXD655367 BGZ655367 BQV655367 CAR655367 CKN655367 CUJ655367 DEF655367 DOB655367 DXX655367 EHT655367 ERP655367 FBL655367 FLH655367 FVD655367 GEZ655367 GOV655367 GYR655367 HIN655367 HSJ655367 ICF655367 IMB655367 IVX655367 JFT655367 JPP655367 JZL655367 KJH655367 KTD655367 LCZ655367 LMV655367 LWR655367 MGN655367 MQJ655367 NAF655367 NKB655367 NTX655367 ODT655367 ONP655367 OXL655367 PHH655367 PRD655367 QAZ655367 QKV655367 QUR655367 REN655367 ROJ655367 RYF655367 SIB655367 SRX655367 TBT655367 TLP655367 TVL655367 UFH655367 UPD655367 UYZ655367 VIV655367 VSR655367 WCN655367 WMJ655367 WWF655367 X720903 JT720903 TP720903 ADL720903 ANH720903 AXD720903 BGZ720903 BQV720903 CAR720903 CKN720903 CUJ720903 DEF720903 DOB720903 DXX720903 EHT720903 ERP720903 FBL720903 FLH720903 FVD720903 GEZ720903 GOV720903 GYR720903 HIN720903 HSJ720903 ICF720903 IMB720903 IVX720903 JFT720903 JPP720903 JZL720903 KJH720903 KTD720903 LCZ720903 LMV720903 LWR720903 MGN720903 MQJ720903 NAF720903 NKB720903 NTX720903 ODT720903 ONP720903 OXL720903 PHH720903 PRD720903 QAZ720903 QKV720903 QUR720903 REN720903 ROJ720903 RYF720903 SIB720903 SRX720903 TBT720903 TLP720903 TVL720903 UFH720903 UPD720903 UYZ720903 VIV720903 VSR720903 WCN720903 WMJ720903 WWF720903 X786439 JT786439 TP786439 ADL786439 ANH786439 AXD786439 BGZ786439 BQV786439 CAR786439 CKN786439 CUJ786439 DEF786439 DOB786439 DXX786439 EHT786439 ERP786439 FBL786439 FLH786439 FVD786439 GEZ786439 GOV786439 GYR786439 HIN786439 HSJ786439 ICF786439 IMB786439 IVX786439 JFT786439 JPP786439 JZL786439 KJH786439 KTD786439 LCZ786439 LMV786439 LWR786439 MGN786439 MQJ786439 NAF786439 NKB786439 NTX786439 ODT786439 ONP786439 OXL786439 PHH786439 PRD786439 QAZ786439 QKV786439 QUR786439 REN786439 ROJ786439 RYF786439 SIB786439 SRX786439 TBT786439 TLP786439 TVL786439 UFH786439 UPD786439 UYZ786439 VIV786439 VSR786439 WCN786439 WMJ786439 WWF786439 X851975 JT851975 TP851975 ADL851975 ANH851975 AXD851975 BGZ851975 BQV851975 CAR851975 CKN851975 CUJ851975 DEF851975 DOB851975 DXX851975 EHT851975 ERP851975 FBL851975 FLH851975 FVD851975 GEZ851975 GOV851975 GYR851975 HIN851975 HSJ851975 ICF851975 IMB851975 IVX851975 JFT851975 JPP851975 JZL851975 KJH851975 KTD851975 LCZ851975 LMV851975 LWR851975 MGN851975 MQJ851975 NAF851975 NKB851975 NTX851975 ODT851975 ONP851975 OXL851975 PHH851975 PRD851975 QAZ851975 QKV851975 QUR851975 REN851975 ROJ851975 RYF851975 SIB851975 SRX851975 TBT851975 TLP851975 TVL851975 UFH851975 UPD851975 UYZ851975 VIV851975 VSR851975 WCN851975 WMJ851975 WWF851975 X917511 JT917511 TP917511 ADL917511 ANH917511 AXD917511 BGZ917511 BQV917511 CAR917511 CKN917511 CUJ917511 DEF917511 DOB917511 DXX917511 EHT917511 ERP917511 FBL917511 FLH917511 FVD917511 GEZ917511 GOV917511 GYR917511 HIN917511 HSJ917511 ICF917511 IMB917511 IVX917511 JFT917511 JPP917511 JZL917511 KJH917511 KTD917511 LCZ917511 LMV917511 LWR917511 MGN917511 MQJ917511 NAF917511 NKB917511 NTX917511 ODT917511 ONP917511 OXL917511 PHH917511 PRD917511 QAZ917511 QKV917511 QUR917511 REN917511 ROJ917511 RYF917511 SIB917511 SRX917511 TBT917511 TLP917511 TVL917511 UFH917511 UPD917511 UYZ917511 VIV917511 VSR917511 WCN917511 WMJ917511 WWF917511 X983047 JT983047 TP983047 ADL983047 ANH983047 AXD983047 BGZ983047 BQV983047 CAR983047 CKN983047 CUJ983047 DEF983047 DOB983047 DXX983047 EHT983047 ERP983047 FBL983047 FLH983047 FVD983047 GEZ983047 GOV983047 GYR983047 HIN983047 HSJ983047 ICF983047 IMB983047 IVX983047 JFT983047 JPP983047 JZL983047 KJH983047 KTD983047 LCZ983047 LMV983047 LWR983047 MGN983047 MQJ983047 NAF983047 NKB983047 NTX983047 ODT983047 ONP983047 OXL983047 PHH983047 PRD983047 QAZ983047 QKV983047 QUR983047 REN983047 ROJ983047 RYF983047 SIB983047 SRX983047 TBT983047 TLP983047 TVL983047 UFH983047 UPD983047 UYZ983047 VIV983047 VSR983047 WCN983047 WMJ983047 WWF983047 T7 JP7 TL7 ADH7 AND7 AWZ7 BGV7 BQR7 CAN7 CKJ7 CUF7 DEB7 DNX7 DXT7 EHP7 ERL7 FBH7 FLD7 FUZ7 GEV7 GOR7 GYN7 HIJ7 HSF7 ICB7 ILX7 IVT7 JFP7 JPL7 JZH7 KJD7 KSZ7 LCV7 LMR7 LWN7 MGJ7 MQF7 NAB7 NJX7 NTT7 ODP7 ONL7 OXH7 PHD7 PQZ7 QAV7 QKR7 QUN7 REJ7 ROF7 RYB7 SHX7 SRT7 TBP7 TLL7 TVH7 UFD7 UOZ7 UYV7 VIR7 VSN7 WCJ7 WMF7 WWB7 T65543 JP65543 TL65543 ADH65543 AND65543 AWZ65543 BGV65543 BQR65543 CAN65543 CKJ65543 CUF65543 DEB65543 DNX65543 DXT65543 EHP65543 ERL65543 FBH65543 FLD65543 FUZ65543 GEV65543 GOR65543 GYN65543 HIJ65543 HSF65543 ICB65543 ILX65543 IVT65543 JFP65543 JPL65543 JZH65543 KJD65543 KSZ65543 LCV65543 LMR65543 LWN65543 MGJ65543 MQF65543 NAB65543 NJX65543 NTT65543 ODP65543 ONL65543 OXH65543 PHD65543 PQZ65543 QAV65543 QKR65543 QUN65543 REJ65543 ROF65543 RYB65543 SHX65543 SRT65543 TBP65543 TLL65543 TVH65543 UFD65543 UOZ65543 UYV65543 VIR65543 VSN65543 WCJ65543 WMF65543 WWB65543 T131079 JP131079 TL131079 ADH131079 AND131079 AWZ131079 BGV131079 BQR131079 CAN131079 CKJ131079 CUF131079 DEB131079 DNX131079 DXT131079 EHP131079 ERL131079 FBH131079 FLD131079 FUZ131079 GEV131079 GOR131079 GYN131079 HIJ131079 HSF131079 ICB131079 ILX131079 IVT131079 JFP131079 JPL131079 JZH131079 KJD131079 KSZ131079 LCV131079 LMR131079 LWN131079 MGJ131079 MQF131079 NAB131079 NJX131079 NTT131079 ODP131079 ONL131079 OXH131079 PHD131079 PQZ131079 QAV131079 QKR131079 QUN131079 REJ131079 ROF131079 RYB131079 SHX131079 SRT131079 TBP131079 TLL131079 TVH131079 UFD131079 UOZ131079 UYV131079 VIR131079 VSN131079 WCJ131079 WMF131079 WWB131079 T196615 JP196615 TL196615 ADH196615 AND196615 AWZ196615 BGV196615 BQR196615 CAN196615 CKJ196615 CUF196615 DEB196615 DNX196615 DXT196615 EHP196615 ERL196615 FBH196615 FLD196615 FUZ196615 GEV196615 GOR196615 GYN196615 HIJ196615 HSF196615 ICB196615 ILX196615 IVT196615 JFP196615 JPL196615 JZH196615 KJD196615 KSZ196615 LCV196615 LMR196615 LWN196615 MGJ196615 MQF196615 NAB196615 NJX196615 NTT196615 ODP196615 ONL196615 OXH196615 PHD196615 PQZ196615 QAV196615 QKR196615 QUN196615 REJ196615 ROF196615 RYB196615 SHX196615 SRT196615 TBP196615 TLL196615 TVH196615 UFD196615 UOZ196615 UYV196615 VIR196615 VSN196615 WCJ196615 WMF196615 WWB196615 T262151 JP262151 TL262151 ADH262151 AND262151 AWZ262151 BGV262151 BQR262151 CAN262151 CKJ262151 CUF262151 DEB262151 DNX262151 DXT262151 EHP262151 ERL262151 FBH262151 FLD262151 FUZ262151 GEV262151 GOR262151 GYN262151 HIJ262151 HSF262151 ICB262151 ILX262151 IVT262151 JFP262151 JPL262151 JZH262151 KJD262151 KSZ262151 LCV262151 LMR262151 LWN262151 MGJ262151 MQF262151 NAB262151 NJX262151 NTT262151 ODP262151 ONL262151 OXH262151 PHD262151 PQZ262151 QAV262151 QKR262151 QUN262151 REJ262151 ROF262151 RYB262151 SHX262151 SRT262151 TBP262151 TLL262151 TVH262151 UFD262151 UOZ262151 UYV262151 VIR262151 VSN262151 WCJ262151 WMF262151 WWB262151 T327687 JP327687 TL327687 ADH327687 AND327687 AWZ327687 BGV327687 BQR327687 CAN327687 CKJ327687 CUF327687 DEB327687 DNX327687 DXT327687 EHP327687 ERL327687 FBH327687 FLD327687 FUZ327687 GEV327687 GOR327687 GYN327687 HIJ327687 HSF327687 ICB327687 ILX327687 IVT327687 JFP327687 JPL327687 JZH327687 KJD327687 KSZ327687 LCV327687 LMR327687 LWN327687 MGJ327687 MQF327687 NAB327687 NJX327687 NTT327687 ODP327687 ONL327687 OXH327687 PHD327687 PQZ327687 QAV327687 QKR327687 QUN327687 REJ327687 ROF327687 RYB327687 SHX327687 SRT327687 TBP327687 TLL327687 TVH327687 UFD327687 UOZ327687 UYV327687 VIR327687 VSN327687 WCJ327687 WMF327687 WWB327687 T393223 JP393223 TL393223 ADH393223 AND393223 AWZ393223 BGV393223 BQR393223 CAN393223 CKJ393223 CUF393223 DEB393223 DNX393223 DXT393223 EHP393223 ERL393223 FBH393223 FLD393223 FUZ393223 GEV393223 GOR393223 GYN393223 HIJ393223 HSF393223 ICB393223 ILX393223 IVT393223 JFP393223 JPL393223 JZH393223 KJD393223 KSZ393223 LCV393223 LMR393223 LWN393223 MGJ393223 MQF393223 NAB393223 NJX393223 NTT393223 ODP393223 ONL393223 OXH393223 PHD393223 PQZ393223 QAV393223 QKR393223 QUN393223 REJ393223 ROF393223 RYB393223 SHX393223 SRT393223 TBP393223 TLL393223 TVH393223 UFD393223 UOZ393223 UYV393223 VIR393223 VSN393223 WCJ393223 WMF393223 WWB393223 T458759 JP458759 TL458759 ADH458759 AND458759 AWZ458759 BGV458759 BQR458759 CAN458759 CKJ458759 CUF458759 DEB458759 DNX458759 DXT458759 EHP458759 ERL458759 FBH458759 FLD458759 FUZ458759 GEV458759 GOR458759 GYN458759 HIJ458759 HSF458759 ICB458759 ILX458759 IVT458759 JFP458759 JPL458759 JZH458759 KJD458759 KSZ458759 LCV458759 LMR458759 LWN458759 MGJ458759 MQF458759 NAB458759 NJX458759 NTT458759 ODP458759 ONL458759 OXH458759 PHD458759 PQZ458759 QAV458759 QKR458759 QUN458759 REJ458759 ROF458759 RYB458759 SHX458759 SRT458759 TBP458759 TLL458759 TVH458759 UFD458759 UOZ458759 UYV458759 VIR458759 VSN458759 WCJ458759 WMF458759 WWB458759 T524295 JP524295 TL524295 ADH524295 AND524295 AWZ524295 BGV524295 BQR524295 CAN524295 CKJ524295 CUF524295 DEB524295 DNX524295 DXT524295 EHP524295 ERL524295 FBH524295 FLD524295 FUZ524295 GEV524295 GOR524295 GYN524295 HIJ524295 HSF524295 ICB524295 ILX524295 IVT524295 JFP524295 JPL524295 JZH524295 KJD524295 KSZ524295 LCV524295 LMR524295 LWN524295 MGJ524295 MQF524295 NAB524295 NJX524295 NTT524295 ODP524295 ONL524295 OXH524295 PHD524295 PQZ524295 QAV524295 QKR524295 QUN524295 REJ524295 ROF524295 RYB524295 SHX524295 SRT524295 TBP524295 TLL524295 TVH524295 UFD524295 UOZ524295 UYV524295 VIR524295 VSN524295 WCJ524295 WMF524295 WWB524295 T589831 JP589831 TL589831 ADH589831 AND589831 AWZ589831 BGV589831 BQR589831 CAN589831 CKJ589831 CUF589831 DEB589831 DNX589831 DXT589831 EHP589831 ERL589831 FBH589831 FLD589831 FUZ589831 GEV589831 GOR589831 GYN589831 HIJ589831 HSF589831 ICB589831 ILX589831 IVT589831 JFP589831 JPL589831 JZH589831 KJD589831 KSZ589831 LCV589831 LMR589831 LWN589831 MGJ589831 MQF589831 NAB589831 NJX589831 NTT589831 ODP589831 ONL589831 OXH589831 PHD589831 PQZ589831 QAV589831 QKR589831 QUN589831 REJ589831 ROF589831 RYB589831 SHX589831 SRT589831 TBP589831 TLL589831 TVH589831 UFD589831 UOZ589831 UYV589831 VIR589831 VSN589831 WCJ589831 WMF589831 WWB589831 T655367 JP655367 TL655367 ADH655367 AND655367 AWZ655367 BGV655367 BQR655367 CAN655367 CKJ655367 CUF655367 DEB655367 DNX655367 DXT655367 EHP655367 ERL655367 FBH655367 FLD655367 FUZ655367 GEV655367 GOR655367 GYN655367 HIJ655367 HSF655367 ICB655367 ILX655367 IVT655367 JFP655367 JPL655367 JZH655367 KJD655367 KSZ655367 LCV655367 LMR655367 LWN655367 MGJ655367 MQF655367 NAB655367 NJX655367 NTT655367 ODP655367 ONL655367 OXH655367 PHD655367 PQZ655367 QAV655367 QKR655367 QUN655367 REJ655367 ROF655367 RYB655367 SHX655367 SRT655367 TBP655367 TLL655367 TVH655367 UFD655367 UOZ655367 UYV655367 VIR655367 VSN655367 WCJ655367 WMF655367 WWB655367 T720903 JP720903 TL720903 ADH720903 AND720903 AWZ720903 BGV720903 BQR720903 CAN720903 CKJ720903 CUF720903 DEB720903 DNX720903 DXT720903 EHP720903 ERL720903 FBH720903 FLD720903 FUZ720903 GEV720903 GOR720903 GYN720903 HIJ720903 HSF720903 ICB720903 ILX720903 IVT720903 JFP720903 JPL720903 JZH720903 KJD720903 KSZ720903 LCV720903 LMR720903 LWN720903 MGJ720903 MQF720903 NAB720903 NJX720903 NTT720903 ODP720903 ONL720903 OXH720903 PHD720903 PQZ720903 QAV720903 QKR720903 QUN720903 REJ720903 ROF720903 RYB720903 SHX720903 SRT720903 TBP720903 TLL720903 TVH720903 UFD720903 UOZ720903 UYV720903 VIR720903 VSN720903 WCJ720903 WMF720903 WWB720903 T786439 JP786439 TL786439 ADH786439 AND786439 AWZ786439 BGV786439 BQR786439 CAN786439 CKJ786439 CUF786439 DEB786439 DNX786439 DXT786439 EHP786439 ERL786439 FBH786439 FLD786439 FUZ786439 GEV786439 GOR786439 GYN786439 HIJ786439 HSF786439 ICB786439 ILX786439 IVT786439 JFP786439 JPL786439 JZH786439 KJD786439 KSZ786439 LCV786439 LMR786439 LWN786439 MGJ786439 MQF786439 NAB786439 NJX786439 NTT786439 ODP786439 ONL786439 OXH786439 PHD786439 PQZ786439 QAV786439 QKR786439 QUN786439 REJ786439 ROF786439 RYB786439 SHX786439 SRT786439 TBP786439 TLL786439 TVH786439 UFD786439 UOZ786439 UYV786439 VIR786439 VSN786439 WCJ786439 WMF786439 WWB786439 T851975 JP851975 TL851975 ADH851975 AND851975 AWZ851975 BGV851975 BQR851975 CAN851975 CKJ851975 CUF851975 DEB851975 DNX851975 DXT851975 EHP851975 ERL851975 FBH851975 FLD851975 FUZ851975 GEV851975 GOR851975 GYN851975 HIJ851975 HSF851975 ICB851975 ILX851975 IVT851975 JFP851975 JPL851975 JZH851975 KJD851975 KSZ851975 LCV851975 LMR851975 LWN851975 MGJ851975 MQF851975 NAB851975 NJX851975 NTT851975 ODP851975 ONL851975 OXH851975 PHD851975 PQZ851975 QAV851975 QKR851975 QUN851975 REJ851975 ROF851975 RYB851975 SHX851975 SRT851975 TBP851975 TLL851975 TVH851975 UFD851975 UOZ851975 UYV851975 VIR851975 VSN851975 WCJ851975 WMF851975 WWB851975 T917511 JP917511 TL917511 ADH917511 AND917511 AWZ917511 BGV917511 BQR917511 CAN917511 CKJ917511 CUF917511 DEB917511 DNX917511 DXT917511 EHP917511 ERL917511 FBH917511 FLD917511 FUZ917511 GEV917511 GOR917511 GYN917511 HIJ917511 HSF917511 ICB917511 ILX917511 IVT917511 JFP917511 JPL917511 JZH917511 KJD917511 KSZ917511 LCV917511 LMR917511 LWN917511 MGJ917511 MQF917511 NAB917511 NJX917511 NTT917511 ODP917511 ONL917511 OXH917511 PHD917511 PQZ917511 QAV917511 QKR917511 QUN917511 REJ917511 ROF917511 RYB917511 SHX917511 SRT917511 TBP917511 TLL917511 TVH917511 UFD917511 UOZ917511 UYV917511 VIR917511 VSN917511 WCJ917511 WMF917511 WWB917511 T983047 JP983047 TL983047 ADH983047 AND983047 AWZ983047 BGV983047 BQR983047 CAN983047 CKJ983047 CUF983047 DEB983047 DNX983047 DXT983047 EHP983047 ERL983047 FBH983047 FLD983047 FUZ983047 GEV983047 GOR983047 GYN983047 HIJ983047 HSF983047 ICB983047 ILX983047 IVT983047 JFP983047 JPL983047 JZH983047 KJD983047 KSZ983047 LCV983047 LMR983047 LWN983047 MGJ983047 MQF983047 NAB983047 NJX983047 NTT983047 ODP983047 ONL983047 OXH983047 PHD983047 PQZ983047 QAV983047 QKR983047 QUN983047 REJ983047 ROF983047 RYB983047 SHX983047 SRT983047 TBP983047 TLL983047 TVH983047 UFD983047 UOZ983047 UYV983047 VIR983047 VSN983047 WCJ983047 WMF983047 WWB983047 P7 JL7 TH7 ADD7 AMZ7 AWV7 BGR7 BQN7 CAJ7 CKF7 CUB7 DDX7 DNT7 DXP7 EHL7 ERH7 FBD7 FKZ7 FUV7 GER7 GON7 GYJ7 HIF7 HSB7 IBX7 ILT7 IVP7 JFL7 JPH7 JZD7 KIZ7 KSV7 LCR7 LMN7 LWJ7 MGF7 MQB7 MZX7 NJT7 NTP7 ODL7 ONH7 OXD7 PGZ7 PQV7 QAR7 QKN7 QUJ7 REF7 ROB7 RXX7 SHT7 SRP7 TBL7 TLH7 TVD7 UEZ7 UOV7 UYR7 VIN7 VSJ7 WCF7 WMB7 WVX7 P65543 JL65543 TH65543 ADD65543 AMZ65543 AWV65543 BGR65543 BQN65543 CAJ65543 CKF65543 CUB65543 DDX65543 DNT65543 DXP65543 EHL65543 ERH65543 FBD65543 FKZ65543 FUV65543 GER65543 GON65543 GYJ65543 HIF65543 HSB65543 IBX65543 ILT65543 IVP65543 JFL65543 JPH65543 JZD65543 KIZ65543 KSV65543 LCR65543 LMN65543 LWJ65543 MGF65543 MQB65543 MZX65543 NJT65543 NTP65543 ODL65543 ONH65543 OXD65543 PGZ65543 PQV65543 QAR65543 QKN65543 QUJ65543 REF65543 ROB65543 RXX65543 SHT65543 SRP65543 TBL65543 TLH65543 TVD65543 UEZ65543 UOV65543 UYR65543 VIN65543 VSJ65543 WCF65543 WMB65543 WVX65543 P131079 JL131079 TH131079 ADD131079 AMZ131079 AWV131079 BGR131079 BQN131079 CAJ131079 CKF131079 CUB131079 DDX131079 DNT131079 DXP131079 EHL131079 ERH131079 FBD131079 FKZ131079 FUV131079 GER131079 GON131079 GYJ131079 HIF131079 HSB131079 IBX131079 ILT131079 IVP131079 JFL131079 JPH131079 JZD131079 KIZ131079 KSV131079 LCR131079 LMN131079 LWJ131079 MGF131079 MQB131079 MZX131079 NJT131079 NTP131079 ODL131079 ONH131079 OXD131079 PGZ131079 PQV131079 QAR131079 QKN131079 QUJ131079 REF131079 ROB131079 RXX131079 SHT131079 SRP131079 TBL131079 TLH131079 TVD131079 UEZ131079 UOV131079 UYR131079 VIN131079 VSJ131079 WCF131079 WMB131079 WVX131079 P196615 JL196615 TH196615 ADD196615 AMZ196615 AWV196615 BGR196615 BQN196615 CAJ196615 CKF196615 CUB196615 DDX196615 DNT196615 DXP196615 EHL196615 ERH196615 FBD196615 FKZ196615 FUV196615 GER196615 GON196615 GYJ196615 HIF196615 HSB196615 IBX196615 ILT196615 IVP196615 JFL196615 JPH196615 JZD196615 KIZ196615 KSV196615 LCR196615 LMN196615 LWJ196615 MGF196615 MQB196615 MZX196615 NJT196615 NTP196615 ODL196615 ONH196615 OXD196615 PGZ196615 PQV196615 QAR196615 QKN196615 QUJ196615 REF196615 ROB196615 RXX196615 SHT196615 SRP196615 TBL196615 TLH196615 TVD196615 UEZ196615 UOV196615 UYR196615 VIN196615 VSJ196615 WCF196615 WMB196615 WVX196615 P262151 JL262151 TH262151 ADD262151 AMZ262151 AWV262151 BGR262151 BQN262151 CAJ262151 CKF262151 CUB262151 DDX262151 DNT262151 DXP262151 EHL262151 ERH262151 FBD262151 FKZ262151 FUV262151 GER262151 GON262151 GYJ262151 HIF262151 HSB262151 IBX262151 ILT262151 IVP262151 JFL262151 JPH262151 JZD262151 KIZ262151 KSV262151 LCR262151 LMN262151 LWJ262151 MGF262151 MQB262151 MZX262151 NJT262151 NTP262151 ODL262151 ONH262151 OXD262151 PGZ262151 PQV262151 QAR262151 QKN262151 QUJ262151 REF262151 ROB262151 RXX262151 SHT262151 SRP262151 TBL262151 TLH262151 TVD262151 UEZ262151 UOV262151 UYR262151 VIN262151 VSJ262151 WCF262151 WMB262151 WVX262151 P327687 JL327687 TH327687 ADD327687 AMZ327687 AWV327687 BGR327687 BQN327687 CAJ327687 CKF327687 CUB327687 DDX327687 DNT327687 DXP327687 EHL327687 ERH327687 FBD327687 FKZ327687 FUV327687 GER327687 GON327687 GYJ327687 HIF327687 HSB327687 IBX327687 ILT327687 IVP327687 JFL327687 JPH327687 JZD327687 KIZ327687 KSV327687 LCR327687 LMN327687 LWJ327687 MGF327687 MQB327687 MZX327687 NJT327687 NTP327687 ODL327687 ONH327687 OXD327687 PGZ327687 PQV327687 QAR327687 QKN327687 QUJ327687 REF327687 ROB327687 RXX327687 SHT327687 SRP327687 TBL327687 TLH327687 TVD327687 UEZ327687 UOV327687 UYR327687 VIN327687 VSJ327687 WCF327687 WMB327687 WVX327687 P393223 JL393223 TH393223 ADD393223 AMZ393223 AWV393223 BGR393223 BQN393223 CAJ393223 CKF393223 CUB393223 DDX393223 DNT393223 DXP393223 EHL393223 ERH393223 FBD393223 FKZ393223 FUV393223 GER393223 GON393223 GYJ393223 HIF393223 HSB393223 IBX393223 ILT393223 IVP393223 JFL393223 JPH393223 JZD393223 KIZ393223 KSV393223 LCR393223 LMN393223 LWJ393223 MGF393223 MQB393223 MZX393223 NJT393223 NTP393223 ODL393223 ONH393223 OXD393223 PGZ393223 PQV393223 QAR393223 QKN393223 QUJ393223 REF393223 ROB393223 RXX393223 SHT393223 SRP393223 TBL393223 TLH393223 TVD393223 UEZ393223 UOV393223 UYR393223 VIN393223 VSJ393223 WCF393223 WMB393223 WVX393223 P458759 JL458759 TH458759 ADD458759 AMZ458759 AWV458759 BGR458759 BQN458759 CAJ458759 CKF458759 CUB458759 DDX458759 DNT458759 DXP458759 EHL458759 ERH458759 FBD458759 FKZ458759 FUV458759 GER458759 GON458759 GYJ458759 HIF458759 HSB458759 IBX458759 ILT458759 IVP458759 JFL458759 JPH458759 JZD458759 KIZ458759 KSV458759 LCR458759 LMN458759 LWJ458759 MGF458759 MQB458759 MZX458759 NJT458759 NTP458759 ODL458759 ONH458759 OXD458759 PGZ458759 PQV458759 QAR458759 QKN458759 QUJ458759 REF458759 ROB458759 RXX458759 SHT458759 SRP458759 TBL458759 TLH458759 TVD458759 UEZ458759 UOV458759 UYR458759 VIN458759 VSJ458759 WCF458759 WMB458759 WVX458759 P524295 JL524295 TH524295 ADD524295 AMZ524295 AWV524295 BGR524295 BQN524295 CAJ524295 CKF524295 CUB524295 DDX524295 DNT524295 DXP524295 EHL524295 ERH524295 FBD524295 FKZ524295 FUV524295 GER524295 GON524295 GYJ524295 HIF524295 HSB524295 IBX524295 ILT524295 IVP524295 JFL524295 JPH524295 JZD524295 KIZ524295 KSV524295 LCR524295 LMN524295 LWJ524295 MGF524295 MQB524295 MZX524295 NJT524295 NTP524295 ODL524295 ONH524295 OXD524295 PGZ524295 PQV524295 QAR524295 QKN524295 QUJ524295 REF524295 ROB524295 RXX524295 SHT524295 SRP524295 TBL524295 TLH524295 TVD524295 UEZ524295 UOV524295 UYR524295 VIN524295 VSJ524295 WCF524295 WMB524295 WVX524295 P589831 JL589831 TH589831 ADD589831 AMZ589831 AWV589831 BGR589831 BQN589831 CAJ589831 CKF589831 CUB589831 DDX589831 DNT589831 DXP589831 EHL589831 ERH589831 FBD589831 FKZ589831 FUV589831 GER589831 GON589831 GYJ589831 HIF589831 HSB589831 IBX589831 ILT589831 IVP589831 JFL589831 JPH589831 JZD589831 KIZ589831 KSV589831 LCR589831 LMN589831 LWJ589831 MGF589831 MQB589831 MZX589831 NJT589831 NTP589831 ODL589831 ONH589831 OXD589831 PGZ589831 PQV589831 QAR589831 QKN589831 QUJ589831 REF589831 ROB589831 RXX589831 SHT589831 SRP589831 TBL589831 TLH589831 TVD589831 UEZ589831 UOV589831 UYR589831 VIN589831 VSJ589831 WCF589831 WMB589831 WVX589831 P655367 JL655367 TH655367 ADD655367 AMZ655367 AWV655367 BGR655367 BQN655367 CAJ655367 CKF655367 CUB655367 DDX655367 DNT655367 DXP655367 EHL655367 ERH655367 FBD655367 FKZ655367 FUV655367 GER655367 GON655367 GYJ655367 HIF655367 HSB655367 IBX655367 ILT655367 IVP655367 JFL655367 JPH655367 JZD655367 KIZ655367 KSV655367 LCR655367 LMN655367 LWJ655367 MGF655367 MQB655367 MZX655367 NJT655367 NTP655367 ODL655367 ONH655367 OXD655367 PGZ655367 PQV655367 QAR655367 QKN655367 QUJ655367 REF655367 ROB655367 RXX655367 SHT655367 SRP655367 TBL655367 TLH655367 TVD655367 UEZ655367 UOV655367 UYR655367 VIN655367 VSJ655367 WCF655367 WMB655367 WVX655367 P720903 JL720903 TH720903 ADD720903 AMZ720903 AWV720903 BGR720903 BQN720903 CAJ720903 CKF720903 CUB720903 DDX720903 DNT720903 DXP720903 EHL720903 ERH720903 FBD720903 FKZ720903 FUV720903 GER720903 GON720903 GYJ720903 HIF720903 HSB720903 IBX720903 ILT720903 IVP720903 JFL720903 JPH720903 JZD720903 KIZ720903 KSV720903 LCR720903 LMN720903 LWJ720903 MGF720903 MQB720903 MZX720903 NJT720903 NTP720903 ODL720903 ONH720903 OXD720903 PGZ720903 PQV720903 QAR720903 QKN720903 QUJ720903 REF720903 ROB720903 RXX720903 SHT720903 SRP720903 TBL720903 TLH720903 TVD720903 UEZ720903 UOV720903 UYR720903 VIN720903 VSJ720903 WCF720903 WMB720903 WVX720903 P786439 JL786439 TH786439 ADD786439 AMZ786439 AWV786439 BGR786439 BQN786439 CAJ786439 CKF786439 CUB786439 DDX786439 DNT786439 DXP786439 EHL786439 ERH786439 FBD786439 FKZ786439 FUV786439 GER786439 GON786439 GYJ786439 HIF786439 HSB786439 IBX786439 ILT786439 IVP786439 JFL786439 JPH786439 JZD786439 KIZ786439 KSV786439 LCR786439 LMN786439 LWJ786439 MGF786439 MQB786439 MZX786439 NJT786439 NTP786439 ODL786439 ONH786439 OXD786439 PGZ786439 PQV786439 QAR786439 QKN786439 QUJ786439 REF786439 ROB786439 RXX786439 SHT786439 SRP786439 TBL786439 TLH786439 TVD786439 UEZ786439 UOV786439 UYR786439 VIN786439 VSJ786439 WCF786439 WMB786439 WVX786439 P851975 JL851975 TH851975 ADD851975 AMZ851975 AWV851975 BGR851975 BQN851975 CAJ851975 CKF851975 CUB851975 DDX851975 DNT851975 DXP851975 EHL851975 ERH851975 FBD851975 FKZ851975 FUV851975 GER851975 GON851975 GYJ851975 HIF851975 HSB851975 IBX851975 ILT851975 IVP851975 JFL851975 JPH851975 JZD851975 KIZ851975 KSV851975 LCR851975 LMN851975 LWJ851975 MGF851975 MQB851975 MZX851975 NJT851975 NTP851975 ODL851975 ONH851975 OXD851975 PGZ851975 PQV851975 QAR851975 QKN851975 QUJ851975 REF851975 ROB851975 RXX851975 SHT851975 SRP851975 TBL851975 TLH851975 TVD851975 UEZ851975 UOV851975 UYR851975 VIN851975 VSJ851975 WCF851975 WMB851975 WVX851975 P917511 JL917511 TH917511 ADD917511 AMZ917511 AWV917511 BGR917511 BQN917511 CAJ917511 CKF917511 CUB917511 DDX917511 DNT917511 DXP917511 EHL917511 ERH917511 FBD917511 FKZ917511 FUV917511 GER917511 GON917511 GYJ917511 HIF917511 HSB917511 IBX917511 ILT917511 IVP917511 JFL917511 JPH917511 JZD917511 KIZ917511 KSV917511 LCR917511 LMN917511 LWJ917511 MGF917511 MQB917511 MZX917511 NJT917511 NTP917511 ODL917511 ONH917511 OXD917511 PGZ917511 PQV917511 QAR917511 QKN917511 QUJ917511 REF917511 ROB917511 RXX917511 SHT917511 SRP917511 TBL917511 TLH917511 TVD917511 UEZ917511 UOV917511 UYR917511 VIN917511 VSJ917511 WCF917511 WMB917511 WVX917511 P983047 JL983047 TH983047 ADD983047 AMZ983047 AWV983047 BGR983047 BQN983047 CAJ983047 CKF983047 CUB983047 DDX983047 DNT983047 DXP983047 EHL983047 ERH983047 FBD983047 FKZ983047 FUV983047 GER983047 GON983047 GYJ983047 HIF983047 HSB983047 IBX983047 ILT983047 IVP983047 JFL983047 JPH983047 JZD983047 KIZ983047 KSV983047 LCR983047 LMN983047 LWJ983047 MGF983047 MQB983047 MZX983047 NJT983047 NTP983047 ODL983047 ONH983047 OXD983047 PGZ983047 PQV983047 QAR983047 QKN983047 QUJ983047 REF983047 ROB983047 RXX983047 SHT983047 SRP983047 TBL983047 TLH983047 TVD983047 UEZ983047 UOV983047 UYR983047 VIN983047 VSJ983047 WCF983047 WMB983047 WVX983047 L7 JH7 TD7 ACZ7 AMV7 AWR7 BGN7 BQJ7 CAF7 CKB7 CTX7 DDT7 DNP7 DXL7 EHH7 ERD7 FAZ7 FKV7 FUR7 GEN7 GOJ7 GYF7 HIB7 HRX7 IBT7 ILP7 IVL7 JFH7 JPD7 JYZ7 KIV7 KSR7 LCN7 LMJ7 LWF7 MGB7 MPX7 MZT7 NJP7 NTL7 ODH7 OND7 OWZ7 PGV7 PQR7 QAN7 QKJ7 QUF7 REB7 RNX7 RXT7 SHP7 SRL7 TBH7 TLD7 TUZ7 UEV7 UOR7 UYN7 VIJ7 VSF7 WCB7 WLX7 WVT7 L65543 JH65543 TD65543 ACZ65543 AMV65543 AWR65543 BGN65543 BQJ65543 CAF65543 CKB65543 CTX65543 DDT65543 DNP65543 DXL65543 EHH65543 ERD65543 FAZ65543 FKV65543 FUR65543 GEN65543 GOJ65543 GYF65543 HIB65543 HRX65543 IBT65543 ILP65543 IVL65543 JFH65543 JPD65543 JYZ65543 KIV65543 KSR65543 LCN65543 LMJ65543 LWF65543 MGB65543 MPX65543 MZT65543 NJP65543 NTL65543 ODH65543 OND65543 OWZ65543 PGV65543 PQR65543 QAN65543 QKJ65543 QUF65543 REB65543 RNX65543 RXT65543 SHP65543 SRL65543 TBH65543 TLD65543 TUZ65543 UEV65543 UOR65543 UYN65543 VIJ65543 VSF65543 WCB65543 WLX65543 WVT65543 L131079 JH131079 TD131079 ACZ131079 AMV131079 AWR131079 BGN131079 BQJ131079 CAF131079 CKB131079 CTX131079 DDT131079 DNP131079 DXL131079 EHH131079 ERD131079 FAZ131079 FKV131079 FUR131079 GEN131079 GOJ131079 GYF131079 HIB131079 HRX131079 IBT131079 ILP131079 IVL131079 JFH131079 JPD131079 JYZ131079 KIV131079 KSR131079 LCN131079 LMJ131079 LWF131079 MGB131079 MPX131079 MZT131079 NJP131079 NTL131079 ODH131079 OND131079 OWZ131079 PGV131079 PQR131079 QAN131079 QKJ131079 QUF131079 REB131079 RNX131079 RXT131079 SHP131079 SRL131079 TBH131079 TLD131079 TUZ131079 UEV131079 UOR131079 UYN131079 VIJ131079 VSF131079 WCB131079 WLX131079 WVT131079 L196615 JH196615 TD196615 ACZ196615 AMV196615 AWR196615 BGN196615 BQJ196615 CAF196615 CKB196615 CTX196615 DDT196615 DNP196615 DXL196615 EHH196615 ERD196615 FAZ196615 FKV196615 FUR196615 GEN196615 GOJ196615 GYF196615 HIB196615 HRX196615 IBT196615 ILP196615 IVL196615 JFH196615 JPD196615 JYZ196615 KIV196615 KSR196615 LCN196615 LMJ196615 LWF196615 MGB196615 MPX196615 MZT196615 NJP196615 NTL196615 ODH196615 OND196615 OWZ196615 PGV196615 PQR196615 QAN196615 QKJ196615 QUF196615 REB196615 RNX196615 RXT196615 SHP196615 SRL196615 TBH196615 TLD196615 TUZ196615 UEV196615 UOR196615 UYN196615 VIJ196615 VSF196615 WCB196615 WLX196615 WVT196615 L262151 JH262151 TD262151 ACZ262151 AMV262151 AWR262151 BGN262151 BQJ262151 CAF262151 CKB262151 CTX262151 DDT262151 DNP262151 DXL262151 EHH262151 ERD262151 FAZ262151 FKV262151 FUR262151 GEN262151 GOJ262151 GYF262151 HIB262151 HRX262151 IBT262151 ILP262151 IVL262151 JFH262151 JPD262151 JYZ262151 KIV262151 KSR262151 LCN262151 LMJ262151 LWF262151 MGB262151 MPX262151 MZT262151 NJP262151 NTL262151 ODH262151 OND262151 OWZ262151 PGV262151 PQR262151 QAN262151 QKJ262151 QUF262151 REB262151 RNX262151 RXT262151 SHP262151 SRL262151 TBH262151 TLD262151 TUZ262151 UEV262151 UOR262151 UYN262151 VIJ262151 VSF262151 WCB262151 WLX262151 WVT262151 L327687 JH327687 TD327687 ACZ327687 AMV327687 AWR327687 BGN327687 BQJ327687 CAF327687 CKB327687 CTX327687 DDT327687 DNP327687 DXL327687 EHH327687 ERD327687 FAZ327687 FKV327687 FUR327687 GEN327687 GOJ327687 GYF327687 HIB327687 HRX327687 IBT327687 ILP327687 IVL327687 JFH327687 JPD327687 JYZ327687 KIV327687 KSR327687 LCN327687 LMJ327687 LWF327687 MGB327687 MPX327687 MZT327687 NJP327687 NTL327687 ODH327687 OND327687 OWZ327687 PGV327687 PQR327687 QAN327687 QKJ327687 QUF327687 REB327687 RNX327687 RXT327687 SHP327687 SRL327687 TBH327687 TLD327687 TUZ327687 UEV327687 UOR327687 UYN327687 VIJ327687 VSF327687 WCB327687 WLX327687 WVT327687 L393223 JH393223 TD393223 ACZ393223 AMV393223 AWR393223 BGN393223 BQJ393223 CAF393223 CKB393223 CTX393223 DDT393223 DNP393223 DXL393223 EHH393223 ERD393223 FAZ393223 FKV393223 FUR393223 GEN393223 GOJ393223 GYF393223 HIB393223 HRX393223 IBT393223 ILP393223 IVL393223 JFH393223 JPD393223 JYZ393223 KIV393223 KSR393223 LCN393223 LMJ393223 LWF393223 MGB393223 MPX393223 MZT393223 NJP393223 NTL393223 ODH393223 OND393223 OWZ393223 PGV393223 PQR393223 QAN393223 QKJ393223 QUF393223 REB393223 RNX393223 RXT393223 SHP393223 SRL393223 TBH393223 TLD393223 TUZ393223 UEV393223 UOR393223 UYN393223 VIJ393223 VSF393223 WCB393223 WLX393223 WVT393223 L458759 JH458759 TD458759 ACZ458759 AMV458759 AWR458759 BGN458759 BQJ458759 CAF458759 CKB458759 CTX458759 DDT458759 DNP458759 DXL458759 EHH458759 ERD458759 FAZ458759 FKV458759 FUR458759 GEN458759 GOJ458759 GYF458759 HIB458759 HRX458759 IBT458759 ILP458759 IVL458759 JFH458759 JPD458759 JYZ458759 KIV458759 KSR458759 LCN458759 LMJ458759 LWF458759 MGB458759 MPX458759 MZT458759 NJP458759 NTL458759 ODH458759 OND458759 OWZ458759 PGV458759 PQR458759 QAN458759 QKJ458759 QUF458759 REB458759 RNX458759 RXT458759 SHP458759 SRL458759 TBH458759 TLD458759 TUZ458759 UEV458759 UOR458759 UYN458759 VIJ458759 VSF458759 WCB458759 WLX458759 WVT458759 L524295 JH524295 TD524295 ACZ524295 AMV524295 AWR524295 BGN524295 BQJ524295 CAF524295 CKB524295 CTX524295 DDT524295 DNP524295 DXL524295 EHH524295 ERD524295 FAZ524295 FKV524295 FUR524295 GEN524295 GOJ524295 GYF524295 HIB524295 HRX524295 IBT524295 ILP524295 IVL524295 JFH524295 JPD524295 JYZ524295 KIV524295 KSR524295 LCN524295 LMJ524295 LWF524295 MGB524295 MPX524295 MZT524295 NJP524295 NTL524295 ODH524295 OND524295 OWZ524295 PGV524295 PQR524295 QAN524295 QKJ524295 QUF524295 REB524295 RNX524295 RXT524295 SHP524295 SRL524295 TBH524295 TLD524295 TUZ524295 UEV524295 UOR524295 UYN524295 VIJ524295 VSF524295 WCB524295 WLX524295 WVT524295 L589831 JH589831 TD589831 ACZ589831 AMV589831 AWR589831 BGN589831 BQJ589831 CAF589831 CKB589831 CTX589831 DDT589831 DNP589831 DXL589831 EHH589831 ERD589831 FAZ589831 FKV589831 FUR589831 GEN589831 GOJ589831 GYF589831 HIB589831 HRX589831 IBT589831 ILP589831 IVL589831 JFH589831 JPD589831 JYZ589831 KIV589831 KSR589831 LCN589831 LMJ589831 LWF589831 MGB589831 MPX589831 MZT589831 NJP589831 NTL589831 ODH589831 OND589831 OWZ589831 PGV589831 PQR589831 QAN589831 QKJ589831 QUF589831 REB589831 RNX589831 RXT589831 SHP589831 SRL589831 TBH589831 TLD589831 TUZ589831 UEV589831 UOR589831 UYN589831 VIJ589831 VSF589831 WCB589831 WLX589831 WVT589831 L655367 JH655367 TD655367 ACZ655367 AMV655367 AWR655367 BGN655367 BQJ655367 CAF655367 CKB655367 CTX655367 DDT655367 DNP655367 DXL655367 EHH655367 ERD655367 FAZ655367 FKV655367 FUR655367 GEN655367 GOJ655367 GYF655367 HIB655367 HRX655367 IBT655367 ILP655367 IVL655367 JFH655367 JPD655367 JYZ655367 KIV655367 KSR655367 LCN655367 LMJ655367 LWF655367 MGB655367 MPX655367 MZT655367 NJP655367 NTL655367 ODH655367 OND655367 OWZ655367 PGV655367 PQR655367 QAN655367 QKJ655367 QUF655367 REB655367 RNX655367 RXT655367 SHP655367 SRL655367 TBH655367 TLD655367 TUZ655367 UEV655367 UOR655367 UYN655367 VIJ655367 VSF655367 WCB655367 WLX655367 WVT655367 L720903 JH720903 TD720903 ACZ720903 AMV720903 AWR720903 BGN720903 BQJ720903 CAF720903 CKB720903 CTX720903 DDT720903 DNP720903 DXL720903 EHH720903 ERD720903 FAZ720903 FKV720903 FUR720903 GEN720903 GOJ720903 GYF720903 HIB720903 HRX720903 IBT720903 ILP720903 IVL720903 JFH720903 JPD720903 JYZ720903 KIV720903 KSR720903 LCN720903 LMJ720903 LWF720903 MGB720903 MPX720903 MZT720903 NJP720903 NTL720903 ODH720903 OND720903 OWZ720903 PGV720903 PQR720903 QAN720903 QKJ720903 QUF720903 REB720903 RNX720903 RXT720903 SHP720903 SRL720903 TBH720903 TLD720903 TUZ720903 UEV720903 UOR720903 UYN720903 VIJ720903 VSF720903 WCB720903 WLX720903 WVT720903 L786439 JH786439 TD786439 ACZ786439 AMV786439 AWR786439 BGN786439 BQJ786439 CAF786439 CKB786439 CTX786439 DDT786439 DNP786439 DXL786439 EHH786439 ERD786439 FAZ786439 FKV786439 FUR786439 GEN786439 GOJ786439 GYF786439 HIB786439 HRX786439 IBT786439 ILP786439 IVL786439 JFH786439 JPD786439 JYZ786439 KIV786439 KSR786439 LCN786439 LMJ786439 LWF786439 MGB786439 MPX786439 MZT786439 NJP786439 NTL786439 ODH786439 OND786439 OWZ786439 PGV786439 PQR786439 QAN786439 QKJ786439 QUF786439 REB786439 RNX786439 RXT786439 SHP786439 SRL786439 TBH786439 TLD786439 TUZ786439 UEV786439 UOR786439 UYN786439 VIJ786439 VSF786439 WCB786439 WLX786439 WVT786439 L851975 JH851975 TD851975 ACZ851975 AMV851975 AWR851975 BGN851975 BQJ851975 CAF851975 CKB851975 CTX851975 DDT851975 DNP851975 DXL851975 EHH851975 ERD851975 FAZ851975 FKV851975 FUR851975 GEN851975 GOJ851975 GYF851975 HIB851975 HRX851975 IBT851975 ILP851975 IVL851975 JFH851975 JPD851975 JYZ851975 KIV851975 KSR851975 LCN851975 LMJ851975 LWF851975 MGB851975 MPX851975 MZT851975 NJP851975 NTL851975 ODH851975 OND851975 OWZ851975 PGV851975 PQR851975 QAN851975 QKJ851975 QUF851975 REB851975 RNX851975 RXT851975 SHP851975 SRL851975 TBH851975 TLD851975 TUZ851975 UEV851975 UOR851975 UYN851975 VIJ851975 VSF851975 WCB851975 WLX851975 WVT851975 L917511 JH917511 TD917511 ACZ917511 AMV917511 AWR917511 BGN917511 BQJ917511 CAF917511 CKB917511 CTX917511 DDT917511 DNP917511 DXL917511 EHH917511 ERD917511 FAZ917511 FKV917511 FUR917511 GEN917511 GOJ917511 GYF917511 HIB917511 HRX917511 IBT917511 ILP917511 IVL917511 JFH917511 JPD917511 JYZ917511 KIV917511 KSR917511 LCN917511 LMJ917511 LWF917511 MGB917511 MPX917511 MZT917511 NJP917511 NTL917511 ODH917511 OND917511 OWZ917511 PGV917511 PQR917511 QAN917511 QKJ917511 QUF917511 REB917511 RNX917511 RXT917511 SHP917511 SRL917511 TBH917511 TLD917511 TUZ917511 UEV917511 UOR917511 UYN917511 VIJ917511 VSF917511 WCB917511 WLX917511 WVT917511 L983047 JH983047 TD983047 ACZ983047 AMV983047 AWR983047 BGN983047 BQJ983047 CAF983047 CKB983047 CTX983047 DDT983047 DNP983047 DXL983047 EHH983047 ERD983047 FAZ983047 FKV983047 FUR983047 GEN983047 GOJ983047 GYF983047 HIB983047 HRX983047 IBT983047 ILP983047 IVL983047 JFH983047 JPD983047 JYZ983047 KIV983047 KSR983047 LCN983047 LMJ983047 LWF983047 MGB983047 MPX983047 MZT983047 NJP983047 NTL983047 ODH983047 OND983047 OWZ983047 PGV983047 PQR983047 QAN983047 QKJ983047 QUF983047 REB983047 RNX983047 RXT983047 SHP983047 SRL983047 TBH983047 TLD983047 TUZ983047 UEV983047 UOR983047 UYN983047 VIJ983047 VSF983047 WCB983047 WLX983047 WVT983047 L12 JH12 TD12 ACZ12 AMV12 AWR12 BGN12 BQJ12 CAF12 CKB12 CTX12 DDT12 DNP12 DXL12 EHH12 ERD12 FAZ12 FKV12 FUR12 GEN12 GOJ12 GYF12 HIB12 HRX12 IBT12 ILP12 IVL12 JFH12 JPD12 JYZ12 KIV12 KSR12 LCN12 LMJ12 LWF12 MGB12 MPX12 MZT12 NJP12 NTL12 ODH12 OND12 OWZ12 PGV12 PQR12 QAN12 QKJ12 QUF12 REB12 RNX12 RXT12 SHP12 SRL12 TBH12 TLD12 TUZ12 UEV12 UOR12 UYN12 VIJ12 VSF12 WCB12 WLX12 WVT12 L65548 JH65548 TD65548 ACZ65548 AMV65548 AWR65548 BGN65548 BQJ65548 CAF65548 CKB65548 CTX65548 DDT65548 DNP65548 DXL65548 EHH65548 ERD65548 FAZ65548 FKV65548 FUR65548 GEN65548 GOJ65548 GYF65548 HIB65548 HRX65548 IBT65548 ILP65548 IVL65548 JFH65548 JPD65548 JYZ65548 KIV65548 KSR65548 LCN65548 LMJ65548 LWF65548 MGB65548 MPX65548 MZT65548 NJP65548 NTL65548 ODH65548 OND65548 OWZ65548 PGV65548 PQR65548 QAN65548 QKJ65548 QUF65548 REB65548 RNX65548 RXT65548 SHP65548 SRL65548 TBH65548 TLD65548 TUZ65548 UEV65548 UOR65548 UYN65548 VIJ65548 VSF65548 WCB65548 WLX65548 WVT65548 L131084 JH131084 TD131084 ACZ131084 AMV131084 AWR131084 BGN131084 BQJ131084 CAF131084 CKB131084 CTX131084 DDT131084 DNP131084 DXL131084 EHH131084 ERD131084 FAZ131084 FKV131084 FUR131084 GEN131084 GOJ131084 GYF131084 HIB131084 HRX131084 IBT131084 ILP131084 IVL131084 JFH131084 JPD131084 JYZ131084 KIV131084 KSR131084 LCN131084 LMJ131084 LWF131084 MGB131084 MPX131084 MZT131084 NJP131084 NTL131084 ODH131084 OND131084 OWZ131084 PGV131084 PQR131084 QAN131084 QKJ131084 QUF131084 REB131084 RNX131084 RXT131084 SHP131084 SRL131084 TBH131084 TLD131084 TUZ131084 UEV131084 UOR131084 UYN131084 VIJ131084 VSF131084 WCB131084 WLX131084 WVT131084 L196620 JH196620 TD196620 ACZ196620 AMV196620 AWR196620 BGN196620 BQJ196620 CAF196620 CKB196620 CTX196620 DDT196620 DNP196620 DXL196620 EHH196620 ERD196620 FAZ196620 FKV196620 FUR196620 GEN196620 GOJ196620 GYF196620 HIB196620 HRX196620 IBT196620 ILP196620 IVL196620 JFH196620 JPD196620 JYZ196620 KIV196620 KSR196620 LCN196620 LMJ196620 LWF196620 MGB196620 MPX196620 MZT196620 NJP196620 NTL196620 ODH196620 OND196620 OWZ196620 PGV196620 PQR196620 QAN196620 QKJ196620 QUF196620 REB196620 RNX196620 RXT196620 SHP196620 SRL196620 TBH196620 TLD196620 TUZ196620 UEV196620 UOR196620 UYN196620 VIJ196620 VSF196620 WCB196620 WLX196620 WVT196620 L262156 JH262156 TD262156 ACZ262156 AMV262156 AWR262156 BGN262156 BQJ262156 CAF262156 CKB262156 CTX262156 DDT262156 DNP262156 DXL262156 EHH262156 ERD262156 FAZ262156 FKV262156 FUR262156 GEN262156 GOJ262156 GYF262156 HIB262156 HRX262156 IBT262156 ILP262156 IVL262156 JFH262156 JPD262156 JYZ262156 KIV262156 KSR262156 LCN262156 LMJ262156 LWF262156 MGB262156 MPX262156 MZT262156 NJP262156 NTL262156 ODH262156 OND262156 OWZ262156 PGV262156 PQR262156 QAN262156 QKJ262156 QUF262156 REB262156 RNX262156 RXT262156 SHP262156 SRL262156 TBH262156 TLD262156 TUZ262156 UEV262156 UOR262156 UYN262156 VIJ262156 VSF262156 WCB262156 WLX262156 WVT262156 L327692 JH327692 TD327692 ACZ327692 AMV327692 AWR327692 BGN327692 BQJ327692 CAF327692 CKB327692 CTX327692 DDT327692 DNP327692 DXL327692 EHH327692 ERD327692 FAZ327692 FKV327692 FUR327692 GEN327692 GOJ327692 GYF327692 HIB327692 HRX327692 IBT327692 ILP327692 IVL327692 JFH327692 JPD327692 JYZ327692 KIV327692 KSR327692 LCN327692 LMJ327692 LWF327692 MGB327692 MPX327692 MZT327692 NJP327692 NTL327692 ODH327692 OND327692 OWZ327692 PGV327692 PQR327692 QAN327692 QKJ327692 QUF327692 REB327692 RNX327692 RXT327692 SHP327692 SRL327692 TBH327692 TLD327692 TUZ327692 UEV327692 UOR327692 UYN327692 VIJ327692 VSF327692 WCB327692 WLX327692 WVT327692 L393228 JH393228 TD393228 ACZ393228 AMV393228 AWR393228 BGN393228 BQJ393228 CAF393228 CKB393228 CTX393228 DDT393228 DNP393228 DXL393228 EHH393228 ERD393228 FAZ393228 FKV393228 FUR393228 GEN393228 GOJ393228 GYF393228 HIB393228 HRX393228 IBT393228 ILP393228 IVL393228 JFH393228 JPD393228 JYZ393228 KIV393228 KSR393228 LCN393228 LMJ393228 LWF393228 MGB393228 MPX393228 MZT393228 NJP393228 NTL393228 ODH393228 OND393228 OWZ393228 PGV393228 PQR393228 QAN393228 QKJ393228 QUF393228 REB393228 RNX393228 RXT393228 SHP393228 SRL393228 TBH393228 TLD393228 TUZ393228 UEV393228 UOR393228 UYN393228 VIJ393228 VSF393228 WCB393228 WLX393228 WVT393228 L458764 JH458764 TD458764 ACZ458764 AMV458764 AWR458764 BGN458764 BQJ458764 CAF458764 CKB458764 CTX458764 DDT458764 DNP458764 DXL458764 EHH458764 ERD458764 FAZ458764 FKV458764 FUR458764 GEN458764 GOJ458764 GYF458764 HIB458764 HRX458764 IBT458764 ILP458764 IVL458764 JFH458764 JPD458764 JYZ458764 KIV458764 KSR458764 LCN458764 LMJ458764 LWF458764 MGB458764 MPX458764 MZT458764 NJP458764 NTL458764 ODH458764 OND458764 OWZ458764 PGV458764 PQR458764 QAN458764 QKJ458764 QUF458764 REB458764 RNX458764 RXT458764 SHP458764 SRL458764 TBH458764 TLD458764 TUZ458764 UEV458764 UOR458764 UYN458764 VIJ458764 VSF458764 WCB458764 WLX458764 WVT458764 L524300 JH524300 TD524300 ACZ524300 AMV524300 AWR524300 BGN524300 BQJ524300 CAF524300 CKB524300 CTX524300 DDT524300 DNP524300 DXL524300 EHH524300 ERD524300 FAZ524300 FKV524300 FUR524300 GEN524300 GOJ524300 GYF524300 HIB524300 HRX524300 IBT524300 ILP524300 IVL524300 JFH524300 JPD524300 JYZ524300 KIV524300 KSR524300 LCN524300 LMJ524300 LWF524300 MGB524300 MPX524300 MZT524300 NJP524300 NTL524300 ODH524300 OND524300 OWZ524300 PGV524300 PQR524300 QAN524300 QKJ524300 QUF524300 REB524300 RNX524300 RXT524300 SHP524300 SRL524300 TBH524300 TLD524300 TUZ524300 UEV524300 UOR524300 UYN524300 VIJ524300 VSF524300 WCB524300 WLX524300 WVT524300 L589836 JH589836 TD589836 ACZ589836 AMV589836 AWR589836 BGN589836 BQJ589836 CAF589836 CKB589836 CTX589836 DDT589836 DNP589836 DXL589836 EHH589836 ERD589836 FAZ589836 FKV589836 FUR589836 GEN589836 GOJ589836 GYF589836 HIB589836 HRX589836 IBT589836 ILP589836 IVL589836 JFH589836 JPD589836 JYZ589836 KIV589836 KSR589836 LCN589836 LMJ589836 LWF589836 MGB589836 MPX589836 MZT589836 NJP589836 NTL589836 ODH589836 OND589836 OWZ589836 PGV589836 PQR589836 QAN589836 QKJ589836 QUF589836 REB589836 RNX589836 RXT589836 SHP589836 SRL589836 TBH589836 TLD589836 TUZ589836 UEV589836 UOR589836 UYN589836 VIJ589836 VSF589836 WCB589836 WLX589836 WVT589836 L655372 JH655372 TD655372 ACZ655372 AMV655372 AWR655372 BGN655372 BQJ655372 CAF655372 CKB655372 CTX655372 DDT655372 DNP655372 DXL655372 EHH655372 ERD655372 FAZ655372 FKV655372 FUR655372 GEN655372 GOJ655372 GYF655372 HIB655372 HRX655372 IBT655372 ILP655372 IVL655372 JFH655372 JPD655372 JYZ655372 KIV655372 KSR655372 LCN655372 LMJ655372 LWF655372 MGB655372 MPX655372 MZT655372 NJP655372 NTL655372 ODH655372 OND655372 OWZ655372 PGV655372 PQR655372 QAN655372 QKJ655372 QUF655372 REB655372 RNX655372 RXT655372 SHP655372 SRL655372 TBH655372 TLD655372 TUZ655372 UEV655372 UOR655372 UYN655372 VIJ655372 VSF655372 WCB655372 WLX655372 WVT655372 L720908 JH720908 TD720908 ACZ720908 AMV720908 AWR720908 BGN720908 BQJ720908 CAF720908 CKB720908 CTX720908 DDT720908 DNP720908 DXL720908 EHH720908 ERD720908 FAZ720908 FKV720908 FUR720908 GEN720908 GOJ720908 GYF720908 HIB720908 HRX720908 IBT720908 ILP720908 IVL720908 JFH720908 JPD720908 JYZ720908 KIV720908 KSR720908 LCN720908 LMJ720908 LWF720908 MGB720908 MPX720908 MZT720908 NJP720908 NTL720908 ODH720908 OND720908 OWZ720908 PGV720908 PQR720908 QAN720908 QKJ720908 QUF720908 REB720908 RNX720908 RXT720908 SHP720908 SRL720908 TBH720908 TLD720908 TUZ720908 UEV720908 UOR720908 UYN720908 VIJ720908 VSF720908 WCB720908 WLX720908 WVT720908 L786444 JH786444 TD786444 ACZ786444 AMV786444 AWR786444 BGN786444 BQJ786444 CAF786444 CKB786444 CTX786444 DDT786444 DNP786444 DXL786444 EHH786444 ERD786444 FAZ786444 FKV786444 FUR786444 GEN786444 GOJ786444 GYF786444 HIB786444 HRX786444 IBT786444 ILP786444 IVL786444 JFH786444 JPD786444 JYZ786444 KIV786444 KSR786444 LCN786444 LMJ786444 LWF786444 MGB786444 MPX786444 MZT786444 NJP786444 NTL786444 ODH786444 OND786444 OWZ786444 PGV786444 PQR786444 QAN786444 QKJ786444 QUF786444 REB786444 RNX786444 RXT786444 SHP786444 SRL786444 TBH786444 TLD786444 TUZ786444 UEV786444 UOR786444 UYN786444 VIJ786444 VSF786444 WCB786444 WLX786444 WVT786444 L851980 JH851980 TD851980 ACZ851980 AMV851980 AWR851980 BGN851980 BQJ851980 CAF851980 CKB851980 CTX851980 DDT851980 DNP851980 DXL851980 EHH851980 ERD851980 FAZ851980 FKV851980 FUR851980 GEN851980 GOJ851980 GYF851980 HIB851980 HRX851980 IBT851980 ILP851980 IVL851980 JFH851980 JPD851980 JYZ851980 KIV851980 KSR851980 LCN851980 LMJ851980 LWF851980 MGB851980 MPX851980 MZT851980 NJP851980 NTL851980 ODH851980 OND851980 OWZ851980 PGV851980 PQR851980 QAN851980 QKJ851980 QUF851980 REB851980 RNX851980 RXT851980 SHP851980 SRL851980 TBH851980 TLD851980 TUZ851980 UEV851980 UOR851980 UYN851980 VIJ851980 VSF851980 WCB851980 WLX851980 WVT851980 L917516 JH917516 TD917516 ACZ917516 AMV917516 AWR917516 BGN917516 BQJ917516 CAF917516 CKB917516 CTX917516 DDT917516 DNP917516 DXL917516 EHH917516 ERD917516 FAZ917516 FKV917516 FUR917516 GEN917516 GOJ917516 GYF917516 HIB917516 HRX917516 IBT917516 ILP917516 IVL917516 JFH917516 JPD917516 JYZ917516 KIV917516 KSR917516 LCN917516 LMJ917516 LWF917516 MGB917516 MPX917516 MZT917516 NJP917516 NTL917516 ODH917516 OND917516 OWZ917516 PGV917516 PQR917516 QAN917516 QKJ917516 QUF917516 REB917516 RNX917516 RXT917516 SHP917516 SRL917516 TBH917516 TLD917516 TUZ917516 UEV917516 UOR917516 UYN917516 VIJ917516 VSF917516 WCB917516 WLX917516 WVT917516 L983052 JH983052 TD983052 ACZ983052 AMV983052 AWR983052 BGN983052 BQJ983052 CAF983052 CKB983052 CTX983052 DDT983052 DNP983052 DXL983052 EHH983052 ERD983052 FAZ983052 FKV983052 FUR983052 GEN983052 GOJ983052 GYF983052 HIB983052 HRX983052 IBT983052 ILP983052 IVL983052 JFH983052 JPD983052 JYZ983052 KIV983052 KSR983052 LCN983052 LMJ983052 LWF983052 MGB983052 MPX983052 MZT983052 NJP983052 NTL983052 ODH983052 OND983052 OWZ983052 PGV983052 PQR983052 QAN983052 QKJ983052 QUF983052 REB983052 RNX983052 RXT983052 SHP983052 SRL983052 TBH983052 TLD983052 TUZ983052 UEV983052 UOR983052 UYN983052 VIJ983052 VSF983052 WCB983052 WLX983052 WVT983052 P12 JL12 TH12 ADD12 AMZ12 AWV12 BGR12 BQN12 CAJ12 CKF12 CUB12 DDX12 DNT12 DXP12 EHL12 ERH12 FBD12 FKZ12 FUV12 GER12 GON12 GYJ12 HIF12 HSB12 IBX12 ILT12 IVP12 JFL12 JPH12 JZD12 KIZ12 KSV12 LCR12 LMN12 LWJ12 MGF12 MQB12 MZX12 NJT12 NTP12 ODL12 ONH12 OXD12 PGZ12 PQV12 QAR12 QKN12 QUJ12 REF12 ROB12 RXX12 SHT12 SRP12 TBL12 TLH12 TVD12 UEZ12 UOV12 UYR12 VIN12 VSJ12 WCF12 WMB12 WVX12 P65548 JL65548 TH65548 ADD65548 AMZ65548 AWV65548 BGR65548 BQN65548 CAJ65548 CKF65548 CUB65548 DDX65548 DNT65548 DXP65548 EHL65548 ERH65548 FBD65548 FKZ65548 FUV65548 GER65548 GON65548 GYJ65548 HIF65548 HSB65548 IBX65548 ILT65548 IVP65548 JFL65548 JPH65548 JZD65548 KIZ65548 KSV65548 LCR65548 LMN65548 LWJ65548 MGF65548 MQB65548 MZX65548 NJT65548 NTP65548 ODL65548 ONH65548 OXD65548 PGZ65548 PQV65548 QAR65548 QKN65548 QUJ65548 REF65548 ROB65548 RXX65548 SHT65548 SRP65548 TBL65548 TLH65548 TVD65548 UEZ65548 UOV65548 UYR65548 VIN65548 VSJ65548 WCF65548 WMB65548 WVX65548 P131084 JL131084 TH131084 ADD131084 AMZ131084 AWV131084 BGR131084 BQN131084 CAJ131084 CKF131084 CUB131084 DDX131084 DNT131084 DXP131084 EHL131084 ERH131084 FBD131084 FKZ131084 FUV131084 GER131084 GON131084 GYJ131084 HIF131084 HSB131084 IBX131084 ILT131084 IVP131084 JFL131084 JPH131084 JZD131084 KIZ131084 KSV131084 LCR131084 LMN131084 LWJ131084 MGF131084 MQB131084 MZX131084 NJT131084 NTP131084 ODL131084 ONH131084 OXD131084 PGZ131084 PQV131084 QAR131084 QKN131084 QUJ131084 REF131084 ROB131084 RXX131084 SHT131084 SRP131084 TBL131084 TLH131084 TVD131084 UEZ131084 UOV131084 UYR131084 VIN131084 VSJ131084 WCF131084 WMB131084 WVX131084 P196620 JL196620 TH196620 ADD196620 AMZ196620 AWV196620 BGR196620 BQN196620 CAJ196620 CKF196620 CUB196620 DDX196620 DNT196620 DXP196620 EHL196620 ERH196620 FBD196620 FKZ196620 FUV196620 GER196620 GON196620 GYJ196620 HIF196620 HSB196620 IBX196620 ILT196620 IVP196620 JFL196620 JPH196620 JZD196620 KIZ196620 KSV196620 LCR196620 LMN196620 LWJ196620 MGF196620 MQB196620 MZX196620 NJT196620 NTP196620 ODL196620 ONH196620 OXD196620 PGZ196620 PQV196620 QAR196620 QKN196620 QUJ196620 REF196620 ROB196620 RXX196620 SHT196620 SRP196620 TBL196620 TLH196620 TVD196620 UEZ196620 UOV196620 UYR196620 VIN196620 VSJ196620 WCF196620 WMB196620 WVX196620 P262156 JL262156 TH262156 ADD262156 AMZ262156 AWV262156 BGR262156 BQN262156 CAJ262156 CKF262156 CUB262156 DDX262156 DNT262156 DXP262156 EHL262156 ERH262156 FBD262156 FKZ262156 FUV262156 GER262156 GON262156 GYJ262156 HIF262156 HSB262156 IBX262156 ILT262156 IVP262156 JFL262156 JPH262156 JZD262156 KIZ262156 KSV262156 LCR262156 LMN262156 LWJ262156 MGF262156 MQB262156 MZX262156 NJT262156 NTP262156 ODL262156 ONH262156 OXD262156 PGZ262156 PQV262156 QAR262156 QKN262156 QUJ262156 REF262156 ROB262156 RXX262156 SHT262156 SRP262156 TBL262156 TLH262156 TVD262156 UEZ262156 UOV262156 UYR262156 VIN262156 VSJ262156 WCF262156 WMB262156 WVX262156 P327692 JL327692 TH327692 ADD327692 AMZ327692 AWV327692 BGR327692 BQN327692 CAJ327692 CKF327692 CUB327692 DDX327692 DNT327692 DXP327692 EHL327692 ERH327692 FBD327692 FKZ327692 FUV327692 GER327692 GON327692 GYJ327692 HIF327692 HSB327692 IBX327692 ILT327692 IVP327692 JFL327692 JPH327692 JZD327692 KIZ327692 KSV327692 LCR327692 LMN327692 LWJ327692 MGF327692 MQB327692 MZX327692 NJT327692 NTP327692 ODL327692 ONH327692 OXD327692 PGZ327692 PQV327692 QAR327692 QKN327692 QUJ327692 REF327692 ROB327692 RXX327692 SHT327692 SRP327692 TBL327692 TLH327692 TVD327692 UEZ327692 UOV327692 UYR327692 VIN327692 VSJ327692 WCF327692 WMB327692 WVX327692 P393228 JL393228 TH393228 ADD393228 AMZ393228 AWV393228 BGR393228 BQN393228 CAJ393228 CKF393228 CUB393228 DDX393228 DNT393228 DXP393228 EHL393228 ERH393228 FBD393228 FKZ393228 FUV393228 GER393228 GON393228 GYJ393228 HIF393228 HSB393228 IBX393228 ILT393228 IVP393228 JFL393228 JPH393228 JZD393228 KIZ393228 KSV393228 LCR393228 LMN393228 LWJ393228 MGF393228 MQB393228 MZX393228 NJT393228 NTP393228 ODL393228 ONH393228 OXD393228 PGZ393228 PQV393228 QAR393228 QKN393228 QUJ393228 REF393228 ROB393228 RXX393228 SHT393228 SRP393228 TBL393228 TLH393228 TVD393228 UEZ393228 UOV393228 UYR393228 VIN393228 VSJ393228 WCF393228 WMB393228 WVX393228 P458764 JL458764 TH458764 ADD458764 AMZ458764 AWV458764 BGR458764 BQN458764 CAJ458764 CKF458764 CUB458764 DDX458764 DNT458764 DXP458764 EHL458764 ERH458764 FBD458764 FKZ458764 FUV458764 GER458764 GON458764 GYJ458764 HIF458764 HSB458764 IBX458764 ILT458764 IVP458764 JFL458764 JPH458764 JZD458764 KIZ458764 KSV458764 LCR458764 LMN458764 LWJ458764 MGF458764 MQB458764 MZX458764 NJT458764 NTP458764 ODL458764 ONH458764 OXD458764 PGZ458764 PQV458764 QAR458764 QKN458764 QUJ458764 REF458764 ROB458764 RXX458764 SHT458764 SRP458764 TBL458764 TLH458764 TVD458764 UEZ458764 UOV458764 UYR458764 VIN458764 VSJ458764 WCF458764 WMB458764 WVX458764 P524300 JL524300 TH524300 ADD524300 AMZ524300 AWV524300 BGR524300 BQN524300 CAJ524300 CKF524300 CUB524300 DDX524300 DNT524300 DXP524300 EHL524300 ERH524300 FBD524300 FKZ524300 FUV524300 GER524300 GON524300 GYJ524300 HIF524300 HSB524300 IBX524300 ILT524300 IVP524300 JFL524300 JPH524300 JZD524300 KIZ524300 KSV524300 LCR524300 LMN524300 LWJ524300 MGF524300 MQB524300 MZX524300 NJT524300 NTP524300 ODL524300 ONH524300 OXD524300 PGZ524300 PQV524300 QAR524300 QKN524300 QUJ524300 REF524300 ROB524300 RXX524300 SHT524300 SRP524300 TBL524300 TLH524300 TVD524300 UEZ524300 UOV524300 UYR524300 VIN524300 VSJ524300 WCF524300 WMB524300 WVX524300 P589836 JL589836 TH589836 ADD589836 AMZ589836 AWV589836 BGR589836 BQN589836 CAJ589836 CKF589836 CUB589836 DDX589836 DNT589836 DXP589836 EHL589836 ERH589836 FBD589836 FKZ589836 FUV589836 GER589836 GON589836 GYJ589836 HIF589836 HSB589836 IBX589836 ILT589836 IVP589836 JFL589836 JPH589836 JZD589836 KIZ589836 KSV589836 LCR589836 LMN589836 LWJ589836 MGF589836 MQB589836 MZX589836 NJT589836 NTP589836 ODL589836 ONH589836 OXD589836 PGZ589836 PQV589836 QAR589836 QKN589836 QUJ589836 REF589836 ROB589836 RXX589836 SHT589836 SRP589836 TBL589836 TLH589836 TVD589836 UEZ589836 UOV589836 UYR589836 VIN589836 VSJ589836 WCF589836 WMB589836 WVX589836 P655372 JL655372 TH655372 ADD655372 AMZ655372 AWV655372 BGR655372 BQN655372 CAJ655372 CKF655372 CUB655372 DDX655372 DNT655372 DXP655372 EHL655372 ERH655372 FBD655372 FKZ655372 FUV655372 GER655372 GON655372 GYJ655372 HIF655372 HSB655372 IBX655372 ILT655372 IVP655372 JFL655372 JPH655372 JZD655372 KIZ655372 KSV655372 LCR655372 LMN655372 LWJ655372 MGF655372 MQB655372 MZX655372 NJT655372 NTP655372 ODL655372 ONH655372 OXD655372 PGZ655372 PQV655372 QAR655372 QKN655372 QUJ655372 REF655372 ROB655372 RXX655372 SHT655372 SRP655372 TBL655372 TLH655372 TVD655372 UEZ655372 UOV655372 UYR655372 VIN655372 VSJ655372 WCF655372 WMB655372 WVX655372 P720908 JL720908 TH720908 ADD720908 AMZ720908 AWV720908 BGR720908 BQN720908 CAJ720908 CKF720908 CUB720908 DDX720908 DNT720908 DXP720908 EHL720908 ERH720908 FBD720908 FKZ720908 FUV720908 GER720908 GON720908 GYJ720908 HIF720908 HSB720908 IBX720908 ILT720908 IVP720908 JFL720908 JPH720908 JZD720908 KIZ720908 KSV720908 LCR720908 LMN720908 LWJ720908 MGF720908 MQB720908 MZX720908 NJT720908 NTP720908 ODL720908 ONH720908 OXD720908 PGZ720908 PQV720908 QAR720908 QKN720908 QUJ720908 REF720908 ROB720908 RXX720908 SHT720908 SRP720908 TBL720908 TLH720908 TVD720908 UEZ720908 UOV720908 UYR720908 VIN720908 VSJ720908 WCF720908 WMB720908 WVX720908 P786444 JL786444 TH786444 ADD786444 AMZ786444 AWV786444 BGR786444 BQN786444 CAJ786444 CKF786444 CUB786444 DDX786444 DNT786444 DXP786444 EHL786444 ERH786444 FBD786444 FKZ786444 FUV786444 GER786444 GON786444 GYJ786444 HIF786444 HSB786444 IBX786444 ILT786444 IVP786444 JFL786444 JPH786444 JZD786444 KIZ786444 KSV786444 LCR786444 LMN786444 LWJ786444 MGF786444 MQB786444 MZX786444 NJT786444 NTP786444 ODL786444 ONH786444 OXD786444 PGZ786444 PQV786444 QAR786444 QKN786444 QUJ786444 REF786444 ROB786444 RXX786444 SHT786444 SRP786444 TBL786444 TLH786444 TVD786444 UEZ786444 UOV786444 UYR786444 VIN786444 VSJ786444 WCF786444 WMB786444 WVX786444 P851980 JL851980 TH851980 ADD851980 AMZ851980 AWV851980 BGR851980 BQN851980 CAJ851980 CKF851980 CUB851980 DDX851980 DNT851980 DXP851980 EHL851980 ERH851980 FBD851980 FKZ851980 FUV851980 GER851980 GON851980 GYJ851980 HIF851980 HSB851980 IBX851980 ILT851980 IVP851980 JFL851980 JPH851980 JZD851980 KIZ851980 KSV851980 LCR851980 LMN851980 LWJ851980 MGF851980 MQB851980 MZX851980 NJT851980 NTP851980 ODL851980 ONH851980 OXD851980 PGZ851980 PQV851980 QAR851980 QKN851980 QUJ851980 REF851980 ROB851980 RXX851980 SHT851980 SRP851980 TBL851980 TLH851980 TVD851980 UEZ851980 UOV851980 UYR851980 VIN851980 VSJ851980 WCF851980 WMB851980 WVX851980 P917516 JL917516 TH917516 ADD917516 AMZ917516 AWV917516 BGR917516 BQN917516 CAJ917516 CKF917516 CUB917516 DDX917516 DNT917516 DXP917516 EHL917516 ERH917516 FBD917516 FKZ917516 FUV917516 GER917516 GON917516 GYJ917516 HIF917516 HSB917516 IBX917516 ILT917516 IVP917516 JFL917516 JPH917516 JZD917516 KIZ917516 KSV917516 LCR917516 LMN917516 LWJ917516 MGF917516 MQB917516 MZX917516 NJT917516 NTP917516 ODL917516 ONH917516 OXD917516 PGZ917516 PQV917516 QAR917516 QKN917516 QUJ917516 REF917516 ROB917516 RXX917516 SHT917516 SRP917516 TBL917516 TLH917516 TVD917516 UEZ917516 UOV917516 UYR917516 VIN917516 VSJ917516 WCF917516 WMB917516 WVX917516 P983052 JL983052 TH983052 ADD983052 AMZ983052 AWV983052 BGR983052 BQN983052 CAJ983052 CKF983052 CUB983052 DDX983052 DNT983052 DXP983052 EHL983052 ERH983052 FBD983052 FKZ983052 FUV983052 GER983052 GON983052 GYJ983052 HIF983052 HSB983052 IBX983052 ILT983052 IVP983052 JFL983052 JPH983052 JZD983052 KIZ983052 KSV983052 LCR983052 LMN983052 LWJ983052 MGF983052 MQB983052 MZX983052 NJT983052 NTP983052 ODL983052 ONH983052 OXD983052 PGZ983052 PQV983052 QAR983052 QKN983052 QUJ983052 REF983052 ROB983052 RXX983052 SHT983052 SRP983052 TBL983052 TLH983052 TVD983052 UEZ983052 UOV983052 UYR983052 VIN983052 VSJ983052 WCF983052 WMB983052 WVX983052 P2 JL2 TH2 ADD2 AMZ2 AWV2 BGR2 BQN2 CAJ2 CKF2 CUB2 DDX2 DNT2 DXP2 EHL2 ERH2 FBD2 FKZ2 FUV2 GER2 GON2 GYJ2 HIF2 HSB2 IBX2 ILT2 IVP2 JFL2 JPH2 JZD2 KIZ2 KSV2 LCR2 LMN2 LWJ2 MGF2 MQB2 MZX2 NJT2 NTP2 ODL2 ONH2 OXD2 PGZ2 PQV2 QAR2 QKN2 QUJ2 REF2 ROB2 RXX2 SHT2 SRP2 TBL2 TLH2 TVD2 UEZ2 UOV2 UYR2 VIN2 VSJ2 WCF2 WMB2 WVX2 P65538 JL65538 TH65538 ADD65538 AMZ65538 AWV65538 BGR65538 BQN65538 CAJ65538 CKF65538 CUB65538 DDX65538 DNT65538 DXP65538 EHL65538 ERH65538 FBD65538 FKZ65538 FUV65538 GER65538 GON65538 GYJ65538 HIF65538 HSB65538 IBX65538 ILT65538 IVP65538 JFL65538 JPH65538 JZD65538 KIZ65538 KSV65538 LCR65538 LMN65538 LWJ65538 MGF65538 MQB65538 MZX65538 NJT65538 NTP65538 ODL65538 ONH65538 OXD65538 PGZ65538 PQV65538 QAR65538 QKN65538 QUJ65538 REF65538 ROB65538 RXX65538 SHT65538 SRP65538 TBL65538 TLH65538 TVD65538 UEZ65538 UOV65538 UYR65538 VIN65538 VSJ65538 WCF65538 WMB65538 WVX65538 P131074 JL131074 TH131074 ADD131074 AMZ131074 AWV131074 BGR131074 BQN131074 CAJ131074 CKF131074 CUB131074 DDX131074 DNT131074 DXP131074 EHL131074 ERH131074 FBD131074 FKZ131074 FUV131074 GER131074 GON131074 GYJ131074 HIF131074 HSB131074 IBX131074 ILT131074 IVP131074 JFL131074 JPH131074 JZD131074 KIZ131074 KSV131074 LCR131074 LMN131074 LWJ131074 MGF131074 MQB131074 MZX131074 NJT131074 NTP131074 ODL131074 ONH131074 OXD131074 PGZ131074 PQV131074 QAR131074 QKN131074 QUJ131074 REF131074 ROB131074 RXX131074 SHT131074 SRP131074 TBL131074 TLH131074 TVD131074 UEZ131074 UOV131074 UYR131074 VIN131074 VSJ131074 WCF131074 WMB131074 WVX131074 P196610 JL196610 TH196610 ADD196610 AMZ196610 AWV196610 BGR196610 BQN196610 CAJ196610 CKF196610 CUB196610 DDX196610 DNT196610 DXP196610 EHL196610 ERH196610 FBD196610 FKZ196610 FUV196610 GER196610 GON196610 GYJ196610 HIF196610 HSB196610 IBX196610 ILT196610 IVP196610 JFL196610 JPH196610 JZD196610 KIZ196610 KSV196610 LCR196610 LMN196610 LWJ196610 MGF196610 MQB196610 MZX196610 NJT196610 NTP196610 ODL196610 ONH196610 OXD196610 PGZ196610 PQV196610 QAR196610 QKN196610 QUJ196610 REF196610 ROB196610 RXX196610 SHT196610 SRP196610 TBL196610 TLH196610 TVD196610 UEZ196610 UOV196610 UYR196610 VIN196610 VSJ196610 WCF196610 WMB196610 WVX196610 P262146 JL262146 TH262146 ADD262146 AMZ262146 AWV262146 BGR262146 BQN262146 CAJ262146 CKF262146 CUB262146 DDX262146 DNT262146 DXP262146 EHL262146 ERH262146 FBD262146 FKZ262146 FUV262146 GER262146 GON262146 GYJ262146 HIF262146 HSB262146 IBX262146 ILT262146 IVP262146 JFL262146 JPH262146 JZD262146 KIZ262146 KSV262146 LCR262146 LMN262146 LWJ262146 MGF262146 MQB262146 MZX262146 NJT262146 NTP262146 ODL262146 ONH262146 OXD262146 PGZ262146 PQV262146 QAR262146 QKN262146 QUJ262146 REF262146 ROB262146 RXX262146 SHT262146 SRP262146 TBL262146 TLH262146 TVD262146 UEZ262146 UOV262146 UYR262146 VIN262146 VSJ262146 WCF262146 WMB262146 WVX262146 P327682 JL327682 TH327682 ADD327682 AMZ327682 AWV327682 BGR327682 BQN327682 CAJ327682 CKF327682 CUB327682 DDX327682 DNT327682 DXP327682 EHL327682 ERH327682 FBD327682 FKZ327682 FUV327682 GER327682 GON327682 GYJ327682 HIF327682 HSB327682 IBX327682 ILT327682 IVP327682 JFL327682 JPH327682 JZD327682 KIZ327682 KSV327682 LCR327682 LMN327682 LWJ327682 MGF327682 MQB327682 MZX327682 NJT327682 NTP327682 ODL327682 ONH327682 OXD327682 PGZ327682 PQV327682 QAR327682 QKN327682 QUJ327682 REF327682 ROB327682 RXX327682 SHT327682 SRP327682 TBL327682 TLH327682 TVD327682 UEZ327682 UOV327682 UYR327682 VIN327682 VSJ327682 WCF327682 WMB327682 WVX327682 P393218 JL393218 TH393218 ADD393218 AMZ393218 AWV393218 BGR393218 BQN393218 CAJ393218 CKF393218 CUB393218 DDX393218 DNT393218 DXP393218 EHL393218 ERH393218 FBD393218 FKZ393218 FUV393218 GER393218 GON393218 GYJ393218 HIF393218 HSB393218 IBX393218 ILT393218 IVP393218 JFL393218 JPH393218 JZD393218 KIZ393218 KSV393218 LCR393218 LMN393218 LWJ393218 MGF393218 MQB393218 MZX393218 NJT393218 NTP393218 ODL393218 ONH393218 OXD393218 PGZ393218 PQV393218 QAR393218 QKN393218 QUJ393218 REF393218 ROB393218 RXX393218 SHT393218 SRP393218 TBL393218 TLH393218 TVD393218 UEZ393218 UOV393218 UYR393218 VIN393218 VSJ393218 WCF393218 WMB393218 WVX393218 P458754 JL458754 TH458754 ADD458754 AMZ458754 AWV458754 BGR458754 BQN458754 CAJ458754 CKF458754 CUB458754 DDX458754 DNT458754 DXP458754 EHL458754 ERH458754 FBD458754 FKZ458754 FUV458754 GER458754 GON458754 GYJ458754 HIF458754 HSB458754 IBX458754 ILT458754 IVP458754 JFL458754 JPH458754 JZD458754 KIZ458754 KSV458754 LCR458754 LMN458754 LWJ458754 MGF458754 MQB458754 MZX458754 NJT458754 NTP458754 ODL458754 ONH458754 OXD458754 PGZ458754 PQV458754 QAR458754 QKN458754 QUJ458754 REF458754 ROB458754 RXX458754 SHT458754 SRP458754 TBL458754 TLH458754 TVD458754 UEZ458754 UOV458754 UYR458754 VIN458754 VSJ458754 WCF458754 WMB458754 WVX458754 P524290 JL524290 TH524290 ADD524290 AMZ524290 AWV524290 BGR524290 BQN524290 CAJ524290 CKF524290 CUB524290 DDX524290 DNT524290 DXP524290 EHL524290 ERH524290 FBD524290 FKZ524290 FUV524290 GER524290 GON524290 GYJ524290 HIF524290 HSB524290 IBX524290 ILT524290 IVP524290 JFL524290 JPH524290 JZD524290 KIZ524290 KSV524290 LCR524290 LMN524290 LWJ524290 MGF524290 MQB524290 MZX524290 NJT524290 NTP524290 ODL524290 ONH524290 OXD524290 PGZ524290 PQV524290 QAR524290 QKN524290 QUJ524290 REF524290 ROB524290 RXX524290 SHT524290 SRP524290 TBL524290 TLH524290 TVD524290 UEZ524290 UOV524290 UYR524290 VIN524290 VSJ524290 WCF524290 WMB524290 WVX524290 P589826 JL589826 TH589826 ADD589826 AMZ589826 AWV589826 BGR589826 BQN589826 CAJ589826 CKF589826 CUB589826 DDX589826 DNT589826 DXP589826 EHL589826 ERH589826 FBD589826 FKZ589826 FUV589826 GER589826 GON589826 GYJ589826 HIF589826 HSB589826 IBX589826 ILT589826 IVP589826 JFL589826 JPH589826 JZD589826 KIZ589826 KSV589826 LCR589826 LMN589826 LWJ589826 MGF589826 MQB589826 MZX589826 NJT589826 NTP589826 ODL589826 ONH589826 OXD589826 PGZ589826 PQV589826 QAR589826 QKN589826 QUJ589826 REF589826 ROB589826 RXX589826 SHT589826 SRP589826 TBL589826 TLH589826 TVD589826 UEZ589826 UOV589826 UYR589826 VIN589826 VSJ589826 WCF589826 WMB589826 WVX589826 P655362 JL655362 TH655362 ADD655362 AMZ655362 AWV655362 BGR655362 BQN655362 CAJ655362 CKF655362 CUB655362 DDX655362 DNT655362 DXP655362 EHL655362 ERH655362 FBD655362 FKZ655362 FUV655362 GER655362 GON655362 GYJ655362 HIF655362 HSB655362 IBX655362 ILT655362 IVP655362 JFL655362 JPH655362 JZD655362 KIZ655362 KSV655362 LCR655362 LMN655362 LWJ655362 MGF655362 MQB655362 MZX655362 NJT655362 NTP655362 ODL655362 ONH655362 OXD655362 PGZ655362 PQV655362 QAR655362 QKN655362 QUJ655362 REF655362 ROB655362 RXX655362 SHT655362 SRP655362 TBL655362 TLH655362 TVD655362 UEZ655362 UOV655362 UYR655362 VIN655362 VSJ655362 WCF655362 WMB655362 WVX655362 P720898 JL720898 TH720898 ADD720898 AMZ720898 AWV720898 BGR720898 BQN720898 CAJ720898 CKF720898 CUB720898 DDX720898 DNT720898 DXP720898 EHL720898 ERH720898 FBD720898 FKZ720898 FUV720898 GER720898 GON720898 GYJ720898 HIF720898 HSB720898 IBX720898 ILT720898 IVP720898 JFL720898 JPH720898 JZD720898 KIZ720898 KSV720898 LCR720898 LMN720898 LWJ720898 MGF720898 MQB720898 MZX720898 NJT720898 NTP720898 ODL720898 ONH720898 OXD720898 PGZ720898 PQV720898 QAR720898 QKN720898 QUJ720898 REF720898 ROB720898 RXX720898 SHT720898 SRP720898 TBL720898 TLH720898 TVD720898 UEZ720898 UOV720898 UYR720898 VIN720898 VSJ720898 WCF720898 WMB720898 WVX720898 P786434 JL786434 TH786434 ADD786434 AMZ786434 AWV786434 BGR786434 BQN786434 CAJ786434 CKF786434 CUB786434 DDX786434 DNT786434 DXP786434 EHL786434 ERH786434 FBD786434 FKZ786434 FUV786434 GER786434 GON786434 GYJ786434 HIF786434 HSB786434 IBX786434 ILT786434 IVP786434 JFL786434 JPH786434 JZD786434 KIZ786434 KSV786434 LCR786434 LMN786434 LWJ786434 MGF786434 MQB786434 MZX786434 NJT786434 NTP786434 ODL786434 ONH786434 OXD786434 PGZ786434 PQV786434 QAR786434 QKN786434 QUJ786434 REF786434 ROB786434 RXX786434 SHT786434 SRP786434 TBL786434 TLH786434 TVD786434 UEZ786434 UOV786434 UYR786434 VIN786434 VSJ786434 WCF786434 WMB786434 WVX786434 P851970 JL851970 TH851970 ADD851970 AMZ851970 AWV851970 BGR851970 BQN851970 CAJ851970 CKF851970 CUB851970 DDX851970 DNT851970 DXP851970 EHL851970 ERH851970 FBD851970 FKZ851970 FUV851970 GER851970 GON851970 GYJ851970 HIF851970 HSB851970 IBX851970 ILT851970 IVP851970 JFL851970 JPH851970 JZD851970 KIZ851970 KSV851970 LCR851970 LMN851970 LWJ851970 MGF851970 MQB851970 MZX851970 NJT851970 NTP851970 ODL851970 ONH851970 OXD851970 PGZ851970 PQV851970 QAR851970 QKN851970 QUJ851970 REF851970 ROB851970 RXX851970 SHT851970 SRP851970 TBL851970 TLH851970 TVD851970 UEZ851970 UOV851970 UYR851970 VIN851970 VSJ851970 WCF851970 WMB851970 WVX851970 P917506 JL917506 TH917506 ADD917506 AMZ917506 AWV917506 BGR917506 BQN917506 CAJ917506 CKF917506 CUB917506 DDX917506 DNT917506 DXP917506 EHL917506 ERH917506 FBD917506 FKZ917506 FUV917506 GER917506 GON917506 GYJ917506 HIF917506 HSB917506 IBX917506 ILT917506 IVP917506 JFL917506 JPH917506 JZD917506 KIZ917506 KSV917506 LCR917506 LMN917506 LWJ917506 MGF917506 MQB917506 MZX917506 NJT917506 NTP917506 ODL917506 ONH917506 OXD917506 PGZ917506 PQV917506 QAR917506 QKN917506 QUJ917506 REF917506 ROB917506 RXX917506 SHT917506 SRP917506 TBL917506 TLH917506 TVD917506 UEZ917506 UOV917506 UYR917506 VIN917506 VSJ917506 WCF917506 WMB917506 WVX917506 P983042 JL983042 TH983042 ADD983042 AMZ983042 AWV983042 BGR983042 BQN983042 CAJ983042 CKF983042 CUB983042 DDX983042 DNT983042 DXP983042 EHL983042 ERH983042 FBD983042 FKZ983042 FUV983042 GER983042 GON983042 GYJ983042 HIF983042 HSB983042 IBX983042 ILT983042 IVP983042 JFL983042 JPH983042 JZD983042 KIZ983042 KSV983042 LCR983042 LMN983042 LWJ983042 MGF983042 MQB983042 MZX983042 NJT983042 NTP983042 ODL983042 ONH983042 OXD983042 PGZ983042 PQV983042 QAR983042 QKN983042 QUJ983042 REF983042 ROB983042 RXX983042 SHT983042 SRP983042 TBL983042 TLH983042 TVD983042 UEZ983042 UOV983042 UYR983042 VIN983042 VSJ983042 WCF983042 WMB983042 WVX983042</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Simple_SIDS_EpiInfo</vt:lpstr>
      <vt:lpstr>Regression_(no_missing)</vt:lpstr>
      <vt:lpstr>Gestation_descriptive</vt:lpstr>
      <vt:lpstr>Mother_age_descriptive</vt:lpstr>
      <vt:lpstr>Plot_birth_weight_mother_age</vt:lpstr>
      <vt:lpstr>Pivot_table</vt:lpstr>
      <vt:lpstr>linear_regression</vt:lpstr>
      <vt:lpstr>Birth_wt_descriptive</vt:lpstr>
      <vt:lpstr>Regression_logistic</vt:lpstr>
      <vt:lpstr>regression practice</vt:lpstr>
      <vt:lpstr>Crude Odds_ratio_Case_control</vt:lpstr>
      <vt:lpstr>Mantel_Haenszel_Case-Control</vt:lpstr>
      <vt:lpstr>Mantel_Haenszel_Relative_Risk</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Simon Thornley</dc:creator>
  <cp:lastModifiedBy>FMHS IT</cp:lastModifiedBy>
  <dcterms:created xsi:type="dcterms:W3CDTF">2012-09-27T03:29:08Z</dcterms:created>
  <dcterms:modified xsi:type="dcterms:W3CDTF">2012-11-13T02:43:22Z</dcterms:modified>
</cp:coreProperties>
</file>